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distributivos\repositorio\"/>
    </mc:Choice>
  </mc:AlternateContent>
  <xr:revisionPtr revIDLastSave="0" documentId="13_ncr:1_{4A0EA9EF-E9F2-4DBA-8DD6-77DF1BF6043E}" xr6:coauthVersionLast="47" xr6:coauthVersionMax="47" xr10:uidLastSave="{00000000-0000-0000-0000-000000000000}"/>
  <bookViews>
    <workbookView xWindow="-120" yWindow="-120" windowWidth="20730" windowHeight="11040" tabRatio="871" xr2:uid="{00000000-000D-0000-FFFF-FFFF00000000}"/>
  </bookViews>
  <sheets>
    <sheet name="TITULARES" sheetId="2" r:id="rId1"/>
    <sheet name="CONTRATOS" sheetId="5" r:id="rId2"/>
    <sheet name="Hoja1" sheetId="10" state="hidden" r:id="rId3"/>
    <sheet name="CONTRATOS ESPECIALES " sheetId="6" r:id="rId4"/>
    <sheet name="Resumen Docentes" sheetId="11" r:id="rId5"/>
    <sheet name="Investigación" sheetId="12" r:id="rId6"/>
    <sheet name="Vinculación" sheetId="13" r:id="rId7"/>
    <sheet name="RESUMEN POR CARRERAS" sheetId="14" r:id="rId8"/>
    <sheet name="DATOS ECONOMICOS" sheetId="8" state="hidden" r:id="rId9"/>
  </sheets>
  <definedNames>
    <definedName name="_xlnm._FilterDatabase" localSheetId="1" hidden="1">CONTRATOS!$5:$956</definedName>
    <definedName name="_xlnm._FilterDatabase" localSheetId="3" hidden="1">'CONTRATOS ESPECIALES '!$A$4:$X$52</definedName>
    <definedName name="_xlnm._FilterDatabase" localSheetId="4" hidden="1">'Resumen Docentes'!$A$1:$M$290</definedName>
    <definedName name="_xlnm._FilterDatabase" localSheetId="7" hidden="1">'RESUMEN POR CARRERAS'!$A$2:$AE$281</definedName>
    <definedName name="_xlnm._FilterDatabase" localSheetId="0" hidden="1">TITULARES!$A$5:$JF$1506</definedName>
    <definedName name="DED" localSheetId="1">#REF!</definedName>
    <definedName name="DED">#REF!</definedName>
    <definedName name="DEDI" localSheetId="1">#REF!</definedName>
    <definedName name="DEDI">#REF!</definedName>
    <definedName name="FAC" localSheetId="1">#REF!</definedName>
    <definedName name="FAC">#REF!</definedName>
    <definedName name="FACULTAD" localSheetId="1">#REF!</definedName>
    <definedName name="FACULTA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54" i="2" l="1"/>
  <c r="F165" i="14"/>
  <c r="G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AB165" i="14"/>
  <c r="AC165" i="14"/>
  <c r="E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AB166" i="14"/>
  <c r="AC166" i="14"/>
  <c r="E167" i="14"/>
  <c r="F167" i="14"/>
  <c r="G167" i="14"/>
  <c r="I167" i="14"/>
  <c r="J167" i="14"/>
  <c r="K167" i="14"/>
  <c r="L167" i="14"/>
  <c r="M167" i="14"/>
  <c r="N167" i="14"/>
  <c r="O167" i="14"/>
  <c r="P167" i="14"/>
  <c r="Q167" i="14"/>
  <c r="R167" i="14"/>
  <c r="S167" i="14"/>
  <c r="T167" i="14"/>
  <c r="U167" i="14"/>
  <c r="V167" i="14"/>
  <c r="W167" i="14"/>
  <c r="X167" i="14"/>
  <c r="Y167" i="14"/>
  <c r="Z167" i="14"/>
  <c r="AA167" i="14"/>
  <c r="AB167" i="14"/>
  <c r="AC167" i="14"/>
  <c r="E168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V168" i="14"/>
  <c r="W168" i="14"/>
  <c r="X168" i="14"/>
  <c r="Y168" i="14"/>
  <c r="Z168" i="14"/>
  <c r="AA168" i="14"/>
  <c r="AB168" i="14"/>
  <c r="AC168" i="14"/>
  <c r="E169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X169" i="14"/>
  <c r="Y169" i="14"/>
  <c r="Z169" i="14"/>
  <c r="AA169" i="14"/>
  <c r="AB169" i="14"/>
  <c r="AC169" i="14"/>
  <c r="G170" i="14"/>
  <c r="H170" i="14"/>
  <c r="I170" i="14"/>
  <c r="J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E171" i="14"/>
  <c r="G171" i="14"/>
  <c r="H171" i="14"/>
  <c r="I171" i="14"/>
  <c r="K171" i="14"/>
  <c r="L171" i="14"/>
  <c r="M171" i="14"/>
  <c r="N171" i="14"/>
  <c r="O171" i="14"/>
  <c r="P171" i="14"/>
  <c r="Q171" i="14"/>
  <c r="R171" i="14"/>
  <c r="S171" i="14"/>
  <c r="T171" i="14"/>
  <c r="U171" i="14"/>
  <c r="V171" i="14"/>
  <c r="W171" i="14"/>
  <c r="X171" i="14"/>
  <c r="Y171" i="14"/>
  <c r="Z171" i="14"/>
  <c r="AA171" i="14"/>
  <c r="AB171" i="14"/>
  <c r="AC171" i="14"/>
  <c r="E172" i="14"/>
  <c r="F172" i="14"/>
  <c r="G172" i="14"/>
  <c r="H172" i="14"/>
  <c r="I172" i="14"/>
  <c r="J172" i="14"/>
  <c r="K172" i="14"/>
  <c r="L172" i="14"/>
  <c r="M172" i="14"/>
  <c r="N172" i="14"/>
  <c r="O172" i="14"/>
  <c r="Q172" i="14"/>
  <c r="R172" i="14"/>
  <c r="U172" i="14"/>
  <c r="V172" i="14"/>
  <c r="W172" i="14"/>
  <c r="X172" i="14"/>
  <c r="Y172" i="14"/>
  <c r="Z172" i="14"/>
  <c r="AA172" i="14"/>
  <c r="AB172" i="14"/>
  <c r="AC172" i="14"/>
  <c r="E173" i="14"/>
  <c r="F173" i="14"/>
  <c r="G173" i="14"/>
  <c r="H173" i="14"/>
  <c r="I173" i="14"/>
  <c r="J173" i="14"/>
  <c r="K173" i="14"/>
  <c r="M173" i="14"/>
  <c r="N173" i="14"/>
  <c r="O173" i="14"/>
  <c r="P173" i="14"/>
  <c r="Q173" i="14"/>
  <c r="R173" i="14"/>
  <c r="S173" i="14"/>
  <c r="T173" i="14"/>
  <c r="U173" i="14"/>
  <c r="V173" i="14"/>
  <c r="W173" i="14"/>
  <c r="X173" i="14"/>
  <c r="Y173" i="14"/>
  <c r="Z173" i="14"/>
  <c r="AA173" i="14"/>
  <c r="AB173" i="14"/>
  <c r="AC173" i="14"/>
  <c r="E174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Z174" i="14"/>
  <c r="AA174" i="14"/>
  <c r="AB174" i="14"/>
  <c r="AC174" i="14"/>
  <c r="E175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S175" i="14"/>
  <c r="T175" i="14"/>
  <c r="U175" i="14"/>
  <c r="V175" i="14"/>
  <c r="W175" i="14"/>
  <c r="X175" i="14"/>
  <c r="Y175" i="14"/>
  <c r="Z175" i="14"/>
  <c r="AB175" i="14"/>
  <c r="AC175" i="14"/>
  <c r="E176" i="14"/>
  <c r="F176" i="14"/>
  <c r="G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AB176" i="14"/>
  <c r="AC176" i="14"/>
  <c r="E177" i="14"/>
  <c r="F177" i="14"/>
  <c r="G177" i="14"/>
  <c r="I177" i="14"/>
  <c r="J177" i="14"/>
  <c r="K177" i="14"/>
  <c r="L177" i="14"/>
  <c r="M177" i="14"/>
  <c r="N177" i="14"/>
  <c r="O177" i="14"/>
  <c r="P177" i="14"/>
  <c r="Q177" i="14"/>
  <c r="R177" i="14"/>
  <c r="S177" i="14"/>
  <c r="T177" i="14"/>
  <c r="U177" i="14"/>
  <c r="V177" i="14"/>
  <c r="W177" i="14"/>
  <c r="X177" i="14"/>
  <c r="Y177" i="14"/>
  <c r="Z177" i="14"/>
  <c r="AA177" i="14"/>
  <c r="AB177" i="14"/>
  <c r="AC177" i="14"/>
  <c r="E178" i="14"/>
  <c r="F178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S178" i="14"/>
  <c r="T178" i="14"/>
  <c r="U178" i="14"/>
  <c r="W178" i="14"/>
  <c r="X178" i="14"/>
  <c r="Y178" i="14"/>
  <c r="Z178" i="14"/>
  <c r="AA178" i="14"/>
  <c r="AB178" i="14"/>
  <c r="AC178" i="14"/>
  <c r="E179" i="14"/>
  <c r="F179" i="14"/>
  <c r="G179" i="14"/>
  <c r="H179" i="14"/>
  <c r="I179" i="14"/>
  <c r="J179" i="14"/>
  <c r="K179" i="14"/>
  <c r="L179" i="14"/>
  <c r="M179" i="14"/>
  <c r="N179" i="14"/>
  <c r="O179" i="14"/>
  <c r="P179" i="14"/>
  <c r="Q179" i="14"/>
  <c r="R179" i="14"/>
  <c r="S179" i="14"/>
  <c r="T179" i="14"/>
  <c r="U179" i="14"/>
  <c r="V179" i="14"/>
  <c r="W179" i="14"/>
  <c r="X179" i="14"/>
  <c r="Z179" i="14"/>
  <c r="AB179" i="14"/>
  <c r="AC179" i="14"/>
  <c r="G180" i="14"/>
  <c r="I180" i="14"/>
  <c r="J180" i="14"/>
  <c r="K180" i="14"/>
  <c r="L180" i="14"/>
  <c r="M180" i="14"/>
  <c r="N180" i="14"/>
  <c r="O180" i="14"/>
  <c r="P180" i="14"/>
  <c r="Q180" i="14"/>
  <c r="R180" i="14"/>
  <c r="S180" i="14"/>
  <c r="T180" i="14"/>
  <c r="U180" i="14"/>
  <c r="V180" i="14"/>
  <c r="W180" i="14"/>
  <c r="X180" i="14"/>
  <c r="Y180" i="14"/>
  <c r="Z180" i="14"/>
  <c r="AA180" i="14"/>
  <c r="AB180" i="14"/>
  <c r="AC180" i="14"/>
  <c r="E181" i="14"/>
  <c r="F181" i="14"/>
  <c r="G181" i="14"/>
  <c r="H181" i="14"/>
  <c r="I181" i="14"/>
  <c r="J181" i="14"/>
  <c r="M181" i="14"/>
  <c r="O181" i="14"/>
  <c r="P181" i="14"/>
  <c r="Q181" i="14"/>
  <c r="R181" i="14"/>
  <c r="S181" i="14"/>
  <c r="T181" i="14"/>
  <c r="U181" i="14"/>
  <c r="V181" i="14"/>
  <c r="W181" i="14"/>
  <c r="X181" i="14"/>
  <c r="Y181" i="14"/>
  <c r="Z181" i="14"/>
  <c r="AA181" i="14"/>
  <c r="AB181" i="14"/>
  <c r="AC181" i="14"/>
  <c r="E182" i="14"/>
  <c r="G182" i="14"/>
  <c r="H182" i="14"/>
  <c r="I182" i="14"/>
  <c r="J182" i="14"/>
  <c r="K182" i="14"/>
  <c r="L182" i="14"/>
  <c r="M182" i="14"/>
  <c r="N182" i="14"/>
  <c r="O182" i="14"/>
  <c r="P182" i="14"/>
  <c r="Q182" i="14"/>
  <c r="R182" i="14"/>
  <c r="S182" i="14"/>
  <c r="T182" i="14"/>
  <c r="U182" i="14"/>
  <c r="V182" i="14"/>
  <c r="W182" i="14"/>
  <c r="X182" i="14"/>
  <c r="Y182" i="14"/>
  <c r="Z182" i="14"/>
  <c r="AA182" i="14"/>
  <c r="AB182" i="14"/>
  <c r="AC182" i="14"/>
  <c r="I183" i="14"/>
  <c r="J183" i="14"/>
  <c r="K183" i="14"/>
  <c r="L183" i="14"/>
  <c r="M183" i="14"/>
  <c r="N183" i="14"/>
  <c r="O183" i="14"/>
  <c r="P183" i="14"/>
  <c r="Q183" i="14"/>
  <c r="R183" i="14"/>
  <c r="S183" i="14"/>
  <c r="T183" i="14"/>
  <c r="U183" i="14"/>
  <c r="V183" i="14"/>
  <c r="W183" i="14"/>
  <c r="X183" i="14"/>
  <c r="Y183" i="14"/>
  <c r="Z183" i="14"/>
  <c r="AA183" i="14"/>
  <c r="AB183" i="14"/>
  <c r="AC183" i="14"/>
  <c r="E184" i="14"/>
  <c r="F184" i="14"/>
  <c r="G184" i="14"/>
  <c r="H184" i="14"/>
  <c r="I184" i="14"/>
  <c r="J184" i="14"/>
  <c r="K184" i="14"/>
  <c r="L184" i="14"/>
  <c r="M184" i="14"/>
  <c r="N184" i="14"/>
  <c r="O184" i="14"/>
  <c r="P184" i="14"/>
  <c r="R184" i="14"/>
  <c r="S184" i="14"/>
  <c r="T184" i="14"/>
  <c r="U184" i="14"/>
  <c r="V184" i="14"/>
  <c r="W184" i="14"/>
  <c r="X184" i="14"/>
  <c r="Y184" i="14"/>
  <c r="Z184" i="14"/>
  <c r="AA184" i="14"/>
  <c r="AB184" i="14"/>
  <c r="AC184" i="14"/>
  <c r="E185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R185" i="14"/>
  <c r="S185" i="14"/>
  <c r="T185" i="14"/>
  <c r="U185" i="14"/>
  <c r="W185" i="14"/>
  <c r="X185" i="14"/>
  <c r="Y185" i="14"/>
  <c r="Z185" i="14"/>
  <c r="AA185" i="14"/>
  <c r="AB185" i="14"/>
  <c r="AC185" i="14"/>
  <c r="G186" i="14"/>
  <c r="H186" i="14"/>
  <c r="I186" i="14"/>
  <c r="J186" i="14"/>
  <c r="K186" i="14"/>
  <c r="L186" i="14"/>
  <c r="M186" i="14"/>
  <c r="N186" i="14"/>
  <c r="O186" i="14"/>
  <c r="P186" i="14"/>
  <c r="Q186" i="14"/>
  <c r="R186" i="14"/>
  <c r="S186" i="14"/>
  <c r="T186" i="14"/>
  <c r="U186" i="14"/>
  <c r="V186" i="14"/>
  <c r="W186" i="14"/>
  <c r="X186" i="14"/>
  <c r="Y186" i="14"/>
  <c r="Z186" i="14"/>
  <c r="AA186" i="14"/>
  <c r="AB186" i="14"/>
  <c r="AC186" i="14"/>
  <c r="F187" i="14"/>
  <c r="H187" i="14"/>
  <c r="I187" i="14"/>
  <c r="J187" i="14"/>
  <c r="K187" i="14"/>
  <c r="L187" i="14"/>
  <c r="M187" i="14"/>
  <c r="N187" i="14"/>
  <c r="O187" i="14"/>
  <c r="P187" i="14"/>
  <c r="Q187" i="14"/>
  <c r="R187" i="14"/>
  <c r="S187" i="14"/>
  <c r="T187" i="14"/>
  <c r="U187" i="14"/>
  <c r="V187" i="14"/>
  <c r="W187" i="14"/>
  <c r="X187" i="14"/>
  <c r="Y187" i="14"/>
  <c r="Z187" i="14"/>
  <c r="AA187" i="14"/>
  <c r="AB187" i="14"/>
  <c r="AC187" i="14"/>
  <c r="E188" i="14"/>
  <c r="F188" i="14"/>
  <c r="G188" i="14"/>
  <c r="H188" i="14"/>
  <c r="I188" i="14"/>
  <c r="J188" i="14"/>
  <c r="K188" i="14"/>
  <c r="L188" i="14"/>
  <c r="M188" i="14"/>
  <c r="N188" i="14"/>
  <c r="O188" i="14"/>
  <c r="P188" i="14"/>
  <c r="Q188" i="14"/>
  <c r="R188" i="14"/>
  <c r="S188" i="14"/>
  <c r="T188" i="14"/>
  <c r="V188" i="14"/>
  <c r="W188" i="14"/>
  <c r="X188" i="14"/>
  <c r="AA188" i="14"/>
  <c r="AB188" i="14"/>
  <c r="AC188" i="14"/>
  <c r="E189" i="14"/>
  <c r="F189" i="14"/>
  <c r="G189" i="14"/>
  <c r="H189" i="14"/>
  <c r="I189" i="14"/>
  <c r="J189" i="14"/>
  <c r="K189" i="14"/>
  <c r="L189" i="14"/>
  <c r="M189" i="14"/>
  <c r="N189" i="14"/>
  <c r="O189" i="14"/>
  <c r="Q189" i="14"/>
  <c r="R189" i="14"/>
  <c r="S189" i="14"/>
  <c r="T189" i="14"/>
  <c r="U189" i="14"/>
  <c r="V189" i="14"/>
  <c r="W189" i="14"/>
  <c r="X189" i="14"/>
  <c r="Y189" i="14"/>
  <c r="Z189" i="14"/>
  <c r="AA189" i="14"/>
  <c r="AB189" i="14"/>
  <c r="AC189" i="14"/>
  <c r="E190" i="14"/>
  <c r="F190" i="14"/>
  <c r="G190" i="14"/>
  <c r="H190" i="14"/>
  <c r="I190" i="14"/>
  <c r="J190" i="14"/>
  <c r="K190" i="14"/>
  <c r="L190" i="14"/>
  <c r="M190" i="14"/>
  <c r="N190" i="14"/>
  <c r="O190" i="14"/>
  <c r="P190" i="14"/>
  <c r="Q190" i="14"/>
  <c r="R190" i="14"/>
  <c r="S190" i="14"/>
  <c r="T190" i="14"/>
  <c r="U190" i="14"/>
  <c r="V190" i="14"/>
  <c r="W190" i="14"/>
  <c r="X190" i="14"/>
  <c r="Y190" i="14"/>
  <c r="AA190" i="14"/>
  <c r="AB190" i="14"/>
  <c r="AC190" i="14"/>
  <c r="E191" i="14"/>
  <c r="F191" i="14"/>
  <c r="G191" i="14"/>
  <c r="H191" i="14"/>
  <c r="I191" i="14"/>
  <c r="J191" i="14"/>
  <c r="K191" i="14"/>
  <c r="L191" i="14"/>
  <c r="M191" i="14"/>
  <c r="N191" i="14"/>
  <c r="O191" i="14"/>
  <c r="P191" i="14"/>
  <c r="Q191" i="14"/>
  <c r="R191" i="14"/>
  <c r="S191" i="14"/>
  <c r="T191" i="14"/>
  <c r="U191" i="14"/>
  <c r="V191" i="14"/>
  <c r="X191" i="14"/>
  <c r="Y191" i="14"/>
  <c r="Z191" i="14"/>
  <c r="AA191" i="14"/>
  <c r="AB191" i="14"/>
  <c r="AC191" i="14"/>
  <c r="E192" i="14"/>
  <c r="F192" i="14"/>
  <c r="G192" i="14"/>
  <c r="H192" i="14"/>
  <c r="I192" i="14"/>
  <c r="J192" i="14"/>
  <c r="K192" i="14"/>
  <c r="L192" i="14"/>
  <c r="M192" i="14"/>
  <c r="N192" i="14"/>
  <c r="O192" i="14"/>
  <c r="P192" i="14"/>
  <c r="R192" i="14"/>
  <c r="S192" i="14"/>
  <c r="T192" i="14"/>
  <c r="U192" i="14"/>
  <c r="V192" i="14"/>
  <c r="W192" i="14"/>
  <c r="X192" i="14"/>
  <c r="Y192" i="14"/>
  <c r="Z192" i="14"/>
  <c r="AA192" i="14"/>
  <c r="AB192" i="14"/>
  <c r="AC192" i="14"/>
  <c r="E193" i="14"/>
  <c r="F193" i="14"/>
  <c r="G193" i="14"/>
  <c r="H193" i="14"/>
  <c r="I193" i="14"/>
  <c r="J193" i="14"/>
  <c r="K193" i="14"/>
  <c r="L193" i="14"/>
  <c r="M193" i="14"/>
  <c r="N193" i="14"/>
  <c r="O193" i="14"/>
  <c r="P193" i="14"/>
  <c r="Q193" i="14"/>
  <c r="R193" i="14"/>
  <c r="S193" i="14"/>
  <c r="T193" i="14"/>
  <c r="U193" i="14"/>
  <c r="W193" i="14"/>
  <c r="X193" i="14"/>
  <c r="Y193" i="14"/>
  <c r="Z193" i="14"/>
  <c r="AB193" i="14"/>
  <c r="E194" i="14"/>
  <c r="F194" i="14"/>
  <c r="G194" i="14"/>
  <c r="H194" i="14"/>
  <c r="I194" i="14"/>
  <c r="J194" i="14"/>
  <c r="K194" i="14"/>
  <c r="M194" i="14"/>
  <c r="N194" i="14"/>
  <c r="O194" i="14"/>
  <c r="Q194" i="14"/>
  <c r="R194" i="14"/>
  <c r="S194" i="14"/>
  <c r="T194" i="14"/>
  <c r="U194" i="14"/>
  <c r="V194" i="14"/>
  <c r="W194" i="14"/>
  <c r="X194" i="14"/>
  <c r="Y194" i="14"/>
  <c r="Z194" i="14"/>
  <c r="AA194" i="14"/>
  <c r="AB194" i="14"/>
  <c r="AC194" i="14"/>
  <c r="E195" i="14"/>
  <c r="F195" i="14"/>
  <c r="G195" i="14"/>
  <c r="H195" i="14"/>
  <c r="I195" i="14"/>
  <c r="J195" i="14"/>
  <c r="K195" i="14"/>
  <c r="L195" i="14"/>
  <c r="M195" i="14"/>
  <c r="N195" i="14"/>
  <c r="O195" i="14"/>
  <c r="P195" i="14"/>
  <c r="Q195" i="14"/>
  <c r="R195" i="14"/>
  <c r="S195" i="14"/>
  <c r="T195" i="14"/>
  <c r="U195" i="14"/>
  <c r="V195" i="14"/>
  <c r="W195" i="14"/>
  <c r="X195" i="14"/>
  <c r="Z195" i="14"/>
  <c r="AA195" i="14"/>
  <c r="AB195" i="14"/>
  <c r="AC195" i="14"/>
  <c r="E196" i="14"/>
  <c r="F196" i="14"/>
  <c r="G196" i="14"/>
  <c r="H196" i="14"/>
  <c r="I196" i="14"/>
  <c r="J196" i="14"/>
  <c r="K196" i="14"/>
  <c r="M196" i="14"/>
  <c r="N196" i="14"/>
  <c r="O196" i="14"/>
  <c r="P196" i="14"/>
  <c r="Q196" i="14"/>
  <c r="R196" i="14"/>
  <c r="S196" i="14"/>
  <c r="T196" i="14"/>
  <c r="U196" i="14"/>
  <c r="V196" i="14"/>
  <c r="W196" i="14"/>
  <c r="X196" i="14"/>
  <c r="Y196" i="14"/>
  <c r="Z196" i="14"/>
  <c r="AA196" i="14"/>
  <c r="AB196" i="14"/>
  <c r="AC196" i="14"/>
  <c r="E197" i="14"/>
  <c r="F197" i="14"/>
  <c r="G197" i="14"/>
  <c r="H197" i="14"/>
  <c r="I197" i="14"/>
  <c r="J197" i="14"/>
  <c r="K197" i="14"/>
  <c r="L197" i="14"/>
  <c r="M197" i="14"/>
  <c r="N197" i="14"/>
  <c r="O197" i="14"/>
  <c r="P197" i="14"/>
  <c r="Q197" i="14"/>
  <c r="R197" i="14"/>
  <c r="S197" i="14"/>
  <c r="T197" i="14"/>
  <c r="U197" i="14"/>
  <c r="X197" i="14"/>
  <c r="Y197" i="14"/>
  <c r="Z197" i="14"/>
  <c r="AA197" i="14"/>
  <c r="AB197" i="14"/>
  <c r="AC197" i="14"/>
  <c r="E198" i="14"/>
  <c r="F198" i="14"/>
  <c r="G198" i="14"/>
  <c r="H198" i="14"/>
  <c r="I198" i="14"/>
  <c r="J198" i="14"/>
  <c r="K198" i="14"/>
  <c r="L198" i="14"/>
  <c r="M198" i="14"/>
  <c r="N198" i="14"/>
  <c r="O198" i="14"/>
  <c r="P198" i="14"/>
  <c r="Q198" i="14"/>
  <c r="R198" i="14"/>
  <c r="S198" i="14"/>
  <c r="T198" i="14"/>
  <c r="V198" i="14"/>
  <c r="W198" i="14"/>
  <c r="X198" i="14"/>
  <c r="Y198" i="14"/>
  <c r="Z198" i="14"/>
  <c r="AA198" i="14"/>
  <c r="AB198" i="14"/>
  <c r="AC198" i="14"/>
  <c r="E199" i="14"/>
  <c r="F199" i="14"/>
  <c r="G199" i="14"/>
  <c r="H199" i="14"/>
  <c r="I199" i="14"/>
  <c r="J199" i="14"/>
  <c r="K199" i="14"/>
  <c r="L199" i="14"/>
  <c r="M199" i="14"/>
  <c r="N199" i="14"/>
  <c r="O199" i="14"/>
  <c r="P199" i="14"/>
  <c r="Q199" i="14"/>
  <c r="R199" i="14"/>
  <c r="S199" i="14"/>
  <c r="T199" i="14"/>
  <c r="U199" i="14"/>
  <c r="V199" i="14"/>
  <c r="W199" i="14"/>
  <c r="X199" i="14"/>
  <c r="Z199" i="14"/>
  <c r="AA199" i="14"/>
  <c r="AB199" i="14"/>
  <c r="AC199" i="14"/>
  <c r="E200" i="14"/>
  <c r="F200" i="14"/>
  <c r="G200" i="14"/>
  <c r="H200" i="14"/>
  <c r="I200" i="14"/>
  <c r="J200" i="14"/>
  <c r="K200" i="14"/>
  <c r="L200" i="14"/>
  <c r="M200" i="14"/>
  <c r="N200" i="14"/>
  <c r="O200" i="14"/>
  <c r="P200" i="14"/>
  <c r="Q200" i="14"/>
  <c r="R200" i="14"/>
  <c r="S200" i="14"/>
  <c r="T200" i="14"/>
  <c r="U200" i="14"/>
  <c r="V200" i="14"/>
  <c r="W200" i="14"/>
  <c r="X200" i="14"/>
  <c r="Z200" i="14"/>
  <c r="AB200" i="14"/>
  <c r="AC200" i="14"/>
  <c r="E201" i="14"/>
  <c r="F201" i="14"/>
  <c r="G201" i="14"/>
  <c r="H201" i="14"/>
  <c r="I201" i="14"/>
  <c r="J201" i="14"/>
  <c r="K201" i="14"/>
  <c r="L201" i="14"/>
  <c r="M201" i="14"/>
  <c r="N201" i="14"/>
  <c r="O201" i="14"/>
  <c r="P201" i="14"/>
  <c r="Q201" i="14"/>
  <c r="R201" i="14"/>
  <c r="S201" i="14"/>
  <c r="T201" i="14"/>
  <c r="U201" i="14"/>
  <c r="V201" i="14"/>
  <c r="W201" i="14"/>
  <c r="X201" i="14"/>
  <c r="Z201" i="14"/>
  <c r="AB201" i="14"/>
  <c r="AC201" i="14"/>
  <c r="E202" i="14"/>
  <c r="F202" i="14"/>
  <c r="G202" i="14"/>
  <c r="H202" i="14"/>
  <c r="I202" i="14"/>
  <c r="J202" i="14"/>
  <c r="K202" i="14"/>
  <c r="L202" i="14"/>
  <c r="M202" i="14"/>
  <c r="N202" i="14"/>
  <c r="O202" i="14"/>
  <c r="P202" i="14"/>
  <c r="Q202" i="14"/>
  <c r="U202" i="14"/>
  <c r="V202" i="14"/>
  <c r="W202" i="14"/>
  <c r="X202" i="14"/>
  <c r="Y202" i="14"/>
  <c r="Z202" i="14"/>
  <c r="AA202" i="14"/>
  <c r="AB202" i="14"/>
  <c r="AC202" i="14"/>
  <c r="E203" i="14"/>
  <c r="F203" i="14"/>
  <c r="G203" i="14"/>
  <c r="H203" i="14"/>
  <c r="I203" i="14"/>
  <c r="J203" i="14"/>
  <c r="K203" i="14"/>
  <c r="L203" i="14"/>
  <c r="M203" i="14"/>
  <c r="N203" i="14"/>
  <c r="O203" i="14"/>
  <c r="P203" i="14"/>
  <c r="Q203" i="14"/>
  <c r="R203" i="14"/>
  <c r="S203" i="14"/>
  <c r="T203" i="14"/>
  <c r="U203" i="14"/>
  <c r="W203" i="14"/>
  <c r="X203" i="14"/>
  <c r="Y203" i="14"/>
  <c r="Z203" i="14"/>
  <c r="AA203" i="14"/>
  <c r="AB203" i="14"/>
  <c r="AC203" i="14"/>
  <c r="E204" i="14"/>
  <c r="F204" i="14"/>
  <c r="G204" i="14"/>
  <c r="H204" i="14"/>
  <c r="J204" i="14"/>
  <c r="K204" i="14"/>
  <c r="L204" i="14"/>
  <c r="M204" i="14"/>
  <c r="N204" i="14"/>
  <c r="O204" i="14"/>
  <c r="P204" i="14"/>
  <c r="Q204" i="14"/>
  <c r="R204" i="14"/>
  <c r="S204" i="14"/>
  <c r="T204" i="14"/>
  <c r="U204" i="14"/>
  <c r="V204" i="14"/>
  <c r="W204" i="14"/>
  <c r="X204" i="14"/>
  <c r="Y204" i="14"/>
  <c r="Z204" i="14"/>
  <c r="AA204" i="14"/>
  <c r="AB204" i="14"/>
  <c r="AC204" i="14"/>
  <c r="E205" i="14"/>
  <c r="F205" i="14"/>
  <c r="G205" i="14"/>
  <c r="H205" i="14"/>
  <c r="I205" i="14"/>
  <c r="K205" i="14"/>
  <c r="L205" i="14"/>
  <c r="M205" i="14"/>
  <c r="N205" i="14"/>
  <c r="O205" i="14"/>
  <c r="P205" i="14"/>
  <c r="Q205" i="14"/>
  <c r="R205" i="14"/>
  <c r="S205" i="14"/>
  <c r="T205" i="14"/>
  <c r="U205" i="14"/>
  <c r="V205" i="14"/>
  <c r="W205" i="14"/>
  <c r="X205" i="14"/>
  <c r="Y205" i="14"/>
  <c r="Z205" i="14"/>
  <c r="AA205" i="14"/>
  <c r="AB205" i="14"/>
  <c r="AC205" i="14"/>
  <c r="E206" i="14"/>
  <c r="F206" i="14"/>
  <c r="G206" i="14"/>
  <c r="H206" i="14"/>
  <c r="I206" i="14"/>
  <c r="J206" i="14"/>
  <c r="K206" i="14"/>
  <c r="L206" i="14"/>
  <c r="M206" i="14"/>
  <c r="N206" i="14"/>
  <c r="O206" i="14"/>
  <c r="P206" i="14"/>
  <c r="Q206" i="14"/>
  <c r="R206" i="14"/>
  <c r="S206" i="14"/>
  <c r="T206" i="14"/>
  <c r="U206" i="14"/>
  <c r="V206" i="14"/>
  <c r="W206" i="14"/>
  <c r="X206" i="14"/>
  <c r="Y206" i="14"/>
  <c r="Z206" i="14"/>
  <c r="AB206" i="14"/>
  <c r="AC206" i="14"/>
  <c r="F207" i="14"/>
  <c r="H207" i="14"/>
  <c r="K207" i="14"/>
  <c r="L207" i="14"/>
  <c r="M207" i="14"/>
  <c r="N207" i="14"/>
  <c r="O207" i="14"/>
  <c r="P207" i="14"/>
  <c r="Q207" i="14"/>
  <c r="R207" i="14"/>
  <c r="S207" i="14"/>
  <c r="T207" i="14"/>
  <c r="V207" i="14"/>
  <c r="W207" i="14"/>
  <c r="X207" i="14"/>
  <c r="Y207" i="14"/>
  <c r="Z207" i="14"/>
  <c r="AA207" i="14"/>
  <c r="AB207" i="14"/>
  <c r="AC207" i="14"/>
  <c r="E208" i="14"/>
  <c r="F208" i="14"/>
  <c r="G208" i="14"/>
  <c r="H208" i="14"/>
  <c r="I208" i="14"/>
  <c r="J208" i="14"/>
  <c r="K208" i="14"/>
  <c r="L208" i="14"/>
  <c r="M208" i="14"/>
  <c r="N208" i="14"/>
  <c r="O208" i="14"/>
  <c r="P208" i="14"/>
  <c r="Q208" i="14"/>
  <c r="R208" i="14"/>
  <c r="S208" i="14"/>
  <c r="T208" i="14"/>
  <c r="U208" i="14"/>
  <c r="V208" i="14"/>
  <c r="X208" i="14"/>
  <c r="Y208" i="14"/>
  <c r="Z208" i="14"/>
  <c r="AA208" i="14"/>
  <c r="AB208" i="14"/>
  <c r="AC208" i="14"/>
  <c r="E209" i="14"/>
  <c r="F209" i="14"/>
  <c r="G209" i="14"/>
  <c r="H209" i="14"/>
  <c r="I209" i="14"/>
  <c r="J209" i="14"/>
  <c r="K209" i="14"/>
  <c r="L209" i="14"/>
  <c r="M209" i="14"/>
  <c r="N209" i="14"/>
  <c r="O209" i="14"/>
  <c r="P209" i="14"/>
  <c r="Q209" i="14"/>
  <c r="R209" i="14"/>
  <c r="S209" i="14"/>
  <c r="T209" i="14"/>
  <c r="U209" i="14"/>
  <c r="W209" i="14"/>
  <c r="X209" i="14"/>
  <c r="Y209" i="14"/>
  <c r="Z209" i="14"/>
  <c r="AA209" i="14"/>
  <c r="AB209" i="14"/>
  <c r="AC209" i="14"/>
  <c r="E210" i="14"/>
  <c r="F210" i="14"/>
  <c r="G210" i="14"/>
  <c r="H210" i="14"/>
  <c r="I210" i="14"/>
  <c r="J210" i="14"/>
  <c r="K210" i="14"/>
  <c r="L210" i="14"/>
  <c r="M210" i="14"/>
  <c r="N210" i="14"/>
  <c r="O210" i="14"/>
  <c r="R210" i="14"/>
  <c r="S210" i="14"/>
  <c r="U210" i="14"/>
  <c r="V210" i="14"/>
  <c r="W210" i="14"/>
  <c r="X210" i="14"/>
  <c r="Y210" i="14"/>
  <c r="Z210" i="14"/>
  <c r="AA210" i="14"/>
  <c r="AB210" i="14"/>
  <c r="AC210" i="14"/>
  <c r="E211" i="14"/>
  <c r="F211" i="14"/>
  <c r="G211" i="14"/>
  <c r="H211" i="14"/>
  <c r="I211" i="14"/>
  <c r="J211" i="14"/>
  <c r="K211" i="14"/>
  <c r="L211" i="14"/>
  <c r="M211" i="14"/>
  <c r="N211" i="14"/>
  <c r="O211" i="14"/>
  <c r="P211" i="14"/>
  <c r="Q211" i="14"/>
  <c r="R211" i="14"/>
  <c r="S211" i="14"/>
  <c r="T211" i="14"/>
  <c r="U211" i="14"/>
  <c r="V211" i="14"/>
  <c r="W211" i="14"/>
  <c r="X211" i="14"/>
  <c r="Z211" i="14"/>
  <c r="AA211" i="14"/>
  <c r="AB211" i="14"/>
  <c r="AC211" i="14"/>
  <c r="E212" i="14"/>
  <c r="F212" i="14"/>
  <c r="G212" i="14"/>
  <c r="H212" i="14"/>
  <c r="I212" i="14"/>
  <c r="J212" i="14"/>
  <c r="K212" i="14"/>
  <c r="L212" i="14"/>
  <c r="M212" i="14"/>
  <c r="N212" i="14"/>
  <c r="O212" i="14"/>
  <c r="P212" i="14"/>
  <c r="Q212" i="14"/>
  <c r="R212" i="14"/>
  <c r="S212" i="14"/>
  <c r="U212" i="14"/>
  <c r="V212" i="14"/>
  <c r="W212" i="14"/>
  <c r="X212" i="14"/>
  <c r="Y212" i="14"/>
  <c r="Z212" i="14"/>
  <c r="AA212" i="14"/>
  <c r="AB212" i="14"/>
  <c r="AC212" i="14"/>
  <c r="E213" i="14"/>
  <c r="F213" i="14"/>
  <c r="G213" i="14"/>
  <c r="H213" i="14"/>
  <c r="I213" i="14"/>
  <c r="J213" i="14"/>
  <c r="K213" i="14"/>
  <c r="L213" i="14"/>
  <c r="M213" i="14"/>
  <c r="N213" i="14"/>
  <c r="O213" i="14"/>
  <c r="P213" i="14"/>
  <c r="Q213" i="14"/>
  <c r="R213" i="14"/>
  <c r="S213" i="14"/>
  <c r="T213" i="14"/>
  <c r="U213" i="14"/>
  <c r="X213" i="14"/>
  <c r="Y213" i="14"/>
  <c r="Z213" i="14"/>
  <c r="AA213" i="14"/>
  <c r="AB213" i="14"/>
  <c r="AC213" i="14"/>
  <c r="E214" i="14"/>
  <c r="F214" i="14"/>
  <c r="G214" i="14"/>
  <c r="H214" i="14"/>
  <c r="I214" i="14"/>
  <c r="J214" i="14"/>
  <c r="K214" i="14"/>
  <c r="L214" i="14"/>
  <c r="M214" i="14"/>
  <c r="N214" i="14"/>
  <c r="O214" i="14"/>
  <c r="P214" i="14"/>
  <c r="Q214" i="14"/>
  <c r="R214" i="14"/>
  <c r="S214" i="14"/>
  <c r="T214" i="14"/>
  <c r="U214" i="14"/>
  <c r="W214" i="14"/>
  <c r="X214" i="14"/>
  <c r="Y214" i="14"/>
  <c r="Z214" i="14"/>
  <c r="AA214" i="14"/>
  <c r="AB214" i="14"/>
  <c r="AC214" i="14"/>
  <c r="E215" i="14"/>
  <c r="F215" i="14"/>
  <c r="G215" i="14"/>
  <c r="H215" i="14"/>
  <c r="I215" i="14"/>
  <c r="J215" i="14"/>
  <c r="K215" i="14"/>
  <c r="L215" i="14"/>
  <c r="M215" i="14"/>
  <c r="N215" i="14"/>
  <c r="O215" i="14"/>
  <c r="R215" i="14"/>
  <c r="S215" i="14"/>
  <c r="U215" i="14"/>
  <c r="V215" i="14"/>
  <c r="W215" i="14"/>
  <c r="X215" i="14"/>
  <c r="Y215" i="14"/>
  <c r="Z215" i="14"/>
  <c r="AA215" i="14"/>
  <c r="AB215" i="14"/>
  <c r="AC215" i="14"/>
  <c r="E216" i="14"/>
  <c r="F216" i="14"/>
  <c r="G216" i="14"/>
  <c r="H216" i="14"/>
  <c r="I216" i="14"/>
  <c r="J216" i="14"/>
  <c r="K216" i="14"/>
  <c r="L216" i="14"/>
  <c r="M216" i="14"/>
  <c r="N216" i="14"/>
  <c r="O216" i="14"/>
  <c r="P216" i="14"/>
  <c r="Q216" i="14"/>
  <c r="R216" i="14"/>
  <c r="S216" i="14"/>
  <c r="T216" i="14"/>
  <c r="U216" i="14"/>
  <c r="V216" i="14"/>
  <c r="W216" i="14"/>
  <c r="X216" i="14"/>
  <c r="Z216" i="14"/>
  <c r="AB216" i="14"/>
  <c r="AC216" i="14"/>
  <c r="F217" i="14"/>
  <c r="G217" i="14"/>
  <c r="I217" i="14"/>
  <c r="J217" i="14"/>
  <c r="K217" i="14"/>
  <c r="L217" i="14"/>
  <c r="M217" i="14"/>
  <c r="N217" i="14"/>
  <c r="O217" i="14"/>
  <c r="P217" i="14"/>
  <c r="Q217" i="14"/>
  <c r="R217" i="14"/>
  <c r="S217" i="14"/>
  <c r="T217" i="14"/>
  <c r="U217" i="14"/>
  <c r="V217" i="14"/>
  <c r="W217" i="14"/>
  <c r="X217" i="14"/>
  <c r="Y217" i="14"/>
  <c r="Z217" i="14"/>
  <c r="AA217" i="14"/>
  <c r="AB217" i="14"/>
  <c r="AC217" i="14"/>
  <c r="E218" i="14"/>
  <c r="F218" i="14"/>
  <c r="G218" i="14"/>
  <c r="H218" i="14"/>
  <c r="I218" i="14"/>
  <c r="J218" i="14"/>
  <c r="K218" i="14"/>
  <c r="L218" i="14"/>
  <c r="M218" i="14"/>
  <c r="N218" i="14"/>
  <c r="O218" i="14"/>
  <c r="P218" i="14"/>
  <c r="R218" i="14"/>
  <c r="S218" i="14"/>
  <c r="T218" i="14"/>
  <c r="U218" i="14"/>
  <c r="V218" i="14"/>
  <c r="W218" i="14"/>
  <c r="X218" i="14"/>
  <c r="Y218" i="14"/>
  <c r="Z218" i="14"/>
  <c r="AA218" i="14"/>
  <c r="AB218" i="14"/>
  <c r="AC218" i="14"/>
  <c r="E219" i="14"/>
  <c r="F219" i="14"/>
  <c r="G219" i="14"/>
  <c r="H219" i="14"/>
  <c r="I219" i="14"/>
  <c r="J219" i="14"/>
  <c r="K219" i="14"/>
  <c r="L219" i="14"/>
  <c r="M219" i="14"/>
  <c r="N219" i="14"/>
  <c r="O219" i="14"/>
  <c r="P219" i="14"/>
  <c r="R219" i="14"/>
  <c r="S219" i="14"/>
  <c r="T219" i="14"/>
  <c r="U219" i="14"/>
  <c r="V219" i="14"/>
  <c r="W219" i="14"/>
  <c r="X219" i="14"/>
  <c r="Z219" i="14"/>
  <c r="AA219" i="14"/>
  <c r="AB219" i="14"/>
  <c r="AC219" i="14"/>
  <c r="E220" i="14"/>
  <c r="F220" i="14"/>
  <c r="G220" i="14"/>
  <c r="H220" i="14"/>
  <c r="I220" i="14"/>
  <c r="J220" i="14"/>
  <c r="K220" i="14"/>
  <c r="L220" i="14"/>
  <c r="M220" i="14"/>
  <c r="N220" i="14"/>
  <c r="O220" i="14"/>
  <c r="P220" i="14"/>
  <c r="Q220" i="14"/>
  <c r="R220" i="14"/>
  <c r="S220" i="14"/>
  <c r="V220" i="14"/>
  <c r="W220" i="14"/>
  <c r="X220" i="14"/>
  <c r="Y220" i="14"/>
  <c r="Z220" i="14"/>
  <c r="AA220" i="14"/>
  <c r="AB220" i="14"/>
  <c r="AC220" i="14"/>
  <c r="E221" i="14"/>
  <c r="F221" i="14"/>
  <c r="G221" i="14"/>
  <c r="H221" i="14"/>
  <c r="I221" i="14"/>
  <c r="J221" i="14"/>
  <c r="K221" i="14"/>
  <c r="L221" i="14"/>
  <c r="M221" i="14"/>
  <c r="N221" i="14"/>
  <c r="O221" i="14"/>
  <c r="P221" i="14"/>
  <c r="Q221" i="14"/>
  <c r="R221" i="14"/>
  <c r="S221" i="14"/>
  <c r="T221" i="14"/>
  <c r="U221" i="14"/>
  <c r="V221" i="14"/>
  <c r="X221" i="14"/>
  <c r="Y221" i="14"/>
  <c r="Z221" i="14"/>
  <c r="AA221" i="14"/>
  <c r="AB221" i="14"/>
  <c r="AC221" i="14"/>
  <c r="E222" i="14"/>
  <c r="F222" i="14"/>
  <c r="G222" i="14"/>
  <c r="H222" i="14"/>
  <c r="I222" i="14"/>
  <c r="J222" i="14"/>
  <c r="K222" i="14"/>
  <c r="L222" i="14"/>
  <c r="M222" i="14"/>
  <c r="N222" i="14"/>
  <c r="O222" i="14"/>
  <c r="P222" i="14"/>
  <c r="Q222" i="14"/>
  <c r="R222" i="14"/>
  <c r="S222" i="14"/>
  <c r="T222" i="14"/>
  <c r="U222" i="14"/>
  <c r="V222" i="14"/>
  <c r="W222" i="14"/>
  <c r="X222" i="14"/>
  <c r="Z222" i="14"/>
  <c r="AA222" i="14"/>
  <c r="AB222" i="14"/>
  <c r="AC222" i="14"/>
  <c r="E223" i="14"/>
  <c r="F223" i="14"/>
  <c r="G223" i="14"/>
  <c r="H223" i="14"/>
  <c r="I223" i="14"/>
  <c r="J223" i="14"/>
  <c r="K223" i="14"/>
  <c r="L223" i="14"/>
  <c r="M223" i="14"/>
  <c r="N223" i="14"/>
  <c r="O223" i="14"/>
  <c r="P223" i="14"/>
  <c r="Q223" i="14"/>
  <c r="R223" i="14"/>
  <c r="S223" i="14"/>
  <c r="T223" i="14"/>
  <c r="U223" i="14"/>
  <c r="V223" i="14"/>
  <c r="W223" i="14"/>
  <c r="X223" i="14"/>
  <c r="AA223" i="14"/>
  <c r="AB223" i="14"/>
  <c r="AC223" i="14"/>
  <c r="E224" i="14"/>
  <c r="F224" i="14"/>
  <c r="G224" i="14"/>
  <c r="H224" i="14"/>
  <c r="I224" i="14"/>
  <c r="J224" i="14"/>
  <c r="K224" i="14"/>
  <c r="L224" i="14"/>
  <c r="M224" i="14"/>
  <c r="N224" i="14"/>
  <c r="O224" i="14"/>
  <c r="P224" i="14"/>
  <c r="Q224" i="14"/>
  <c r="R224" i="14"/>
  <c r="S224" i="14"/>
  <c r="T224" i="14"/>
  <c r="V224" i="14"/>
  <c r="W224" i="14"/>
  <c r="X224" i="14"/>
  <c r="Y224" i="14"/>
  <c r="Z224" i="14"/>
  <c r="AA224" i="14"/>
  <c r="AB224" i="14"/>
  <c r="AC224" i="14"/>
  <c r="E225" i="14"/>
  <c r="F225" i="14"/>
  <c r="G225" i="14"/>
  <c r="H225" i="14"/>
  <c r="I225" i="14"/>
  <c r="J225" i="14"/>
  <c r="M225" i="14"/>
  <c r="N225" i="14"/>
  <c r="O225" i="14"/>
  <c r="P225" i="14"/>
  <c r="Q225" i="14"/>
  <c r="R225" i="14"/>
  <c r="S225" i="14"/>
  <c r="T225" i="14"/>
  <c r="U225" i="14"/>
  <c r="V225" i="14"/>
  <c r="W225" i="14"/>
  <c r="X225" i="14"/>
  <c r="Y225" i="14"/>
  <c r="Z225" i="14"/>
  <c r="AA225" i="14"/>
  <c r="AB225" i="14"/>
  <c r="AC225" i="14"/>
  <c r="E226" i="14"/>
  <c r="F226" i="14"/>
  <c r="G226" i="14"/>
  <c r="H226" i="14"/>
  <c r="I226" i="14"/>
  <c r="J226" i="14"/>
  <c r="K226" i="14"/>
  <c r="L226" i="14"/>
  <c r="M226" i="14"/>
  <c r="O226" i="14"/>
  <c r="P226" i="14"/>
  <c r="Q226" i="14"/>
  <c r="R226" i="14"/>
  <c r="S226" i="14"/>
  <c r="T226" i="14"/>
  <c r="U226" i="14"/>
  <c r="V226" i="14"/>
  <c r="W226" i="14"/>
  <c r="X226" i="14"/>
  <c r="Y226" i="14"/>
  <c r="Z226" i="14"/>
  <c r="AA226" i="14"/>
  <c r="AB226" i="14"/>
  <c r="AC226" i="14"/>
  <c r="E227" i="14"/>
  <c r="F227" i="14"/>
  <c r="G227" i="14"/>
  <c r="H227" i="14"/>
  <c r="I227" i="14"/>
  <c r="J227" i="14"/>
  <c r="K227" i="14"/>
  <c r="L227" i="14"/>
  <c r="M227" i="14"/>
  <c r="N227" i="14"/>
  <c r="O227" i="14"/>
  <c r="P227" i="14"/>
  <c r="Q227" i="14"/>
  <c r="R227" i="14"/>
  <c r="S227" i="14"/>
  <c r="T227" i="14"/>
  <c r="V227" i="14"/>
  <c r="W227" i="14"/>
  <c r="X227" i="14"/>
  <c r="Y227" i="14"/>
  <c r="Z227" i="14"/>
  <c r="AA227" i="14"/>
  <c r="AB227" i="14"/>
  <c r="AC227" i="14"/>
  <c r="E228" i="14"/>
  <c r="F228" i="14"/>
  <c r="G228" i="14"/>
  <c r="H228" i="14"/>
  <c r="I228" i="14"/>
  <c r="J228" i="14"/>
  <c r="K228" i="14"/>
  <c r="L228" i="14"/>
  <c r="M228" i="14"/>
  <c r="N228" i="14"/>
  <c r="O228" i="14"/>
  <c r="Q228" i="14"/>
  <c r="R228" i="14"/>
  <c r="S228" i="14"/>
  <c r="T228" i="14"/>
  <c r="U228" i="14"/>
  <c r="V228" i="14"/>
  <c r="W228" i="14"/>
  <c r="X228" i="14"/>
  <c r="Y228" i="14"/>
  <c r="Z228" i="14"/>
  <c r="AA228" i="14"/>
  <c r="AB228" i="14"/>
  <c r="AC228" i="14"/>
  <c r="E229" i="14"/>
  <c r="F229" i="14"/>
  <c r="G229" i="14"/>
  <c r="H229" i="14"/>
  <c r="I229" i="14"/>
  <c r="J229" i="14"/>
  <c r="L229" i="14"/>
  <c r="M229" i="14"/>
  <c r="N229" i="14"/>
  <c r="O229" i="14"/>
  <c r="P229" i="14"/>
  <c r="Q229" i="14"/>
  <c r="R229" i="14"/>
  <c r="S229" i="14"/>
  <c r="T229" i="14"/>
  <c r="U229" i="14"/>
  <c r="V229" i="14"/>
  <c r="W229" i="14"/>
  <c r="X229" i="14"/>
  <c r="Y229" i="14"/>
  <c r="Z229" i="14"/>
  <c r="AA229" i="14"/>
  <c r="AB229" i="14"/>
  <c r="AC229" i="14"/>
  <c r="E230" i="14"/>
  <c r="F230" i="14"/>
  <c r="G230" i="14"/>
  <c r="H230" i="14"/>
  <c r="I230" i="14"/>
  <c r="J230" i="14"/>
  <c r="K230" i="14"/>
  <c r="L230" i="14"/>
  <c r="M230" i="14"/>
  <c r="N230" i="14"/>
  <c r="O230" i="14"/>
  <c r="R230" i="14"/>
  <c r="S230" i="14"/>
  <c r="T230" i="14"/>
  <c r="U230" i="14"/>
  <c r="V230" i="14"/>
  <c r="W230" i="14"/>
  <c r="X230" i="14"/>
  <c r="Y230" i="14"/>
  <c r="Z230" i="14"/>
  <c r="AA230" i="14"/>
  <c r="AB230" i="14"/>
  <c r="AC230" i="14"/>
  <c r="E231" i="14"/>
  <c r="F231" i="14"/>
  <c r="G231" i="14"/>
  <c r="H231" i="14"/>
  <c r="I231" i="14"/>
  <c r="J231" i="14"/>
  <c r="L231" i="14"/>
  <c r="M231" i="14"/>
  <c r="N231" i="14"/>
  <c r="O231" i="14"/>
  <c r="P231" i="14"/>
  <c r="Q231" i="14"/>
  <c r="R231" i="14"/>
  <c r="S231" i="14"/>
  <c r="T231" i="14"/>
  <c r="U231" i="14"/>
  <c r="V231" i="14"/>
  <c r="W231" i="14"/>
  <c r="X231" i="14"/>
  <c r="Y231" i="14"/>
  <c r="Z231" i="14"/>
  <c r="AA231" i="14"/>
  <c r="AB231" i="14"/>
  <c r="AC231" i="14"/>
  <c r="E232" i="14"/>
  <c r="G232" i="14"/>
  <c r="H232" i="14"/>
  <c r="I232" i="14"/>
  <c r="J232" i="14"/>
  <c r="K232" i="14"/>
  <c r="L232" i="14"/>
  <c r="M232" i="14"/>
  <c r="N232" i="14"/>
  <c r="O232" i="14"/>
  <c r="P232" i="14"/>
  <c r="Q232" i="14"/>
  <c r="R232" i="14"/>
  <c r="S232" i="14"/>
  <c r="T232" i="14"/>
  <c r="U232" i="14"/>
  <c r="V232" i="14"/>
  <c r="W232" i="14"/>
  <c r="X232" i="14"/>
  <c r="Y232" i="14"/>
  <c r="Z232" i="14"/>
  <c r="AA232" i="14"/>
  <c r="AB232" i="14"/>
  <c r="AC232" i="14"/>
  <c r="E233" i="14"/>
  <c r="F233" i="14"/>
  <c r="G233" i="14"/>
  <c r="H233" i="14"/>
  <c r="I233" i="14"/>
  <c r="J233" i="14"/>
  <c r="K233" i="14"/>
  <c r="L233" i="14"/>
  <c r="M233" i="14"/>
  <c r="N233" i="14"/>
  <c r="O233" i="14"/>
  <c r="P233" i="14"/>
  <c r="Q233" i="14"/>
  <c r="R233" i="14"/>
  <c r="S233" i="14"/>
  <c r="T233" i="14"/>
  <c r="U233" i="14"/>
  <c r="W233" i="14"/>
  <c r="X233" i="14"/>
  <c r="Y233" i="14"/>
  <c r="Z233" i="14"/>
  <c r="AA233" i="14"/>
  <c r="AB233" i="14"/>
  <c r="AC233" i="14"/>
  <c r="F234" i="14"/>
  <c r="H234" i="14"/>
  <c r="I234" i="14"/>
  <c r="J234" i="14"/>
  <c r="K234" i="14"/>
  <c r="L234" i="14"/>
  <c r="M234" i="14"/>
  <c r="N234" i="14"/>
  <c r="O234" i="14"/>
  <c r="P234" i="14"/>
  <c r="Q234" i="14"/>
  <c r="R234" i="14"/>
  <c r="S234" i="14"/>
  <c r="T234" i="14"/>
  <c r="U234" i="14"/>
  <c r="V234" i="14"/>
  <c r="W234" i="14"/>
  <c r="X234" i="14"/>
  <c r="Y234" i="14"/>
  <c r="Z234" i="14"/>
  <c r="AA234" i="14"/>
  <c r="AB234" i="14"/>
  <c r="AC234" i="14"/>
  <c r="E235" i="14"/>
  <c r="G235" i="14"/>
  <c r="H235" i="14"/>
  <c r="I235" i="14"/>
  <c r="J235" i="14"/>
  <c r="K235" i="14"/>
  <c r="L235" i="14"/>
  <c r="M235" i="14"/>
  <c r="N235" i="14"/>
  <c r="O235" i="14"/>
  <c r="P235" i="14"/>
  <c r="Q235" i="14"/>
  <c r="R235" i="14"/>
  <c r="S235" i="14"/>
  <c r="T235" i="14"/>
  <c r="U235" i="14"/>
  <c r="V235" i="14"/>
  <c r="W235" i="14"/>
  <c r="X235" i="14"/>
  <c r="Y235" i="14"/>
  <c r="Z235" i="14"/>
  <c r="AA235" i="14"/>
  <c r="AB235" i="14"/>
  <c r="AC235" i="14"/>
  <c r="E236" i="14"/>
  <c r="F236" i="14"/>
  <c r="G236" i="14"/>
  <c r="H236" i="14"/>
  <c r="I236" i="14"/>
  <c r="J236" i="14"/>
  <c r="K236" i="14"/>
  <c r="M236" i="14"/>
  <c r="N236" i="14"/>
  <c r="O236" i="14"/>
  <c r="P236" i="14"/>
  <c r="Q236" i="14"/>
  <c r="R236" i="14"/>
  <c r="S236" i="14"/>
  <c r="T236" i="14"/>
  <c r="U236" i="14"/>
  <c r="V236" i="14"/>
  <c r="W236" i="14"/>
  <c r="X236" i="14"/>
  <c r="Y236" i="14"/>
  <c r="Z236" i="14"/>
  <c r="AA236" i="14"/>
  <c r="AB236" i="14"/>
  <c r="AC236" i="14"/>
  <c r="E237" i="14"/>
  <c r="F237" i="14"/>
  <c r="G237" i="14"/>
  <c r="H237" i="14"/>
  <c r="I237" i="14"/>
  <c r="J237" i="14"/>
  <c r="K237" i="14"/>
  <c r="L237" i="14"/>
  <c r="M237" i="14"/>
  <c r="N237" i="14"/>
  <c r="O237" i="14"/>
  <c r="P237" i="14"/>
  <c r="T237" i="14"/>
  <c r="U237" i="14"/>
  <c r="V237" i="14"/>
  <c r="W237" i="14"/>
  <c r="X237" i="14"/>
  <c r="Y237" i="14"/>
  <c r="Z237" i="14"/>
  <c r="AA237" i="14"/>
  <c r="AB237" i="14"/>
  <c r="AC237" i="14"/>
  <c r="E238" i="14"/>
  <c r="F238" i="14"/>
  <c r="G238" i="14"/>
  <c r="H238" i="14"/>
  <c r="I238" i="14"/>
  <c r="J238" i="14"/>
  <c r="K238" i="14"/>
  <c r="L238" i="14"/>
  <c r="M238" i="14"/>
  <c r="N238" i="14"/>
  <c r="O238" i="14"/>
  <c r="P238" i="14"/>
  <c r="R238" i="14"/>
  <c r="S238" i="14"/>
  <c r="U238" i="14"/>
  <c r="V238" i="14"/>
  <c r="W238" i="14"/>
  <c r="X238" i="14"/>
  <c r="Y238" i="14"/>
  <c r="Z238" i="14"/>
  <c r="AA238" i="14"/>
  <c r="AB238" i="14"/>
  <c r="AC238" i="14"/>
  <c r="E239" i="14"/>
  <c r="F239" i="14"/>
  <c r="G239" i="14"/>
  <c r="H239" i="14"/>
  <c r="I239" i="14"/>
  <c r="J239" i="14"/>
  <c r="K239" i="14"/>
  <c r="L239" i="14"/>
  <c r="M239" i="14"/>
  <c r="N239" i="14"/>
  <c r="O239" i="14"/>
  <c r="Q239" i="14"/>
  <c r="R239" i="14"/>
  <c r="T239" i="14"/>
  <c r="U239" i="14"/>
  <c r="V239" i="14"/>
  <c r="W239" i="14"/>
  <c r="X239" i="14"/>
  <c r="Y239" i="14"/>
  <c r="Z239" i="14"/>
  <c r="AA239" i="14"/>
  <c r="AB239" i="14"/>
  <c r="AC239" i="14"/>
  <c r="E240" i="14"/>
  <c r="F240" i="14"/>
  <c r="G240" i="14"/>
  <c r="H240" i="14"/>
  <c r="I240" i="14"/>
  <c r="J240" i="14"/>
  <c r="K240" i="14"/>
  <c r="L240" i="14"/>
  <c r="M240" i="14"/>
  <c r="N240" i="14"/>
  <c r="O240" i="14"/>
  <c r="P240" i="14"/>
  <c r="Q240" i="14"/>
  <c r="R240" i="14"/>
  <c r="S240" i="14"/>
  <c r="T240" i="14"/>
  <c r="U240" i="14"/>
  <c r="V240" i="14"/>
  <c r="W240" i="14"/>
  <c r="X240" i="14"/>
  <c r="Z240" i="14"/>
  <c r="AB240" i="14"/>
  <c r="AC240" i="14"/>
  <c r="E241" i="14"/>
  <c r="F241" i="14"/>
  <c r="G241" i="14"/>
  <c r="H241" i="14"/>
  <c r="I241" i="14"/>
  <c r="J241" i="14"/>
  <c r="K241" i="14"/>
  <c r="L241" i="14"/>
  <c r="M241" i="14"/>
  <c r="N241" i="14"/>
  <c r="O241" i="14"/>
  <c r="P241" i="14"/>
  <c r="Q241" i="14"/>
  <c r="R241" i="14"/>
  <c r="S241" i="14"/>
  <c r="T241" i="14"/>
  <c r="U241" i="14"/>
  <c r="V241" i="14"/>
  <c r="X241" i="14"/>
  <c r="Y241" i="14"/>
  <c r="Z241" i="14"/>
  <c r="AA241" i="14"/>
  <c r="AB241" i="14"/>
  <c r="AC241" i="14"/>
  <c r="E242" i="14"/>
  <c r="F242" i="14"/>
  <c r="G242" i="14"/>
  <c r="H242" i="14"/>
  <c r="I242" i="14"/>
  <c r="J242" i="14"/>
  <c r="K242" i="14"/>
  <c r="L242" i="14"/>
  <c r="M242" i="14"/>
  <c r="N242" i="14"/>
  <c r="O242" i="14"/>
  <c r="P242" i="14"/>
  <c r="Q242" i="14"/>
  <c r="R242" i="14"/>
  <c r="S242" i="14"/>
  <c r="T242" i="14"/>
  <c r="U242" i="14"/>
  <c r="V242" i="14"/>
  <c r="W242" i="14"/>
  <c r="X242" i="14"/>
  <c r="Z242" i="14"/>
  <c r="AA242" i="14"/>
  <c r="AB242" i="14"/>
  <c r="AC242" i="14"/>
  <c r="E243" i="14"/>
  <c r="F243" i="14"/>
  <c r="G243" i="14"/>
  <c r="H243" i="14"/>
  <c r="I243" i="14"/>
  <c r="J243" i="14"/>
  <c r="K243" i="14"/>
  <c r="L243" i="14"/>
  <c r="M243" i="14"/>
  <c r="N243" i="14"/>
  <c r="O243" i="14"/>
  <c r="P243" i="14"/>
  <c r="Q243" i="14"/>
  <c r="R243" i="14"/>
  <c r="S243" i="14"/>
  <c r="T243" i="14"/>
  <c r="U243" i="14"/>
  <c r="V243" i="14"/>
  <c r="X243" i="14"/>
  <c r="Y243" i="14"/>
  <c r="Z243" i="14"/>
  <c r="AA243" i="14"/>
  <c r="AB243" i="14"/>
  <c r="AC243" i="14"/>
  <c r="E244" i="14"/>
  <c r="F244" i="14"/>
  <c r="G244" i="14"/>
  <c r="H244" i="14"/>
  <c r="I244" i="14"/>
  <c r="J244" i="14"/>
  <c r="K244" i="14"/>
  <c r="L244" i="14"/>
  <c r="M244" i="14"/>
  <c r="N244" i="14"/>
  <c r="O244" i="14"/>
  <c r="P244" i="14"/>
  <c r="Q244" i="14"/>
  <c r="R244" i="14"/>
  <c r="S244" i="14"/>
  <c r="T244" i="14"/>
  <c r="U244" i="14"/>
  <c r="X244" i="14"/>
  <c r="Y244" i="14"/>
  <c r="Z244" i="14"/>
  <c r="AA244" i="14"/>
  <c r="AB244" i="14"/>
  <c r="AC244" i="14"/>
  <c r="E245" i="14"/>
  <c r="F245" i="14"/>
  <c r="G245" i="14"/>
  <c r="H245" i="14"/>
  <c r="I245" i="14"/>
  <c r="J245" i="14"/>
  <c r="K245" i="14"/>
  <c r="L245" i="14"/>
  <c r="M245" i="14"/>
  <c r="N245" i="14"/>
  <c r="O245" i="14"/>
  <c r="Q245" i="14"/>
  <c r="R245" i="14"/>
  <c r="U245" i="14"/>
  <c r="V245" i="14"/>
  <c r="W245" i="14"/>
  <c r="X245" i="14"/>
  <c r="Y245" i="14"/>
  <c r="Z245" i="14"/>
  <c r="AA245" i="14"/>
  <c r="AB245" i="14"/>
  <c r="AC245" i="14"/>
  <c r="E246" i="14"/>
  <c r="F246" i="14"/>
  <c r="G246" i="14"/>
  <c r="H246" i="14"/>
  <c r="I246" i="14"/>
  <c r="J246" i="14"/>
  <c r="K246" i="14"/>
  <c r="L246" i="14"/>
  <c r="M246" i="14"/>
  <c r="N246" i="14"/>
  <c r="O246" i="14"/>
  <c r="Q246" i="14"/>
  <c r="R246" i="14"/>
  <c r="S246" i="14"/>
  <c r="T246" i="14"/>
  <c r="U246" i="14"/>
  <c r="V246" i="14"/>
  <c r="W246" i="14"/>
  <c r="X246" i="14"/>
  <c r="Y246" i="14"/>
  <c r="Z246" i="14"/>
  <c r="AA246" i="14"/>
  <c r="AB246" i="14"/>
  <c r="AC246" i="14"/>
  <c r="E247" i="14"/>
  <c r="F247" i="14"/>
  <c r="H247" i="14"/>
  <c r="K247" i="14"/>
  <c r="L247" i="14"/>
  <c r="M247" i="14"/>
  <c r="N247" i="14"/>
  <c r="O247" i="14"/>
  <c r="P247" i="14"/>
  <c r="Q247" i="14"/>
  <c r="R247" i="14"/>
  <c r="S247" i="14"/>
  <c r="T247" i="14"/>
  <c r="U247" i="14"/>
  <c r="V247" i="14"/>
  <c r="W247" i="14"/>
  <c r="X247" i="14"/>
  <c r="Y247" i="14"/>
  <c r="Z247" i="14"/>
  <c r="AA247" i="14"/>
  <c r="AB247" i="14"/>
  <c r="AC247" i="14"/>
  <c r="E248" i="14"/>
  <c r="F248" i="14"/>
  <c r="G248" i="14"/>
  <c r="H248" i="14"/>
  <c r="I248" i="14"/>
  <c r="J248" i="14"/>
  <c r="K248" i="14"/>
  <c r="L248" i="14"/>
  <c r="M248" i="14"/>
  <c r="N248" i="14"/>
  <c r="O248" i="14"/>
  <c r="R248" i="14"/>
  <c r="T248" i="14"/>
  <c r="U248" i="14"/>
  <c r="V248" i="14"/>
  <c r="W248" i="14"/>
  <c r="X248" i="14"/>
  <c r="Y248" i="14"/>
  <c r="Z248" i="14"/>
  <c r="AA248" i="14"/>
  <c r="AB248" i="14"/>
  <c r="AC248" i="14"/>
  <c r="E249" i="14"/>
  <c r="F249" i="14"/>
  <c r="G249" i="14"/>
  <c r="H249" i="14"/>
  <c r="I249" i="14"/>
  <c r="J249" i="14"/>
  <c r="K249" i="14"/>
  <c r="L249" i="14"/>
  <c r="M249" i="14"/>
  <c r="O249" i="14"/>
  <c r="P249" i="14"/>
  <c r="Q249" i="14"/>
  <c r="R249" i="14"/>
  <c r="S249" i="14"/>
  <c r="T249" i="14"/>
  <c r="U249" i="14"/>
  <c r="V249" i="14"/>
  <c r="W249" i="14"/>
  <c r="X249" i="14"/>
  <c r="Y249" i="14"/>
  <c r="Z249" i="14"/>
  <c r="AA249" i="14"/>
  <c r="AB249" i="14"/>
  <c r="AC249" i="14"/>
  <c r="E250" i="14"/>
  <c r="F250" i="14"/>
  <c r="G250" i="14"/>
  <c r="H250" i="14"/>
  <c r="I250" i="14"/>
  <c r="J250" i="14"/>
  <c r="K250" i="14"/>
  <c r="L250" i="14"/>
  <c r="M250" i="14"/>
  <c r="N250" i="14"/>
  <c r="O250" i="14"/>
  <c r="P250" i="14"/>
  <c r="Q250" i="14"/>
  <c r="R250" i="14"/>
  <c r="S250" i="14"/>
  <c r="T250" i="14"/>
  <c r="U250" i="14"/>
  <c r="V250" i="14"/>
  <c r="W250" i="14"/>
  <c r="X250" i="14"/>
  <c r="Y250" i="14"/>
  <c r="AA250" i="14"/>
  <c r="AB250" i="14"/>
  <c r="E251" i="14"/>
  <c r="F251" i="14"/>
  <c r="G251" i="14"/>
  <c r="H251" i="14"/>
  <c r="I251" i="14"/>
  <c r="J251" i="14"/>
  <c r="K251" i="14"/>
  <c r="L251" i="14"/>
  <c r="M251" i="14"/>
  <c r="N251" i="14"/>
  <c r="O251" i="14"/>
  <c r="P251" i="14"/>
  <c r="Q251" i="14"/>
  <c r="R251" i="14"/>
  <c r="S251" i="14"/>
  <c r="T251" i="14"/>
  <c r="U251" i="14"/>
  <c r="X251" i="14"/>
  <c r="Y251" i="14"/>
  <c r="Z251" i="14"/>
  <c r="AA251" i="14"/>
  <c r="AB251" i="14"/>
  <c r="AC251" i="14"/>
  <c r="E252" i="14"/>
  <c r="F252" i="14"/>
  <c r="G252" i="14"/>
  <c r="H252" i="14"/>
  <c r="I252" i="14"/>
  <c r="J252" i="14"/>
  <c r="K252" i="14"/>
  <c r="L252" i="14"/>
  <c r="M252" i="14"/>
  <c r="O252" i="14"/>
  <c r="P252" i="14"/>
  <c r="Q252" i="14"/>
  <c r="R252" i="14"/>
  <c r="S252" i="14"/>
  <c r="T252" i="14"/>
  <c r="U252" i="14"/>
  <c r="V252" i="14"/>
  <c r="W252" i="14"/>
  <c r="X252" i="14"/>
  <c r="Y252" i="14"/>
  <c r="Z252" i="14"/>
  <c r="AA252" i="14"/>
  <c r="AB252" i="14"/>
  <c r="AC252" i="14"/>
  <c r="E253" i="14"/>
  <c r="F253" i="14"/>
  <c r="G253" i="14"/>
  <c r="H253" i="14"/>
  <c r="I253" i="14"/>
  <c r="K253" i="14"/>
  <c r="L253" i="14"/>
  <c r="M253" i="14"/>
  <c r="N253" i="14"/>
  <c r="O253" i="14"/>
  <c r="P253" i="14"/>
  <c r="Q253" i="14"/>
  <c r="R253" i="14"/>
  <c r="S253" i="14"/>
  <c r="T253" i="14"/>
  <c r="U253" i="14"/>
  <c r="V253" i="14"/>
  <c r="W253" i="14"/>
  <c r="X253" i="14"/>
  <c r="Y253" i="14"/>
  <c r="Z253" i="14"/>
  <c r="AA253" i="14"/>
  <c r="AB253" i="14"/>
  <c r="AC253" i="14"/>
  <c r="F254" i="14"/>
  <c r="G254" i="14"/>
  <c r="H254" i="14"/>
  <c r="I254" i="14"/>
  <c r="K254" i="14"/>
  <c r="L254" i="14"/>
  <c r="M254" i="14"/>
  <c r="N254" i="14"/>
  <c r="O254" i="14"/>
  <c r="P254" i="14"/>
  <c r="Q254" i="14"/>
  <c r="R254" i="14"/>
  <c r="S254" i="14"/>
  <c r="T254" i="14"/>
  <c r="U254" i="14"/>
  <c r="V254" i="14"/>
  <c r="W254" i="14"/>
  <c r="X254" i="14"/>
  <c r="Y254" i="14"/>
  <c r="Z254" i="14"/>
  <c r="AA254" i="14"/>
  <c r="AB254" i="14"/>
  <c r="AC254" i="14"/>
  <c r="E255" i="14"/>
  <c r="G255" i="14"/>
  <c r="H255" i="14"/>
  <c r="I255" i="14"/>
  <c r="J255" i="14"/>
  <c r="K255" i="14"/>
  <c r="L255" i="14"/>
  <c r="M255" i="14"/>
  <c r="N255" i="14"/>
  <c r="O255" i="14"/>
  <c r="P255" i="14"/>
  <c r="Q255" i="14"/>
  <c r="R255" i="14"/>
  <c r="S255" i="14"/>
  <c r="T255" i="14"/>
  <c r="U255" i="14"/>
  <c r="V255" i="14"/>
  <c r="W255" i="14"/>
  <c r="X255" i="14"/>
  <c r="Y255" i="14"/>
  <c r="Z255" i="14"/>
  <c r="AA255" i="14"/>
  <c r="AB255" i="14"/>
  <c r="AC255" i="14"/>
  <c r="E256" i="14"/>
  <c r="F256" i="14"/>
  <c r="G256" i="14"/>
  <c r="H256" i="14"/>
  <c r="I256" i="14"/>
  <c r="J256" i="14"/>
  <c r="K256" i="14"/>
  <c r="L256" i="14"/>
  <c r="M256" i="14"/>
  <c r="N256" i="14"/>
  <c r="O256" i="14"/>
  <c r="P256" i="14"/>
  <c r="R256" i="14"/>
  <c r="S256" i="14"/>
  <c r="T256" i="14"/>
  <c r="U256" i="14"/>
  <c r="V256" i="14"/>
  <c r="W256" i="14"/>
  <c r="X256" i="14"/>
  <c r="Y256" i="14"/>
  <c r="Z256" i="14"/>
  <c r="AA256" i="14"/>
  <c r="AB256" i="14"/>
  <c r="AC256" i="14"/>
  <c r="E257" i="14"/>
  <c r="F257" i="14"/>
  <c r="G257" i="14"/>
  <c r="H257" i="14"/>
  <c r="I257" i="14"/>
  <c r="J257" i="14"/>
  <c r="K257" i="14"/>
  <c r="L257" i="14"/>
  <c r="M257" i="14"/>
  <c r="N257" i="14"/>
  <c r="O257" i="14"/>
  <c r="P257" i="14"/>
  <c r="Q257" i="14"/>
  <c r="R257" i="14"/>
  <c r="S257" i="14"/>
  <c r="T257" i="14"/>
  <c r="U257" i="14"/>
  <c r="W257" i="14"/>
  <c r="X257" i="14"/>
  <c r="Y257" i="14"/>
  <c r="Z257" i="14"/>
  <c r="AA257" i="14"/>
  <c r="AB257" i="14"/>
  <c r="AC257" i="14"/>
  <c r="E258" i="14"/>
  <c r="F258" i="14"/>
  <c r="G258" i="14"/>
  <c r="H258" i="14"/>
  <c r="I258" i="14"/>
  <c r="J258" i="14"/>
  <c r="K258" i="14"/>
  <c r="L258" i="14"/>
  <c r="M258" i="14"/>
  <c r="N258" i="14"/>
  <c r="O258" i="14"/>
  <c r="P258" i="14"/>
  <c r="Q258" i="14"/>
  <c r="R258" i="14"/>
  <c r="S258" i="14"/>
  <c r="T258" i="14"/>
  <c r="U258" i="14"/>
  <c r="V258" i="14"/>
  <c r="W258" i="14"/>
  <c r="Y258" i="14"/>
  <c r="AA258" i="14"/>
  <c r="AB258" i="14"/>
  <c r="AC258" i="14"/>
  <c r="E259" i="14"/>
  <c r="F259" i="14"/>
  <c r="G259" i="14"/>
  <c r="H259" i="14"/>
  <c r="I259" i="14"/>
  <c r="J259" i="14"/>
  <c r="K259" i="14"/>
  <c r="L259" i="14"/>
  <c r="M259" i="14"/>
  <c r="N259" i="14"/>
  <c r="O259" i="14"/>
  <c r="Q259" i="14"/>
  <c r="R259" i="14"/>
  <c r="S259" i="14"/>
  <c r="T259" i="14"/>
  <c r="U259" i="14"/>
  <c r="V259" i="14"/>
  <c r="W259" i="14"/>
  <c r="X259" i="14"/>
  <c r="Y259" i="14"/>
  <c r="Z259" i="14"/>
  <c r="AA259" i="14"/>
  <c r="AB259" i="14"/>
  <c r="AC259" i="14"/>
  <c r="E260" i="14"/>
  <c r="F260" i="14"/>
  <c r="G260" i="14"/>
  <c r="H260" i="14"/>
  <c r="I260" i="14"/>
  <c r="J260" i="14"/>
  <c r="K260" i="14"/>
  <c r="L260" i="14"/>
  <c r="M260" i="14"/>
  <c r="N260" i="14"/>
  <c r="O260" i="14"/>
  <c r="Q260" i="14"/>
  <c r="R260" i="14"/>
  <c r="T260" i="14"/>
  <c r="U260" i="14"/>
  <c r="V260" i="14"/>
  <c r="W260" i="14"/>
  <c r="X260" i="14"/>
  <c r="Y260" i="14"/>
  <c r="Z260" i="14"/>
  <c r="AA260" i="14"/>
  <c r="AB260" i="14"/>
  <c r="AC260" i="14"/>
  <c r="E261" i="14"/>
  <c r="F261" i="14"/>
  <c r="G261" i="14"/>
  <c r="H261" i="14"/>
  <c r="I261" i="14"/>
  <c r="J261" i="14"/>
  <c r="K261" i="14"/>
  <c r="L261" i="14"/>
  <c r="M261" i="14"/>
  <c r="N261" i="14"/>
  <c r="O261" i="14"/>
  <c r="P261" i="14"/>
  <c r="R261" i="14"/>
  <c r="S261" i="14"/>
  <c r="T261" i="14"/>
  <c r="U261" i="14"/>
  <c r="V261" i="14"/>
  <c r="W261" i="14"/>
  <c r="X261" i="14"/>
  <c r="Z261" i="14"/>
  <c r="AB261" i="14"/>
  <c r="AC261" i="14"/>
  <c r="E262" i="14"/>
  <c r="F262" i="14"/>
  <c r="G262" i="14"/>
  <c r="H262" i="14"/>
  <c r="I262" i="14"/>
  <c r="J262" i="14"/>
  <c r="K262" i="14"/>
  <c r="L262" i="14"/>
  <c r="M262" i="14"/>
  <c r="N262" i="14"/>
  <c r="O262" i="14"/>
  <c r="Q262" i="14"/>
  <c r="T262" i="14"/>
  <c r="U262" i="14"/>
  <c r="V262" i="14"/>
  <c r="W262" i="14"/>
  <c r="X262" i="14"/>
  <c r="Y262" i="14"/>
  <c r="Z262" i="14"/>
  <c r="AA262" i="14"/>
  <c r="AB262" i="14"/>
  <c r="AC262" i="14"/>
  <c r="E263" i="14"/>
  <c r="F263" i="14"/>
  <c r="G263" i="14"/>
  <c r="H263" i="14"/>
  <c r="I263" i="14"/>
  <c r="J263" i="14"/>
  <c r="K263" i="14"/>
  <c r="L263" i="14"/>
  <c r="M263" i="14"/>
  <c r="N263" i="14"/>
  <c r="O263" i="14"/>
  <c r="P263" i="14"/>
  <c r="Q263" i="14"/>
  <c r="R263" i="14"/>
  <c r="S263" i="14"/>
  <c r="T263" i="14"/>
  <c r="U263" i="14"/>
  <c r="W263" i="14"/>
  <c r="X263" i="14"/>
  <c r="Y263" i="14"/>
  <c r="Z263" i="14"/>
  <c r="AA263" i="14"/>
  <c r="AB263" i="14"/>
  <c r="AC263" i="14"/>
  <c r="E264" i="14"/>
  <c r="F264" i="14"/>
  <c r="G264" i="14"/>
  <c r="H264" i="14"/>
  <c r="I264" i="14"/>
  <c r="J264" i="14"/>
  <c r="K264" i="14"/>
  <c r="L264" i="14"/>
  <c r="M264" i="14"/>
  <c r="N264" i="14"/>
  <c r="O264" i="14"/>
  <c r="Q264" i="14"/>
  <c r="T264" i="14"/>
  <c r="U264" i="14"/>
  <c r="V264" i="14"/>
  <c r="W264" i="14"/>
  <c r="X264" i="14"/>
  <c r="Y264" i="14"/>
  <c r="Z264" i="14"/>
  <c r="AA264" i="14"/>
  <c r="AB264" i="14"/>
  <c r="AC264" i="14"/>
  <c r="E265" i="14"/>
  <c r="G265" i="14"/>
  <c r="H265" i="14"/>
  <c r="I265" i="14"/>
  <c r="J265" i="14"/>
  <c r="K265" i="14"/>
  <c r="L265" i="14"/>
  <c r="M265" i="14"/>
  <c r="N265" i="14"/>
  <c r="O265" i="14"/>
  <c r="P265" i="14"/>
  <c r="Q265" i="14"/>
  <c r="R265" i="14"/>
  <c r="S265" i="14"/>
  <c r="T265" i="14"/>
  <c r="U265" i="14"/>
  <c r="V265" i="14"/>
  <c r="W265" i="14"/>
  <c r="X265" i="14"/>
  <c r="Y265" i="14"/>
  <c r="Z265" i="14"/>
  <c r="AA265" i="14"/>
  <c r="AB265" i="14"/>
  <c r="AC265" i="14"/>
  <c r="E266" i="14"/>
  <c r="F266" i="14"/>
  <c r="G266" i="14"/>
  <c r="H266" i="14"/>
  <c r="I266" i="14"/>
  <c r="J266" i="14"/>
  <c r="K266" i="14"/>
  <c r="L266" i="14"/>
  <c r="M266" i="14"/>
  <c r="N266" i="14"/>
  <c r="O266" i="14"/>
  <c r="P266" i="14"/>
  <c r="Q266" i="14"/>
  <c r="R266" i="14"/>
  <c r="S266" i="14"/>
  <c r="T266" i="14"/>
  <c r="U266" i="14"/>
  <c r="V266" i="14"/>
  <c r="X266" i="14"/>
  <c r="Y266" i="14"/>
  <c r="Z266" i="14"/>
  <c r="AA266" i="14"/>
  <c r="AB266" i="14"/>
  <c r="AC266" i="14"/>
  <c r="E267" i="14"/>
  <c r="F267" i="14"/>
  <c r="G267" i="14"/>
  <c r="H267" i="14"/>
  <c r="I267" i="14"/>
  <c r="J267" i="14"/>
  <c r="K267" i="14"/>
  <c r="L267" i="14"/>
  <c r="M267" i="14"/>
  <c r="N267" i="14"/>
  <c r="O267" i="14"/>
  <c r="P267" i="14"/>
  <c r="R267" i="14"/>
  <c r="T267" i="14"/>
  <c r="U267" i="14"/>
  <c r="V267" i="14"/>
  <c r="W267" i="14"/>
  <c r="X267" i="14"/>
  <c r="Y267" i="14"/>
  <c r="Z267" i="14"/>
  <c r="AA267" i="14"/>
  <c r="AB267" i="14"/>
  <c r="AC267" i="14"/>
  <c r="E268" i="14"/>
  <c r="F268" i="14"/>
  <c r="G268" i="14"/>
  <c r="H268" i="14"/>
  <c r="I268" i="14"/>
  <c r="J268" i="14"/>
  <c r="K268" i="14"/>
  <c r="L268" i="14"/>
  <c r="M268" i="14"/>
  <c r="N268" i="14"/>
  <c r="O268" i="14"/>
  <c r="P268" i="14"/>
  <c r="Q268" i="14"/>
  <c r="R268" i="14"/>
  <c r="S268" i="14"/>
  <c r="T268" i="14"/>
  <c r="U268" i="14"/>
  <c r="V268" i="14"/>
  <c r="W268" i="14"/>
  <c r="Y268" i="14"/>
  <c r="AA268" i="14"/>
  <c r="AB268" i="14"/>
  <c r="AC268" i="14"/>
  <c r="E269" i="14"/>
  <c r="F269" i="14"/>
  <c r="G269" i="14"/>
  <c r="H269" i="14"/>
  <c r="I269" i="14"/>
  <c r="J269" i="14"/>
  <c r="K269" i="14"/>
  <c r="L269" i="14"/>
  <c r="M269" i="14"/>
  <c r="N269" i="14"/>
  <c r="O269" i="14"/>
  <c r="P269" i="14"/>
  <c r="Q269" i="14"/>
  <c r="R269" i="14"/>
  <c r="S269" i="14"/>
  <c r="T269" i="14"/>
  <c r="U269" i="14"/>
  <c r="V269" i="14"/>
  <c r="X269" i="14"/>
  <c r="Y269" i="14"/>
  <c r="Z269" i="14"/>
  <c r="AA269" i="14"/>
  <c r="AB269" i="14"/>
  <c r="AC269" i="14"/>
  <c r="E270" i="14"/>
  <c r="F270" i="14"/>
  <c r="G270" i="14"/>
  <c r="H270" i="14"/>
  <c r="I270" i="14"/>
  <c r="J270" i="14"/>
  <c r="K270" i="14"/>
  <c r="L270" i="14"/>
  <c r="M270" i="14"/>
  <c r="N270" i="14"/>
  <c r="O270" i="14"/>
  <c r="P270" i="14"/>
  <c r="R270" i="14"/>
  <c r="T270" i="14"/>
  <c r="U270" i="14"/>
  <c r="V270" i="14"/>
  <c r="W270" i="14"/>
  <c r="X270" i="14"/>
  <c r="Y270" i="14"/>
  <c r="Z270" i="14"/>
  <c r="AA270" i="14"/>
  <c r="AB270" i="14"/>
  <c r="AC270" i="14"/>
  <c r="E271" i="14"/>
  <c r="F271" i="14"/>
  <c r="G271" i="14"/>
  <c r="H271" i="14"/>
  <c r="I271" i="14"/>
  <c r="J271" i="14"/>
  <c r="K271" i="14"/>
  <c r="L271" i="14"/>
  <c r="M271" i="14"/>
  <c r="N271" i="14"/>
  <c r="O271" i="14"/>
  <c r="R271" i="14"/>
  <c r="S271" i="14"/>
  <c r="T271" i="14"/>
  <c r="U271" i="14"/>
  <c r="V271" i="14"/>
  <c r="W271" i="14"/>
  <c r="X271" i="14"/>
  <c r="Y271" i="14"/>
  <c r="Z271" i="14"/>
  <c r="AA271" i="14"/>
  <c r="AB271" i="14"/>
  <c r="AC271" i="14"/>
  <c r="E272" i="14"/>
  <c r="F272" i="14"/>
  <c r="G272" i="14"/>
  <c r="H272" i="14"/>
  <c r="I272" i="14"/>
  <c r="J272" i="14"/>
  <c r="K272" i="14"/>
  <c r="L272" i="14"/>
  <c r="M272" i="14"/>
  <c r="N272" i="14"/>
  <c r="O272" i="14"/>
  <c r="P272" i="14"/>
  <c r="Q272" i="14"/>
  <c r="R272" i="14"/>
  <c r="S272" i="14"/>
  <c r="T272" i="14"/>
  <c r="U272" i="14"/>
  <c r="W272" i="14"/>
  <c r="X272" i="14"/>
  <c r="Y272" i="14"/>
  <c r="Z272" i="14"/>
  <c r="AA272" i="14"/>
  <c r="AB272" i="14"/>
  <c r="AC272" i="14"/>
  <c r="E273" i="14"/>
  <c r="F273" i="14"/>
  <c r="G273" i="14"/>
  <c r="H273" i="14"/>
  <c r="I273" i="14"/>
  <c r="J273" i="14"/>
  <c r="K273" i="14"/>
  <c r="L273" i="14"/>
  <c r="M273" i="14"/>
  <c r="N273" i="14"/>
  <c r="O273" i="14"/>
  <c r="R273" i="14"/>
  <c r="S273" i="14"/>
  <c r="T273" i="14"/>
  <c r="U273" i="14"/>
  <c r="V273" i="14"/>
  <c r="W273" i="14"/>
  <c r="X273" i="14"/>
  <c r="Y273" i="14"/>
  <c r="Z273" i="14"/>
  <c r="AA273" i="14"/>
  <c r="AB273" i="14"/>
  <c r="AC273" i="14"/>
  <c r="E274" i="14"/>
  <c r="F274" i="14"/>
  <c r="G274" i="14"/>
  <c r="H274" i="14"/>
  <c r="I274" i="14"/>
  <c r="J274" i="14"/>
  <c r="K274" i="14"/>
  <c r="M274" i="14"/>
  <c r="N274" i="14"/>
  <c r="O274" i="14"/>
  <c r="P274" i="14"/>
  <c r="Q274" i="14"/>
  <c r="R274" i="14"/>
  <c r="S274" i="14"/>
  <c r="T274" i="14"/>
  <c r="U274" i="14"/>
  <c r="V274" i="14"/>
  <c r="W274" i="14"/>
  <c r="X274" i="14"/>
  <c r="Y274" i="14"/>
  <c r="Z274" i="14"/>
  <c r="AA274" i="14"/>
  <c r="AB274" i="14"/>
  <c r="AC274" i="14"/>
  <c r="E275" i="14"/>
  <c r="F275" i="14"/>
  <c r="G275" i="14"/>
  <c r="H275" i="14"/>
  <c r="I275" i="14"/>
  <c r="J275" i="14"/>
  <c r="M275" i="14"/>
  <c r="N275" i="14"/>
  <c r="O275" i="14"/>
  <c r="P275" i="14"/>
  <c r="Q275" i="14"/>
  <c r="R275" i="14"/>
  <c r="S275" i="14"/>
  <c r="T275" i="14"/>
  <c r="U275" i="14"/>
  <c r="V275" i="14"/>
  <c r="W275" i="14"/>
  <c r="X275" i="14"/>
  <c r="Y275" i="14"/>
  <c r="Z275" i="14"/>
  <c r="AA275" i="14"/>
  <c r="AB275" i="14"/>
  <c r="AC275" i="14"/>
  <c r="E276" i="14"/>
  <c r="F276" i="14"/>
  <c r="G276" i="14"/>
  <c r="H276" i="14"/>
  <c r="I276" i="14"/>
  <c r="J276" i="14"/>
  <c r="K276" i="14"/>
  <c r="L276" i="14"/>
  <c r="M276" i="14"/>
  <c r="N276" i="14"/>
  <c r="O276" i="14"/>
  <c r="P276" i="14"/>
  <c r="Q276" i="14"/>
  <c r="R276" i="14"/>
  <c r="S276" i="14"/>
  <c r="T276" i="14"/>
  <c r="V276" i="14"/>
  <c r="W276" i="14"/>
  <c r="X276" i="14"/>
  <c r="Z276" i="14"/>
  <c r="AA276" i="14"/>
  <c r="AB276" i="14"/>
  <c r="AC276" i="14"/>
  <c r="E277" i="14"/>
  <c r="F277" i="14"/>
  <c r="G277" i="14"/>
  <c r="H277" i="14"/>
  <c r="I277" i="14"/>
  <c r="J277" i="14"/>
  <c r="K277" i="14"/>
  <c r="L277" i="14"/>
  <c r="M277" i="14"/>
  <c r="N277" i="14"/>
  <c r="O277" i="14"/>
  <c r="P277" i="14"/>
  <c r="Q277" i="14"/>
  <c r="R277" i="14"/>
  <c r="S277" i="14"/>
  <c r="T277" i="14"/>
  <c r="V277" i="14"/>
  <c r="W277" i="14"/>
  <c r="X277" i="14"/>
  <c r="Y277" i="14"/>
  <c r="Z277" i="14"/>
  <c r="AA277" i="14"/>
  <c r="AB277" i="14"/>
  <c r="AC277" i="14"/>
  <c r="F278" i="14"/>
  <c r="G278" i="14"/>
  <c r="I278" i="14"/>
  <c r="J278" i="14"/>
  <c r="K278" i="14"/>
  <c r="L278" i="14"/>
  <c r="M278" i="14"/>
  <c r="N278" i="14"/>
  <c r="O278" i="14"/>
  <c r="P278" i="14"/>
  <c r="Q278" i="14"/>
  <c r="R278" i="14"/>
  <c r="S278" i="14"/>
  <c r="T278" i="14"/>
  <c r="U278" i="14"/>
  <c r="V278" i="14"/>
  <c r="W278" i="14"/>
  <c r="X278" i="14"/>
  <c r="Y278" i="14"/>
  <c r="Z278" i="14"/>
  <c r="AA278" i="14"/>
  <c r="AB278" i="14"/>
  <c r="AC278" i="14"/>
  <c r="E279" i="14"/>
  <c r="F279" i="14"/>
  <c r="G279" i="14"/>
  <c r="H279" i="14"/>
  <c r="I279" i="14"/>
  <c r="J279" i="14"/>
  <c r="K279" i="14"/>
  <c r="L279" i="14"/>
  <c r="M279" i="14"/>
  <c r="N279" i="14"/>
  <c r="O279" i="14"/>
  <c r="Q279" i="14"/>
  <c r="R279" i="14"/>
  <c r="U279" i="14"/>
  <c r="V279" i="14"/>
  <c r="W279" i="14"/>
  <c r="X279" i="14"/>
  <c r="Y279" i="14"/>
  <c r="Z279" i="14"/>
  <c r="AA279" i="14"/>
  <c r="AB279" i="14"/>
  <c r="AC279" i="14"/>
  <c r="E280" i="14"/>
  <c r="G280" i="14"/>
  <c r="H280" i="14"/>
  <c r="I280" i="14"/>
  <c r="J280" i="14"/>
  <c r="K280" i="14"/>
  <c r="L280" i="14"/>
  <c r="M280" i="14"/>
  <c r="N280" i="14"/>
  <c r="O280" i="14"/>
  <c r="P280" i="14"/>
  <c r="Q280" i="14"/>
  <c r="R280" i="14"/>
  <c r="S280" i="14"/>
  <c r="T280" i="14"/>
  <c r="U280" i="14"/>
  <c r="V280" i="14"/>
  <c r="W280" i="14"/>
  <c r="X280" i="14"/>
  <c r="Y280" i="14"/>
  <c r="Z280" i="14"/>
  <c r="AA280" i="14"/>
  <c r="AB280" i="14"/>
  <c r="AC280" i="14"/>
  <c r="E281" i="14"/>
  <c r="F281" i="14"/>
  <c r="G281" i="14"/>
  <c r="H281" i="14"/>
  <c r="I281" i="14"/>
  <c r="J281" i="14"/>
  <c r="K281" i="14"/>
  <c r="L281" i="14"/>
  <c r="M281" i="14"/>
  <c r="N281" i="14"/>
  <c r="O281" i="14"/>
  <c r="Q281" i="14"/>
  <c r="S281" i="14"/>
  <c r="U281" i="14"/>
  <c r="V281" i="14"/>
  <c r="W281" i="14"/>
  <c r="X281" i="14"/>
  <c r="Z281" i="14"/>
  <c r="AA281" i="14"/>
  <c r="AB281" i="14"/>
  <c r="AC281" i="14"/>
  <c r="F164" i="14"/>
  <c r="G164" i="14"/>
  <c r="H164" i="14"/>
  <c r="I164" i="14"/>
  <c r="J164" i="14"/>
  <c r="K164" i="14"/>
  <c r="L164" i="14"/>
  <c r="M164" i="14"/>
  <c r="N164" i="14"/>
  <c r="O164" i="14"/>
  <c r="Q164" i="14"/>
  <c r="S164" i="14"/>
  <c r="T164" i="14"/>
  <c r="U164" i="14"/>
  <c r="V164" i="14"/>
  <c r="W164" i="14"/>
  <c r="X164" i="14"/>
  <c r="Y164" i="14"/>
  <c r="Z164" i="14"/>
  <c r="AA164" i="14"/>
  <c r="AB164" i="14"/>
  <c r="AC164" i="14"/>
  <c r="E164" i="14"/>
  <c r="E165" i="5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AA3" i="14"/>
  <c r="AB3" i="14"/>
  <c r="AC3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B4" i="14"/>
  <c r="AC4" i="14"/>
  <c r="F5" i="14"/>
  <c r="G5" i="14"/>
  <c r="H5" i="14"/>
  <c r="I5" i="14"/>
  <c r="J5" i="14"/>
  <c r="K5" i="14"/>
  <c r="L5" i="14"/>
  <c r="M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F6" i="14"/>
  <c r="G6" i="14"/>
  <c r="H6" i="14"/>
  <c r="I6" i="14"/>
  <c r="J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F7" i="14"/>
  <c r="G7" i="14"/>
  <c r="H7" i="14"/>
  <c r="I7" i="14"/>
  <c r="J7" i="14"/>
  <c r="K7" i="14"/>
  <c r="L7" i="14"/>
  <c r="M7" i="14"/>
  <c r="N7" i="14"/>
  <c r="O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F8" i="14"/>
  <c r="G8" i="14"/>
  <c r="H8" i="14"/>
  <c r="I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F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Y11" i="14"/>
  <c r="Z11" i="14"/>
  <c r="AA11" i="14"/>
  <c r="AB11" i="14"/>
  <c r="AC11" i="14"/>
  <c r="F12" i="14"/>
  <c r="G12" i="14"/>
  <c r="H12" i="14"/>
  <c r="I12" i="14"/>
  <c r="J12" i="14"/>
  <c r="K12" i="14"/>
  <c r="L12" i="14"/>
  <c r="M12" i="14"/>
  <c r="N12" i="14"/>
  <c r="O12" i="14"/>
  <c r="P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W13" i="14"/>
  <c r="X13" i="14"/>
  <c r="Y13" i="14"/>
  <c r="Z13" i="14"/>
  <c r="AA13" i="14"/>
  <c r="AB13" i="14"/>
  <c r="AC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AA14" i="14"/>
  <c r="AB14" i="14"/>
  <c r="AC14" i="14"/>
  <c r="F15" i="14"/>
  <c r="G15" i="14"/>
  <c r="H15" i="14"/>
  <c r="I15" i="14"/>
  <c r="J15" i="14"/>
  <c r="K15" i="14"/>
  <c r="L15" i="14"/>
  <c r="M15" i="14"/>
  <c r="N15" i="14"/>
  <c r="O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F18" i="14"/>
  <c r="G18" i="14"/>
  <c r="H18" i="14"/>
  <c r="I18" i="14"/>
  <c r="J18" i="14"/>
  <c r="K18" i="14"/>
  <c r="L18" i="14"/>
  <c r="M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F19" i="14"/>
  <c r="G19" i="14"/>
  <c r="H19" i="14"/>
  <c r="I19" i="14"/>
  <c r="J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W20" i="14"/>
  <c r="X20" i="14"/>
  <c r="Y20" i="14"/>
  <c r="Z20" i="14"/>
  <c r="AA20" i="14"/>
  <c r="AB20" i="14"/>
  <c r="AC20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W21" i="14"/>
  <c r="X21" i="14"/>
  <c r="Y21" i="14"/>
  <c r="Z21" i="14"/>
  <c r="AA21" i="14"/>
  <c r="AB21" i="14"/>
  <c r="AC21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U22" i="14"/>
  <c r="V22" i="14"/>
  <c r="W22" i="14"/>
  <c r="X22" i="14"/>
  <c r="Y22" i="14"/>
  <c r="Z22" i="14"/>
  <c r="AA22" i="14"/>
  <c r="AB22" i="14"/>
  <c r="AC22" i="14"/>
  <c r="F23" i="14"/>
  <c r="G23" i="14"/>
  <c r="H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F24" i="14"/>
  <c r="G24" i="14"/>
  <c r="H24" i="14"/>
  <c r="I24" i="14"/>
  <c r="J24" i="14"/>
  <c r="K24" i="14"/>
  <c r="L24" i="14"/>
  <c r="M24" i="14"/>
  <c r="N24" i="14"/>
  <c r="O24" i="14"/>
  <c r="P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W25" i="14"/>
  <c r="X25" i="14"/>
  <c r="Y25" i="14"/>
  <c r="Z25" i="14"/>
  <c r="AA25" i="14"/>
  <c r="AB25" i="14"/>
  <c r="AC25" i="14"/>
  <c r="F26" i="14"/>
  <c r="G26" i="14"/>
  <c r="H26" i="14"/>
  <c r="I26" i="14"/>
  <c r="J26" i="14"/>
  <c r="K26" i="14"/>
  <c r="L26" i="14"/>
  <c r="M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W27" i="14"/>
  <c r="X27" i="14"/>
  <c r="Y27" i="14"/>
  <c r="Z27" i="14"/>
  <c r="AA27" i="14"/>
  <c r="AB27" i="14"/>
  <c r="AC27" i="14"/>
  <c r="F28" i="14"/>
  <c r="G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T29" i="14"/>
  <c r="U29" i="14"/>
  <c r="V29" i="14"/>
  <c r="W29" i="14"/>
  <c r="X29" i="14"/>
  <c r="Y29" i="14"/>
  <c r="Z29" i="14"/>
  <c r="AA29" i="14"/>
  <c r="AB29" i="14"/>
  <c r="AC29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F31" i="14"/>
  <c r="G31" i="14"/>
  <c r="H31" i="14"/>
  <c r="I31" i="14"/>
  <c r="J31" i="14"/>
  <c r="K31" i="14"/>
  <c r="L31" i="14"/>
  <c r="M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F33" i="14"/>
  <c r="G33" i="14"/>
  <c r="H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F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F35" i="14"/>
  <c r="G35" i="14"/>
  <c r="H35" i="14"/>
  <c r="I35" i="14"/>
  <c r="J35" i="14"/>
  <c r="K35" i="14"/>
  <c r="L35" i="14"/>
  <c r="M35" i="14"/>
  <c r="N35" i="14"/>
  <c r="O35" i="14"/>
  <c r="P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W37" i="14"/>
  <c r="X37" i="14"/>
  <c r="Y37" i="14"/>
  <c r="Z37" i="14"/>
  <c r="AA37" i="14"/>
  <c r="AB37" i="14"/>
  <c r="AC37" i="14"/>
  <c r="F38" i="14"/>
  <c r="G38" i="14"/>
  <c r="H38" i="14"/>
  <c r="I38" i="14"/>
  <c r="J38" i="14"/>
  <c r="K38" i="14"/>
  <c r="L38" i="14"/>
  <c r="M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C39" i="14"/>
  <c r="F40" i="14"/>
  <c r="G40" i="14"/>
  <c r="H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F41" i="14"/>
  <c r="G41" i="14"/>
  <c r="H41" i="14"/>
  <c r="I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S42" i="14"/>
  <c r="T42" i="14"/>
  <c r="U42" i="14"/>
  <c r="V42" i="14"/>
  <c r="W42" i="14"/>
  <c r="X42" i="14"/>
  <c r="Y42" i="14"/>
  <c r="Z42" i="14"/>
  <c r="AA42" i="14"/>
  <c r="AB42" i="14"/>
  <c r="AC42" i="14"/>
  <c r="F43" i="14"/>
  <c r="G43" i="14"/>
  <c r="H43" i="14"/>
  <c r="I43" i="14"/>
  <c r="J43" i="14"/>
  <c r="K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F45" i="14"/>
  <c r="G45" i="14"/>
  <c r="H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F46" i="14"/>
  <c r="G46" i="14"/>
  <c r="H46" i="14"/>
  <c r="I46" i="14"/>
  <c r="J46" i="14"/>
  <c r="K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F48" i="14"/>
  <c r="G48" i="14"/>
  <c r="H48" i="14"/>
  <c r="I48" i="14"/>
  <c r="J48" i="14"/>
  <c r="K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B49" i="14"/>
  <c r="AC49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W50" i="14"/>
  <c r="X50" i="14"/>
  <c r="Y50" i="14"/>
  <c r="Z50" i="14"/>
  <c r="AA50" i="14"/>
  <c r="AB50" i="14"/>
  <c r="AC50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W51" i="14"/>
  <c r="X51" i="14"/>
  <c r="Y51" i="14"/>
  <c r="Z51" i="14"/>
  <c r="AA51" i="14"/>
  <c r="AB51" i="14"/>
  <c r="AC51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W52" i="14"/>
  <c r="X52" i="14"/>
  <c r="Y52" i="14"/>
  <c r="Z52" i="14"/>
  <c r="AA52" i="14"/>
  <c r="AB52" i="14"/>
  <c r="AC52" i="14"/>
  <c r="F53" i="14"/>
  <c r="G53" i="14"/>
  <c r="H53" i="14"/>
  <c r="I53" i="14"/>
  <c r="J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Z54" i="14"/>
  <c r="AA54" i="14"/>
  <c r="AB54" i="14"/>
  <c r="AC54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F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F58" i="14"/>
  <c r="G58" i="14"/>
  <c r="H58" i="14"/>
  <c r="I58" i="14"/>
  <c r="J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C60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W61" i="14"/>
  <c r="X61" i="14"/>
  <c r="Y61" i="14"/>
  <c r="Z61" i="14"/>
  <c r="AA61" i="14"/>
  <c r="AB61" i="14"/>
  <c r="AC61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W62" i="14"/>
  <c r="X62" i="14"/>
  <c r="Y62" i="14"/>
  <c r="Z62" i="14"/>
  <c r="AA62" i="14"/>
  <c r="AB62" i="14"/>
  <c r="AC62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F65" i="14"/>
  <c r="G65" i="14"/>
  <c r="H65" i="14"/>
  <c r="I65" i="14"/>
  <c r="J65" i="14"/>
  <c r="K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Z67" i="14"/>
  <c r="AA67" i="14"/>
  <c r="AB67" i="14"/>
  <c r="AC67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W68" i="14"/>
  <c r="X68" i="14"/>
  <c r="Y68" i="14"/>
  <c r="Z68" i="14"/>
  <c r="AA68" i="14"/>
  <c r="AB68" i="14"/>
  <c r="AC68" i="14"/>
  <c r="F69" i="14"/>
  <c r="G69" i="14"/>
  <c r="H69" i="14"/>
  <c r="I69" i="14"/>
  <c r="J69" i="14"/>
  <c r="K69" i="14"/>
  <c r="L69" i="14"/>
  <c r="M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F70" i="14"/>
  <c r="G70" i="14"/>
  <c r="H70" i="14"/>
  <c r="I70" i="14"/>
  <c r="J70" i="14"/>
  <c r="K70" i="14"/>
  <c r="L70" i="14"/>
  <c r="M70" i="14"/>
  <c r="N70" i="14"/>
  <c r="O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F71" i="14"/>
  <c r="G71" i="14"/>
  <c r="H71" i="14"/>
  <c r="I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Y72" i="14"/>
  <c r="Z72" i="14"/>
  <c r="AA72" i="14"/>
  <c r="AB72" i="14"/>
  <c r="AC72" i="14"/>
  <c r="F73" i="14"/>
  <c r="G73" i="14"/>
  <c r="H73" i="14"/>
  <c r="I73" i="14"/>
  <c r="J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F74" i="14"/>
  <c r="G74" i="14"/>
  <c r="H74" i="14"/>
  <c r="I74" i="14"/>
  <c r="J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F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F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F77" i="14"/>
  <c r="G77" i="14"/>
  <c r="H77" i="14"/>
  <c r="I77" i="14"/>
  <c r="J77" i="14"/>
  <c r="K77" i="14"/>
  <c r="L77" i="14"/>
  <c r="M77" i="14"/>
  <c r="N77" i="14"/>
  <c r="O77" i="14"/>
  <c r="P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AA78" i="14"/>
  <c r="AB78" i="14"/>
  <c r="AC78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Z79" i="14"/>
  <c r="AA79" i="14"/>
  <c r="AB79" i="14"/>
  <c r="AC79" i="14"/>
  <c r="F80" i="14"/>
  <c r="G80" i="14"/>
  <c r="H80" i="14"/>
  <c r="I80" i="14"/>
  <c r="J80" i="14"/>
  <c r="K80" i="14"/>
  <c r="L80" i="14"/>
  <c r="M80" i="14"/>
  <c r="N80" i="14"/>
  <c r="O80" i="14"/>
  <c r="P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F81" i="14"/>
  <c r="G81" i="14"/>
  <c r="H81" i="14"/>
  <c r="I81" i="14"/>
  <c r="J81" i="14"/>
  <c r="K81" i="14"/>
  <c r="L81" i="14"/>
  <c r="M81" i="14"/>
  <c r="N81" i="14"/>
  <c r="O81" i="14"/>
  <c r="P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F82" i="14"/>
  <c r="G82" i="14"/>
  <c r="H82" i="14"/>
  <c r="I82" i="14"/>
  <c r="J82" i="14"/>
  <c r="K82" i="14"/>
  <c r="M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F83" i="14"/>
  <c r="G83" i="14"/>
  <c r="H83" i="14"/>
  <c r="I83" i="14"/>
  <c r="J83" i="14"/>
  <c r="K83" i="14"/>
  <c r="L83" i="14"/>
  <c r="M83" i="14"/>
  <c r="N83" i="14"/>
  <c r="O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F84" i="14"/>
  <c r="G84" i="14"/>
  <c r="H84" i="14"/>
  <c r="I84" i="14"/>
  <c r="J84" i="14"/>
  <c r="K84" i="14"/>
  <c r="L84" i="14"/>
  <c r="M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F85" i="14"/>
  <c r="G85" i="14"/>
  <c r="H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F86" i="14"/>
  <c r="G86" i="14"/>
  <c r="H86" i="14"/>
  <c r="I86" i="14"/>
  <c r="J86" i="14"/>
  <c r="K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Z87" i="14"/>
  <c r="AA87" i="14"/>
  <c r="AB87" i="14"/>
  <c r="AC87" i="14"/>
  <c r="F88" i="14"/>
  <c r="G88" i="14"/>
  <c r="H88" i="14"/>
  <c r="I88" i="14"/>
  <c r="J88" i="14"/>
  <c r="K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F89" i="14"/>
  <c r="G89" i="14"/>
  <c r="H89" i="14"/>
  <c r="I89" i="14"/>
  <c r="J89" i="14"/>
  <c r="K89" i="14"/>
  <c r="L89" i="14"/>
  <c r="M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F90" i="14"/>
  <c r="G90" i="14"/>
  <c r="H90" i="14"/>
  <c r="I90" i="14"/>
  <c r="J90" i="14"/>
  <c r="L90" i="14"/>
  <c r="M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F92" i="14"/>
  <c r="G92" i="14"/>
  <c r="H92" i="14"/>
  <c r="I92" i="14"/>
  <c r="J92" i="14"/>
  <c r="K92" i="14"/>
  <c r="L92" i="14"/>
  <c r="M92" i="14"/>
  <c r="N92" i="14"/>
  <c r="O92" i="14"/>
  <c r="P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F93" i="14"/>
  <c r="G93" i="14"/>
  <c r="H93" i="14"/>
  <c r="I93" i="14"/>
  <c r="J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Z95" i="14"/>
  <c r="AA95" i="14"/>
  <c r="AB95" i="14"/>
  <c r="AC95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W97" i="14"/>
  <c r="X97" i="14"/>
  <c r="Y97" i="14"/>
  <c r="Z97" i="14"/>
  <c r="AA97" i="14"/>
  <c r="AB97" i="14"/>
  <c r="AC97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AA98" i="14"/>
  <c r="AB98" i="14"/>
  <c r="AC98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W99" i="14"/>
  <c r="X99" i="14"/>
  <c r="Y99" i="14"/>
  <c r="Z99" i="14"/>
  <c r="AA99" i="14"/>
  <c r="AB99" i="14"/>
  <c r="AC99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AC100" i="14"/>
  <c r="F101" i="14"/>
  <c r="G101" i="14"/>
  <c r="H101" i="14"/>
  <c r="I101" i="14"/>
  <c r="J101" i="14"/>
  <c r="K101" i="14"/>
  <c r="L101" i="14"/>
  <c r="M101" i="14"/>
  <c r="N101" i="14"/>
  <c r="O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W102" i="14"/>
  <c r="X102" i="14"/>
  <c r="Y102" i="14"/>
  <c r="Z102" i="14"/>
  <c r="AA102" i="14"/>
  <c r="AB102" i="14"/>
  <c r="AC102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AA103" i="14"/>
  <c r="AB103" i="14"/>
  <c r="AC103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Z104" i="14"/>
  <c r="AA104" i="14"/>
  <c r="AB104" i="14"/>
  <c r="AC104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Z105" i="14"/>
  <c r="AA105" i="14"/>
  <c r="AB105" i="14"/>
  <c r="AC105" i="14"/>
  <c r="F106" i="14"/>
  <c r="G106" i="14"/>
  <c r="H106" i="14"/>
  <c r="I106" i="14"/>
  <c r="J106" i="14"/>
  <c r="K106" i="14"/>
  <c r="L106" i="14"/>
  <c r="M106" i="14"/>
  <c r="N106" i="14"/>
  <c r="O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Y107" i="14"/>
  <c r="Z107" i="14"/>
  <c r="AA107" i="14"/>
  <c r="AB107" i="14"/>
  <c r="AC107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C108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C109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Y110" i="14"/>
  <c r="Z110" i="14"/>
  <c r="AA110" i="14"/>
  <c r="AB110" i="14"/>
  <c r="AC110" i="14"/>
  <c r="F111" i="14"/>
  <c r="G111" i="14"/>
  <c r="H111" i="14"/>
  <c r="I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F112" i="14"/>
  <c r="G112" i="14"/>
  <c r="H112" i="14"/>
  <c r="I112" i="14"/>
  <c r="J112" i="14"/>
  <c r="K112" i="14"/>
  <c r="L112" i="14"/>
  <c r="M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U113" i="14"/>
  <c r="V113" i="14"/>
  <c r="W113" i="14"/>
  <c r="X113" i="14"/>
  <c r="Y113" i="14"/>
  <c r="Z113" i="14"/>
  <c r="AA113" i="14"/>
  <c r="AB113" i="14"/>
  <c r="AC113" i="14"/>
  <c r="F114" i="14"/>
  <c r="G114" i="14"/>
  <c r="H114" i="14"/>
  <c r="I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F115" i="14"/>
  <c r="G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Z116" i="14"/>
  <c r="AA116" i="14"/>
  <c r="AB116" i="14"/>
  <c r="AC116" i="14"/>
  <c r="F117" i="14"/>
  <c r="G117" i="14"/>
  <c r="H117" i="14"/>
  <c r="I117" i="14"/>
  <c r="J117" i="14"/>
  <c r="K117" i="14"/>
  <c r="L117" i="14"/>
  <c r="M117" i="14"/>
  <c r="N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Z118" i="14"/>
  <c r="AA118" i="14"/>
  <c r="AB118" i="14"/>
  <c r="AC118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Z119" i="14"/>
  <c r="AA119" i="14"/>
  <c r="AB119" i="14"/>
  <c r="AC119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G121" i="14"/>
  <c r="H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F123" i="14"/>
  <c r="G123" i="14"/>
  <c r="H123" i="14"/>
  <c r="I123" i="14"/>
  <c r="J123" i="14"/>
  <c r="K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W128" i="14"/>
  <c r="X128" i="14"/>
  <c r="Y128" i="14"/>
  <c r="Z128" i="14"/>
  <c r="AA128" i="14"/>
  <c r="AB128" i="14"/>
  <c r="AC128" i="14"/>
  <c r="F129" i="14"/>
  <c r="G129" i="14"/>
  <c r="H129" i="14"/>
  <c r="I129" i="14"/>
  <c r="J129" i="14"/>
  <c r="K129" i="14"/>
  <c r="L129" i="14"/>
  <c r="M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F130" i="14"/>
  <c r="G130" i="14"/>
  <c r="H130" i="14"/>
  <c r="I130" i="14"/>
  <c r="J130" i="14"/>
  <c r="K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S131" i="14"/>
  <c r="T131" i="14"/>
  <c r="U131" i="14"/>
  <c r="V131" i="14"/>
  <c r="W131" i="14"/>
  <c r="X131" i="14"/>
  <c r="Y131" i="14"/>
  <c r="Z131" i="14"/>
  <c r="AA131" i="14"/>
  <c r="AB131" i="14"/>
  <c r="AC131" i="14"/>
  <c r="F132" i="14"/>
  <c r="G132" i="14"/>
  <c r="H132" i="14"/>
  <c r="I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F133" i="14"/>
  <c r="G133" i="14"/>
  <c r="H133" i="14"/>
  <c r="I133" i="14"/>
  <c r="J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Y134" i="14"/>
  <c r="Z134" i="14"/>
  <c r="AA134" i="14"/>
  <c r="AB134" i="14"/>
  <c r="AC134" i="14"/>
  <c r="F135" i="14"/>
  <c r="G135" i="14"/>
  <c r="H135" i="14"/>
  <c r="I135" i="14"/>
  <c r="J135" i="14"/>
  <c r="K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F136" i="14"/>
  <c r="G136" i="14"/>
  <c r="H136" i="14"/>
  <c r="I136" i="14"/>
  <c r="J136" i="14"/>
  <c r="K136" i="14"/>
  <c r="L136" i="14"/>
  <c r="M136" i="14"/>
  <c r="N136" i="14"/>
  <c r="O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F138" i="14"/>
  <c r="G138" i="14"/>
  <c r="H138" i="14"/>
  <c r="I138" i="14"/>
  <c r="J138" i="14"/>
  <c r="K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F139" i="14"/>
  <c r="G139" i="14"/>
  <c r="H139" i="14"/>
  <c r="I139" i="14"/>
  <c r="J139" i="14"/>
  <c r="K139" i="14"/>
  <c r="L139" i="14"/>
  <c r="M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X140" i="14"/>
  <c r="Y140" i="14"/>
  <c r="Z140" i="14"/>
  <c r="AA140" i="14"/>
  <c r="AB140" i="14"/>
  <c r="AC140" i="14"/>
  <c r="F141" i="14"/>
  <c r="G141" i="14"/>
  <c r="H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F142" i="14"/>
  <c r="G142" i="14"/>
  <c r="H142" i="14"/>
  <c r="I142" i="14"/>
  <c r="J142" i="14"/>
  <c r="K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F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F144" i="14"/>
  <c r="G144" i="14"/>
  <c r="H144" i="14"/>
  <c r="I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F145" i="14"/>
  <c r="G145" i="14"/>
  <c r="H145" i="14"/>
  <c r="I145" i="14"/>
  <c r="J145" i="14"/>
  <c r="K145" i="14"/>
  <c r="L145" i="14"/>
  <c r="M145" i="14"/>
  <c r="N145" i="14"/>
  <c r="O145" i="14"/>
  <c r="P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F148" i="14"/>
  <c r="G148" i="14"/>
  <c r="H148" i="14"/>
  <c r="I148" i="14"/>
  <c r="J148" i="14"/>
  <c r="K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F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Y152" i="14"/>
  <c r="Z152" i="14"/>
  <c r="AA152" i="14"/>
  <c r="AB152" i="14"/>
  <c r="AC152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Z153" i="14"/>
  <c r="AA153" i="14"/>
  <c r="AB153" i="14"/>
  <c r="AC153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AB155" i="14"/>
  <c r="AC155" i="14"/>
  <c r="F156" i="14"/>
  <c r="G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V157" i="14"/>
  <c r="W157" i="14"/>
  <c r="X157" i="14"/>
  <c r="Y157" i="14"/>
  <c r="Z157" i="14"/>
  <c r="AA157" i="14"/>
  <c r="AB157" i="14"/>
  <c r="AC157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F159" i="14"/>
  <c r="G159" i="14"/>
  <c r="H159" i="14"/>
  <c r="I159" i="14"/>
  <c r="J159" i="14"/>
  <c r="K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F162" i="14"/>
  <c r="G162" i="14"/>
  <c r="H162" i="14"/>
  <c r="I162" i="14"/>
  <c r="J162" i="14"/>
  <c r="K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V163" i="14"/>
  <c r="W163" i="14"/>
  <c r="X163" i="14"/>
  <c r="Y163" i="14"/>
  <c r="Z163" i="14"/>
  <c r="AA163" i="14"/>
  <c r="AB163" i="14"/>
  <c r="AC163" i="14"/>
  <c r="E14" i="14"/>
  <c r="E15" i="14"/>
  <c r="E16" i="14"/>
  <c r="AD16" i="14" s="1"/>
  <c r="AE16" i="14" s="1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AD30" i="14" s="1"/>
  <c r="AE30" i="14" s="1"/>
  <c r="E31" i="14"/>
  <c r="E32" i="14"/>
  <c r="AD32" i="14" s="1"/>
  <c r="AE32" i="14" s="1"/>
  <c r="E33" i="14"/>
  <c r="E34" i="14"/>
  <c r="E35" i="14"/>
  <c r="E36" i="14"/>
  <c r="E37" i="14"/>
  <c r="E38" i="14"/>
  <c r="E39" i="14"/>
  <c r="E40" i="14"/>
  <c r="E41" i="14"/>
  <c r="E42" i="14"/>
  <c r="E43" i="14"/>
  <c r="E45" i="14"/>
  <c r="E46" i="14"/>
  <c r="E48" i="14"/>
  <c r="E49" i="14"/>
  <c r="E50" i="14"/>
  <c r="E51" i="14"/>
  <c r="E52" i="14"/>
  <c r="E53" i="14"/>
  <c r="E54" i="14"/>
  <c r="E57" i="14"/>
  <c r="E58" i="14"/>
  <c r="E60" i="14"/>
  <c r="E61" i="14"/>
  <c r="E62" i="14"/>
  <c r="E63" i="14"/>
  <c r="AD63" i="14" s="1"/>
  <c r="AE63" i="14" s="1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AD91" i="14" s="1"/>
  <c r="AE91" i="14" s="1"/>
  <c r="E92" i="14"/>
  <c r="E93" i="14"/>
  <c r="E94" i="14"/>
  <c r="AD94" i="14" s="1"/>
  <c r="AE94" i="14" s="1"/>
  <c r="E95" i="14"/>
  <c r="E96" i="14"/>
  <c r="AD96" i="14" s="1"/>
  <c r="AE96" i="14" s="1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AD122" i="14" s="1"/>
  <c r="AE122" i="14" s="1"/>
  <c r="E123" i="14"/>
  <c r="E124" i="14"/>
  <c r="AD124" i="14" s="1"/>
  <c r="AE124" i="14" s="1"/>
  <c r="E125" i="14"/>
  <c r="AD125" i="14" s="1"/>
  <c r="AE125" i="14" s="1"/>
  <c r="E126" i="14"/>
  <c r="E127" i="14"/>
  <c r="AD127" i="14" s="1"/>
  <c r="AE127" i="14" s="1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5" i="14"/>
  <c r="E156" i="14"/>
  <c r="E157" i="14"/>
  <c r="E158" i="14"/>
  <c r="E159" i="14"/>
  <c r="E160" i="14"/>
  <c r="E161" i="14"/>
  <c r="E162" i="14"/>
  <c r="E163" i="14"/>
  <c r="E4" i="14"/>
  <c r="AD4" i="14" s="1"/>
  <c r="AE4" i="14" s="1"/>
  <c r="E5" i="14"/>
  <c r="E6" i="14"/>
  <c r="E7" i="14"/>
  <c r="E8" i="14"/>
  <c r="E9" i="14"/>
  <c r="E11" i="14"/>
  <c r="E12" i="14"/>
  <c r="E13" i="14"/>
  <c r="E3" i="14"/>
  <c r="AD3" i="14" s="1"/>
  <c r="AE3" i="14" s="1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T172" i="14" s="1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T202" i="14" s="1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T210" i="14" s="1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S239" i="14" s="1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R262" i="14" s="1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S260" i="14" s="1"/>
  <c r="P267" i="5"/>
  <c r="P268" i="5"/>
  <c r="P269" i="5"/>
  <c r="P270" i="5"/>
  <c r="P271" i="5"/>
  <c r="P272" i="5"/>
  <c r="P273" i="5"/>
  <c r="P274" i="5"/>
  <c r="P275" i="5"/>
  <c r="P276" i="5"/>
  <c r="P277" i="5"/>
  <c r="R264" i="14" s="1"/>
  <c r="P278" i="5"/>
  <c r="P279" i="5"/>
  <c r="P280" i="5"/>
  <c r="P281" i="5"/>
  <c r="P282" i="5"/>
  <c r="P283" i="5"/>
  <c r="P284" i="5"/>
  <c r="P285" i="5"/>
  <c r="P286" i="5"/>
  <c r="P287" i="5"/>
  <c r="Q267" i="14" s="1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Q273" i="14" s="1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279" i="14" s="1"/>
  <c r="P327" i="5"/>
  <c r="P328" i="5"/>
  <c r="P329" i="5"/>
  <c r="P330" i="5"/>
  <c r="P331" i="5"/>
  <c r="P332" i="5"/>
  <c r="P333" i="5"/>
  <c r="P334" i="5"/>
  <c r="P335" i="5"/>
  <c r="P336" i="5"/>
  <c r="T281" i="14" s="1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245" i="14" s="1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L194" i="14" s="1"/>
  <c r="P378" i="5"/>
  <c r="P379" i="5"/>
  <c r="E165" i="14" s="1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H180" i="14" s="1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F183" i="14" s="1"/>
  <c r="P449" i="5"/>
  <c r="P450" i="5"/>
  <c r="P451" i="5"/>
  <c r="P452" i="5"/>
  <c r="P453" i="5"/>
  <c r="F186" i="14" s="1"/>
  <c r="P454" i="5"/>
  <c r="P455" i="5"/>
  <c r="P456" i="5"/>
  <c r="P457" i="5"/>
  <c r="P458" i="5"/>
  <c r="P459" i="5"/>
  <c r="P460" i="5"/>
  <c r="P461" i="5"/>
  <c r="P462" i="5"/>
  <c r="E187" i="14" s="1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I207" i="14" s="1"/>
  <c r="P494" i="5"/>
  <c r="J207" i="14" s="1"/>
  <c r="P495" i="5"/>
  <c r="P496" i="5"/>
  <c r="P497" i="5"/>
  <c r="P498" i="5"/>
  <c r="P499" i="5"/>
  <c r="P500" i="5"/>
  <c r="E207" i="14" s="1"/>
  <c r="P501" i="5"/>
  <c r="P502" i="5"/>
  <c r="E217" i="14" s="1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G247" i="14" s="1"/>
  <c r="P536" i="5"/>
  <c r="P537" i="5"/>
  <c r="P538" i="5"/>
  <c r="J247" i="14" s="1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J254" i="14" s="1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T220" i="14" s="1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AA193" i="14" s="1"/>
  <c r="P665" i="5"/>
  <c r="P666" i="5"/>
  <c r="P667" i="5"/>
  <c r="P668" i="5"/>
  <c r="P669" i="5"/>
  <c r="P670" i="5"/>
  <c r="P671" i="5"/>
  <c r="AA240" i="14" s="1"/>
  <c r="P672" i="5"/>
  <c r="P673" i="5"/>
  <c r="P674" i="5"/>
  <c r="P675" i="5"/>
  <c r="P676" i="5"/>
  <c r="P677" i="5"/>
  <c r="P678" i="5"/>
  <c r="Y240" i="14" s="1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AA179" i="14" s="1"/>
  <c r="P698" i="5"/>
  <c r="P699" i="5"/>
  <c r="P700" i="5"/>
  <c r="P701" i="5"/>
  <c r="P702" i="5"/>
  <c r="AA216" i="14" s="1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Z223" i="14" s="1"/>
  <c r="P721" i="5"/>
  <c r="P722" i="5"/>
  <c r="P723" i="5"/>
  <c r="P724" i="5"/>
  <c r="P725" i="5"/>
  <c r="P726" i="5"/>
  <c r="P727" i="5"/>
  <c r="AC250" i="14" s="1"/>
  <c r="P728" i="5"/>
  <c r="P729" i="5"/>
  <c r="P730" i="5"/>
  <c r="P731" i="5"/>
  <c r="P732" i="5"/>
  <c r="P733" i="5"/>
  <c r="P734" i="5"/>
  <c r="P735" i="5"/>
  <c r="P736" i="5"/>
  <c r="P737" i="5"/>
  <c r="P738" i="5"/>
  <c r="Y199" i="14" s="1"/>
  <c r="P739" i="5"/>
  <c r="P740" i="5"/>
  <c r="P741" i="5"/>
  <c r="P742" i="5"/>
  <c r="AA261" i="14" s="1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Y201" i="14" s="1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V244" i="14" s="1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6" i="5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N5" i="14" s="1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K6" i="14" s="1"/>
  <c r="P42" i="2"/>
  <c r="P43" i="2"/>
  <c r="P44" i="2"/>
  <c r="P45" i="2"/>
  <c r="P46" i="2"/>
  <c r="P47" i="2"/>
  <c r="P48" i="2"/>
  <c r="P49" i="2"/>
  <c r="P7" i="14" s="1"/>
  <c r="P50" i="2"/>
  <c r="P51" i="2"/>
  <c r="P52" i="2"/>
  <c r="P53" i="2"/>
  <c r="P54" i="2"/>
  <c r="P55" i="2"/>
  <c r="P56" i="2"/>
  <c r="P57" i="2"/>
  <c r="J8" i="14" s="1"/>
  <c r="P58" i="2"/>
  <c r="P59" i="2"/>
  <c r="P60" i="2"/>
  <c r="P61" i="2"/>
  <c r="P62" i="2"/>
  <c r="P63" i="2"/>
  <c r="P64" i="2"/>
  <c r="P65" i="2"/>
  <c r="G9" i="14" s="1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E10" i="14" s="1"/>
  <c r="AD10" i="14" s="1"/>
  <c r="AE10" i="14" s="1"/>
  <c r="P82" i="2"/>
  <c r="P83" i="2"/>
  <c r="P84" i="2"/>
  <c r="P85" i="2"/>
  <c r="P86" i="2"/>
  <c r="P87" i="2"/>
  <c r="P88" i="2"/>
  <c r="P89" i="2"/>
  <c r="X11" i="14" s="1"/>
  <c r="P90" i="2"/>
  <c r="P91" i="2"/>
  <c r="P92" i="2"/>
  <c r="P93" i="2"/>
  <c r="P94" i="2"/>
  <c r="P95" i="2"/>
  <c r="P96" i="2"/>
  <c r="P97" i="2"/>
  <c r="Q12" i="14" s="1"/>
  <c r="P98" i="2"/>
  <c r="P99" i="2"/>
  <c r="P100" i="2"/>
  <c r="P101" i="2"/>
  <c r="P102" i="2"/>
  <c r="P103" i="2"/>
  <c r="P104" i="2"/>
  <c r="P105" i="2"/>
  <c r="V13" i="14" s="1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Z14" i="14" s="1"/>
  <c r="P122" i="2"/>
  <c r="P123" i="2"/>
  <c r="P124" i="2"/>
  <c r="P125" i="2"/>
  <c r="P126" i="2"/>
  <c r="P127" i="2"/>
  <c r="P128" i="2"/>
  <c r="P129" i="2"/>
  <c r="P15" i="14" s="1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F17" i="14" s="1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N18" i="14" s="1"/>
  <c r="P162" i="2"/>
  <c r="P163" i="2"/>
  <c r="P164" i="2"/>
  <c r="P165" i="2"/>
  <c r="P166" i="2"/>
  <c r="P167" i="2"/>
  <c r="P168" i="2"/>
  <c r="P169" i="2"/>
  <c r="K19" i="14" s="1"/>
  <c r="P170" i="2"/>
  <c r="P171" i="2"/>
  <c r="P172" i="2"/>
  <c r="P173" i="2"/>
  <c r="P174" i="2"/>
  <c r="P175" i="2"/>
  <c r="P176" i="2"/>
  <c r="P177" i="2"/>
  <c r="V20" i="14" s="1"/>
  <c r="P178" i="2"/>
  <c r="P179" i="2"/>
  <c r="P180" i="2"/>
  <c r="P181" i="2"/>
  <c r="P182" i="2"/>
  <c r="P183" i="2"/>
  <c r="P184" i="2"/>
  <c r="P185" i="2"/>
  <c r="V21" i="14" s="1"/>
  <c r="P186" i="2"/>
  <c r="P187" i="2"/>
  <c r="P188" i="2"/>
  <c r="P189" i="2"/>
  <c r="P190" i="2"/>
  <c r="P191" i="2"/>
  <c r="P192" i="2"/>
  <c r="P193" i="2"/>
  <c r="T22" i="14" s="1"/>
  <c r="P194" i="2"/>
  <c r="P195" i="2"/>
  <c r="P196" i="2"/>
  <c r="P197" i="2"/>
  <c r="P198" i="2"/>
  <c r="P199" i="2"/>
  <c r="P200" i="2"/>
  <c r="P201" i="2"/>
  <c r="I23" i="14" s="1"/>
  <c r="P202" i="2"/>
  <c r="P203" i="2"/>
  <c r="P204" i="2"/>
  <c r="P205" i="2"/>
  <c r="P206" i="2"/>
  <c r="P207" i="2"/>
  <c r="P208" i="2"/>
  <c r="P209" i="2"/>
  <c r="Q24" i="14" s="1"/>
  <c r="P210" i="2"/>
  <c r="P211" i="2"/>
  <c r="P212" i="2"/>
  <c r="P213" i="2"/>
  <c r="P214" i="2"/>
  <c r="P215" i="2"/>
  <c r="P216" i="2"/>
  <c r="P217" i="2"/>
  <c r="V25" i="14" s="1"/>
  <c r="P218" i="2"/>
  <c r="P219" i="2"/>
  <c r="P220" i="2"/>
  <c r="P221" i="2"/>
  <c r="P222" i="2"/>
  <c r="P223" i="2"/>
  <c r="P224" i="2"/>
  <c r="P225" i="2"/>
  <c r="N26" i="14" s="1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V27" i="14" s="1"/>
  <c r="P242" i="2"/>
  <c r="P243" i="2"/>
  <c r="P244" i="2"/>
  <c r="P245" i="2"/>
  <c r="P246" i="2"/>
  <c r="P247" i="2"/>
  <c r="P248" i="2"/>
  <c r="P249" i="2"/>
  <c r="H28" i="14" s="1"/>
  <c r="P250" i="2"/>
  <c r="P251" i="2"/>
  <c r="P252" i="2"/>
  <c r="P253" i="2"/>
  <c r="P254" i="2"/>
  <c r="P255" i="2"/>
  <c r="P256" i="2"/>
  <c r="P257" i="2"/>
  <c r="S29" i="14" s="1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N31" i="14" s="1"/>
  <c r="P282" i="2"/>
  <c r="P283" i="2"/>
  <c r="P284" i="2"/>
  <c r="P285" i="2"/>
  <c r="P286" i="2"/>
  <c r="P287" i="2"/>
  <c r="P288" i="2"/>
  <c r="P289" i="2"/>
  <c r="I33" i="14" s="1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G34" i="14" s="1"/>
  <c r="P306" i="2"/>
  <c r="P307" i="2"/>
  <c r="P308" i="2"/>
  <c r="P309" i="2"/>
  <c r="P310" i="2"/>
  <c r="P311" i="2"/>
  <c r="P312" i="2"/>
  <c r="P313" i="2"/>
  <c r="Q35" i="14" s="1"/>
  <c r="P314" i="2"/>
  <c r="P315" i="2"/>
  <c r="P316" i="2"/>
  <c r="P317" i="2"/>
  <c r="P318" i="2"/>
  <c r="P319" i="2"/>
  <c r="P320" i="2"/>
  <c r="P321" i="2"/>
  <c r="F36" i="14" s="1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V37" i="14" s="1"/>
  <c r="P338" i="2"/>
  <c r="P339" i="2"/>
  <c r="P340" i="2"/>
  <c r="P341" i="2"/>
  <c r="P342" i="2"/>
  <c r="P343" i="2"/>
  <c r="P344" i="2"/>
  <c r="P345" i="2"/>
  <c r="N38" i="14" s="1"/>
  <c r="P346" i="2"/>
  <c r="P347" i="2"/>
  <c r="P348" i="2"/>
  <c r="P349" i="2"/>
  <c r="P350" i="2"/>
  <c r="P351" i="2"/>
  <c r="P352" i="2"/>
  <c r="P353" i="2"/>
  <c r="AB39" i="14" s="1"/>
  <c r="P354" i="2"/>
  <c r="P355" i="2"/>
  <c r="P356" i="2"/>
  <c r="P357" i="2"/>
  <c r="P358" i="2"/>
  <c r="P359" i="2"/>
  <c r="P360" i="2"/>
  <c r="P361" i="2"/>
  <c r="I40" i="14" s="1"/>
  <c r="P362" i="2"/>
  <c r="P363" i="2"/>
  <c r="P364" i="2"/>
  <c r="P365" i="2"/>
  <c r="P366" i="2"/>
  <c r="P367" i="2"/>
  <c r="P368" i="2"/>
  <c r="P369" i="2"/>
  <c r="J41" i="14" s="1"/>
  <c r="P370" i="2"/>
  <c r="P371" i="2"/>
  <c r="P372" i="2"/>
  <c r="P373" i="2"/>
  <c r="P374" i="2"/>
  <c r="P375" i="2"/>
  <c r="P376" i="2"/>
  <c r="P377" i="2"/>
  <c r="R42" i="14" s="1"/>
  <c r="P378" i="2"/>
  <c r="P379" i="2"/>
  <c r="P380" i="2"/>
  <c r="P381" i="2"/>
  <c r="P382" i="2"/>
  <c r="P383" i="2"/>
  <c r="P384" i="2"/>
  <c r="P385" i="2"/>
  <c r="L43" i="14" s="1"/>
  <c r="P386" i="2"/>
  <c r="P387" i="2"/>
  <c r="P388" i="2"/>
  <c r="P389" i="2"/>
  <c r="P390" i="2"/>
  <c r="P391" i="2"/>
  <c r="P392" i="2"/>
  <c r="P393" i="2"/>
  <c r="E44" i="14" s="1"/>
  <c r="AD44" i="14" s="1"/>
  <c r="AE44" i="14" s="1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I45" i="14" s="1"/>
  <c r="P410" i="2"/>
  <c r="P411" i="2"/>
  <c r="P412" i="2"/>
  <c r="P413" i="2"/>
  <c r="P414" i="2"/>
  <c r="P415" i="2"/>
  <c r="P416" i="2"/>
  <c r="P417" i="2"/>
  <c r="L46" i="14" s="1"/>
  <c r="P418" i="2"/>
  <c r="P419" i="2"/>
  <c r="P420" i="2"/>
  <c r="P421" i="2"/>
  <c r="P422" i="2"/>
  <c r="P423" i="2"/>
  <c r="P424" i="2"/>
  <c r="P425" i="2"/>
  <c r="E47" i="14" s="1"/>
  <c r="AD47" i="14" s="1"/>
  <c r="AE47" i="14" s="1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L48" i="14" s="1"/>
  <c r="P442" i="2"/>
  <c r="P443" i="2"/>
  <c r="P444" i="2"/>
  <c r="P445" i="2"/>
  <c r="P446" i="2"/>
  <c r="P447" i="2"/>
  <c r="P448" i="2"/>
  <c r="P449" i="2"/>
  <c r="AA49" i="14" s="1"/>
  <c r="P450" i="2"/>
  <c r="P451" i="2"/>
  <c r="P452" i="2"/>
  <c r="P453" i="2"/>
  <c r="P454" i="2"/>
  <c r="P455" i="2"/>
  <c r="P456" i="2"/>
  <c r="P457" i="2"/>
  <c r="V50" i="14" s="1"/>
  <c r="P458" i="2"/>
  <c r="P459" i="2"/>
  <c r="P460" i="2"/>
  <c r="P461" i="2"/>
  <c r="P462" i="2"/>
  <c r="P463" i="2"/>
  <c r="P464" i="2"/>
  <c r="P465" i="2"/>
  <c r="V51" i="14" s="1"/>
  <c r="P466" i="2"/>
  <c r="P467" i="2"/>
  <c r="P468" i="2"/>
  <c r="P469" i="2"/>
  <c r="P470" i="2"/>
  <c r="P471" i="2"/>
  <c r="P472" i="2"/>
  <c r="P473" i="2"/>
  <c r="V52" i="14" s="1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K53" i="14" s="1"/>
  <c r="P490" i="2"/>
  <c r="P491" i="2"/>
  <c r="P492" i="2"/>
  <c r="P493" i="2"/>
  <c r="P494" i="2"/>
  <c r="P495" i="2"/>
  <c r="P496" i="2"/>
  <c r="P497" i="2"/>
  <c r="Y54" i="14" s="1"/>
  <c r="P498" i="2"/>
  <c r="P499" i="2"/>
  <c r="P500" i="2"/>
  <c r="P501" i="2"/>
  <c r="P502" i="2"/>
  <c r="P503" i="2"/>
  <c r="P504" i="2"/>
  <c r="P505" i="2"/>
  <c r="E55" i="14" s="1"/>
  <c r="AD55" i="14" s="1"/>
  <c r="AE55" i="14" s="1"/>
  <c r="P506" i="2"/>
  <c r="P507" i="2"/>
  <c r="P508" i="2"/>
  <c r="P509" i="2"/>
  <c r="P510" i="2"/>
  <c r="P511" i="2"/>
  <c r="P512" i="2"/>
  <c r="P513" i="2"/>
  <c r="E56" i="14" s="1"/>
  <c r="AD56" i="14" s="1"/>
  <c r="AE56" i="14" s="1"/>
  <c r="P514" i="2"/>
  <c r="P515" i="2"/>
  <c r="P516" i="2"/>
  <c r="P517" i="2"/>
  <c r="P518" i="2"/>
  <c r="P519" i="2"/>
  <c r="P520" i="2"/>
  <c r="P521" i="2"/>
  <c r="G57" i="14" s="1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K58" i="14" s="1"/>
  <c r="P538" i="2"/>
  <c r="P539" i="2"/>
  <c r="P540" i="2"/>
  <c r="P541" i="2"/>
  <c r="P542" i="2"/>
  <c r="P543" i="2"/>
  <c r="P544" i="2"/>
  <c r="P545" i="2"/>
  <c r="E59" i="14" s="1"/>
  <c r="AD59" i="14" s="1"/>
  <c r="AE59" i="14" s="1"/>
  <c r="P546" i="2"/>
  <c r="P547" i="2"/>
  <c r="P548" i="2"/>
  <c r="P549" i="2"/>
  <c r="P550" i="2"/>
  <c r="P551" i="2"/>
  <c r="P552" i="2"/>
  <c r="P553" i="2"/>
  <c r="AB60" i="14" s="1"/>
  <c r="P554" i="2"/>
  <c r="P555" i="2"/>
  <c r="P556" i="2"/>
  <c r="P557" i="2"/>
  <c r="P558" i="2"/>
  <c r="P559" i="2"/>
  <c r="P560" i="2"/>
  <c r="P561" i="2"/>
  <c r="V61" i="14" s="1"/>
  <c r="P562" i="2"/>
  <c r="P563" i="2"/>
  <c r="P564" i="2"/>
  <c r="P565" i="2"/>
  <c r="P566" i="2"/>
  <c r="P567" i="2"/>
  <c r="P568" i="2"/>
  <c r="P569" i="2"/>
  <c r="V62" i="14" s="1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E64" i="14" s="1"/>
  <c r="AD64" i="14" s="1"/>
  <c r="AE64" i="14" s="1"/>
  <c r="P586" i="2"/>
  <c r="P587" i="2"/>
  <c r="P588" i="2"/>
  <c r="P589" i="2"/>
  <c r="P590" i="2"/>
  <c r="P591" i="2"/>
  <c r="P592" i="2"/>
  <c r="P593" i="2"/>
  <c r="L65" i="14" s="1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F66" i="14" s="1"/>
  <c r="P610" i="2"/>
  <c r="P611" i="2"/>
  <c r="P612" i="2"/>
  <c r="P613" i="2"/>
  <c r="P614" i="2"/>
  <c r="P615" i="2"/>
  <c r="P616" i="2"/>
  <c r="P617" i="2"/>
  <c r="Y67" i="14" s="1"/>
  <c r="P618" i="2"/>
  <c r="P619" i="2"/>
  <c r="P620" i="2"/>
  <c r="P621" i="2"/>
  <c r="P622" i="2"/>
  <c r="P623" i="2"/>
  <c r="P624" i="2"/>
  <c r="P625" i="2"/>
  <c r="V68" i="14" s="1"/>
  <c r="P626" i="2"/>
  <c r="P627" i="2"/>
  <c r="P628" i="2"/>
  <c r="P629" i="2"/>
  <c r="P630" i="2"/>
  <c r="P631" i="2"/>
  <c r="P632" i="2"/>
  <c r="P633" i="2"/>
  <c r="N69" i="14" s="1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70" i="14" s="1"/>
  <c r="P650" i="2"/>
  <c r="P651" i="2"/>
  <c r="P652" i="2"/>
  <c r="P653" i="2"/>
  <c r="P654" i="2"/>
  <c r="P655" i="2"/>
  <c r="P656" i="2"/>
  <c r="P657" i="2"/>
  <c r="J71" i="14" s="1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X72" i="14" s="1"/>
  <c r="P674" i="2"/>
  <c r="P675" i="2"/>
  <c r="P676" i="2"/>
  <c r="P677" i="2"/>
  <c r="P678" i="2"/>
  <c r="P679" i="2"/>
  <c r="P680" i="2"/>
  <c r="P681" i="2"/>
  <c r="K73" i="14" s="1"/>
  <c r="P682" i="2"/>
  <c r="P683" i="2"/>
  <c r="P684" i="2"/>
  <c r="P685" i="2"/>
  <c r="P686" i="2"/>
  <c r="P687" i="2"/>
  <c r="P688" i="2"/>
  <c r="P689" i="2"/>
  <c r="K74" i="14" s="1"/>
  <c r="P690" i="2"/>
  <c r="P691" i="2"/>
  <c r="P692" i="2"/>
  <c r="P693" i="2"/>
  <c r="P694" i="2"/>
  <c r="P695" i="2"/>
  <c r="P696" i="2"/>
  <c r="P697" i="2"/>
  <c r="G75" i="14" s="1"/>
  <c r="P698" i="2"/>
  <c r="P699" i="2"/>
  <c r="P700" i="2"/>
  <c r="P701" i="2"/>
  <c r="P702" i="2"/>
  <c r="P703" i="2"/>
  <c r="P704" i="2"/>
  <c r="P705" i="2"/>
  <c r="G76" i="14" s="1"/>
  <c r="P706" i="2"/>
  <c r="P707" i="2"/>
  <c r="P708" i="2"/>
  <c r="P709" i="2"/>
  <c r="P710" i="2"/>
  <c r="P711" i="2"/>
  <c r="P712" i="2"/>
  <c r="P713" i="2"/>
  <c r="Q77" i="14" s="1"/>
  <c r="P714" i="2"/>
  <c r="P715" i="2"/>
  <c r="P716" i="2"/>
  <c r="P717" i="2"/>
  <c r="P718" i="2"/>
  <c r="P719" i="2"/>
  <c r="P720" i="2"/>
  <c r="P721" i="2"/>
  <c r="Z78" i="14" s="1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Y79" i="14" s="1"/>
  <c r="P738" i="2"/>
  <c r="P739" i="2"/>
  <c r="P740" i="2"/>
  <c r="P741" i="2"/>
  <c r="P742" i="2"/>
  <c r="P743" i="2"/>
  <c r="P744" i="2"/>
  <c r="P745" i="2"/>
  <c r="Q80" i="14" s="1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Q81" i="14" s="1"/>
  <c r="P762" i="2"/>
  <c r="P763" i="2"/>
  <c r="P764" i="2"/>
  <c r="P765" i="2"/>
  <c r="P766" i="2"/>
  <c r="P767" i="2"/>
  <c r="P768" i="2"/>
  <c r="P769" i="2"/>
  <c r="N82" i="14" s="1"/>
  <c r="P770" i="2"/>
  <c r="P771" i="2"/>
  <c r="P772" i="2"/>
  <c r="P773" i="2"/>
  <c r="P774" i="2"/>
  <c r="P775" i="2"/>
  <c r="P776" i="2"/>
  <c r="P777" i="2"/>
  <c r="L82" i="14" s="1"/>
  <c r="P778" i="2"/>
  <c r="P779" i="2"/>
  <c r="P780" i="2"/>
  <c r="P781" i="2"/>
  <c r="P782" i="2"/>
  <c r="P783" i="2"/>
  <c r="P784" i="2"/>
  <c r="P785" i="2"/>
  <c r="P83" i="14" s="1"/>
  <c r="P786" i="2"/>
  <c r="P787" i="2"/>
  <c r="P788" i="2"/>
  <c r="P789" i="2"/>
  <c r="P790" i="2"/>
  <c r="P791" i="2"/>
  <c r="P792" i="2"/>
  <c r="P793" i="2"/>
  <c r="N84" i="14" s="1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I85" i="14" s="1"/>
  <c r="P810" i="2"/>
  <c r="P811" i="2"/>
  <c r="P812" i="2"/>
  <c r="P813" i="2"/>
  <c r="P814" i="2"/>
  <c r="P815" i="2"/>
  <c r="P816" i="2"/>
  <c r="P817" i="2"/>
  <c r="L86" i="14" s="1"/>
  <c r="P818" i="2"/>
  <c r="P819" i="2"/>
  <c r="P820" i="2"/>
  <c r="P821" i="2"/>
  <c r="P822" i="2"/>
  <c r="P823" i="2"/>
  <c r="P824" i="2"/>
  <c r="P825" i="2"/>
  <c r="Y87" i="14" s="1"/>
  <c r="P826" i="2"/>
  <c r="P827" i="2"/>
  <c r="P828" i="2"/>
  <c r="P829" i="2"/>
  <c r="P830" i="2"/>
  <c r="P831" i="2"/>
  <c r="P832" i="2"/>
  <c r="P833" i="2"/>
  <c r="L88" i="14" s="1"/>
  <c r="P834" i="2"/>
  <c r="P835" i="2"/>
  <c r="P836" i="2"/>
  <c r="P837" i="2"/>
  <c r="P838" i="2"/>
  <c r="P839" i="2"/>
  <c r="P840" i="2"/>
  <c r="P841" i="2"/>
  <c r="N89" i="14" s="1"/>
  <c r="P842" i="2"/>
  <c r="P843" i="2"/>
  <c r="P844" i="2"/>
  <c r="P845" i="2"/>
  <c r="P846" i="2"/>
  <c r="P847" i="2"/>
  <c r="P848" i="2"/>
  <c r="P849" i="2"/>
  <c r="N90" i="14" s="1"/>
  <c r="P850" i="2"/>
  <c r="P851" i="2"/>
  <c r="P852" i="2"/>
  <c r="P853" i="2"/>
  <c r="P854" i="2"/>
  <c r="P855" i="2"/>
  <c r="P856" i="2"/>
  <c r="P857" i="2"/>
  <c r="K90" i="14" s="1"/>
  <c r="P858" i="2"/>
  <c r="P859" i="2"/>
  <c r="P860" i="2"/>
  <c r="P861" i="2"/>
  <c r="P862" i="2"/>
  <c r="P863" i="2"/>
  <c r="P864" i="2"/>
  <c r="P865" i="2"/>
  <c r="Q92" i="14" s="1"/>
  <c r="P866" i="2"/>
  <c r="P867" i="2"/>
  <c r="P868" i="2"/>
  <c r="P869" i="2"/>
  <c r="P870" i="2"/>
  <c r="P871" i="2"/>
  <c r="P872" i="2"/>
  <c r="P873" i="2"/>
  <c r="K93" i="14" s="1"/>
  <c r="P874" i="2"/>
  <c r="P875" i="2"/>
  <c r="P876" i="2"/>
  <c r="P877" i="2"/>
  <c r="P878" i="2"/>
  <c r="P879" i="2"/>
  <c r="P880" i="2"/>
  <c r="P881" i="2"/>
  <c r="Y95" i="14" s="1"/>
  <c r="P882" i="2"/>
  <c r="P883" i="2"/>
  <c r="P884" i="2"/>
  <c r="P885" i="2"/>
  <c r="P886" i="2"/>
  <c r="P887" i="2"/>
  <c r="P888" i="2"/>
  <c r="P889" i="2"/>
  <c r="V97" i="14" s="1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Z98" i="14" s="1"/>
  <c r="P906" i="2"/>
  <c r="P907" i="2"/>
  <c r="P908" i="2"/>
  <c r="P909" i="2"/>
  <c r="P910" i="2"/>
  <c r="P911" i="2"/>
  <c r="P912" i="2"/>
  <c r="P913" i="2"/>
  <c r="V99" i="14" s="1"/>
  <c r="P914" i="2"/>
  <c r="P915" i="2"/>
  <c r="P916" i="2"/>
  <c r="P917" i="2"/>
  <c r="P918" i="2"/>
  <c r="P919" i="2"/>
  <c r="P920" i="2"/>
  <c r="P921" i="2"/>
  <c r="F100" i="14" s="1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101" i="14" s="1"/>
  <c r="P938" i="2"/>
  <c r="P939" i="2"/>
  <c r="P940" i="2"/>
  <c r="P941" i="2"/>
  <c r="P942" i="2"/>
  <c r="P943" i="2"/>
  <c r="P944" i="2"/>
  <c r="P945" i="2"/>
  <c r="V102" i="14" s="1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Z103" i="14" s="1"/>
  <c r="P962" i="2"/>
  <c r="P963" i="2"/>
  <c r="P964" i="2"/>
  <c r="P965" i="2"/>
  <c r="P966" i="2"/>
  <c r="P967" i="2"/>
  <c r="P968" i="2"/>
  <c r="P969" i="2"/>
  <c r="Y104" i="14" s="1"/>
  <c r="P970" i="2"/>
  <c r="P971" i="2"/>
  <c r="P972" i="2"/>
  <c r="P973" i="2"/>
  <c r="P974" i="2"/>
  <c r="P975" i="2"/>
  <c r="P976" i="2"/>
  <c r="P977" i="2"/>
  <c r="Y105" i="14" s="1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106" i="14" s="1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X107" i="14" s="1"/>
  <c r="P1010" i="2"/>
  <c r="P1011" i="2"/>
  <c r="P1012" i="2"/>
  <c r="P1013" i="2"/>
  <c r="P1014" i="2"/>
  <c r="P1015" i="2"/>
  <c r="P1016" i="2"/>
  <c r="P1017" i="2"/>
  <c r="AB108" i="14" s="1"/>
  <c r="P1018" i="2"/>
  <c r="P1019" i="2"/>
  <c r="P1020" i="2"/>
  <c r="P1021" i="2"/>
  <c r="P1022" i="2"/>
  <c r="P1023" i="2"/>
  <c r="P1024" i="2"/>
  <c r="P1025" i="2"/>
  <c r="AB109" i="14" s="1"/>
  <c r="P1026" i="2"/>
  <c r="P1027" i="2"/>
  <c r="P1028" i="2"/>
  <c r="P1029" i="2"/>
  <c r="P1030" i="2"/>
  <c r="P1031" i="2"/>
  <c r="P1032" i="2"/>
  <c r="P1033" i="2"/>
  <c r="X110" i="14" s="1"/>
  <c r="P1034" i="2"/>
  <c r="P1035" i="2"/>
  <c r="P1036" i="2"/>
  <c r="P1037" i="2"/>
  <c r="P1038" i="2"/>
  <c r="P1039" i="2"/>
  <c r="P1040" i="2"/>
  <c r="P1041" i="2"/>
  <c r="J111" i="14" s="1"/>
  <c r="P1042" i="2"/>
  <c r="P1043" i="2"/>
  <c r="P1044" i="2"/>
  <c r="P1045" i="2"/>
  <c r="P1046" i="2"/>
  <c r="P1047" i="2"/>
  <c r="P1048" i="2"/>
  <c r="P1049" i="2"/>
  <c r="N112" i="14" s="1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T113" i="14" s="1"/>
  <c r="P1066" i="2"/>
  <c r="P1067" i="2"/>
  <c r="P1068" i="2"/>
  <c r="P1069" i="2"/>
  <c r="P1070" i="2"/>
  <c r="P1071" i="2"/>
  <c r="P1072" i="2"/>
  <c r="P1073" i="2"/>
  <c r="J114" i="14" s="1"/>
  <c r="P1074" i="2"/>
  <c r="P1075" i="2"/>
  <c r="P1076" i="2"/>
  <c r="P1077" i="2"/>
  <c r="P1078" i="2"/>
  <c r="P1079" i="2"/>
  <c r="P1080" i="2"/>
  <c r="P1081" i="2"/>
  <c r="H115" i="14" s="1"/>
  <c r="P1082" i="2"/>
  <c r="P1083" i="2"/>
  <c r="P1084" i="2"/>
  <c r="P1085" i="2"/>
  <c r="P1086" i="2"/>
  <c r="P1087" i="2"/>
  <c r="P1088" i="2"/>
  <c r="P1089" i="2"/>
  <c r="Y116" i="14" s="1"/>
  <c r="P1090" i="2"/>
  <c r="P1091" i="2"/>
  <c r="P1092" i="2"/>
  <c r="P1093" i="2"/>
  <c r="P1094" i="2"/>
  <c r="P1095" i="2"/>
  <c r="P1096" i="2"/>
  <c r="P1097" i="2"/>
  <c r="X116" i="14" s="1"/>
  <c r="P1098" i="2"/>
  <c r="P1099" i="2"/>
  <c r="P1100" i="2"/>
  <c r="P1101" i="2"/>
  <c r="P1102" i="2"/>
  <c r="P1103" i="2"/>
  <c r="P1104" i="2"/>
  <c r="P1105" i="2"/>
  <c r="O117" i="14" s="1"/>
  <c r="P1106" i="2"/>
  <c r="P1107" i="2"/>
  <c r="P1108" i="2"/>
  <c r="P1109" i="2"/>
  <c r="P1110" i="2"/>
  <c r="P1111" i="2"/>
  <c r="P1112" i="2"/>
  <c r="P1113" i="2"/>
  <c r="Y118" i="14" s="1"/>
  <c r="P1114" i="2"/>
  <c r="P1115" i="2"/>
  <c r="P1116" i="2"/>
  <c r="P1117" i="2"/>
  <c r="P1118" i="2"/>
  <c r="P1119" i="2"/>
  <c r="P1120" i="2"/>
  <c r="P1121" i="2"/>
  <c r="Y119" i="14" s="1"/>
  <c r="P1122" i="2"/>
  <c r="P1123" i="2"/>
  <c r="P1124" i="2"/>
  <c r="P1125" i="2"/>
  <c r="P1126" i="2"/>
  <c r="P1127" i="2"/>
  <c r="P1128" i="2"/>
  <c r="P1129" i="2"/>
  <c r="F121" i="14" s="1"/>
  <c r="P1130" i="2"/>
  <c r="P1131" i="2"/>
  <c r="P1132" i="2"/>
  <c r="P1133" i="2"/>
  <c r="P1134" i="2"/>
  <c r="P1135" i="2"/>
  <c r="P1136" i="2"/>
  <c r="P1137" i="2"/>
  <c r="I121" i="14" s="1"/>
  <c r="P1138" i="2"/>
  <c r="P1139" i="2"/>
  <c r="P1140" i="2"/>
  <c r="P1141" i="2"/>
  <c r="P1142" i="2"/>
  <c r="P1143" i="2"/>
  <c r="P1144" i="2"/>
  <c r="P1145" i="2"/>
  <c r="L123" i="14" s="1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F126" i="14" s="1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V128" i="14" s="1"/>
  <c r="P1178" i="2"/>
  <c r="P1179" i="2"/>
  <c r="P1180" i="2"/>
  <c r="P1181" i="2"/>
  <c r="P1182" i="2"/>
  <c r="P1183" i="2"/>
  <c r="P1184" i="2"/>
  <c r="P1185" i="2"/>
  <c r="N129" i="14" s="1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L130" i="14" s="1"/>
  <c r="P1202" i="2"/>
  <c r="P1203" i="2"/>
  <c r="P1204" i="2"/>
  <c r="P1205" i="2"/>
  <c r="P1206" i="2"/>
  <c r="P1207" i="2"/>
  <c r="P1208" i="2"/>
  <c r="P1209" i="2"/>
  <c r="R131" i="14" s="1"/>
  <c r="P1210" i="2"/>
  <c r="P1211" i="2"/>
  <c r="P1212" i="2"/>
  <c r="P1213" i="2"/>
  <c r="P1214" i="2"/>
  <c r="P1215" i="2"/>
  <c r="P1216" i="2"/>
  <c r="P1217" i="2"/>
  <c r="J132" i="14" s="1"/>
  <c r="P1218" i="2"/>
  <c r="P1219" i="2"/>
  <c r="P1220" i="2"/>
  <c r="P1221" i="2"/>
  <c r="P1222" i="2"/>
  <c r="P1223" i="2"/>
  <c r="P1224" i="2"/>
  <c r="P1225" i="2"/>
  <c r="L133" i="14" s="1"/>
  <c r="P1226" i="2"/>
  <c r="P1227" i="2"/>
  <c r="P1228" i="2"/>
  <c r="P1229" i="2"/>
  <c r="P1230" i="2"/>
  <c r="P1231" i="2"/>
  <c r="P1232" i="2"/>
  <c r="P1233" i="2"/>
  <c r="K133" i="14" s="1"/>
  <c r="P1234" i="2"/>
  <c r="P1235" i="2"/>
  <c r="P1236" i="2"/>
  <c r="P1237" i="2"/>
  <c r="P1238" i="2"/>
  <c r="P1239" i="2"/>
  <c r="P1240" i="2"/>
  <c r="P1241" i="2"/>
  <c r="X134" i="14" s="1"/>
  <c r="P1242" i="2"/>
  <c r="P1243" i="2"/>
  <c r="P1244" i="2"/>
  <c r="P1245" i="2"/>
  <c r="P1246" i="2"/>
  <c r="P1247" i="2"/>
  <c r="P1248" i="2"/>
  <c r="P1249" i="2"/>
  <c r="L135" i="14" s="1"/>
  <c r="P1250" i="2"/>
  <c r="P1251" i="2"/>
  <c r="P1252" i="2"/>
  <c r="P1253" i="2"/>
  <c r="P1254" i="2"/>
  <c r="P1255" i="2"/>
  <c r="P1256" i="2"/>
  <c r="P1257" i="2"/>
  <c r="P136" i="14" s="1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L138" i="14" s="1"/>
  <c r="P1274" i="2"/>
  <c r="P1275" i="2"/>
  <c r="P1276" i="2"/>
  <c r="P1277" i="2"/>
  <c r="P1278" i="2"/>
  <c r="P1279" i="2"/>
  <c r="P1280" i="2"/>
  <c r="P1281" i="2"/>
  <c r="N139" i="14" s="1"/>
  <c r="P1282" i="2"/>
  <c r="P1283" i="2"/>
  <c r="P1284" i="2"/>
  <c r="P1285" i="2"/>
  <c r="P1286" i="2"/>
  <c r="P1287" i="2"/>
  <c r="P1288" i="2"/>
  <c r="P1289" i="2"/>
  <c r="W140" i="14" s="1"/>
  <c r="P1290" i="2"/>
  <c r="P1291" i="2"/>
  <c r="P1292" i="2"/>
  <c r="P1293" i="2"/>
  <c r="P1294" i="2"/>
  <c r="P1295" i="2"/>
  <c r="P1296" i="2"/>
  <c r="P1297" i="2"/>
  <c r="I141" i="14" s="1"/>
  <c r="P1298" i="2"/>
  <c r="P1299" i="2"/>
  <c r="P1300" i="2"/>
  <c r="P1301" i="2"/>
  <c r="P1302" i="2"/>
  <c r="P1303" i="2"/>
  <c r="P1304" i="2"/>
  <c r="P1305" i="2"/>
  <c r="L142" i="14" s="1"/>
  <c r="P1306" i="2"/>
  <c r="P1307" i="2"/>
  <c r="P1308" i="2"/>
  <c r="P1309" i="2"/>
  <c r="P1310" i="2"/>
  <c r="P1311" i="2"/>
  <c r="P1312" i="2"/>
  <c r="P1313" i="2"/>
  <c r="G143" i="14" s="1"/>
  <c r="P1314" i="2"/>
  <c r="P1315" i="2"/>
  <c r="P1316" i="2"/>
  <c r="P1317" i="2"/>
  <c r="P1318" i="2"/>
  <c r="P1319" i="2"/>
  <c r="P1320" i="2"/>
  <c r="P1321" i="2"/>
  <c r="J144" i="14" s="1"/>
  <c r="P1322" i="2"/>
  <c r="P1323" i="2"/>
  <c r="P1324" i="2"/>
  <c r="P1325" i="2"/>
  <c r="P1326" i="2"/>
  <c r="P1327" i="2"/>
  <c r="P1328" i="2"/>
  <c r="P1329" i="2"/>
  <c r="Q145" i="14" s="1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AC146" i="14" s="1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L148" i="14" s="1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G150" i="14" s="1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X152" i="14" s="1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Y153" i="14" s="1"/>
  <c r="P1410" i="2"/>
  <c r="P1411" i="2"/>
  <c r="P1412" i="2"/>
  <c r="P1413" i="2"/>
  <c r="P1414" i="2"/>
  <c r="P1415" i="2"/>
  <c r="P1416" i="2"/>
  <c r="P1417" i="2"/>
  <c r="E154" i="14" s="1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H156" i="14" s="1"/>
  <c r="P1434" i="2"/>
  <c r="P1435" i="2"/>
  <c r="P1436" i="2"/>
  <c r="P1437" i="2"/>
  <c r="P1438" i="2"/>
  <c r="P1439" i="2"/>
  <c r="P1440" i="2"/>
  <c r="P1441" i="2"/>
  <c r="U157" i="14" s="1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L159" i="14" s="1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L162" i="14" s="1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U163" i="14" s="1"/>
  <c r="P6" i="2"/>
  <c r="D37" i="8"/>
  <c r="C37" i="8"/>
  <c r="O30" i="8"/>
  <c r="N30" i="8"/>
  <c r="M30" i="8"/>
  <c r="L30" i="8"/>
  <c r="K30" i="8"/>
  <c r="J30" i="8"/>
  <c r="H30" i="8"/>
  <c r="G30" i="8"/>
  <c r="F30" i="8"/>
  <c r="E30" i="8"/>
  <c r="D30" i="8"/>
  <c r="C30" i="8"/>
  <c r="B30" i="8"/>
  <c r="O29" i="8"/>
  <c r="N29" i="8"/>
  <c r="M29" i="8"/>
  <c r="L29" i="8"/>
  <c r="K29" i="8"/>
  <c r="J29" i="8"/>
  <c r="H29" i="8"/>
  <c r="C29" i="8"/>
  <c r="O28" i="8"/>
  <c r="N28" i="8"/>
  <c r="M28" i="8"/>
  <c r="L28" i="8"/>
  <c r="K28" i="8"/>
  <c r="J28" i="8"/>
  <c r="H28" i="8"/>
  <c r="G28" i="8"/>
  <c r="E28" i="8"/>
  <c r="C28" i="8"/>
  <c r="O27" i="8"/>
  <c r="N27" i="8"/>
  <c r="M27" i="8"/>
  <c r="L27" i="8"/>
  <c r="K27" i="8"/>
  <c r="J27" i="8"/>
  <c r="H27" i="8"/>
  <c r="G27" i="8"/>
  <c r="E27" i="8"/>
  <c r="C27" i="8"/>
  <c r="O26" i="8"/>
  <c r="N26" i="8"/>
  <c r="M26" i="8"/>
  <c r="L26" i="8"/>
  <c r="K26" i="8"/>
  <c r="J26" i="8"/>
  <c r="H26" i="8"/>
  <c r="G26" i="8"/>
  <c r="E26" i="8"/>
  <c r="C26" i="8"/>
  <c r="O25" i="8"/>
  <c r="N25" i="8"/>
  <c r="M25" i="8"/>
  <c r="L25" i="8"/>
  <c r="K25" i="8"/>
  <c r="J25" i="8"/>
  <c r="H25" i="8"/>
  <c r="G25" i="8"/>
  <c r="E25" i="8"/>
  <c r="C25" i="8"/>
  <c r="O24" i="8"/>
  <c r="N24" i="8"/>
  <c r="M24" i="8"/>
  <c r="L24" i="8"/>
  <c r="K24" i="8"/>
  <c r="J24" i="8"/>
  <c r="H24" i="8"/>
  <c r="G24" i="8"/>
  <c r="E24" i="8"/>
  <c r="C24" i="8"/>
  <c r="O14" i="8"/>
  <c r="N14" i="8"/>
  <c r="M14" i="8"/>
  <c r="L14" i="8"/>
  <c r="K14" i="8"/>
  <c r="J14" i="8"/>
  <c r="H14" i="8"/>
  <c r="C14" i="8"/>
  <c r="C13" i="8"/>
  <c r="M289" i="11"/>
  <c r="K289" i="11"/>
  <c r="I289" i="11"/>
  <c r="M288" i="11"/>
  <c r="K288" i="11"/>
  <c r="J288" i="11"/>
  <c r="I288" i="11"/>
  <c r="M287" i="11"/>
  <c r="K287" i="11"/>
  <c r="J287" i="11"/>
  <c r="I287" i="11"/>
  <c r="M286" i="11"/>
  <c r="K286" i="11"/>
  <c r="J286" i="11"/>
  <c r="I286" i="11"/>
  <c r="M285" i="11"/>
  <c r="K285" i="11"/>
  <c r="J285" i="11"/>
  <c r="I285" i="11"/>
  <c r="M284" i="11"/>
  <c r="K284" i="11"/>
  <c r="J284" i="11"/>
  <c r="I284" i="11"/>
  <c r="M283" i="11"/>
  <c r="K283" i="11"/>
  <c r="J283" i="11"/>
  <c r="I283" i="11"/>
  <c r="M282" i="11"/>
  <c r="K282" i="11"/>
  <c r="J282" i="11"/>
  <c r="I282" i="11"/>
  <c r="M281" i="11"/>
  <c r="K281" i="11"/>
  <c r="J281" i="11"/>
  <c r="I281" i="11"/>
  <c r="K280" i="11"/>
  <c r="J280" i="11"/>
  <c r="I280" i="11"/>
  <c r="K279" i="11"/>
  <c r="J279" i="11"/>
  <c r="I279" i="11"/>
  <c r="K278" i="11"/>
  <c r="J278" i="11"/>
  <c r="I278" i="11"/>
  <c r="K277" i="11"/>
  <c r="J277" i="11"/>
  <c r="I277" i="11"/>
  <c r="K276" i="11"/>
  <c r="J276" i="11"/>
  <c r="I276" i="11"/>
  <c r="K275" i="11"/>
  <c r="J275" i="11"/>
  <c r="I275" i="11"/>
  <c r="K274" i="11"/>
  <c r="J274" i="11"/>
  <c r="I274" i="11"/>
  <c r="K273" i="11"/>
  <c r="J273" i="11"/>
  <c r="I273" i="11"/>
  <c r="K272" i="11"/>
  <c r="J272" i="11"/>
  <c r="I272" i="11"/>
  <c r="K271" i="11"/>
  <c r="J271" i="11"/>
  <c r="I271" i="11"/>
  <c r="K270" i="11"/>
  <c r="J270" i="11"/>
  <c r="I270" i="11"/>
  <c r="K269" i="11"/>
  <c r="J269" i="11"/>
  <c r="I269" i="11"/>
  <c r="K268" i="11"/>
  <c r="J268" i="11"/>
  <c r="I268" i="11"/>
  <c r="K267" i="11"/>
  <c r="J267" i="11"/>
  <c r="I267" i="11"/>
  <c r="K266" i="11"/>
  <c r="J266" i="11"/>
  <c r="I266" i="11"/>
  <c r="K265" i="11"/>
  <c r="J265" i="11"/>
  <c r="I265" i="11"/>
  <c r="K264" i="11"/>
  <c r="J264" i="11"/>
  <c r="I264" i="11"/>
  <c r="K263" i="11"/>
  <c r="J263" i="11"/>
  <c r="I263" i="11"/>
  <c r="K262" i="11"/>
  <c r="J262" i="11"/>
  <c r="I262" i="11"/>
  <c r="K261" i="11"/>
  <c r="J261" i="11"/>
  <c r="I261" i="11"/>
  <c r="K260" i="11"/>
  <c r="J260" i="11"/>
  <c r="I260" i="11"/>
  <c r="K259" i="11"/>
  <c r="J259" i="11"/>
  <c r="I259" i="11"/>
  <c r="K258" i="11"/>
  <c r="J258" i="11"/>
  <c r="I258" i="11"/>
  <c r="K257" i="11"/>
  <c r="J257" i="11"/>
  <c r="I257" i="11"/>
  <c r="K256" i="11"/>
  <c r="J256" i="11"/>
  <c r="I256" i="11"/>
  <c r="K255" i="11"/>
  <c r="J255" i="11"/>
  <c r="I255" i="11"/>
  <c r="K254" i="11"/>
  <c r="J254" i="11"/>
  <c r="I254" i="11"/>
  <c r="K253" i="11"/>
  <c r="J253" i="11"/>
  <c r="I253" i="11"/>
  <c r="K252" i="11"/>
  <c r="J252" i="11"/>
  <c r="I252" i="11"/>
  <c r="K251" i="11"/>
  <c r="J251" i="11"/>
  <c r="I251" i="11"/>
  <c r="K250" i="11"/>
  <c r="J250" i="11"/>
  <c r="I250" i="11"/>
  <c r="H250" i="11"/>
  <c r="G250" i="11"/>
  <c r="M250" i="11" s="1"/>
  <c r="K249" i="11"/>
  <c r="J249" i="11"/>
  <c r="I249" i="11"/>
  <c r="K248" i="11"/>
  <c r="J248" i="11"/>
  <c r="I248" i="11"/>
  <c r="K247" i="11"/>
  <c r="J247" i="11"/>
  <c r="I247" i="11"/>
  <c r="K246" i="11"/>
  <c r="J246" i="11"/>
  <c r="I246" i="11"/>
  <c r="K245" i="11"/>
  <c r="J245" i="11"/>
  <c r="I245" i="11"/>
  <c r="K244" i="11"/>
  <c r="J244" i="11"/>
  <c r="I244" i="11"/>
  <c r="K243" i="11"/>
  <c r="J243" i="11"/>
  <c r="I243" i="11"/>
  <c r="K242" i="11"/>
  <c r="J242" i="11"/>
  <c r="I242" i="11"/>
  <c r="K241" i="11"/>
  <c r="J241" i="11"/>
  <c r="I241" i="11"/>
  <c r="K240" i="11"/>
  <c r="J240" i="11"/>
  <c r="I240" i="11"/>
  <c r="K239" i="11"/>
  <c r="J239" i="11"/>
  <c r="I239" i="11"/>
  <c r="K238" i="11"/>
  <c r="J238" i="11"/>
  <c r="I238" i="11"/>
  <c r="K237" i="11"/>
  <c r="J237" i="11"/>
  <c r="I237" i="11"/>
  <c r="K236" i="11"/>
  <c r="J236" i="11"/>
  <c r="I236" i="11"/>
  <c r="K235" i="11"/>
  <c r="J235" i="11"/>
  <c r="I235" i="11"/>
  <c r="K234" i="11"/>
  <c r="J234" i="11"/>
  <c r="I234" i="11"/>
  <c r="K233" i="11"/>
  <c r="J233" i="11"/>
  <c r="I233" i="11"/>
  <c r="K232" i="11"/>
  <c r="J232" i="11"/>
  <c r="I232" i="11"/>
  <c r="K231" i="11"/>
  <c r="J231" i="11"/>
  <c r="I231" i="11"/>
  <c r="K230" i="11"/>
  <c r="J230" i="11"/>
  <c r="I230" i="11"/>
  <c r="K229" i="11"/>
  <c r="J229" i="11"/>
  <c r="I229" i="11"/>
  <c r="K228" i="11"/>
  <c r="J228" i="11"/>
  <c r="I228" i="11"/>
  <c r="K227" i="11"/>
  <c r="J227" i="11"/>
  <c r="I227" i="11"/>
  <c r="K226" i="11"/>
  <c r="J226" i="11"/>
  <c r="I226" i="11"/>
  <c r="K225" i="11"/>
  <c r="J225" i="11"/>
  <c r="I225" i="11"/>
  <c r="K224" i="11"/>
  <c r="J224" i="11"/>
  <c r="I224" i="11"/>
  <c r="K223" i="11"/>
  <c r="J223" i="11"/>
  <c r="I223" i="11"/>
  <c r="K222" i="11"/>
  <c r="J222" i="11"/>
  <c r="I222" i="11"/>
  <c r="K221" i="11"/>
  <c r="J221" i="11"/>
  <c r="I221" i="11"/>
  <c r="K220" i="11"/>
  <c r="J220" i="11"/>
  <c r="I220" i="11"/>
  <c r="K219" i="11"/>
  <c r="J219" i="11"/>
  <c r="I219" i="11"/>
  <c r="K218" i="11"/>
  <c r="J218" i="11"/>
  <c r="I218" i="11"/>
  <c r="K217" i="11"/>
  <c r="J217" i="11"/>
  <c r="I217" i="11"/>
  <c r="K216" i="11"/>
  <c r="J216" i="11"/>
  <c r="I216" i="11"/>
  <c r="K215" i="11"/>
  <c r="J215" i="11"/>
  <c r="I215" i="11"/>
  <c r="K214" i="11"/>
  <c r="J214" i="11"/>
  <c r="I214" i="11"/>
  <c r="K213" i="11"/>
  <c r="J213" i="11"/>
  <c r="I213" i="11"/>
  <c r="K212" i="11"/>
  <c r="J212" i="11"/>
  <c r="I212" i="11"/>
  <c r="K211" i="11"/>
  <c r="J211" i="11"/>
  <c r="I211" i="11"/>
  <c r="K210" i="11"/>
  <c r="J210" i="11"/>
  <c r="I210" i="11"/>
  <c r="K209" i="11"/>
  <c r="J209" i="11"/>
  <c r="I209" i="11"/>
  <c r="K208" i="11"/>
  <c r="J208" i="11"/>
  <c r="I208" i="11"/>
  <c r="K207" i="11"/>
  <c r="J207" i="11"/>
  <c r="I207" i="11"/>
  <c r="K206" i="11"/>
  <c r="J206" i="11"/>
  <c r="I206" i="11"/>
  <c r="K205" i="11"/>
  <c r="J205" i="11"/>
  <c r="I205" i="11"/>
  <c r="K204" i="11"/>
  <c r="J204" i="11"/>
  <c r="I204" i="11"/>
  <c r="K203" i="11"/>
  <c r="J203" i="11"/>
  <c r="I203" i="11"/>
  <c r="K202" i="11"/>
  <c r="J202" i="11"/>
  <c r="I202" i="11"/>
  <c r="K201" i="11"/>
  <c r="J201" i="11"/>
  <c r="I201" i="11"/>
  <c r="K200" i="11"/>
  <c r="J200" i="11"/>
  <c r="I200" i="11"/>
  <c r="K199" i="11"/>
  <c r="J199" i="11"/>
  <c r="I199" i="11"/>
  <c r="K198" i="11"/>
  <c r="J198" i="11"/>
  <c r="I198" i="11"/>
  <c r="K197" i="11"/>
  <c r="J197" i="11"/>
  <c r="I197" i="11"/>
  <c r="K196" i="11"/>
  <c r="J196" i="11"/>
  <c r="I196" i="11"/>
  <c r="K195" i="11"/>
  <c r="J195" i="11"/>
  <c r="I195" i="11"/>
  <c r="K194" i="11"/>
  <c r="J194" i="11"/>
  <c r="I194" i="11"/>
  <c r="K193" i="11"/>
  <c r="J193" i="11"/>
  <c r="I193" i="11"/>
  <c r="K192" i="11"/>
  <c r="J192" i="11"/>
  <c r="I192" i="11"/>
  <c r="K191" i="11"/>
  <c r="J191" i="11"/>
  <c r="I191" i="11"/>
  <c r="K190" i="11"/>
  <c r="J190" i="11"/>
  <c r="I190" i="11"/>
  <c r="K189" i="11"/>
  <c r="J189" i="11"/>
  <c r="I189" i="11"/>
  <c r="K188" i="11"/>
  <c r="J188" i="11"/>
  <c r="I188" i="11"/>
  <c r="K187" i="11"/>
  <c r="J187" i="11"/>
  <c r="I187" i="11"/>
  <c r="K186" i="11"/>
  <c r="J186" i="11"/>
  <c r="I186" i="11"/>
  <c r="K185" i="11"/>
  <c r="J185" i="11"/>
  <c r="I185" i="11"/>
  <c r="K184" i="11"/>
  <c r="J184" i="11"/>
  <c r="I184" i="11"/>
  <c r="K183" i="11"/>
  <c r="J183" i="11"/>
  <c r="I183" i="11"/>
  <c r="K182" i="11"/>
  <c r="J182" i="11"/>
  <c r="I182" i="11"/>
  <c r="K181" i="11"/>
  <c r="J181" i="11"/>
  <c r="I181" i="11"/>
  <c r="K180" i="11"/>
  <c r="J180" i="11"/>
  <c r="I180" i="11"/>
  <c r="K179" i="11"/>
  <c r="J179" i="11"/>
  <c r="I179" i="11"/>
  <c r="K178" i="11"/>
  <c r="J178" i="11"/>
  <c r="I178" i="11"/>
  <c r="K177" i="11"/>
  <c r="J177" i="11"/>
  <c r="I177" i="11"/>
  <c r="K176" i="11"/>
  <c r="J176" i="11"/>
  <c r="I176" i="11"/>
  <c r="K175" i="11"/>
  <c r="J175" i="11"/>
  <c r="I175" i="11"/>
  <c r="K174" i="11"/>
  <c r="J174" i="11"/>
  <c r="I174" i="11"/>
  <c r="K173" i="11"/>
  <c r="J173" i="11"/>
  <c r="I173" i="11"/>
  <c r="H173" i="11"/>
  <c r="G173" i="11"/>
  <c r="K172" i="11"/>
  <c r="J172" i="11"/>
  <c r="I172" i="11"/>
  <c r="K171" i="11"/>
  <c r="J171" i="11"/>
  <c r="I171" i="11"/>
  <c r="K170" i="11"/>
  <c r="J170" i="11"/>
  <c r="I170" i="11"/>
  <c r="K169" i="11"/>
  <c r="J169" i="11"/>
  <c r="I169" i="11"/>
  <c r="K168" i="11"/>
  <c r="J168" i="11"/>
  <c r="I168" i="11"/>
  <c r="K167" i="11"/>
  <c r="J167" i="11"/>
  <c r="I167" i="11"/>
  <c r="K166" i="11"/>
  <c r="J166" i="11"/>
  <c r="I166" i="11"/>
  <c r="K165" i="11"/>
  <c r="J165" i="11"/>
  <c r="I165" i="11"/>
  <c r="K164" i="11"/>
  <c r="J164" i="11"/>
  <c r="I164" i="11"/>
  <c r="K163" i="11"/>
  <c r="J163" i="11"/>
  <c r="I163" i="11"/>
  <c r="K162" i="11"/>
  <c r="J162" i="11"/>
  <c r="I162" i="11"/>
  <c r="K161" i="11"/>
  <c r="J161" i="11"/>
  <c r="I161" i="11"/>
  <c r="K160" i="11"/>
  <c r="J160" i="11"/>
  <c r="I160" i="11"/>
  <c r="K159" i="11"/>
  <c r="J159" i="11"/>
  <c r="I159" i="11"/>
  <c r="K158" i="11"/>
  <c r="J158" i="11"/>
  <c r="I158" i="11"/>
  <c r="K157" i="11"/>
  <c r="J157" i="11"/>
  <c r="I157" i="11"/>
  <c r="K156" i="11"/>
  <c r="J156" i="11"/>
  <c r="I156" i="11"/>
  <c r="K155" i="11"/>
  <c r="J155" i="11"/>
  <c r="I155" i="11"/>
  <c r="K154" i="11"/>
  <c r="J154" i="11"/>
  <c r="I154" i="11"/>
  <c r="K153" i="11"/>
  <c r="J153" i="11"/>
  <c r="I153" i="11"/>
  <c r="K152" i="11"/>
  <c r="J152" i="11"/>
  <c r="I152" i="11"/>
  <c r="K151" i="11"/>
  <c r="J151" i="11"/>
  <c r="I151" i="11"/>
  <c r="K150" i="11"/>
  <c r="J150" i="11"/>
  <c r="I150" i="11"/>
  <c r="K149" i="11"/>
  <c r="J149" i="11"/>
  <c r="I149" i="11"/>
  <c r="K148" i="11"/>
  <c r="J148" i="11"/>
  <c r="I148" i="11"/>
  <c r="K147" i="11"/>
  <c r="J147" i="11"/>
  <c r="I147" i="11"/>
  <c r="K146" i="11"/>
  <c r="J146" i="11"/>
  <c r="I146" i="11"/>
  <c r="K145" i="11"/>
  <c r="J145" i="11"/>
  <c r="I145" i="11"/>
  <c r="K144" i="11"/>
  <c r="J144" i="11"/>
  <c r="I144" i="11"/>
  <c r="K143" i="11"/>
  <c r="J143" i="11"/>
  <c r="I143" i="11"/>
  <c r="K142" i="11"/>
  <c r="J142" i="11"/>
  <c r="I142" i="11"/>
  <c r="K141" i="11"/>
  <c r="J141" i="11"/>
  <c r="I141" i="11"/>
  <c r="K140" i="11"/>
  <c r="J140" i="11"/>
  <c r="I140" i="11"/>
  <c r="K139" i="11"/>
  <c r="J139" i="11"/>
  <c r="I139" i="11"/>
  <c r="K138" i="11"/>
  <c r="J138" i="11"/>
  <c r="I138" i="11"/>
  <c r="K137" i="11"/>
  <c r="J137" i="11"/>
  <c r="I137" i="11"/>
  <c r="K136" i="11"/>
  <c r="J136" i="11"/>
  <c r="I136" i="11"/>
  <c r="K135" i="11"/>
  <c r="J135" i="11"/>
  <c r="I135" i="11"/>
  <c r="K134" i="11"/>
  <c r="J134" i="11"/>
  <c r="I134" i="11"/>
  <c r="K133" i="11"/>
  <c r="J133" i="11"/>
  <c r="I133" i="11"/>
  <c r="K132" i="11"/>
  <c r="J132" i="11"/>
  <c r="I132" i="11"/>
  <c r="K131" i="11"/>
  <c r="J131" i="11"/>
  <c r="I131" i="11"/>
  <c r="K130" i="11"/>
  <c r="J130" i="11"/>
  <c r="I130" i="11"/>
  <c r="K129" i="11"/>
  <c r="J129" i="11"/>
  <c r="I129" i="11"/>
  <c r="K128" i="11"/>
  <c r="J128" i="11"/>
  <c r="I128" i="11"/>
  <c r="K127" i="11"/>
  <c r="J127" i="11"/>
  <c r="I127" i="11"/>
  <c r="K126" i="11"/>
  <c r="J126" i="11"/>
  <c r="I126" i="11"/>
  <c r="K125" i="11"/>
  <c r="J125" i="11"/>
  <c r="I125" i="11"/>
  <c r="K124" i="11"/>
  <c r="J124" i="11"/>
  <c r="I124" i="11"/>
  <c r="K123" i="11"/>
  <c r="J123" i="11"/>
  <c r="I123" i="11"/>
  <c r="K122" i="11"/>
  <c r="J122" i="11"/>
  <c r="I122" i="11"/>
  <c r="K121" i="11"/>
  <c r="J121" i="11"/>
  <c r="I121" i="11"/>
  <c r="K120" i="11"/>
  <c r="J120" i="11"/>
  <c r="I120" i="11"/>
  <c r="K119" i="11"/>
  <c r="J119" i="11"/>
  <c r="I119" i="11"/>
  <c r="K118" i="11"/>
  <c r="J118" i="11"/>
  <c r="I118" i="11"/>
  <c r="K117" i="11"/>
  <c r="J117" i="11"/>
  <c r="I117" i="11"/>
  <c r="K116" i="11"/>
  <c r="J116" i="11"/>
  <c r="I116" i="11"/>
  <c r="K115" i="11"/>
  <c r="J115" i="11"/>
  <c r="I115" i="11"/>
  <c r="K114" i="11"/>
  <c r="J114" i="11"/>
  <c r="I114" i="11"/>
  <c r="K113" i="11"/>
  <c r="J113" i="11"/>
  <c r="I113" i="11"/>
  <c r="K112" i="11"/>
  <c r="J112" i="11"/>
  <c r="I112" i="11"/>
  <c r="K111" i="11"/>
  <c r="J111" i="11"/>
  <c r="I111" i="11"/>
  <c r="K110" i="11"/>
  <c r="J110" i="11"/>
  <c r="I110" i="11"/>
  <c r="K109" i="11"/>
  <c r="J109" i="11"/>
  <c r="I109" i="11"/>
  <c r="K108" i="11"/>
  <c r="J108" i="11"/>
  <c r="I108" i="11"/>
  <c r="K107" i="11"/>
  <c r="J107" i="11"/>
  <c r="I107" i="11"/>
  <c r="K106" i="11"/>
  <c r="J106" i="11"/>
  <c r="I106" i="11"/>
  <c r="K105" i="11"/>
  <c r="J105" i="11"/>
  <c r="I105" i="11"/>
  <c r="K104" i="11"/>
  <c r="J104" i="11"/>
  <c r="I104" i="11"/>
  <c r="K103" i="11"/>
  <c r="J103" i="11"/>
  <c r="I103" i="11"/>
  <c r="K102" i="11"/>
  <c r="J102" i="11"/>
  <c r="I102" i="11"/>
  <c r="K101" i="11"/>
  <c r="J101" i="11"/>
  <c r="I101" i="11"/>
  <c r="K100" i="11"/>
  <c r="J100" i="11"/>
  <c r="I100" i="11"/>
  <c r="K99" i="11"/>
  <c r="J99" i="11"/>
  <c r="I99" i="11"/>
  <c r="K98" i="11"/>
  <c r="J98" i="11"/>
  <c r="I98" i="11"/>
  <c r="K97" i="11"/>
  <c r="J97" i="11"/>
  <c r="I97" i="11"/>
  <c r="K96" i="11"/>
  <c r="J96" i="11"/>
  <c r="I96" i="11"/>
  <c r="K95" i="11"/>
  <c r="J95" i="11"/>
  <c r="I95" i="11"/>
  <c r="K94" i="11"/>
  <c r="J94" i="11"/>
  <c r="I94" i="11"/>
  <c r="K93" i="11"/>
  <c r="J93" i="11"/>
  <c r="I93" i="11"/>
  <c r="K92" i="11"/>
  <c r="J92" i="11"/>
  <c r="I92" i="11"/>
  <c r="K91" i="11"/>
  <c r="J91" i="11"/>
  <c r="I91" i="11"/>
  <c r="K90" i="11"/>
  <c r="J90" i="11"/>
  <c r="I90" i="11"/>
  <c r="K89" i="11"/>
  <c r="J89" i="11"/>
  <c r="I89" i="11"/>
  <c r="K88" i="11"/>
  <c r="J88" i="11"/>
  <c r="I88" i="11"/>
  <c r="K87" i="11"/>
  <c r="J87" i="11"/>
  <c r="I87" i="11"/>
  <c r="K86" i="11"/>
  <c r="J86" i="11"/>
  <c r="I86" i="11"/>
  <c r="K85" i="11"/>
  <c r="J85" i="11"/>
  <c r="I85" i="11"/>
  <c r="K84" i="11"/>
  <c r="J84" i="11"/>
  <c r="I84" i="11"/>
  <c r="K83" i="11"/>
  <c r="J83" i="11"/>
  <c r="I83" i="11"/>
  <c r="K82" i="11"/>
  <c r="J82" i="11"/>
  <c r="I82" i="11"/>
  <c r="K81" i="11"/>
  <c r="J81" i="11"/>
  <c r="I81" i="11"/>
  <c r="K80" i="11"/>
  <c r="J80" i="11"/>
  <c r="I80" i="11"/>
  <c r="K79" i="11"/>
  <c r="J79" i="11"/>
  <c r="I79" i="11"/>
  <c r="K78" i="11"/>
  <c r="J78" i="11"/>
  <c r="I78" i="11"/>
  <c r="K77" i="11"/>
  <c r="J77" i="11"/>
  <c r="I77" i="11"/>
  <c r="K76" i="11"/>
  <c r="J76" i="11"/>
  <c r="I76" i="11"/>
  <c r="K75" i="11"/>
  <c r="J75" i="11"/>
  <c r="I75" i="11"/>
  <c r="K74" i="11"/>
  <c r="J74" i="11"/>
  <c r="I74" i="11"/>
  <c r="K73" i="11"/>
  <c r="J73" i="11"/>
  <c r="I73" i="11"/>
  <c r="K72" i="11"/>
  <c r="J72" i="11"/>
  <c r="I72" i="11"/>
  <c r="K71" i="11"/>
  <c r="J71" i="11"/>
  <c r="I71" i="11"/>
  <c r="K70" i="11"/>
  <c r="J70" i="11"/>
  <c r="I70" i="11"/>
  <c r="K69" i="11"/>
  <c r="J69" i="11"/>
  <c r="I69" i="11"/>
  <c r="K68" i="11"/>
  <c r="J68" i="11"/>
  <c r="I68" i="11"/>
  <c r="K67" i="11"/>
  <c r="J67" i="11"/>
  <c r="I67" i="11"/>
  <c r="K66" i="11"/>
  <c r="J66" i="11"/>
  <c r="I66" i="11"/>
  <c r="K65" i="11"/>
  <c r="J65" i="11"/>
  <c r="I65" i="11"/>
  <c r="K64" i="11"/>
  <c r="J64" i="11"/>
  <c r="I64" i="11"/>
  <c r="K63" i="11"/>
  <c r="J63" i="11"/>
  <c r="I63" i="11"/>
  <c r="K62" i="11"/>
  <c r="J62" i="11"/>
  <c r="I62" i="11"/>
  <c r="K61" i="11"/>
  <c r="J61" i="11"/>
  <c r="I61" i="11"/>
  <c r="K60" i="11"/>
  <c r="J60" i="11"/>
  <c r="I60" i="11"/>
  <c r="K59" i="11"/>
  <c r="J59" i="11"/>
  <c r="I59" i="11"/>
  <c r="K58" i="11"/>
  <c r="J58" i="11"/>
  <c r="I58" i="11"/>
  <c r="K57" i="11"/>
  <c r="J57" i="11"/>
  <c r="I57" i="11"/>
  <c r="K56" i="11"/>
  <c r="J56" i="11"/>
  <c r="I56" i="11"/>
  <c r="K55" i="11"/>
  <c r="J55" i="11"/>
  <c r="I55" i="11"/>
  <c r="K54" i="11"/>
  <c r="J54" i="11"/>
  <c r="I54" i="11"/>
  <c r="K53" i="11"/>
  <c r="J53" i="11"/>
  <c r="I53" i="11"/>
  <c r="K52" i="11"/>
  <c r="J52" i="11"/>
  <c r="I52" i="11"/>
  <c r="K51" i="11"/>
  <c r="J51" i="11"/>
  <c r="I51" i="11"/>
  <c r="K50" i="11"/>
  <c r="J50" i="11"/>
  <c r="I50" i="11"/>
  <c r="K49" i="11"/>
  <c r="J49" i="11"/>
  <c r="I49" i="11"/>
  <c r="K48" i="11"/>
  <c r="J48" i="11"/>
  <c r="I48" i="11"/>
  <c r="K47" i="11"/>
  <c r="J47" i="11"/>
  <c r="I47" i="11"/>
  <c r="K46" i="11"/>
  <c r="J46" i="11"/>
  <c r="I46" i="11"/>
  <c r="K45" i="11"/>
  <c r="J45" i="11"/>
  <c r="I45" i="11"/>
  <c r="K44" i="11"/>
  <c r="J44" i="11"/>
  <c r="I44" i="11"/>
  <c r="K43" i="11"/>
  <c r="J43" i="11"/>
  <c r="I43" i="11"/>
  <c r="K42" i="11"/>
  <c r="J42" i="11"/>
  <c r="I42" i="11"/>
  <c r="K41" i="11"/>
  <c r="J41" i="11"/>
  <c r="I41" i="11"/>
  <c r="K40" i="11"/>
  <c r="J40" i="11"/>
  <c r="I40" i="11"/>
  <c r="K39" i="11"/>
  <c r="J39" i="11"/>
  <c r="I39" i="11"/>
  <c r="K38" i="11"/>
  <c r="J38" i="11"/>
  <c r="I38" i="11"/>
  <c r="K37" i="11"/>
  <c r="J37" i="11"/>
  <c r="I37" i="11"/>
  <c r="K36" i="11"/>
  <c r="J36" i="11"/>
  <c r="I36" i="11"/>
  <c r="K35" i="11"/>
  <c r="J35" i="11"/>
  <c r="I35" i="11"/>
  <c r="K34" i="11"/>
  <c r="J34" i="11"/>
  <c r="I34" i="11"/>
  <c r="K33" i="11"/>
  <c r="J33" i="11"/>
  <c r="I33" i="11"/>
  <c r="K32" i="11"/>
  <c r="J32" i="11"/>
  <c r="I32" i="11"/>
  <c r="K31" i="11"/>
  <c r="J31" i="11"/>
  <c r="I31" i="11"/>
  <c r="K30" i="11"/>
  <c r="J30" i="11"/>
  <c r="I30" i="11"/>
  <c r="K29" i="11"/>
  <c r="J29" i="11"/>
  <c r="I29" i="11"/>
  <c r="K28" i="11"/>
  <c r="J28" i="11"/>
  <c r="I28" i="11"/>
  <c r="K27" i="11"/>
  <c r="J27" i="11"/>
  <c r="I27" i="11"/>
  <c r="K26" i="11"/>
  <c r="J26" i="11"/>
  <c r="I26" i="11"/>
  <c r="K25" i="11"/>
  <c r="J25" i="11"/>
  <c r="I25" i="11"/>
  <c r="K24" i="11"/>
  <c r="J24" i="11"/>
  <c r="I24" i="11"/>
  <c r="K23" i="11"/>
  <c r="J23" i="11"/>
  <c r="I23" i="11"/>
  <c r="K22" i="11"/>
  <c r="J22" i="11"/>
  <c r="I22" i="11"/>
  <c r="K21" i="11"/>
  <c r="J21" i="11"/>
  <c r="I21" i="11"/>
  <c r="K20" i="11"/>
  <c r="J20" i="11"/>
  <c r="I20" i="11"/>
  <c r="K19" i="11"/>
  <c r="J19" i="11"/>
  <c r="I19" i="11"/>
  <c r="K18" i="11"/>
  <c r="J18" i="11"/>
  <c r="I18" i="11"/>
  <c r="K17" i="11"/>
  <c r="J17" i="11"/>
  <c r="I17" i="11"/>
  <c r="K16" i="11"/>
  <c r="J16" i="11"/>
  <c r="I16" i="11"/>
  <c r="K15" i="11"/>
  <c r="J15" i="11"/>
  <c r="I15" i="11"/>
  <c r="K14" i="11"/>
  <c r="J14" i="11"/>
  <c r="I14" i="11"/>
  <c r="K13" i="11"/>
  <c r="J13" i="11"/>
  <c r="I13" i="11"/>
  <c r="K12" i="11"/>
  <c r="J12" i="11"/>
  <c r="I12" i="11"/>
  <c r="K11" i="11"/>
  <c r="J11" i="11"/>
  <c r="I11" i="11"/>
  <c r="K10" i="11"/>
  <c r="J10" i="11"/>
  <c r="I10" i="11"/>
  <c r="K9" i="11"/>
  <c r="J9" i="11"/>
  <c r="I9" i="11"/>
  <c r="K8" i="11"/>
  <c r="J8" i="11"/>
  <c r="I8" i="11"/>
  <c r="K7" i="11"/>
  <c r="J7" i="11"/>
  <c r="I7" i="11"/>
  <c r="K6" i="11"/>
  <c r="J6" i="11"/>
  <c r="I6" i="11"/>
  <c r="K5" i="11"/>
  <c r="J5" i="11"/>
  <c r="I5" i="11"/>
  <c r="K4" i="11"/>
  <c r="J4" i="11"/>
  <c r="I4" i="11"/>
  <c r="K3" i="11"/>
  <c r="J3" i="11"/>
  <c r="I3" i="11"/>
  <c r="K2" i="11"/>
  <c r="J2" i="11"/>
  <c r="I2" i="11"/>
  <c r="W52" i="6"/>
  <c r="X52" i="6" s="1"/>
  <c r="W47" i="6"/>
  <c r="X47" i="6" s="1"/>
  <c r="W41" i="6"/>
  <c r="X41" i="6" s="1"/>
  <c r="W36" i="6"/>
  <c r="X36" i="6" s="1"/>
  <c r="W29" i="6"/>
  <c r="X29" i="6" s="1"/>
  <c r="W24" i="6"/>
  <c r="X24" i="6" s="1"/>
  <c r="W19" i="6"/>
  <c r="X19" i="6" s="1"/>
  <c r="A15" i="6"/>
  <c r="A20" i="6" s="1"/>
  <c r="A25" i="6" s="1"/>
  <c r="A30" i="6" s="1"/>
  <c r="A37" i="6" s="1"/>
  <c r="A42" i="6" s="1"/>
  <c r="A48" i="6" s="1"/>
  <c r="W14" i="6"/>
  <c r="X14" i="6" s="1"/>
  <c r="A10" i="6"/>
  <c r="W9" i="6"/>
  <c r="X9" i="6" s="1"/>
  <c r="E7" i="10"/>
  <c r="E6" i="10"/>
  <c r="E5" i="10"/>
  <c r="E4" i="10"/>
  <c r="O968" i="5"/>
  <c r="N960" i="5"/>
  <c r="M960" i="5"/>
  <c r="L960" i="5"/>
  <c r="AU956" i="5"/>
  <c r="AF956" i="5"/>
  <c r="AE956" i="5"/>
  <c r="X956" i="5"/>
  <c r="Y956" i="5" s="1"/>
  <c r="AA956" i="5" s="1"/>
  <c r="AB956" i="5" s="1"/>
  <c r="AU955" i="5"/>
  <c r="AF955" i="5"/>
  <c r="AE955" i="5"/>
  <c r="AA955" i="5"/>
  <c r="AB955" i="5" s="1"/>
  <c r="AU954" i="5"/>
  <c r="AF954" i="5"/>
  <c r="AE954" i="5"/>
  <c r="AA954" i="5"/>
  <c r="AB954" i="5" s="1"/>
  <c r="AF953" i="5"/>
  <c r="AE953" i="5"/>
  <c r="AU952" i="5"/>
  <c r="AF952" i="5"/>
  <c r="AE952" i="5"/>
  <c r="AA952" i="5"/>
  <c r="AB952" i="5" s="1"/>
  <c r="AU951" i="5"/>
  <c r="AF951" i="5"/>
  <c r="AE951" i="5"/>
  <c r="AA951" i="5"/>
  <c r="AB951" i="5" s="1"/>
  <c r="AU950" i="5"/>
  <c r="AF950" i="5"/>
  <c r="AE950" i="5"/>
  <c r="AA950" i="5"/>
  <c r="AB950" i="5" s="1"/>
  <c r="AU949" i="5"/>
  <c r="AF949" i="5"/>
  <c r="AE949" i="5"/>
  <c r="X949" i="5"/>
  <c r="Y949" i="5" s="1"/>
  <c r="AA949" i="5" s="1"/>
  <c r="AB949" i="5" s="1"/>
  <c r="AU948" i="5"/>
  <c r="AF948" i="5"/>
  <c r="AE948" i="5"/>
  <c r="AA948" i="5"/>
  <c r="AB948" i="5" s="1"/>
  <c r="AU947" i="5"/>
  <c r="AF947" i="5"/>
  <c r="AE947" i="5"/>
  <c r="AA947" i="5"/>
  <c r="AB947" i="5" s="1"/>
  <c r="AU946" i="5"/>
  <c r="AF946" i="5"/>
  <c r="AE946" i="5"/>
  <c r="AA946" i="5"/>
  <c r="AB946" i="5" s="1"/>
  <c r="AU945" i="5"/>
  <c r="AF945" i="5"/>
  <c r="AE945" i="5"/>
  <c r="AA945" i="5"/>
  <c r="AB945" i="5" s="1"/>
  <c r="AU944" i="5"/>
  <c r="AF944" i="5"/>
  <c r="AE944" i="5"/>
  <c r="AA944" i="5"/>
  <c r="AB944" i="5" s="1"/>
  <c r="AU943" i="5"/>
  <c r="AF943" i="5"/>
  <c r="AE943" i="5"/>
  <c r="AA943" i="5"/>
  <c r="AB943" i="5" s="1"/>
  <c r="AU942" i="5"/>
  <c r="AF942" i="5"/>
  <c r="AE942" i="5"/>
  <c r="AA942" i="5"/>
  <c r="AB942" i="5" s="1"/>
  <c r="AU941" i="5"/>
  <c r="AF941" i="5"/>
  <c r="AE941" i="5"/>
  <c r="AA941" i="5"/>
  <c r="AB941" i="5" s="1"/>
  <c r="AU940" i="5"/>
  <c r="AF940" i="5"/>
  <c r="AE940" i="5"/>
  <c r="AA940" i="5"/>
  <c r="AB940" i="5" s="1"/>
  <c r="AU939" i="5"/>
  <c r="AF939" i="5"/>
  <c r="AE939" i="5"/>
  <c r="AA939" i="5"/>
  <c r="AB939" i="5" s="1"/>
  <c r="AU938" i="5"/>
  <c r="AF938" i="5"/>
  <c r="AE938" i="5"/>
  <c r="AA938" i="5"/>
  <c r="AB938" i="5" s="1"/>
  <c r="AU937" i="5"/>
  <c r="AF937" i="5"/>
  <c r="AE937" i="5"/>
  <c r="X937" i="5"/>
  <c r="Y937" i="5" s="1"/>
  <c r="AA937" i="5" s="1"/>
  <c r="AB937" i="5" s="1"/>
  <c r="AU936" i="5"/>
  <c r="AF936" i="5"/>
  <c r="AE936" i="5"/>
  <c r="AA936" i="5"/>
  <c r="AB936" i="5" s="1"/>
  <c r="AU935" i="5"/>
  <c r="AF935" i="5"/>
  <c r="AE935" i="5"/>
  <c r="AA935" i="5"/>
  <c r="AB935" i="5" s="1"/>
  <c r="AU934" i="5"/>
  <c r="AF934" i="5"/>
  <c r="AE934" i="5"/>
  <c r="AA934" i="5"/>
  <c r="AB934" i="5" s="1"/>
  <c r="AU933" i="5"/>
  <c r="AF933" i="5"/>
  <c r="AE933" i="5"/>
  <c r="AA933" i="5"/>
  <c r="AB933" i="5" s="1"/>
  <c r="AU932" i="5"/>
  <c r="AF932" i="5"/>
  <c r="AE932" i="5"/>
  <c r="AA932" i="5"/>
  <c r="AB932" i="5" s="1"/>
  <c r="AU931" i="5"/>
  <c r="AF931" i="5"/>
  <c r="AE931" i="5"/>
  <c r="AA931" i="5"/>
  <c r="AB931" i="5" s="1"/>
  <c r="AU930" i="5"/>
  <c r="AF930" i="5"/>
  <c r="AE930" i="5"/>
  <c r="X930" i="5"/>
  <c r="Y930" i="5" s="1"/>
  <c r="AA930" i="5" s="1"/>
  <c r="AB930" i="5" s="1"/>
  <c r="AU929" i="5"/>
  <c r="AF929" i="5"/>
  <c r="AE929" i="5"/>
  <c r="AA929" i="5"/>
  <c r="AB929" i="5" s="1"/>
  <c r="AU928" i="5"/>
  <c r="AF928" i="5"/>
  <c r="AE928" i="5"/>
  <c r="AA928" i="5"/>
  <c r="AB928" i="5" s="1"/>
  <c r="AU927" i="5"/>
  <c r="AF927" i="5"/>
  <c r="AE927" i="5"/>
  <c r="AA927" i="5"/>
  <c r="AB927" i="5" s="1"/>
  <c r="AU926" i="5"/>
  <c r="AF926" i="5"/>
  <c r="AE926" i="5"/>
  <c r="AA926" i="5"/>
  <c r="AB926" i="5" s="1"/>
  <c r="AU925" i="5"/>
  <c r="AF925" i="5"/>
  <c r="AE925" i="5"/>
  <c r="AB925" i="5"/>
  <c r="AA925" i="5"/>
  <c r="AU924" i="5"/>
  <c r="AF924" i="5"/>
  <c r="AE924" i="5"/>
  <c r="AA924" i="5"/>
  <c r="AB924" i="5" s="1"/>
  <c r="AU923" i="5"/>
  <c r="AF923" i="5"/>
  <c r="AE923" i="5"/>
  <c r="AA923" i="5"/>
  <c r="AB923" i="5" s="1"/>
  <c r="AU922" i="5"/>
  <c r="AF922" i="5"/>
  <c r="AE922" i="5"/>
  <c r="AA922" i="5"/>
  <c r="AB922" i="5" s="1"/>
  <c r="AU921" i="5"/>
  <c r="AF921" i="5"/>
  <c r="AE921" i="5"/>
  <c r="AA921" i="5"/>
  <c r="AB921" i="5" s="1"/>
  <c r="AU920" i="5"/>
  <c r="AF920" i="5"/>
  <c r="AE920" i="5"/>
  <c r="AA920" i="5"/>
  <c r="AB920" i="5" s="1"/>
  <c r="AU919" i="5"/>
  <c r="AF919" i="5"/>
  <c r="AE919" i="5"/>
  <c r="X919" i="5"/>
  <c r="Y919" i="5" s="1"/>
  <c r="AA919" i="5" s="1"/>
  <c r="AB919" i="5" s="1"/>
  <c r="AU918" i="5"/>
  <c r="AF918" i="5"/>
  <c r="AE918" i="5"/>
  <c r="AA918" i="5"/>
  <c r="AB918" i="5" s="1"/>
  <c r="AU917" i="5"/>
  <c r="AF917" i="5"/>
  <c r="AE917" i="5"/>
  <c r="AA917" i="5"/>
  <c r="AB917" i="5" s="1"/>
  <c r="AU916" i="5"/>
  <c r="AF916" i="5"/>
  <c r="AE916" i="5"/>
  <c r="AA916" i="5"/>
  <c r="AB916" i="5" s="1"/>
  <c r="AU915" i="5"/>
  <c r="AF915" i="5"/>
  <c r="AE915" i="5"/>
  <c r="AA915" i="5"/>
  <c r="AB915" i="5" s="1"/>
  <c r="AU914" i="5"/>
  <c r="AF914" i="5"/>
  <c r="AE914" i="5"/>
  <c r="AA914" i="5"/>
  <c r="AB914" i="5" s="1"/>
  <c r="AU913" i="5"/>
  <c r="AF913" i="5"/>
  <c r="AE913" i="5"/>
  <c r="AA913" i="5"/>
  <c r="AB913" i="5" s="1"/>
  <c r="AU912" i="5"/>
  <c r="AF912" i="5"/>
  <c r="AE912" i="5"/>
  <c r="AA912" i="5"/>
  <c r="AB912" i="5" s="1"/>
  <c r="AU911" i="5"/>
  <c r="AF911" i="5"/>
  <c r="AE911" i="5"/>
  <c r="AA911" i="5"/>
  <c r="AB911" i="5" s="1"/>
  <c r="AU910" i="5"/>
  <c r="AF910" i="5"/>
  <c r="AE910" i="5"/>
  <c r="X910" i="5"/>
  <c r="Y910" i="5" s="1"/>
  <c r="AA910" i="5" s="1"/>
  <c r="AB910" i="5" s="1"/>
  <c r="AU909" i="5"/>
  <c r="AF909" i="5"/>
  <c r="AE909" i="5"/>
  <c r="AA909" i="5"/>
  <c r="AB909" i="5" s="1"/>
  <c r="AU908" i="5"/>
  <c r="AF908" i="5"/>
  <c r="AE908" i="5"/>
  <c r="AA908" i="5"/>
  <c r="AB908" i="5" s="1"/>
  <c r="AU907" i="5"/>
  <c r="AF907" i="5"/>
  <c r="AE907" i="5"/>
  <c r="AA907" i="5"/>
  <c r="AB907" i="5" s="1"/>
  <c r="AU906" i="5"/>
  <c r="AF906" i="5"/>
  <c r="AE906" i="5"/>
  <c r="AA906" i="5"/>
  <c r="AB906" i="5" s="1"/>
  <c r="AU905" i="5"/>
  <c r="AF905" i="5"/>
  <c r="AE905" i="5"/>
  <c r="AA905" i="5"/>
  <c r="AB905" i="5" s="1"/>
  <c r="AU904" i="5"/>
  <c r="AF904" i="5"/>
  <c r="AE904" i="5"/>
  <c r="AA904" i="5"/>
  <c r="AB904" i="5" s="1"/>
  <c r="AU903" i="5"/>
  <c r="AF903" i="5"/>
  <c r="AE903" i="5"/>
  <c r="AA903" i="5"/>
  <c r="AB903" i="5" s="1"/>
  <c r="AU902" i="5"/>
  <c r="AF902" i="5"/>
  <c r="AE902" i="5"/>
  <c r="AA902" i="5"/>
  <c r="AB902" i="5" s="1"/>
  <c r="AU901" i="5"/>
  <c r="AF901" i="5"/>
  <c r="AE901" i="5"/>
  <c r="AA901" i="5"/>
  <c r="AB901" i="5" s="1"/>
  <c r="AU900" i="5"/>
  <c r="AF900" i="5"/>
  <c r="AE900" i="5"/>
  <c r="X900" i="5"/>
  <c r="Y900" i="5" s="1"/>
  <c r="AA900" i="5" s="1"/>
  <c r="AB900" i="5" s="1"/>
  <c r="AU899" i="5"/>
  <c r="AF899" i="5"/>
  <c r="AE899" i="5"/>
  <c r="AA899" i="5"/>
  <c r="AB899" i="5" s="1"/>
  <c r="AU898" i="5"/>
  <c r="AF898" i="5"/>
  <c r="AE898" i="5"/>
  <c r="AA898" i="5"/>
  <c r="AB898" i="5" s="1"/>
  <c r="AU897" i="5"/>
  <c r="AF897" i="5"/>
  <c r="AE897" i="5"/>
  <c r="AA897" i="5"/>
  <c r="AB897" i="5" s="1"/>
  <c r="AU896" i="5"/>
  <c r="AF896" i="5"/>
  <c r="AE896" i="5"/>
  <c r="AA896" i="5"/>
  <c r="AB896" i="5" s="1"/>
  <c r="AU895" i="5"/>
  <c r="AF895" i="5"/>
  <c r="AE895" i="5"/>
  <c r="AA895" i="5"/>
  <c r="AB895" i="5" s="1"/>
  <c r="AU894" i="5"/>
  <c r="AF894" i="5"/>
  <c r="AE894" i="5"/>
  <c r="AA894" i="5"/>
  <c r="AB894" i="5" s="1"/>
  <c r="AU893" i="5"/>
  <c r="AF893" i="5"/>
  <c r="AE893" i="5"/>
  <c r="AA893" i="5"/>
  <c r="AB893" i="5" s="1"/>
  <c r="AU892" i="5"/>
  <c r="AF892" i="5"/>
  <c r="AE892" i="5"/>
  <c r="AA892" i="5"/>
  <c r="AB892" i="5" s="1"/>
  <c r="AU891" i="5"/>
  <c r="AF891" i="5"/>
  <c r="AE891" i="5"/>
  <c r="X891" i="5"/>
  <c r="Y891" i="5" s="1"/>
  <c r="AA891" i="5" s="1"/>
  <c r="AB891" i="5" s="1"/>
  <c r="AU890" i="5"/>
  <c r="AF890" i="5"/>
  <c r="AE890" i="5"/>
  <c r="AA890" i="5"/>
  <c r="AB890" i="5" s="1"/>
  <c r="AU889" i="5"/>
  <c r="AF889" i="5"/>
  <c r="AE889" i="5"/>
  <c r="AA889" i="5"/>
  <c r="AB889" i="5" s="1"/>
  <c r="AU888" i="5"/>
  <c r="AF888" i="5"/>
  <c r="AE888" i="5"/>
  <c r="AA888" i="5"/>
  <c r="AB888" i="5" s="1"/>
  <c r="AU887" i="5"/>
  <c r="AF887" i="5"/>
  <c r="AE887" i="5"/>
  <c r="AA887" i="5"/>
  <c r="AB887" i="5" s="1"/>
  <c r="AU886" i="5"/>
  <c r="AF886" i="5"/>
  <c r="AE886" i="5"/>
  <c r="AA886" i="5"/>
  <c r="AB886" i="5" s="1"/>
  <c r="AU885" i="5"/>
  <c r="AF885" i="5"/>
  <c r="AE885" i="5"/>
  <c r="AA885" i="5"/>
  <c r="AB885" i="5" s="1"/>
  <c r="AU884" i="5"/>
  <c r="AF884" i="5"/>
  <c r="AE884" i="5"/>
  <c r="AA884" i="5"/>
  <c r="AB884" i="5" s="1"/>
  <c r="AU883" i="5"/>
  <c r="AF883" i="5"/>
  <c r="AE883" i="5"/>
  <c r="AA883" i="5"/>
  <c r="AB883" i="5" s="1"/>
  <c r="AU882" i="5"/>
  <c r="AF882" i="5"/>
  <c r="AE882" i="5"/>
  <c r="AA882" i="5"/>
  <c r="AB882" i="5" s="1"/>
  <c r="AU881" i="5"/>
  <c r="AF881" i="5"/>
  <c r="AE881" i="5"/>
  <c r="AA881" i="5"/>
  <c r="AB881" i="5" s="1"/>
  <c r="AU880" i="5"/>
  <c r="AF880" i="5"/>
  <c r="AE880" i="5"/>
  <c r="AA880" i="5"/>
  <c r="AB880" i="5" s="1"/>
  <c r="AU879" i="5"/>
  <c r="AF879" i="5"/>
  <c r="AE879" i="5"/>
  <c r="AA879" i="5"/>
  <c r="AB879" i="5" s="1"/>
  <c r="AU878" i="5"/>
  <c r="AF878" i="5"/>
  <c r="AE878" i="5"/>
  <c r="X878" i="5"/>
  <c r="Y878" i="5" s="1"/>
  <c r="AA878" i="5" s="1"/>
  <c r="AB878" i="5" s="1"/>
  <c r="AU877" i="5"/>
  <c r="AF877" i="5"/>
  <c r="AE877" i="5"/>
  <c r="AA877" i="5"/>
  <c r="AB877" i="5" s="1"/>
  <c r="AU876" i="5"/>
  <c r="AF876" i="5"/>
  <c r="AE876" i="5"/>
  <c r="AA876" i="5"/>
  <c r="AB876" i="5" s="1"/>
  <c r="AU875" i="5"/>
  <c r="AF875" i="5"/>
  <c r="AE875" i="5"/>
  <c r="AA875" i="5"/>
  <c r="AB875" i="5" s="1"/>
  <c r="AU874" i="5"/>
  <c r="AF874" i="5"/>
  <c r="AE874" i="5"/>
  <c r="AA874" i="5"/>
  <c r="AB874" i="5" s="1"/>
  <c r="AU873" i="5"/>
  <c r="AF873" i="5"/>
  <c r="AE873" i="5"/>
  <c r="X873" i="5"/>
  <c r="Y873" i="5" s="1"/>
  <c r="AA873" i="5" s="1"/>
  <c r="AB873" i="5" s="1"/>
  <c r="AU872" i="5"/>
  <c r="AF872" i="5"/>
  <c r="AE872" i="5"/>
  <c r="AA872" i="5"/>
  <c r="AB872" i="5" s="1"/>
  <c r="AU871" i="5"/>
  <c r="AF871" i="5"/>
  <c r="AE871" i="5"/>
  <c r="AA871" i="5"/>
  <c r="AB871" i="5" s="1"/>
  <c r="AU870" i="5"/>
  <c r="AF870" i="5"/>
  <c r="AE870" i="5"/>
  <c r="AA870" i="5"/>
  <c r="AB870" i="5" s="1"/>
  <c r="AU869" i="5"/>
  <c r="AF869" i="5"/>
  <c r="AE869" i="5"/>
  <c r="AA869" i="5"/>
  <c r="AB869" i="5" s="1"/>
  <c r="AU868" i="5"/>
  <c r="AF868" i="5"/>
  <c r="AE868" i="5"/>
  <c r="AB868" i="5"/>
  <c r="AA868" i="5"/>
  <c r="AU867" i="5"/>
  <c r="AF867" i="5"/>
  <c r="AE867" i="5"/>
  <c r="X867" i="5"/>
  <c r="Y867" i="5" s="1"/>
  <c r="AA867" i="5" s="1"/>
  <c r="AB867" i="5" s="1"/>
  <c r="AU866" i="5"/>
  <c r="AF866" i="5"/>
  <c r="AE866" i="5"/>
  <c r="AA866" i="5"/>
  <c r="AB866" i="5" s="1"/>
  <c r="AU865" i="5"/>
  <c r="AF865" i="5"/>
  <c r="AE865" i="5"/>
  <c r="AA865" i="5"/>
  <c r="AB865" i="5" s="1"/>
  <c r="AU864" i="5"/>
  <c r="AF864" i="5"/>
  <c r="AE864" i="5"/>
  <c r="AA864" i="5"/>
  <c r="AB864" i="5" s="1"/>
  <c r="AU863" i="5"/>
  <c r="AF863" i="5"/>
  <c r="AE863" i="5"/>
  <c r="X863" i="5"/>
  <c r="Y863" i="5" s="1"/>
  <c r="AA863" i="5" s="1"/>
  <c r="AB863" i="5" s="1"/>
  <c r="AU862" i="5"/>
  <c r="AF862" i="5"/>
  <c r="AE862" i="5"/>
  <c r="AA862" i="5"/>
  <c r="AB862" i="5" s="1"/>
  <c r="AU861" i="5"/>
  <c r="AF861" i="5"/>
  <c r="AE861" i="5"/>
  <c r="AA861" i="5"/>
  <c r="AB861" i="5" s="1"/>
  <c r="AU860" i="5"/>
  <c r="AF860" i="5"/>
  <c r="AE860" i="5"/>
  <c r="AA860" i="5"/>
  <c r="AB860" i="5" s="1"/>
  <c r="AU859" i="5"/>
  <c r="AF859" i="5"/>
  <c r="AE859" i="5"/>
  <c r="AA859" i="5"/>
  <c r="AB859" i="5" s="1"/>
  <c r="AU858" i="5"/>
  <c r="AF858" i="5"/>
  <c r="AE858" i="5"/>
  <c r="AA858" i="5"/>
  <c r="AB858" i="5" s="1"/>
  <c r="AU857" i="5"/>
  <c r="AF857" i="5"/>
  <c r="AE857" i="5"/>
  <c r="AA857" i="5"/>
  <c r="AB857" i="5" s="1"/>
  <c r="AU856" i="5"/>
  <c r="AF856" i="5"/>
  <c r="AE856" i="5"/>
  <c r="AA856" i="5"/>
  <c r="AB856" i="5" s="1"/>
  <c r="AU855" i="5"/>
  <c r="AF855" i="5"/>
  <c r="AE855" i="5"/>
  <c r="AA855" i="5"/>
  <c r="AB855" i="5" s="1"/>
  <c r="AU854" i="5"/>
  <c r="AF854" i="5"/>
  <c r="AE854" i="5"/>
  <c r="X854" i="5"/>
  <c r="Y854" i="5" s="1"/>
  <c r="AA854" i="5" s="1"/>
  <c r="AB854" i="5" s="1"/>
  <c r="AU853" i="5"/>
  <c r="AF853" i="5"/>
  <c r="AE853" i="5"/>
  <c r="AA853" i="5"/>
  <c r="AB853" i="5" s="1"/>
  <c r="AU852" i="5"/>
  <c r="AF852" i="5"/>
  <c r="AE852" i="5"/>
  <c r="AA852" i="5"/>
  <c r="AB852" i="5" s="1"/>
  <c r="AU851" i="5"/>
  <c r="AF851" i="5"/>
  <c r="AE851" i="5"/>
  <c r="AA851" i="5"/>
  <c r="AB851" i="5" s="1"/>
  <c r="AU850" i="5"/>
  <c r="AF850" i="5"/>
  <c r="AE850" i="5"/>
  <c r="AA850" i="5"/>
  <c r="AB850" i="5" s="1"/>
  <c r="AU849" i="5"/>
  <c r="AF849" i="5"/>
  <c r="AE849" i="5"/>
  <c r="AA849" i="5"/>
  <c r="AB849" i="5" s="1"/>
  <c r="AU848" i="5"/>
  <c r="AF848" i="5"/>
  <c r="AE848" i="5"/>
  <c r="AA848" i="5"/>
  <c r="AB848" i="5" s="1"/>
  <c r="AU847" i="5"/>
  <c r="AF847" i="5"/>
  <c r="AE847" i="5"/>
  <c r="AA847" i="5"/>
  <c r="AB847" i="5" s="1"/>
  <c r="AU846" i="5"/>
  <c r="AF846" i="5"/>
  <c r="AE846" i="5"/>
  <c r="AA846" i="5"/>
  <c r="AB846" i="5" s="1"/>
  <c r="AU845" i="5"/>
  <c r="AF845" i="5"/>
  <c r="AE845" i="5"/>
  <c r="AA845" i="5"/>
  <c r="AB845" i="5" s="1"/>
  <c r="AU844" i="5"/>
  <c r="AF844" i="5"/>
  <c r="AE844" i="5"/>
  <c r="AA844" i="5"/>
  <c r="AB844" i="5" s="1"/>
  <c r="AU843" i="5"/>
  <c r="AF843" i="5"/>
  <c r="AE843" i="5"/>
  <c r="X843" i="5"/>
  <c r="Y843" i="5" s="1"/>
  <c r="AA843" i="5" s="1"/>
  <c r="AB843" i="5" s="1"/>
  <c r="AU842" i="5"/>
  <c r="AF842" i="5"/>
  <c r="AE842" i="5"/>
  <c r="AA842" i="5"/>
  <c r="AB842" i="5" s="1"/>
  <c r="AU841" i="5"/>
  <c r="AF841" i="5"/>
  <c r="AE841" i="5"/>
  <c r="AA841" i="5"/>
  <c r="AB841" i="5" s="1"/>
  <c r="AU840" i="5"/>
  <c r="AF840" i="5"/>
  <c r="AE840" i="5"/>
  <c r="AA840" i="5"/>
  <c r="AB840" i="5" s="1"/>
  <c r="AU839" i="5"/>
  <c r="AF839" i="5"/>
  <c r="AE839" i="5"/>
  <c r="X839" i="5"/>
  <c r="Y839" i="5" s="1"/>
  <c r="AA839" i="5" s="1"/>
  <c r="AB839" i="5" s="1"/>
  <c r="AU838" i="5"/>
  <c r="AF838" i="5"/>
  <c r="AE838" i="5"/>
  <c r="AA838" i="5"/>
  <c r="AB838" i="5" s="1"/>
  <c r="AU837" i="5"/>
  <c r="AF837" i="5"/>
  <c r="AE837" i="5"/>
  <c r="AA837" i="5"/>
  <c r="AB837" i="5" s="1"/>
  <c r="AU836" i="5"/>
  <c r="AF836" i="5"/>
  <c r="AE836" i="5"/>
  <c r="AA836" i="5"/>
  <c r="AB836" i="5" s="1"/>
  <c r="AU835" i="5"/>
  <c r="AF835" i="5"/>
  <c r="AE835" i="5"/>
  <c r="X835" i="5"/>
  <c r="Y835" i="5" s="1"/>
  <c r="AA835" i="5" s="1"/>
  <c r="AB835" i="5" s="1"/>
  <c r="AU834" i="5"/>
  <c r="AF834" i="5"/>
  <c r="AE834" i="5"/>
  <c r="AA834" i="5"/>
  <c r="AB834" i="5" s="1"/>
  <c r="AU833" i="5"/>
  <c r="AF833" i="5"/>
  <c r="AE833" i="5"/>
  <c r="AA833" i="5"/>
  <c r="AB833" i="5" s="1"/>
  <c r="AU832" i="5"/>
  <c r="AF832" i="5"/>
  <c r="AE832" i="5"/>
  <c r="AA832" i="5"/>
  <c r="AB832" i="5" s="1"/>
  <c r="AU831" i="5"/>
  <c r="AF831" i="5"/>
  <c r="AE831" i="5"/>
  <c r="AA831" i="5"/>
  <c r="AB831" i="5" s="1"/>
  <c r="AU830" i="5"/>
  <c r="AF830" i="5"/>
  <c r="AE830" i="5"/>
  <c r="AA830" i="5"/>
  <c r="AB830" i="5" s="1"/>
  <c r="AU829" i="5"/>
  <c r="AF829" i="5"/>
  <c r="AE829" i="5"/>
  <c r="AA829" i="5"/>
  <c r="AB829" i="5" s="1"/>
  <c r="AU828" i="5"/>
  <c r="AF828" i="5"/>
  <c r="AE828" i="5"/>
  <c r="AB828" i="5"/>
  <c r="AA828" i="5"/>
  <c r="AU827" i="5"/>
  <c r="AF827" i="5"/>
  <c r="AE827" i="5"/>
  <c r="X827" i="5"/>
  <c r="Y827" i="5" s="1"/>
  <c r="AA827" i="5" s="1"/>
  <c r="AB827" i="5" s="1"/>
  <c r="AU826" i="5"/>
  <c r="AF826" i="5"/>
  <c r="AE826" i="5"/>
  <c r="AA826" i="5"/>
  <c r="AB826" i="5" s="1"/>
  <c r="AU825" i="5"/>
  <c r="AF825" i="5"/>
  <c r="AE825" i="5"/>
  <c r="AA825" i="5"/>
  <c r="AB825" i="5" s="1"/>
  <c r="AU824" i="5"/>
  <c r="AF824" i="5"/>
  <c r="AE824" i="5"/>
  <c r="AA824" i="5"/>
  <c r="AB824" i="5" s="1"/>
  <c r="AU823" i="5"/>
  <c r="AF823" i="5"/>
  <c r="AE823" i="5"/>
  <c r="AA823" i="5"/>
  <c r="AB823" i="5" s="1"/>
  <c r="AU822" i="5"/>
  <c r="AF822" i="5"/>
  <c r="AE822" i="5"/>
  <c r="AA822" i="5"/>
  <c r="AB822" i="5" s="1"/>
  <c r="AU821" i="5"/>
  <c r="AF821" i="5"/>
  <c r="AE821" i="5"/>
  <c r="AA821" i="5"/>
  <c r="AB821" i="5" s="1"/>
  <c r="AU820" i="5"/>
  <c r="AF820" i="5"/>
  <c r="AE820" i="5"/>
  <c r="AA820" i="5"/>
  <c r="AB820" i="5" s="1"/>
  <c r="AU819" i="5"/>
  <c r="AF819" i="5"/>
  <c r="AE819" i="5"/>
  <c r="AA819" i="5"/>
  <c r="AB819" i="5" s="1"/>
  <c r="AU818" i="5"/>
  <c r="AF818" i="5"/>
  <c r="AE818" i="5"/>
  <c r="AA818" i="5"/>
  <c r="AB818" i="5" s="1"/>
  <c r="AU817" i="5"/>
  <c r="AF817" i="5"/>
  <c r="AE817" i="5"/>
  <c r="AA817" i="5"/>
  <c r="AB817" i="5" s="1"/>
  <c r="AU816" i="5"/>
  <c r="AF816" i="5"/>
  <c r="AE816" i="5"/>
  <c r="X816" i="5"/>
  <c r="Y816" i="5" s="1"/>
  <c r="AA816" i="5" s="1"/>
  <c r="AB816" i="5" s="1"/>
  <c r="AU815" i="5"/>
  <c r="AF815" i="5"/>
  <c r="AE815" i="5"/>
  <c r="AA815" i="5"/>
  <c r="AB815" i="5" s="1"/>
  <c r="AU814" i="5"/>
  <c r="AF814" i="5"/>
  <c r="AE814" i="5"/>
  <c r="AA814" i="5"/>
  <c r="AB814" i="5" s="1"/>
  <c r="AU813" i="5"/>
  <c r="AF813" i="5"/>
  <c r="AE813" i="5"/>
  <c r="AA813" i="5"/>
  <c r="AB813" i="5" s="1"/>
  <c r="AU812" i="5"/>
  <c r="AF812" i="5"/>
  <c r="AE812" i="5"/>
  <c r="AA812" i="5"/>
  <c r="AB812" i="5" s="1"/>
  <c r="AU811" i="5"/>
  <c r="AF811" i="5"/>
  <c r="AE811" i="5"/>
  <c r="AA811" i="5"/>
  <c r="AB811" i="5" s="1"/>
  <c r="AU810" i="5"/>
  <c r="AF810" i="5"/>
  <c r="AE810" i="5"/>
  <c r="X810" i="5"/>
  <c r="Y810" i="5" s="1"/>
  <c r="AA810" i="5" s="1"/>
  <c r="AB810" i="5" s="1"/>
  <c r="AU809" i="5"/>
  <c r="AF809" i="5"/>
  <c r="AE809" i="5"/>
  <c r="AA809" i="5"/>
  <c r="AB809" i="5" s="1"/>
  <c r="AU808" i="5"/>
  <c r="AF808" i="5"/>
  <c r="AE808" i="5"/>
  <c r="AA808" i="5"/>
  <c r="AB808" i="5" s="1"/>
  <c r="AU807" i="5"/>
  <c r="AF807" i="5"/>
  <c r="AE807" i="5"/>
  <c r="AA807" i="5"/>
  <c r="AB807" i="5" s="1"/>
  <c r="AU806" i="5"/>
  <c r="AF806" i="5"/>
  <c r="AE806" i="5"/>
  <c r="AA806" i="5"/>
  <c r="AB806" i="5" s="1"/>
  <c r="AU805" i="5"/>
  <c r="AF805" i="5"/>
  <c r="AE805" i="5"/>
  <c r="AA805" i="5"/>
  <c r="AB805" i="5" s="1"/>
  <c r="AU804" i="5"/>
  <c r="AF804" i="5"/>
  <c r="AE804" i="5"/>
  <c r="AA804" i="5"/>
  <c r="AB804" i="5" s="1"/>
  <c r="AU803" i="5"/>
  <c r="AF803" i="5"/>
  <c r="AE803" i="5"/>
  <c r="X803" i="5"/>
  <c r="Y803" i="5" s="1"/>
  <c r="AA803" i="5" s="1"/>
  <c r="AB803" i="5" s="1"/>
  <c r="AU802" i="5"/>
  <c r="AF802" i="5"/>
  <c r="AE802" i="5"/>
  <c r="AA802" i="5"/>
  <c r="AB802" i="5" s="1"/>
  <c r="AU801" i="5"/>
  <c r="AF801" i="5"/>
  <c r="AE801" i="5"/>
  <c r="AA801" i="5"/>
  <c r="AB801" i="5" s="1"/>
  <c r="AU800" i="5"/>
  <c r="AF800" i="5"/>
  <c r="AE800" i="5"/>
  <c r="AA800" i="5"/>
  <c r="AB800" i="5" s="1"/>
  <c r="AU799" i="5"/>
  <c r="AF799" i="5"/>
  <c r="AE799" i="5"/>
  <c r="X799" i="5"/>
  <c r="Y799" i="5" s="1"/>
  <c r="AA799" i="5" s="1"/>
  <c r="AB799" i="5" s="1"/>
  <c r="AU798" i="5"/>
  <c r="AF798" i="5"/>
  <c r="AE798" i="5"/>
  <c r="AA798" i="5"/>
  <c r="AB798" i="5" s="1"/>
  <c r="AU797" i="5"/>
  <c r="AF797" i="5"/>
  <c r="AE797" i="5"/>
  <c r="AA797" i="5"/>
  <c r="AB797" i="5" s="1"/>
  <c r="AU796" i="5"/>
  <c r="AF796" i="5"/>
  <c r="AE796" i="5"/>
  <c r="AA796" i="5"/>
  <c r="AB796" i="5" s="1"/>
  <c r="AU795" i="5"/>
  <c r="AF795" i="5"/>
  <c r="AE795" i="5"/>
  <c r="AA795" i="5"/>
  <c r="AB795" i="5" s="1"/>
  <c r="AU794" i="5"/>
  <c r="AF794" i="5"/>
  <c r="AE794" i="5"/>
  <c r="AA794" i="5"/>
  <c r="AB794" i="5" s="1"/>
  <c r="AU793" i="5"/>
  <c r="AF793" i="5"/>
  <c r="AE793" i="5"/>
  <c r="AA793" i="5"/>
  <c r="AB793" i="5" s="1"/>
  <c r="AU792" i="5"/>
  <c r="AF792" i="5"/>
  <c r="AE792" i="5"/>
  <c r="X792" i="5"/>
  <c r="Y792" i="5" s="1"/>
  <c r="AA792" i="5" s="1"/>
  <c r="AB792" i="5" s="1"/>
  <c r="AU791" i="5"/>
  <c r="AF791" i="5"/>
  <c r="AE791" i="5"/>
  <c r="AU790" i="5"/>
  <c r="AF790" i="5"/>
  <c r="AE790" i="5"/>
  <c r="AU789" i="5"/>
  <c r="AF789" i="5"/>
  <c r="AE789" i="5"/>
  <c r="X789" i="5"/>
  <c r="Y789" i="5" s="1"/>
  <c r="AA789" i="5" s="1"/>
  <c r="AB789" i="5" s="1"/>
  <c r="AU788" i="5"/>
  <c r="AF788" i="5"/>
  <c r="AE788" i="5"/>
  <c r="AU787" i="5"/>
  <c r="AF787" i="5"/>
  <c r="AE787" i="5"/>
  <c r="AU786" i="5"/>
  <c r="AF786" i="5"/>
  <c r="AE786" i="5"/>
  <c r="AU785" i="5"/>
  <c r="AF785" i="5"/>
  <c r="AE785" i="5"/>
  <c r="AU784" i="5"/>
  <c r="AF784" i="5"/>
  <c r="AE784" i="5"/>
  <c r="AU783" i="5"/>
  <c r="AF783" i="5"/>
  <c r="AE783" i="5"/>
  <c r="AU782" i="5"/>
  <c r="AF782" i="5"/>
  <c r="AE782" i="5"/>
  <c r="X782" i="5"/>
  <c r="Y782" i="5" s="1"/>
  <c r="AA782" i="5" s="1"/>
  <c r="AB782" i="5" s="1"/>
  <c r="AU781" i="5"/>
  <c r="AF781" i="5"/>
  <c r="AE781" i="5"/>
  <c r="AU780" i="5"/>
  <c r="AF780" i="5"/>
  <c r="AE780" i="5"/>
  <c r="AU779" i="5"/>
  <c r="AF779" i="5"/>
  <c r="AE779" i="5"/>
  <c r="AU778" i="5"/>
  <c r="AF778" i="5"/>
  <c r="AE778" i="5"/>
  <c r="AU777" i="5"/>
  <c r="AF777" i="5"/>
  <c r="AE777" i="5"/>
  <c r="X777" i="5"/>
  <c r="Y777" i="5" s="1"/>
  <c r="AA777" i="5" s="1"/>
  <c r="AB777" i="5" s="1"/>
  <c r="AF776" i="5"/>
  <c r="AE776" i="5"/>
  <c r="AU775" i="5"/>
  <c r="AF775" i="5"/>
  <c r="AE775" i="5"/>
  <c r="AA775" i="5"/>
  <c r="AB775" i="5" s="1"/>
  <c r="AU774" i="5"/>
  <c r="AF774" i="5"/>
  <c r="AE774" i="5"/>
  <c r="X774" i="5"/>
  <c r="Y774" i="5" s="1"/>
  <c r="AA774" i="5" s="1"/>
  <c r="AB774" i="5" s="1"/>
  <c r="AU773" i="5"/>
  <c r="AF773" i="5"/>
  <c r="AE773" i="5"/>
  <c r="AA773" i="5"/>
  <c r="AB773" i="5" s="1"/>
  <c r="AU772" i="5"/>
  <c r="AF772" i="5"/>
  <c r="AE772" i="5"/>
  <c r="AA772" i="5"/>
  <c r="AB772" i="5" s="1"/>
  <c r="AU771" i="5"/>
  <c r="AF771" i="5"/>
  <c r="AE771" i="5"/>
  <c r="X771" i="5"/>
  <c r="Y771" i="5" s="1"/>
  <c r="AA771" i="5" s="1"/>
  <c r="AB771" i="5" s="1"/>
  <c r="AU770" i="5"/>
  <c r="AF770" i="5"/>
  <c r="AE770" i="5"/>
  <c r="AA770" i="5"/>
  <c r="AU769" i="5"/>
  <c r="AF769" i="5"/>
  <c r="AE769" i="5"/>
  <c r="AA769" i="5"/>
  <c r="AB769" i="5" s="1"/>
  <c r="AU768" i="5"/>
  <c r="AF768" i="5"/>
  <c r="AE768" i="5"/>
  <c r="AA768" i="5"/>
  <c r="AB768" i="5" s="1"/>
  <c r="AU767" i="5"/>
  <c r="AF767" i="5"/>
  <c r="AE767" i="5"/>
  <c r="AA767" i="5"/>
  <c r="AB767" i="5" s="1"/>
  <c r="AU766" i="5"/>
  <c r="AF766" i="5"/>
  <c r="AE766" i="5"/>
  <c r="AB766" i="5"/>
  <c r="X766" i="5"/>
  <c r="Y766" i="5" s="1"/>
  <c r="AU765" i="5"/>
  <c r="AF765" i="5"/>
  <c r="AE765" i="5"/>
  <c r="AA765" i="5"/>
  <c r="AB765" i="5" s="1"/>
  <c r="AU764" i="5"/>
  <c r="AF764" i="5"/>
  <c r="AE764" i="5"/>
  <c r="AA764" i="5"/>
  <c r="AB764" i="5" s="1"/>
  <c r="AU763" i="5"/>
  <c r="AF763" i="5"/>
  <c r="AE763" i="5"/>
  <c r="AA763" i="5"/>
  <c r="AB763" i="5" s="1"/>
  <c r="AU762" i="5"/>
  <c r="AF762" i="5"/>
  <c r="AE762" i="5"/>
  <c r="AA762" i="5"/>
  <c r="AB762" i="5" s="1"/>
  <c r="AU761" i="5"/>
  <c r="AF761" i="5"/>
  <c r="AE761" i="5"/>
  <c r="AA761" i="5"/>
  <c r="AB761" i="5" s="1"/>
  <c r="AU760" i="5"/>
  <c r="AF760" i="5"/>
  <c r="AE760" i="5"/>
  <c r="AA760" i="5"/>
  <c r="AB760" i="5" s="1"/>
  <c r="AU759" i="5"/>
  <c r="AF759" i="5"/>
  <c r="AE759" i="5"/>
  <c r="AA759" i="5"/>
  <c r="AB759" i="5" s="1"/>
  <c r="AU758" i="5"/>
  <c r="AF758" i="5"/>
  <c r="AE758" i="5"/>
  <c r="X758" i="5"/>
  <c r="Y758" i="5" s="1"/>
  <c r="AA758" i="5" s="1"/>
  <c r="AB758" i="5" s="1"/>
  <c r="AU757" i="5"/>
  <c r="AF757" i="5"/>
  <c r="AE757" i="5"/>
  <c r="AA757" i="5"/>
  <c r="AB757" i="5" s="1"/>
  <c r="AU756" i="5"/>
  <c r="AF756" i="5"/>
  <c r="AE756" i="5"/>
  <c r="AA756" i="5"/>
  <c r="AB756" i="5" s="1"/>
  <c r="AU755" i="5"/>
  <c r="AF755" i="5"/>
  <c r="AE755" i="5"/>
  <c r="AA755" i="5"/>
  <c r="AB755" i="5" s="1"/>
  <c r="AU754" i="5"/>
  <c r="AF754" i="5"/>
  <c r="AE754" i="5"/>
  <c r="AA754" i="5"/>
  <c r="AB754" i="5" s="1"/>
  <c r="AU753" i="5"/>
  <c r="AF753" i="5"/>
  <c r="AE753" i="5"/>
  <c r="AA753" i="5"/>
  <c r="AB753" i="5" s="1"/>
  <c r="AU752" i="5"/>
  <c r="AF752" i="5"/>
  <c r="AE752" i="5"/>
  <c r="X752" i="5"/>
  <c r="Y752" i="5" s="1"/>
  <c r="AA752" i="5" s="1"/>
  <c r="AB752" i="5" s="1"/>
  <c r="AU751" i="5"/>
  <c r="AF751" i="5"/>
  <c r="AE751" i="5"/>
  <c r="AA751" i="5"/>
  <c r="AF750" i="5"/>
  <c r="AE750" i="5"/>
  <c r="AA750" i="5"/>
  <c r="AF749" i="5"/>
  <c r="AE749" i="5"/>
  <c r="AA749" i="5"/>
  <c r="AF748" i="5"/>
  <c r="AE748" i="5"/>
  <c r="AA748" i="5"/>
  <c r="AU747" i="5"/>
  <c r="AF747" i="5"/>
  <c r="AE747" i="5"/>
  <c r="AA747" i="5"/>
  <c r="AU746" i="5"/>
  <c r="AF746" i="5"/>
  <c r="AE746" i="5"/>
  <c r="AA746" i="5"/>
  <c r="AU745" i="5"/>
  <c r="AF745" i="5"/>
  <c r="AE745" i="5"/>
  <c r="AA745" i="5"/>
  <c r="AU744" i="5"/>
  <c r="AF744" i="5"/>
  <c r="AE744" i="5"/>
  <c r="AA744" i="5"/>
  <c r="AB744" i="5" s="1"/>
  <c r="AU743" i="5"/>
  <c r="AF743" i="5"/>
  <c r="AE743" i="5"/>
  <c r="AA743" i="5"/>
  <c r="AB743" i="5" s="1"/>
  <c r="AU742" i="5"/>
  <c r="AF742" i="5"/>
  <c r="AE742" i="5"/>
  <c r="AA742" i="5"/>
  <c r="AU741" i="5"/>
  <c r="AF741" i="5"/>
  <c r="AE741" i="5"/>
  <c r="AA741" i="5"/>
  <c r="AB741" i="5" s="1"/>
  <c r="AU740" i="5"/>
  <c r="AF740" i="5"/>
  <c r="AE740" i="5"/>
  <c r="AA740" i="5"/>
  <c r="AB740" i="5" s="1"/>
  <c r="AU739" i="5"/>
  <c r="AF739" i="5"/>
  <c r="AE739" i="5"/>
  <c r="X739" i="5"/>
  <c r="Y739" i="5" s="1"/>
  <c r="AA739" i="5" s="1"/>
  <c r="AB739" i="5" s="1"/>
  <c r="AU738" i="5"/>
  <c r="AF738" i="5"/>
  <c r="AE738" i="5"/>
  <c r="AA738" i="5"/>
  <c r="AB738" i="5" s="1"/>
  <c r="AU737" i="5"/>
  <c r="AF737" i="5"/>
  <c r="AE737" i="5"/>
  <c r="X737" i="5"/>
  <c r="Y737" i="5" s="1"/>
  <c r="AA737" i="5" s="1"/>
  <c r="AB737" i="5" s="1"/>
  <c r="AU736" i="5"/>
  <c r="AF736" i="5"/>
  <c r="AE736" i="5"/>
  <c r="AA736" i="5"/>
  <c r="AB736" i="5" s="1"/>
  <c r="AU735" i="5"/>
  <c r="AF735" i="5"/>
  <c r="AE735" i="5"/>
  <c r="AA735" i="5"/>
  <c r="AB735" i="5" s="1"/>
  <c r="AU734" i="5"/>
  <c r="AF734" i="5"/>
  <c r="AE734" i="5"/>
  <c r="AA734" i="5"/>
  <c r="AB734" i="5" s="1"/>
  <c r="AU733" i="5"/>
  <c r="AF733" i="5"/>
  <c r="AE733" i="5"/>
  <c r="AA733" i="5"/>
  <c r="AB733" i="5" s="1"/>
  <c r="AU732" i="5"/>
  <c r="AF732" i="5"/>
  <c r="AE732" i="5"/>
  <c r="AA732" i="5"/>
  <c r="AB732" i="5" s="1"/>
  <c r="AU731" i="5"/>
  <c r="AF731" i="5"/>
  <c r="AE731" i="5"/>
  <c r="AA731" i="5"/>
  <c r="AB731" i="5" s="1"/>
  <c r="AU730" i="5"/>
  <c r="AF730" i="5"/>
  <c r="AE730" i="5"/>
  <c r="X730" i="5"/>
  <c r="Y730" i="5" s="1"/>
  <c r="AA730" i="5" s="1"/>
  <c r="AB730" i="5" s="1"/>
  <c r="AU729" i="5"/>
  <c r="AF729" i="5"/>
  <c r="AE729" i="5"/>
  <c r="AA729" i="5"/>
  <c r="AB729" i="5" s="1"/>
  <c r="AU728" i="5"/>
  <c r="AF728" i="5"/>
  <c r="AE728" i="5"/>
  <c r="AA728" i="5"/>
  <c r="AB728" i="5" s="1"/>
  <c r="AU727" i="5"/>
  <c r="AF727" i="5"/>
  <c r="AE727" i="5"/>
  <c r="AA727" i="5"/>
  <c r="AB727" i="5" s="1"/>
  <c r="AU726" i="5"/>
  <c r="AF726" i="5"/>
  <c r="AE726" i="5"/>
  <c r="AA726" i="5"/>
  <c r="AB726" i="5" s="1"/>
  <c r="AU725" i="5"/>
  <c r="AF725" i="5"/>
  <c r="AE725" i="5"/>
  <c r="AA725" i="5"/>
  <c r="AB725" i="5" s="1"/>
  <c r="AU724" i="5"/>
  <c r="AF724" i="5"/>
  <c r="AE724" i="5"/>
  <c r="AA724" i="5"/>
  <c r="AB724" i="5" s="1"/>
  <c r="AU723" i="5"/>
  <c r="AF723" i="5"/>
  <c r="AE723" i="5"/>
  <c r="AA723" i="5"/>
  <c r="AB723" i="5" s="1"/>
  <c r="AU722" i="5"/>
  <c r="AF722" i="5"/>
  <c r="AE722" i="5"/>
  <c r="X722" i="5"/>
  <c r="Y722" i="5" s="1"/>
  <c r="AA722" i="5" s="1"/>
  <c r="AB722" i="5" s="1"/>
  <c r="AU721" i="5"/>
  <c r="AF721" i="5"/>
  <c r="AE721" i="5"/>
  <c r="AA721" i="5"/>
  <c r="AB721" i="5" s="1"/>
  <c r="AU720" i="5"/>
  <c r="AF720" i="5"/>
  <c r="AE720" i="5"/>
  <c r="AA720" i="5"/>
  <c r="AB720" i="5" s="1"/>
  <c r="AU719" i="5"/>
  <c r="AF719" i="5"/>
  <c r="AE719" i="5"/>
  <c r="AA719" i="5"/>
  <c r="AB719" i="5" s="1"/>
  <c r="AU718" i="5"/>
  <c r="AF718" i="5"/>
  <c r="AE718" i="5"/>
  <c r="AA718" i="5"/>
  <c r="AB718" i="5" s="1"/>
  <c r="AU717" i="5"/>
  <c r="AF717" i="5"/>
  <c r="AE717" i="5"/>
  <c r="AA717" i="5"/>
  <c r="AB717" i="5" s="1"/>
  <c r="AU716" i="5"/>
  <c r="AF716" i="5"/>
  <c r="AE716" i="5"/>
  <c r="AA716" i="5"/>
  <c r="AB716" i="5" s="1"/>
  <c r="AU715" i="5"/>
  <c r="AF715" i="5"/>
  <c r="AE715" i="5"/>
  <c r="AA715" i="5"/>
  <c r="AB715" i="5" s="1"/>
  <c r="AU714" i="5"/>
  <c r="AF714" i="5"/>
  <c r="AE714" i="5"/>
  <c r="AA714" i="5"/>
  <c r="AB714" i="5" s="1"/>
  <c r="AU713" i="5"/>
  <c r="AF713" i="5"/>
  <c r="AE713" i="5"/>
  <c r="X713" i="5"/>
  <c r="Y713" i="5" s="1"/>
  <c r="AA713" i="5" s="1"/>
  <c r="AB713" i="5" s="1"/>
  <c r="AU712" i="5"/>
  <c r="AF712" i="5"/>
  <c r="AE712" i="5"/>
  <c r="AA712" i="5"/>
  <c r="AB712" i="5" s="1"/>
  <c r="AU711" i="5"/>
  <c r="AF711" i="5"/>
  <c r="AE711" i="5"/>
  <c r="AA711" i="5"/>
  <c r="AB711" i="5" s="1"/>
  <c r="AU710" i="5"/>
  <c r="AF710" i="5"/>
  <c r="AE710" i="5"/>
  <c r="AA710" i="5"/>
  <c r="AB710" i="5" s="1"/>
  <c r="AU709" i="5"/>
  <c r="AF709" i="5"/>
  <c r="AE709" i="5"/>
  <c r="AA709" i="5"/>
  <c r="AB709" i="5" s="1"/>
  <c r="AU708" i="5"/>
  <c r="AF708" i="5"/>
  <c r="AE708" i="5"/>
  <c r="AA708" i="5"/>
  <c r="AB708" i="5" s="1"/>
  <c r="AU707" i="5"/>
  <c r="AF707" i="5"/>
  <c r="AE707" i="5"/>
  <c r="AA707" i="5"/>
  <c r="AB707" i="5" s="1"/>
  <c r="AU706" i="5"/>
  <c r="AF706" i="5"/>
  <c r="AE706" i="5"/>
  <c r="X706" i="5"/>
  <c r="Y706" i="5" s="1"/>
  <c r="AA706" i="5" s="1"/>
  <c r="AB706" i="5" s="1"/>
  <c r="AU705" i="5"/>
  <c r="AF705" i="5"/>
  <c r="AE705" i="5"/>
  <c r="AA705" i="5"/>
  <c r="AB705" i="5" s="1"/>
  <c r="AU704" i="5"/>
  <c r="AF704" i="5"/>
  <c r="AE704" i="5"/>
  <c r="AA704" i="5"/>
  <c r="AB704" i="5" s="1"/>
  <c r="AU703" i="5"/>
  <c r="AF703" i="5"/>
  <c r="AE703" i="5"/>
  <c r="AA703" i="5"/>
  <c r="AB703" i="5" s="1"/>
  <c r="AU702" i="5"/>
  <c r="AF702" i="5"/>
  <c r="AE702" i="5"/>
  <c r="AA702" i="5"/>
  <c r="AB702" i="5" s="1"/>
  <c r="AU701" i="5"/>
  <c r="AF701" i="5"/>
  <c r="AE701" i="5"/>
  <c r="AA701" i="5"/>
  <c r="AB701" i="5" s="1"/>
  <c r="AU700" i="5"/>
  <c r="AF700" i="5"/>
  <c r="AE700" i="5"/>
  <c r="X700" i="5"/>
  <c r="Y700" i="5" s="1"/>
  <c r="AA700" i="5" s="1"/>
  <c r="AB700" i="5" s="1"/>
  <c r="AU699" i="5"/>
  <c r="AF699" i="5"/>
  <c r="AE699" i="5"/>
  <c r="AA699" i="5"/>
  <c r="AB699" i="5" s="1"/>
  <c r="AU698" i="5"/>
  <c r="AF698" i="5"/>
  <c r="AE698" i="5"/>
  <c r="AA698" i="5"/>
  <c r="AB698" i="5" s="1"/>
  <c r="AU697" i="5"/>
  <c r="AF697" i="5"/>
  <c r="AE697" i="5"/>
  <c r="AB697" i="5"/>
  <c r="AA697" i="5"/>
  <c r="AU696" i="5"/>
  <c r="AF696" i="5"/>
  <c r="AE696" i="5"/>
  <c r="AA696" i="5"/>
  <c r="AB696" i="5" s="1"/>
  <c r="AU695" i="5"/>
  <c r="AF695" i="5"/>
  <c r="AE695" i="5"/>
  <c r="AA695" i="5"/>
  <c r="AB695" i="5" s="1"/>
  <c r="AU694" i="5"/>
  <c r="AF694" i="5"/>
  <c r="AE694" i="5"/>
  <c r="AA694" i="5"/>
  <c r="AB694" i="5" s="1"/>
  <c r="AU693" i="5"/>
  <c r="AF693" i="5"/>
  <c r="AE693" i="5"/>
  <c r="AA693" i="5"/>
  <c r="AB693" i="5" s="1"/>
  <c r="X693" i="5"/>
  <c r="AU692" i="5"/>
  <c r="AF692" i="5"/>
  <c r="AE692" i="5"/>
  <c r="AB692" i="5"/>
  <c r="AA692" i="5"/>
  <c r="AU691" i="5"/>
  <c r="AF691" i="5"/>
  <c r="AE691" i="5"/>
  <c r="AA691" i="5"/>
  <c r="AB691" i="5" s="1"/>
  <c r="AU690" i="5"/>
  <c r="AF690" i="5"/>
  <c r="AE690" i="5"/>
  <c r="AA690" i="5"/>
  <c r="AB690" i="5" s="1"/>
  <c r="AU689" i="5"/>
  <c r="AF689" i="5"/>
  <c r="AE689" i="5"/>
  <c r="AA689" i="5"/>
  <c r="AB689" i="5" s="1"/>
  <c r="AU688" i="5"/>
  <c r="AF688" i="5"/>
  <c r="AE688" i="5"/>
  <c r="AA688" i="5"/>
  <c r="AB688" i="5" s="1"/>
  <c r="AU687" i="5"/>
  <c r="AF687" i="5"/>
  <c r="AE687" i="5"/>
  <c r="AA687" i="5"/>
  <c r="AB687" i="5" s="1"/>
  <c r="AU686" i="5"/>
  <c r="AF686" i="5"/>
  <c r="AE686" i="5"/>
  <c r="AA686" i="5"/>
  <c r="AB686" i="5" s="1"/>
  <c r="AU685" i="5"/>
  <c r="AF685" i="5"/>
  <c r="AE685" i="5"/>
  <c r="AA685" i="5"/>
  <c r="AB685" i="5" s="1"/>
  <c r="AU684" i="5"/>
  <c r="AF684" i="5"/>
  <c r="AE684" i="5"/>
  <c r="X684" i="5"/>
  <c r="Y684" i="5" s="1"/>
  <c r="AA684" i="5" s="1"/>
  <c r="AB684" i="5" s="1"/>
  <c r="AU683" i="5"/>
  <c r="AF683" i="5"/>
  <c r="AE683" i="5"/>
  <c r="AA683" i="5"/>
  <c r="AU682" i="5"/>
  <c r="AF682" i="5"/>
  <c r="AE682" i="5"/>
  <c r="AA682" i="5"/>
  <c r="AB682" i="5" s="1"/>
  <c r="AU681" i="5"/>
  <c r="AF681" i="5"/>
  <c r="AE681" i="5"/>
  <c r="AA681" i="5"/>
  <c r="AB681" i="5" s="1"/>
  <c r="AU680" i="5"/>
  <c r="AF680" i="5"/>
  <c r="AE680" i="5"/>
  <c r="AA680" i="5"/>
  <c r="AB680" i="5" s="1"/>
  <c r="AU679" i="5"/>
  <c r="AF679" i="5"/>
  <c r="AE679" i="5"/>
  <c r="AA679" i="5"/>
  <c r="AB679" i="5" s="1"/>
  <c r="AU678" i="5"/>
  <c r="AF678" i="5"/>
  <c r="AE678" i="5"/>
  <c r="X678" i="5"/>
  <c r="Y678" i="5" s="1"/>
  <c r="AA678" i="5" s="1"/>
  <c r="AB678" i="5" s="1"/>
  <c r="AU677" i="5"/>
  <c r="AF677" i="5"/>
  <c r="AE677" i="5"/>
  <c r="AA677" i="5"/>
  <c r="AU676" i="5"/>
  <c r="AF676" i="5"/>
  <c r="AE676" i="5"/>
  <c r="AA676" i="5"/>
  <c r="AF675" i="5"/>
  <c r="AE675" i="5"/>
  <c r="AF674" i="5"/>
  <c r="AE674" i="5"/>
  <c r="AU673" i="5"/>
  <c r="AF673" i="5"/>
  <c r="AE673" i="5"/>
  <c r="AA673" i="5"/>
  <c r="AB673" i="5" s="1"/>
  <c r="AU672" i="5"/>
  <c r="AF672" i="5"/>
  <c r="AE672" i="5"/>
  <c r="AA672" i="5"/>
  <c r="AB672" i="5" s="1"/>
  <c r="AU671" i="5"/>
  <c r="AF671" i="5"/>
  <c r="AE671" i="5"/>
  <c r="AA671" i="5"/>
  <c r="AB671" i="5" s="1"/>
  <c r="AU670" i="5"/>
  <c r="AF670" i="5"/>
  <c r="AE670" i="5"/>
  <c r="X670" i="5"/>
  <c r="Y670" i="5" s="1"/>
  <c r="AA670" i="5" s="1"/>
  <c r="AB670" i="5" s="1"/>
  <c r="AU669" i="5"/>
  <c r="AF669" i="5"/>
  <c r="AE669" i="5"/>
  <c r="AA669" i="5"/>
  <c r="AB669" i="5" s="1"/>
  <c r="AU668" i="5"/>
  <c r="AF668" i="5"/>
  <c r="AE668" i="5"/>
  <c r="AA668" i="5"/>
  <c r="AB668" i="5" s="1"/>
  <c r="AU667" i="5"/>
  <c r="AF667" i="5"/>
  <c r="AE667" i="5"/>
  <c r="AA667" i="5"/>
  <c r="AB667" i="5" s="1"/>
  <c r="AU666" i="5"/>
  <c r="AF666" i="5"/>
  <c r="AE666" i="5"/>
  <c r="AA666" i="5"/>
  <c r="AB666" i="5" s="1"/>
  <c r="AU665" i="5"/>
  <c r="AF665" i="5"/>
  <c r="AE665" i="5"/>
  <c r="AA665" i="5"/>
  <c r="AB665" i="5" s="1"/>
  <c r="AU664" i="5"/>
  <c r="AF664" i="5"/>
  <c r="AE664" i="5"/>
  <c r="AA664" i="5"/>
  <c r="AB664" i="5" s="1"/>
  <c r="AU663" i="5"/>
  <c r="AF663" i="5"/>
  <c r="AE663" i="5"/>
  <c r="X663" i="5"/>
  <c r="Y663" i="5" s="1"/>
  <c r="AA663" i="5" s="1"/>
  <c r="AB663" i="5" s="1"/>
  <c r="AU662" i="5"/>
  <c r="AF662" i="5"/>
  <c r="AE662" i="5"/>
  <c r="AA662" i="5"/>
  <c r="AB662" i="5" s="1"/>
  <c r="AU661" i="5"/>
  <c r="AF661" i="5"/>
  <c r="AE661" i="5"/>
  <c r="AA661" i="5"/>
  <c r="AB661" i="5" s="1"/>
  <c r="AU660" i="5"/>
  <c r="AF660" i="5"/>
  <c r="AE660" i="5"/>
  <c r="AA660" i="5"/>
  <c r="AB660" i="5" s="1"/>
  <c r="AU659" i="5"/>
  <c r="AF659" i="5"/>
  <c r="AE659" i="5"/>
  <c r="AA659" i="5"/>
  <c r="AB659" i="5" s="1"/>
  <c r="AU658" i="5"/>
  <c r="AF658" i="5"/>
  <c r="AE658" i="5"/>
  <c r="AA658" i="5"/>
  <c r="AB658" i="5" s="1"/>
  <c r="AU657" i="5"/>
  <c r="AF657" i="5"/>
  <c r="AE657" i="5"/>
  <c r="X657" i="5"/>
  <c r="Y657" i="5" s="1"/>
  <c r="AA657" i="5" s="1"/>
  <c r="AB657" i="5" s="1"/>
  <c r="AU656" i="5"/>
  <c r="AF656" i="5"/>
  <c r="AE656" i="5"/>
  <c r="AA656" i="5"/>
  <c r="AB656" i="5" s="1"/>
  <c r="AU655" i="5"/>
  <c r="AF655" i="5"/>
  <c r="AE655" i="5"/>
  <c r="AA655" i="5"/>
  <c r="AB655" i="5" s="1"/>
  <c r="AU654" i="5"/>
  <c r="AF654" i="5"/>
  <c r="AE654" i="5"/>
  <c r="AA654" i="5"/>
  <c r="AB654" i="5" s="1"/>
  <c r="AU653" i="5"/>
  <c r="AF653" i="5"/>
  <c r="AE653" i="5"/>
  <c r="AA653" i="5"/>
  <c r="AB653" i="5" s="1"/>
  <c r="AU652" i="5"/>
  <c r="AF652" i="5"/>
  <c r="AE652" i="5"/>
  <c r="AA652" i="5"/>
  <c r="AB652" i="5" s="1"/>
  <c r="AU651" i="5"/>
  <c r="AF651" i="5"/>
  <c r="AE651" i="5"/>
  <c r="AA651" i="5"/>
  <c r="AB651" i="5" s="1"/>
  <c r="AU650" i="5"/>
  <c r="AF650" i="5"/>
  <c r="AE650" i="5"/>
  <c r="AA650" i="5"/>
  <c r="AB650" i="5" s="1"/>
  <c r="AU649" i="5"/>
  <c r="AF649" i="5"/>
  <c r="AE649" i="5"/>
  <c r="AA649" i="5"/>
  <c r="AB649" i="5" s="1"/>
  <c r="AU648" i="5"/>
  <c r="AF648" i="5"/>
  <c r="AE648" i="5"/>
  <c r="X648" i="5"/>
  <c r="Y648" i="5" s="1"/>
  <c r="AA648" i="5" s="1"/>
  <c r="AB648" i="5" s="1"/>
  <c r="AU647" i="5"/>
  <c r="AF647" i="5"/>
  <c r="AE647" i="5"/>
  <c r="AA647" i="5"/>
  <c r="AB647" i="5" s="1"/>
  <c r="AU646" i="5"/>
  <c r="AF646" i="5"/>
  <c r="AE646" i="5"/>
  <c r="AA646" i="5"/>
  <c r="AB646" i="5" s="1"/>
  <c r="AU645" i="5"/>
  <c r="AF645" i="5"/>
  <c r="AE645" i="5"/>
  <c r="AA645" i="5"/>
  <c r="AB645" i="5" s="1"/>
  <c r="AU644" i="5"/>
  <c r="AF644" i="5"/>
  <c r="AE644" i="5"/>
  <c r="AA644" i="5"/>
  <c r="AB644" i="5" s="1"/>
  <c r="AU643" i="5"/>
  <c r="AF643" i="5"/>
  <c r="AE643" i="5"/>
  <c r="AA643" i="5"/>
  <c r="AB643" i="5" s="1"/>
  <c r="AU642" i="5"/>
  <c r="AF642" i="5"/>
  <c r="AE642" i="5"/>
  <c r="AA642" i="5"/>
  <c r="AB642" i="5" s="1"/>
  <c r="AU641" i="5"/>
  <c r="AF641" i="5"/>
  <c r="AE641" i="5"/>
  <c r="AA641" i="5"/>
  <c r="AB641" i="5" s="1"/>
  <c r="AU640" i="5"/>
  <c r="AF640" i="5"/>
  <c r="AE640" i="5"/>
  <c r="X640" i="5"/>
  <c r="Y640" i="5" s="1"/>
  <c r="AA640" i="5" s="1"/>
  <c r="AB640" i="5" s="1"/>
  <c r="AU639" i="5"/>
  <c r="AF639" i="5"/>
  <c r="AE639" i="5"/>
  <c r="AA639" i="5"/>
  <c r="AB639" i="5" s="1"/>
  <c r="AU638" i="5"/>
  <c r="AF638" i="5"/>
  <c r="AE638" i="5"/>
  <c r="AA638" i="5"/>
  <c r="AB638" i="5" s="1"/>
  <c r="AU637" i="5"/>
  <c r="AF637" i="5"/>
  <c r="AE637" i="5"/>
  <c r="AA637" i="5"/>
  <c r="AB637" i="5" s="1"/>
  <c r="AU636" i="5"/>
  <c r="AF636" i="5"/>
  <c r="AE636" i="5"/>
  <c r="AA636" i="5"/>
  <c r="AB636" i="5" s="1"/>
  <c r="AU635" i="5"/>
  <c r="AF635" i="5"/>
  <c r="AE635" i="5"/>
  <c r="AA635" i="5"/>
  <c r="AB635" i="5" s="1"/>
  <c r="AU634" i="5"/>
  <c r="AF634" i="5"/>
  <c r="AE634" i="5"/>
  <c r="X634" i="5"/>
  <c r="Y634" i="5" s="1"/>
  <c r="AA634" i="5" s="1"/>
  <c r="AB634" i="5" s="1"/>
  <c r="AU633" i="5"/>
  <c r="AF633" i="5"/>
  <c r="AE633" i="5"/>
  <c r="AA633" i="5"/>
  <c r="AB633" i="5" s="1"/>
  <c r="AU632" i="5"/>
  <c r="AF632" i="5"/>
  <c r="AE632" i="5"/>
  <c r="AA632" i="5"/>
  <c r="AB632" i="5" s="1"/>
  <c r="AU631" i="5"/>
  <c r="AF631" i="5"/>
  <c r="AE631" i="5"/>
  <c r="X631" i="5"/>
  <c r="Y631" i="5" s="1"/>
  <c r="AA631" i="5" s="1"/>
  <c r="AB631" i="5" s="1"/>
  <c r="AU630" i="5"/>
  <c r="AF630" i="5"/>
  <c r="AE630" i="5"/>
  <c r="AA630" i="5"/>
  <c r="AB630" i="5" s="1"/>
  <c r="AU629" i="5"/>
  <c r="AF629" i="5"/>
  <c r="AE629" i="5"/>
  <c r="AA629" i="5"/>
  <c r="AB629" i="5" s="1"/>
  <c r="AU628" i="5"/>
  <c r="AF628" i="5"/>
  <c r="AE628" i="5"/>
  <c r="AA628" i="5"/>
  <c r="AB628" i="5" s="1"/>
  <c r="AU627" i="5"/>
  <c r="AF627" i="5"/>
  <c r="AE627" i="5"/>
  <c r="AA627" i="5"/>
  <c r="AB627" i="5" s="1"/>
  <c r="AU626" i="5"/>
  <c r="AF626" i="5"/>
  <c r="AE626" i="5"/>
  <c r="AA626" i="5"/>
  <c r="AB626" i="5" s="1"/>
  <c r="AU625" i="5"/>
  <c r="AF625" i="5"/>
  <c r="AE625" i="5"/>
  <c r="AA625" i="5"/>
  <c r="AB625" i="5" s="1"/>
  <c r="AU624" i="5"/>
  <c r="AF624" i="5"/>
  <c r="AE624" i="5"/>
  <c r="AA624" i="5"/>
  <c r="AB624" i="5" s="1"/>
  <c r="AU623" i="5"/>
  <c r="AF623" i="5"/>
  <c r="AE623" i="5"/>
  <c r="X623" i="5"/>
  <c r="Y623" i="5" s="1"/>
  <c r="AA623" i="5" s="1"/>
  <c r="AB623" i="5" s="1"/>
  <c r="AU622" i="5"/>
  <c r="AF622" i="5"/>
  <c r="AE622" i="5"/>
  <c r="AA622" i="5"/>
  <c r="AB622" i="5" s="1"/>
  <c r="AU621" i="5"/>
  <c r="AF621" i="5"/>
  <c r="AE621" i="5"/>
  <c r="AA621" i="5"/>
  <c r="AB621" i="5" s="1"/>
  <c r="AU620" i="5"/>
  <c r="AF620" i="5"/>
  <c r="AE620" i="5"/>
  <c r="AA620" i="5"/>
  <c r="AB620" i="5" s="1"/>
  <c r="AU619" i="5"/>
  <c r="AF619" i="5"/>
  <c r="AE619" i="5"/>
  <c r="AA619" i="5"/>
  <c r="AB619" i="5" s="1"/>
  <c r="AU618" i="5"/>
  <c r="AF618" i="5"/>
  <c r="AE618" i="5"/>
  <c r="AA618" i="5"/>
  <c r="AB618" i="5" s="1"/>
  <c r="AU617" i="5"/>
  <c r="AF617" i="5"/>
  <c r="AE617" i="5"/>
  <c r="AA617" i="5"/>
  <c r="AB617" i="5" s="1"/>
  <c r="AU616" i="5"/>
  <c r="AF616" i="5"/>
  <c r="AE616" i="5"/>
  <c r="AA616" i="5"/>
  <c r="AB616" i="5" s="1"/>
  <c r="AU615" i="5"/>
  <c r="AF615" i="5"/>
  <c r="AE615" i="5"/>
  <c r="AA615" i="5"/>
  <c r="AB615" i="5" s="1"/>
  <c r="AU614" i="5"/>
  <c r="AF614" i="5"/>
  <c r="AE614" i="5"/>
  <c r="X614" i="5"/>
  <c r="Y614" i="5" s="1"/>
  <c r="AA614" i="5" s="1"/>
  <c r="AB614" i="5" s="1"/>
  <c r="AU613" i="5"/>
  <c r="AF613" i="5"/>
  <c r="AE613" i="5"/>
  <c r="AA613" i="5"/>
  <c r="AB613" i="5" s="1"/>
  <c r="AU612" i="5"/>
  <c r="AF612" i="5"/>
  <c r="AE612" i="5"/>
  <c r="AA612" i="5"/>
  <c r="AB612" i="5" s="1"/>
  <c r="AU611" i="5"/>
  <c r="AF611" i="5"/>
  <c r="AE611" i="5"/>
  <c r="AA611" i="5"/>
  <c r="AB611" i="5" s="1"/>
  <c r="AU610" i="5"/>
  <c r="AF610" i="5"/>
  <c r="AE610" i="5"/>
  <c r="AA610" i="5"/>
  <c r="AB610" i="5" s="1"/>
  <c r="AU609" i="5"/>
  <c r="AF609" i="5"/>
  <c r="AE609" i="5"/>
  <c r="AA609" i="5"/>
  <c r="AB609" i="5" s="1"/>
  <c r="AU608" i="5"/>
  <c r="AF608" i="5"/>
  <c r="AE608" i="5"/>
  <c r="AA608" i="5"/>
  <c r="AB608" i="5" s="1"/>
  <c r="AU607" i="5"/>
  <c r="AF607" i="5"/>
  <c r="AE607" i="5"/>
  <c r="AA607" i="5"/>
  <c r="AB607" i="5" s="1"/>
  <c r="AU606" i="5"/>
  <c r="AF606" i="5"/>
  <c r="AE606" i="5"/>
  <c r="AA606" i="5"/>
  <c r="AB606" i="5" s="1"/>
  <c r="AU605" i="5"/>
  <c r="AF605" i="5"/>
  <c r="AE605" i="5"/>
  <c r="X605" i="5"/>
  <c r="Y605" i="5" s="1"/>
  <c r="AA605" i="5" s="1"/>
  <c r="AB605" i="5" s="1"/>
  <c r="AU604" i="5"/>
  <c r="AF604" i="5"/>
  <c r="AE604" i="5"/>
  <c r="AA604" i="5"/>
  <c r="AB604" i="5" s="1"/>
  <c r="AU603" i="5"/>
  <c r="AF603" i="5"/>
  <c r="AE603" i="5"/>
  <c r="AA603" i="5"/>
  <c r="AB603" i="5" s="1"/>
  <c r="AU602" i="5"/>
  <c r="AF602" i="5"/>
  <c r="AE602" i="5"/>
  <c r="AA602" i="5"/>
  <c r="AB602" i="5" s="1"/>
  <c r="AU601" i="5"/>
  <c r="AF601" i="5"/>
  <c r="AE601" i="5"/>
  <c r="AA601" i="5"/>
  <c r="AB601" i="5" s="1"/>
  <c r="AU600" i="5"/>
  <c r="AF600" i="5"/>
  <c r="AE600" i="5"/>
  <c r="AA600" i="5"/>
  <c r="AB600" i="5" s="1"/>
  <c r="AU599" i="5"/>
  <c r="AF599" i="5"/>
  <c r="AE599" i="5"/>
  <c r="AA599" i="5"/>
  <c r="AB599" i="5" s="1"/>
  <c r="AU598" i="5"/>
  <c r="AF598" i="5"/>
  <c r="AE598" i="5"/>
  <c r="AA598" i="5"/>
  <c r="AB598" i="5" s="1"/>
  <c r="AU597" i="5"/>
  <c r="AF597" i="5"/>
  <c r="AE597" i="5"/>
  <c r="X597" i="5"/>
  <c r="Y597" i="5" s="1"/>
  <c r="AA597" i="5" s="1"/>
  <c r="AB597" i="5" s="1"/>
  <c r="AU596" i="5"/>
  <c r="AF596" i="5"/>
  <c r="AE596" i="5"/>
  <c r="AA596" i="5"/>
  <c r="AB596" i="5" s="1"/>
  <c r="AU595" i="5"/>
  <c r="AF595" i="5"/>
  <c r="AE595" i="5"/>
  <c r="AA595" i="5"/>
  <c r="AB595" i="5" s="1"/>
  <c r="AU594" i="5"/>
  <c r="AF594" i="5"/>
  <c r="AE594" i="5"/>
  <c r="AA594" i="5"/>
  <c r="AB594" i="5" s="1"/>
  <c r="AU593" i="5"/>
  <c r="AF593" i="5"/>
  <c r="AE593" i="5"/>
  <c r="AA593" i="5"/>
  <c r="AB593" i="5" s="1"/>
  <c r="AU592" i="5"/>
  <c r="AF592" i="5"/>
  <c r="AE592" i="5"/>
  <c r="AA592" i="5"/>
  <c r="AB592" i="5" s="1"/>
  <c r="AU591" i="5"/>
  <c r="AF591" i="5"/>
  <c r="AE591" i="5"/>
  <c r="AA591" i="5"/>
  <c r="AB591" i="5" s="1"/>
  <c r="AU590" i="5"/>
  <c r="AF590" i="5"/>
  <c r="AE590" i="5"/>
  <c r="X590" i="5"/>
  <c r="Y590" i="5" s="1"/>
  <c r="AA590" i="5" s="1"/>
  <c r="AB590" i="5" s="1"/>
  <c r="AU589" i="5"/>
  <c r="AF589" i="5"/>
  <c r="AE589" i="5"/>
  <c r="AA589" i="5"/>
  <c r="AB589" i="5" s="1"/>
  <c r="AU588" i="5"/>
  <c r="AF588" i="5"/>
  <c r="AE588" i="5"/>
  <c r="AA588" i="5"/>
  <c r="AB588" i="5" s="1"/>
  <c r="AU587" i="5"/>
  <c r="AF587" i="5"/>
  <c r="AE587" i="5"/>
  <c r="AA587" i="5"/>
  <c r="AB587" i="5" s="1"/>
  <c r="AU586" i="5"/>
  <c r="AF586" i="5"/>
  <c r="AE586" i="5"/>
  <c r="AA586" i="5"/>
  <c r="AB586" i="5" s="1"/>
  <c r="AU585" i="5"/>
  <c r="AF585" i="5"/>
  <c r="AE585" i="5"/>
  <c r="AA585" i="5"/>
  <c r="AB585" i="5" s="1"/>
  <c r="AU584" i="5"/>
  <c r="AF584" i="5"/>
  <c r="AE584" i="5"/>
  <c r="AA584" i="5"/>
  <c r="AB584" i="5" s="1"/>
  <c r="AU583" i="5"/>
  <c r="AF583" i="5"/>
  <c r="AE583" i="5"/>
  <c r="AA583" i="5"/>
  <c r="AB583" i="5" s="1"/>
  <c r="AU582" i="5"/>
  <c r="AF582" i="5"/>
  <c r="AE582" i="5"/>
  <c r="AA582" i="5"/>
  <c r="AB582" i="5" s="1"/>
  <c r="AU581" i="5"/>
  <c r="AF581" i="5"/>
  <c r="AE581" i="5"/>
  <c r="AA581" i="5"/>
  <c r="AB581" i="5" s="1"/>
  <c r="AU580" i="5"/>
  <c r="AF580" i="5"/>
  <c r="AE580" i="5"/>
  <c r="AA580" i="5"/>
  <c r="AB580" i="5" s="1"/>
  <c r="AU579" i="5"/>
  <c r="AF579" i="5"/>
  <c r="AE579" i="5"/>
  <c r="AA579" i="5"/>
  <c r="AB579" i="5" s="1"/>
  <c r="AU578" i="5"/>
  <c r="AF578" i="5"/>
  <c r="AE578" i="5"/>
  <c r="X578" i="5"/>
  <c r="Y578" i="5" s="1"/>
  <c r="AA578" i="5" s="1"/>
  <c r="AB578" i="5" s="1"/>
  <c r="AU577" i="5"/>
  <c r="AF577" i="5"/>
  <c r="AE577" i="5"/>
  <c r="AA577" i="5"/>
  <c r="AB577" i="5" s="1"/>
  <c r="AU576" i="5"/>
  <c r="AF576" i="5"/>
  <c r="AE576" i="5"/>
  <c r="AA576" i="5"/>
  <c r="AB576" i="5" s="1"/>
  <c r="AU575" i="5"/>
  <c r="AF575" i="5"/>
  <c r="AE575" i="5"/>
  <c r="AA575" i="5"/>
  <c r="AB575" i="5" s="1"/>
  <c r="AU574" i="5"/>
  <c r="AF574" i="5"/>
  <c r="AE574" i="5"/>
  <c r="AA574" i="5"/>
  <c r="AB574" i="5" s="1"/>
  <c r="AU573" i="5"/>
  <c r="AF573" i="5"/>
  <c r="AE573" i="5"/>
  <c r="AA573" i="5"/>
  <c r="AB573" i="5" s="1"/>
  <c r="AU572" i="5"/>
  <c r="AF572" i="5"/>
  <c r="AE572" i="5"/>
  <c r="AA572" i="5"/>
  <c r="AB572" i="5" s="1"/>
  <c r="AU571" i="5"/>
  <c r="AF571" i="5"/>
  <c r="AE571" i="5"/>
  <c r="AA571" i="5"/>
  <c r="AB571" i="5" s="1"/>
  <c r="AU570" i="5"/>
  <c r="AF570" i="5"/>
  <c r="AE570" i="5"/>
  <c r="AA570" i="5"/>
  <c r="AB570" i="5" s="1"/>
  <c r="AU569" i="5"/>
  <c r="AF569" i="5"/>
  <c r="AE569" i="5"/>
  <c r="AA569" i="5"/>
  <c r="AB569" i="5" s="1"/>
  <c r="AU568" i="5"/>
  <c r="AF568" i="5"/>
  <c r="AE568" i="5"/>
  <c r="AA568" i="5"/>
  <c r="AB568" i="5" s="1"/>
  <c r="AU567" i="5"/>
  <c r="AF567" i="5"/>
  <c r="AE567" i="5"/>
  <c r="AA567" i="5"/>
  <c r="AB567" i="5" s="1"/>
  <c r="AU566" i="5"/>
  <c r="AF566" i="5"/>
  <c r="AE566" i="5"/>
  <c r="AA566" i="5"/>
  <c r="AB566" i="5" s="1"/>
  <c r="AU565" i="5"/>
  <c r="AF565" i="5"/>
  <c r="AE565" i="5"/>
  <c r="AA565" i="5"/>
  <c r="AB565" i="5" s="1"/>
  <c r="AU564" i="5"/>
  <c r="AF564" i="5"/>
  <c r="AE564" i="5"/>
  <c r="AA564" i="5"/>
  <c r="AB564" i="5" s="1"/>
  <c r="AU563" i="5"/>
  <c r="AF563" i="5"/>
  <c r="AE563" i="5"/>
  <c r="AA563" i="5"/>
  <c r="AB563" i="5" s="1"/>
  <c r="AU562" i="5"/>
  <c r="AF562" i="5"/>
  <c r="AE562" i="5"/>
  <c r="AA562" i="5"/>
  <c r="AB562" i="5" s="1"/>
  <c r="AU561" i="5"/>
  <c r="AF561" i="5"/>
  <c r="AE561" i="5"/>
  <c r="AA561" i="5"/>
  <c r="AB561" i="5" s="1"/>
  <c r="AU560" i="5"/>
  <c r="AF560" i="5"/>
  <c r="AE560" i="5"/>
  <c r="AA560" i="5"/>
  <c r="AB560" i="5" s="1"/>
  <c r="AU559" i="5"/>
  <c r="AF559" i="5"/>
  <c r="AE559" i="5"/>
  <c r="AA559" i="5"/>
  <c r="AB559" i="5" s="1"/>
  <c r="X559" i="5"/>
  <c r="AU558" i="5"/>
  <c r="AF558" i="5"/>
  <c r="AE558" i="5"/>
  <c r="AA558" i="5"/>
  <c r="AB558" i="5" s="1"/>
  <c r="AU557" i="5"/>
  <c r="AF557" i="5"/>
  <c r="AE557" i="5"/>
  <c r="AA557" i="5"/>
  <c r="AB557" i="5" s="1"/>
  <c r="AU556" i="5"/>
  <c r="AF556" i="5"/>
  <c r="AE556" i="5"/>
  <c r="AA556" i="5"/>
  <c r="AB556" i="5" s="1"/>
  <c r="AU555" i="5"/>
  <c r="AF555" i="5"/>
  <c r="AE555" i="5"/>
  <c r="AA555" i="5"/>
  <c r="AB555" i="5" s="1"/>
  <c r="AU554" i="5"/>
  <c r="AF554" i="5"/>
  <c r="AE554" i="5"/>
  <c r="AA554" i="5"/>
  <c r="AB554" i="5" s="1"/>
  <c r="AU553" i="5"/>
  <c r="AF553" i="5"/>
  <c r="AE553" i="5"/>
  <c r="AA553" i="5"/>
  <c r="AB553" i="5" s="1"/>
  <c r="AU552" i="5"/>
  <c r="AF552" i="5"/>
  <c r="AE552" i="5"/>
  <c r="AA552" i="5"/>
  <c r="AB552" i="5" s="1"/>
  <c r="AU551" i="5"/>
  <c r="AF551" i="5"/>
  <c r="AE551" i="5"/>
  <c r="X551" i="5"/>
  <c r="Y551" i="5" s="1"/>
  <c r="AA551" i="5" s="1"/>
  <c r="AB551" i="5" s="1"/>
  <c r="AU550" i="5"/>
  <c r="AF550" i="5"/>
  <c r="AE550" i="5"/>
  <c r="AA550" i="5"/>
  <c r="AB550" i="5" s="1"/>
  <c r="AU549" i="5"/>
  <c r="AF549" i="5"/>
  <c r="AE549" i="5"/>
  <c r="AA549" i="5"/>
  <c r="AB549" i="5" s="1"/>
  <c r="AU548" i="5"/>
  <c r="AF548" i="5"/>
  <c r="AE548" i="5"/>
  <c r="AA548" i="5"/>
  <c r="AB548" i="5" s="1"/>
  <c r="AU547" i="5"/>
  <c r="AF547" i="5"/>
  <c r="AE547" i="5"/>
  <c r="AA547" i="5"/>
  <c r="AB547" i="5" s="1"/>
  <c r="AU546" i="5"/>
  <c r="AF546" i="5"/>
  <c r="AE546" i="5"/>
  <c r="AA546" i="5"/>
  <c r="AB546" i="5" s="1"/>
  <c r="AU545" i="5"/>
  <c r="AF545" i="5"/>
  <c r="AE545" i="5"/>
  <c r="AU544" i="5"/>
  <c r="AF544" i="5"/>
  <c r="AE544" i="5"/>
  <c r="AA544" i="5"/>
  <c r="AB544" i="5" s="1"/>
  <c r="AU543" i="5"/>
  <c r="AF543" i="5"/>
  <c r="AE543" i="5"/>
  <c r="AA543" i="5"/>
  <c r="AB543" i="5" s="1"/>
  <c r="AU542" i="5"/>
  <c r="AF542" i="5"/>
  <c r="AE542" i="5"/>
  <c r="AA542" i="5"/>
  <c r="AB542" i="5" s="1"/>
  <c r="AU541" i="5"/>
  <c r="AF541" i="5"/>
  <c r="AE541" i="5"/>
  <c r="AA541" i="5"/>
  <c r="AB541" i="5" s="1"/>
  <c r="AU540" i="5"/>
  <c r="AF540" i="5"/>
  <c r="AE540" i="5"/>
  <c r="AA540" i="5"/>
  <c r="AB540" i="5" s="1"/>
  <c r="AU539" i="5"/>
  <c r="AF539" i="5"/>
  <c r="AE539" i="5"/>
  <c r="X539" i="5"/>
  <c r="Y539" i="5" s="1"/>
  <c r="AA539" i="5" s="1"/>
  <c r="AB539" i="5" s="1"/>
  <c r="AU538" i="5"/>
  <c r="AF538" i="5"/>
  <c r="AE538" i="5"/>
  <c r="AA538" i="5"/>
  <c r="AB538" i="5" s="1"/>
  <c r="AU537" i="5"/>
  <c r="AF537" i="5"/>
  <c r="AE537" i="5"/>
  <c r="AA537" i="5"/>
  <c r="AB537" i="5" s="1"/>
  <c r="AU536" i="5"/>
  <c r="AF536" i="5"/>
  <c r="AE536" i="5"/>
  <c r="AB536" i="5"/>
  <c r="AA536" i="5"/>
  <c r="AU535" i="5"/>
  <c r="AF535" i="5"/>
  <c r="AE535" i="5"/>
  <c r="AA535" i="5"/>
  <c r="AB535" i="5" s="1"/>
  <c r="AU534" i="5"/>
  <c r="AF534" i="5"/>
  <c r="AE534" i="5"/>
  <c r="X534" i="5"/>
  <c r="Y534" i="5" s="1"/>
  <c r="AA534" i="5" s="1"/>
  <c r="AB534" i="5" s="1"/>
  <c r="AU533" i="5"/>
  <c r="AF533" i="5"/>
  <c r="AE533" i="5"/>
  <c r="AA533" i="5"/>
  <c r="AB533" i="5" s="1"/>
  <c r="AU532" i="5"/>
  <c r="AF532" i="5"/>
  <c r="AE532" i="5"/>
  <c r="AA532" i="5"/>
  <c r="AB532" i="5" s="1"/>
  <c r="AU531" i="5"/>
  <c r="AF531" i="5"/>
  <c r="AE531" i="5"/>
  <c r="AA531" i="5"/>
  <c r="AB531" i="5" s="1"/>
  <c r="AU530" i="5"/>
  <c r="AF530" i="5"/>
  <c r="AE530" i="5"/>
  <c r="AA530" i="5"/>
  <c r="AB530" i="5" s="1"/>
  <c r="AU529" i="5"/>
  <c r="AF529" i="5"/>
  <c r="AE529" i="5"/>
  <c r="X529" i="5"/>
  <c r="Y529" i="5" s="1"/>
  <c r="AA529" i="5" s="1"/>
  <c r="AB529" i="5" s="1"/>
  <c r="AU528" i="5"/>
  <c r="AF528" i="5"/>
  <c r="AE528" i="5"/>
  <c r="AA528" i="5"/>
  <c r="AB528" i="5" s="1"/>
  <c r="AU527" i="5"/>
  <c r="AF527" i="5"/>
  <c r="AE527" i="5"/>
  <c r="AA527" i="5"/>
  <c r="AB527" i="5" s="1"/>
  <c r="AU526" i="5"/>
  <c r="AF526" i="5"/>
  <c r="AE526" i="5"/>
  <c r="AA526" i="5"/>
  <c r="AB526" i="5" s="1"/>
  <c r="AU525" i="5"/>
  <c r="AF525" i="5"/>
  <c r="AE525" i="5"/>
  <c r="AA525" i="5"/>
  <c r="AB525" i="5" s="1"/>
  <c r="AU524" i="5"/>
  <c r="AF524" i="5"/>
  <c r="AE524" i="5"/>
  <c r="AA524" i="5"/>
  <c r="AB524" i="5" s="1"/>
  <c r="AU523" i="5"/>
  <c r="AF523" i="5"/>
  <c r="AE523" i="5"/>
  <c r="AA523" i="5"/>
  <c r="AB523" i="5" s="1"/>
  <c r="AU522" i="5"/>
  <c r="AF522" i="5"/>
  <c r="AE522" i="5"/>
  <c r="AA522" i="5"/>
  <c r="AB522" i="5" s="1"/>
  <c r="AU521" i="5"/>
  <c r="AF521" i="5"/>
  <c r="AE521" i="5"/>
  <c r="AA521" i="5"/>
  <c r="AB521" i="5" s="1"/>
  <c r="AU520" i="5"/>
  <c r="AF520" i="5"/>
  <c r="AE520" i="5"/>
  <c r="AA520" i="5"/>
  <c r="AB520" i="5" s="1"/>
  <c r="AU519" i="5"/>
  <c r="AF519" i="5"/>
  <c r="AE519" i="5"/>
  <c r="AA519" i="5"/>
  <c r="AB519" i="5" s="1"/>
  <c r="AU518" i="5"/>
  <c r="AF518" i="5"/>
  <c r="AE518" i="5"/>
  <c r="AA518" i="5"/>
  <c r="AB518" i="5" s="1"/>
  <c r="AU517" i="5"/>
  <c r="AF517" i="5"/>
  <c r="AE517" i="5"/>
  <c r="AA517" i="5"/>
  <c r="AB517" i="5" s="1"/>
  <c r="AU516" i="5"/>
  <c r="AF516" i="5"/>
  <c r="AE516" i="5"/>
  <c r="AA516" i="5"/>
  <c r="AB516" i="5" s="1"/>
  <c r="X516" i="5"/>
  <c r="AU515" i="5"/>
  <c r="AF515" i="5"/>
  <c r="AE515" i="5"/>
  <c r="AA515" i="5"/>
  <c r="AU514" i="5"/>
  <c r="AF514" i="5"/>
  <c r="AE514" i="5"/>
  <c r="AA514" i="5"/>
  <c r="AB514" i="5" s="1"/>
  <c r="AU513" i="5"/>
  <c r="AF513" i="5"/>
  <c r="AE513" i="5"/>
  <c r="AA513" i="5"/>
  <c r="AB513" i="5" s="1"/>
  <c r="AU512" i="5"/>
  <c r="AF512" i="5"/>
  <c r="AE512" i="5"/>
  <c r="AA512" i="5"/>
  <c r="AB512" i="5" s="1"/>
  <c r="AU511" i="5"/>
  <c r="AF511" i="5"/>
  <c r="AE511" i="5"/>
  <c r="AA511" i="5"/>
  <c r="AB511" i="5" s="1"/>
  <c r="AU510" i="5"/>
  <c r="AF510" i="5"/>
  <c r="AE510" i="5"/>
  <c r="X510" i="5"/>
  <c r="Y510" i="5" s="1"/>
  <c r="AA510" i="5" s="1"/>
  <c r="AB510" i="5" s="1"/>
  <c r="AU509" i="5"/>
  <c r="AF509" i="5"/>
  <c r="AE509" i="5"/>
  <c r="AA509" i="5"/>
  <c r="AB509" i="5" s="1"/>
  <c r="AU508" i="5"/>
  <c r="AF508" i="5"/>
  <c r="AE508" i="5"/>
  <c r="AA508" i="5"/>
  <c r="AB508" i="5" s="1"/>
  <c r="AU507" i="5"/>
  <c r="AF507" i="5"/>
  <c r="AE507" i="5"/>
  <c r="AA507" i="5"/>
  <c r="AB507" i="5" s="1"/>
  <c r="AU506" i="5"/>
  <c r="AF506" i="5"/>
  <c r="AE506" i="5"/>
  <c r="AA506" i="5"/>
  <c r="AB506" i="5" s="1"/>
  <c r="AU505" i="5"/>
  <c r="AF505" i="5"/>
  <c r="AE505" i="5"/>
  <c r="AA505" i="5"/>
  <c r="AB505" i="5" s="1"/>
  <c r="AU504" i="5"/>
  <c r="AF504" i="5"/>
  <c r="AE504" i="5"/>
  <c r="AA504" i="5"/>
  <c r="AB504" i="5" s="1"/>
  <c r="AU503" i="5"/>
  <c r="AF503" i="5"/>
  <c r="AE503" i="5"/>
  <c r="AA503" i="5"/>
  <c r="AB503" i="5" s="1"/>
  <c r="AU502" i="5"/>
  <c r="AF502" i="5"/>
  <c r="AE502" i="5"/>
  <c r="AA502" i="5"/>
  <c r="AB502" i="5" s="1"/>
  <c r="AU501" i="5"/>
  <c r="AF501" i="5"/>
  <c r="AE501" i="5"/>
  <c r="AA501" i="5"/>
  <c r="AB501" i="5" s="1"/>
  <c r="AU500" i="5"/>
  <c r="AF500" i="5"/>
  <c r="AE500" i="5"/>
  <c r="X500" i="5"/>
  <c r="Y500" i="5" s="1"/>
  <c r="AA500" i="5" s="1"/>
  <c r="AB500" i="5" s="1"/>
  <c r="AU499" i="5"/>
  <c r="AF499" i="5"/>
  <c r="AE499" i="5"/>
  <c r="AA499" i="5"/>
  <c r="AU498" i="5"/>
  <c r="AF498" i="5"/>
  <c r="AE498" i="5"/>
  <c r="AA498" i="5"/>
  <c r="AU497" i="5"/>
  <c r="AF497" i="5"/>
  <c r="AE497" i="5"/>
  <c r="AA497" i="5"/>
  <c r="AU496" i="5"/>
  <c r="AF496" i="5"/>
  <c r="AE496" i="5"/>
  <c r="AA496" i="5"/>
  <c r="AU495" i="5"/>
  <c r="AF495" i="5"/>
  <c r="AE495" i="5"/>
  <c r="AA495" i="5"/>
  <c r="AB495" i="5" s="1"/>
  <c r="AU494" i="5"/>
  <c r="AF494" i="5"/>
  <c r="AE494" i="5"/>
  <c r="AA494" i="5"/>
  <c r="AB494" i="5" s="1"/>
  <c r="AU493" i="5"/>
  <c r="AF493" i="5"/>
  <c r="AE493" i="5"/>
  <c r="AA493" i="5"/>
  <c r="AB493" i="5" s="1"/>
  <c r="AU492" i="5"/>
  <c r="AF492" i="5"/>
  <c r="AE492" i="5"/>
  <c r="AA492" i="5"/>
  <c r="AB492" i="5" s="1"/>
  <c r="AU491" i="5"/>
  <c r="AF491" i="5"/>
  <c r="AE491" i="5"/>
  <c r="AA491" i="5"/>
  <c r="AB491" i="5" s="1"/>
  <c r="AU490" i="5"/>
  <c r="AF490" i="5"/>
  <c r="AE490" i="5"/>
  <c r="AA490" i="5"/>
  <c r="AB490" i="5" s="1"/>
  <c r="AU489" i="5"/>
  <c r="AF489" i="5"/>
  <c r="AE489" i="5"/>
  <c r="AA489" i="5"/>
  <c r="AB489" i="5" s="1"/>
  <c r="AU488" i="5"/>
  <c r="AF488" i="5"/>
  <c r="AE488" i="5"/>
  <c r="AA488" i="5"/>
  <c r="AB488" i="5" s="1"/>
  <c r="AU487" i="5"/>
  <c r="AF487" i="5"/>
  <c r="AE487" i="5"/>
  <c r="X487" i="5"/>
  <c r="Y487" i="5" s="1"/>
  <c r="AA487" i="5" s="1"/>
  <c r="AB487" i="5" s="1"/>
  <c r="AU486" i="5"/>
  <c r="AF486" i="5"/>
  <c r="AE486" i="5"/>
  <c r="AA486" i="5"/>
  <c r="AB486" i="5" s="1"/>
  <c r="AU485" i="5"/>
  <c r="AF485" i="5"/>
  <c r="AE485" i="5"/>
  <c r="AA485" i="5"/>
  <c r="AB485" i="5" s="1"/>
  <c r="AU484" i="5"/>
  <c r="AF484" i="5"/>
  <c r="AE484" i="5"/>
  <c r="AA484" i="5"/>
  <c r="AB484" i="5" s="1"/>
  <c r="AU483" i="5"/>
  <c r="AF483" i="5"/>
  <c r="AE483" i="5"/>
  <c r="AA483" i="5"/>
  <c r="AB483" i="5" s="1"/>
  <c r="AU482" i="5"/>
  <c r="AF482" i="5"/>
  <c r="AE482" i="5"/>
  <c r="AA482" i="5"/>
  <c r="AB482" i="5" s="1"/>
  <c r="AU481" i="5"/>
  <c r="AF481" i="5"/>
  <c r="AE481" i="5"/>
  <c r="AA481" i="5"/>
  <c r="AB481" i="5" s="1"/>
  <c r="AU480" i="5"/>
  <c r="AF480" i="5"/>
  <c r="AE480" i="5"/>
  <c r="AA480" i="5"/>
  <c r="AB480" i="5" s="1"/>
  <c r="AU479" i="5"/>
  <c r="AF479" i="5"/>
  <c r="AE479" i="5"/>
  <c r="AA479" i="5"/>
  <c r="AB479" i="5" s="1"/>
  <c r="AU478" i="5"/>
  <c r="AF478" i="5"/>
  <c r="AE478" i="5"/>
  <c r="AA478" i="5"/>
  <c r="AB478" i="5" s="1"/>
  <c r="AU477" i="5"/>
  <c r="AF477" i="5"/>
  <c r="AE477" i="5"/>
  <c r="X477" i="5"/>
  <c r="Y477" i="5" s="1"/>
  <c r="AA477" i="5" s="1"/>
  <c r="AB477" i="5" s="1"/>
  <c r="AU476" i="5"/>
  <c r="AF476" i="5"/>
  <c r="AE476" i="5"/>
  <c r="AA476" i="5"/>
  <c r="AB476" i="5" s="1"/>
  <c r="AU475" i="5"/>
  <c r="AF475" i="5"/>
  <c r="AE475" i="5"/>
  <c r="AA475" i="5"/>
  <c r="AB475" i="5" s="1"/>
  <c r="AU474" i="5"/>
  <c r="AF474" i="5"/>
  <c r="AE474" i="5"/>
  <c r="AA474" i="5"/>
  <c r="AB474" i="5" s="1"/>
  <c r="AU473" i="5"/>
  <c r="AF473" i="5"/>
  <c r="AE473" i="5"/>
  <c r="AA473" i="5"/>
  <c r="AB473" i="5" s="1"/>
  <c r="AU472" i="5"/>
  <c r="AF472" i="5"/>
  <c r="AE472" i="5"/>
  <c r="AA472" i="5"/>
  <c r="AB472" i="5" s="1"/>
  <c r="AU471" i="5"/>
  <c r="AF471" i="5"/>
  <c r="AE471" i="5"/>
  <c r="AA471" i="5"/>
  <c r="AB471" i="5" s="1"/>
  <c r="AU470" i="5"/>
  <c r="AF470" i="5"/>
  <c r="AE470" i="5"/>
  <c r="AA470" i="5"/>
  <c r="AB470" i="5" s="1"/>
  <c r="AU469" i="5"/>
  <c r="AF469" i="5"/>
  <c r="AE469" i="5"/>
  <c r="AA469" i="5"/>
  <c r="AB469" i="5" s="1"/>
  <c r="AU468" i="5"/>
  <c r="AF468" i="5"/>
  <c r="AE468" i="5"/>
  <c r="AA468" i="5"/>
  <c r="AB468" i="5" s="1"/>
  <c r="AU467" i="5"/>
  <c r="AF467" i="5"/>
  <c r="AE467" i="5"/>
  <c r="X467" i="5"/>
  <c r="Y467" i="5" s="1"/>
  <c r="AA467" i="5" s="1"/>
  <c r="AB467" i="5" s="1"/>
  <c r="AU466" i="5"/>
  <c r="AF466" i="5"/>
  <c r="AE466" i="5"/>
  <c r="AA466" i="5"/>
  <c r="AB466" i="5" s="1"/>
  <c r="AU465" i="5"/>
  <c r="AF465" i="5"/>
  <c r="AE465" i="5"/>
  <c r="AA465" i="5"/>
  <c r="AB465" i="5" s="1"/>
  <c r="AU464" i="5"/>
  <c r="AF464" i="5"/>
  <c r="AE464" i="5"/>
  <c r="AA464" i="5"/>
  <c r="AB464" i="5" s="1"/>
  <c r="AU463" i="5"/>
  <c r="AF463" i="5"/>
  <c r="AE463" i="5"/>
  <c r="AA463" i="5"/>
  <c r="AU462" i="5"/>
  <c r="AF462" i="5"/>
  <c r="AE462" i="5"/>
  <c r="AA462" i="5"/>
  <c r="AB462" i="5" s="1"/>
  <c r="AU461" i="5"/>
  <c r="AF461" i="5"/>
  <c r="AE461" i="5"/>
  <c r="AA461" i="5"/>
  <c r="AB461" i="5" s="1"/>
  <c r="AU460" i="5"/>
  <c r="AF460" i="5"/>
  <c r="AE460" i="5"/>
  <c r="AA460" i="5"/>
  <c r="AB460" i="5" s="1"/>
  <c r="AU459" i="5"/>
  <c r="AF459" i="5"/>
  <c r="AE459" i="5"/>
  <c r="AA459" i="5"/>
  <c r="AB459" i="5" s="1"/>
  <c r="AU458" i="5"/>
  <c r="AF458" i="5"/>
  <c r="AE458" i="5"/>
  <c r="AA458" i="5"/>
  <c r="AB458" i="5" s="1"/>
  <c r="AU457" i="5"/>
  <c r="AF457" i="5"/>
  <c r="AE457" i="5"/>
  <c r="AA457" i="5"/>
  <c r="AB457" i="5" s="1"/>
  <c r="AU456" i="5"/>
  <c r="AF456" i="5"/>
  <c r="AE456" i="5"/>
  <c r="AA456" i="5"/>
  <c r="AB456" i="5" s="1"/>
  <c r="AU455" i="5"/>
  <c r="AF455" i="5"/>
  <c r="AE455" i="5"/>
  <c r="X455" i="5"/>
  <c r="Y455" i="5" s="1"/>
  <c r="AA455" i="5" s="1"/>
  <c r="AB455" i="5" s="1"/>
  <c r="AU454" i="5"/>
  <c r="AF454" i="5"/>
  <c r="AE454" i="5"/>
  <c r="AA454" i="5"/>
  <c r="AB454" i="5" s="1"/>
  <c r="AU453" i="5"/>
  <c r="AF453" i="5"/>
  <c r="AE453" i="5"/>
  <c r="AA453" i="5"/>
  <c r="AB453" i="5" s="1"/>
  <c r="AU452" i="5"/>
  <c r="AF452" i="5"/>
  <c r="AE452" i="5"/>
  <c r="AA452" i="5"/>
  <c r="AB452" i="5" s="1"/>
  <c r="AU451" i="5"/>
  <c r="AF451" i="5"/>
  <c r="AE451" i="5"/>
  <c r="AA451" i="5"/>
  <c r="AB451" i="5" s="1"/>
  <c r="AU450" i="5"/>
  <c r="AF450" i="5"/>
  <c r="AE450" i="5"/>
  <c r="X450" i="5"/>
  <c r="Y450" i="5" s="1"/>
  <c r="AA450" i="5" s="1"/>
  <c r="AB450" i="5" s="1"/>
  <c r="AU449" i="5"/>
  <c r="AF449" i="5"/>
  <c r="AE449" i="5"/>
  <c r="AA449" i="5"/>
  <c r="AB449" i="5" s="1"/>
  <c r="AU448" i="5"/>
  <c r="AF448" i="5"/>
  <c r="AE448" i="5"/>
  <c r="AA448" i="5"/>
  <c r="AB448" i="5" s="1"/>
  <c r="AU447" i="5"/>
  <c r="AF447" i="5"/>
  <c r="AE447" i="5"/>
  <c r="AA447" i="5"/>
  <c r="AB447" i="5" s="1"/>
  <c r="AU446" i="5"/>
  <c r="AF446" i="5"/>
  <c r="AE446" i="5"/>
  <c r="AA446" i="5"/>
  <c r="AB446" i="5" s="1"/>
  <c r="AU445" i="5"/>
  <c r="AF445" i="5"/>
  <c r="AE445" i="5"/>
  <c r="AA445" i="5"/>
  <c r="AB445" i="5" s="1"/>
  <c r="AU444" i="5"/>
  <c r="AF444" i="5"/>
  <c r="AE444" i="5"/>
  <c r="AA444" i="5"/>
  <c r="AB444" i="5" s="1"/>
  <c r="AU443" i="5"/>
  <c r="AF443" i="5"/>
  <c r="AE443" i="5"/>
  <c r="AA443" i="5"/>
  <c r="AB443" i="5" s="1"/>
  <c r="AU442" i="5"/>
  <c r="AF442" i="5"/>
  <c r="AE442" i="5"/>
  <c r="AA442" i="5"/>
  <c r="AB442" i="5" s="1"/>
  <c r="AU441" i="5"/>
  <c r="AF441" i="5"/>
  <c r="AE441" i="5"/>
  <c r="X441" i="5"/>
  <c r="Y441" i="5" s="1"/>
  <c r="AA441" i="5" s="1"/>
  <c r="AB441" i="5" s="1"/>
  <c r="AU440" i="5"/>
  <c r="AF440" i="5"/>
  <c r="AE440" i="5"/>
  <c r="AA440" i="5"/>
  <c r="AU439" i="5"/>
  <c r="AF439" i="5"/>
  <c r="AE439" i="5"/>
  <c r="AA439" i="5"/>
  <c r="AU438" i="5"/>
  <c r="AF438" i="5"/>
  <c r="AE438" i="5"/>
  <c r="AA438" i="5"/>
  <c r="AB438" i="5" s="1"/>
  <c r="AU437" i="5"/>
  <c r="AF437" i="5"/>
  <c r="AE437" i="5"/>
  <c r="AA437" i="5"/>
  <c r="AU436" i="5"/>
  <c r="AF436" i="5"/>
  <c r="AE436" i="5"/>
  <c r="AA436" i="5"/>
  <c r="AB436" i="5" s="1"/>
  <c r="AU435" i="5"/>
  <c r="AF435" i="5"/>
  <c r="AE435" i="5"/>
  <c r="AA435" i="5"/>
  <c r="AB435" i="5" s="1"/>
  <c r="AU434" i="5"/>
  <c r="AF434" i="5"/>
  <c r="AE434" i="5"/>
  <c r="AA434" i="5"/>
  <c r="AB434" i="5" s="1"/>
  <c r="AU433" i="5"/>
  <c r="AF433" i="5"/>
  <c r="AE433" i="5"/>
  <c r="AA433" i="5"/>
  <c r="AB433" i="5" s="1"/>
  <c r="AU432" i="5"/>
  <c r="AF432" i="5"/>
  <c r="AE432" i="5"/>
  <c r="AA432" i="5"/>
  <c r="AB432" i="5" s="1"/>
  <c r="AU431" i="5"/>
  <c r="AF431" i="5"/>
  <c r="AE431" i="5"/>
  <c r="X431" i="5"/>
  <c r="Y431" i="5" s="1"/>
  <c r="AA431" i="5" s="1"/>
  <c r="AB431" i="5" s="1"/>
  <c r="AU430" i="5"/>
  <c r="AF430" i="5"/>
  <c r="AE430" i="5"/>
  <c r="AA430" i="5"/>
  <c r="AB430" i="5" s="1"/>
  <c r="AU429" i="5"/>
  <c r="AF429" i="5"/>
  <c r="AE429" i="5"/>
  <c r="AA429" i="5"/>
  <c r="AB429" i="5" s="1"/>
  <c r="AU428" i="5"/>
  <c r="AF428" i="5"/>
  <c r="AE428" i="5"/>
  <c r="AA428" i="5"/>
  <c r="AB428" i="5" s="1"/>
  <c r="AU427" i="5"/>
  <c r="AF427" i="5"/>
  <c r="AE427" i="5"/>
  <c r="AA427" i="5"/>
  <c r="AB427" i="5" s="1"/>
  <c r="AU426" i="5"/>
  <c r="AF426" i="5"/>
  <c r="AE426" i="5"/>
  <c r="AA426" i="5"/>
  <c r="AB426" i="5" s="1"/>
  <c r="AU425" i="5"/>
  <c r="AF425" i="5"/>
  <c r="AE425" i="5"/>
  <c r="AA425" i="5"/>
  <c r="AB425" i="5" s="1"/>
  <c r="AU424" i="5"/>
  <c r="AF424" i="5"/>
  <c r="AE424" i="5"/>
  <c r="AA424" i="5"/>
  <c r="AB424" i="5" s="1"/>
  <c r="AU423" i="5"/>
  <c r="AF423" i="5"/>
  <c r="AE423" i="5"/>
  <c r="AA423" i="5"/>
  <c r="AB423" i="5" s="1"/>
  <c r="AU422" i="5"/>
  <c r="AF422" i="5"/>
  <c r="AE422" i="5"/>
  <c r="AA422" i="5"/>
  <c r="AB422" i="5" s="1"/>
  <c r="AU421" i="5"/>
  <c r="AF421" i="5"/>
  <c r="AE421" i="5"/>
  <c r="AA421" i="5"/>
  <c r="AB421" i="5" s="1"/>
  <c r="AU420" i="5"/>
  <c r="AF420" i="5"/>
  <c r="AE420" i="5"/>
  <c r="X420" i="5"/>
  <c r="Y420" i="5" s="1"/>
  <c r="AA420" i="5" s="1"/>
  <c r="AB420" i="5" s="1"/>
  <c r="AU419" i="5"/>
  <c r="AF419" i="5"/>
  <c r="AE419" i="5"/>
  <c r="AA419" i="5"/>
  <c r="AB419" i="5" s="1"/>
  <c r="AU418" i="5"/>
  <c r="AF418" i="5"/>
  <c r="AE418" i="5"/>
  <c r="AA418" i="5"/>
  <c r="AB418" i="5" s="1"/>
  <c r="AU417" i="5"/>
  <c r="AF417" i="5"/>
  <c r="AE417" i="5"/>
  <c r="AA417" i="5"/>
  <c r="AB417" i="5" s="1"/>
  <c r="AU416" i="5"/>
  <c r="AF416" i="5"/>
  <c r="AE416" i="5"/>
  <c r="AA416" i="5"/>
  <c r="AB416" i="5" s="1"/>
  <c r="AU415" i="5"/>
  <c r="AF415" i="5"/>
  <c r="AE415" i="5"/>
  <c r="X415" i="5"/>
  <c r="Y415" i="5" s="1"/>
  <c r="AA415" i="5" s="1"/>
  <c r="AB415" i="5" s="1"/>
  <c r="AF414" i="5"/>
  <c r="AE414" i="5"/>
  <c r="AU413" i="5"/>
  <c r="AF413" i="5"/>
  <c r="AE413" i="5"/>
  <c r="AA413" i="5"/>
  <c r="AB413" i="5" s="1"/>
  <c r="AU412" i="5"/>
  <c r="AF412" i="5"/>
  <c r="AE412" i="5"/>
  <c r="X412" i="5"/>
  <c r="Y412" i="5" s="1"/>
  <c r="AA412" i="5" s="1"/>
  <c r="AB412" i="5" s="1"/>
  <c r="AU411" i="5"/>
  <c r="AF411" i="5"/>
  <c r="AE411" i="5"/>
  <c r="AA411" i="5"/>
  <c r="AB411" i="5" s="1"/>
  <c r="AU410" i="5"/>
  <c r="AF410" i="5"/>
  <c r="AE410" i="5"/>
  <c r="AA410" i="5"/>
  <c r="AB410" i="5" s="1"/>
  <c r="AU409" i="5"/>
  <c r="AF409" i="5"/>
  <c r="AE409" i="5"/>
  <c r="AA409" i="5"/>
  <c r="AB409" i="5" s="1"/>
  <c r="AU408" i="5"/>
  <c r="AF408" i="5"/>
  <c r="AE408" i="5"/>
  <c r="AA408" i="5"/>
  <c r="AB408" i="5" s="1"/>
  <c r="AU407" i="5"/>
  <c r="AF407" i="5"/>
  <c r="AE407" i="5"/>
  <c r="AA407" i="5"/>
  <c r="AB407" i="5" s="1"/>
  <c r="AU406" i="5"/>
  <c r="AF406" i="5"/>
  <c r="AE406" i="5"/>
  <c r="AA406" i="5"/>
  <c r="AB406" i="5" s="1"/>
  <c r="AU405" i="5"/>
  <c r="AF405" i="5"/>
  <c r="AE405" i="5"/>
  <c r="AA405" i="5"/>
  <c r="AB405" i="5" s="1"/>
  <c r="AU404" i="5"/>
  <c r="AF404" i="5"/>
  <c r="AE404" i="5"/>
  <c r="AA404" i="5"/>
  <c r="AB404" i="5" s="1"/>
  <c r="X404" i="5"/>
  <c r="AU403" i="5"/>
  <c r="AF403" i="5"/>
  <c r="AE403" i="5"/>
  <c r="AA403" i="5"/>
  <c r="AB403" i="5" s="1"/>
  <c r="AU402" i="5"/>
  <c r="AF402" i="5"/>
  <c r="AE402" i="5"/>
  <c r="AA402" i="5"/>
  <c r="AB402" i="5" s="1"/>
  <c r="AU401" i="5"/>
  <c r="AF401" i="5"/>
  <c r="AE401" i="5"/>
  <c r="AA401" i="5"/>
  <c r="AB401" i="5" s="1"/>
  <c r="AU400" i="5"/>
  <c r="AF400" i="5"/>
  <c r="AE400" i="5"/>
  <c r="AA400" i="5"/>
  <c r="AB400" i="5" s="1"/>
  <c r="AU399" i="5"/>
  <c r="AF399" i="5"/>
  <c r="AE399" i="5"/>
  <c r="AA399" i="5"/>
  <c r="AB399" i="5" s="1"/>
  <c r="AU398" i="5"/>
  <c r="AF398" i="5"/>
  <c r="AE398" i="5"/>
  <c r="AA398" i="5"/>
  <c r="AB398" i="5" s="1"/>
  <c r="AU397" i="5"/>
  <c r="AF397" i="5"/>
  <c r="AE397" i="5"/>
  <c r="AA397" i="5"/>
  <c r="AB397" i="5" s="1"/>
  <c r="AU396" i="5"/>
  <c r="AF396" i="5"/>
  <c r="AE396" i="5"/>
  <c r="AA396" i="5"/>
  <c r="AB396" i="5" s="1"/>
  <c r="AU395" i="5"/>
  <c r="AF395" i="5"/>
  <c r="AE395" i="5"/>
  <c r="AA395" i="5"/>
  <c r="AB395" i="5" s="1"/>
  <c r="AU394" i="5"/>
  <c r="AF394" i="5"/>
  <c r="AE394" i="5"/>
  <c r="X394" i="5"/>
  <c r="Y394" i="5" s="1"/>
  <c r="AA394" i="5" s="1"/>
  <c r="AB394" i="5" s="1"/>
  <c r="AF393" i="5"/>
  <c r="AE393" i="5"/>
  <c r="AU392" i="5"/>
  <c r="AF392" i="5"/>
  <c r="AE392" i="5"/>
  <c r="AA392" i="5"/>
  <c r="AB392" i="5" s="1"/>
  <c r="AU391" i="5"/>
  <c r="AF391" i="5"/>
  <c r="AE391" i="5"/>
  <c r="AA391" i="5"/>
  <c r="AB391" i="5" s="1"/>
  <c r="AU390" i="5"/>
  <c r="AF390" i="5"/>
  <c r="AE390" i="5"/>
  <c r="AA390" i="5"/>
  <c r="AB390" i="5" s="1"/>
  <c r="AU389" i="5"/>
  <c r="AF389" i="5"/>
  <c r="AE389" i="5"/>
  <c r="AA389" i="5"/>
  <c r="AB389" i="5" s="1"/>
  <c r="AU388" i="5"/>
  <c r="AF388" i="5"/>
  <c r="AE388" i="5"/>
  <c r="X388" i="5"/>
  <c r="Y388" i="5" s="1"/>
  <c r="AA388" i="5" s="1"/>
  <c r="AB388" i="5" s="1"/>
  <c r="AU387" i="5"/>
  <c r="AF387" i="5"/>
  <c r="AE387" i="5"/>
  <c r="AA387" i="5"/>
  <c r="AB387" i="5" s="1"/>
  <c r="AU386" i="5"/>
  <c r="AF386" i="5"/>
  <c r="AE386" i="5"/>
  <c r="AA386" i="5"/>
  <c r="AB386" i="5" s="1"/>
  <c r="AU385" i="5"/>
  <c r="AF385" i="5"/>
  <c r="AE385" i="5"/>
  <c r="AA385" i="5"/>
  <c r="AB385" i="5" s="1"/>
  <c r="AU384" i="5"/>
  <c r="AF384" i="5"/>
  <c r="AE384" i="5"/>
  <c r="AA384" i="5"/>
  <c r="AB384" i="5" s="1"/>
  <c r="AU383" i="5"/>
  <c r="AF383" i="5"/>
  <c r="AE383" i="5"/>
  <c r="AA383" i="5"/>
  <c r="AB383" i="5" s="1"/>
  <c r="AU382" i="5"/>
  <c r="AF382" i="5"/>
  <c r="AE382" i="5"/>
  <c r="AA382" i="5"/>
  <c r="AB382" i="5" s="1"/>
  <c r="AU381" i="5"/>
  <c r="AF381" i="5"/>
  <c r="AE381" i="5"/>
  <c r="X381" i="5"/>
  <c r="Y381" i="5" s="1"/>
  <c r="AA381" i="5" s="1"/>
  <c r="AB381" i="5" s="1"/>
  <c r="AU380" i="5"/>
  <c r="AF380" i="5"/>
  <c r="AE380" i="5"/>
  <c r="AA380" i="5"/>
  <c r="AB380" i="5" s="1"/>
  <c r="AU379" i="5"/>
  <c r="AF379" i="5"/>
  <c r="AE379" i="5"/>
  <c r="AA379" i="5"/>
  <c r="AB379" i="5" s="1"/>
  <c r="AU378" i="5"/>
  <c r="AF378" i="5"/>
  <c r="AE378" i="5"/>
  <c r="X378" i="5"/>
  <c r="Y378" i="5" s="1"/>
  <c r="AA378" i="5" s="1"/>
  <c r="AB378" i="5" s="1"/>
  <c r="AU377" i="5"/>
  <c r="AF377" i="5"/>
  <c r="AE377" i="5"/>
  <c r="AA377" i="5"/>
  <c r="AB377" i="5" s="1"/>
  <c r="AU376" i="5"/>
  <c r="AF376" i="5"/>
  <c r="AE376" i="5"/>
  <c r="AA376" i="5"/>
  <c r="AB376" i="5" s="1"/>
  <c r="AU375" i="5"/>
  <c r="AF375" i="5"/>
  <c r="AE375" i="5"/>
  <c r="AA375" i="5"/>
  <c r="AB375" i="5" s="1"/>
  <c r="AU374" i="5"/>
  <c r="AF374" i="5"/>
  <c r="AE374" i="5"/>
  <c r="X374" i="5"/>
  <c r="Y374" i="5" s="1"/>
  <c r="AA374" i="5" s="1"/>
  <c r="AB374" i="5" s="1"/>
  <c r="AU373" i="5"/>
  <c r="AF373" i="5"/>
  <c r="AE373" i="5"/>
  <c r="AA373" i="5"/>
  <c r="AB373" i="5" s="1"/>
  <c r="AU372" i="5"/>
  <c r="AF372" i="5"/>
  <c r="AE372" i="5"/>
  <c r="AA372" i="5"/>
  <c r="AB372" i="5" s="1"/>
  <c r="AU371" i="5"/>
  <c r="AF371" i="5"/>
  <c r="AE371" i="5"/>
  <c r="AA371" i="5"/>
  <c r="AB371" i="5" s="1"/>
  <c r="AU370" i="5"/>
  <c r="AF370" i="5"/>
  <c r="AE370" i="5"/>
  <c r="AA370" i="5"/>
  <c r="AB370" i="5" s="1"/>
  <c r="AU369" i="5"/>
  <c r="AF369" i="5"/>
  <c r="AE369" i="5"/>
  <c r="AA369" i="5"/>
  <c r="AB369" i="5" s="1"/>
  <c r="AU368" i="5"/>
  <c r="AF368" i="5"/>
  <c r="AE368" i="5"/>
  <c r="AA368" i="5"/>
  <c r="AB368" i="5" s="1"/>
  <c r="AU367" i="5"/>
  <c r="AF367" i="5"/>
  <c r="AE367" i="5"/>
  <c r="AA367" i="5"/>
  <c r="AB367" i="5" s="1"/>
  <c r="AU366" i="5"/>
  <c r="AF366" i="5"/>
  <c r="AE366" i="5"/>
  <c r="AA366" i="5"/>
  <c r="AB366" i="5" s="1"/>
  <c r="AU365" i="5"/>
  <c r="AF365" i="5"/>
  <c r="AE365" i="5"/>
  <c r="AA365" i="5"/>
  <c r="AB365" i="5" s="1"/>
  <c r="AU364" i="5"/>
  <c r="AF364" i="5"/>
  <c r="AE364" i="5"/>
  <c r="AA364" i="5"/>
  <c r="AB364" i="5" s="1"/>
  <c r="AU363" i="5"/>
  <c r="AF363" i="5"/>
  <c r="AE363" i="5"/>
  <c r="AA363" i="5"/>
  <c r="AB363" i="5" s="1"/>
  <c r="AU362" i="5"/>
  <c r="AF362" i="5"/>
  <c r="AE362" i="5"/>
  <c r="AA362" i="5"/>
  <c r="AB362" i="5" s="1"/>
  <c r="AU361" i="5"/>
  <c r="AF361" i="5"/>
  <c r="AE361" i="5"/>
  <c r="AA361" i="5"/>
  <c r="AB361" i="5" s="1"/>
  <c r="AU360" i="5"/>
  <c r="AF360" i="5"/>
  <c r="AE360" i="5"/>
  <c r="X360" i="5"/>
  <c r="Y360" i="5" s="1"/>
  <c r="AA360" i="5" s="1"/>
  <c r="AB360" i="5" s="1"/>
  <c r="AU359" i="5"/>
  <c r="AF359" i="5"/>
  <c r="AE359" i="5"/>
  <c r="AA359" i="5"/>
  <c r="AB359" i="5" s="1"/>
  <c r="AU358" i="5"/>
  <c r="AF358" i="5"/>
  <c r="AE358" i="5"/>
  <c r="AA358" i="5"/>
  <c r="AU357" i="5"/>
  <c r="AF357" i="5"/>
  <c r="AE357" i="5"/>
  <c r="AA357" i="5"/>
  <c r="AU356" i="5"/>
  <c r="AF356" i="5"/>
  <c r="AE356" i="5"/>
  <c r="AA356" i="5"/>
  <c r="AB356" i="5" s="1"/>
  <c r="AU355" i="5"/>
  <c r="AF355" i="5"/>
  <c r="AE355" i="5"/>
  <c r="AA355" i="5"/>
  <c r="AU354" i="5"/>
  <c r="AF354" i="5"/>
  <c r="AE354" i="5"/>
  <c r="AA354" i="5"/>
  <c r="AB354" i="5" s="1"/>
  <c r="AU353" i="5"/>
  <c r="AF353" i="5"/>
  <c r="AE353" i="5"/>
  <c r="AA353" i="5"/>
  <c r="AB353" i="5" s="1"/>
  <c r="AU352" i="5"/>
  <c r="AF352" i="5"/>
  <c r="AE352" i="5"/>
  <c r="X352" i="5"/>
  <c r="Y352" i="5" s="1"/>
  <c r="AA352" i="5" s="1"/>
  <c r="AB352" i="5" s="1"/>
  <c r="AU351" i="5"/>
  <c r="AF351" i="5"/>
  <c r="AE351" i="5"/>
  <c r="AA351" i="5"/>
  <c r="AB351" i="5" s="1"/>
  <c r="AU350" i="5"/>
  <c r="AF350" i="5"/>
  <c r="AE350" i="5"/>
  <c r="AA350" i="5"/>
  <c r="AU349" i="5"/>
  <c r="AF349" i="5"/>
  <c r="AE349" i="5"/>
  <c r="AA349" i="5"/>
  <c r="AU348" i="5"/>
  <c r="AF348" i="5"/>
  <c r="AE348" i="5"/>
  <c r="AA348" i="5"/>
  <c r="AU347" i="5"/>
  <c r="AF347" i="5"/>
  <c r="AE347" i="5"/>
  <c r="AA347" i="5"/>
  <c r="AU346" i="5"/>
  <c r="AF346" i="5"/>
  <c r="AE346" i="5"/>
  <c r="AA346" i="5"/>
  <c r="AB346" i="5" s="1"/>
  <c r="AU345" i="5"/>
  <c r="AF345" i="5"/>
  <c r="AE345" i="5"/>
  <c r="AA345" i="5"/>
  <c r="AU344" i="5"/>
  <c r="AF344" i="5"/>
  <c r="AE344" i="5"/>
  <c r="AA344" i="5"/>
  <c r="AB344" i="5" s="1"/>
  <c r="AU343" i="5"/>
  <c r="AF343" i="5"/>
  <c r="AE343" i="5"/>
  <c r="AA343" i="5"/>
  <c r="AB343" i="5" s="1"/>
  <c r="AU342" i="5"/>
  <c r="AF342" i="5"/>
  <c r="AE342" i="5"/>
  <c r="AB342" i="5"/>
  <c r="X342" i="5"/>
  <c r="Y342" i="5" s="1"/>
  <c r="AU341" i="5"/>
  <c r="AF341" i="5"/>
  <c r="AE341" i="5"/>
  <c r="AA341" i="5"/>
  <c r="AB341" i="5" s="1"/>
  <c r="AU340" i="5"/>
  <c r="AF340" i="5"/>
  <c r="AE340" i="5"/>
  <c r="AA340" i="5"/>
  <c r="AB340" i="5" s="1"/>
  <c r="AU339" i="5"/>
  <c r="AF339" i="5"/>
  <c r="AE339" i="5"/>
  <c r="AA339" i="5"/>
  <c r="AB339" i="5" s="1"/>
  <c r="AU338" i="5"/>
  <c r="AF338" i="5"/>
  <c r="AE338" i="5"/>
  <c r="AA338" i="5"/>
  <c r="AB338" i="5" s="1"/>
  <c r="AU337" i="5"/>
  <c r="AF337" i="5"/>
  <c r="AE337" i="5"/>
  <c r="AA337" i="5"/>
  <c r="AB337" i="5" s="1"/>
  <c r="AU336" i="5"/>
  <c r="AF336" i="5"/>
  <c r="AE336" i="5"/>
  <c r="AA336" i="5"/>
  <c r="AB336" i="5" s="1"/>
  <c r="AU335" i="5"/>
  <c r="AF335" i="5"/>
  <c r="AE335" i="5"/>
  <c r="AA335" i="5"/>
  <c r="AB335" i="5" s="1"/>
  <c r="AU334" i="5"/>
  <c r="AF334" i="5"/>
  <c r="AE334" i="5"/>
  <c r="AA334" i="5"/>
  <c r="AB334" i="5" s="1"/>
  <c r="AU333" i="5"/>
  <c r="AF333" i="5"/>
  <c r="AE333" i="5"/>
  <c r="AA333" i="5"/>
  <c r="AB333" i="5" s="1"/>
  <c r="AU332" i="5"/>
  <c r="AF332" i="5"/>
  <c r="AE332" i="5"/>
  <c r="AA332" i="5"/>
  <c r="AB332" i="5" s="1"/>
  <c r="AU331" i="5"/>
  <c r="AF331" i="5"/>
  <c r="AE331" i="5"/>
  <c r="AA331" i="5"/>
  <c r="AB331" i="5" s="1"/>
  <c r="AU330" i="5"/>
  <c r="AF330" i="5"/>
  <c r="AE330" i="5"/>
  <c r="AA330" i="5"/>
  <c r="AB330" i="5" s="1"/>
  <c r="AU329" i="5"/>
  <c r="AF329" i="5"/>
  <c r="AE329" i="5"/>
  <c r="AA329" i="5"/>
  <c r="AB329" i="5" s="1"/>
  <c r="AU328" i="5"/>
  <c r="AF328" i="5"/>
  <c r="AE328" i="5"/>
  <c r="X328" i="5"/>
  <c r="Y328" i="5" s="1"/>
  <c r="AA328" i="5" s="1"/>
  <c r="AB328" i="5" s="1"/>
  <c r="AU327" i="5"/>
  <c r="AF327" i="5"/>
  <c r="AE327" i="5"/>
  <c r="AA327" i="5"/>
  <c r="AB327" i="5" s="1"/>
  <c r="AU326" i="5"/>
  <c r="AF326" i="5"/>
  <c r="AE326" i="5"/>
  <c r="AA326" i="5"/>
  <c r="AB326" i="5" s="1"/>
  <c r="AU325" i="5"/>
  <c r="AF325" i="5"/>
  <c r="AE325" i="5"/>
  <c r="AA325" i="5"/>
  <c r="AB325" i="5" s="1"/>
  <c r="AU324" i="5"/>
  <c r="AF324" i="5"/>
  <c r="AE324" i="5"/>
  <c r="AA324" i="5"/>
  <c r="AB324" i="5" s="1"/>
  <c r="AU323" i="5"/>
  <c r="AF323" i="5"/>
  <c r="AE323" i="5"/>
  <c r="AA323" i="5"/>
  <c r="AB323" i="5" s="1"/>
  <c r="AU322" i="5"/>
  <c r="AF322" i="5"/>
  <c r="AE322" i="5"/>
  <c r="AA322" i="5"/>
  <c r="AB322" i="5" s="1"/>
  <c r="AU321" i="5"/>
  <c r="AF321" i="5"/>
  <c r="AE321" i="5"/>
  <c r="AA321" i="5"/>
  <c r="AB321" i="5" s="1"/>
  <c r="AU320" i="5"/>
  <c r="AF320" i="5"/>
  <c r="AE320" i="5"/>
  <c r="X320" i="5"/>
  <c r="Y320" i="5" s="1"/>
  <c r="AA320" i="5" s="1"/>
  <c r="AB320" i="5" s="1"/>
  <c r="AU319" i="5"/>
  <c r="AF319" i="5"/>
  <c r="AE319" i="5"/>
  <c r="AA319" i="5"/>
  <c r="AB319" i="5" s="1"/>
  <c r="AU318" i="5"/>
  <c r="AF318" i="5"/>
  <c r="AE318" i="5"/>
  <c r="AA318" i="5"/>
  <c r="AB318" i="5" s="1"/>
  <c r="AU317" i="5"/>
  <c r="AF317" i="5"/>
  <c r="AE317" i="5"/>
  <c r="AA317" i="5"/>
  <c r="AB317" i="5" s="1"/>
  <c r="AU316" i="5"/>
  <c r="AF316" i="5"/>
  <c r="AE316" i="5"/>
  <c r="AA316" i="5"/>
  <c r="AB316" i="5" s="1"/>
  <c r="AU315" i="5"/>
  <c r="AF315" i="5"/>
  <c r="AE315" i="5"/>
  <c r="AA315" i="5"/>
  <c r="AB315" i="5" s="1"/>
  <c r="AU314" i="5"/>
  <c r="AF314" i="5"/>
  <c r="AE314" i="5"/>
  <c r="AA314" i="5"/>
  <c r="AB314" i="5" s="1"/>
  <c r="AU313" i="5"/>
  <c r="AF313" i="5"/>
  <c r="AE313" i="5"/>
  <c r="AA313" i="5"/>
  <c r="AB313" i="5" s="1"/>
  <c r="AU312" i="5"/>
  <c r="AF312" i="5"/>
  <c r="AE312" i="5"/>
  <c r="AA312" i="5"/>
  <c r="AB312" i="5" s="1"/>
  <c r="AU311" i="5"/>
  <c r="AF311" i="5"/>
  <c r="AE311" i="5"/>
  <c r="AA311" i="5"/>
  <c r="AB311" i="5" s="1"/>
  <c r="AU310" i="5"/>
  <c r="AF310" i="5"/>
  <c r="AE310" i="5"/>
  <c r="X310" i="5"/>
  <c r="Y310" i="5" s="1"/>
  <c r="AA310" i="5" s="1"/>
  <c r="AB310" i="5" s="1"/>
  <c r="AU309" i="5"/>
  <c r="AF309" i="5"/>
  <c r="AE309" i="5"/>
  <c r="AA309" i="5"/>
  <c r="AB309" i="5" s="1"/>
  <c r="AU308" i="5"/>
  <c r="AF308" i="5"/>
  <c r="AE308" i="5"/>
  <c r="AA308" i="5"/>
  <c r="AB308" i="5" s="1"/>
  <c r="AU307" i="5"/>
  <c r="AF307" i="5"/>
  <c r="AE307" i="5"/>
  <c r="AA307" i="5"/>
  <c r="AB307" i="5" s="1"/>
  <c r="AU306" i="5"/>
  <c r="AF306" i="5"/>
  <c r="AE306" i="5"/>
  <c r="AA306" i="5"/>
  <c r="AB306" i="5" s="1"/>
  <c r="AU305" i="5"/>
  <c r="AF305" i="5"/>
  <c r="AE305" i="5"/>
  <c r="AA305" i="5"/>
  <c r="AB305" i="5" s="1"/>
  <c r="AU304" i="5"/>
  <c r="AF304" i="5"/>
  <c r="AE304" i="5"/>
  <c r="AA304" i="5"/>
  <c r="AB304" i="5" s="1"/>
  <c r="AU303" i="5"/>
  <c r="AF303" i="5"/>
  <c r="AE303" i="5"/>
  <c r="AA303" i="5"/>
  <c r="AB303" i="5" s="1"/>
  <c r="AU302" i="5"/>
  <c r="AF302" i="5"/>
  <c r="AE302" i="5"/>
  <c r="AA302" i="5"/>
  <c r="AB302" i="5" s="1"/>
  <c r="AU301" i="5"/>
  <c r="AF301" i="5"/>
  <c r="AE301" i="5"/>
  <c r="X301" i="5"/>
  <c r="Y301" i="5" s="1"/>
  <c r="AA301" i="5" s="1"/>
  <c r="AB301" i="5" s="1"/>
  <c r="AU300" i="5"/>
  <c r="AF300" i="5"/>
  <c r="AE300" i="5"/>
  <c r="AA300" i="5"/>
  <c r="AB300" i="5" s="1"/>
  <c r="AU299" i="5"/>
  <c r="AF299" i="5"/>
  <c r="AE299" i="5"/>
  <c r="AA299" i="5"/>
  <c r="AB299" i="5" s="1"/>
  <c r="AU298" i="5"/>
  <c r="AF298" i="5"/>
  <c r="AE298" i="5"/>
  <c r="AA298" i="5"/>
  <c r="AB298" i="5" s="1"/>
  <c r="AU297" i="5"/>
  <c r="AF297" i="5"/>
  <c r="AE297" i="5"/>
  <c r="AA297" i="5"/>
  <c r="AB297" i="5" s="1"/>
  <c r="AU296" i="5"/>
  <c r="AF296" i="5"/>
  <c r="AE296" i="5"/>
  <c r="AA296" i="5"/>
  <c r="AB296" i="5" s="1"/>
  <c r="AU295" i="5"/>
  <c r="AF295" i="5"/>
  <c r="AE295" i="5"/>
  <c r="AA295" i="5"/>
  <c r="AB295" i="5" s="1"/>
  <c r="AU294" i="5"/>
  <c r="AF294" i="5"/>
  <c r="AE294" i="5"/>
  <c r="AA294" i="5"/>
  <c r="AB294" i="5" s="1"/>
  <c r="AU293" i="5"/>
  <c r="AF293" i="5"/>
  <c r="AE293" i="5"/>
  <c r="AA293" i="5"/>
  <c r="AB293" i="5" s="1"/>
  <c r="AU292" i="5"/>
  <c r="AF292" i="5"/>
  <c r="AE292" i="5"/>
  <c r="AA292" i="5"/>
  <c r="AB292" i="5" s="1"/>
  <c r="AU291" i="5"/>
  <c r="AF291" i="5"/>
  <c r="AE291" i="5"/>
  <c r="AA291" i="5"/>
  <c r="AB291" i="5" s="1"/>
  <c r="AU290" i="5"/>
  <c r="AF290" i="5"/>
  <c r="AE290" i="5"/>
  <c r="X290" i="5"/>
  <c r="Y290" i="5" s="1"/>
  <c r="AA290" i="5" s="1"/>
  <c r="AB290" i="5" s="1"/>
  <c r="AU289" i="5"/>
  <c r="AF289" i="5"/>
  <c r="AE289" i="5"/>
  <c r="AA289" i="5"/>
  <c r="AB289" i="5" s="1"/>
  <c r="AU288" i="5"/>
  <c r="AF288" i="5"/>
  <c r="AE288" i="5"/>
  <c r="AA288" i="5"/>
  <c r="AB288" i="5" s="1"/>
  <c r="AU287" i="5"/>
  <c r="AF287" i="5"/>
  <c r="AE287" i="5"/>
  <c r="AA287" i="5"/>
  <c r="AB287" i="5" s="1"/>
  <c r="AU286" i="5"/>
  <c r="AF286" i="5"/>
  <c r="AE286" i="5"/>
  <c r="AA286" i="5"/>
  <c r="AB286" i="5" s="1"/>
  <c r="AU285" i="5"/>
  <c r="AF285" i="5"/>
  <c r="AE285" i="5"/>
  <c r="AA285" i="5"/>
  <c r="AB285" i="5" s="1"/>
  <c r="AU284" i="5"/>
  <c r="AF284" i="5"/>
  <c r="AE284" i="5"/>
  <c r="AA284" i="5"/>
  <c r="AB284" i="5" s="1"/>
  <c r="AU283" i="5"/>
  <c r="AF283" i="5"/>
  <c r="AE283" i="5"/>
  <c r="AA283" i="5"/>
  <c r="AB283" i="5" s="1"/>
  <c r="AU282" i="5"/>
  <c r="AF282" i="5"/>
  <c r="AE282" i="5"/>
  <c r="AB282" i="5"/>
  <c r="X282" i="5"/>
  <c r="Y282" i="5" s="1"/>
  <c r="AU281" i="5"/>
  <c r="AF281" i="5"/>
  <c r="AE281" i="5"/>
  <c r="AA281" i="5"/>
  <c r="AB281" i="5" s="1"/>
  <c r="AU280" i="5"/>
  <c r="AF280" i="5"/>
  <c r="AE280" i="5"/>
  <c r="AA280" i="5"/>
  <c r="AB280" i="5" s="1"/>
  <c r="AF279" i="5"/>
  <c r="AE279" i="5"/>
  <c r="AA279" i="5"/>
  <c r="AF278" i="5"/>
  <c r="AE278" i="5"/>
  <c r="AA278" i="5"/>
  <c r="AU277" i="5"/>
  <c r="AF277" i="5"/>
  <c r="AE277" i="5"/>
  <c r="AA277" i="5"/>
  <c r="AB277" i="5" s="1"/>
  <c r="AU276" i="5"/>
  <c r="AF276" i="5"/>
  <c r="AE276" i="5"/>
  <c r="AA276" i="5"/>
  <c r="AB276" i="5" s="1"/>
  <c r="AF275" i="5"/>
  <c r="AE275" i="5"/>
  <c r="AA275" i="5"/>
  <c r="AU274" i="5"/>
  <c r="AF274" i="5"/>
  <c r="AE274" i="5"/>
  <c r="AA274" i="5"/>
  <c r="AB274" i="5" s="1"/>
  <c r="AF273" i="5"/>
  <c r="AE273" i="5"/>
  <c r="AA273" i="5"/>
  <c r="AU272" i="5"/>
  <c r="AF272" i="5"/>
  <c r="AE272" i="5"/>
  <c r="AA272" i="5"/>
  <c r="AB272" i="5" s="1"/>
  <c r="AU271" i="5"/>
  <c r="AF271" i="5"/>
  <c r="AE271" i="5"/>
  <c r="AA271" i="5"/>
  <c r="AB271" i="5" s="1"/>
  <c r="AU270" i="5"/>
  <c r="AF270" i="5"/>
  <c r="AE270" i="5"/>
  <c r="AA270" i="5"/>
  <c r="AB270" i="5" s="1"/>
  <c r="AU269" i="5"/>
  <c r="AF269" i="5"/>
  <c r="AE269" i="5"/>
  <c r="X269" i="5"/>
  <c r="Y269" i="5" s="1"/>
  <c r="AA269" i="5" s="1"/>
  <c r="AB269" i="5" s="1"/>
  <c r="AU268" i="5"/>
  <c r="AF268" i="5"/>
  <c r="AE268" i="5"/>
  <c r="AA268" i="5"/>
  <c r="AB268" i="5" s="1"/>
  <c r="AU267" i="5"/>
  <c r="AF267" i="5"/>
  <c r="AE267" i="5"/>
  <c r="AA267" i="5"/>
  <c r="AB267" i="5" s="1"/>
  <c r="AU266" i="5"/>
  <c r="AF266" i="5"/>
  <c r="AE266" i="5"/>
  <c r="AA266" i="5"/>
  <c r="AB266" i="5" s="1"/>
  <c r="AU265" i="5"/>
  <c r="AF265" i="5"/>
  <c r="AE265" i="5"/>
  <c r="AA265" i="5"/>
  <c r="AB265" i="5" s="1"/>
  <c r="AU264" i="5"/>
  <c r="AF264" i="5"/>
  <c r="AE264" i="5"/>
  <c r="AA264" i="5"/>
  <c r="AB264" i="5" s="1"/>
  <c r="AU263" i="5"/>
  <c r="AF263" i="5"/>
  <c r="AE263" i="5"/>
  <c r="AA263" i="5"/>
  <c r="AB263" i="5" s="1"/>
  <c r="AU262" i="5"/>
  <c r="AF262" i="5"/>
  <c r="AE262" i="5"/>
  <c r="AA262" i="5"/>
  <c r="AB262" i="5" s="1"/>
  <c r="AU261" i="5"/>
  <c r="AF261" i="5"/>
  <c r="AE261" i="5"/>
  <c r="AA261" i="5"/>
  <c r="AB261" i="5" s="1"/>
  <c r="AU260" i="5"/>
  <c r="AF260" i="5"/>
  <c r="AE260" i="5"/>
  <c r="X260" i="5"/>
  <c r="Y260" i="5" s="1"/>
  <c r="AA260" i="5" s="1"/>
  <c r="AB260" i="5" s="1"/>
  <c r="AU259" i="5"/>
  <c r="AF259" i="5"/>
  <c r="AE259" i="5"/>
  <c r="AA259" i="5"/>
  <c r="AB259" i="5" s="1"/>
  <c r="AU258" i="5"/>
  <c r="AF258" i="5"/>
  <c r="AE258" i="5"/>
  <c r="AA258" i="5"/>
  <c r="AB258" i="5" s="1"/>
  <c r="AU257" i="5"/>
  <c r="AF257" i="5"/>
  <c r="AE257" i="5"/>
  <c r="AA257" i="5"/>
  <c r="AB257" i="5" s="1"/>
  <c r="AU256" i="5"/>
  <c r="AF256" i="5"/>
  <c r="AE256" i="5"/>
  <c r="AA256" i="5"/>
  <c r="AB256" i="5" s="1"/>
  <c r="AU255" i="5"/>
  <c r="AF255" i="5"/>
  <c r="AE255" i="5"/>
  <c r="AA255" i="5"/>
  <c r="AB255" i="5" s="1"/>
  <c r="AU254" i="5"/>
  <c r="AF254" i="5"/>
  <c r="AE254" i="5"/>
  <c r="AA254" i="5"/>
  <c r="AB254" i="5" s="1"/>
  <c r="AU253" i="5"/>
  <c r="AF253" i="5"/>
  <c r="AE253" i="5"/>
  <c r="X253" i="5"/>
  <c r="Y253" i="5" s="1"/>
  <c r="AA253" i="5" s="1"/>
  <c r="AB253" i="5" s="1"/>
  <c r="AU252" i="5"/>
  <c r="AF252" i="5"/>
  <c r="AE252" i="5"/>
  <c r="AA252" i="5"/>
  <c r="AB252" i="5" s="1"/>
  <c r="AU251" i="5"/>
  <c r="AF251" i="5"/>
  <c r="AE251" i="5"/>
  <c r="AA251" i="5"/>
  <c r="AB251" i="5" s="1"/>
  <c r="AU250" i="5"/>
  <c r="AF250" i="5"/>
  <c r="AE250" i="5"/>
  <c r="AA250" i="5"/>
  <c r="AB250" i="5" s="1"/>
  <c r="AU249" i="5"/>
  <c r="AF249" i="5"/>
  <c r="AE249" i="5"/>
  <c r="AA249" i="5"/>
  <c r="AB249" i="5" s="1"/>
  <c r="AU248" i="5"/>
  <c r="AF248" i="5"/>
  <c r="AE248" i="5"/>
  <c r="AA248" i="5"/>
  <c r="AB248" i="5" s="1"/>
  <c r="AU247" i="5"/>
  <c r="AF247" i="5"/>
  <c r="AE247" i="5"/>
  <c r="X247" i="5"/>
  <c r="Y247" i="5" s="1"/>
  <c r="AA247" i="5" s="1"/>
  <c r="AB247" i="5" s="1"/>
  <c r="AU246" i="5"/>
  <c r="AF246" i="5"/>
  <c r="AE246" i="5"/>
  <c r="AA246" i="5"/>
  <c r="AB246" i="5" s="1"/>
  <c r="AU245" i="5"/>
  <c r="AF245" i="5"/>
  <c r="AE245" i="5"/>
  <c r="AA245" i="5"/>
  <c r="AB245" i="5" s="1"/>
  <c r="AU244" i="5"/>
  <c r="AF244" i="5"/>
  <c r="AE244" i="5"/>
  <c r="AA244" i="5"/>
  <c r="AB244" i="5" s="1"/>
  <c r="AU243" i="5"/>
  <c r="AF243" i="5"/>
  <c r="AE243" i="5"/>
  <c r="AA243" i="5"/>
  <c r="AB243" i="5" s="1"/>
  <c r="AU242" i="5"/>
  <c r="AF242" i="5"/>
  <c r="AE242" i="5"/>
  <c r="AA242" i="5"/>
  <c r="AB242" i="5" s="1"/>
  <c r="AU241" i="5"/>
  <c r="AF241" i="5"/>
  <c r="AE241" i="5"/>
  <c r="AA241" i="5"/>
  <c r="AB241" i="5" s="1"/>
  <c r="AU240" i="5"/>
  <c r="AF240" i="5"/>
  <c r="AE240" i="5"/>
  <c r="AA240" i="5"/>
  <c r="AB240" i="5" s="1"/>
  <c r="AU239" i="5"/>
  <c r="AF239" i="5"/>
  <c r="AE239" i="5"/>
  <c r="X239" i="5"/>
  <c r="Y239" i="5" s="1"/>
  <c r="AA239" i="5" s="1"/>
  <c r="AB239" i="5" s="1"/>
  <c r="AU238" i="5"/>
  <c r="AF238" i="5"/>
  <c r="AE238" i="5"/>
  <c r="AA238" i="5"/>
  <c r="AB238" i="5" s="1"/>
  <c r="AU237" i="5"/>
  <c r="AF237" i="5"/>
  <c r="AE237" i="5"/>
  <c r="AA237" i="5"/>
  <c r="AB237" i="5" s="1"/>
  <c r="AU236" i="5"/>
  <c r="AF236" i="5"/>
  <c r="AE236" i="5"/>
  <c r="AA236" i="5"/>
  <c r="AB236" i="5" s="1"/>
  <c r="AU235" i="5"/>
  <c r="AF235" i="5"/>
  <c r="AE235" i="5"/>
  <c r="AA235" i="5"/>
  <c r="AB235" i="5" s="1"/>
  <c r="AU234" i="5"/>
  <c r="AF234" i="5"/>
  <c r="AE234" i="5"/>
  <c r="AA234" i="5"/>
  <c r="AB234" i="5" s="1"/>
  <c r="AU233" i="5"/>
  <c r="AF233" i="5"/>
  <c r="AE233" i="5"/>
  <c r="AA233" i="5"/>
  <c r="AB233" i="5" s="1"/>
  <c r="AU232" i="5"/>
  <c r="AF232" i="5"/>
  <c r="AE232" i="5"/>
  <c r="AA232" i="5"/>
  <c r="AB232" i="5" s="1"/>
  <c r="AU231" i="5"/>
  <c r="AF231" i="5"/>
  <c r="AE231" i="5"/>
  <c r="AA231" i="5"/>
  <c r="AB231" i="5" s="1"/>
  <c r="AU230" i="5"/>
  <c r="AF230" i="5"/>
  <c r="AE230" i="5"/>
  <c r="AA230" i="5"/>
  <c r="AB230" i="5" s="1"/>
  <c r="AU229" i="5"/>
  <c r="AF229" i="5"/>
  <c r="AE229" i="5"/>
  <c r="AA229" i="5"/>
  <c r="AB229" i="5" s="1"/>
  <c r="AU228" i="5"/>
  <c r="AF228" i="5"/>
  <c r="AE228" i="5"/>
  <c r="AA228" i="5"/>
  <c r="AB228" i="5" s="1"/>
  <c r="AU227" i="5"/>
  <c r="AF227" i="5"/>
  <c r="AE227" i="5"/>
  <c r="X227" i="5"/>
  <c r="Y227" i="5" s="1"/>
  <c r="AA227" i="5" s="1"/>
  <c r="AB227" i="5" s="1"/>
  <c r="AU226" i="5"/>
  <c r="AF226" i="5"/>
  <c r="AE226" i="5"/>
  <c r="AA226" i="5"/>
  <c r="AB226" i="5" s="1"/>
  <c r="AU225" i="5"/>
  <c r="AF225" i="5"/>
  <c r="AE225" i="5"/>
  <c r="AA225" i="5"/>
  <c r="AB225" i="5" s="1"/>
  <c r="AU224" i="5"/>
  <c r="AF224" i="5"/>
  <c r="AE224" i="5"/>
  <c r="AA224" i="5"/>
  <c r="AB224" i="5" s="1"/>
  <c r="AU223" i="5"/>
  <c r="AF223" i="5"/>
  <c r="AE223" i="5"/>
  <c r="AA223" i="5"/>
  <c r="AB223" i="5" s="1"/>
  <c r="AU222" i="5"/>
  <c r="AF222" i="5"/>
  <c r="AE222" i="5"/>
  <c r="AA222" i="5"/>
  <c r="AB222" i="5" s="1"/>
  <c r="AU221" i="5"/>
  <c r="AF221" i="5"/>
  <c r="AE221" i="5"/>
  <c r="AA221" i="5"/>
  <c r="AB221" i="5" s="1"/>
  <c r="AU220" i="5"/>
  <c r="AF220" i="5"/>
  <c r="AE220" i="5"/>
  <c r="AA220" i="5"/>
  <c r="AB220" i="5" s="1"/>
  <c r="AU219" i="5"/>
  <c r="AF219" i="5"/>
  <c r="AE219" i="5"/>
  <c r="AA219" i="5"/>
  <c r="AB219" i="5" s="1"/>
  <c r="AU218" i="5"/>
  <c r="AF218" i="5"/>
  <c r="AE218" i="5"/>
  <c r="X218" i="5"/>
  <c r="Y218" i="5" s="1"/>
  <c r="AA218" i="5" s="1"/>
  <c r="AB218" i="5" s="1"/>
  <c r="AU217" i="5"/>
  <c r="AF217" i="5"/>
  <c r="AE217" i="5"/>
  <c r="AA217" i="5"/>
  <c r="AB217" i="5" s="1"/>
  <c r="AU216" i="5"/>
  <c r="AF216" i="5"/>
  <c r="AE216" i="5"/>
  <c r="AA216" i="5"/>
  <c r="AB216" i="5" s="1"/>
  <c r="AU215" i="5"/>
  <c r="AF215" i="5"/>
  <c r="AE215" i="5"/>
  <c r="AA215" i="5"/>
  <c r="AB215" i="5" s="1"/>
  <c r="AU214" i="5"/>
  <c r="AF214" i="5"/>
  <c r="AE214" i="5"/>
  <c r="AA214" i="5"/>
  <c r="AB214" i="5" s="1"/>
  <c r="AU213" i="5"/>
  <c r="AF213" i="5"/>
  <c r="AE213" i="5"/>
  <c r="AA213" i="5"/>
  <c r="AB213" i="5" s="1"/>
  <c r="AU212" i="5"/>
  <c r="AF212" i="5"/>
  <c r="AE212" i="5"/>
  <c r="AA212" i="5"/>
  <c r="AB212" i="5" s="1"/>
  <c r="AU211" i="5"/>
  <c r="AF211" i="5"/>
  <c r="AE211" i="5"/>
  <c r="AA211" i="5"/>
  <c r="AB211" i="5" s="1"/>
  <c r="AU210" i="5"/>
  <c r="AF210" i="5"/>
  <c r="AE210" i="5"/>
  <c r="X210" i="5"/>
  <c r="Y210" i="5" s="1"/>
  <c r="AA210" i="5" s="1"/>
  <c r="AB210" i="5" s="1"/>
  <c r="AU209" i="5"/>
  <c r="AF209" i="5"/>
  <c r="AE209" i="5"/>
  <c r="AA209" i="5"/>
  <c r="AB209" i="5" s="1"/>
  <c r="AU208" i="5"/>
  <c r="AF208" i="5"/>
  <c r="AE208" i="5"/>
  <c r="AA208" i="5"/>
  <c r="AB208" i="5" s="1"/>
  <c r="AU207" i="5"/>
  <c r="AF207" i="5"/>
  <c r="AE207" i="5"/>
  <c r="AA207" i="5"/>
  <c r="AB207" i="5" s="1"/>
  <c r="AU206" i="5"/>
  <c r="AF206" i="5"/>
  <c r="AE206" i="5"/>
  <c r="AA206" i="5"/>
  <c r="AB206" i="5" s="1"/>
  <c r="AU205" i="5"/>
  <c r="AF205" i="5"/>
  <c r="AE205" i="5"/>
  <c r="AA205" i="5"/>
  <c r="AB205" i="5" s="1"/>
  <c r="AU204" i="5"/>
  <c r="AF204" i="5"/>
  <c r="AE204" i="5"/>
  <c r="AA204" i="5"/>
  <c r="AB204" i="5" s="1"/>
  <c r="AU203" i="5"/>
  <c r="AF203" i="5"/>
  <c r="AE203" i="5"/>
  <c r="X203" i="5"/>
  <c r="Y203" i="5" s="1"/>
  <c r="AA203" i="5" s="1"/>
  <c r="AB203" i="5" s="1"/>
  <c r="AU202" i="5"/>
  <c r="AF202" i="5"/>
  <c r="AE202" i="5"/>
  <c r="AA202" i="5"/>
  <c r="AB202" i="5" s="1"/>
  <c r="AU201" i="5"/>
  <c r="AF201" i="5"/>
  <c r="AE201" i="5"/>
  <c r="AA201" i="5"/>
  <c r="AB201" i="5" s="1"/>
  <c r="AU200" i="5"/>
  <c r="AF200" i="5"/>
  <c r="AE200" i="5"/>
  <c r="AA200" i="5"/>
  <c r="AB200" i="5" s="1"/>
  <c r="AU199" i="5"/>
  <c r="AF199" i="5"/>
  <c r="AE199" i="5"/>
  <c r="AA199" i="5"/>
  <c r="AB199" i="5" s="1"/>
  <c r="AU198" i="5"/>
  <c r="AF198" i="5"/>
  <c r="AE198" i="5"/>
  <c r="AA198" i="5"/>
  <c r="AB198" i="5" s="1"/>
  <c r="AU197" i="5"/>
  <c r="AF197" i="5"/>
  <c r="AE197" i="5"/>
  <c r="AA197" i="5"/>
  <c r="AB197" i="5" s="1"/>
  <c r="AU196" i="5"/>
  <c r="AF196" i="5"/>
  <c r="AE196" i="5"/>
  <c r="AA196" i="5"/>
  <c r="AB196" i="5" s="1"/>
  <c r="AU195" i="5"/>
  <c r="AF195" i="5"/>
  <c r="AE195" i="5"/>
  <c r="AA195" i="5"/>
  <c r="AB195" i="5" s="1"/>
  <c r="AU194" i="5"/>
  <c r="AF194" i="5"/>
  <c r="AE194" i="5"/>
  <c r="X194" i="5"/>
  <c r="Y194" i="5" s="1"/>
  <c r="AA194" i="5" s="1"/>
  <c r="AB194" i="5" s="1"/>
  <c r="AU193" i="5"/>
  <c r="AF193" i="5"/>
  <c r="AE193" i="5"/>
  <c r="AA193" i="5"/>
  <c r="AB193" i="5" s="1"/>
  <c r="AU192" i="5"/>
  <c r="AF192" i="5"/>
  <c r="AE192" i="5"/>
  <c r="AA192" i="5"/>
  <c r="AB192" i="5" s="1"/>
  <c r="AU191" i="5"/>
  <c r="AF191" i="5"/>
  <c r="AE191" i="5"/>
  <c r="AA191" i="5"/>
  <c r="AB191" i="5" s="1"/>
  <c r="AU190" i="5"/>
  <c r="AF190" i="5"/>
  <c r="AE190" i="5"/>
  <c r="AA190" i="5"/>
  <c r="AB190" i="5" s="1"/>
  <c r="AU189" i="5"/>
  <c r="AF189" i="5"/>
  <c r="AE189" i="5"/>
  <c r="AA189" i="5"/>
  <c r="AB189" i="5" s="1"/>
  <c r="AU188" i="5"/>
  <c r="AF188" i="5"/>
  <c r="AE188" i="5"/>
  <c r="AA188" i="5"/>
  <c r="AB188" i="5" s="1"/>
  <c r="AU187" i="5"/>
  <c r="AF187" i="5"/>
  <c r="AE187" i="5"/>
  <c r="X187" i="5"/>
  <c r="Y187" i="5" s="1"/>
  <c r="AA187" i="5" s="1"/>
  <c r="AB187" i="5" s="1"/>
  <c r="AU186" i="5"/>
  <c r="AF186" i="5"/>
  <c r="AE186" i="5"/>
  <c r="AA186" i="5"/>
  <c r="AB186" i="5" s="1"/>
  <c r="AU185" i="5"/>
  <c r="AF185" i="5"/>
  <c r="AE185" i="5"/>
  <c r="AA185" i="5"/>
  <c r="AB185" i="5" s="1"/>
  <c r="AU184" i="5"/>
  <c r="AF184" i="5"/>
  <c r="AE184" i="5"/>
  <c r="AA184" i="5"/>
  <c r="AB184" i="5" s="1"/>
  <c r="AU183" i="5"/>
  <c r="AF183" i="5"/>
  <c r="AE183" i="5"/>
  <c r="AA183" i="5"/>
  <c r="AB183" i="5" s="1"/>
  <c r="AU182" i="5"/>
  <c r="AF182" i="5"/>
  <c r="AE182" i="5"/>
  <c r="AA182" i="5"/>
  <c r="AB182" i="5" s="1"/>
  <c r="AU181" i="5"/>
  <c r="AF181" i="5"/>
  <c r="AE181" i="5"/>
  <c r="AA181" i="5"/>
  <c r="AB181" i="5" s="1"/>
  <c r="AU180" i="5"/>
  <c r="AF180" i="5"/>
  <c r="AE180" i="5"/>
  <c r="AA180" i="5"/>
  <c r="AB180" i="5" s="1"/>
  <c r="AU179" i="5"/>
  <c r="AF179" i="5"/>
  <c r="AE179" i="5"/>
  <c r="AA179" i="5"/>
  <c r="AB179" i="5" s="1"/>
  <c r="AU178" i="5"/>
  <c r="AF178" i="5"/>
  <c r="AE178" i="5"/>
  <c r="AA178" i="5"/>
  <c r="AB178" i="5" s="1"/>
  <c r="AU177" i="5"/>
  <c r="AF177" i="5"/>
  <c r="AE177" i="5"/>
  <c r="AA177" i="5"/>
  <c r="AB177" i="5" s="1"/>
  <c r="AU176" i="5"/>
  <c r="AF176" i="5"/>
  <c r="AE176" i="5"/>
  <c r="AA176" i="5"/>
  <c r="AB176" i="5" s="1"/>
  <c r="AU175" i="5"/>
  <c r="AF175" i="5"/>
  <c r="AE175" i="5"/>
  <c r="X175" i="5"/>
  <c r="Y175" i="5" s="1"/>
  <c r="AA175" i="5" s="1"/>
  <c r="AB175" i="5" s="1"/>
  <c r="AU174" i="5"/>
  <c r="AF174" i="5"/>
  <c r="AE174" i="5"/>
  <c r="AA174" i="5"/>
  <c r="AB174" i="5" s="1"/>
  <c r="AU173" i="5"/>
  <c r="AF173" i="5"/>
  <c r="AE173" i="5"/>
  <c r="AA173" i="5"/>
  <c r="AB173" i="5" s="1"/>
  <c r="AU172" i="5"/>
  <c r="AF172" i="5"/>
  <c r="AE172" i="5"/>
  <c r="AA172" i="5"/>
  <c r="AB172" i="5" s="1"/>
  <c r="AU171" i="5"/>
  <c r="AF171" i="5"/>
  <c r="AE171" i="5"/>
  <c r="AA171" i="5"/>
  <c r="AB171" i="5" s="1"/>
  <c r="AU170" i="5"/>
  <c r="AF170" i="5"/>
  <c r="AE170" i="5"/>
  <c r="AA170" i="5"/>
  <c r="AB170" i="5" s="1"/>
  <c r="AU169" i="5"/>
  <c r="AF169" i="5"/>
  <c r="AE169" i="5"/>
  <c r="AA169" i="5"/>
  <c r="AB169" i="5" s="1"/>
  <c r="AU168" i="5"/>
  <c r="AF168" i="5"/>
  <c r="AE168" i="5"/>
  <c r="AA168" i="5"/>
  <c r="AB168" i="5" s="1"/>
  <c r="AU167" i="5"/>
  <c r="AF167" i="5"/>
  <c r="AE167" i="5"/>
  <c r="X167" i="5"/>
  <c r="Y167" i="5" s="1"/>
  <c r="AA167" i="5" s="1"/>
  <c r="AB167" i="5" s="1"/>
  <c r="AU166" i="5"/>
  <c r="AF166" i="5"/>
  <c r="AE166" i="5"/>
  <c r="AA166" i="5"/>
  <c r="AU165" i="5"/>
  <c r="AF165" i="5"/>
  <c r="AE165" i="5"/>
  <c r="AA165" i="5"/>
  <c r="AU164" i="5"/>
  <c r="AF164" i="5"/>
  <c r="AE164" i="5"/>
  <c r="AA164" i="5"/>
  <c r="AU163" i="5"/>
  <c r="AF163" i="5"/>
  <c r="AE163" i="5"/>
  <c r="AA163" i="5"/>
  <c r="AB163" i="5" s="1"/>
  <c r="AU162" i="5"/>
  <c r="AF162" i="5"/>
  <c r="AE162" i="5"/>
  <c r="AA162" i="5"/>
  <c r="AU161" i="5"/>
  <c r="AF161" i="5"/>
  <c r="AE161" i="5"/>
  <c r="AA161" i="5"/>
  <c r="AB161" i="5" s="1"/>
  <c r="AU160" i="5"/>
  <c r="AF160" i="5"/>
  <c r="AE160" i="5"/>
  <c r="AA160" i="5"/>
  <c r="AB160" i="5" s="1"/>
  <c r="AU159" i="5"/>
  <c r="AF159" i="5"/>
  <c r="AE159" i="5"/>
  <c r="AA159" i="5"/>
  <c r="AB159" i="5" s="1"/>
  <c r="AU158" i="5"/>
  <c r="AF158" i="5"/>
  <c r="AE158" i="5"/>
  <c r="AA158" i="5"/>
  <c r="AB158" i="5" s="1"/>
  <c r="AU157" i="5"/>
  <c r="AF157" i="5"/>
  <c r="AE157" i="5"/>
  <c r="X157" i="5"/>
  <c r="Y157" i="5" s="1"/>
  <c r="AA157" i="5" s="1"/>
  <c r="AB157" i="5" s="1"/>
  <c r="AU156" i="5"/>
  <c r="AF156" i="5"/>
  <c r="AE156" i="5"/>
  <c r="AA156" i="5"/>
  <c r="AB156" i="5" s="1"/>
  <c r="AU155" i="5"/>
  <c r="AF155" i="5"/>
  <c r="AE155" i="5"/>
  <c r="AA155" i="5"/>
  <c r="AB155" i="5" s="1"/>
  <c r="AU154" i="5"/>
  <c r="AF154" i="5"/>
  <c r="AE154" i="5"/>
  <c r="AA154" i="5"/>
  <c r="AB154" i="5" s="1"/>
  <c r="AU153" i="5"/>
  <c r="AF153" i="5"/>
  <c r="AE153" i="5"/>
  <c r="AA153" i="5"/>
  <c r="AB153" i="5" s="1"/>
  <c r="AU152" i="5"/>
  <c r="AF152" i="5"/>
  <c r="AE152" i="5"/>
  <c r="AA152" i="5"/>
  <c r="AB152" i="5" s="1"/>
  <c r="AU151" i="5"/>
  <c r="AF151" i="5"/>
  <c r="AE151" i="5"/>
  <c r="AA151" i="5"/>
  <c r="AB151" i="5" s="1"/>
  <c r="AU150" i="5"/>
  <c r="AF150" i="5"/>
  <c r="AE150" i="5"/>
  <c r="AA150" i="5"/>
  <c r="AB150" i="5" s="1"/>
  <c r="AU149" i="5"/>
  <c r="AF149" i="5"/>
  <c r="AE149" i="5"/>
  <c r="AA149" i="5"/>
  <c r="AB149" i="5" s="1"/>
  <c r="AU148" i="5"/>
  <c r="AF148" i="5"/>
  <c r="AE148" i="5"/>
  <c r="AA148" i="5"/>
  <c r="AB148" i="5" s="1"/>
  <c r="AU147" i="5"/>
  <c r="AF147" i="5"/>
  <c r="AE147" i="5"/>
  <c r="AA147" i="5"/>
  <c r="AB147" i="5" s="1"/>
  <c r="X147" i="5"/>
  <c r="AU146" i="5"/>
  <c r="AF146" i="5"/>
  <c r="AE146" i="5"/>
  <c r="AA146" i="5"/>
  <c r="AB146" i="5" s="1"/>
  <c r="AU145" i="5"/>
  <c r="AF145" i="5"/>
  <c r="AE145" i="5"/>
  <c r="AA145" i="5"/>
  <c r="AB145" i="5" s="1"/>
  <c r="AU144" i="5"/>
  <c r="AF144" i="5"/>
  <c r="AE144" i="5"/>
  <c r="AA144" i="5"/>
  <c r="AB144" i="5" s="1"/>
  <c r="AU143" i="5"/>
  <c r="AF143" i="5"/>
  <c r="AE143" i="5"/>
  <c r="AA143" i="5"/>
  <c r="AB143" i="5" s="1"/>
  <c r="AU142" i="5"/>
  <c r="AF142" i="5"/>
  <c r="AE142" i="5"/>
  <c r="AA142" i="5"/>
  <c r="AB142" i="5" s="1"/>
  <c r="AU141" i="5"/>
  <c r="AF141" i="5"/>
  <c r="AE141" i="5"/>
  <c r="AA141" i="5"/>
  <c r="AB141" i="5" s="1"/>
  <c r="AU140" i="5"/>
  <c r="AF140" i="5"/>
  <c r="AE140" i="5"/>
  <c r="AA140" i="5"/>
  <c r="AB140" i="5" s="1"/>
  <c r="AU139" i="5"/>
  <c r="AF139" i="5"/>
  <c r="AE139" i="5"/>
  <c r="AA139" i="5"/>
  <c r="AB139" i="5" s="1"/>
  <c r="AU138" i="5"/>
  <c r="AF138" i="5"/>
  <c r="AE138" i="5"/>
  <c r="AA138" i="5"/>
  <c r="AB138" i="5" s="1"/>
  <c r="AU137" i="5"/>
  <c r="AF137" i="5"/>
  <c r="AE137" i="5"/>
  <c r="AA137" i="5"/>
  <c r="AB137" i="5" s="1"/>
  <c r="AU136" i="5"/>
  <c r="AF136" i="5"/>
  <c r="AE136" i="5"/>
  <c r="AA136" i="5"/>
  <c r="AB136" i="5" s="1"/>
  <c r="AU135" i="5"/>
  <c r="AF135" i="5"/>
  <c r="AE135" i="5"/>
  <c r="AA135" i="5"/>
  <c r="AB135" i="5" s="1"/>
  <c r="AU134" i="5"/>
  <c r="AF134" i="5"/>
  <c r="AE134" i="5"/>
  <c r="AA134" i="5"/>
  <c r="AB134" i="5" s="1"/>
  <c r="AU133" i="5"/>
  <c r="AF133" i="5"/>
  <c r="AE133" i="5"/>
  <c r="AA133" i="5"/>
  <c r="AB133" i="5" s="1"/>
  <c r="X133" i="5"/>
  <c r="AU132" i="5"/>
  <c r="AF132" i="5"/>
  <c r="AE132" i="5"/>
  <c r="AA132" i="5"/>
  <c r="AB132" i="5" s="1"/>
  <c r="AU131" i="5"/>
  <c r="AF131" i="5"/>
  <c r="AE131" i="5"/>
  <c r="AA131" i="5"/>
  <c r="AB131" i="5" s="1"/>
  <c r="AU130" i="5"/>
  <c r="AF130" i="5"/>
  <c r="AE130" i="5"/>
  <c r="AA130" i="5"/>
  <c r="AB130" i="5" s="1"/>
  <c r="AU129" i="5"/>
  <c r="AF129" i="5"/>
  <c r="AE129" i="5"/>
  <c r="AA129" i="5"/>
  <c r="AB129" i="5" s="1"/>
  <c r="AU128" i="5"/>
  <c r="AF128" i="5"/>
  <c r="AE128" i="5"/>
  <c r="AA128" i="5"/>
  <c r="AB128" i="5" s="1"/>
  <c r="AU127" i="5"/>
  <c r="AF127" i="5"/>
  <c r="AE127" i="5"/>
  <c r="AA127" i="5"/>
  <c r="AB127" i="5" s="1"/>
  <c r="AU126" i="5"/>
  <c r="AF126" i="5"/>
  <c r="AE126" i="5"/>
  <c r="X126" i="5"/>
  <c r="Y126" i="5" s="1"/>
  <c r="AA126" i="5" s="1"/>
  <c r="AB126" i="5" s="1"/>
  <c r="AU125" i="5"/>
  <c r="AF125" i="5"/>
  <c r="AE125" i="5"/>
  <c r="AA125" i="5"/>
  <c r="AB125" i="5" s="1"/>
  <c r="AU124" i="5"/>
  <c r="AF124" i="5"/>
  <c r="AE124" i="5"/>
  <c r="AA124" i="5"/>
  <c r="AB124" i="5" s="1"/>
  <c r="AU123" i="5"/>
  <c r="AF123" i="5"/>
  <c r="AE123" i="5"/>
  <c r="AA123" i="5"/>
  <c r="AB123" i="5" s="1"/>
  <c r="AU122" i="5"/>
  <c r="AF122" i="5"/>
  <c r="AE122" i="5"/>
  <c r="AA122" i="5"/>
  <c r="AB122" i="5" s="1"/>
  <c r="AU121" i="5"/>
  <c r="AF121" i="5"/>
  <c r="AE121" i="5"/>
  <c r="AA121" i="5"/>
  <c r="AB121" i="5" s="1"/>
  <c r="AU120" i="5"/>
  <c r="AF120" i="5"/>
  <c r="AE120" i="5"/>
  <c r="X120" i="5"/>
  <c r="Y120" i="5" s="1"/>
  <c r="AA120" i="5" s="1"/>
  <c r="AB120" i="5" s="1"/>
  <c r="AU119" i="5"/>
  <c r="AF119" i="5"/>
  <c r="AE119" i="5"/>
  <c r="AA119" i="5"/>
  <c r="AB119" i="5" s="1"/>
  <c r="AU118" i="5"/>
  <c r="AF118" i="5"/>
  <c r="AE118" i="5"/>
  <c r="AA118" i="5"/>
  <c r="AB118" i="5" s="1"/>
  <c r="AU117" i="5"/>
  <c r="AF117" i="5"/>
  <c r="AE117" i="5"/>
  <c r="AA117" i="5"/>
  <c r="AB117" i="5" s="1"/>
  <c r="AU116" i="5"/>
  <c r="AF116" i="5"/>
  <c r="AE116" i="5"/>
  <c r="AA116" i="5"/>
  <c r="AB116" i="5" s="1"/>
  <c r="AU115" i="5"/>
  <c r="AF115" i="5"/>
  <c r="AE115" i="5"/>
  <c r="AA115" i="5"/>
  <c r="AB115" i="5" s="1"/>
  <c r="AU114" i="5"/>
  <c r="AF114" i="5"/>
  <c r="AE114" i="5"/>
  <c r="AA114" i="5"/>
  <c r="AB114" i="5" s="1"/>
  <c r="AU113" i="5"/>
  <c r="AF113" i="5"/>
  <c r="AE113" i="5"/>
  <c r="AA113" i="5"/>
  <c r="AB113" i="5" s="1"/>
  <c r="AU112" i="5"/>
  <c r="AF112" i="5"/>
  <c r="AE112" i="5"/>
  <c r="AA112" i="5"/>
  <c r="AB112" i="5" s="1"/>
  <c r="AU111" i="5"/>
  <c r="AF111" i="5"/>
  <c r="AE111" i="5"/>
  <c r="AA111" i="5"/>
  <c r="AB111" i="5" s="1"/>
  <c r="AU110" i="5"/>
  <c r="AF110" i="5"/>
  <c r="AE110" i="5"/>
  <c r="AA110" i="5"/>
  <c r="AB110" i="5" s="1"/>
  <c r="AU109" i="5"/>
  <c r="AF109" i="5"/>
  <c r="AE109" i="5"/>
  <c r="AA109" i="5"/>
  <c r="AB109" i="5" s="1"/>
  <c r="AU108" i="5"/>
  <c r="AF108" i="5"/>
  <c r="AE108" i="5"/>
  <c r="AA108" i="5"/>
  <c r="AB108" i="5" s="1"/>
  <c r="AF107" i="5"/>
  <c r="AE107" i="5"/>
  <c r="X107" i="5"/>
  <c r="Y107" i="5" s="1"/>
  <c r="AA107" i="5" s="1"/>
  <c r="AB107" i="5" s="1"/>
  <c r="AU106" i="5"/>
  <c r="AF106" i="5"/>
  <c r="AE106" i="5"/>
  <c r="AA106" i="5"/>
  <c r="AU105" i="5"/>
  <c r="AF105" i="5"/>
  <c r="AE105" i="5"/>
  <c r="AA105" i="5"/>
  <c r="AU104" i="5"/>
  <c r="AF104" i="5"/>
  <c r="AE104" i="5"/>
  <c r="AA104" i="5"/>
  <c r="AU103" i="5"/>
  <c r="AF103" i="5"/>
  <c r="AE103" i="5"/>
  <c r="AA103" i="5"/>
  <c r="AU102" i="5"/>
  <c r="AF102" i="5"/>
  <c r="AE102" i="5"/>
  <c r="AA102" i="5"/>
  <c r="AU101" i="5"/>
  <c r="AF101" i="5"/>
  <c r="AE101" i="5"/>
  <c r="AA101" i="5"/>
  <c r="AU100" i="5"/>
  <c r="AF100" i="5"/>
  <c r="AE100" i="5"/>
  <c r="AA100" i="5"/>
  <c r="AU99" i="5"/>
  <c r="AF99" i="5"/>
  <c r="AE99" i="5"/>
  <c r="AA99" i="5"/>
  <c r="AU98" i="5"/>
  <c r="AF98" i="5"/>
  <c r="AE98" i="5"/>
  <c r="X98" i="5"/>
  <c r="Y98" i="5" s="1"/>
  <c r="AA98" i="5" s="1"/>
  <c r="AB98" i="5" s="1"/>
  <c r="AU97" i="5"/>
  <c r="AF97" i="5"/>
  <c r="AE97" i="5"/>
  <c r="AA97" i="5"/>
  <c r="AB97" i="5" s="1"/>
  <c r="AU96" i="5"/>
  <c r="AF96" i="5"/>
  <c r="AE96" i="5"/>
  <c r="AA96" i="5"/>
  <c r="AB96" i="5" s="1"/>
  <c r="AU95" i="5"/>
  <c r="AF95" i="5"/>
  <c r="AE95" i="5"/>
  <c r="AA95" i="5"/>
  <c r="AB95" i="5" s="1"/>
  <c r="AU94" i="5"/>
  <c r="AF94" i="5"/>
  <c r="AE94" i="5"/>
  <c r="X94" i="5"/>
  <c r="Y94" i="5" s="1"/>
  <c r="AA94" i="5" s="1"/>
  <c r="AB94" i="5" s="1"/>
  <c r="AU93" i="5"/>
  <c r="AF93" i="5"/>
  <c r="AE93" i="5"/>
  <c r="AA93" i="5"/>
  <c r="AB93" i="5" s="1"/>
  <c r="AU92" i="5"/>
  <c r="AF92" i="5"/>
  <c r="AE92" i="5"/>
  <c r="AA92" i="5"/>
  <c r="AB92" i="5" s="1"/>
  <c r="AU91" i="5"/>
  <c r="AF91" i="5"/>
  <c r="AE91" i="5"/>
  <c r="AA91" i="5"/>
  <c r="AB91" i="5" s="1"/>
  <c r="AU90" i="5"/>
  <c r="AF90" i="5"/>
  <c r="AE90" i="5"/>
  <c r="AA90" i="5"/>
  <c r="AB90" i="5" s="1"/>
  <c r="AU89" i="5"/>
  <c r="AF89" i="5"/>
  <c r="AE89" i="5"/>
  <c r="AA89" i="5"/>
  <c r="AB89" i="5" s="1"/>
  <c r="AU88" i="5"/>
  <c r="AF88" i="5"/>
  <c r="AE88" i="5"/>
  <c r="X88" i="5"/>
  <c r="Y88" i="5" s="1"/>
  <c r="AA88" i="5" s="1"/>
  <c r="AB88" i="5" s="1"/>
  <c r="AU87" i="5"/>
  <c r="AF87" i="5"/>
  <c r="AE87" i="5"/>
  <c r="AA87" i="5"/>
  <c r="AB87" i="5" s="1"/>
  <c r="AU86" i="5"/>
  <c r="AF86" i="5"/>
  <c r="AE86" i="5"/>
  <c r="AA86" i="5"/>
  <c r="AB86" i="5" s="1"/>
  <c r="AU85" i="5"/>
  <c r="AF85" i="5"/>
  <c r="AE85" i="5"/>
  <c r="AA85" i="5"/>
  <c r="AB85" i="5" s="1"/>
  <c r="AU84" i="5"/>
  <c r="AF84" i="5"/>
  <c r="AE84" i="5"/>
  <c r="AA84" i="5"/>
  <c r="AB84" i="5" s="1"/>
  <c r="AU83" i="5"/>
  <c r="AF83" i="5"/>
  <c r="AE83" i="5"/>
  <c r="AA83" i="5"/>
  <c r="AB83" i="5" s="1"/>
  <c r="AU82" i="5"/>
  <c r="AF82" i="5"/>
  <c r="AE82" i="5"/>
  <c r="X82" i="5"/>
  <c r="Y82" i="5" s="1"/>
  <c r="AA82" i="5" s="1"/>
  <c r="AB82" i="5" s="1"/>
  <c r="AU81" i="5"/>
  <c r="AF81" i="5"/>
  <c r="AE81" i="5"/>
  <c r="AA81" i="5"/>
  <c r="AB81" i="5" s="1"/>
  <c r="AU80" i="5"/>
  <c r="AF80" i="5"/>
  <c r="AE80" i="5"/>
  <c r="AA80" i="5"/>
  <c r="AB80" i="5" s="1"/>
  <c r="AU79" i="5"/>
  <c r="AF79" i="5"/>
  <c r="AE79" i="5"/>
  <c r="AA79" i="5"/>
  <c r="AB79" i="5" s="1"/>
  <c r="AU78" i="5"/>
  <c r="AF78" i="5"/>
  <c r="AE78" i="5"/>
  <c r="AA78" i="5"/>
  <c r="AB78" i="5" s="1"/>
  <c r="AU77" i="5"/>
  <c r="AF77" i="5"/>
  <c r="AE77" i="5"/>
  <c r="AA77" i="5"/>
  <c r="AB77" i="5" s="1"/>
  <c r="AU76" i="5"/>
  <c r="AF76" i="5"/>
  <c r="AE76" i="5"/>
  <c r="AA76" i="5"/>
  <c r="AB76" i="5" s="1"/>
  <c r="AU75" i="5"/>
  <c r="AF75" i="5"/>
  <c r="AE75" i="5"/>
  <c r="AA75" i="5"/>
  <c r="AB75" i="5" s="1"/>
  <c r="AU74" i="5"/>
  <c r="AF74" i="5"/>
  <c r="AE74" i="5"/>
  <c r="AA74" i="5"/>
  <c r="AB74" i="5" s="1"/>
  <c r="AU73" i="5"/>
  <c r="AF73" i="5"/>
  <c r="AE73" i="5"/>
  <c r="X73" i="5"/>
  <c r="Y73" i="5" s="1"/>
  <c r="AA73" i="5" s="1"/>
  <c r="AB73" i="5" s="1"/>
  <c r="AU72" i="5"/>
  <c r="AF72" i="5"/>
  <c r="AE72" i="5"/>
  <c r="AA72" i="5"/>
  <c r="AB72" i="5" s="1"/>
  <c r="AU71" i="5"/>
  <c r="AF71" i="5"/>
  <c r="AE71" i="5"/>
  <c r="AA71" i="5"/>
  <c r="AB71" i="5" s="1"/>
  <c r="AU70" i="5"/>
  <c r="AF70" i="5"/>
  <c r="AE70" i="5"/>
  <c r="AA70" i="5"/>
  <c r="AB70" i="5" s="1"/>
  <c r="AU69" i="5"/>
  <c r="AF69" i="5"/>
  <c r="AE69" i="5"/>
  <c r="AA69" i="5"/>
  <c r="AB69" i="5" s="1"/>
  <c r="AU68" i="5"/>
  <c r="AF68" i="5"/>
  <c r="AE68" i="5"/>
  <c r="AA68" i="5"/>
  <c r="AB68" i="5" s="1"/>
  <c r="AU67" i="5"/>
  <c r="AF67" i="5"/>
  <c r="AE67" i="5"/>
  <c r="X67" i="5"/>
  <c r="Y67" i="5" s="1"/>
  <c r="AA67" i="5" s="1"/>
  <c r="AB67" i="5" s="1"/>
  <c r="AU66" i="5"/>
  <c r="AF66" i="5"/>
  <c r="AE66" i="5"/>
  <c r="AA66" i="5"/>
  <c r="AB66" i="5" s="1"/>
  <c r="AU65" i="5"/>
  <c r="AF65" i="5"/>
  <c r="AE65" i="5"/>
  <c r="AA65" i="5"/>
  <c r="AB65" i="5" s="1"/>
  <c r="AU64" i="5"/>
  <c r="AF64" i="5"/>
  <c r="AE64" i="5"/>
  <c r="AA64" i="5"/>
  <c r="AB64" i="5" s="1"/>
  <c r="AU63" i="5"/>
  <c r="AF63" i="5"/>
  <c r="AE63" i="5"/>
  <c r="AA63" i="5"/>
  <c r="AB63" i="5" s="1"/>
  <c r="AU62" i="5"/>
  <c r="AF62" i="5"/>
  <c r="AE62" i="5"/>
  <c r="AA62" i="5"/>
  <c r="AB62" i="5" s="1"/>
  <c r="AU61" i="5"/>
  <c r="AF61" i="5"/>
  <c r="AE61" i="5"/>
  <c r="AA61" i="5"/>
  <c r="AB61" i="5" s="1"/>
  <c r="AU60" i="5"/>
  <c r="AF60" i="5"/>
  <c r="AE60" i="5"/>
  <c r="X60" i="5"/>
  <c r="Y60" i="5" s="1"/>
  <c r="AA60" i="5" s="1"/>
  <c r="AB60" i="5" s="1"/>
  <c r="AU59" i="5"/>
  <c r="AF59" i="5"/>
  <c r="AE59" i="5"/>
  <c r="AA59" i="5"/>
  <c r="AB59" i="5" s="1"/>
  <c r="AU58" i="5"/>
  <c r="AF58" i="5"/>
  <c r="AE58" i="5"/>
  <c r="AA58" i="5"/>
  <c r="AB58" i="5" s="1"/>
  <c r="AU57" i="5"/>
  <c r="AF57" i="5"/>
  <c r="AE57" i="5"/>
  <c r="AA57" i="5"/>
  <c r="AB57" i="5" s="1"/>
  <c r="AU56" i="5"/>
  <c r="AF56" i="5"/>
  <c r="AE56" i="5"/>
  <c r="AA56" i="5"/>
  <c r="AB56" i="5" s="1"/>
  <c r="AU55" i="5"/>
  <c r="AF55" i="5"/>
  <c r="AE55" i="5"/>
  <c r="AA55" i="5"/>
  <c r="AB55" i="5" s="1"/>
  <c r="AU54" i="5"/>
  <c r="AF54" i="5"/>
  <c r="AE54" i="5"/>
  <c r="AA54" i="5"/>
  <c r="AB54" i="5" s="1"/>
  <c r="AU53" i="5"/>
  <c r="AF53" i="5"/>
  <c r="AE53" i="5"/>
  <c r="AA53" i="5"/>
  <c r="AB53" i="5" s="1"/>
  <c r="AU52" i="5"/>
  <c r="AF52" i="5"/>
  <c r="AE52" i="5"/>
  <c r="AA52" i="5"/>
  <c r="AB52" i="5" s="1"/>
  <c r="AU51" i="5"/>
  <c r="AF51" i="5"/>
  <c r="AE51" i="5"/>
  <c r="AA51" i="5"/>
  <c r="AB51" i="5" s="1"/>
  <c r="AU50" i="5"/>
  <c r="AF50" i="5"/>
  <c r="AE50" i="5"/>
  <c r="AA50" i="5"/>
  <c r="AB50" i="5" s="1"/>
  <c r="AU49" i="5"/>
  <c r="AF49" i="5"/>
  <c r="AE49" i="5"/>
  <c r="X49" i="5"/>
  <c r="Y49" i="5" s="1"/>
  <c r="AA49" i="5" s="1"/>
  <c r="AB49" i="5" s="1"/>
  <c r="AU48" i="5"/>
  <c r="AF48" i="5"/>
  <c r="AE48" i="5"/>
  <c r="AA48" i="5"/>
  <c r="AB48" i="5" s="1"/>
  <c r="AU47" i="5"/>
  <c r="AF47" i="5"/>
  <c r="AE47" i="5"/>
  <c r="AA47" i="5"/>
  <c r="AB47" i="5" s="1"/>
  <c r="AU46" i="5"/>
  <c r="AF46" i="5"/>
  <c r="AE46" i="5"/>
  <c r="AA46" i="5"/>
  <c r="AB46" i="5" s="1"/>
  <c r="AU45" i="5"/>
  <c r="AF45" i="5"/>
  <c r="AE45" i="5"/>
  <c r="X45" i="5"/>
  <c r="Y45" i="5" s="1"/>
  <c r="AA45" i="5" s="1"/>
  <c r="AB45" i="5" s="1"/>
  <c r="AU44" i="5"/>
  <c r="AF44" i="5"/>
  <c r="AE44" i="5"/>
  <c r="AA44" i="5"/>
  <c r="AB44" i="5" s="1"/>
  <c r="AU43" i="5"/>
  <c r="AF43" i="5"/>
  <c r="AE43" i="5"/>
  <c r="AA43" i="5"/>
  <c r="AB43" i="5" s="1"/>
  <c r="AU42" i="5"/>
  <c r="AF42" i="5"/>
  <c r="AE42" i="5"/>
  <c r="AA42" i="5"/>
  <c r="AB42" i="5" s="1"/>
  <c r="AU41" i="5"/>
  <c r="AF41" i="5"/>
  <c r="AE41" i="5"/>
  <c r="AA41" i="5"/>
  <c r="AB41" i="5" s="1"/>
  <c r="AU40" i="5"/>
  <c r="AF40" i="5"/>
  <c r="AE40" i="5"/>
  <c r="AA40" i="5"/>
  <c r="AB40" i="5" s="1"/>
  <c r="AU39" i="5"/>
  <c r="AF39" i="5"/>
  <c r="AE39" i="5"/>
  <c r="AA39" i="5"/>
  <c r="AB39" i="5" s="1"/>
  <c r="AU38" i="5"/>
  <c r="AF38" i="5"/>
  <c r="AE38" i="5"/>
  <c r="AA38" i="5"/>
  <c r="AB38" i="5" s="1"/>
  <c r="AU37" i="5"/>
  <c r="AF37" i="5"/>
  <c r="AE37" i="5"/>
  <c r="AA37" i="5"/>
  <c r="AB37" i="5" s="1"/>
  <c r="AU36" i="5"/>
  <c r="AF36" i="5"/>
  <c r="AE36" i="5"/>
  <c r="AA36" i="5"/>
  <c r="AB36" i="5" s="1"/>
  <c r="AU35" i="5"/>
  <c r="AF35" i="5"/>
  <c r="AE35" i="5"/>
  <c r="AA35" i="5"/>
  <c r="AB35" i="5" s="1"/>
  <c r="AU34" i="5"/>
  <c r="AF34" i="5"/>
  <c r="AE34" i="5"/>
  <c r="X34" i="5"/>
  <c r="Y34" i="5" s="1"/>
  <c r="AA34" i="5" s="1"/>
  <c r="AB34" i="5" s="1"/>
  <c r="AU33" i="5"/>
  <c r="AF33" i="5"/>
  <c r="AE33" i="5"/>
  <c r="AA33" i="5"/>
  <c r="AB33" i="5" s="1"/>
  <c r="AU32" i="5"/>
  <c r="AF32" i="5"/>
  <c r="AE32" i="5"/>
  <c r="AA32" i="5"/>
  <c r="AB32" i="5" s="1"/>
  <c r="AU31" i="5"/>
  <c r="AF31" i="5"/>
  <c r="AE31" i="5"/>
  <c r="AA31" i="5"/>
  <c r="AB31" i="5" s="1"/>
  <c r="AU30" i="5"/>
  <c r="AF30" i="5"/>
  <c r="AE30" i="5"/>
  <c r="AA30" i="5"/>
  <c r="AB30" i="5" s="1"/>
  <c r="AU29" i="5"/>
  <c r="AF29" i="5"/>
  <c r="AE29" i="5"/>
  <c r="AA29" i="5"/>
  <c r="AB29" i="5" s="1"/>
  <c r="AU28" i="5"/>
  <c r="AF28" i="5"/>
  <c r="AE28" i="5"/>
  <c r="AA28" i="5"/>
  <c r="AB28" i="5" s="1"/>
  <c r="AU27" i="5"/>
  <c r="AF27" i="5"/>
  <c r="AE27" i="5"/>
  <c r="AA27" i="5"/>
  <c r="AB27" i="5" s="1"/>
  <c r="AU26" i="5"/>
  <c r="AF26" i="5"/>
  <c r="AE26" i="5"/>
  <c r="AA26" i="5"/>
  <c r="AB26" i="5" s="1"/>
  <c r="AU25" i="5"/>
  <c r="AF25" i="5"/>
  <c r="AE25" i="5"/>
  <c r="AA25" i="5"/>
  <c r="AB25" i="5" s="1"/>
  <c r="AU24" i="5"/>
  <c r="AF24" i="5"/>
  <c r="AE24" i="5"/>
  <c r="X24" i="5"/>
  <c r="Y24" i="5" s="1"/>
  <c r="AA24" i="5" s="1"/>
  <c r="AB24" i="5" s="1"/>
  <c r="AU23" i="5"/>
  <c r="AF23" i="5"/>
  <c r="AE23" i="5"/>
  <c r="AA23" i="5"/>
  <c r="AB23" i="5" s="1"/>
  <c r="AU22" i="5"/>
  <c r="AF22" i="5"/>
  <c r="AE22" i="5"/>
  <c r="AA22" i="5"/>
  <c r="AB22" i="5" s="1"/>
  <c r="AU21" i="5"/>
  <c r="AF21" i="5"/>
  <c r="AE21" i="5"/>
  <c r="AA21" i="5"/>
  <c r="AB21" i="5" s="1"/>
  <c r="AU20" i="5"/>
  <c r="AF20" i="5"/>
  <c r="AE20" i="5"/>
  <c r="AA20" i="5"/>
  <c r="AB20" i="5" s="1"/>
  <c r="AU19" i="5"/>
  <c r="AF19" i="5"/>
  <c r="AE19" i="5"/>
  <c r="AA19" i="5"/>
  <c r="AB19" i="5" s="1"/>
  <c r="AU18" i="5"/>
  <c r="AF18" i="5"/>
  <c r="AE18" i="5"/>
  <c r="AA18" i="5"/>
  <c r="AB18" i="5" s="1"/>
  <c r="AU17" i="5"/>
  <c r="AF17" i="5"/>
  <c r="AE17" i="5"/>
  <c r="AA17" i="5"/>
  <c r="AB17" i="5" s="1"/>
  <c r="AU16" i="5"/>
  <c r="AF16" i="5"/>
  <c r="AE16" i="5"/>
  <c r="AA16" i="5"/>
  <c r="AB16" i="5" s="1"/>
  <c r="AU15" i="5"/>
  <c r="AF15" i="5"/>
  <c r="AE15" i="5"/>
  <c r="AA15" i="5"/>
  <c r="AB15" i="5" s="1"/>
  <c r="A15" i="5"/>
  <c r="A25" i="5" s="1"/>
  <c r="A35" i="5" s="1"/>
  <c r="A46" i="5" s="1"/>
  <c r="A50" i="5" s="1"/>
  <c r="A61" i="5" s="1"/>
  <c r="A68" i="5" s="1"/>
  <c r="A74" i="5" s="1"/>
  <c r="A83" i="5" s="1"/>
  <c r="A89" i="5" s="1"/>
  <c r="A95" i="5" s="1"/>
  <c r="A99" i="5" s="1"/>
  <c r="A108" i="5" s="1"/>
  <c r="A121" i="5" s="1"/>
  <c r="A127" i="5" s="1"/>
  <c r="A134" i="5" s="1"/>
  <c r="A148" i="5" s="1"/>
  <c r="A158" i="5" s="1"/>
  <c r="A168" i="5" s="1"/>
  <c r="A176" i="5" s="1"/>
  <c r="A188" i="5" s="1"/>
  <c r="A195" i="5" s="1"/>
  <c r="A204" i="5" s="1"/>
  <c r="A211" i="5" s="1"/>
  <c r="A219" i="5" s="1"/>
  <c r="A228" i="5" s="1"/>
  <c r="A240" i="5" s="1"/>
  <c r="A248" i="5" s="1"/>
  <c r="A254" i="5" s="1"/>
  <c r="A261" i="5" s="1"/>
  <c r="A270" i="5" s="1"/>
  <c r="A283" i="5" s="1"/>
  <c r="A291" i="5" s="1"/>
  <c r="A302" i="5" s="1"/>
  <c r="A311" i="5" s="1"/>
  <c r="A321" i="5" s="1"/>
  <c r="A329" i="5" s="1"/>
  <c r="A343" i="5" s="1"/>
  <c r="A353" i="5" s="1"/>
  <c r="A361" i="5" s="1"/>
  <c r="A375" i="5" s="1"/>
  <c r="A379" i="5" s="1"/>
  <c r="A382" i="5" s="1"/>
  <c r="A389" i="5" s="1"/>
  <c r="A395" i="5" s="1"/>
  <c r="A405" i="5" s="1"/>
  <c r="A413" i="5" s="1"/>
  <c r="A416" i="5" s="1"/>
  <c r="A421" i="5" s="1"/>
  <c r="A432" i="5" s="1"/>
  <c r="A442" i="5" s="1"/>
  <c r="A451" i="5" s="1"/>
  <c r="A456" i="5" s="1"/>
  <c r="A468" i="5" s="1"/>
  <c r="A478" i="5" s="1"/>
  <c r="A488" i="5" s="1"/>
  <c r="A501" i="5" s="1"/>
  <c r="A511" i="5" s="1"/>
  <c r="A517" i="5" s="1"/>
  <c r="A530" i="5" s="1"/>
  <c r="A535" i="5" s="1"/>
  <c r="A540" i="5" s="1"/>
  <c r="A552" i="5" s="1"/>
  <c r="A560" i="5" s="1"/>
  <c r="A568" i="5" s="1"/>
  <c r="A579" i="5" s="1"/>
  <c r="A591" i="5" s="1"/>
  <c r="A598" i="5" s="1"/>
  <c r="A606" i="5" s="1"/>
  <c r="A615" i="5" s="1"/>
  <c r="A624" i="5" s="1"/>
  <c r="A632" i="5" s="1"/>
  <c r="A635" i="5" s="1"/>
  <c r="A641" i="5" s="1"/>
  <c r="A649" i="5" s="1"/>
  <c r="A658" i="5" s="1"/>
  <c r="A664" i="5" s="1"/>
  <c r="A671" i="5" s="1"/>
  <c r="A679" i="5" s="1"/>
  <c r="A685" i="5" s="1"/>
  <c r="A694" i="5" s="1"/>
  <c r="A701" i="5" s="1"/>
  <c r="A707" i="5" s="1"/>
  <c r="A714" i="5" s="1"/>
  <c r="A723" i="5" s="1"/>
  <c r="A731" i="5" s="1"/>
  <c r="A738" i="5" s="1"/>
  <c r="A740" i="5" s="1"/>
  <c r="A753" i="5" s="1"/>
  <c r="A759" i="5" s="1"/>
  <c r="A767" i="5" s="1"/>
  <c r="A772" i="5" s="1"/>
  <c r="A775" i="5" s="1"/>
  <c r="A778" i="5" s="1"/>
  <c r="A783" i="5" s="1"/>
  <c r="A790" i="5" s="1"/>
  <c r="A793" i="5" s="1"/>
  <c r="A800" i="5" s="1"/>
  <c r="A804" i="5" s="1"/>
  <c r="A811" i="5" s="1"/>
  <c r="A817" i="5" s="1"/>
  <c r="A828" i="5" s="1"/>
  <c r="A836" i="5" s="1"/>
  <c r="A840" i="5" s="1"/>
  <c r="A844" i="5" s="1"/>
  <c r="A855" i="5" s="1"/>
  <c r="A864" i="5" s="1"/>
  <c r="A868" i="5" s="1"/>
  <c r="A874" i="5" s="1"/>
  <c r="A879" i="5" s="1"/>
  <c r="A892" i="5" s="1"/>
  <c r="A901" i="5" s="1"/>
  <c r="A911" i="5" s="1"/>
  <c r="A920" i="5" s="1"/>
  <c r="A931" i="5" s="1"/>
  <c r="A938" i="5" s="1"/>
  <c r="A950" i="5" s="1"/>
  <c r="AU14" i="5"/>
  <c r="AF14" i="5"/>
  <c r="AE14" i="5"/>
  <c r="X14" i="5"/>
  <c r="Y14" i="5" s="1"/>
  <c r="AA14" i="5" s="1"/>
  <c r="AB14" i="5" s="1"/>
  <c r="AU13" i="5"/>
  <c r="AF13" i="5"/>
  <c r="AE13" i="5"/>
  <c r="AA13" i="5"/>
  <c r="AB13" i="5" s="1"/>
  <c r="AU12" i="5"/>
  <c r="AF12" i="5"/>
  <c r="AE12" i="5"/>
  <c r="AA12" i="5"/>
  <c r="AB12" i="5" s="1"/>
  <c r="AU11" i="5"/>
  <c r="AF11" i="5"/>
  <c r="AE11" i="5"/>
  <c r="AA11" i="5"/>
  <c r="AB11" i="5" s="1"/>
  <c r="AU10" i="5"/>
  <c r="AF10" i="5"/>
  <c r="AE10" i="5"/>
  <c r="AA10" i="5"/>
  <c r="AB10" i="5" s="1"/>
  <c r="AU9" i="5"/>
  <c r="AF9" i="5"/>
  <c r="AE9" i="5"/>
  <c r="AA9" i="5"/>
  <c r="AB9" i="5" s="1"/>
  <c r="AU8" i="5"/>
  <c r="AF8" i="5"/>
  <c r="AE8" i="5"/>
  <c r="AA8" i="5"/>
  <c r="AB8" i="5" s="1"/>
  <c r="AU7" i="5"/>
  <c r="AF7" i="5"/>
  <c r="AE7" i="5"/>
  <c r="AA7" i="5"/>
  <c r="AB7" i="5" s="1"/>
  <c r="AU6" i="5"/>
  <c r="AF6" i="5"/>
  <c r="AE6" i="5"/>
  <c r="AA6" i="5"/>
  <c r="AB6" i="5" s="1"/>
  <c r="AG1505" i="2"/>
  <c r="AF1505" i="2"/>
  <c r="AC1505" i="2"/>
  <c r="Y1505" i="2"/>
  <c r="X1505" i="2"/>
  <c r="AG1504" i="2"/>
  <c r="AF1504" i="2"/>
  <c r="AC1504" i="2"/>
  <c r="AG1503" i="2"/>
  <c r="AF1503" i="2"/>
  <c r="AC1503" i="2"/>
  <c r="AG1502" i="2"/>
  <c r="AF1502" i="2"/>
  <c r="AC1502" i="2"/>
  <c r="AG1501" i="2"/>
  <c r="AF1501" i="2"/>
  <c r="AC1501" i="2"/>
  <c r="AG1500" i="2"/>
  <c r="AF1500" i="2"/>
  <c r="AC1500" i="2"/>
  <c r="AG1499" i="2"/>
  <c r="AF1499" i="2"/>
  <c r="AC1499" i="2"/>
  <c r="AG1498" i="2"/>
  <c r="AF1498" i="2"/>
  <c r="AC1498" i="2"/>
  <c r="Z1498" i="2"/>
  <c r="AG1497" i="2"/>
  <c r="AF1497" i="2"/>
  <c r="AC1497" i="2"/>
  <c r="Y1497" i="2"/>
  <c r="X1497" i="2"/>
  <c r="AG1496" i="2"/>
  <c r="AF1496" i="2"/>
  <c r="AC1496" i="2"/>
  <c r="AG1495" i="2"/>
  <c r="AF1495" i="2"/>
  <c r="AC1495" i="2"/>
  <c r="AG1494" i="2"/>
  <c r="AF1494" i="2"/>
  <c r="AC1494" i="2"/>
  <c r="AG1493" i="2"/>
  <c r="AF1493" i="2"/>
  <c r="AC1493" i="2"/>
  <c r="AG1492" i="2"/>
  <c r="AF1492" i="2"/>
  <c r="AC1492" i="2"/>
  <c r="AG1491" i="2"/>
  <c r="AF1491" i="2"/>
  <c r="AC1491" i="2"/>
  <c r="AG1490" i="2"/>
  <c r="AF1490" i="2"/>
  <c r="AC1490" i="2"/>
  <c r="AG1489" i="2"/>
  <c r="AF1489" i="2"/>
  <c r="AC1489" i="2"/>
  <c r="Z1489" i="2"/>
  <c r="AG1488" i="2"/>
  <c r="AF1488" i="2"/>
  <c r="AC1488" i="2"/>
  <c r="X1488" i="2"/>
  <c r="Y1488" i="2" s="1"/>
  <c r="AG1487" i="2"/>
  <c r="AF1487" i="2"/>
  <c r="AC1487" i="2"/>
  <c r="AG1486" i="2"/>
  <c r="AF1486" i="2"/>
  <c r="AC1486" i="2"/>
  <c r="AG1485" i="2"/>
  <c r="AF1485" i="2"/>
  <c r="AC1485" i="2"/>
  <c r="AG1484" i="2"/>
  <c r="AF1484" i="2"/>
  <c r="AC1484" i="2"/>
  <c r="AG1483" i="2"/>
  <c r="AF1483" i="2"/>
  <c r="AC1483" i="2"/>
  <c r="AG1482" i="2"/>
  <c r="AF1482" i="2"/>
  <c r="AC1482" i="2"/>
  <c r="AG1481" i="2"/>
  <c r="AF1481" i="2"/>
  <c r="AC1481" i="2"/>
  <c r="AG1480" i="2"/>
  <c r="AF1480" i="2"/>
  <c r="AC1480" i="2"/>
  <c r="AG1479" i="2"/>
  <c r="AF1479" i="2"/>
  <c r="AC1479" i="2"/>
  <c r="Z1479" i="2"/>
  <c r="AG1478" i="2"/>
  <c r="AF1478" i="2"/>
  <c r="AC1478" i="2"/>
  <c r="X1478" i="2"/>
  <c r="Y1478" i="2" s="1"/>
  <c r="AG1477" i="2"/>
  <c r="AF1477" i="2"/>
  <c r="AC1477" i="2"/>
  <c r="AG1476" i="2"/>
  <c r="AF1476" i="2"/>
  <c r="AC1476" i="2"/>
  <c r="AG1475" i="2"/>
  <c r="AF1475" i="2"/>
  <c r="AC1475" i="2"/>
  <c r="AG1474" i="2"/>
  <c r="AF1474" i="2"/>
  <c r="AC1474" i="2"/>
  <c r="AG1473" i="2"/>
  <c r="AF1473" i="2"/>
  <c r="AC1473" i="2"/>
  <c r="AG1472" i="2"/>
  <c r="AF1472" i="2"/>
  <c r="AC1472" i="2"/>
  <c r="AG1471" i="2"/>
  <c r="AF1471" i="2"/>
  <c r="AC1471" i="2"/>
  <c r="Z1471" i="2"/>
  <c r="AG1470" i="2"/>
  <c r="AF1470" i="2"/>
  <c r="AC1470" i="2"/>
  <c r="Y1470" i="2"/>
  <c r="X1470" i="2"/>
  <c r="AG1469" i="2"/>
  <c r="AF1469" i="2"/>
  <c r="AC1469" i="2"/>
  <c r="AG1468" i="2"/>
  <c r="AF1468" i="2"/>
  <c r="AC1468" i="2"/>
  <c r="AG1467" i="2"/>
  <c r="AF1467" i="2"/>
  <c r="AC1467" i="2"/>
  <c r="AG1466" i="2"/>
  <c r="AF1466" i="2"/>
  <c r="AC1466" i="2"/>
  <c r="AG1465" i="2"/>
  <c r="AF1465" i="2"/>
  <c r="AC1465" i="2"/>
  <c r="AG1464" i="2"/>
  <c r="AF1464" i="2"/>
  <c r="AC1464" i="2"/>
  <c r="AG1463" i="2"/>
  <c r="AF1463" i="2"/>
  <c r="AC1463" i="2"/>
  <c r="AG1462" i="2"/>
  <c r="AF1462" i="2"/>
  <c r="AC1462" i="2"/>
  <c r="AG1461" i="2"/>
  <c r="AF1461" i="2"/>
  <c r="AC1461" i="2"/>
  <c r="AG1460" i="2"/>
  <c r="AF1460" i="2"/>
  <c r="AC1460" i="2"/>
  <c r="Z1460" i="2"/>
  <c r="AG1459" i="2"/>
  <c r="AF1459" i="2"/>
  <c r="AC1459" i="2"/>
  <c r="Y1459" i="2"/>
  <c r="X1459" i="2"/>
  <c r="AG1458" i="2"/>
  <c r="AF1458" i="2"/>
  <c r="AC1458" i="2"/>
  <c r="AG1457" i="2"/>
  <c r="AF1457" i="2"/>
  <c r="AC1457" i="2"/>
  <c r="AG1456" i="2"/>
  <c r="AF1456" i="2"/>
  <c r="AC1456" i="2"/>
  <c r="AG1455" i="2"/>
  <c r="AF1455" i="2"/>
  <c r="AC1455" i="2"/>
  <c r="AG1454" i="2"/>
  <c r="AF1454" i="2"/>
  <c r="AC1454" i="2"/>
  <c r="AG1453" i="2"/>
  <c r="AF1453" i="2"/>
  <c r="AC1453" i="2"/>
  <c r="AG1452" i="2"/>
  <c r="AF1452" i="2"/>
  <c r="AC1452" i="2"/>
  <c r="AG1451" i="2"/>
  <c r="AF1451" i="2"/>
  <c r="AC1451" i="2"/>
  <c r="AG1450" i="2"/>
  <c r="H157" i="11" s="1"/>
  <c r="AF1450" i="2"/>
  <c r="AC1450" i="2"/>
  <c r="Z1450" i="2"/>
  <c r="AG1449" i="2"/>
  <c r="AF1449" i="2"/>
  <c r="AC1449" i="2"/>
  <c r="X1449" i="2"/>
  <c r="Y1449" i="2" s="1"/>
  <c r="AG1448" i="2"/>
  <c r="AF1448" i="2"/>
  <c r="AC1448" i="2"/>
  <c r="AG1447" i="2"/>
  <c r="AF1447" i="2"/>
  <c r="AC1447" i="2"/>
  <c r="AG1446" i="2"/>
  <c r="AF1446" i="2"/>
  <c r="AC1446" i="2"/>
  <c r="AG1445" i="2"/>
  <c r="AF1445" i="2"/>
  <c r="AC1445" i="2"/>
  <c r="AG1444" i="2"/>
  <c r="AF1444" i="2"/>
  <c r="AC1444" i="2"/>
  <c r="AG1443" i="2"/>
  <c r="AF1443" i="2"/>
  <c r="AC1443" i="2"/>
  <c r="AG1442" i="2"/>
  <c r="AF1442" i="2"/>
  <c r="AC1442" i="2"/>
  <c r="AG1441" i="2"/>
  <c r="AF1441" i="2"/>
  <c r="AC1441" i="2"/>
  <c r="AG1440" i="2"/>
  <c r="AF1440" i="2"/>
  <c r="AC1440" i="2"/>
  <c r="AG1439" i="2"/>
  <c r="AF1439" i="2"/>
  <c r="AC1439" i="2"/>
  <c r="AG1438" i="2"/>
  <c r="AF1438" i="2"/>
  <c r="AC1438" i="2"/>
  <c r="AG1437" i="2"/>
  <c r="AF1437" i="2"/>
  <c r="AC1437" i="2"/>
  <c r="Z1437" i="2"/>
  <c r="AG1436" i="2"/>
  <c r="AF1436" i="2"/>
  <c r="AC1436" i="2"/>
  <c r="X1436" i="2"/>
  <c r="Y1436" i="2" s="1"/>
  <c r="AG1435" i="2"/>
  <c r="AF1435" i="2"/>
  <c r="AC1435" i="2"/>
  <c r="AG1434" i="2"/>
  <c r="AF1434" i="2"/>
  <c r="AC1434" i="2"/>
  <c r="AG1433" i="2"/>
  <c r="AF1433" i="2"/>
  <c r="AC1433" i="2"/>
  <c r="AG1432" i="2"/>
  <c r="AF1432" i="2"/>
  <c r="AC1432" i="2"/>
  <c r="AG1431" i="2"/>
  <c r="AF1431" i="2"/>
  <c r="AC1431" i="2"/>
  <c r="AG1430" i="2"/>
  <c r="AF1430" i="2"/>
  <c r="AC1430" i="2"/>
  <c r="AG1429" i="2"/>
  <c r="AF1429" i="2"/>
  <c r="AC1429" i="2"/>
  <c r="AG1428" i="2"/>
  <c r="AF1428" i="2"/>
  <c r="AC1428" i="2"/>
  <c r="AG1427" i="2"/>
  <c r="AF1427" i="2"/>
  <c r="AC1427" i="2"/>
  <c r="Z1427" i="2"/>
  <c r="AG1426" i="2"/>
  <c r="AF1426" i="2"/>
  <c r="AC1426" i="2"/>
  <c r="Y1426" i="2"/>
  <c r="X1426" i="2"/>
  <c r="AG1425" i="2"/>
  <c r="AF1425" i="2"/>
  <c r="AC1425" i="2"/>
  <c r="AG1424" i="2"/>
  <c r="AF1424" i="2"/>
  <c r="AC1424" i="2"/>
  <c r="AG1423" i="2"/>
  <c r="AF1423" i="2"/>
  <c r="AC1423" i="2"/>
  <c r="AG1422" i="2"/>
  <c r="AF1422" i="2"/>
  <c r="AC1422" i="2"/>
  <c r="AG1421" i="2"/>
  <c r="AF1421" i="2"/>
  <c r="AC1421" i="2"/>
  <c r="AG1420" i="2"/>
  <c r="AF1420" i="2"/>
  <c r="AC1420" i="2"/>
  <c r="Z1420" i="2"/>
  <c r="AG1419" i="2"/>
  <c r="AF1419" i="2"/>
  <c r="AC1419" i="2"/>
  <c r="Y1419" i="2"/>
  <c r="X1419" i="2"/>
  <c r="AG1418" i="2"/>
  <c r="AF1418" i="2"/>
  <c r="AC1418" i="2"/>
  <c r="AG1417" i="2"/>
  <c r="AF1417" i="2"/>
  <c r="AC1417" i="2"/>
  <c r="AG1416" i="2"/>
  <c r="AF1416" i="2"/>
  <c r="AC1416" i="2"/>
  <c r="AG1415" i="2"/>
  <c r="AF1415" i="2"/>
  <c r="AC1415" i="2"/>
  <c r="AG1414" i="2"/>
  <c r="AF1414" i="2"/>
  <c r="AC1414" i="2"/>
  <c r="AG1413" i="2"/>
  <c r="AF1413" i="2"/>
  <c r="AC1413" i="2"/>
  <c r="AG1412" i="2"/>
  <c r="AF1412" i="2"/>
  <c r="AC1412" i="2"/>
  <c r="AG1411" i="2"/>
  <c r="AF1411" i="2"/>
  <c r="AC1411" i="2"/>
  <c r="AG1410" i="2"/>
  <c r="AF1410" i="2"/>
  <c r="AC1410" i="2"/>
  <c r="Z1410" i="2"/>
  <c r="AG1409" i="2"/>
  <c r="AF1409" i="2"/>
  <c r="AC1409" i="2"/>
  <c r="Y1409" i="2"/>
  <c r="X1409" i="2"/>
  <c r="AG1408" i="2"/>
  <c r="AF1408" i="2"/>
  <c r="AC1408" i="2"/>
  <c r="AG1407" i="2"/>
  <c r="AF1407" i="2"/>
  <c r="AC1407" i="2"/>
  <c r="AG1406" i="2"/>
  <c r="AF1406" i="2"/>
  <c r="AC1406" i="2"/>
  <c r="AG1405" i="2"/>
  <c r="AF1405" i="2"/>
  <c r="AC1405" i="2"/>
  <c r="AG1404" i="2"/>
  <c r="AF1404" i="2"/>
  <c r="AC1404" i="2"/>
  <c r="AG1403" i="2"/>
  <c r="AF1403" i="2"/>
  <c r="AC1403" i="2"/>
  <c r="Z1403" i="2"/>
  <c r="AG1402" i="2"/>
  <c r="AF1402" i="2"/>
  <c r="AC1402" i="2"/>
  <c r="Y1402" i="2"/>
  <c r="X1402" i="2"/>
  <c r="AG1401" i="2"/>
  <c r="AF1401" i="2"/>
  <c r="AC1401" i="2"/>
  <c r="AG1400" i="2"/>
  <c r="AF1400" i="2"/>
  <c r="AC1400" i="2"/>
  <c r="AG1399" i="2"/>
  <c r="AF1399" i="2"/>
  <c r="AC1399" i="2"/>
  <c r="AG1398" i="2"/>
  <c r="AF1398" i="2"/>
  <c r="AC1398" i="2"/>
  <c r="AG1397" i="2"/>
  <c r="AF1397" i="2"/>
  <c r="AC1397" i="2"/>
  <c r="AG1396" i="2"/>
  <c r="AF1396" i="2"/>
  <c r="AC1396" i="2"/>
  <c r="AG1395" i="2"/>
  <c r="AF1395" i="2"/>
  <c r="AC1395" i="2"/>
  <c r="AG1394" i="2"/>
  <c r="AF1394" i="2"/>
  <c r="AC1394" i="2"/>
  <c r="AG1393" i="2"/>
  <c r="AF1393" i="2"/>
  <c r="AC1393" i="2"/>
  <c r="AG1392" i="2"/>
  <c r="AF1392" i="2"/>
  <c r="AC1392" i="2"/>
  <c r="Z1392" i="2"/>
  <c r="AG1391" i="2"/>
  <c r="AF1391" i="2"/>
  <c r="AC1391" i="2"/>
  <c r="Y1391" i="2"/>
  <c r="X1391" i="2"/>
  <c r="AG1390" i="2"/>
  <c r="AF1390" i="2"/>
  <c r="AC1390" i="2"/>
  <c r="AG1389" i="2"/>
  <c r="AF1389" i="2"/>
  <c r="AC1389" i="2"/>
  <c r="AG1388" i="2"/>
  <c r="AF1388" i="2"/>
  <c r="AC1388" i="2"/>
  <c r="AG1387" i="2"/>
  <c r="AF1387" i="2"/>
  <c r="AC1387" i="2"/>
  <c r="AG1386" i="2"/>
  <c r="AF1386" i="2"/>
  <c r="AC1386" i="2"/>
  <c r="Z1386" i="2"/>
  <c r="AG1385" i="2"/>
  <c r="AF1385" i="2"/>
  <c r="AC1385" i="2"/>
  <c r="X1385" i="2"/>
  <c r="Y1385" i="2" s="1"/>
  <c r="AG1384" i="2"/>
  <c r="AF1384" i="2"/>
  <c r="AC1384" i="2"/>
  <c r="AG1383" i="2"/>
  <c r="AF1383" i="2"/>
  <c r="AC1383" i="2"/>
  <c r="AG1382" i="2"/>
  <c r="AF1382" i="2"/>
  <c r="AC1382" i="2"/>
  <c r="AG1381" i="2"/>
  <c r="AF1381" i="2"/>
  <c r="AC1381" i="2"/>
  <c r="AG1380" i="2"/>
  <c r="AF1380" i="2"/>
  <c r="AC1380" i="2"/>
  <c r="AG1379" i="2"/>
  <c r="AF1379" i="2"/>
  <c r="AC1379" i="2"/>
  <c r="AG1378" i="2"/>
  <c r="AF1378" i="2"/>
  <c r="AC1378" i="2"/>
  <c r="AG1377" i="2"/>
  <c r="AF1377" i="2"/>
  <c r="AC1377" i="2"/>
  <c r="Z1377" i="2"/>
  <c r="AG1376" i="2"/>
  <c r="AF1376" i="2"/>
  <c r="AC1376" i="2"/>
  <c r="X1376" i="2"/>
  <c r="Y1376" i="2" s="1"/>
  <c r="AG1375" i="2"/>
  <c r="AF1375" i="2"/>
  <c r="AC1375" i="2"/>
  <c r="AG1374" i="2"/>
  <c r="AF1374" i="2"/>
  <c r="AC1374" i="2"/>
  <c r="AG1373" i="2"/>
  <c r="AF1373" i="2"/>
  <c r="AC1373" i="2"/>
  <c r="AG1372" i="2"/>
  <c r="AF1372" i="2"/>
  <c r="AC1372" i="2"/>
  <c r="AG1371" i="2"/>
  <c r="AF1371" i="2"/>
  <c r="AC1371" i="2"/>
  <c r="AG1370" i="2"/>
  <c r="AF1370" i="2"/>
  <c r="AC1370" i="2"/>
  <c r="AG1369" i="2"/>
  <c r="AF1369" i="2"/>
  <c r="AC1369" i="2"/>
  <c r="AG1368" i="2"/>
  <c r="AF1368" i="2"/>
  <c r="AC1368" i="2"/>
  <c r="AG1367" i="2"/>
  <c r="AF1367" i="2"/>
  <c r="AC1367" i="2"/>
  <c r="AG1366" i="2"/>
  <c r="AF1366" i="2"/>
  <c r="AC1366" i="2"/>
  <c r="AG1365" i="2"/>
  <c r="AF1365" i="2"/>
  <c r="AC1365" i="2"/>
  <c r="AG1364" i="2"/>
  <c r="AF1364" i="2"/>
  <c r="Z1364" i="2"/>
  <c r="AG1363" i="2"/>
  <c r="AF1363" i="2"/>
  <c r="AC1363" i="2"/>
  <c r="Y1363" i="2"/>
  <c r="X1363" i="2"/>
  <c r="AG1362" i="2"/>
  <c r="AF1362" i="2"/>
  <c r="AC1362" i="2"/>
  <c r="AG1361" i="2"/>
  <c r="AF1361" i="2"/>
  <c r="AC1361" i="2"/>
  <c r="AG1360" i="2"/>
  <c r="AF1360" i="2"/>
  <c r="AC1360" i="2"/>
  <c r="AG1359" i="2"/>
  <c r="AF1359" i="2"/>
  <c r="AC1359" i="2"/>
  <c r="AG1358" i="2"/>
  <c r="AF1358" i="2"/>
  <c r="AC1358" i="2"/>
  <c r="AG1357" i="2"/>
  <c r="AF1357" i="2"/>
  <c r="AC1357" i="2"/>
  <c r="AG1356" i="2"/>
  <c r="AF1356" i="2"/>
  <c r="AC1356" i="2"/>
  <c r="AG1355" i="2"/>
  <c r="AF1355" i="2"/>
  <c r="AC1355" i="2"/>
  <c r="AG1354" i="2"/>
  <c r="AF1354" i="2"/>
  <c r="AC1354" i="2"/>
  <c r="AG1353" i="2"/>
  <c r="AF1353" i="2"/>
  <c r="AC1353" i="2"/>
  <c r="AG1352" i="2"/>
  <c r="AF1352" i="2"/>
  <c r="AC1352" i="2"/>
  <c r="Z1352" i="2"/>
  <c r="AG1351" i="2"/>
  <c r="AF1351" i="2"/>
  <c r="AC1351" i="2"/>
  <c r="Y1351" i="2"/>
  <c r="X1351" i="2"/>
  <c r="AG1350" i="2"/>
  <c r="AF1350" i="2"/>
  <c r="AC1350" i="2"/>
  <c r="AG1349" i="2"/>
  <c r="AF1349" i="2"/>
  <c r="AC1349" i="2"/>
  <c r="AG1348" i="2"/>
  <c r="AF1348" i="2"/>
  <c r="AC1348" i="2"/>
  <c r="AG1347" i="2"/>
  <c r="AF1347" i="2"/>
  <c r="AC1347" i="2"/>
  <c r="AG1346" i="2"/>
  <c r="AF1346" i="2"/>
  <c r="AC1346" i="2"/>
  <c r="Z1346" i="2"/>
  <c r="AG1345" i="2"/>
  <c r="AF1345" i="2"/>
  <c r="AC1345" i="2"/>
  <c r="X1345" i="2"/>
  <c r="Y1345" i="2" s="1"/>
  <c r="AG1344" i="2"/>
  <c r="AF1344" i="2"/>
  <c r="AC1344" i="2"/>
  <c r="AG1343" i="2"/>
  <c r="AF1343" i="2"/>
  <c r="AC1343" i="2"/>
  <c r="AG1342" i="2"/>
  <c r="AF1342" i="2"/>
  <c r="AC1342" i="2"/>
  <c r="AG1341" i="2"/>
  <c r="AF1341" i="2"/>
  <c r="AC1341" i="2"/>
  <c r="AG1340" i="2"/>
  <c r="AF1340" i="2"/>
  <c r="AC1340" i="2"/>
  <c r="AG1339" i="2"/>
  <c r="AF1339" i="2"/>
  <c r="AC1339" i="2"/>
  <c r="AG1338" i="2"/>
  <c r="AF1338" i="2"/>
  <c r="AC1338" i="2"/>
  <c r="Z1338" i="2"/>
  <c r="AG1337" i="2"/>
  <c r="AF1337" i="2"/>
  <c r="AC1337" i="2"/>
  <c r="Y1337" i="2"/>
  <c r="X1337" i="2"/>
  <c r="AG1336" i="2"/>
  <c r="AF1336" i="2"/>
  <c r="AC1336" i="2"/>
  <c r="AG1335" i="2"/>
  <c r="AF1335" i="2"/>
  <c r="AC1335" i="2"/>
  <c r="AG1334" i="2"/>
  <c r="AF1334" i="2"/>
  <c r="AC1334" i="2"/>
  <c r="AG1333" i="2"/>
  <c r="AF1333" i="2"/>
  <c r="AC1333" i="2"/>
  <c r="AG1332" i="2"/>
  <c r="AF1332" i="2"/>
  <c r="AC1332" i="2"/>
  <c r="AG1331" i="2"/>
  <c r="AF1331" i="2"/>
  <c r="AC1331" i="2"/>
  <c r="AG1330" i="2"/>
  <c r="AF1330" i="2"/>
  <c r="AC1330" i="2"/>
  <c r="AG1329" i="2"/>
  <c r="AF1329" i="2"/>
  <c r="G144" i="11" s="1"/>
  <c r="AC1329" i="2"/>
  <c r="Z1329" i="2"/>
  <c r="AG1328" i="2"/>
  <c r="AF1328" i="2"/>
  <c r="AC1328" i="2"/>
  <c r="X1328" i="2"/>
  <c r="Y1328" i="2" s="1"/>
  <c r="AG1327" i="2"/>
  <c r="AF1327" i="2"/>
  <c r="AG1326" i="2"/>
  <c r="AF1326" i="2"/>
  <c r="AG1325" i="2"/>
  <c r="AF1325" i="2"/>
  <c r="AG1324" i="2"/>
  <c r="AF1324" i="2"/>
  <c r="AG1323" i="2"/>
  <c r="AF1323" i="2"/>
  <c r="AG1322" i="2"/>
  <c r="AF1322" i="2"/>
  <c r="AG1321" i="2"/>
  <c r="AF1321" i="2"/>
  <c r="AC1321" i="2"/>
  <c r="Z1321" i="2"/>
  <c r="Y1321" i="2"/>
  <c r="AG1320" i="2"/>
  <c r="AF1320" i="2"/>
  <c r="AC1320" i="2"/>
  <c r="X1320" i="2"/>
  <c r="Y1320" i="2" s="1"/>
  <c r="AG1319" i="2"/>
  <c r="AF1319" i="2"/>
  <c r="AC1319" i="2"/>
  <c r="AG1318" i="2"/>
  <c r="AF1318" i="2"/>
  <c r="AC1318" i="2"/>
  <c r="AG1317" i="2"/>
  <c r="AF1317" i="2"/>
  <c r="AC1317" i="2"/>
  <c r="AG1316" i="2"/>
  <c r="AF1316" i="2"/>
  <c r="AC1316" i="2"/>
  <c r="AG1315" i="2"/>
  <c r="AF1315" i="2"/>
  <c r="AC1315" i="2"/>
  <c r="AG1314" i="2"/>
  <c r="AF1314" i="2"/>
  <c r="AC1314" i="2"/>
  <c r="AG1313" i="2"/>
  <c r="AF1313" i="2"/>
  <c r="AC1313" i="2"/>
  <c r="AG1312" i="2"/>
  <c r="AF1312" i="2"/>
  <c r="AC1312" i="2"/>
  <c r="AG1311" i="2"/>
  <c r="AF1311" i="2"/>
  <c r="AC1311" i="2"/>
  <c r="AG1310" i="2"/>
  <c r="AF1310" i="2"/>
  <c r="AC1310" i="2"/>
  <c r="Z1310" i="2"/>
  <c r="AG1309" i="2"/>
  <c r="AF1309" i="2"/>
  <c r="AC1309" i="2"/>
  <c r="X1309" i="2"/>
  <c r="Y1309" i="2" s="1"/>
  <c r="AG1308" i="2"/>
  <c r="AF1308" i="2"/>
  <c r="AC1308" i="2"/>
  <c r="AG1307" i="2"/>
  <c r="AF1307" i="2"/>
  <c r="AC1307" i="2"/>
  <c r="AG1306" i="2"/>
  <c r="AF1306" i="2"/>
  <c r="AC1306" i="2"/>
  <c r="AG1305" i="2"/>
  <c r="AF1305" i="2"/>
  <c r="AC1305" i="2"/>
  <c r="AG1304" i="2"/>
  <c r="AF1304" i="2"/>
  <c r="AC1304" i="2"/>
  <c r="AG1303" i="2"/>
  <c r="AF1303" i="2"/>
  <c r="AC1303" i="2"/>
  <c r="AG1302" i="2"/>
  <c r="AF1302" i="2"/>
  <c r="AC1302" i="2"/>
  <c r="AG1301" i="2"/>
  <c r="AF1301" i="2"/>
  <c r="AC1301" i="2"/>
  <c r="Z1301" i="2"/>
  <c r="AG1300" i="2"/>
  <c r="AF1300" i="2"/>
  <c r="AC1300" i="2"/>
  <c r="X1300" i="2"/>
  <c r="Y1300" i="2" s="1"/>
  <c r="AG1299" i="2"/>
  <c r="AF1299" i="2"/>
  <c r="AC1299" i="2"/>
  <c r="AG1298" i="2"/>
  <c r="AF1298" i="2"/>
  <c r="AC1298" i="2"/>
  <c r="AG1297" i="2"/>
  <c r="AF1297" i="2"/>
  <c r="AC1297" i="2"/>
  <c r="AG1296" i="2"/>
  <c r="AF1296" i="2"/>
  <c r="AC1296" i="2"/>
  <c r="AG1295" i="2"/>
  <c r="AF1295" i="2"/>
  <c r="AC1295" i="2"/>
  <c r="AG1294" i="2"/>
  <c r="AF1294" i="2"/>
  <c r="AC1294" i="2"/>
  <c r="AG1293" i="2"/>
  <c r="AF1293" i="2"/>
  <c r="AC1293" i="2"/>
  <c r="AG1292" i="2"/>
  <c r="AF1292" i="2"/>
  <c r="AC1292" i="2"/>
  <c r="AG1291" i="2"/>
  <c r="AF1291" i="2"/>
  <c r="AC1291" i="2"/>
  <c r="Z1291" i="2"/>
  <c r="AG1290" i="2"/>
  <c r="AF1290" i="2"/>
  <c r="AC1290" i="2"/>
  <c r="Y1290" i="2"/>
  <c r="X1290" i="2"/>
  <c r="AG1289" i="2"/>
  <c r="AF1289" i="2"/>
  <c r="AC1289" i="2"/>
  <c r="AG1288" i="2"/>
  <c r="AF1288" i="2"/>
  <c r="AC1288" i="2"/>
  <c r="AG1287" i="2"/>
  <c r="AF1287" i="2"/>
  <c r="AC1287" i="2"/>
  <c r="AG1286" i="2"/>
  <c r="AF1286" i="2"/>
  <c r="AC1286" i="2"/>
  <c r="AG1285" i="2"/>
  <c r="AF1285" i="2"/>
  <c r="AC1285" i="2"/>
  <c r="AG1284" i="2"/>
  <c r="AF1284" i="2"/>
  <c r="AC1284" i="2"/>
  <c r="Z1284" i="2"/>
  <c r="AG1283" i="2"/>
  <c r="AF1283" i="2"/>
  <c r="AC1283" i="2"/>
  <c r="Y1283" i="2"/>
  <c r="X1283" i="2"/>
  <c r="AG1282" i="2"/>
  <c r="AF1282" i="2"/>
  <c r="AC1282" i="2"/>
  <c r="AG1281" i="2"/>
  <c r="AF1281" i="2"/>
  <c r="AC1281" i="2"/>
  <c r="AG1280" i="2"/>
  <c r="AF1280" i="2"/>
  <c r="AC1280" i="2"/>
  <c r="AG1279" i="2"/>
  <c r="AF1279" i="2"/>
  <c r="AC1279" i="2"/>
  <c r="AG1278" i="2"/>
  <c r="AF1278" i="2"/>
  <c r="AC1278" i="2"/>
  <c r="AG1277" i="2"/>
  <c r="AF1277" i="2"/>
  <c r="AC1277" i="2"/>
  <c r="AG1276" i="2"/>
  <c r="AF1276" i="2"/>
  <c r="AC1276" i="2"/>
  <c r="AG1275" i="2"/>
  <c r="AF1275" i="2"/>
  <c r="AC1275" i="2"/>
  <c r="AG1274" i="2"/>
  <c r="AF1274" i="2"/>
  <c r="AC1274" i="2"/>
  <c r="X1274" i="2"/>
  <c r="Y1274" i="2" s="1"/>
  <c r="AG1273" i="2"/>
  <c r="AF1273" i="2"/>
  <c r="AC1273" i="2"/>
  <c r="AG1272" i="2"/>
  <c r="AF1272" i="2"/>
  <c r="AC1272" i="2"/>
  <c r="AG1271" i="2"/>
  <c r="AF1271" i="2"/>
  <c r="AC1271" i="2"/>
  <c r="AG1270" i="2"/>
  <c r="AF1270" i="2"/>
  <c r="AC1270" i="2"/>
  <c r="AG1269" i="2"/>
  <c r="AF1269" i="2"/>
  <c r="AC1269" i="2"/>
  <c r="AG1268" i="2"/>
  <c r="AF1268" i="2"/>
  <c r="AC1268" i="2"/>
  <c r="AG1267" i="2"/>
  <c r="AF1267" i="2"/>
  <c r="AC1267" i="2"/>
  <c r="AG1266" i="2"/>
  <c r="AF1266" i="2"/>
  <c r="AC1266" i="2"/>
  <c r="Z1266" i="2"/>
  <c r="AG1265" i="2"/>
  <c r="AF1265" i="2"/>
  <c r="AC1265" i="2"/>
  <c r="X1265" i="2"/>
  <c r="Y1265" i="2" s="1"/>
  <c r="AG1264" i="2"/>
  <c r="H136" i="11" s="1"/>
  <c r="AF1264" i="2"/>
  <c r="AC1264" i="2"/>
  <c r="Z1264" i="2"/>
  <c r="AG1263" i="2"/>
  <c r="AF1263" i="2"/>
  <c r="AC1263" i="2"/>
  <c r="Y1263" i="2"/>
  <c r="X1263" i="2"/>
  <c r="AG1262" i="2"/>
  <c r="AF1262" i="2"/>
  <c r="AC1262" i="2"/>
  <c r="AG1261" i="2"/>
  <c r="AF1261" i="2"/>
  <c r="AC1261" i="2"/>
  <c r="AG1260" i="2"/>
  <c r="AF1260" i="2"/>
  <c r="AC1260" i="2"/>
  <c r="AG1259" i="2"/>
  <c r="AF1259" i="2"/>
  <c r="AC1259" i="2"/>
  <c r="AG1258" i="2"/>
  <c r="AF1258" i="2"/>
  <c r="AC1258" i="2"/>
  <c r="AG1257" i="2"/>
  <c r="AF1257" i="2"/>
  <c r="AC1257" i="2"/>
  <c r="AG1256" i="2"/>
  <c r="AF1256" i="2"/>
  <c r="AC1256" i="2"/>
  <c r="AG1255" i="2"/>
  <c r="AF1255" i="2"/>
  <c r="AC1255" i="2"/>
  <c r="AG1254" i="2"/>
  <c r="AF1254" i="2"/>
  <c r="AC1254" i="2"/>
  <c r="AG1253" i="2"/>
  <c r="AF1253" i="2"/>
  <c r="AC1253" i="2"/>
  <c r="AG1252" i="2"/>
  <c r="AF1252" i="2"/>
  <c r="AC1252" i="2"/>
  <c r="AG1251" i="2"/>
  <c r="AF1251" i="2"/>
  <c r="AC1251" i="2"/>
  <c r="Z1251" i="2"/>
  <c r="AG1250" i="2"/>
  <c r="AF1250" i="2"/>
  <c r="AC1250" i="2"/>
  <c r="X1250" i="2"/>
  <c r="Y1250" i="2" s="1"/>
  <c r="AG1249" i="2"/>
  <c r="AF1249" i="2"/>
  <c r="AC1249" i="2"/>
  <c r="AG1248" i="2"/>
  <c r="AF1248" i="2"/>
  <c r="AC1248" i="2"/>
  <c r="AG1247" i="2"/>
  <c r="AF1247" i="2"/>
  <c r="AC1247" i="2"/>
  <c r="AG1246" i="2"/>
  <c r="AF1246" i="2"/>
  <c r="AC1246" i="2"/>
  <c r="AG1245" i="2"/>
  <c r="AF1245" i="2"/>
  <c r="AC1245" i="2"/>
  <c r="AG1244" i="2"/>
  <c r="AF1244" i="2"/>
  <c r="AC1244" i="2"/>
  <c r="AG1243" i="2"/>
  <c r="AF1243" i="2"/>
  <c r="AC1243" i="2"/>
  <c r="AG1242" i="2"/>
  <c r="AF1242" i="2"/>
  <c r="AC1242" i="2"/>
  <c r="Z1242" i="2"/>
  <c r="AG1241" i="2"/>
  <c r="AF1241" i="2"/>
  <c r="AC1241" i="2"/>
  <c r="X1241" i="2"/>
  <c r="Y1241" i="2" s="1"/>
  <c r="AG1240" i="2"/>
  <c r="AF1240" i="2"/>
  <c r="AC1240" i="2"/>
  <c r="AG1239" i="2"/>
  <c r="AF1239" i="2"/>
  <c r="AC1239" i="2"/>
  <c r="Y1239" i="2"/>
  <c r="AG1238" i="2"/>
  <c r="AF1238" i="2"/>
  <c r="AC1238" i="2"/>
  <c r="Y1238" i="2"/>
  <c r="AG1237" i="2"/>
  <c r="AF1237" i="2"/>
  <c r="AC1237" i="2"/>
  <c r="Y1237" i="2"/>
  <c r="AG1236" i="2"/>
  <c r="AF1236" i="2"/>
  <c r="AC1236" i="2"/>
  <c r="Y1236" i="2"/>
  <c r="AG1235" i="2"/>
  <c r="AF1235" i="2"/>
  <c r="AC1235" i="2"/>
  <c r="Y1235" i="2"/>
  <c r="AG1234" i="2"/>
  <c r="AF1234" i="2"/>
  <c r="AC1234" i="2"/>
  <c r="Z1234" i="2"/>
  <c r="Y1234" i="2"/>
  <c r="AG1233" i="2"/>
  <c r="AF1233" i="2"/>
  <c r="AC1233" i="2"/>
  <c r="X1233" i="2"/>
  <c r="AG1232" i="2"/>
  <c r="AF1232" i="2"/>
  <c r="AC1232" i="2"/>
  <c r="AG1231" i="2"/>
  <c r="AF1231" i="2"/>
  <c r="AC1231" i="2"/>
  <c r="AG1230" i="2"/>
  <c r="AF1230" i="2"/>
  <c r="AC1230" i="2"/>
  <c r="AG1229" i="2"/>
  <c r="AF1229" i="2"/>
  <c r="AC1229" i="2"/>
  <c r="AG1228" i="2"/>
  <c r="AF1228" i="2"/>
  <c r="AC1228" i="2"/>
  <c r="AG1227" i="2"/>
  <c r="AF1227" i="2"/>
  <c r="AC1227" i="2"/>
  <c r="AG1226" i="2"/>
  <c r="AF1226" i="2"/>
  <c r="AC1226" i="2"/>
  <c r="AG1225" i="2"/>
  <c r="AF1225" i="2"/>
  <c r="AC1225" i="2"/>
  <c r="Z1225" i="2"/>
  <c r="AG1224" i="2"/>
  <c r="AF1224" i="2"/>
  <c r="AC1224" i="2"/>
  <c r="X1224" i="2"/>
  <c r="Y1224" i="2" s="1"/>
  <c r="AG1223" i="2"/>
  <c r="AF1223" i="2"/>
  <c r="AC1223" i="2"/>
  <c r="AG1222" i="2"/>
  <c r="AF1222" i="2"/>
  <c r="AC1222" i="2"/>
  <c r="AG1221" i="2"/>
  <c r="AF1221" i="2"/>
  <c r="AC1221" i="2"/>
  <c r="AG1220" i="2"/>
  <c r="AF1220" i="2"/>
  <c r="AC1220" i="2"/>
  <c r="AG1219" i="2"/>
  <c r="AF1219" i="2"/>
  <c r="AC1219" i="2"/>
  <c r="AG1218" i="2"/>
  <c r="AF1218" i="2"/>
  <c r="AC1218" i="2"/>
  <c r="AG1217" i="2"/>
  <c r="AF1217" i="2"/>
  <c r="AC1217" i="2"/>
  <c r="AG1216" i="2"/>
  <c r="AF1216" i="2"/>
  <c r="AC1216" i="2"/>
  <c r="AG1215" i="2"/>
  <c r="AF1215" i="2"/>
  <c r="AC1215" i="2"/>
  <c r="Z1215" i="2"/>
  <c r="AG1214" i="2"/>
  <c r="AF1214" i="2"/>
  <c r="AC1214" i="2"/>
  <c r="Y1214" i="2"/>
  <c r="X1214" i="2"/>
  <c r="AG1213" i="2"/>
  <c r="AF1213" i="2"/>
  <c r="AC1213" i="2"/>
  <c r="AG1212" i="2"/>
  <c r="AF1212" i="2"/>
  <c r="AC1212" i="2"/>
  <c r="AG1211" i="2"/>
  <c r="AF1211" i="2"/>
  <c r="AC1211" i="2"/>
  <c r="AG1210" i="2"/>
  <c r="AF1210" i="2"/>
  <c r="AC1210" i="2"/>
  <c r="AG1209" i="2"/>
  <c r="AF1209" i="2"/>
  <c r="AC1209" i="2"/>
  <c r="AG1208" i="2"/>
  <c r="AF1208" i="2"/>
  <c r="AC1208" i="2"/>
  <c r="AG1207" i="2"/>
  <c r="AF1207" i="2"/>
  <c r="AC1207" i="2"/>
  <c r="AG1206" i="2"/>
  <c r="AF1206" i="2"/>
  <c r="AC1206" i="2"/>
  <c r="AG1205" i="2"/>
  <c r="AF1205" i="2"/>
  <c r="AC1205" i="2"/>
  <c r="AG1204" i="2"/>
  <c r="AF1204" i="2"/>
  <c r="AC1204" i="2"/>
  <c r="AG1203" i="2"/>
  <c r="AF1203" i="2"/>
  <c r="AC1203" i="2"/>
  <c r="AG1202" i="2"/>
  <c r="AF1202" i="2"/>
  <c r="AC1202" i="2"/>
  <c r="Z1202" i="2"/>
  <c r="AG1201" i="2"/>
  <c r="AF1201" i="2"/>
  <c r="AC1201" i="2"/>
  <c r="X1201" i="2"/>
  <c r="Y1201" i="2" s="1"/>
  <c r="AG1200" i="2"/>
  <c r="AF1200" i="2"/>
  <c r="AC1200" i="2"/>
  <c r="AG1199" i="2"/>
  <c r="AF1199" i="2"/>
  <c r="AC1199" i="2"/>
  <c r="AG1198" i="2"/>
  <c r="AF1198" i="2"/>
  <c r="AC1198" i="2"/>
  <c r="AG1197" i="2"/>
  <c r="AF1197" i="2"/>
  <c r="AC1197" i="2"/>
  <c r="AG1196" i="2"/>
  <c r="AF1196" i="2"/>
  <c r="AC1196" i="2"/>
  <c r="AG1195" i="2"/>
  <c r="AF1195" i="2"/>
  <c r="AC1195" i="2"/>
  <c r="Z1195" i="2"/>
  <c r="AG1194" i="2"/>
  <c r="AF1194" i="2"/>
  <c r="AC1194" i="2"/>
  <c r="X1194" i="2"/>
  <c r="Y1194" i="2" s="1"/>
  <c r="AG1193" i="2"/>
  <c r="AF1193" i="2"/>
  <c r="AC1193" i="2"/>
  <c r="AG1192" i="2"/>
  <c r="AF1192" i="2"/>
  <c r="AC1192" i="2"/>
  <c r="AG1191" i="2"/>
  <c r="AF1191" i="2"/>
  <c r="AC1191" i="2"/>
  <c r="AG1190" i="2"/>
  <c r="AF1190" i="2"/>
  <c r="AC1190" i="2"/>
  <c r="AG1189" i="2"/>
  <c r="AF1189" i="2"/>
  <c r="AC1189" i="2"/>
  <c r="AG1188" i="2"/>
  <c r="AF1188" i="2"/>
  <c r="AC1188" i="2"/>
  <c r="AG1187" i="2"/>
  <c r="AF1187" i="2"/>
  <c r="AC1187" i="2"/>
  <c r="AG1186" i="2"/>
  <c r="AF1186" i="2"/>
  <c r="AC1186" i="2"/>
  <c r="AG1185" i="2"/>
  <c r="AF1185" i="2"/>
  <c r="AC1185" i="2"/>
  <c r="AG1184" i="2"/>
  <c r="AF1184" i="2"/>
  <c r="AC1184" i="2"/>
  <c r="Z1184" i="2"/>
  <c r="AG1183" i="2"/>
  <c r="AF1183" i="2"/>
  <c r="AC1183" i="2"/>
  <c r="Y1183" i="2"/>
  <c r="X1183" i="2"/>
  <c r="AG1182" i="2"/>
  <c r="AF1182" i="2"/>
  <c r="AC1182" i="2"/>
  <c r="AG1181" i="2"/>
  <c r="AF1181" i="2"/>
  <c r="AC1181" i="2"/>
  <c r="AG1180" i="2"/>
  <c r="AF1180" i="2"/>
  <c r="AC1180" i="2"/>
  <c r="AG1179" i="2"/>
  <c r="AF1179" i="2"/>
  <c r="AC1179" i="2"/>
  <c r="AG1178" i="2"/>
  <c r="AF1178" i="2"/>
  <c r="AC1178" i="2"/>
  <c r="AG1177" i="2"/>
  <c r="AF1177" i="2"/>
  <c r="AC1177" i="2"/>
  <c r="AG1176" i="2"/>
  <c r="AF1176" i="2"/>
  <c r="AC1176" i="2"/>
  <c r="AG1175" i="2"/>
  <c r="AF1175" i="2"/>
  <c r="AC1175" i="2"/>
  <c r="AG1174" i="2"/>
  <c r="AF1174" i="2"/>
  <c r="AC1174" i="2"/>
  <c r="AG1173" i="2"/>
  <c r="AF1173" i="2"/>
  <c r="Z1173" i="2"/>
  <c r="AG1172" i="2"/>
  <c r="AF1172" i="2"/>
  <c r="AC1172" i="2"/>
  <c r="Y1172" i="2"/>
  <c r="X1172" i="2"/>
  <c r="AG1171" i="2"/>
  <c r="AF1171" i="2"/>
  <c r="AC1171" i="2"/>
  <c r="Z1171" i="2"/>
  <c r="AG1170" i="2"/>
  <c r="AF1170" i="2"/>
  <c r="AC1170" i="2"/>
  <c r="X1170" i="2"/>
  <c r="Y1170" i="2" s="1"/>
  <c r="AG1169" i="2"/>
  <c r="AF1169" i="2"/>
  <c r="AC1169" i="2"/>
  <c r="AG1168" i="2"/>
  <c r="AF1168" i="2"/>
  <c r="AC1168" i="2"/>
  <c r="AG1167" i="2"/>
  <c r="AF1167" i="2"/>
  <c r="AC1167" i="2"/>
  <c r="AG1166" i="2"/>
  <c r="AF1166" i="2"/>
  <c r="AC1166" i="2"/>
  <c r="AG1165" i="2"/>
  <c r="AF1165" i="2"/>
  <c r="AC1165" i="2"/>
  <c r="AG1164" i="2"/>
  <c r="AF1164" i="2"/>
  <c r="AC1164" i="2"/>
  <c r="AG1163" i="2"/>
  <c r="AF1163" i="2"/>
  <c r="AC1163" i="2"/>
  <c r="AG1162" i="2"/>
  <c r="AF1162" i="2"/>
  <c r="AC1162" i="2"/>
  <c r="AG1161" i="2"/>
  <c r="AF1161" i="2"/>
  <c r="AC1161" i="2"/>
  <c r="AG1160" i="2"/>
  <c r="AF1160" i="2"/>
  <c r="AC1160" i="2"/>
  <c r="AG1159" i="2"/>
  <c r="AF1159" i="2"/>
  <c r="AC1159" i="2"/>
  <c r="Z1159" i="2"/>
  <c r="AG1158" i="2"/>
  <c r="AF1158" i="2"/>
  <c r="AC1158" i="2"/>
  <c r="X1158" i="2"/>
  <c r="Y1158" i="2" s="1"/>
  <c r="AG1157" i="2"/>
  <c r="AF1157" i="2"/>
  <c r="AC1157" i="2"/>
  <c r="Z1157" i="2"/>
  <c r="AG1156" i="2"/>
  <c r="AF1156" i="2"/>
  <c r="AC1156" i="2"/>
  <c r="X1156" i="2"/>
  <c r="AG1155" i="2"/>
  <c r="AF1155" i="2"/>
  <c r="AC1155" i="2"/>
  <c r="Z1155" i="2"/>
  <c r="AG1154" i="2"/>
  <c r="AF1154" i="2"/>
  <c r="AC1154" i="2"/>
  <c r="X1154" i="2"/>
  <c r="Y1154" i="2" s="1"/>
  <c r="AG1153" i="2"/>
  <c r="AF1153" i="2"/>
  <c r="AC1153" i="2"/>
  <c r="AG1152" i="2"/>
  <c r="AF1152" i="2"/>
  <c r="AC1152" i="2"/>
  <c r="AG1151" i="2"/>
  <c r="AF1151" i="2"/>
  <c r="AC1151" i="2"/>
  <c r="AG1150" i="2"/>
  <c r="AF1150" i="2"/>
  <c r="AC1150" i="2"/>
  <c r="AG1149" i="2"/>
  <c r="AF1149" i="2"/>
  <c r="AC1149" i="2"/>
  <c r="AG1148" i="2"/>
  <c r="AF1148" i="2"/>
  <c r="AC1148" i="2"/>
  <c r="AG1147" i="2"/>
  <c r="AF1147" i="2"/>
  <c r="AC1147" i="2"/>
  <c r="AG1146" i="2"/>
  <c r="AF1146" i="2"/>
  <c r="AC1146" i="2"/>
  <c r="AG1145" i="2"/>
  <c r="AF1145" i="2"/>
  <c r="AC1145" i="2"/>
  <c r="Z1145" i="2"/>
  <c r="AG1144" i="2"/>
  <c r="AF1144" i="2"/>
  <c r="AC1144" i="2"/>
  <c r="X1144" i="2"/>
  <c r="AG1143" i="2"/>
  <c r="AF1143" i="2"/>
  <c r="AC1143" i="2"/>
  <c r="AG1142" i="2"/>
  <c r="AF1142" i="2"/>
  <c r="AC1142" i="2"/>
  <c r="AG1141" i="2"/>
  <c r="AF1141" i="2"/>
  <c r="AC1141" i="2"/>
  <c r="AG1140" i="2"/>
  <c r="AF1140" i="2"/>
  <c r="AC1140" i="2"/>
  <c r="AG1139" i="2"/>
  <c r="AF1139" i="2"/>
  <c r="AC1139" i="2"/>
  <c r="Z1139" i="2"/>
  <c r="AG1138" i="2"/>
  <c r="AF1138" i="2"/>
  <c r="AC1138" i="2"/>
  <c r="X1138" i="2"/>
  <c r="Y1138" i="2" s="1"/>
  <c r="AG1137" i="2"/>
  <c r="AF1137" i="2"/>
  <c r="AC1137" i="2"/>
  <c r="AG1136" i="2"/>
  <c r="AF1136" i="2"/>
  <c r="AC1136" i="2"/>
  <c r="AG1135" i="2"/>
  <c r="AF1135" i="2"/>
  <c r="AC1135" i="2"/>
  <c r="AG1134" i="2"/>
  <c r="AF1134" i="2"/>
  <c r="AC1134" i="2"/>
  <c r="AG1133" i="2"/>
  <c r="AF1133" i="2"/>
  <c r="AC1133" i="2"/>
  <c r="AG1132" i="2"/>
  <c r="AF1132" i="2"/>
  <c r="AC1132" i="2"/>
  <c r="AG1131" i="2"/>
  <c r="AF1131" i="2"/>
  <c r="AC1131" i="2"/>
  <c r="AG1130" i="2"/>
  <c r="AF1130" i="2"/>
  <c r="AC1130" i="2"/>
  <c r="AG1129" i="2"/>
  <c r="AF1129" i="2"/>
  <c r="AC1129" i="2"/>
  <c r="AG1128" i="2"/>
  <c r="AF1128" i="2"/>
  <c r="AC1128" i="2"/>
  <c r="Z1128" i="2"/>
  <c r="AG1127" i="2"/>
  <c r="AF1127" i="2"/>
  <c r="AC1127" i="2"/>
  <c r="X1127" i="2"/>
  <c r="Y1127" i="2" s="1"/>
  <c r="AG1126" i="2"/>
  <c r="AF1126" i="2"/>
  <c r="AC1126" i="2"/>
  <c r="Z1126" i="2"/>
  <c r="AG1125" i="2"/>
  <c r="AF1125" i="2"/>
  <c r="AC1125" i="2"/>
  <c r="Y1125" i="2"/>
  <c r="X1125" i="2"/>
  <c r="AG1124" i="2"/>
  <c r="AF1124" i="2"/>
  <c r="AC1124" i="2"/>
  <c r="AG1123" i="2"/>
  <c r="AF1123" i="2"/>
  <c r="AC1123" i="2"/>
  <c r="AG1122" i="2"/>
  <c r="AF1122" i="2"/>
  <c r="AC1122" i="2"/>
  <c r="AG1121" i="2"/>
  <c r="AF1121" i="2"/>
  <c r="AC1121" i="2"/>
  <c r="AG1120" i="2"/>
  <c r="AF1120" i="2"/>
  <c r="AC1120" i="2"/>
  <c r="AG1119" i="2"/>
  <c r="AF1119" i="2"/>
  <c r="AC1119" i="2"/>
  <c r="AG1118" i="2"/>
  <c r="AF1118" i="2"/>
  <c r="G118" i="11" s="1"/>
  <c r="AC1118" i="2"/>
  <c r="Z1118" i="2"/>
  <c r="AG1117" i="2"/>
  <c r="AF1117" i="2"/>
  <c r="AC1117" i="2"/>
  <c r="X1117" i="2"/>
  <c r="Y1117" i="2" s="1"/>
  <c r="AG1116" i="2"/>
  <c r="AF1116" i="2"/>
  <c r="AG1115" i="2"/>
  <c r="AF1115" i="2"/>
  <c r="AG1114" i="2"/>
  <c r="AF1114" i="2"/>
  <c r="AC1114" i="2"/>
  <c r="AG1113" i="2"/>
  <c r="AF1113" i="2"/>
  <c r="AC1113" i="2"/>
  <c r="AG1112" i="2"/>
  <c r="AF1112" i="2"/>
  <c r="AC1112" i="2"/>
  <c r="AG1111" i="2"/>
  <c r="AF1111" i="2"/>
  <c r="AC1111" i="2"/>
  <c r="AG1110" i="2"/>
  <c r="AF1110" i="2"/>
  <c r="AC1110" i="2"/>
  <c r="Z1110" i="2"/>
  <c r="AG1109" i="2"/>
  <c r="AF1109" i="2"/>
  <c r="AC1109" i="2"/>
  <c r="X1109" i="2"/>
  <c r="Y1109" i="2" s="1"/>
  <c r="AG1108" i="2"/>
  <c r="AF1108" i="2"/>
  <c r="AC1108" i="2"/>
  <c r="AG1107" i="2"/>
  <c r="AF1107" i="2"/>
  <c r="AC1107" i="2"/>
  <c r="AG1106" i="2"/>
  <c r="AF1106" i="2"/>
  <c r="AC1106" i="2"/>
  <c r="AG1105" i="2"/>
  <c r="AF1105" i="2"/>
  <c r="AC1105" i="2"/>
  <c r="AG1104" i="2"/>
  <c r="AF1104" i="2"/>
  <c r="AC1104" i="2"/>
  <c r="AG1103" i="2"/>
  <c r="AF1103" i="2"/>
  <c r="AC1103" i="2"/>
  <c r="AG1102" i="2"/>
  <c r="AF1102" i="2"/>
  <c r="AC1102" i="2"/>
  <c r="AG1101" i="2"/>
  <c r="AF1101" i="2"/>
  <c r="AG1100" i="2"/>
  <c r="AF1100" i="2"/>
  <c r="AC1100" i="2"/>
  <c r="Z1100" i="2"/>
  <c r="AG1099" i="2"/>
  <c r="AF1099" i="2"/>
  <c r="AC1099" i="2"/>
  <c r="X1099" i="2"/>
  <c r="Y1099" i="2" s="1"/>
  <c r="AG1098" i="2"/>
  <c r="AF1098" i="2"/>
  <c r="AC1098" i="2"/>
  <c r="AG1097" i="2"/>
  <c r="AF1097" i="2"/>
  <c r="AC1097" i="2"/>
  <c r="AG1096" i="2"/>
  <c r="AF1096" i="2"/>
  <c r="AC1096" i="2"/>
  <c r="AG1095" i="2"/>
  <c r="AF1095" i="2"/>
  <c r="AC1095" i="2"/>
  <c r="AG1094" i="2"/>
  <c r="AF1094" i="2"/>
  <c r="AC1094" i="2"/>
  <c r="AG1093" i="2"/>
  <c r="AF1093" i="2"/>
  <c r="AC1093" i="2"/>
  <c r="AG1092" i="2"/>
  <c r="AF1092" i="2"/>
  <c r="AC1092" i="2"/>
  <c r="AG1091" i="2"/>
  <c r="AF1091" i="2"/>
  <c r="AC1091" i="2"/>
  <c r="AG1090" i="2"/>
  <c r="AF1090" i="2"/>
  <c r="AC1090" i="2"/>
  <c r="AG1089" i="2"/>
  <c r="AF1089" i="2"/>
  <c r="AC1089" i="2"/>
  <c r="AG1088" i="2"/>
  <c r="AF1088" i="2"/>
  <c r="AC1088" i="2"/>
  <c r="Z1088" i="2"/>
  <c r="AG1087" i="2"/>
  <c r="AF1087" i="2"/>
  <c r="AC1087" i="2"/>
  <c r="X1087" i="2"/>
  <c r="Y1087" i="2" s="1"/>
  <c r="AG1086" i="2"/>
  <c r="AF1086" i="2"/>
  <c r="AC1086" i="2"/>
  <c r="AG1085" i="2"/>
  <c r="AF1085" i="2"/>
  <c r="AC1085" i="2"/>
  <c r="AG1084" i="2"/>
  <c r="AF1084" i="2"/>
  <c r="AC1084" i="2"/>
  <c r="AG1083" i="2"/>
  <c r="AF1083" i="2"/>
  <c r="AC1083" i="2"/>
  <c r="AG1082" i="2"/>
  <c r="AF1082" i="2"/>
  <c r="AC1082" i="2"/>
  <c r="AG1081" i="2"/>
  <c r="AF1081" i="2"/>
  <c r="AC1081" i="2"/>
  <c r="AG1080" i="2"/>
  <c r="AF1080" i="2"/>
  <c r="AC1080" i="2"/>
  <c r="Z1080" i="2"/>
  <c r="AG1079" i="2"/>
  <c r="AF1079" i="2"/>
  <c r="AC1079" i="2"/>
  <c r="X1079" i="2"/>
  <c r="Y1079" i="2" s="1"/>
  <c r="AG1078" i="2"/>
  <c r="AF1078" i="2"/>
  <c r="AC1078" i="2"/>
  <c r="AG1077" i="2"/>
  <c r="AF1077" i="2"/>
  <c r="AC1077" i="2"/>
  <c r="AG1076" i="2"/>
  <c r="AF1076" i="2"/>
  <c r="AC1076" i="2"/>
  <c r="AG1075" i="2"/>
  <c r="AF1075" i="2"/>
  <c r="AC1075" i="2"/>
  <c r="AG1074" i="2"/>
  <c r="AF1074" i="2"/>
  <c r="AC1074" i="2"/>
  <c r="AG1073" i="2"/>
  <c r="AF1073" i="2"/>
  <c r="AC1073" i="2"/>
  <c r="AG1072" i="2"/>
  <c r="AF1072" i="2"/>
  <c r="AC1072" i="2"/>
  <c r="AG1071" i="2"/>
  <c r="AF1071" i="2"/>
  <c r="AC1071" i="2"/>
  <c r="Z1071" i="2"/>
  <c r="AG1070" i="2"/>
  <c r="AF1070" i="2"/>
  <c r="AC1070" i="2"/>
  <c r="X1070" i="2"/>
  <c r="Y1070" i="2" s="1"/>
  <c r="AG1069" i="2"/>
  <c r="AF1069" i="2"/>
  <c r="AC1069" i="2"/>
  <c r="AG1068" i="2"/>
  <c r="AF1068" i="2"/>
  <c r="AC1068" i="2"/>
  <c r="AG1067" i="2"/>
  <c r="AF1067" i="2"/>
  <c r="AC1067" i="2"/>
  <c r="AG1066" i="2"/>
  <c r="AF1066" i="2"/>
  <c r="AC1066" i="2"/>
  <c r="AG1065" i="2"/>
  <c r="AF1065" i="2"/>
  <c r="AC1065" i="2"/>
  <c r="AG1064" i="2"/>
  <c r="AF1064" i="2"/>
  <c r="AC1064" i="2"/>
  <c r="AG1063" i="2"/>
  <c r="AF1063" i="2"/>
  <c r="AC1063" i="2"/>
  <c r="AG1062" i="2"/>
  <c r="AF1062" i="2"/>
  <c r="AC1062" i="2"/>
  <c r="AG1061" i="2"/>
  <c r="AF1061" i="2"/>
  <c r="AC1061" i="2"/>
  <c r="AG1060" i="2"/>
  <c r="AF1060" i="2"/>
  <c r="AC1060" i="2"/>
  <c r="AG1059" i="2"/>
  <c r="AF1059" i="2"/>
  <c r="AC1059" i="2"/>
  <c r="Z1059" i="2"/>
  <c r="AG1058" i="2"/>
  <c r="AF1058" i="2"/>
  <c r="AC1058" i="2"/>
  <c r="X1058" i="2"/>
  <c r="Y1058" i="2" s="1"/>
  <c r="AG1057" i="2"/>
  <c r="AF1057" i="2"/>
  <c r="AC1057" i="2"/>
  <c r="AG1056" i="2"/>
  <c r="AF1056" i="2"/>
  <c r="AC1056" i="2"/>
  <c r="AG1055" i="2"/>
  <c r="AF1055" i="2"/>
  <c r="AC1055" i="2"/>
  <c r="AG1054" i="2"/>
  <c r="AF1054" i="2"/>
  <c r="AC1054" i="2"/>
  <c r="AG1053" i="2"/>
  <c r="AF1053" i="2"/>
  <c r="AC1053" i="2"/>
  <c r="AG1052" i="2"/>
  <c r="AF1052" i="2"/>
  <c r="AC1052" i="2"/>
  <c r="AG1051" i="2"/>
  <c r="AF1051" i="2"/>
  <c r="AC1051" i="2"/>
  <c r="AG1050" i="2"/>
  <c r="AF1050" i="2"/>
  <c r="AC1050" i="2"/>
  <c r="AG1049" i="2"/>
  <c r="AF1049" i="2"/>
  <c r="AC1049" i="2"/>
  <c r="AG1048" i="2"/>
  <c r="AF1048" i="2"/>
  <c r="AC1048" i="2"/>
  <c r="Z1048" i="2"/>
  <c r="AG1047" i="2"/>
  <c r="AF1047" i="2"/>
  <c r="AC1047" i="2"/>
  <c r="X1047" i="2"/>
  <c r="Y1047" i="2" s="1"/>
  <c r="AG1046" i="2"/>
  <c r="AF1046" i="2"/>
  <c r="AC1046" i="2"/>
  <c r="AG1045" i="2"/>
  <c r="AF1045" i="2"/>
  <c r="AC1045" i="2"/>
  <c r="AG1044" i="2"/>
  <c r="AF1044" i="2"/>
  <c r="AC1044" i="2"/>
  <c r="AG1043" i="2"/>
  <c r="AF1043" i="2"/>
  <c r="AC1043" i="2"/>
  <c r="AG1042" i="2"/>
  <c r="AF1042" i="2"/>
  <c r="AC1042" i="2"/>
  <c r="AG1041" i="2"/>
  <c r="AF1041" i="2"/>
  <c r="AC1041" i="2"/>
  <c r="AG1040" i="2"/>
  <c r="AF1040" i="2"/>
  <c r="AC1040" i="2"/>
  <c r="AG1039" i="2"/>
  <c r="AF1039" i="2"/>
  <c r="AC1039" i="2"/>
  <c r="AG1038" i="2"/>
  <c r="AF1038" i="2"/>
  <c r="AC1038" i="2"/>
  <c r="Z1038" i="2"/>
  <c r="AG1037" i="2"/>
  <c r="AF1037" i="2"/>
  <c r="AC1037" i="2"/>
  <c r="Y1037" i="2"/>
  <c r="X1037" i="2"/>
  <c r="AG1036" i="2"/>
  <c r="AF1036" i="2"/>
  <c r="AC1036" i="2"/>
  <c r="AG1035" i="2"/>
  <c r="AF1035" i="2"/>
  <c r="AC1035" i="2"/>
  <c r="AG1034" i="2"/>
  <c r="AF1034" i="2"/>
  <c r="AC1034" i="2"/>
  <c r="AG1033" i="2"/>
  <c r="AF1033" i="2"/>
  <c r="AC1033" i="2"/>
  <c r="AG1032" i="2"/>
  <c r="AF1032" i="2"/>
  <c r="AC1032" i="2"/>
  <c r="AG1031" i="2"/>
  <c r="AF1031" i="2"/>
  <c r="AC1031" i="2"/>
  <c r="AG1030" i="2"/>
  <c r="AF1030" i="2"/>
  <c r="AC1030" i="2"/>
  <c r="AG1029" i="2"/>
  <c r="AF1029" i="2"/>
  <c r="AC1029" i="2"/>
  <c r="AG1028" i="2"/>
  <c r="AF1028" i="2"/>
  <c r="AC1028" i="2"/>
  <c r="AG1027" i="2"/>
  <c r="AF1027" i="2"/>
  <c r="AC1027" i="2"/>
  <c r="AG1026" i="2"/>
  <c r="AF1026" i="2"/>
  <c r="AC1026" i="2"/>
  <c r="Z1026" i="2"/>
  <c r="AG1025" i="2"/>
  <c r="AF1025" i="2"/>
  <c r="AC1025" i="2"/>
  <c r="X1025" i="2"/>
  <c r="Y1025" i="2" s="1"/>
  <c r="AG1024" i="2"/>
  <c r="AF1024" i="2"/>
  <c r="AC1024" i="2"/>
  <c r="AG1023" i="2"/>
  <c r="AF1023" i="2"/>
  <c r="AC1023" i="2"/>
  <c r="AG1022" i="2"/>
  <c r="AF1022" i="2"/>
  <c r="AC1022" i="2"/>
  <c r="AG1021" i="2"/>
  <c r="AF1021" i="2"/>
  <c r="AC1021" i="2"/>
  <c r="AG1020" i="2"/>
  <c r="AF1020" i="2"/>
  <c r="AC1020" i="2"/>
  <c r="AG1019" i="2"/>
  <c r="AF1019" i="2"/>
  <c r="AC1019" i="2"/>
  <c r="Z1019" i="2"/>
  <c r="AG1018" i="2"/>
  <c r="AF1018" i="2"/>
  <c r="AC1018" i="2"/>
  <c r="X1018" i="2"/>
  <c r="Y1018" i="2" s="1"/>
  <c r="AG1017" i="2"/>
  <c r="AF1017" i="2"/>
  <c r="AC1017" i="2"/>
  <c r="AG1016" i="2"/>
  <c r="AF1016" i="2"/>
  <c r="AC1016" i="2"/>
  <c r="AG1015" i="2"/>
  <c r="AF1015" i="2"/>
  <c r="AC1015" i="2"/>
  <c r="AG1014" i="2"/>
  <c r="AF1014" i="2"/>
  <c r="AC1014" i="2"/>
  <c r="AG1013" i="2"/>
  <c r="AF1013" i="2"/>
  <c r="AC1013" i="2"/>
  <c r="Z1013" i="2"/>
  <c r="AG1012" i="2"/>
  <c r="AF1012" i="2"/>
  <c r="AC1012" i="2"/>
  <c r="Y1012" i="2"/>
  <c r="X1012" i="2"/>
  <c r="AG1011" i="2"/>
  <c r="AF1011" i="2"/>
  <c r="AC1011" i="2"/>
  <c r="AG1010" i="2"/>
  <c r="AF1010" i="2"/>
  <c r="AC1010" i="2"/>
  <c r="AG1009" i="2"/>
  <c r="AF1009" i="2"/>
  <c r="AC1009" i="2"/>
  <c r="AG1008" i="2"/>
  <c r="AF1008" i="2"/>
  <c r="AC1008" i="2"/>
  <c r="AG1007" i="2"/>
  <c r="AF1007" i="2"/>
  <c r="AC1007" i="2"/>
  <c r="AG1006" i="2"/>
  <c r="AF1006" i="2"/>
  <c r="AC1006" i="2"/>
  <c r="AG1005" i="2"/>
  <c r="AF1005" i="2"/>
  <c r="AC1005" i="2"/>
  <c r="AG1004" i="2"/>
  <c r="AF1004" i="2"/>
  <c r="AC1004" i="2"/>
  <c r="AG1003" i="2"/>
  <c r="AF1003" i="2"/>
  <c r="AC1003" i="2"/>
  <c r="Z1003" i="2"/>
  <c r="AG1002" i="2"/>
  <c r="AF1002" i="2"/>
  <c r="AC1002" i="2"/>
  <c r="X1002" i="2"/>
  <c r="Y1002" i="2" s="1"/>
  <c r="AG1001" i="2"/>
  <c r="AF1001" i="2"/>
  <c r="AC1001" i="2"/>
  <c r="AG1000" i="2"/>
  <c r="AF1000" i="2"/>
  <c r="AC1000" i="2"/>
  <c r="AG999" i="2"/>
  <c r="AF999" i="2"/>
  <c r="AC999" i="2"/>
  <c r="AG998" i="2"/>
  <c r="AF998" i="2"/>
  <c r="AC998" i="2"/>
  <c r="AG997" i="2"/>
  <c r="AF997" i="2"/>
  <c r="AC997" i="2"/>
  <c r="AG996" i="2"/>
  <c r="AF996" i="2"/>
  <c r="AC996" i="2"/>
  <c r="AG995" i="2"/>
  <c r="AF995" i="2"/>
  <c r="AC995" i="2"/>
  <c r="AG994" i="2"/>
  <c r="AF994" i="2"/>
  <c r="AC994" i="2"/>
  <c r="AG993" i="2"/>
  <c r="AF993" i="2"/>
  <c r="AC993" i="2"/>
  <c r="AG992" i="2"/>
  <c r="AF992" i="2"/>
  <c r="AC992" i="2"/>
  <c r="AG991" i="2"/>
  <c r="AF991" i="2"/>
  <c r="AC991" i="2"/>
  <c r="AG990" i="2"/>
  <c r="AF990" i="2"/>
  <c r="AC990" i="2"/>
  <c r="Z990" i="2"/>
  <c r="AG989" i="2"/>
  <c r="AF989" i="2"/>
  <c r="AC989" i="2"/>
  <c r="X989" i="2"/>
  <c r="Y989" i="2" s="1"/>
  <c r="AG988" i="2"/>
  <c r="AF988" i="2"/>
  <c r="AC988" i="2"/>
  <c r="AG987" i="2"/>
  <c r="AF987" i="2"/>
  <c r="AC987" i="2"/>
  <c r="AG986" i="2"/>
  <c r="AF986" i="2"/>
  <c r="AC986" i="2"/>
  <c r="AG985" i="2"/>
  <c r="AF985" i="2"/>
  <c r="AC985" i="2"/>
  <c r="AG984" i="2"/>
  <c r="AF984" i="2"/>
  <c r="AC984" i="2"/>
  <c r="AG983" i="2"/>
  <c r="AF983" i="2"/>
  <c r="AC983" i="2"/>
  <c r="AG982" i="2"/>
  <c r="AF982" i="2"/>
  <c r="AC982" i="2"/>
  <c r="AG981" i="2"/>
  <c r="AF981" i="2"/>
  <c r="AC981" i="2"/>
  <c r="AG980" i="2"/>
  <c r="AF980" i="2"/>
  <c r="AC980" i="2"/>
  <c r="AG979" i="2"/>
  <c r="AF979" i="2"/>
  <c r="AC979" i="2"/>
  <c r="AG978" i="2"/>
  <c r="AF978" i="2"/>
  <c r="AC978" i="2"/>
  <c r="AG977" i="2"/>
  <c r="AF977" i="2"/>
  <c r="AC977" i="2"/>
  <c r="Z977" i="2"/>
  <c r="AG976" i="2"/>
  <c r="AF976" i="2"/>
  <c r="AC976" i="2"/>
  <c r="Y976" i="2"/>
  <c r="X976" i="2"/>
  <c r="AG975" i="2"/>
  <c r="AF975" i="2"/>
  <c r="AC975" i="2"/>
  <c r="AG974" i="2"/>
  <c r="AF974" i="2"/>
  <c r="AC974" i="2"/>
  <c r="Y974" i="2"/>
  <c r="X974" i="2"/>
  <c r="AG973" i="2"/>
  <c r="AF973" i="2"/>
  <c r="AC973" i="2"/>
  <c r="AG972" i="2"/>
  <c r="AF972" i="2"/>
  <c r="AC972" i="2"/>
  <c r="AG971" i="2"/>
  <c r="AF971" i="2"/>
  <c r="AC971" i="2"/>
  <c r="AG970" i="2"/>
  <c r="AF970" i="2"/>
  <c r="AC970" i="2"/>
  <c r="AG969" i="2"/>
  <c r="AF969" i="2"/>
  <c r="AC969" i="2"/>
  <c r="AG968" i="2"/>
  <c r="AF968" i="2"/>
  <c r="AC968" i="2"/>
  <c r="Z968" i="2"/>
  <c r="AG967" i="2"/>
  <c r="AF967" i="2"/>
  <c r="AC967" i="2"/>
  <c r="Y967" i="2"/>
  <c r="X967" i="2"/>
  <c r="AG966" i="2"/>
  <c r="AF966" i="2"/>
  <c r="AC966" i="2"/>
  <c r="AG965" i="2"/>
  <c r="AF965" i="2"/>
  <c r="AC965" i="2"/>
  <c r="AG964" i="2"/>
  <c r="AF964" i="2"/>
  <c r="AC964" i="2"/>
  <c r="AG963" i="2"/>
  <c r="AF963" i="2"/>
  <c r="AC963" i="2"/>
  <c r="AG962" i="2"/>
  <c r="AF962" i="2"/>
  <c r="AC962" i="2"/>
  <c r="AG961" i="2"/>
  <c r="AF961" i="2"/>
  <c r="AC961" i="2"/>
  <c r="AG960" i="2"/>
  <c r="AF960" i="2"/>
  <c r="AC960" i="2"/>
  <c r="AG959" i="2"/>
  <c r="AF959" i="2"/>
  <c r="AC959" i="2"/>
  <c r="AG958" i="2"/>
  <c r="AF958" i="2"/>
  <c r="AC958" i="2"/>
  <c r="AG957" i="2"/>
  <c r="AF957" i="2"/>
  <c r="AC957" i="2"/>
  <c r="AG956" i="2"/>
  <c r="AF956" i="2"/>
  <c r="AC956" i="2"/>
  <c r="AG955" i="2"/>
  <c r="AF955" i="2"/>
  <c r="AC955" i="2"/>
  <c r="Z955" i="2"/>
  <c r="AG954" i="2"/>
  <c r="AF954" i="2"/>
  <c r="AC954" i="2"/>
  <c r="Y954" i="2"/>
  <c r="X954" i="2"/>
  <c r="AG953" i="2"/>
  <c r="AF953" i="2"/>
  <c r="AC953" i="2"/>
  <c r="AG952" i="2"/>
  <c r="AF952" i="2"/>
  <c r="AC952" i="2"/>
  <c r="AG951" i="2"/>
  <c r="AF951" i="2"/>
  <c r="AC951" i="2"/>
  <c r="AG950" i="2"/>
  <c r="AF950" i="2"/>
  <c r="AC950" i="2"/>
  <c r="AG949" i="2"/>
  <c r="AF949" i="2"/>
  <c r="AC949" i="2"/>
  <c r="AG948" i="2"/>
  <c r="AF948" i="2"/>
  <c r="AC948" i="2"/>
  <c r="AG947" i="2"/>
  <c r="AF947" i="2"/>
  <c r="AC947" i="2"/>
  <c r="AG946" i="2"/>
  <c r="AF946" i="2"/>
  <c r="AC946" i="2"/>
  <c r="AG945" i="2"/>
  <c r="AF945" i="2"/>
  <c r="AC945" i="2"/>
  <c r="AG944" i="2"/>
  <c r="AF944" i="2"/>
  <c r="AC944" i="2"/>
  <c r="AG943" i="2"/>
  <c r="AF943" i="2"/>
  <c r="AC943" i="2"/>
  <c r="AG942" i="2"/>
  <c r="AF942" i="2"/>
  <c r="Z942" i="2"/>
  <c r="AG941" i="2"/>
  <c r="AF941" i="2"/>
  <c r="AC941" i="2"/>
  <c r="X941" i="2"/>
  <c r="Y941" i="2" s="1"/>
  <c r="AG940" i="2"/>
  <c r="AF940" i="2"/>
  <c r="AC940" i="2"/>
  <c r="AG939" i="2"/>
  <c r="AF939" i="2"/>
  <c r="AC939" i="2"/>
  <c r="AG938" i="2"/>
  <c r="AF938" i="2"/>
  <c r="AG937" i="2"/>
  <c r="AF937" i="2"/>
  <c r="AC937" i="2"/>
  <c r="AG936" i="2"/>
  <c r="AF936" i="2"/>
  <c r="AC936" i="2"/>
  <c r="AG935" i="2"/>
  <c r="AF935" i="2"/>
  <c r="AC935" i="2"/>
  <c r="AG934" i="2"/>
  <c r="AF934" i="2"/>
  <c r="AC934" i="2"/>
  <c r="AG933" i="2"/>
  <c r="AF933" i="2"/>
  <c r="AC933" i="2"/>
  <c r="AG932" i="2"/>
  <c r="AF932" i="2"/>
  <c r="AC932" i="2"/>
  <c r="AG931" i="2"/>
  <c r="AF931" i="2"/>
  <c r="AC931" i="2"/>
  <c r="Z931" i="2"/>
  <c r="AG930" i="2"/>
  <c r="AF930" i="2"/>
  <c r="AC930" i="2"/>
  <c r="X930" i="2"/>
  <c r="Y930" i="2" s="1"/>
  <c r="AG929" i="2"/>
  <c r="AF929" i="2"/>
  <c r="AC929" i="2"/>
  <c r="AG928" i="2"/>
  <c r="AF928" i="2"/>
  <c r="AC928" i="2"/>
  <c r="AG927" i="2"/>
  <c r="AF927" i="2"/>
  <c r="AC927" i="2"/>
  <c r="AG926" i="2"/>
  <c r="AF926" i="2"/>
  <c r="AC926" i="2"/>
  <c r="AG925" i="2"/>
  <c r="AF925" i="2"/>
  <c r="AC925" i="2"/>
  <c r="AG924" i="2"/>
  <c r="AF924" i="2"/>
  <c r="AC924" i="2"/>
  <c r="AG923" i="2"/>
  <c r="AF923" i="2"/>
  <c r="AC923" i="2"/>
  <c r="AG922" i="2"/>
  <c r="AF922" i="2"/>
  <c r="AC922" i="2"/>
  <c r="AG921" i="2"/>
  <c r="AF921" i="2"/>
  <c r="AC921" i="2"/>
  <c r="AG920" i="2"/>
  <c r="AF920" i="2"/>
  <c r="AC920" i="2"/>
  <c r="AG919" i="2"/>
  <c r="AF919" i="2"/>
  <c r="AC919" i="2"/>
  <c r="Z919" i="2"/>
  <c r="AG918" i="2"/>
  <c r="AF918" i="2"/>
  <c r="AC918" i="2"/>
  <c r="X918" i="2"/>
  <c r="Y918" i="2" s="1"/>
  <c r="AG917" i="2"/>
  <c r="AF917" i="2"/>
  <c r="AC917" i="2"/>
  <c r="AG916" i="2"/>
  <c r="AF916" i="2"/>
  <c r="AC916" i="2"/>
  <c r="AG915" i="2"/>
  <c r="AF915" i="2"/>
  <c r="AC915" i="2"/>
  <c r="AG914" i="2"/>
  <c r="AF914" i="2"/>
  <c r="AC914" i="2"/>
  <c r="AG913" i="2"/>
  <c r="AF913" i="2"/>
  <c r="AC913" i="2"/>
  <c r="AG912" i="2"/>
  <c r="AF912" i="2"/>
  <c r="AC912" i="2"/>
  <c r="AG911" i="2"/>
  <c r="AF911" i="2"/>
  <c r="AC911" i="2"/>
  <c r="AG910" i="2"/>
  <c r="AF910" i="2"/>
  <c r="AC910" i="2"/>
  <c r="AG909" i="2"/>
  <c r="AF909" i="2"/>
  <c r="Z909" i="2"/>
  <c r="AG908" i="2"/>
  <c r="AF908" i="2"/>
  <c r="AC908" i="2"/>
  <c r="X908" i="2"/>
  <c r="Y908" i="2" s="1"/>
  <c r="AG907" i="2"/>
  <c r="AF907" i="2"/>
  <c r="AC907" i="2"/>
  <c r="AG906" i="2"/>
  <c r="AF906" i="2"/>
  <c r="AC906" i="2"/>
  <c r="AG905" i="2"/>
  <c r="AF905" i="2"/>
  <c r="AC905" i="2"/>
  <c r="AG904" i="2"/>
  <c r="AF904" i="2"/>
  <c r="AC904" i="2"/>
  <c r="AG903" i="2"/>
  <c r="AF903" i="2"/>
  <c r="AC903" i="2"/>
  <c r="AG902" i="2"/>
  <c r="AF902" i="2"/>
  <c r="AC902" i="2"/>
  <c r="AG901" i="2"/>
  <c r="AF901" i="2"/>
  <c r="AC901" i="2"/>
  <c r="AG900" i="2"/>
  <c r="AF900" i="2"/>
  <c r="AC900" i="2"/>
  <c r="AG899" i="2"/>
  <c r="AF899" i="2"/>
  <c r="AC899" i="2"/>
  <c r="AG898" i="2"/>
  <c r="AF898" i="2"/>
  <c r="AC898" i="2"/>
  <c r="Z898" i="2"/>
  <c r="AG897" i="2"/>
  <c r="AF897" i="2"/>
  <c r="AC897" i="2"/>
  <c r="Y897" i="2"/>
  <c r="X897" i="2"/>
  <c r="AG896" i="2"/>
  <c r="AF896" i="2"/>
  <c r="AC896" i="2"/>
  <c r="AG895" i="2"/>
  <c r="AF895" i="2"/>
  <c r="AC895" i="2"/>
  <c r="AG894" i="2"/>
  <c r="AF894" i="2"/>
  <c r="AC894" i="2"/>
  <c r="AG893" i="2"/>
  <c r="AF893" i="2"/>
  <c r="AC893" i="2"/>
  <c r="AG892" i="2"/>
  <c r="AF892" i="2"/>
  <c r="AC892" i="2"/>
  <c r="AG891" i="2"/>
  <c r="AF891" i="2"/>
  <c r="AC891" i="2"/>
  <c r="AG890" i="2"/>
  <c r="AF890" i="2"/>
  <c r="AC890" i="2"/>
  <c r="AG889" i="2"/>
  <c r="AF889" i="2"/>
  <c r="Z889" i="2"/>
  <c r="AG888" i="2"/>
  <c r="AF888" i="2"/>
  <c r="AC888" i="2"/>
  <c r="X888" i="2"/>
  <c r="Y888" i="2" s="1"/>
  <c r="AG887" i="2"/>
  <c r="AF887" i="2"/>
  <c r="AC887" i="2"/>
  <c r="AG886" i="2"/>
  <c r="AF886" i="2"/>
  <c r="AC886" i="2"/>
  <c r="AG885" i="2"/>
  <c r="AF885" i="2"/>
  <c r="AC885" i="2"/>
  <c r="AG884" i="2"/>
  <c r="AF884" i="2"/>
  <c r="AC884" i="2"/>
  <c r="Z884" i="2"/>
  <c r="AG883" i="2"/>
  <c r="AF883" i="2"/>
  <c r="AC883" i="2"/>
  <c r="X883" i="2"/>
  <c r="Y883" i="2" s="1"/>
  <c r="AG882" i="2"/>
  <c r="AF882" i="2"/>
  <c r="AC882" i="2"/>
  <c r="AG881" i="2"/>
  <c r="AF881" i="2"/>
  <c r="AC881" i="2"/>
  <c r="AG880" i="2"/>
  <c r="AF880" i="2"/>
  <c r="AC880" i="2"/>
  <c r="Z880" i="2"/>
  <c r="AG879" i="2"/>
  <c r="AF879" i="2"/>
  <c r="AC879" i="2"/>
  <c r="X879" i="2"/>
  <c r="Y879" i="2" s="1"/>
  <c r="AG878" i="2"/>
  <c r="AF878" i="2"/>
  <c r="AC878" i="2"/>
  <c r="AG877" i="2"/>
  <c r="AF877" i="2"/>
  <c r="AC877" i="2"/>
  <c r="AG876" i="2"/>
  <c r="AF876" i="2"/>
  <c r="AC876" i="2"/>
  <c r="AG875" i="2"/>
  <c r="AF875" i="2"/>
  <c r="AC875" i="2"/>
  <c r="Z875" i="2"/>
  <c r="AG874" i="2"/>
  <c r="AF874" i="2"/>
  <c r="AC874" i="2"/>
  <c r="X874" i="2"/>
  <c r="Y874" i="2" s="1"/>
  <c r="AG873" i="2"/>
  <c r="AF873" i="2"/>
  <c r="AC873" i="2"/>
  <c r="AG872" i="2"/>
  <c r="AF872" i="2"/>
  <c r="AC872" i="2"/>
  <c r="AG871" i="2"/>
  <c r="AF871" i="2"/>
  <c r="AC871" i="2"/>
  <c r="AG870" i="2"/>
  <c r="AF870" i="2"/>
  <c r="AC870" i="2"/>
  <c r="AG869" i="2"/>
  <c r="AF869" i="2"/>
  <c r="AC869" i="2"/>
  <c r="AG868" i="2"/>
  <c r="AF868" i="2"/>
  <c r="AC868" i="2"/>
  <c r="AG867" i="2"/>
  <c r="AF867" i="2"/>
  <c r="AC867" i="2"/>
  <c r="AG866" i="2"/>
  <c r="AF866" i="2"/>
  <c r="AC866" i="2"/>
  <c r="Z866" i="2"/>
  <c r="AG865" i="2"/>
  <c r="AF865" i="2"/>
  <c r="AC865" i="2"/>
  <c r="Y865" i="2"/>
  <c r="X865" i="2"/>
  <c r="AG864" i="2"/>
  <c r="AF864" i="2"/>
  <c r="AC864" i="2"/>
  <c r="AG863" i="2"/>
  <c r="AF863" i="2"/>
  <c r="AC863" i="2"/>
  <c r="AG862" i="2"/>
  <c r="AF862" i="2"/>
  <c r="AC862" i="2"/>
  <c r="AG861" i="2"/>
  <c r="AF861" i="2"/>
  <c r="AC861" i="2"/>
  <c r="Z861" i="2"/>
  <c r="AG860" i="2"/>
  <c r="AF860" i="2"/>
  <c r="AC860" i="2"/>
  <c r="X860" i="2"/>
  <c r="Y860" i="2" s="1"/>
  <c r="AG859" i="2"/>
  <c r="AF859" i="2"/>
  <c r="AC859" i="2"/>
  <c r="Z859" i="2"/>
  <c r="AG858" i="2"/>
  <c r="AF858" i="2"/>
  <c r="AC858" i="2"/>
  <c r="Y858" i="2"/>
  <c r="X858" i="2"/>
  <c r="AG857" i="2"/>
  <c r="AF857" i="2"/>
  <c r="AC857" i="2"/>
  <c r="AG856" i="2"/>
  <c r="AF856" i="2"/>
  <c r="AC856" i="2"/>
  <c r="AG855" i="2"/>
  <c r="AF855" i="2"/>
  <c r="AC855" i="2"/>
  <c r="AG854" i="2"/>
  <c r="AF854" i="2"/>
  <c r="AC854" i="2"/>
  <c r="AG853" i="2"/>
  <c r="AF853" i="2"/>
  <c r="AC853" i="2"/>
  <c r="AG852" i="2"/>
  <c r="AF852" i="2"/>
  <c r="AC852" i="2"/>
  <c r="AG851" i="2"/>
  <c r="AF851" i="2"/>
  <c r="AC851" i="2"/>
  <c r="AG850" i="2"/>
  <c r="AF850" i="2"/>
  <c r="AC850" i="2"/>
  <c r="AG849" i="2"/>
  <c r="AF849" i="2"/>
  <c r="AC849" i="2"/>
  <c r="AG848" i="2"/>
  <c r="AF848" i="2"/>
  <c r="AC848" i="2"/>
  <c r="Z848" i="2"/>
  <c r="AG847" i="2"/>
  <c r="AF847" i="2"/>
  <c r="AC847" i="2"/>
  <c r="X847" i="2"/>
  <c r="Y847" i="2" s="1"/>
  <c r="AG846" i="2"/>
  <c r="AF846" i="2"/>
  <c r="AC846" i="2"/>
  <c r="AG845" i="2"/>
  <c r="AF845" i="2"/>
  <c r="AC845" i="2"/>
  <c r="AG844" i="2"/>
  <c r="AF844" i="2"/>
  <c r="AC844" i="2"/>
  <c r="AG843" i="2"/>
  <c r="AF843" i="2"/>
  <c r="AC843" i="2"/>
  <c r="AG842" i="2"/>
  <c r="AF842" i="2"/>
  <c r="AC842" i="2"/>
  <c r="AG841" i="2"/>
  <c r="AF841" i="2"/>
  <c r="AC841" i="2"/>
  <c r="AG840" i="2"/>
  <c r="AF840" i="2"/>
  <c r="AC840" i="2"/>
  <c r="AG839" i="2"/>
  <c r="AF839" i="2"/>
  <c r="AC839" i="2"/>
  <c r="AG838" i="2"/>
  <c r="AF838" i="2"/>
  <c r="AC838" i="2"/>
  <c r="AG837" i="2"/>
  <c r="AF837" i="2"/>
  <c r="AC837" i="2"/>
  <c r="Z837" i="2"/>
  <c r="AG836" i="2"/>
  <c r="AF836" i="2"/>
  <c r="AC836" i="2"/>
  <c r="X836" i="2"/>
  <c r="Y836" i="2" s="1"/>
  <c r="AG835" i="2"/>
  <c r="AF835" i="2"/>
  <c r="AC835" i="2"/>
  <c r="AG834" i="2"/>
  <c r="AF834" i="2"/>
  <c r="AC834" i="2"/>
  <c r="AG833" i="2"/>
  <c r="AF833" i="2"/>
  <c r="AC833" i="2"/>
  <c r="AG832" i="2"/>
  <c r="AF832" i="2"/>
  <c r="AC832" i="2"/>
  <c r="AG831" i="2"/>
  <c r="AF831" i="2"/>
  <c r="AC831" i="2"/>
  <c r="AG830" i="2"/>
  <c r="AF830" i="2"/>
  <c r="AC830" i="2"/>
  <c r="AG829" i="2"/>
  <c r="AF829" i="2"/>
  <c r="AC829" i="2"/>
  <c r="AG828" i="2"/>
  <c r="AF828" i="2"/>
  <c r="AC828" i="2"/>
  <c r="Z828" i="2"/>
  <c r="AG827" i="2"/>
  <c r="AF827" i="2"/>
  <c r="AC827" i="2"/>
  <c r="X827" i="2"/>
  <c r="Y827" i="2" s="1"/>
  <c r="AG826" i="2"/>
  <c r="AF826" i="2"/>
  <c r="AC826" i="2"/>
  <c r="AG825" i="2"/>
  <c r="AF825" i="2"/>
  <c r="AC825" i="2"/>
  <c r="AG824" i="2"/>
  <c r="AF824" i="2"/>
  <c r="AC824" i="2"/>
  <c r="AG823" i="2"/>
  <c r="AF823" i="2"/>
  <c r="AC823" i="2"/>
  <c r="AG822" i="2"/>
  <c r="AF822" i="2"/>
  <c r="AC822" i="2"/>
  <c r="AG821" i="2"/>
  <c r="AF821" i="2"/>
  <c r="AC821" i="2"/>
  <c r="Z821" i="2"/>
  <c r="AG820" i="2"/>
  <c r="AF820" i="2"/>
  <c r="AC820" i="2"/>
  <c r="X820" i="2"/>
  <c r="AG819" i="2"/>
  <c r="AF819" i="2"/>
  <c r="AC819" i="2"/>
  <c r="AG818" i="2"/>
  <c r="AF818" i="2"/>
  <c r="AC818" i="2"/>
  <c r="AG817" i="2"/>
  <c r="AF817" i="2"/>
  <c r="AC817" i="2"/>
  <c r="AG816" i="2"/>
  <c r="AF816" i="2"/>
  <c r="AC816" i="2"/>
  <c r="AG815" i="2"/>
  <c r="AF815" i="2"/>
  <c r="AC815" i="2"/>
  <c r="AG814" i="2"/>
  <c r="AF814" i="2"/>
  <c r="AC814" i="2"/>
  <c r="AG813" i="2"/>
  <c r="AF813" i="2"/>
  <c r="AC813" i="2"/>
  <c r="AG812" i="2"/>
  <c r="AF812" i="2"/>
  <c r="AC812" i="2"/>
  <c r="Z812" i="2"/>
  <c r="AG811" i="2"/>
  <c r="AF811" i="2"/>
  <c r="AC811" i="2"/>
  <c r="Y811" i="2"/>
  <c r="X811" i="2"/>
  <c r="AG810" i="2"/>
  <c r="AF810" i="2"/>
  <c r="AC810" i="2"/>
  <c r="AG809" i="2"/>
  <c r="AF809" i="2"/>
  <c r="AC809" i="2"/>
  <c r="AG808" i="2"/>
  <c r="AF808" i="2"/>
  <c r="AC808" i="2"/>
  <c r="AG807" i="2"/>
  <c r="AF807" i="2"/>
  <c r="AC807" i="2"/>
  <c r="AG806" i="2"/>
  <c r="AF806" i="2"/>
  <c r="AC806" i="2"/>
  <c r="AG805" i="2"/>
  <c r="AF805" i="2"/>
  <c r="AC805" i="2"/>
  <c r="AG804" i="2"/>
  <c r="AF804" i="2"/>
  <c r="AC804" i="2"/>
  <c r="AG803" i="2"/>
  <c r="AF803" i="2"/>
  <c r="AC803" i="2"/>
  <c r="AG802" i="2"/>
  <c r="AF802" i="2"/>
  <c r="AC802" i="2"/>
  <c r="Z802" i="2"/>
  <c r="AG801" i="2"/>
  <c r="AF801" i="2"/>
  <c r="AC801" i="2"/>
  <c r="X801" i="2"/>
  <c r="Y801" i="2" s="1"/>
  <c r="AG800" i="2"/>
  <c r="AF800" i="2"/>
  <c r="AC800" i="2"/>
  <c r="AG799" i="2"/>
  <c r="AF799" i="2"/>
  <c r="AC799" i="2"/>
  <c r="AG798" i="2"/>
  <c r="AF798" i="2"/>
  <c r="AC798" i="2"/>
  <c r="AG797" i="2"/>
  <c r="AF797" i="2"/>
  <c r="AC797" i="2"/>
  <c r="AG796" i="2"/>
  <c r="AF796" i="2"/>
  <c r="AC796" i="2"/>
  <c r="AG795" i="2"/>
  <c r="AF795" i="2"/>
  <c r="AC795" i="2"/>
  <c r="AG794" i="2"/>
  <c r="AF794" i="2"/>
  <c r="AC794" i="2"/>
  <c r="AG793" i="2"/>
  <c r="AF793" i="2"/>
  <c r="AC793" i="2"/>
  <c r="AG792" i="2"/>
  <c r="AF792" i="2"/>
  <c r="AC792" i="2"/>
  <c r="Z792" i="2"/>
  <c r="AG791" i="2"/>
  <c r="AF791" i="2"/>
  <c r="AC791" i="2"/>
  <c r="Y791" i="2"/>
  <c r="X791" i="2"/>
  <c r="AG790" i="2"/>
  <c r="AF790" i="2"/>
  <c r="AC790" i="2"/>
  <c r="AG789" i="2"/>
  <c r="AF789" i="2"/>
  <c r="AC789" i="2"/>
  <c r="AG788" i="2"/>
  <c r="AF788" i="2"/>
  <c r="AC788" i="2"/>
  <c r="AG787" i="2"/>
  <c r="AF787" i="2"/>
  <c r="AC787" i="2"/>
  <c r="AG786" i="2"/>
  <c r="AF786" i="2"/>
  <c r="AC786" i="2"/>
  <c r="AG785" i="2"/>
  <c r="AF785" i="2"/>
  <c r="AC785" i="2"/>
  <c r="AG784" i="2"/>
  <c r="AF784" i="2"/>
  <c r="AC784" i="2"/>
  <c r="AG783" i="2"/>
  <c r="AF783" i="2"/>
  <c r="AC783" i="2"/>
  <c r="AG782" i="2"/>
  <c r="AF782" i="2"/>
  <c r="AC782" i="2"/>
  <c r="AG781" i="2"/>
  <c r="AF781" i="2"/>
  <c r="AC781" i="2"/>
  <c r="AG780" i="2"/>
  <c r="AF780" i="2"/>
  <c r="AC780" i="2"/>
  <c r="AG779" i="2"/>
  <c r="AF779" i="2"/>
  <c r="AC779" i="2"/>
  <c r="AG778" i="2"/>
  <c r="AF778" i="2"/>
  <c r="AC778" i="2"/>
  <c r="Z778" i="2"/>
  <c r="AG777" i="2"/>
  <c r="AF777" i="2"/>
  <c r="AC777" i="2"/>
  <c r="X777" i="2"/>
  <c r="Y777" i="2" s="1"/>
  <c r="AG776" i="2"/>
  <c r="AF776" i="2"/>
  <c r="AC776" i="2"/>
  <c r="AG775" i="2"/>
  <c r="AF775" i="2"/>
  <c r="AC775" i="2"/>
  <c r="AG774" i="2"/>
  <c r="AF774" i="2"/>
  <c r="AC774" i="2"/>
  <c r="AG773" i="2"/>
  <c r="AF773" i="2"/>
  <c r="AC773" i="2"/>
  <c r="AG772" i="2"/>
  <c r="AF772" i="2"/>
  <c r="AC772" i="2"/>
  <c r="AG771" i="2"/>
  <c r="AF771" i="2"/>
  <c r="AC771" i="2"/>
  <c r="AG770" i="2"/>
  <c r="AF770" i="2"/>
  <c r="AC770" i="2"/>
  <c r="AG769" i="2"/>
  <c r="AF769" i="2"/>
  <c r="AC769" i="2"/>
  <c r="AG768" i="2"/>
  <c r="AF768" i="2"/>
  <c r="AC768" i="2"/>
  <c r="AG767" i="2"/>
  <c r="AF767" i="2"/>
  <c r="AC767" i="2"/>
  <c r="AG766" i="2"/>
  <c r="AF766" i="2"/>
  <c r="AC766" i="2"/>
  <c r="Z766" i="2"/>
  <c r="AG765" i="2"/>
  <c r="AF765" i="2"/>
  <c r="AC765" i="2"/>
  <c r="X765" i="2"/>
  <c r="Y765" i="2" s="1"/>
  <c r="AG764" i="2"/>
  <c r="AF764" i="2"/>
  <c r="AC764" i="2"/>
  <c r="AG763" i="2"/>
  <c r="AF763" i="2"/>
  <c r="AC763" i="2"/>
  <c r="AG762" i="2"/>
  <c r="AF762" i="2"/>
  <c r="AC762" i="2"/>
  <c r="AG761" i="2"/>
  <c r="AF761" i="2"/>
  <c r="AC761" i="2"/>
  <c r="AG760" i="2"/>
  <c r="AF760" i="2"/>
  <c r="AC760" i="2"/>
  <c r="AG759" i="2"/>
  <c r="AF759" i="2"/>
  <c r="AC759" i="2"/>
  <c r="AG758" i="2"/>
  <c r="AF758" i="2"/>
  <c r="AC758" i="2"/>
  <c r="AG757" i="2"/>
  <c r="AF757" i="2"/>
  <c r="AC757" i="2"/>
  <c r="AG756" i="2"/>
  <c r="AF756" i="2"/>
  <c r="AC756" i="2"/>
  <c r="AG755" i="2"/>
  <c r="AF755" i="2"/>
  <c r="AC755" i="2"/>
  <c r="AG754" i="2"/>
  <c r="AF754" i="2"/>
  <c r="AC754" i="2"/>
  <c r="Z754" i="2"/>
  <c r="AG753" i="2"/>
  <c r="AF753" i="2"/>
  <c r="AC753" i="2"/>
  <c r="Y753" i="2"/>
  <c r="X753" i="2"/>
  <c r="AG752" i="2"/>
  <c r="AF752" i="2"/>
  <c r="AC752" i="2"/>
  <c r="AG751" i="2"/>
  <c r="AF751" i="2"/>
  <c r="AC751" i="2"/>
  <c r="AG750" i="2"/>
  <c r="AF750" i="2"/>
  <c r="AC750" i="2"/>
  <c r="AG749" i="2"/>
  <c r="AF749" i="2"/>
  <c r="AC749" i="2"/>
  <c r="AG748" i="2"/>
  <c r="AF748" i="2"/>
  <c r="AC748" i="2"/>
  <c r="AG747" i="2"/>
  <c r="AF747" i="2"/>
  <c r="AC747" i="2"/>
  <c r="AG746" i="2"/>
  <c r="AF746" i="2"/>
  <c r="AC746" i="2"/>
  <c r="AG745" i="2"/>
  <c r="AF745" i="2"/>
  <c r="AC745" i="2"/>
  <c r="Z745" i="2"/>
  <c r="AG744" i="2"/>
  <c r="AF744" i="2"/>
  <c r="AC744" i="2"/>
  <c r="X744" i="2"/>
  <c r="Y744" i="2" s="1"/>
  <c r="AG743" i="2"/>
  <c r="AF743" i="2"/>
  <c r="AC743" i="2"/>
  <c r="AG742" i="2"/>
  <c r="AF742" i="2"/>
  <c r="AC742" i="2"/>
  <c r="AG741" i="2"/>
  <c r="AF741" i="2"/>
  <c r="AC741" i="2"/>
  <c r="AG740" i="2"/>
  <c r="AF740" i="2"/>
  <c r="AC740" i="2"/>
  <c r="AG739" i="2"/>
  <c r="AF739" i="2"/>
  <c r="AC739" i="2"/>
  <c r="AG738" i="2"/>
  <c r="AF738" i="2"/>
  <c r="AC738" i="2"/>
  <c r="AG737" i="2"/>
  <c r="AF737" i="2"/>
  <c r="AC737" i="2"/>
  <c r="AG736" i="2"/>
  <c r="AF736" i="2"/>
  <c r="AC736" i="2"/>
  <c r="AG735" i="2"/>
  <c r="AF735" i="2"/>
  <c r="AC735" i="2"/>
  <c r="AG734" i="2"/>
  <c r="AF734" i="2"/>
  <c r="AC734" i="2"/>
  <c r="AG733" i="2"/>
  <c r="AF733" i="2"/>
  <c r="AC733" i="2"/>
  <c r="AG732" i="2"/>
  <c r="AF732" i="2"/>
  <c r="AC732" i="2"/>
  <c r="Z732" i="2"/>
  <c r="AG731" i="2"/>
  <c r="AF731" i="2"/>
  <c r="AC731" i="2"/>
  <c r="X731" i="2"/>
  <c r="Y731" i="2" s="1"/>
  <c r="AG730" i="2"/>
  <c r="AF730" i="2"/>
  <c r="AC730" i="2"/>
  <c r="AG729" i="2"/>
  <c r="AF729" i="2"/>
  <c r="AC729" i="2"/>
  <c r="AG728" i="2"/>
  <c r="AF728" i="2"/>
  <c r="AC728" i="2"/>
  <c r="AG727" i="2"/>
  <c r="AF727" i="2"/>
  <c r="AC727" i="2"/>
  <c r="AG726" i="2"/>
  <c r="AF726" i="2"/>
  <c r="AC726" i="2"/>
  <c r="AG725" i="2"/>
  <c r="AF725" i="2"/>
  <c r="AC725" i="2"/>
  <c r="AG724" i="2"/>
  <c r="AF724" i="2"/>
  <c r="AC724" i="2"/>
  <c r="AG723" i="2"/>
  <c r="AF723" i="2"/>
  <c r="AC723" i="2"/>
  <c r="AG722" i="2"/>
  <c r="AF722" i="2"/>
  <c r="AC722" i="2"/>
  <c r="AG721" i="2"/>
  <c r="AF721" i="2"/>
  <c r="AC721" i="2"/>
  <c r="AG720" i="2"/>
  <c r="AF720" i="2"/>
  <c r="AC720" i="2"/>
  <c r="Z720" i="2"/>
  <c r="AG719" i="2"/>
  <c r="AF719" i="2"/>
  <c r="AC719" i="2"/>
  <c r="Y719" i="2"/>
  <c r="X719" i="2"/>
  <c r="AG718" i="2"/>
  <c r="AF718" i="2"/>
  <c r="AG717" i="2"/>
  <c r="AF717" i="2"/>
  <c r="AC717" i="2"/>
  <c r="AG716" i="2"/>
  <c r="AF716" i="2"/>
  <c r="AC716" i="2"/>
  <c r="AG715" i="2"/>
  <c r="AF715" i="2"/>
  <c r="AC715" i="2"/>
  <c r="AG714" i="2"/>
  <c r="AF714" i="2"/>
  <c r="AC714" i="2"/>
  <c r="AG713" i="2"/>
  <c r="AF713" i="2"/>
  <c r="AC713" i="2"/>
  <c r="AG712" i="2"/>
  <c r="AF712" i="2"/>
  <c r="AC712" i="2"/>
  <c r="Z712" i="2"/>
  <c r="AG711" i="2"/>
  <c r="AF711" i="2"/>
  <c r="AC711" i="2"/>
  <c r="X711" i="2"/>
  <c r="AG710" i="2"/>
  <c r="AF710" i="2"/>
  <c r="AC710" i="2"/>
  <c r="AG709" i="2"/>
  <c r="AF709" i="2"/>
  <c r="AC709" i="2"/>
  <c r="AG708" i="2"/>
  <c r="AF708" i="2"/>
  <c r="AC708" i="2"/>
  <c r="AG707" i="2"/>
  <c r="AF707" i="2"/>
  <c r="AC707" i="2"/>
  <c r="AG706" i="2"/>
  <c r="AF706" i="2"/>
  <c r="AC706" i="2"/>
  <c r="AG705" i="2"/>
  <c r="AF705" i="2"/>
  <c r="AC705" i="2"/>
  <c r="AG704" i="2"/>
  <c r="AF704" i="2"/>
  <c r="AC704" i="2"/>
  <c r="AG703" i="2"/>
  <c r="AF703" i="2"/>
  <c r="AC703" i="2"/>
  <c r="AG702" i="2"/>
  <c r="AF702" i="2"/>
  <c r="AC702" i="2"/>
  <c r="Z702" i="2"/>
  <c r="AG701" i="2"/>
  <c r="AF701" i="2"/>
  <c r="AC701" i="2"/>
  <c r="Y701" i="2"/>
  <c r="X701" i="2"/>
  <c r="AG700" i="2"/>
  <c r="AF700" i="2"/>
  <c r="AC700" i="2"/>
  <c r="AG699" i="2"/>
  <c r="AF699" i="2"/>
  <c r="AC699" i="2"/>
  <c r="AG698" i="2"/>
  <c r="AF698" i="2"/>
  <c r="AC698" i="2"/>
  <c r="AG697" i="2"/>
  <c r="AF697" i="2"/>
  <c r="AC697" i="2"/>
  <c r="AG696" i="2"/>
  <c r="AF696" i="2"/>
  <c r="AC696" i="2"/>
  <c r="AG695" i="2"/>
  <c r="AF695" i="2"/>
  <c r="AC695" i="2"/>
  <c r="AG694" i="2"/>
  <c r="AF694" i="2"/>
  <c r="AC694" i="2"/>
  <c r="AG693" i="2"/>
  <c r="AF693" i="2"/>
  <c r="AC693" i="2"/>
  <c r="AG692" i="2"/>
  <c r="AF692" i="2"/>
  <c r="AC692" i="2"/>
  <c r="Z692" i="2"/>
  <c r="AG691" i="2"/>
  <c r="AF691" i="2"/>
  <c r="AC691" i="2"/>
  <c r="X691" i="2"/>
  <c r="Y691" i="2" s="1"/>
  <c r="AG690" i="2"/>
  <c r="AF690" i="2"/>
  <c r="AC690" i="2"/>
  <c r="AG689" i="2"/>
  <c r="AF689" i="2"/>
  <c r="AC689" i="2"/>
  <c r="AG688" i="2"/>
  <c r="AF688" i="2"/>
  <c r="AC688" i="2"/>
  <c r="AG687" i="2"/>
  <c r="AF687" i="2"/>
  <c r="AC687" i="2"/>
  <c r="AG686" i="2"/>
  <c r="AF686" i="2"/>
  <c r="AC686" i="2"/>
  <c r="AG685" i="2"/>
  <c r="AF685" i="2"/>
  <c r="AC685" i="2"/>
  <c r="AG684" i="2"/>
  <c r="AF684" i="2"/>
  <c r="AC684" i="2"/>
  <c r="Z684" i="2"/>
  <c r="AG683" i="2"/>
  <c r="AF683" i="2"/>
  <c r="AC683" i="2"/>
  <c r="X683" i="2"/>
  <c r="Y683" i="2" s="1"/>
  <c r="AG682" i="2"/>
  <c r="AF682" i="2"/>
  <c r="AC682" i="2"/>
  <c r="AG681" i="2"/>
  <c r="AF681" i="2"/>
  <c r="AC681" i="2"/>
  <c r="AG680" i="2"/>
  <c r="AF680" i="2"/>
  <c r="AC680" i="2"/>
  <c r="AG679" i="2"/>
  <c r="AF679" i="2"/>
  <c r="AC679" i="2"/>
  <c r="AG678" i="2"/>
  <c r="AF678" i="2"/>
  <c r="AC678" i="2"/>
  <c r="AG677" i="2"/>
  <c r="AF677" i="2"/>
  <c r="AC677" i="2"/>
  <c r="AG676" i="2"/>
  <c r="AF676" i="2"/>
  <c r="AC676" i="2"/>
  <c r="Z676" i="2"/>
  <c r="AG675" i="2"/>
  <c r="AF675" i="2"/>
  <c r="AC675" i="2"/>
  <c r="X675" i="2"/>
  <c r="Y675" i="2" s="1"/>
  <c r="AG674" i="2"/>
  <c r="AF674" i="2"/>
  <c r="AC674" i="2"/>
  <c r="AG673" i="2"/>
  <c r="AF673" i="2"/>
  <c r="AC673" i="2"/>
  <c r="AG672" i="2"/>
  <c r="AF672" i="2"/>
  <c r="AC672" i="2"/>
  <c r="AG671" i="2"/>
  <c r="AF671" i="2"/>
  <c r="AC671" i="2"/>
  <c r="AG670" i="2"/>
  <c r="AF670" i="2"/>
  <c r="AC670" i="2"/>
  <c r="AG669" i="2"/>
  <c r="AF669" i="2"/>
  <c r="AC669" i="2"/>
  <c r="AG668" i="2"/>
  <c r="AF668" i="2"/>
  <c r="AC668" i="2"/>
  <c r="AG667" i="2"/>
  <c r="AF667" i="2"/>
  <c r="AC667" i="2"/>
  <c r="Z667" i="2"/>
  <c r="AG666" i="2"/>
  <c r="AF666" i="2"/>
  <c r="AC666" i="2"/>
  <c r="X666" i="2"/>
  <c r="Y666" i="2" s="1"/>
  <c r="AG665" i="2"/>
  <c r="AF665" i="2"/>
  <c r="AC665" i="2"/>
  <c r="AG664" i="2"/>
  <c r="AF664" i="2"/>
  <c r="AC664" i="2"/>
  <c r="AG663" i="2"/>
  <c r="AF663" i="2"/>
  <c r="AC663" i="2"/>
  <c r="AG662" i="2"/>
  <c r="AF662" i="2"/>
  <c r="AC662" i="2"/>
  <c r="AG661" i="2"/>
  <c r="AF661" i="2"/>
  <c r="AC661" i="2"/>
  <c r="AG660" i="2"/>
  <c r="AF660" i="2"/>
  <c r="AC660" i="2"/>
  <c r="AG659" i="2"/>
  <c r="AF659" i="2"/>
  <c r="AC659" i="2"/>
  <c r="AG658" i="2"/>
  <c r="AF658" i="2"/>
  <c r="AC658" i="2"/>
  <c r="AG657" i="2"/>
  <c r="AF657" i="2"/>
  <c r="AC657" i="2"/>
  <c r="AG656" i="2"/>
  <c r="AF656" i="2"/>
  <c r="AC656" i="2"/>
  <c r="Z656" i="2"/>
  <c r="AG655" i="2"/>
  <c r="AF655" i="2"/>
  <c r="AC655" i="2"/>
  <c r="Y655" i="2"/>
  <c r="X655" i="2"/>
  <c r="AG654" i="2"/>
  <c r="AF654" i="2"/>
  <c r="AC654" i="2"/>
  <c r="AG653" i="2"/>
  <c r="AF653" i="2"/>
  <c r="AC653" i="2"/>
  <c r="AG652" i="2"/>
  <c r="AF652" i="2"/>
  <c r="AC652" i="2"/>
  <c r="AG651" i="2"/>
  <c r="AF651" i="2"/>
  <c r="AC651" i="2"/>
  <c r="AG650" i="2"/>
  <c r="AF650" i="2"/>
  <c r="AC650" i="2"/>
  <c r="AG649" i="2"/>
  <c r="AF649" i="2"/>
  <c r="AC649" i="2"/>
  <c r="AG648" i="2"/>
  <c r="AF648" i="2"/>
  <c r="AC648" i="2"/>
  <c r="AG647" i="2"/>
  <c r="AF647" i="2"/>
  <c r="AC647" i="2"/>
  <c r="AG646" i="2"/>
  <c r="AF646" i="2"/>
  <c r="AC646" i="2"/>
  <c r="AG645" i="2"/>
  <c r="AF645" i="2"/>
  <c r="AC645" i="2"/>
  <c r="AG644" i="2"/>
  <c r="AF644" i="2"/>
  <c r="AC644" i="2"/>
  <c r="Z644" i="2"/>
  <c r="AG643" i="2"/>
  <c r="AF643" i="2"/>
  <c r="AC643" i="2"/>
  <c r="X643" i="2"/>
  <c r="Y643" i="2" s="1"/>
  <c r="AG642" i="2"/>
  <c r="AF642" i="2"/>
  <c r="AC642" i="2"/>
  <c r="AG641" i="2"/>
  <c r="AF641" i="2"/>
  <c r="AC641" i="2"/>
  <c r="AG640" i="2"/>
  <c r="AF640" i="2"/>
  <c r="AC640" i="2"/>
  <c r="AG639" i="2"/>
  <c r="AF639" i="2"/>
  <c r="AC639" i="2"/>
  <c r="AG638" i="2"/>
  <c r="AF638" i="2"/>
  <c r="AC638" i="2"/>
  <c r="AG637" i="2"/>
  <c r="AF637" i="2"/>
  <c r="AC637" i="2"/>
  <c r="AG636" i="2"/>
  <c r="AF636" i="2"/>
  <c r="AC636" i="2"/>
  <c r="AG635" i="2"/>
  <c r="AF635" i="2"/>
  <c r="AC635" i="2"/>
  <c r="AG634" i="2"/>
  <c r="AF634" i="2"/>
  <c r="AC634" i="2"/>
  <c r="AG633" i="2"/>
  <c r="AF633" i="2"/>
  <c r="AC633" i="2"/>
  <c r="Z633" i="2"/>
  <c r="AG632" i="2"/>
  <c r="AF632" i="2"/>
  <c r="AC632" i="2"/>
  <c r="X632" i="2"/>
  <c r="Y632" i="2" s="1"/>
  <c r="AG631" i="2"/>
  <c r="AF631" i="2"/>
  <c r="AC631" i="2"/>
  <c r="AG630" i="2"/>
  <c r="AF630" i="2"/>
  <c r="AC630" i="2"/>
  <c r="AG629" i="2"/>
  <c r="AF629" i="2"/>
  <c r="AC629" i="2"/>
  <c r="AG628" i="2"/>
  <c r="AF628" i="2"/>
  <c r="AC628" i="2"/>
  <c r="AG627" i="2"/>
  <c r="AF627" i="2"/>
  <c r="AC627" i="2"/>
  <c r="AG626" i="2"/>
  <c r="AF626" i="2"/>
  <c r="AC626" i="2"/>
  <c r="AG625" i="2"/>
  <c r="AF625" i="2"/>
  <c r="AC625" i="2"/>
  <c r="AG624" i="2"/>
  <c r="AF624" i="2"/>
  <c r="AC624" i="2"/>
  <c r="AG623" i="2"/>
  <c r="AF623" i="2"/>
  <c r="AC623" i="2"/>
  <c r="AG622" i="2"/>
  <c r="AF622" i="2"/>
  <c r="AC622" i="2"/>
  <c r="Z622" i="2"/>
  <c r="AG621" i="2"/>
  <c r="AF621" i="2"/>
  <c r="AC621" i="2"/>
  <c r="X621" i="2"/>
  <c r="Y621" i="2" s="1"/>
  <c r="AG620" i="2"/>
  <c r="AF620" i="2"/>
  <c r="AC620" i="2"/>
  <c r="AG619" i="2"/>
  <c r="AF619" i="2"/>
  <c r="AC619" i="2"/>
  <c r="AG618" i="2"/>
  <c r="AF618" i="2"/>
  <c r="AC618" i="2"/>
  <c r="AG617" i="2"/>
  <c r="AF617" i="2"/>
  <c r="AC617" i="2"/>
  <c r="AG616" i="2"/>
  <c r="AF616" i="2"/>
  <c r="AC616" i="2"/>
  <c r="AG615" i="2"/>
  <c r="AF615" i="2"/>
  <c r="AC615" i="2"/>
  <c r="Z615" i="2"/>
  <c r="AG614" i="2"/>
  <c r="AF614" i="2"/>
  <c r="AC614" i="2"/>
  <c r="X614" i="2"/>
  <c r="Y614" i="2" s="1"/>
  <c r="AG613" i="2"/>
  <c r="AF613" i="2"/>
  <c r="AC613" i="2"/>
  <c r="AG612" i="2"/>
  <c r="AF612" i="2"/>
  <c r="AC612" i="2"/>
  <c r="AG611" i="2"/>
  <c r="AF611" i="2"/>
  <c r="AC611" i="2"/>
  <c r="AG610" i="2"/>
  <c r="AF610" i="2"/>
  <c r="AC610" i="2"/>
  <c r="AG609" i="2"/>
  <c r="AF609" i="2"/>
  <c r="AC609" i="2"/>
  <c r="AG608" i="2"/>
  <c r="AF608" i="2"/>
  <c r="AC608" i="2"/>
  <c r="AG607" i="2"/>
  <c r="AF607" i="2"/>
  <c r="AC607" i="2"/>
  <c r="AG606" i="2"/>
  <c r="AF606" i="2"/>
  <c r="AC606" i="2"/>
  <c r="AG605" i="2"/>
  <c r="AF605" i="2"/>
  <c r="AC605" i="2"/>
  <c r="AG604" i="2"/>
  <c r="AF604" i="2"/>
  <c r="AC604" i="2"/>
  <c r="AG603" i="2"/>
  <c r="AF603" i="2"/>
  <c r="AC603" i="2"/>
  <c r="Z603" i="2"/>
  <c r="AG602" i="2"/>
  <c r="AF602" i="2"/>
  <c r="AC602" i="2"/>
  <c r="X602" i="2"/>
  <c r="Y602" i="2" s="1"/>
  <c r="AG601" i="2"/>
  <c r="AF601" i="2"/>
  <c r="AC601" i="2"/>
  <c r="AG600" i="2"/>
  <c r="AF600" i="2"/>
  <c r="AC600" i="2"/>
  <c r="AG599" i="2"/>
  <c r="AF599" i="2"/>
  <c r="AC599" i="2"/>
  <c r="AG598" i="2"/>
  <c r="AF598" i="2"/>
  <c r="AC598" i="2"/>
  <c r="AG597" i="2"/>
  <c r="AF597" i="2"/>
  <c r="AC597" i="2"/>
  <c r="AG596" i="2"/>
  <c r="AF596" i="2"/>
  <c r="AC596" i="2"/>
  <c r="AG595" i="2"/>
  <c r="AF595" i="2"/>
  <c r="AC595" i="2"/>
  <c r="AG594" i="2"/>
  <c r="AF594" i="2"/>
  <c r="AC594" i="2"/>
  <c r="AG593" i="2"/>
  <c r="AF593" i="2"/>
  <c r="AC593" i="2"/>
  <c r="AG592" i="2"/>
  <c r="AF592" i="2"/>
  <c r="AC592" i="2"/>
  <c r="Z592" i="2"/>
  <c r="AG591" i="2"/>
  <c r="AF591" i="2"/>
  <c r="AC591" i="2"/>
  <c r="Y591" i="2"/>
  <c r="X591" i="2"/>
  <c r="AG590" i="2"/>
  <c r="AF590" i="2"/>
  <c r="AC590" i="2"/>
  <c r="AG589" i="2"/>
  <c r="AF589" i="2"/>
  <c r="AC589" i="2"/>
  <c r="AG588" i="2"/>
  <c r="AF588" i="2"/>
  <c r="AC588" i="2"/>
  <c r="AG587" i="2"/>
  <c r="AF587" i="2"/>
  <c r="AC587" i="2"/>
  <c r="AG586" i="2"/>
  <c r="AF586" i="2"/>
  <c r="AC586" i="2"/>
  <c r="AG585" i="2"/>
  <c r="AF585" i="2"/>
  <c r="AC585" i="2"/>
  <c r="Z585" i="2"/>
  <c r="Y585" i="2"/>
  <c r="AG584" i="2"/>
  <c r="AF584" i="2"/>
  <c r="AC584" i="2"/>
  <c r="X584" i="2"/>
  <c r="AG583" i="2"/>
  <c r="AF583" i="2"/>
  <c r="AC583" i="2"/>
  <c r="AG582" i="2"/>
  <c r="AF582" i="2"/>
  <c r="AC582" i="2"/>
  <c r="AG581" i="2"/>
  <c r="AF581" i="2"/>
  <c r="AC581" i="2"/>
  <c r="AG580" i="2"/>
  <c r="AF580" i="2"/>
  <c r="AC580" i="2"/>
  <c r="AG579" i="2"/>
  <c r="AF579" i="2"/>
  <c r="AC579" i="2"/>
  <c r="Z579" i="2"/>
  <c r="AG578" i="2"/>
  <c r="AF578" i="2"/>
  <c r="AC578" i="2"/>
  <c r="X578" i="2"/>
  <c r="Y578" i="2" s="1"/>
  <c r="AG577" i="2"/>
  <c r="AF577" i="2"/>
  <c r="AC577" i="2"/>
  <c r="AG576" i="2"/>
  <c r="AF576" i="2"/>
  <c r="AC576" i="2"/>
  <c r="AG575" i="2"/>
  <c r="AF575" i="2"/>
  <c r="AC575" i="2"/>
  <c r="AG574" i="2"/>
  <c r="AF574" i="2"/>
  <c r="AC574" i="2"/>
  <c r="AG573" i="2"/>
  <c r="AF573" i="2"/>
  <c r="AC573" i="2"/>
  <c r="AG572" i="2"/>
  <c r="AF572" i="2"/>
  <c r="AC572" i="2"/>
  <c r="AG571" i="2"/>
  <c r="AF571" i="2"/>
  <c r="AC571" i="2"/>
  <c r="AG570" i="2"/>
  <c r="AF570" i="2"/>
  <c r="AC570" i="2"/>
  <c r="AG569" i="2"/>
  <c r="AF569" i="2"/>
  <c r="AC569" i="2"/>
  <c r="AG568" i="2"/>
  <c r="AF568" i="2"/>
  <c r="Z568" i="2"/>
  <c r="AG567" i="2"/>
  <c r="AF567" i="2"/>
  <c r="AC567" i="2"/>
  <c r="X567" i="2"/>
  <c r="Y567" i="2" s="1"/>
  <c r="AG566" i="2"/>
  <c r="AF566" i="2"/>
  <c r="AC566" i="2"/>
  <c r="AG565" i="2"/>
  <c r="AF565" i="2"/>
  <c r="AC565" i="2"/>
  <c r="AG564" i="2"/>
  <c r="AF564" i="2"/>
  <c r="AC564" i="2"/>
  <c r="AG563" i="2"/>
  <c r="AF563" i="2"/>
  <c r="AC563" i="2"/>
  <c r="AG562" i="2"/>
  <c r="AF562" i="2"/>
  <c r="AC562" i="2"/>
  <c r="AG561" i="2"/>
  <c r="AF561" i="2"/>
  <c r="AC561" i="2"/>
  <c r="AG560" i="2"/>
  <c r="AF560" i="2"/>
  <c r="AC560" i="2"/>
  <c r="AG559" i="2"/>
  <c r="AF559" i="2"/>
  <c r="AC559" i="2"/>
  <c r="AG558" i="2"/>
  <c r="AF558" i="2"/>
  <c r="Z558" i="2"/>
  <c r="AG557" i="2"/>
  <c r="AF557" i="2"/>
  <c r="AC557" i="2"/>
  <c r="Y557" i="2"/>
  <c r="X557" i="2"/>
  <c r="AG556" i="2"/>
  <c r="AF556" i="2"/>
  <c r="AC556" i="2"/>
  <c r="AG555" i="2"/>
  <c r="AF555" i="2"/>
  <c r="AC555" i="2"/>
  <c r="AG554" i="2"/>
  <c r="AF554" i="2"/>
  <c r="AC554" i="2"/>
  <c r="AG553" i="2"/>
  <c r="AF553" i="2"/>
  <c r="AC553" i="2"/>
  <c r="AG552" i="2"/>
  <c r="AF552" i="2"/>
  <c r="AC552" i="2"/>
  <c r="AG551" i="2"/>
  <c r="AF551" i="2"/>
  <c r="AC551" i="2"/>
  <c r="Z551" i="2"/>
  <c r="AG550" i="2"/>
  <c r="AF550" i="2"/>
  <c r="AC550" i="2"/>
  <c r="Y550" i="2"/>
  <c r="X550" i="2"/>
  <c r="AG549" i="2"/>
  <c r="AF549" i="2"/>
  <c r="AC549" i="2"/>
  <c r="AG548" i="2"/>
  <c r="AF548" i="2"/>
  <c r="AC548" i="2"/>
  <c r="AG547" i="2"/>
  <c r="AF547" i="2"/>
  <c r="AC547" i="2"/>
  <c r="AG546" i="2"/>
  <c r="AF546" i="2"/>
  <c r="AC546" i="2"/>
  <c r="AG545" i="2"/>
  <c r="AF545" i="2"/>
  <c r="AC545" i="2"/>
  <c r="AG544" i="2"/>
  <c r="AF544" i="2"/>
  <c r="AC544" i="2"/>
  <c r="AG543" i="2"/>
  <c r="AF543" i="2"/>
  <c r="AC543" i="2"/>
  <c r="AG542" i="2"/>
  <c r="AF542" i="2"/>
  <c r="AC542" i="2"/>
  <c r="AG541" i="2"/>
  <c r="AF541" i="2"/>
  <c r="AC541" i="2"/>
  <c r="Z541" i="2"/>
  <c r="AG540" i="2"/>
  <c r="AF540" i="2"/>
  <c r="AC540" i="2"/>
  <c r="X540" i="2"/>
  <c r="Y540" i="2" s="1"/>
  <c r="AG539" i="2"/>
  <c r="AF539" i="2"/>
  <c r="AC539" i="2"/>
  <c r="AG538" i="2"/>
  <c r="AF538" i="2"/>
  <c r="AC538" i="2"/>
  <c r="AG537" i="2"/>
  <c r="AF537" i="2"/>
  <c r="AC537" i="2"/>
  <c r="AG536" i="2"/>
  <c r="AF536" i="2"/>
  <c r="AC536" i="2"/>
  <c r="AG535" i="2"/>
  <c r="AF535" i="2"/>
  <c r="AC535" i="2"/>
  <c r="AG534" i="2"/>
  <c r="AF534" i="2"/>
  <c r="AC534" i="2"/>
  <c r="AG533" i="2"/>
  <c r="AF533" i="2"/>
  <c r="AC533" i="2"/>
  <c r="AG532" i="2"/>
  <c r="AF532" i="2"/>
  <c r="AC532" i="2"/>
  <c r="Z532" i="2"/>
  <c r="AG531" i="2"/>
  <c r="AF531" i="2"/>
  <c r="AC531" i="2"/>
  <c r="Y531" i="2"/>
  <c r="X531" i="2"/>
  <c r="AG530" i="2"/>
  <c r="AF530" i="2"/>
  <c r="AC530" i="2"/>
  <c r="AG529" i="2"/>
  <c r="AF529" i="2"/>
  <c r="AC529" i="2"/>
  <c r="AG528" i="2"/>
  <c r="AF528" i="2"/>
  <c r="AC528" i="2"/>
  <c r="AG527" i="2"/>
  <c r="AF527" i="2"/>
  <c r="AC527" i="2"/>
  <c r="AG526" i="2"/>
  <c r="AF526" i="2"/>
  <c r="AC526" i="2"/>
  <c r="AG525" i="2"/>
  <c r="AF525" i="2"/>
  <c r="AC525" i="2"/>
  <c r="AG524" i="2"/>
  <c r="AF524" i="2"/>
  <c r="AC524" i="2"/>
  <c r="AG523" i="2"/>
  <c r="AF523" i="2"/>
  <c r="AC523" i="2"/>
  <c r="AG522" i="2"/>
  <c r="AF522" i="2"/>
  <c r="AC522" i="2"/>
  <c r="AG521" i="2"/>
  <c r="AF521" i="2"/>
  <c r="AC521" i="2"/>
  <c r="Z521" i="2"/>
  <c r="AG520" i="2"/>
  <c r="AF520" i="2"/>
  <c r="AC520" i="2"/>
  <c r="X520" i="2"/>
  <c r="Y520" i="2" s="1"/>
  <c r="AG519" i="2"/>
  <c r="AF519" i="2"/>
  <c r="AC519" i="2"/>
  <c r="AG518" i="2"/>
  <c r="AF518" i="2"/>
  <c r="AC518" i="2"/>
  <c r="AG517" i="2"/>
  <c r="AF517" i="2"/>
  <c r="AC517" i="2"/>
  <c r="AG516" i="2"/>
  <c r="AF516" i="2"/>
  <c r="AC516" i="2"/>
  <c r="AG515" i="2"/>
  <c r="AF515" i="2"/>
  <c r="AC515" i="2"/>
  <c r="AG514" i="2"/>
  <c r="AF514" i="2"/>
  <c r="AC514" i="2"/>
  <c r="AG513" i="2"/>
  <c r="AF513" i="2"/>
  <c r="AC513" i="2"/>
  <c r="AG512" i="2"/>
  <c r="AF512" i="2"/>
  <c r="AC512" i="2"/>
  <c r="Z512" i="2"/>
  <c r="AG511" i="2"/>
  <c r="AF511" i="2"/>
  <c r="AC511" i="2"/>
  <c r="Y511" i="2"/>
  <c r="X511" i="2"/>
  <c r="AG510" i="2"/>
  <c r="AF510" i="2"/>
  <c r="AG509" i="2"/>
  <c r="AF509" i="2"/>
  <c r="AG508" i="2"/>
  <c r="AF508" i="2"/>
  <c r="AG507" i="2"/>
  <c r="AF507" i="2"/>
  <c r="AG506" i="2"/>
  <c r="AF506" i="2"/>
  <c r="AG505" i="2"/>
  <c r="AF505" i="2"/>
  <c r="AG504" i="2"/>
  <c r="AF504" i="2"/>
  <c r="AG503" i="2"/>
  <c r="AF503" i="2"/>
  <c r="AG502" i="2"/>
  <c r="AF502" i="2"/>
  <c r="AG501" i="2"/>
  <c r="AF501" i="2"/>
  <c r="AC501" i="2"/>
  <c r="Z501" i="2"/>
  <c r="AG500" i="2"/>
  <c r="AF500" i="2"/>
  <c r="AC500" i="2"/>
  <c r="X500" i="2"/>
  <c r="Y500" i="2" s="1"/>
  <c r="AG499" i="2"/>
  <c r="AF499" i="2"/>
  <c r="AC499" i="2"/>
  <c r="AG498" i="2"/>
  <c r="AF498" i="2"/>
  <c r="AC498" i="2"/>
  <c r="AG497" i="2"/>
  <c r="AF497" i="2"/>
  <c r="AC497" i="2"/>
  <c r="AG496" i="2"/>
  <c r="AF496" i="2"/>
  <c r="AC496" i="2"/>
  <c r="AG495" i="2"/>
  <c r="AF495" i="2"/>
  <c r="AC495" i="2"/>
  <c r="AG494" i="2"/>
  <c r="AF494" i="2"/>
  <c r="AC494" i="2"/>
  <c r="AG493" i="2"/>
  <c r="AF493" i="2"/>
  <c r="AC493" i="2"/>
  <c r="AG492" i="2"/>
  <c r="AF492" i="2"/>
  <c r="AC492" i="2"/>
  <c r="AG491" i="2"/>
  <c r="AF491" i="2"/>
  <c r="AC491" i="2"/>
  <c r="AG490" i="2"/>
  <c r="AF490" i="2"/>
  <c r="AC490" i="2"/>
  <c r="Z490" i="2"/>
  <c r="AG489" i="2"/>
  <c r="AF489" i="2"/>
  <c r="AC489" i="2"/>
  <c r="X489" i="2"/>
  <c r="Y489" i="2" s="1"/>
  <c r="AG488" i="2"/>
  <c r="AF488" i="2"/>
  <c r="AC488" i="2"/>
  <c r="AG487" i="2"/>
  <c r="AF487" i="2"/>
  <c r="AC487" i="2"/>
  <c r="AG486" i="2"/>
  <c r="AF486" i="2"/>
  <c r="AC486" i="2"/>
  <c r="AG485" i="2"/>
  <c r="AF485" i="2"/>
  <c r="AC485" i="2"/>
  <c r="AG484" i="2"/>
  <c r="AF484" i="2"/>
  <c r="AC484" i="2"/>
  <c r="AG483" i="2"/>
  <c r="AF483" i="2"/>
  <c r="AC483" i="2"/>
  <c r="AG482" i="2"/>
  <c r="AF482" i="2"/>
  <c r="AC482" i="2"/>
  <c r="Z482" i="2"/>
  <c r="AG481" i="2"/>
  <c r="AF481" i="2"/>
  <c r="AC481" i="2"/>
  <c r="Y481" i="2"/>
  <c r="X481" i="2"/>
  <c r="AG480" i="2"/>
  <c r="AF480" i="2"/>
  <c r="AC480" i="2"/>
  <c r="AG479" i="2"/>
  <c r="AF479" i="2"/>
  <c r="AC479" i="2"/>
  <c r="AG478" i="2"/>
  <c r="AF478" i="2"/>
  <c r="AC478" i="2"/>
  <c r="AG477" i="2"/>
  <c r="AF477" i="2"/>
  <c r="AC477" i="2"/>
  <c r="AG476" i="2"/>
  <c r="AF476" i="2"/>
  <c r="AC476" i="2"/>
  <c r="AG475" i="2"/>
  <c r="AF475" i="2"/>
  <c r="AC475" i="2"/>
  <c r="AG474" i="2"/>
  <c r="AF474" i="2"/>
  <c r="AC474" i="2"/>
  <c r="AG473" i="2"/>
  <c r="AF473" i="2"/>
  <c r="AC473" i="2"/>
  <c r="AG472" i="2"/>
  <c r="AF472" i="2"/>
  <c r="AC472" i="2"/>
  <c r="AG471" i="2"/>
  <c r="AF471" i="2"/>
  <c r="Z471" i="2"/>
  <c r="AG470" i="2"/>
  <c r="AF470" i="2"/>
  <c r="AC470" i="2"/>
  <c r="X470" i="2"/>
  <c r="Y470" i="2" s="1"/>
  <c r="AG469" i="2"/>
  <c r="AF469" i="2"/>
  <c r="AC469" i="2"/>
  <c r="AG468" i="2"/>
  <c r="AF468" i="2"/>
  <c r="AC468" i="2"/>
  <c r="AG467" i="2"/>
  <c r="AF467" i="2"/>
  <c r="AC467" i="2"/>
  <c r="AG466" i="2"/>
  <c r="AF466" i="2"/>
  <c r="AC466" i="2"/>
  <c r="AG465" i="2"/>
  <c r="AF465" i="2"/>
  <c r="AC465" i="2"/>
  <c r="AG464" i="2"/>
  <c r="AF464" i="2"/>
  <c r="AC464" i="2"/>
  <c r="AG463" i="2"/>
  <c r="AF463" i="2"/>
  <c r="AC463" i="2"/>
  <c r="AG462" i="2"/>
  <c r="AF462" i="2"/>
  <c r="AC462" i="2"/>
  <c r="AG461" i="2"/>
  <c r="AF461" i="2"/>
  <c r="AC461" i="2"/>
  <c r="AG460" i="2"/>
  <c r="AF460" i="2"/>
  <c r="Z460" i="2"/>
  <c r="AG459" i="2"/>
  <c r="AF459" i="2"/>
  <c r="AC459" i="2"/>
  <c r="X459" i="2"/>
  <c r="Y459" i="2" s="1"/>
  <c r="AG458" i="2"/>
  <c r="AF458" i="2"/>
  <c r="AC458" i="2"/>
  <c r="AG457" i="2"/>
  <c r="AF457" i="2"/>
  <c r="AC457" i="2"/>
  <c r="AG456" i="2"/>
  <c r="AF456" i="2"/>
  <c r="AC456" i="2"/>
  <c r="AG455" i="2"/>
  <c r="AF455" i="2"/>
  <c r="AC455" i="2"/>
  <c r="Z455" i="2"/>
  <c r="AG454" i="2"/>
  <c r="AF454" i="2"/>
  <c r="AC454" i="2"/>
  <c r="Y454" i="2"/>
  <c r="AG453" i="2"/>
  <c r="AF453" i="2"/>
  <c r="AC453" i="2"/>
  <c r="AG452" i="2"/>
  <c r="AF452" i="2"/>
  <c r="AC452" i="2"/>
  <c r="AG451" i="2"/>
  <c r="AF451" i="2"/>
  <c r="AC451" i="2"/>
  <c r="AG450" i="2"/>
  <c r="AF450" i="2"/>
  <c r="AC450" i="2"/>
  <c r="AG449" i="2"/>
  <c r="AF449" i="2"/>
  <c r="AC449" i="2"/>
  <c r="AG448" i="2"/>
  <c r="AF448" i="2"/>
  <c r="AC448" i="2"/>
  <c r="AG447" i="2"/>
  <c r="AF447" i="2"/>
  <c r="AC447" i="2"/>
  <c r="AG446" i="2"/>
  <c r="AF446" i="2"/>
  <c r="AC446" i="2"/>
  <c r="AG445" i="2"/>
  <c r="AF445" i="2"/>
  <c r="AC445" i="2"/>
  <c r="AG444" i="2"/>
  <c r="AF444" i="2"/>
  <c r="AC444" i="2"/>
  <c r="AG443" i="2"/>
  <c r="AF443" i="2"/>
  <c r="AC443" i="2"/>
  <c r="Z443" i="2"/>
  <c r="AG442" i="2"/>
  <c r="AF442" i="2"/>
  <c r="AC442" i="2"/>
  <c r="X442" i="2"/>
  <c r="Y442" i="2" s="1"/>
  <c r="AG441" i="2"/>
  <c r="AF441" i="2"/>
  <c r="AC441" i="2"/>
  <c r="AG440" i="2"/>
  <c r="AF440" i="2"/>
  <c r="AC440" i="2"/>
  <c r="AG439" i="2"/>
  <c r="AF439" i="2"/>
  <c r="AC439" i="2"/>
  <c r="AG438" i="2"/>
  <c r="AF438" i="2"/>
  <c r="AC438" i="2"/>
  <c r="AG437" i="2"/>
  <c r="AF437" i="2"/>
  <c r="AC437" i="2"/>
  <c r="AG436" i="2"/>
  <c r="AF436" i="2"/>
  <c r="AC436" i="2"/>
  <c r="AG435" i="2"/>
  <c r="AF435" i="2"/>
  <c r="AC435" i="2"/>
  <c r="AG434" i="2"/>
  <c r="AF434" i="2"/>
  <c r="AC434" i="2"/>
  <c r="Z434" i="2"/>
  <c r="AG433" i="2"/>
  <c r="AF433" i="2"/>
  <c r="AC433" i="2"/>
  <c r="X433" i="2"/>
  <c r="Y433" i="2" s="1"/>
  <c r="AG432" i="2"/>
  <c r="AF432" i="2"/>
  <c r="AC432" i="2"/>
  <c r="AG431" i="2"/>
  <c r="AF431" i="2"/>
  <c r="AC431" i="2"/>
  <c r="AG430" i="2"/>
  <c r="AF430" i="2"/>
  <c r="AC430" i="2"/>
  <c r="AG429" i="2"/>
  <c r="AF429" i="2"/>
  <c r="AC429" i="2"/>
  <c r="AG428" i="2"/>
  <c r="AF428" i="2"/>
  <c r="AC428" i="2"/>
  <c r="AG427" i="2"/>
  <c r="AF427" i="2"/>
  <c r="AC427" i="2"/>
  <c r="AG426" i="2"/>
  <c r="AF426" i="2"/>
  <c r="AC426" i="2"/>
  <c r="AG425" i="2"/>
  <c r="AF425" i="2"/>
  <c r="AC425" i="2"/>
  <c r="AG424" i="2"/>
  <c r="AF424" i="2"/>
  <c r="AC424" i="2"/>
  <c r="AG423" i="2"/>
  <c r="AF423" i="2"/>
  <c r="AC423" i="2"/>
  <c r="AG422" i="2"/>
  <c r="AF422" i="2"/>
  <c r="AC422" i="2"/>
  <c r="Z422" i="2"/>
  <c r="AG421" i="2"/>
  <c r="AF421" i="2"/>
  <c r="AC421" i="2"/>
  <c r="X421" i="2"/>
  <c r="AG420" i="2"/>
  <c r="AF420" i="2"/>
  <c r="AC420" i="2"/>
  <c r="AG419" i="2"/>
  <c r="AF419" i="2"/>
  <c r="AC419" i="2"/>
  <c r="AG418" i="2"/>
  <c r="AF418" i="2"/>
  <c r="AC418" i="2"/>
  <c r="AG417" i="2"/>
  <c r="AF417" i="2"/>
  <c r="AC417" i="2"/>
  <c r="AG416" i="2"/>
  <c r="AF416" i="2"/>
  <c r="AC416" i="2"/>
  <c r="AG415" i="2"/>
  <c r="AF415" i="2"/>
  <c r="AC415" i="2"/>
  <c r="AG414" i="2"/>
  <c r="AF414" i="2"/>
  <c r="AG413" i="2"/>
  <c r="AF413" i="2"/>
  <c r="AC413" i="2"/>
  <c r="Z413" i="2"/>
  <c r="AG412" i="2"/>
  <c r="AF412" i="2"/>
  <c r="AC412" i="2"/>
  <c r="X412" i="2"/>
  <c r="Y412" i="2" s="1"/>
  <c r="AG411" i="2"/>
  <c r="AF411" i="2"/>
  <c r="AC411" i="2"/>
  <c r="AG410" i="2"/>
  <c r="AF410" i="2"/>
  <c r="AC410" i="2"/>
  <c r="AG409" i="2"/>
  <c r="AF409" i="2"/>
  <c r="AC409" i="2"/>
  <c r="AG408" i="2"/>
  <c r="AF408" i="2"/>
  <c r="AC408" i="2"/>
  <c r="AG407" i="2"/>
  <c r="AF407" i="2"/>
  <c r="AC407" i="2"/>
  <c r="AG406" i="2"/>
  <c r="AF406" i="2"/>
  <c r="AC406" i="2"/>
  <c r="AG405" i="2"/>
  <c r="AF405" i="2"/>
  <c r="AC405" i="2"/>
  <c r="AG404" i="2"/>
  <c r="AF404" i="2"/>
  <c r="AC404" i="2"/>
  <c r="AG403" i="2"/>
  <c r="AF403" i="2"/>
  <c r="AC403" i="2"/>
  <c r="Z403" i="2"/>
  <c r="AG402" i="2"/>
  <c r="AF402" i="2"/>
  <c r="AC402" i="2"/>
  <c r="Y402" i="2"/>
  <c r="X402" i="2"/>
  <c r="AG401" i="2"/>
  <c r="AF401" i="2"/>
  <c r="AC401" i="2"/>
  <c r="AG400" i="2"/>
  <c r="AF400" i="2"/>
  <c r="AC400" i="2"/>
  <c r="AG399" i="2"/>
  <c r="AF399" i="2"/>
  <c r="AC399" i="2"/>
  <c r="AG398" i="2"/>
  <c r="AF398" i="2"/>
  <c r="AC398" i="2"/>
  <c r="AG397" i="2"/>
  <c r="AF397" i="2"/>
  <c r="AC397" i="2"/>
  <c r="AG396" i="2"/>
  <c r="AF396" i="2"/>
  <c r="AC396" i="2"/>
  <c r="AG395" i="2"/>
  <c r="AF395" i="2"/>
  <c r="AC395" i="2"/>
  <c r="AG394" i="2"/>
  <c r="AF394" i="2"/>
  <c r="AC394" i="2"/>
  <c r="AG393" i="2"/>
  <c r="AF393" i="2"/>
  <c r="AC393" i="2"/>
  <c r="AG392" i="2"/>
  <c r="AF392" i="2"/>
  <c r="AC392" i="2"/>
  <c r="AG391" i="2"/>
  <c r="H43" i="11" s="1"/>
  <c r="AF391" i="2"/>
  <c r="AC391" i="2"/>
  <c r="Z391" i="2"/>
  <c r="AG390" i="2"/>
  <c r="AF390" i="2"/>
  <c r="AC390" i="2"/>
  <c r="X390" i="2"/>
  <c r="AG389" i="2"/>
  <c r="AF389" i="2"/>
  <c r="AC389" i="2"/>
  <c r="AG388" i="2"/>
  <c r="AF388" i="2"/>
  <c r="AC388" i="2"/>
  <c r="AG387" i="2"/>
  <c r="AF387" i="2"/>
  <c r="AC387" i="2"/>
  <c r="AG386" i="2"/>
  <c r="AF386" i="2"/>
  <c r="AC386" i="2"/>
  <c r="AG385" i="2"/>
  <c r="AF385" i="2"/>
  <c r="AC385" i="2"/>
  <c r="AG384" i="2"/>
  <c r="AF384" i="2"/>
  <c r="AC384" i="2"/>
  <c r="AG383" i="2"/>
  <c r="AF383" i="2"/>
  <c r="AC383" i="2"/>
  <c r="AG382" i="2"/>
  <c r="AF382" i="2"/>
  <c r="AC382" i="2"/>
  <c r="AG381" i="2"/>
  <c r="AF381" i="2"/>
  <c r="AC381" i="2"/>
  <c r="Z381" i="2"/>
  <c r="AG380" i="2"/>
  <c r="AF380" i="2"/>
  <c r="AC380" i="2"/>
  <c r="X380" i="2"/>
  <c r="Y380" i="2" s="1"/>
  <c r="AG379" i="2"/>
  <c r="AF379" i="2"/>
  <c r="AC379" i="2"/>
  <c r="AG378" i="2"/>
  <c r="AF378" i="2"/>
  <c r="AC378" i="2"/>
  <c r="AG377" i="2"/>
  <c r="AF377" i="2"/>
  <c r="AC377" i="2"/>
  <c r="AG376" i="2"/>
  <c r="AF376" i="2"/>
  <c r="AC376" i="2"/>
  <c r="AG375" i="2"/>
  <c r="AF375" i="2"/>
  <c r="AC375" i="2"/>
  <c r="AG374" i="2"/>
  <c r="AF374" i="2"/>
  <c r="AC374" i="2"/>
  <c r="AG373" i="2"/>
  <c r="AF373" i="2"/>
  <c r="AC373" i="2"/>
  <c r="AG372" i="2"/>
  <c r="AF372" i="2"/>
  <c r="AC372" i="2"/>
  <c r="Y372" i="2"/>
  <c r="X372" i="2"/>
  <c r="AG371" i="2"/>
  <c r="AF371" i="2"/>
  <c r="AC371" i="2"/>
  <c r="AG370" i="2"/>
  <c r="AF370" i="2"/>
  <c r="AC370" i="2"/>
  <c r="AG369" i="2"/>
  <c r="AF369" i="2"/>
  <c r="AC369" i="2"/>
  <c r="AG368" i="2"/>
  <c r="AF368" i="2"/>
  <c r="AC368" i="2"/>
  <c r="AG367" i="2"/>
  <c r="AF367" i="2"/>
  <c r="AC367" i="2"/>
  <c r="AG366" i="2"/>
  <c r="AF366" i="2"/>
  <c r="AC366" i="2"/>
  <c r="AG365" i="2"/>
  <c r="AF365" i="2"/>
  <c r="AC365" i="2"/>
  <c r="Z365" i="2"/>
  <c r="AG364" i="2"/>
  <c r="AF364" i="2"/>
  <c r="AC364" i="2"/>
  <c r="Y364" i="2"/>
  <c r="X364" i="2"/>
  <c r="AG363" i="2"/>
  <c r="AF363" i="2"/>
  <c r="AC363" i="2"/>
  <c r="AG362" i="2"/>
  <c r="AF362" i="2"/>
  <c r="AC362" i="2"/>
  <c r="AG361" i="2"/>
  <c r="AF361" i="2"/>
  <c r="AC361" i="2"/>
  <c r="AG360" i="2"/>
  <c r="AF360" i="2"/>
  <c r="AC360" i="2"/>
  <c r="AG359" i="2"/>
  <c r="AF359" i="2"/>
  <c r="AC359" i="2"/>
  <c r="AG358" i="2"/>
  <c r="AF358" i="2"/>
  <c r="AC358" i="2"/>
  <c r="Z358" i="2"/>
  <c r="AG357" i="2"/>
  <c r="AF357" i="2"/>
  <c r="X357" i="2"/>
  <c r="Y357" i="2" s="1"/>
  <c r="AG356" i="2"/>
  <c r="AF356" i="2"/>
  <c r="AG355" i="2"/>
  <c r="AF355" i="2"/>
  <c r="AG354" i="2"/>
  <c r="AF354" i="2"/>
  <c r="AC354" i="2"/>
  <c r="AG353" i="2"/>
  <c r="AF353" i="2"/>
  <c r="AG352" i="2"/>
  <c r="AF352" i="2"/>
  <c r="AC352" i="2"/>
  <c r="AG351" i="2"/>
  <c r="AF351" i="2"/>
  <c r="AC351" i="2"/>
  <c r="AG350" i="2"/>
  <c r="AF350" i="2"/>
  <c r="AC350" i="2"/>
  <c r="Z350" i="2"/>
  <c r="AG349" i="2"/>
  <c r="AF349" i="2"/>
  <c r="AC349" i="2"/>
  <c r="X349" i="2"/>
  <c r="Y349" i="2" s="1"/>
  <c r="AG348" i="2"/>
  <c r="AF348" i="2"/>
  <c r="AC348" i="2"/>
  <c r="AG347" i="2"/>
  <c r="AF347" i="2"/>
  <c r="AC347" i="2"/>
  <c r="AG346" i="2"/>
  <c r="AF346" i="2"/>
  <c r="AC346" i="2"/>
  <c r="AG345" i="2"/>
  <c r="AF345" i="2"/>
  <c r="AC345" i="2"/>
  <c r="AG344" i="2"/>
  <c r="AF344" i="2"/>
  <c r="AC344" i="2"/>
  <c r="AG343" i="2"/>
  <c r="AF343" i="2"/>
  <c r="AC343" i="2"/>
  <c r="AG342" i="2"/>
  <c r="AF342" i="2"/>
  <c r="AC342" i="2"/>
  <c r="AG341" i="2"/>
  <c r="AF341" i="2"/>
  <c r="AC341" i="2"/>
  <c r="Z341" i="2"/>
  <c r="AG340" i="2"/>
  <c r="AF340" i="2"/>
  <c r="AC340" i="2"/>
  <c r="X340" i="2"/>
  <c r="Y340" i="2" s="1"/>
  <c r="AG339" i="2"/>
  <c r="AF339" i="2"/>
  <c r="AC339" i="2"/>
  <c r="AG338" i="2"/>
  <c r="AF338" i="2"/>
  <c r="AC338" i="2"/>
  <c r="AG337" i="2"/>
  <c r="AF337" i="2"/>
  <c r="AC337" i="2"/>
  <c r="AG336" i="2"/>
  <c r="AF336" i="2"/>
  <c r="AC336" i="2"/>
  <c r="AG335" i="2"/>
  <c r="AF335" i="2"/>
  <c r="AC335" i="2"/>
  <c r="AG334" i="2"/>
  <c r="AF334" i="2"/>
  <c r="AC334" i="2"/>
  <c r="AG333" i="2"/>
  <c r="AF333" i="2"/>
  <c r="AC333" i="2"/>
  <c r="AG332" i="2"/>
  <c r="AF332" i="2"/>
  <c r="Z332" i="2"/>
  <c r="AG331" i="2"/>
  <c r="AF331" i="2"/>
  <c r="AC331" i="2"/>
  <c r="X331" i="2"/>
  <c r="Y331" i="2" s="1"/>
  <c r="AG330" i="2"/>
  <c r="AF330" i="2"/>
  <c r="AC330" i="2"/>
  <c r="AG329" i="2"/>
  <c r="AF329" i="2"/>
  <c r="AC329" i="2"/>
  <c r="AG328" i="2"/>
  <c r="AF328" i="2"/>
  <c r="AC328" i="2"/>
  <c r="AG327" i="2"/>
  <c r="AF327" i="2"/>
  <c r="AC327" i="2"/>
  <c r="AG326" i="2"/>
  <c r="AF326" i="2"/>
  <c r="AC326" i="2"/>
  <c r="AG325" i="2"/>
  <c r="AF325" i="2"/>
  <c r="AC325" i="2"/>
  <c r="AG324" i="2"/>
  <c r="AF324" i="2"/>
  <c r="AC324" i="2"/>
  <c r="AG323" i="2"/>
  <c r="AF323" i="2"/>
  <c r="AC323" i="2"/>
  <c r="AG322" i="2"/>
  <c r="AF322" i="2"/>
  <c r="AC322" i="2"/>
  <c r="AG321" i="2"/>
  <c r="AF321" i="2"/>
  <c r="AC321" i="2"/>
  <c r="Z321" i="2"/>
  <c r="AG320" i="2"/>
  <c r="AF320" i="2"/>
  <c r="AC320" i="2"/>
  <c r="Y320" i="2"/>
  <c r="X320" i="2"/>
  <c r="AG319" i="2"/>
  <c r="AF319" i="2"/>
  <c r="AC319" i="2"/>
  <c r="AG318" i="2"/>
  <c r="AF318" i="2"/>
  <c r="AC318" i="2"/>
  <c r="AG317" i="2"/>
  <c r="AF317" i="2"/>
  <c r="AC317" i="2"/>
  <c r="AG316" i="2"/>
  <c r="AF316" i="2"/>
  <c r="AC316" i="2"/>
  <c r="AG315" i="2"/>
  <c r="AF315" i="2"/>
  <c r="AC315" i="2"/>
  <c r="AG314" i="2"/>
  <c r="AF314" i="2"/>
  <c r="AC314" i="2"/>
  <c r="AG313" i="2"/>
  <c r="AF313" i="2"/>
  <c r="AC313" i="2"/>
  <c r="AG312" i="2"/>
  <c r="AF312" i="2"/>
  <c r="AC312" i="2"/>
  <c r="AG311" i="2"/>
  <c r="AF311" i="2"/>
  <c r="AC311" i="2"/>
  <c r="AG310" i="2"/>
  <c r="AF310" i="2"/>
  <c r="AC310" i="2"/>
  <c r="AG309" i="2"/>
  <c r="AF309" i="2"/>
  <c r="AC309" i="2"/>
  <c r="Z309" i="2"/>
  <c r="AG308" i="2"/>
  <c r="AF308" i="2"/>
  <c r="AC308" i="2"/>
  <c r="X308" i="2"/>
  <c r="Y308" i="2" s="1"/>
  <c r="AG307" i="2"/>
  <c r="AF307" i="2"/>
  <c r="AC307" i="2"/>
  <c r="AG306" i="2"/>
  <c r="AF306" i="2"/>
  <c r="AC306" i="2"/>
  <c r="AG305" i="2"/>
  <c r="AF305" i="2"/>
  <c r="AC305" i="2"/>
  <c r="AG304" i="2"/>
  <c r="AF304" i="2"/>
  <c r="AC304" i="2"/>
  <c r="AG303" i="2"/>
  <c r="AF303" i="2"/>
  <c r="AC303" i="2"/>
  <c r="AG302" i="2"/>
  <c r="AF302" i="2"/>
  <c r="AC302" i="2"/>
  <c r="AG301" i="2"/>
  <c r="AF301" i="2"/>
  <c r="AC301" i="2"/>
  <c r="AG300" i="2"/>
  <c r="AF300" i="2"/>
  <c r="AC300" i="2"/>
  <c r="AG299" i="2"/>
  <c r="AF299" i="2"/>
  <c r="AC299" i="2"/>
  <c r="AG298" i="2"/>
  <c r="AF298" i="2"/>
  <c r="AC298" i="2"/>
  <c r="Z298" i="2"/>
  <c r="AG297" i="2"/>
  <c r="AF297" i="2"/>
  <c r="AC297" i="2"/>
  <c r="Y297" i="2"/>
  <c r="X297" i="2"/>
  <c r="AG296" i="2"/>
  <c r="AF296" i="2"/>
  <c r="AC296" i="2"/>
  <c r="AG295" i="2"/>
  <c r="AF295" i="2"/>
  <c r="AC295" i="2"/>
  <c r="AG294" i="2"/>
  <c r="AF294" i="2"/>
  <c r="AC294" i="2"/>
  <c r="AG293" i="2"/>
  <c r="AF293" i="2"/>
  <c r="AC293" i="2"/>
  <c r="AG292" i="2"/>
  <c r="AF292" i="2"/>
  <c r="AC292" i="2"/>
  <c r="AG291" i="2"/>
  <c r="AF291" i="2"/>
  <c r="AC291" i="2"/>
  <c r="AG290" i="2"/>
  <c r="AF290" i="2"/>
  <c r="AC290" i="2"/>
  <c r="AG289" i="2"/>
  <c r="AF289" i="2"/>
  <c r="AC289" i="2"/>
  <c r="AG288" i="2"/>
  <c r="AF288" i="2"/>
  <c r="AC288" i="2"/>
  <c r="AG287" i="2"/>
  <c r="AF287" i="2"/>
  <c r="AC287" i="2"/>
  <c r="AG286" i="2"/>
  <c r="AF286" i="2"/>
  <c r="AC286" i="2"/>
  <c r="Z286" i="2"/>
  <c r="AG285" i="2"/>
  <c r="AF285" i="2"/>
  <c r="AC285" i="2"/>
  <c r="X285" i="2"/>
  <c r="Y285" i="2" s="1"/>
  <c r="AG284" i="2"/>
  <c r="AF284" i="2"/>
  <c r="AC284" i="2"/>
  <c r="AG283" i="2"/>
  <c r="AF283" i="2"/>
  <c r="AC283" i="2"/>
  <c r="X283" i="2"/>
  <c r="Y283" i="2" s="1"/>
  <c r="AG282" i="2"/>
  <c r="AF282" i="2"/>
  <c r="AC282" i="2"/>
  <c r="AG281" i="2"/>
  <c r="AF281" i="2"/>
  <c r="AC281" i="2"/>
  <c r="AG280" i="2"/>
  <c r="AF280" i="2"/>
  <c r="AC280" i="2"/>
  <c r="AG279" i="2"/>
  <c r="AF279" i="2"/>
  <c r="AC279" i="2"/>
  <c r="AG278" i="2"/>
  <c r="AF278" i="2"/>
  <c r="AC278" i="2"/>
  <c r="AG277" i="2"/>
  <c r="AF277" i="2"/>
  <c r="AC277" i="2"/>
  <c r="AG276" i="2"/>
  <c r="AF276" i="2"/>
  <c r="AC276" i="2"/>
  <c r="AG275" i="2"/>
  <c r="AF275" i="2"/>
  <c r="AC275" i="2"/>
  <c r="AG274" i="2"/>
  <c r="AF274" i="2"/>
  <c r="AC274" i="2"/>
  <c r="Z274" i="2"/>
  <c r="AG273" i="2"/>
  <c r="AF273" i="2"/>
  <c r="AC273" i="2"/>
  <c r="Y273" i="2"/>
  <c r="X273" i="2"/>
  <c r="AG272" i="2"/>
  <c r="AF272" i="2"/>
  <c r="AC272" i="2"/>
  <c r="AG271" i="2"/>
  <c r="AF271" i="2"/>
  <c r="AC271" i="2"/>
  <c r="AG270" i="2"/>
  <c r="AF270" i="2"/>
  <c r="AC270" i="2"/>
  <c r="AG269" i="2"/>
  <c r="AF269" i="2"/>
  <c r="AC269" i="2"/>
  <c r="AG268" i="2"/>
  <c r="AF268" i="2"/>
  <c r="AC268" i="2"/>
  <c r="AG267" i="2"/>
  <c r="AF267" i="2"/>
  <c r="AC267" i="2"/>
  <c r="AG266" i="2"/>
  <c r="AF266" i="2"/>
  <c r="AC266" i="2"/>
  <c r="AG265" i="2"/>
  <c r="AF265" i="2"/>
  <c r="AC265" i="2"/>
  <c r="AG264" i="2"/>
  <c r="AF264" i="2"/>
  <c r="AC264" i="2"/>
  <c r="AG263" i="2"/>
  <c r="AF263" i="2"/>
  <c r="AC263" i="2"/>
  <c r="AG262" i="2"/>
  <c r="AF262" i="2"/>
  <c r="AC262" i="2"/>
  <c r="Z262" i="2"/>
  <c r="AG261" i="2"/>
  <c r="AF261" i="2"/>
  <c r="AC261" i="2"/>
  <c r="Y261" i="2"/>
  <c r="X261" i="2"/>
  <c r="AG260" i="2"/>
  <c r="AF260" i="2"/>
  <c r="AC260" i="2"/>
  <c r="AG259" i="2"/>
  <c r="AF259" i="2"/>
  <c r="AC259" i="2"/>
  <c r="AG258" i="2"/>
  <c r="AF258" i="2"/>
  <c r="AC258" i="2"/>
  <c r="AG257" i="2"/>
  <c r="AF257" i="2"/>
  <c r="AC257" i="2"/>
  <c r="AG256" i="2"/>
  <c r="AF256" i="2"/>
  <c r="AC256" i="2"/>
  <c r="AG255" i="2"/>
  <c r="AF255" i="2"/>
  <c r="AC255" i="2"/>
  <c r="AG254" i="2"/>
  <c r="AF254" i="2"/>
  <c r="AC254" i="2"/>
  <c r="Z254" i="2"/>
  <c r="AG253" i="2"/>
  <c r="AF253" i="2"/>
  <c r="AC253" i="2"/>
  <c r="X253" i="2"/>
  <c r="Y253" i="2" s="1"/>
  <c r="AG252" i="2"/>
  <c r="AF252" i="2"/>
  <c r="AC252" i="2"/>
  <c r="AG251" i="2"/>
  <c r="AF251" i="2"/>
  <c r="AC251" i="2"/>
  <c r="AG250" i="2"/>
  <c r="AF250" i="2"/>
  <c r="AC250" i="2"/>
  <c r="AG249" i="2"/>
  <c r="AF249" i="2"/>
  <c r="AC249" i="2"/>
  <c r="AG248" i="2"/>
  <c r="AF248" i="2"/>
  <c r="AC248" i="2"/>
  <c r="AG247" i="2"/>
  <c r="AF247" i="2"/>
  <c r="AC247" i="2"/>
  <c r="AG246" i="2"/>
  <c r="AF246" i="2"/>
  <c r="AC246" i="2"/>
  <c r="AG245" i="2"/>
  <c r="AF245" i="2"/>
  <c r="AC245" i="2"/>
  <c r="Z245" i="2"/>
  <c r="AG244" i="2"/>
  <c r="AF244" i="2"/>
  <c r="AC244" i="2"/>
  <c r="Y244" i="2"/>
  <c r="X244" i="2"/>
  <c r="AG243" i="2"/>
  <c r="AF243" i="2"/>
  <c r="AC243" i="2"/>
  <c r="AG242" i="2"/>
  <c r="AF242" i="2"/>
  <c r="AC242" i="2"/>
  <c r="AG241" i="2"/>
  <c r="AF241" i="2"/>
  <c r="AC241" i="2"/>
  <c r="AG240" i="2"/>
  <c r="AF240" i="2"/>
  <c r="AC240" i="2"/>
  <c r="AG239" i="2"/>
  <c r="AF239" i="2"/>
  <c r="AC239" i="2"/>
  <c r="AG238" i="2"/>
  <c r="AF238" i="2"/>
  <c r="AC238" i="2"/>
  <c r="AG237" i="2"/>
  <c r="AF237" i="2"/>
  <c r="AC237" i="2"/>
  <c r="AG236" i="2"/>
  <c r="AF236" i="2"/>
  <c r="AC236" i="2"/>
  <c r="AG235" i="2"/>
  <c r="AF235" i="2"/>
  <c r="AC235" i="2"/>
  <c r="AG234" i="2"/>
  <c r="AF234" i="2"/>
  <c r="Z234" i="2"/>
  <c r="AG233" i="2"/>
  <c r="AF233" i="2"/>
  <c r="AC233" i="2"/>
  <c r="X233" i="2"/>
  <c r="Y233" i="2" s="1"/>
  <c r="AG232" i="2"/>
  <c r="AF232" i="2"/>
  <c r="AC232" i="2"/>
  <c r="AG231" i="2"/>
  <c r="AF231" i="2"/>
  <c r="AC231" i="2"/>
  <c r="AG230" i="2"/>
  <c r="AF230" i="2"/>
  <c r="AC230" i="2"/>
  <c r="AG229" i="2"/>
  <c r="AF229" i="2"/>
  <c r="AC229" i="2"/>
  <c r="AG228" i="2"/>
  <c r="AF228" i="2"/>
  <c r="AC228" i="2"/>
  <c r="AG227" i="2"/>
  <c r="AF227" i="2"/>
  <c r="AC227" i="2"/>
  <c r="AG226" i="2"/>
  <c r="AF226" i="2"/>
  <c r="AC226" i="2"/>
  <c r="AG225" i="2"/>
  <c r="AF225" i="2"/>
  <c r="AC225" i="2"/>
  <c r="AG224" i="2"/>
  <c r="AF224" i="2"/>
  <c r="AC224" i="2"/>
  <c r="Y224" i="2"/>
  <c r="X224" i="2"/>
  <c r="AG223" i="2"/>
  <c r="AF223" i="2"/>
  <c r="AC223" i="2"/>
  <c r="AG222" i="2"/>
  <c r="AF222" i="2"/>
  <c r="AC222" i="2"/>
  <c r="AG221" i="2"/>
  <c r="AF221" i="2"/>
  <c r="AC221" i="2"/>
  <c r="AG220" i="2"/>
  <c r="AF220" i="2"/>
  <c r="AC220" i="2"/>
  <c r="AG219" i="2"/>
  <c r="AF219" i="2"/>
  <c r="AC219" i="2"/>
  <c r="AG218" i="2"/>
  <c r="AF218" i="2"/>
  <c r="AC218" i="2"/>
  <c r="AG217" i="2"/>
  <c r="AF217" i="2"/>
  <c r="AC217" i="2"/>
  <c r="AG216" i="2"/>
  <c r="AF216" i="2"/>
  <c r="AC216" i="2"/>
  <c r="AG215" i="2"/>
  <c r="AF215" i="2"/>
  <c r="Z215" i="2"/>
  <c r="AG214" i="2"/>
  <c r="AF214" i="2"/>
  <c r="AC214" i="2"/>
  <c r="X214" i="2"/>
  <c r="Y214" i="2" s="1"/>
  <c r="AG213" i="2"/>
  <c r="AF213" i="2"/>
  <c r="AC213" i="2"/>
  <c r="AG212" i="2"/>
  <c r="AF212" i="2"/>
  <c r="AC212" i="2"/>
  <c r="AG211" i="2"/>
  <c r="AF211" i="2"/>
  <c r="AC211" i="2"/>
  <c r="AG210" i="2"/>
  <c r="AF210" i="2"/>
  <c r="AC210" i="2"/>
  <c r="AG209" i="2"/>
  <c r="AF209" i="2"/>
  <c r="AC209" i="2"/>
  <c r="AG208" i="2"/>
  <c r="AF208" i="2"/>
  <c r="AC208" i="2"/>
  <c r="Z208" i="2"/>
  <c r="AG207" i="2"/>
  <c r="AF207" i="2"/>
  <c r="AC207" i="2"/>
  <c r="X207" i="2"/>
  <c r="Y207" i="2" s="1"/>
  <c r="AG206" i="2"/>
  <c r="AF206" i="2"/>
  <c r="AC206" i="2"/>
  <c r="AG205" i="2"/>
  <c r="AF205" i="2"/>
  <c r="AC205" i="2"/>
  <c r="AG204" i="2"/>
  <c r="AF204" i="2"/>
  <c r="AC204" i="2"/>
  <c r="AG203" i="2"/>
  <c r="AF203" i="2"/>
  <c r="AC203" i="2"/>
  <c r="AG202" i="2"/>
  <c r="AF202" i="2"/>
  <c r="AC202" i="2"/>
  <c r="AG201" i="2"/>
  <c r="AF201" i="2"/>
  <c r="AC201" i="2"/>
  <c r="AG200" i="2"/>
  <c r="AF200" i="2"/>
  <c r="AC200" i="2"/>
  <c r="AG199" i="2"/>
  <c r="AF199" i="2"/>
  <c r="AC199" i="2"/>
  <c r="AG198" i="2"/>
  <c r="AF198" i="2"/>
  <c r="AC198" i="2"/>
  <c r="AG197" i="2"/>
  <c r="AF197" i="2"/>
  <c r="AC197" i="2"/>
  <c r="Z197" i="2"/>
  <c r="AG196" i="2"/>
  <c r="AF196" i="2"/>
  <c r="AC196" i="2"/>
  <c r="X196" i="2"/>
  <c r="Y196" i="2" s="1"/>
  <c r="AG195" i="2"/>
  <c r="AF195" i="2"/>
  <c r="AC195" i="2"/>
  <c r="AG194" i="2"/>
  <c r="AF194" i="2"/>
  <c r="AG193" i="2"/>
  <c r="AF193" i="2"/>
  <c r="AC193" i="2"/>
  <c r="AG192" i="2"/>
  <c r="AF192" i="2"/>
  <c r="AC192" i="2"/>
  <c r="AG191" i="2"/>
  <c r="AF191" i="2"/>
  <c r="AC191" i="2"/>
  <c r="AG190" i="2"/>
  <c r="AF190" i="2"/>
  <c r="AC190" i="2"/>
  <c r="Z190" i="2"/>
  <c r="AG189" i="2"/>
  <c r="AF189" i="2"/>
  <c r="AC189" i="2"/>
  <c r="X189" i="2"/>
  <c r="Y189" i="2" s="1"/>
  <c r="AG188" i="2"/>
  <c r="AF188" i="2"/>
  <c r="AC188" i="2"/>
  <c r="AG187" i="2"/>
  <c r="AF187" i="2"/>
  <c r="AC187" i="2"/>
  <c r="AG186" i="2"/>
  <c r="AF186" i="2"/>
  <c r="AC186" i="2"/>
  <c r="AG185" i="2"/>
  <c r="AF185" i="2"/>
  <c r="AC185" i="2"/>
  <c r="AG184" i="2"/>
  <c r="AF184" i="2"/>
  <c r="AC184" i="2"/>
  <c r="AG183" i="2"/>
  <c r="AF183" i="2"/>
  <c r="AC183" i="2"/>
  <c r="AG182" i="2"/>
  <c r="AF182" i="2"/>
  <c r="AC182" i="2"/>
  <c r="AG181" i="2"/>
  <c r="AF181" i="2"/>
  <c r="AC181" i="2"/>
  <c r="AG180" i="2"/>
  <c r="AF180" i="2"/>
  <c r="Z180" i="2"/>
  <c r="AG179" i="2"/>
  <c r="AF179" i="2"/>
  <c r="AC179" i="2"/>
  <c r="X179" i="2"/>
  <c r="Y179" i="2" s="1"/>
  <c r="AG178" i="2"/>
  <c r="AF178" i="2"/>
  <c r="AC178" i="2"/>
  <c r="AG177" i="2"/>
  <c r="AF177" i="2"/>
  <c r="AC177" i="2"/>
  <c r="AG176" i="2"/>
  <c r="AF176" i="2"/>
  <c r="AC176" i="2"/>
  <c r="AG175" i="2"/>
  <c r="AF175" i="2"/>
  <c r="AC175" i="2"/>
  <c r="AG174" i="2"/>
  <c r="AF174" i="2"/>
  <c r="Z174" i="2"/>
  <c r="AG173" i="2"/>
  <c r="AF173" i="2"/>
  <c r="AC173" i="2"/>
  <c r="X173" i="2"/>
  <c r="Y173" i="2" s="1"/>
  <c r="AG172" i="2"/>
  <c r="AF172" i="2"/>
  <c r="AC172" i="2"/>
  <c r="AG171" i="2"/>
  <c r="AF171" i="2"/>
  <c r="G73" i="11" s="1"/>
  <c r="AC171" i="2"/>
  <c r="AG170" i="2"/>
  <c r="AF170" i="2"/>
  <c r="AC170" i="2"/>
  <c r="AG169" i="2"/>
  <c r="AF169" i="2"/>
  <c r="AC169" i="2"/>
  <c r="AG168" i="2"/>
  <c r="AF168" i="2"/>
  <c r="AC168" i="2"/>
  <c r="AG167" i="2"/>
  <c r="AF167" i="2"/>
  <c r="AC167" i="2"/>
  <c r="AG166" i="2"/>
  <c r="AF166" i="2"/>
  <c r="AC166" i="2"/>
  <c r="AG165" i="2"/>
  <c r="AF165" i="2"/>
  <c r="AC165" i="2"/>
  <c r="Z165" i="2"/>
  <c r="AG164" i="2"/>
  <c r="AF164" i="2"/>
  <c r="AC164" i="2"/>
  <c r="Y164" i="2"/>
  <c r="X164" i="2"/>
  <c r="AG163" i="2"/>
  <c r="AF163" i="2"/>
  <c r="AC163" i="2"/>
  <c r="AG162" i="2"/>
  <c r="AF162" i="2"/>
  <c r="AC162" i="2"/>
  <c r="AG161" i="2"/>
  <c r="AF161" i="2"/>
  <c r="AC161" i="2"/>
  <c r="AG160" i="2"/>
  <c r="AF160" i="2"/>
  <c r="AC160" i="2"/>
  <c r="AG159" i="2"/>
  <c r="AF159" i="2"/>
  <c r="AC159" i="2"/>
  <c r="AG158" i="2"/>
  <c r="AF158" i="2"/>
  <c r="AC158" i="2"/>
  <c r="AG157" i="2"/>
  <c r="AF157" i="2"/>
  <c r="AC157" i="2"/>
  <c r="AG156" i="2"/>
  <c r="AF156" i="2"/>
  <c r="AC156" i="2"/>
  <c r="AG155" i="2"/>
  <c r="AF155" i="2"/>
  <c r="AC155" i="2"/>
  <c r="Z155" i="2"/>
  <c r="AG154" i="2"/>
  <c r="AF154" i="2"/>
  <c r="AC154" i="2"/>
  <c r="Y154" i="2"/>
  <c r="X154" i="2"/>
  <c r="AG153" i="2"/>
  <c r="AF153" i="2"/>
  <c r="AC153" i="2"/>
  <c r="AG152" i="2"/>
  <c r="AF152" i="2"/>
  <c r="AC152" i="2"/>
  <c r="AG151" i="2"/>
  <c r="AF151" i="2"/>
  <c r="AC151" i="2"/>
  <c r="AG150" i="2"/>
  <c r="AF150" i="2"/>
  <c r="AC150" i="2"/>
  <c r="AG149" i="2"/>
  <c r="AF149" i="2"/>
  <c r="AC149" i="2"/>
  <c r="AG148" i="2"/>
  <c r="AF148" i="2"/>
  <c r="AC148" i="2"/>
  <c r="AG147" i="2"/>
  <c r="AF147" i="2"/>
  <c r="AC147" i="2"/>
  <c r="AG146" i="2"/>
  <c r="AF146" i="2"/>
  <c r="AC146" i="2"/>
  <c r="AG145" i="2"/>
  <c r="AF145" i="2"/>
  <c r="AC145" i="2"/>
  <c r="Z145" i="2"/>
  <c r="AG144" i="2"/>
  <c r="AF144" i="2"/>
  <c r="AC144" i="2"/>
  <c r="X144" i="2"/>
  <c r="Y144" i="2" s="1"/>
  <c r="AG143" i="2"/>
  <c r="AF143" i="2"/>
  <c r="AC143" i="2"/>
  <c r="AG142" i="2"/>
  <c r="AF142" i="2"/>
  <c r="AC142" i="2"/>
  <c r="AG141" i="2"/>
  <c r="AF141" i="2"/>
  <c r="AC141" i="2"/>
  <c r="AG140" i="2"/>
  <c r="AF140" i="2"/>
  <c r="AC140" i="2"/>
  <c r="AG139" i="2"/>
  <c r="AF139" i="2"/>
  <c r="AC139" i="2"/>
  <c r="AG138" i="2"/>
  <c r="AF138" i="2"/>
  <c r="AC138" i="2"/>
  <c r="Z138" i="2"/>
  <c r="AG137" i="2"/>
  <c r="AF137" i="2"/>
  <c r="AC137" i="2"/>
  <c r="X137" i="2"/>
  <c r="Y137" i="2" s="1"/>
  <c r="AG136" i="2"/>
  <c r="AF136" i="2"/>
  <c r="AC136" i="2"/>
  <c r="AG135" i="2"/>
  <c r="AF135" i="2"/>
  <c r="AC135" i="2"/>
  <c r="AG134" i="2"/>
  <c r="AF134" i="2"/>
  <c r="AC134" i="2"/>
  <c r="AG133" i="2"/>
  <c r="AF133" i="2"/>
  <c r="AC133" i="2"/>
  <c r="AG132" i="2"/>
  <c r="AF132" i="2"/>
  <c r="AC132" i="2"/>
  <c r="AG131" i="2"/>
  <c r="AF131" i="2"/>
  <c r="AC131" i="2"/>
  <c r="AG130" i="2"/>
  <c r="AF130" i="2"/>
  <c r="AC130" i="2"/>
  <c r="AG129" i="2"/>
  <c r="AF129" i="2"/>
  <c r="AC129" i="2"/>
  <c r="Z129" i="2"/>
  <c r="AG128" i="2"/>
  <c r="AF128" i="2"/>
  <c r="AC128" i="2"/>
  <c r="X128" i="2"/>
  <c r="Y128" i="2" s="1"/>
  <c r="AG127" i="2"/>
  <c r="AF127" i="2"/>
  <c r="AC127" i="2"/>
  <c r="AG126" i="2"/>
  <c r="AF126" i="2"/>
  <c r="AC126" i="2"/>
  <c r="AG125" i="2"/>
  <c r="AF125" i="2"/>
  <c r="AC125" i="2"/>
  <c r="AG124" i="2"/>
  <c r="AF124" i="2"/>
  <c r="AC124" i="2"/>
  <c r="AG123" i="2"/>
  <c r="AF123" i="2"/>
  <c r="AC123" i="2"/>
  <c r="AG122" i="2"/>
  <c r="AF122" i="2"/>
  <c r="AC122" i="2"/>
  <c r="AG121" i="2"/>
  <c r="AF121" i="2"/>
  <c r="AC121" i="2"/>
  <c r="AG120" i="2"/>
  <c r="AF120" i="2"/>
  <c r="AC120" i="2"/>
  <c r="Z120" i="2"/>
  <c r="AG119" i="2"/>
  <c r="AF119" i="2"/>
  <c r="AC119" i="2"/>
  <c r="X119" i="2"/>
  <c r="Y119" i="2" s="1"/>
  <c r="AG118" i="2"/>
  <c r="AF118" i="2"/>
  <c r="AC118" i="2"/>
  <c r="AG117" i="2"/>
  <c r="AF117" i="2"/>
  <c r="AC117" i="2"/>
  <c r="AG116" i="2"/>
  <c r="AF116" i="2"/>
  <c r="AC116" i="2"/>
  <c r="AG115" i="2"/>
  <c r="AF115" i="2"/>
  <c r="AC115" i="2"/>
  <c r="AG114" i="2"/>
  <c r="AF114" i="2"/>
  <c r="AC114" i="2"/>
  <c r="AG113" i="2"/>
  <c r="AF113" i="2"/>
  <c r="AC113" i="2"/>
  <c r="AG112" i="2"/>
  <c r="AF112" i="2"/>
  <c r="AC112" i="2"/>
  <c r="AG111" i="2"/>
  <c r="AF111" i="2"/>
  <c r="AC111" i="2"/>
  <c r="AG110" i="2"/>
  <c r="AF110" i="2"/>
  <c r="AC110" i="2"/>
  <c r="AG109" i="2"/>
  <c r="AF109" i="2"/>
  <c r="AC109" i="2"/>
  <c r="AG108" i="2"/>
  <c r="AF108" i="2"/>
  <c r="AC108" i="2"/>
  <c r="AG107" i="2"/>
  <c r="AF107" i="2"/>
  <c r="AC107" i="2"/>
  <c r="AG106" i="2"/>
  <c r="AF106" i="2"/>
  <c r="AC106" i="2"/>
  <c r="AG105" i="2"/>
  <c r="AF105" i="2"/>
  <c r="Z105" i="2"/>
  <c r="AG104" i="2"/>
  <c r="AF104" i="2"/>
  <c r="AC104" i="2"/>
  <c r="X104" i="2"/>
  <c r="Y104" i="2" s="1"/>
  <c r="AG103" i="2"/>
  <c r="AF103" i="2"/>
  <c r="AC103" i="2"/>
  <c r="AG102" i="2"/>
  <c r="AF102" i="2"/>
  <c r="AC102" i="2"/>
  <c r="AG101" i="2"/>
  <c r="AF101" i="2"/>
  <c r="AC101" i="2"/>
  <c r="AG100" i="2"/>
  <c r="AF100" i="2"/>
  <c r="AC100" i="2"/>
  <c r="AG99" i="2"/>
  <c r="AF99" i="2"/>
  <c r="AC99" i="2"/>
  <c r="AG98" i="2"/>
  <c r="AF98" i="2"/>
  <c r="AC98" i="2"/>
  <c r="AG97" i="2"/>
  <c r="AF97" i="2"/>
  <c r="AC97" i="2"/>
  <c r="AG96" i="2"/>
  <c r="AF96" i="2"/>
  <c r="AC96" i="2"/>
  <c r="AG95" i="2"/>
  <c r="AF95" i="2"/>
  <c r="AC95" i="2"/>
  <c r="AG94" i="2"/>
  <c r="AF94" i="2"/>
  <c r="AC94" i="2"/>
  <c r="AG93" i="2"/>
  <c r="AF93" i="2"/>
  <c r="AC93" i="2"/>
  <c r="Z93" i="2"/>
  <c r="AG92" i="2"/>
  <c r="AF92" i="2"/>
  <c r="AC92" i="2"/>
  <c r="X92" i="2"/>
  <c r="AG91" i="2"/>
  <c r="AF91" i="2"/>
  <c r="AC91" i="2"/>
  <c r="AG90" i="2"/>
  <c r="AF90" i="2"/>
  <c r="AC90" i="2"/>
  <c r="AG89" i="2"/>
  <c r="AF89" i="2"/>
  <c r="AC89" i="2"/>
  <c r="AG88" i="2"/>
  <c r="AF88" i="2"/>
  <c r="AC88" i="2"/>
  <c r="AG87" i="2"/>
  <c r="AF87" i="2"/>
  <c r="AC87" i="2"/>
  <c r="AG86" i="2"/>
  <c r="AF86" i="2"/>
  <c r="AC86" i="2"/>
  <c r="AG85" i="2"/>
  <c r="AF85" i="2"/>
  <c r="AC85" i="2"/>
  <c r="Z85" i="2"/>
  <c r="AG84" i="2"/>
  <c r="AF84" i="2"/>
  <c r="AC84" i="2"/>
  <c r="X84" i="2"/>
  <c r="Y84" i="2" s="1"/>
  <c r="AG83" i="2"/>
  <c r="AF83" i="2"/>
  <c r="AC83" i="2"/>
  <c r="AG82" i="2"/>
  <c r="AF82" i="2"/>
  <c r="AC82" i="2"/>
  <c r="AG81" i="2"/>
  <c r="AF81" i="2"/>
  <c r="AC81" i="2"/>
  <c r="AG80" i="2"/>
  <c r="AF80" i="2"/>
  <c r="AC80" i="2"/>
  <c r="AG79" i="2"/>
  <c r="AF79" i="2"/>
  <c r="AC79" i="2"/>
  <c r="AG78" i="2"/>
  <c r="AF78" i="2"/>
  <c r="AC78" i="2"/>
  <c r="AG77" i="2"/>
  <c r="AF77" i="2"/>
  <c r="AC77" i="2"/>
  <c r="AG76" i="2"/>
  <c r="AF76" i="2"/>
  <c r="AC76" i="2"/>
  <c r="AG75" i="2"/>
  <c r="AF75" i="2"/>
  <c r="AC75" i="2"/>
  <c r="Z75" i="2"/>
  <c r="AG74" i="2"/>
  <c r="AF74" i="2"/>
  <c r="AC74" i="2"/>
  <c r="X74" i="2"/>
  <c r="AG73" i="2"/>
  <c r="AF73" i="2"/>
  <c r="AC73" i="2"/>
  <c r="AG72" i="2"/>
  <c r="AF72" i="2"/>
  <c r="AC72" i="2"/>
  <c r="AG71" i="2"/>
  <c r="AF71" i="2"/>
  <c r="AC71" i="2"/>
  <c r="AG70" i="2"/>
  <c r="AF70" i="2"/>
  <c r="AC70" i="2"/>
  <c r="AG69" i="2"/>
  <c r="AF69" i="2"/>
  <c r="AC69" i="2"/>
  <c r="AG68" i="2"/>
  <c r="AF68" i="2"/>
  <c r="AC68" i="2"/>
  <c r="AG67" i="2"/>
  <c r="AF67" i="2"/>
  <c r="AC67" i="2"/>
  <c r="AG66" i="2"/>
  <c r="AF66" i="2"/>
  <c r="AC66" i="2"/>
  <c r="AG65" i="2"/>
  <c r="AF65" i="2"/>
  <c r="AC65" i="2"/>
  <c r="AG64" i="2"/>
  <c r="AF64" i="2"/>
  <c r="AC64" i="2"/>
  <c r="AG63" i="2"/>
  <c r="H8" i="11" s="1"/>
  <c r="AF63" i="2"/>
  <c r="AC63" i="2"/>
  <c r="Z63" i="2"/>
  <c r="AG62" i="2"/>
  <c r="AF62" i="2"/>
  <c r="AC62" i="2"/>
  <c r="X62" i="2"/>
  <c r="Y62" i="2" s="1"/>
  <c r="AG61" i="2"/>
  <c r="AF61" i="2"/>
  <c r="AC61" i="2"/>
  <c r="AG60" i="2"/>
  <c r="AF60" i="2"/>
  <c r="AC60" i="2"/>
  <c r="AG59" i="2"/>
  <c r="AF59" i="2"/>
  <c r="AC59" i="2"/>
  <c r="AG58" i="2"/>
  <c r="AF58" i="2"/>
  <c r="AC58" i="2"/>
  <c r="AG57" i="2"/>
  <c r="AF57" i="2"/>
  <c r="AC57" i="2"/>
  <c r="AG56" i="2"/>
  <c r="AF56" i="2"/>
  <c r="AC56" i="2"/>
  <c r="AG55" i="2"/>
  <c r="AF55" i="2"/>
  <c r="AC55" i="2"/>
  <c r="AG54" i="2"/>
  <c r="AF54" i="2"/>
  <c r="AC54" i="2"/>
  <c r="AG53" i="2"/>
  <c r="AF53" i="2"/>
  <c r="AC53" i="2"/>
  <c r="Z53" i="2"/>
  <c r="AG52" i="2"/>
  <c r="AF52" i="2"/>
  <c r="AC52" i="2"/>
  <c r="X52" i="2"/>
  <c r="Y52" i="2" s="1"/>
  <c r="AG51" i="2"/>
  <c r="AF51" i="2"/>
  <c r="AC51" i="2"/>
  <c r="AG50" i="2"/>
  <c r="AF50" i="2"/>
  <c r="AC50" i="2"/>
  <c r="AG49" i="2"/>
  <c r="AF49" i="2"/>
  <c r="AC49" i="2"/>
  <c r="AG48" i="2"/>
  <c r="AF48" i="2"/>
  <c r="AC48" i="2"/>
  <c r="AG47" i="2"/>
  <c r="AF47" i="2"/>
  <c r="AC47" i="2"/>
  <c r="AG46" i="2"/>
  <c r="AF46" i="2"/>
  <c r="AC46" i="2"/>
  <c r="AG45" i="2"/>
  <c r="AF45" i="2"/>
  <c r="AC45" i="2"/>
  <c r="AG44" i="2"/>
  <c r="AF44" i="2"/>
  <c r="AC44" i="2"/>
  <c r="AG43" i="2"/>
  <c r="AF43" i="2"/>
  <c r="AC43" i="2"/>
  <c r="Z43" i="2"/>
  <c r="AG42" i="2"/>
  <c r="AF42" i="2"/>
  <c r="AC42" i="2"/>
  <c r="X42" i="2"/>
  <c r="Y42" i="2" s="1"/>
  <c r="AG41" i="2"/>
  <c r="AF41" i="2"/>
  <c r="AC41" i="2"/>
  <c r="AG40" i="2"/>
  <c r="AF40" i="2"/>
  <c r="AC40" i="2"/>
  <c r="AG39" i="2"/>
  <c r="AF39" i="2"/>
  <c r="AC39" i="2"/>
  <c r="AG38" i="2"/>
  <c r="AF38" i="2"/>
  <c r="AC38" i="2"/>
  <c r="AG37" i="2"/>
  <c r="AF37" i="2"/>
  <c r="AC37" i="2"/>
  <c r="AG36" i="2"/>
  <c r="AF36" i="2"/>
  <c r="AC36" i="2"/>
  <c r="AG35" i="2"/>
  <c r="AF35" i="2"/>
  <c r="AC35" i="2"/>
  <c r="Z35" i="2"/>
  <c r="AG34" i="2"/>
  <c r="AF34" i="2"/>
  <c r="AC34" i="2"/>
  <c r="X34" i="2"/>
  <c r="Y34" i="2" s="1"/>
  <c r="AG33" i="2"/>
  <c r="AF33" i="2"/>
  <c r="AC33" i="2"/>
  <c r="AG32" i="2"/>
  <c r="AF32" i="2"/>
  <c r="AC32" i="2"/>
  <c r="AG31" i="2"/>
  <c r="AF31" i="2"/>
  <c r="AC31" i="2"/>
  <c r="AG30" i="2"/>
  <c r="AF30" i="2"/>
  <c r="AC30" i="2"/>
  <c r="AG29" i="2"/>
  <c r="AF29" i="2"/>
  <c r="AC29" i="2"/>
  <c r="AG28" i="2"/>
  <c r="AF28" i="2"/>
  <c r="AC28" i="2"/>
  <c r="AG27" i="2"/>
  <c r="AF27" i="2"/>
  <c r="AC27" i="2"/>
  <c r="AG26" i="2"/>
  <c r="AF26" i="2"/>
  <c r="AC26" i="2"/>
  <c r="AG25" i="2"/>
  <c r="AF25" i="2"/>
  <c r="AC25" i="2"/>
  <c r="AG24" i="2"/>
  <c r="AF24" i="2"/>
  <c r="AC24" i="2"/>
  <c r="Z24" i="2"/>
  <c r="A24" i="2"/>
  <c r="A35" i="2" s="1"/>
  <c r="A43" i="2" s="1"/>
  <c r="A53" i="2" s="1"/>
  <c r="A63" i="2" s="1"/>
  <c r="A75" i="2" s="1"/>
  <c r="A85" i="2" s="1"/>
  <c r="A93" i="2" s="1"/>
  <c r="A105" i="2" s="1"/>
  <c r="A120" i="2" s="1"/>
  <c r="A129" i="2" s="1"/>
  <c r="A138" i="2" s="1"/>
  <c r="A145" i="2" s="1"/>
  <c r="A155" i="2" s="1"/>
  <c r="A165" i="2" s="1"/>
  <c r="A174" i="2" s="1"/>
  <c r="A180" i="2" s="1"/>
  <c r="A190" i="2" s="1"/>
  <c r="A197" i="2" s="1"/>
  <c r="A208" i="2" s="1"/>
  <c r="A215" i="2" s="1"/>
  <c r="A225" i="2" s="1"/>
  <c r="A234" i="2" s="1"/>
  <c r="A245" i="2" s="1"/>
  <c r="A254" i="2" s="1"/>
  <c r="A262" i="2" s="1"/>
  <c r="A274" i="2" s="1"/>
  <c r="A284" i="2" s="1"/>
  <c r="A286" i="2" s="1"/>
  <c r="A298" i="2" s="1"/>
  <c r="A309" i="2" s="1"/>
  <c r="A321" i="2" s="1"/>
  <c r="A332" i="2" s="1"/>
  <c r="A341" i="2" s="1"/>
  <c r="A350" i="2" s="1"/>
  <c r="A358" i="2" s="1"/>
  <c r="A365" i="2" s="1"/>
  <c r="A373" i="2" s="1"/>
  <c r="A381" i="2" s="1"/>
  <c r="A391" i="2" s="1"/>
  <c r="A403" i="2" s="1"/>
  <c r="A413" i="2" s="1"/>
  <c r="A422" i="2" s="1"/>
  <c r="A434" i="2" s="1"/>
  <c r="A443" i="2" s="1"/>
  <c r="A455" i="2" s="1"/>
  <c r="A460" i="2" s="1"/>
  <c r="A471" i="2" s="1"/>
  <c r="A482" i="2" s="1"/>
  <c r="A490" i="2" s="1"/>
  <c r="A501" i="2" s="1"/>
  <c r="A512" i="2" s="1"/>
  <c r="A521" i="2" s="1"/>
  <c r="A532" i="2" s="1"/>
  <c r="A541" i="2" s="1"/>
  <c r="A551" i="2" s="1"/>
  <c r="A558" i="2" s="1"/>
  <c r="A568" i="2" s="1"/>
  <c r="A579" i="2" s="1"/>
  <c r="A585" i="2" s="1"/>
  <c r="A592" i="2" s="1"/>
  <c r="A603" i="2" s="1"/>
  <c r="A615" i="2" s="1"/>
  <c r="A622" i="2" s="1"/>
  <c r="A633" i="2" s="1"/>
  <c r="A644" i="2" s="1"/>
  <c r="A656" i="2" s="1"/>
  <c r="A667" i="2" s="1"/>
  <c r="A676" i="2" s="1"/>
  <c r="A684" i="2" s="1"/>
  <c r="A692" i="2" s="1"/>
  <c r="A702" i="2" s="1"/>
  <c r="A712" i="2" s="1"/>
  <c r="A720" i="2" s="1"/>
  <c r="A732" i="2" s="1"/>
  <c r="A745" i="2" s="1"/>
  <c r="A754" i="2" s="1"/>
  <c r="A766" i="2" s="1"/>
  <c r="A778" i="2" s="1"/>
  <c r="A792" i="2" s="1"/>
  <c r="A802" i="2" s="1"/>
  <c r="A812" i="2" s="1"/>
  <c r="A821" i="2" s="1"/>
  <c r="A828" i="2" s="1"/>
  <c r="A837" i="2" s="1"/>
  <c r="A848" i="2" s="1"/>
  <c r="A859" i="2" s="1"/>
  <c r="A861" i="2" s="1"/>
  <c r="A866" i="2" s="1"/>
  <c r="A875" i="2" s="1"/>
  <c r="A880" i="2" s="1"/>
  <c r="A884" i="2" s="1"/>
  <c r="A889" i="2" s="1"/>
  <c r="A898" i="2" s="1"/>
  <c r="A909" i="2" s="1"/>
  <c r="A919" i="2" s="1"/>
  <c r="A931" i="2" s="1"/>
  <c r="A942" i="2" s="1"/>
  <c r="A955" i="2" s="1"/>
  <c r="A968" i="2" s="1"/>
  <c r="A977" i="2" s="1"/>
  <c r="A990" i="2" s="1"/>
  <c r="A1003" i="2" s="1"/>
  <c r="A1013" i="2" s="1"/>
  <c r="A1019" i="2" s="1"/>
  <c r="A1026" i="2" s="1"/>
  <c r="A1038" i="2" s="1"/>
  <c r="A1048" i="2" s="1"/>
  <c r="A1059" i="2" s="1"/>
  <c r="A1071" i="2" s="1"/>
  <c r="A1080" i="2" s="1"/>
  <c r="A1088" i="2" s="1"/>
  <c r="A1100" i="2" s="1"/>
  <c r="A1110" i="2" s="1"/>
  <c r="A1118" i="2" s="1"/>
  <c r="A1126" i="2" s="1"/>
  <c r="A1128" i="2" s="1"/>
  <c r="A1139" i="2" s="1"/>
  <c r="A1145" i="2" s="1"/>
  <c r="A1155" i="2" s="1"/>
  <c r="A1157" i="2" s="1"/>
  <c r="A1159" i="2" s="1"/>
  <c r="A1171" i="2" s="1"/>
  <c r="A1173" i="2" s="1"/>
  <c r="A1184" i="2" s="1"/>
  <c r="A1195" i="2" s="1"/>
  <c r="A1202" i="2" s="1"/>
  <c r="A1215" i="2" s="1"/>
  <c r="A1225" i="2" s="1"/>
  <c r="A1234" i="2" s="1"/>
  <c r="A1242" i="2" s="1"/>
  <c r="A1251" i="2" s="1"/>
  <c r="A1264" i="2" s="1"/>
  <c r="A1266" i="2" s="1"/>
  <c r="A1275" i="2" s="1"/>
  <c r="A1284" i="2" s="1"/>
  <c r="A1291" i="2" s="1"/>
  <c r="A1301" i="2" s="1"/>
  <c r="A1310" i="2" s="1"/>
  <c r="A1321" i="2" s="1"/>
  <c r="A1329" i="2" s="1"/>
  <c r="A1338" i="2" s="1"/>
  <c r="A1346" i="2" s="1"/>
  <c r="A1352" i="2" s="1"/>
  <c r="A1364" i="2" s="1"/>
  <c r="A1377" i="2" s="1"/>
  <c r="A1386" i="2" s="1"/>
  <c r="A1392" i="2" s="1"/>
  <c r="A1403" i="2" s="1"/>
  <c r="A1410" i="2" s="1"/>
  <c r="A1420" i="2" s="1"/>
  <c r="A1427" i="2" s="1"/>
  <c r="A1437" i="2" s="1"/>
  <c r="A1450" i="2" s="1"/>
  <c r="A1460" i="2" s="1"/>
  <c r="A1471" i="2" s="1"/>
  <c r="A1479" i="2" s="1"/>
  <c r="A1489" i="2" s="1"/>
  <c r="A1498" i="2" s="1"/>
  <c r="AG23" i="2"/>
  <c r="AF23" i="2"/>
  <c r="AC23" i="2"/>
  <c r="X23" i="2"/>
  <c r="Y23" i="2" s="1"/>
  <c r="AG22" i="2"/>
  <c r="AF22" i="2"/>
  <c r="AC22" i="2"/>
  <c r="AG21" i="2"/>
  <c r="AF21" i="2"/>
  <c r="AC21" i="2"/>
  <c r="AG20" i="2"/>
  <c r="AF20" i="2"/>
  <c r="AC20" i="2"/>
  <c r="AG19" i="2"/>
  <c r="AF19" i="2"/>
  <c r="AC19" i="2"/>
  <c r="AG18" i="2"/>
  <c r="AF18" i="2"/>
  <c r="AC18" i="2"/>
  <c r="Z18" i="2"/>
  <c r="AG17" i="2"/>
  <c r="AF17" i="2"/>
  <c r="AC17" i="2"/>
  <c r="Y17" i="2"/>
  <c r="X17" i="2"/>
  <c r="AG16" i="2"/>
  <c r="AF16" i="2"/>
  <c r="AC16" i="2"/>
  <c r="AG15" i="2"/>
  <c r="AF15" i="2"/>
  <c r="AC15" i="2"/>
  <c r="AG14" i="2"/>
  <c r="AF14" i="2"/>
  <c r="AC14" i="2"/>
  <c r="AG13" i="2"/>
  <c r="AF13" i="2"/>
  <c r="AC13" i="2"/>
  <c r="AG12" i="2"/>
  <c r="AF12" i="2"/>
  <c r="AC12" i="2"/>
  <c r="AG11" i="2"/>
  <c r="AF11" i="2"/>
  <c r="AC11" i="2"/>
  <c r="AG10" i="2"/>
  <c r="AF10" i="2"/>
  <c r="AC10" i="2"/>
  <c r="AG9" i="2"/>
  <c r="AF9" i="2"/>
  <c r="AC9" i="2"/>
  <c r="AG8" i="2"/>
  <c r="AF8" i="2"/>
  <c r="AC8" i="2"/>
  <c r="AG7" i="2"/>
  <c r="AF7" i="2"/>
  <c r="AC7" i="2"/>
  <c r="AG6" i="2"/>
  <c r="AF6" i="2"/>
  <c r="AC6" i="2"/>
  <c r="Z6" i="2"/>
  <c r="AD137" i="14" l="1"/>
  <c r="AE137" i="14" s="1"/>
  <c r="G259" i="11"/>
  <c r="G207" i="14"/>
  <c r="Z188" i="14"/>
  <c r="F180" i="14"/>
  <c r="H176" i="14"/>
  <c r="S245" i="14"/>
  <c r="P281" i="14"/>
  <c r="S248" i="14"/>
  <c r="P215" i="14"/>
  <c r="G266" i="11"/>
  <c r="Q219" i="14"/>
  <c r="X268" i="14"/>
  <c r="E234" i="14"/>
  <c r="E186" i="14"/>
  <c r="Q248" i="14"/>
  <c r="T279" i="14"/>
  <c r="R164" i="14"/>
  <c r="R281" i="14"/>
  <c r="W266" i="14"/>
  <c r="W221" i="14"/>
  <c r="W208" i="14"/>
  <c r="V178" i="14"/>
  <c r="U224" i="14"/>
  <c r="U168" i="14"/>
  <c r="E278" i="14"/>
  <c r="F265" i="14"/>
  <c r="E254" i="14"/>
  <c r="I247" i="14"/>
  <c r="G187" i="14"/>
  <c r="F182" i="14"/>
  <c r="H177" i="14"/>
  <c r="S262" i="14"/>
  <c r="P248" i="14"/>
  <c r="S237" i="14"/>
  <c r="Q218" i="14"/>
  <c r="Q215" i="14"/>
  <c r="J171" i="14"/>
  <c r="W269" i="14"/>
  <c r="W243" i="14"/>
  <c r="Y219" i="14"/>
  <c r="Q261" i="14"/>
  <c r="Y223" i="14"/>
  <c r="V193" i="14"/>
  <c r="Y174" i="14"/>
  <c r="H278" i="14"/>
  <c r="F235" i="14"/>
  <c r="G183" i="14"/>
  <c r="T215" i="14"/>
  <c r="L275" i="14"/>
  <c r="N226" i="14"/>
  <c r="K181" i="14"/>
  <c r="V197" i="14"/>
  <c r="V169" i="14"/>
  <c r="U276" i="14"/>
  <c r="Z268" i="14"/>
  <c r="AC193" i="14"/>
  <c r="AA200" i="14"/>
  <c r="Y188" i="14"/>
  <c r="U207" i="14"/>
  <c r="E180" i="14"/>
  <c r="P259" i="14"/>
  <c r="T245" i="14"/>
  <c r="Y281" i="14"/>
  <c r="S279" i="14"/>
  <c r="Q271" i="14"/>
  <c r="P262" i="14"/>
  <c r="T238" i="14"/>
  <c r="P230" i="14"/>
  <c r="Q184" i="14"/>
  <c r="L196" i="14"/>
  <c r="N249" i="14"/>
  <c r="V263" i="14"/>
  <c r="W251" i="14"/>
  <c r="W244" i="14"/>
  <c r="V213" i="14"/>
  <c r="Z190" i="14"/>
  <c r="Y195" i="14"/>
  <c r="AA175" i="14"/>
  <c r="Y276" i="14"/>
  <c r="AA206" i="14"/>
  <c r="U188" i="14"/>
  <c r="U198" i="14"/>
  <c r="F255" i="14"/>
  <c r="F232" i="14"/>
  <c r="P194" i="14"/>
  <c r="P189" i="14"/>
  <c r="P273" i="14"/>
  <c r="Q270" i="14"/>
  <c r="P210" i="14"/>
  <c r="Q192" i="14"/>
  <c r="P164" i="14"/>
  <c r="K229" i="14"/>
  <c r="K225" i="14"/>
  <c r="N181" i="14"/>
  <c r="V272" i="14"/>
  <c r="W169" i="14"/>
  <c r="Y242" i="14"/>
  <c r="Y179" i="14"/>
  <c r="U277" i="14"/>
  <c r="U227" i="14"/>
  <c r="J205" i="14"/>
  <c r="H183" i="14"/>
  <c r="F170" i="14"/>
  <c r="F166" i="14"/>
  <c r="P271" i="14"/>
  <c r="P264" i="14"/>
  <c r="Q256" i="14"/>
  <c r="R237" i="14"/>
  <c r="T212" i="14"/>
  <c r="R202" i="14"/>
  <c r="S172" i="14"/>
  <c r="L236" i="14"/>
  <c r="L173" i="14"/>
  <c r="AD173" i="14" s="1"/>
  <c r="AE173" i="14" s="1"/>
  <c r="V257" i="14"/>
  <c r="Y216" i="14"/>
  <c r="Y211" i="14"/>
  <c r="G234" i="14"/>
  <c r="H217" i="14"/>
  <c r="F171" i="14"/>
  <c r="H167" i="14"/>
  <c r="P260" i="14"/>
  <c r="N252" i="14"/>
  <c r="G254" i="11"/>
  <c r="L250" i="11"/>
  <c r="V251" i="14"/>
  <c r="V233" i="14"/>
  <c r="W213" i="14"/>
  <c r="V209" i="14"/>
  <c r="V203" i="14"/>
  <c r="AD203" i="14" s="1"/>
  <c r="AE203" i="14" s="1"/>
  <c r="V214" i="14"/>
  <c r="W191" i="14"/>
  <c r="AA201" i="14"/>
  <c r="Y261" i="14"/>
  <c r="Z258" i="14"/>
  <c r="Y200" i="14"/>
  <c r="J253" i="14"/>
  <c r="I204" i="14"/>
  <c r="AD204" i="14" s="1"/>
  <c r="AE204" i="14" s="1"/>
  <c r="E183" i="14"/>
  <c r="H165" i="14"/>
  <c r="S264" i="14"/>
  <c r="P246" i="14"/>
  <c r="Q237" i="14"/>
  <c r="P228" i="14"/>
  <c r="Q210" i="14"/>
  <c r="S202" i="14"/>
  <c r="AD202" i="14" s="1"/>
  <c r="AE202" i="14" s="1"/>
  <c r="P172" i="14"/>
  <c r="K275" i="14"/>
  <c r="L274" i="14"/>
  <c r="L181" i="14"/>
  <c r="G256" i="11"/>
  <c r="W241" i="14"/>
  <c r="W197" i="14"/>
  <c r="V185" i="14"/>
  <c r="AD185" i="14" s="1"/>
  <c r="AE185" i="14" s="1"/>
  <c r="X258" i="14"/>
  <c r="Z250" i="14"/>
  <c r="Y222" i="14"/>
  <c r="U220" i="14"/>
  <c r="F280" i="14"/>
  <c r="E170" i="14"/>
  <c r="S270" i="14"/>
  <c r="S267" i="14"/>
  <c r="AD267" i="14" s="1"/>
  <c r="AE267" i="14" s="1"/>
  <c r="Q238" i="14"/>
  <c r="P239" i="14"/>
  <c r="Q230" i="14"/>
  <c r="K231" i="14"/>
  <c r="L225" i="14"/>
  <c r="G235" i="11"/>
  <c r="G255" i="11"/>
  <c r="H205" i="11"/>
  <c r="H241" i="11"/>
  <c r="G270" i="11"/>
  <c r="H274" i="11"/>
  <c r="H268" i="11"/>
  <c r="H269" i="11"/>
  <c r="O960" i="5"/>
  <c r="G211" i="11"/>
  <c r="G263" i="11"/>
  <c r="G267" i="11"/>
  <c r="H167" i="11"/>
  <c r="H259" i="11"/>
  <c r="H260" i="11"/>
  <c r="H264" i="11"/>
  <c r="G181" i="11"/>
  <c r="H198" i="11"/>
  <c r="H185" i="11"/>
  <c r="G224" i="11"/>
  <c r="G231" i="11"/>
  <c r="G252" i="11"/>
  <c r="H265" i="11"/>
  <c r="H267" i="11"/>
  <c r="H278" i="11"/>
  <c r="H195" i="11"/>
  <c r="G192" i="11"/>
  <c r="M192" i="11" s="1"/>
  <c r="G230" i="11"/>
  <c r="G237" i="11"/>
  <c r="H252" i="11"/>
  <c r="G262" i="11"/>
  <c r="H279" i="11"/>
  <c r="H172" i="11"/>
  <c r="G257" i="11"/>
  <c r="H263" i="11"/>
  <c r="H184" i="11"/>
  <c r="G168" i="11"/>
  <c r="G180" i="11"/>
  <c r="H186" i="11"/>
  <c r="G210" i="11"/>
  <c r="G175" i="11"/>
  <c r="H204" i="11"/>
  <c r="G223" i="11"/>
  <c r="G228" i="11"/>
  <c r="G232" i="11"/>
  <c r="G242" i="11"/>
  <c r="G277" i="11"/>
  <c r="G174" i="11"/>
  <c r="G204" i="11"/>
  <c r="G258" i="11"/>
  <c r="H166" i="11"/>
  <c r="H207" i="11"/>
  <c r="H213" i="11"/>
  <c r="H182" i="11"/>
  <c r="G189" i="11"/>
  <c r="H212" i="11"/>
  <c r="H220" i="11"/>
  <c r="G238" i="11"/>
  <c r="G243" i="11"/>
  <c r="M243" i="11" s="1"/>
  <c r="H253" i="11"/>
  <c r="H277" i="11"/>
  <c r="G31" i="11"/>
  <c r="AD6" i="14"/>
  <c r="AE6" i="14" s="1"/>
  <c r="AD150" i="14"/>
  <c r="AE150" i="14" s="1"/>
  <c r="AD142" i="14"/>
  <c r="AE142" i="14" s="1"/>
  <c r="AD134" i="14"/>
  <c r="AE134" i="14" s="1"/>
  <c r="AD126" i="14"/>
  <c r="AE126" i="14" s="1"/>
  <c r="AD118" i="14"/>
  <c r="AE118" i="14" s="1"/>
  <c r="AD110" i="14"/>
  <c r="AE110" i="14" s="1"/>
  <c r="AD102" i="14"/>
  <c r="AE102" i="14" s="1"/>
  <c r="AD86" i="14"/>
  <c r="AE86" i="14" s="1"/>
  <c r="AD78" i="14"/>
  <c r="AE78" i="14" s="1"/>
  <c r="AD70" i="14"/>
  <c r="AE70" i="14" s="1"/>
  <c r="AD62" i="14"/>
  <c r="AE62" i="14" s="1"/>
  <c r="AD54" i="14"/>
  <c r="AE54" i="14" s="1"/>
  <c r="AD46" i="14"/>
  <c r="AE46" i="14" s="1"/>
  <c r="AD38" i="14"/>
  <c r="AE38" i="14" s="1"/>
  <c r="H73" i="11"/>
  <c r="H127" i="11"/>
  <c r="G131" i="11"/>
  <c r="AD22" i="14"/>
  <c r="AE22" i="14" s="1"/>
  <c r="AD14" i="14"/>
  <c r="AE14" i="14" s="1"/>
  <c r="H31" i="11"/>
  <c r="G38" i="11"/>
  <c r="H40" i="11"/>
  <c r="G66" i="11"/>
  <c r="H70" i="11"/>
  <c r="H80" i="11"/>
  <c r="H103" i="11"/>
  <c r="H119" i="11"/>
  <c r="G123" i="11"/>
  <c r="G125" i="11"/>
  <c r="H131" i="11"/>
  <c r="G111" i="11"/>
  <c r="H56" i="11"/>
  <c r="H122" i="11"/>
  <c r="H124" i="11"/>
  <c r="H132" i="11"/>
  <c r="AD12" i="14"/>
  <c r="AE12" i="14" s="1"/>
  <c r="AD140" i="14"/>
  <c r="AE140" i="14" s="1"/>
  <c r="AD132" i="14"/>
  <c r="AE132" i="14" s="1"/>
  <c r="AD108" i="14"/>
  <c r="AE108" i="14" s="1"/>
  <c r="AD92" i="14"/>
  <c r="AE92" i="14" s="1"/>
  <c r="AD76" i="14"/>
  <c r="AE76" i="14" s="1"/>
  <c r="AD60" i="14"/>
  <c r="AE60" i="14" s="1"/>
  <c r="G39" i="11"/>
  <c r="H5" i="11"/>
  <c r="G10" i="11"/>
  <c r="G24" i="11"/>
  <c r="H67" i="11"/>
  <c r="H69" i="11"/>
  <c r="H78" i="11"/>
  <c r="G79" i="11"/>
  <c r="G6" i="11"/>
  <c r="H77" i="11"/>
  <c r="H83" i="11"/>
  <c r="G107" i="11"/>
  <c r="H148" i="11"/>
  <c r="H153" i="11"/>
  <c r="G155" i="11"/>
  <c r="AD11" i="14"/>
  <c r="AE11" i="14" s="1"/>
  <c r="AD123" i="14"/>
  <c r="AE123" i="14" s="1"/>
  <c r="AD83" i="14"/>
  <c r="AE83" i="14" s="1"/>
  <c r="AD67" i="14"/>
  <c r="AE67" i="14" s="1"/>
  <c r="AD43" i="14"/>
  <c r="AE43" i="14" s="1"/>
  <c r="AD35" i="14"/>
  <c r="AE35" i="14" s="1"/>
  <c r="H7" i="11"/>
  <c r="G23" i="11"/>
  <c r="M23" i="11" s="1"/>
  <c r="H44" i="11"/>
  <c r="G53" i="11"/>
  <c r="H57" i="11"/>
  <c r="H85" i="11"/>
  <c r="G88" i="11"/>
  <c r="G91" i="11"/>
  <c r="M91" i="11" s="1"/>
  <c r="G93" i="11"/>
  <c r="H107" i="11"/>
  <c r="G114" i="11"/>
  <c r="G116" i="11"/>
  <c r="G135" i="11"/>
  <c r="M135" i="11" s="1"/>
  <c r="G147" i="11"/>
  <c r="H156" i="11"/>
  <c r="AD138" i="14"/>
  <c r="AE138" i="14" s="1"/>
  <c r="AD130" i="14"/>
  <c r="AE130" i="14" s="1"/>
  <c r="AD114" i="14"/>
  <c r="AE114" i="14" s="1"/>
  <c r="AD106" i="14"/>
  <c r="AE106" i="14" s="1"/>
  <c r="AD98" i="14"/>
  <c r="AE98" i="14" s="1"/>
  <c r="AD74" i="14"/>
  <c r="AE74" i="14" s="1"/>
  <c r="AD58" i="14"/>
  <c r="AE58" i="14" s="1"/>
  <c r="AD42" i="14"/>
  <c r="AE42" i="14" s="1"/>
  <c r="AD34" i="14"/>
  <c r="AE34" i="14" s="1"/>
  <c r="H145" i="11"/>
  <c r="AD9" i="14"/>
  <c r="AE9" i="14" s="1"/>
  <c r="AD153" i="14"/>
  <c r="AE153" i="14" s="1"/>
  <c r="AD145" i="14"/>
  <c r="AE145" i="14" s="1"/>
  <c r="AD113" i="14"/>
  <c r="AE113" i="14" s="1"/>
  <c r="AD105" i="14"/>
  <c r="AE105" i="14" s="1"/>
  <c r="AD81" i="14"/>
  <c r="AE81" i="14" s="1"/>
  <c r="AD73" i="14"/>
  <c r="AE73" i="14" s="1"/>
  <c r="AD65" i="14"/>
  <c r="AE65" i="14" s="1"/>
  <c r="AD57" i="14"/>
  <c r="AE57" i="14" s="1"/>
  <c r="AD49" i="14"/>
  <c r="AE49" i="14" s="1"/>
  <c r="AD41" i="14"/>
  <c r="AE41" i="14" s="1"/>
  <c r="AD33" i="14"/>
  <c r="AE33" i="14" s="1"/>
  <c r="AD25" i="14"/>
  <c r="AE25" i="14" s="1"/>
  <c r="AD17" i="14"/>
  <c r="AE17" i="14" s="1"/>
  <c r="AD8" i="14"/>
  <c r="AE8" i="14" s="1"/>
  <c r="AD152" i="14"/>
  <c r="AE152" i="14" s="1"/>
  <c r="AD144" i="14"/>
  <c r="AE144" i="14" s="1"/>
  <c r="AD104" i="14"/>
  <c r="AE104" i="14" s="1"/>
  <c r="AD88" i="14"/>
  <c r="AE88" i="14" s="1"/>
  <c r="AD80" i="14"/>
  <c r="AE80" i="14" s="1"/>
  <c r="AD72" i="14"/>
  <c r="AE72" i="14" s="1"/>
  <c r="AD48" i="14"/>
  <c r="AE48" i="14" s="1"/>
  <c r="AD24" i="14"/>
  <c r="AE24" i="14" s="1"/>
  <c r="G102" i="11"/>
  <c r="G115" i="11"/>
  <c r="K1514" i="2"/>
  <c r="H26" i="11"/>
  <c r="G54" i="11"/>
  <c r="M54" i="11" s="1"/>
  <c r="H102" i="11"/>
  <c r="G126" i="11"/>
  <c r="G133" i="11"/>
  <c r="AD7" i="14"/>
  <c r="AE7" i="14" s="1"/>
  <c r="AD143" i="14"/>
  <c r="AE143" i="14" s="1"/>
  <c r="AD135" i="14"/>
  <c r="AE135" i="14" s="1"/>
  <c r="AD103" i="14"/>
  <c r="AE103" i="14" s="1"/>
  <c r="AD95" i="14"/>
  <c r="AE95" i="14" s="1"/>
  <c r="AD87" i="14"/>
  <c r="AE87" i="14" s="1"/>
  <c r="AD79" i="14"/>
  <c r="AE79" i="14" s="1"/>
  <c r="AD71" i="14"/>
  <c r="AE71" i="14" s="1"/>
  <c r="AD39" i="14"/>
  <c r="AE39" i="14" s="1"/>
  <c r="AD23" i="14"/>
  <c r="AE23" i="14" s="1"/>
  <c r="AD15" i="14"/>
  <c r="AE15" i="14" s="1"/>
  <c r="M6" i="11"/>
  <c r="G36" i="11"/>
  <c r="H2" i="11"/>
  <c r="G9" i="11"/>
  <c r="G18" i="11"/>
  <c r="H41" i="11"/>
  <c r="H58" i="11"/>
  <c r="G59" i="11"/>
  <c r="G60" i="11"/>
  <c r="H61" i="11"/>
  <c r="G63" i="11"/>
  <c r="H68" i="11"/>
  <c r="H71" i="11"/>
  <c r="G75" i="11"/>
  <c r="H90" i="11"/>
  <c r="G109" i="11"/>
  <c r="H110" i="11"/>
  <c r="H111" i="11"/>
  <c r="H118" i="11"/>
  <c r="H140" i="11"/>
  <c r="F1511" i="2"/>
  <c r="M24" i="11"/>
  <c r="G5" i="11"/>
  <c r="G8" i="11"/>
  <c r="H9" i="11"/>
  <c r="H18" i="11"/>
  <c r="G26" i="11"/>
  <c r="G29" i="11"/>
  <c r="G30" i="11"/>
  <c r="G34" i="11"/>
  <c r="G35" i="11"/>
  <c r="G57" i="11"/>
  <c r="H59" i="11"/>
  <c r="H60" i="11"/>
  <c r="H63" i="11"/>
  <c r="H75" i="11"/>
  <c r="G76" i="11"/>
  <c r="G83" i="11"/>
  <c r="M93" i="11"/>
  <c r="H95" i="11"/>
  <c r="G96" i="11"/>
  <c r="H97" i="11"/>
  <c r="H100" i="11"/>
  <c r="H104" i="11"/>
  <c r="H108" i="11"/>
  <c r="E1512" i="2"/>
  <c r="M73" i="11"/>
  <c r="L73" i="11"/>
  <c r="H29" i="11"/>
  <c r="H30" i="11"/>
  <c r="L31" i="11"/>
  <c r="M31" i="11"/>
  <c r="H34" i="11"/>
  <c r="H35" i="11"/>
  <c r="G49" i="11"/>
  <c r="G52" i="11"/>
  <c r="G62" i="11"/>
  <c r="H64" i="11"/>
  <c r="M66" i="11"/>
  <c r="H76" i="11"/>
  <c r="G84" i="11"/>
  <c r="G86" i="11"/>
  <c r="H87" i="11"/>
  <c r="G89" i="11"/>
  <c r="G92" i="11"/>
  <c r="H93" i="11"/>
  <c r="L93" i="11" s="1"/>
  <c r="G94" i="11"/>
  <c r="G99" i="11"/>
  <c r="G101" i="11"/>
  <c r="D1513" i="2"/>
  <c r="M38" i="11"/>
  <c r="M39" i="11"/>
  <c r="G42" i="11"/>
  <c r="G46" i="11"/>
  <c r="G47" i="11"/>
  <c r="H48" i="11"/>
  <c r="H49" i="11"/>
  <c r="G50" i="11"/>
  <c r="H52" i="11"/>
  <c r="H54" i="11"/>
  <c r="H62" i="11"/>
  <c r="G67" i="11"/>
  <c r="G82" i="11"/>
  <c r="H84" i="11"/>
  <c r="H86" i="11"/>
  <c r="H92" i="11"/>
  <c r="H94" i="11"/>
  <c r="H98" i="11"/>
  <c r="M126" i="11"/>
  <c r="C1514" i="2"/>
  <c r="H23" i="11"/>
  <c r="L23" i="11" s="1"/>
  <c r="G4" i="11"/>
  <c r="H25" i="11"/>
  <c r="G32" i="11"/>
  <c r="G33" i="11"/>
  <c r="G37" i="11"/>
  <c r="H38" i="11"/>
  <c r="L38" i="11" s="1"/>
  <c r="H39" i="11"/>
  <c r="L39" i="11" s="1"/>
  <c r="G40" i="11"/>
  <c r="H42" i="11"/>
  <c r="G43" i="11"/>
  <c r="G44" i="11"/>
  <c r="H46" i="11"/>
  <c r="H47" i="11"/>
  <c r="H50" i="11"/>
  <c r="G56" i="11"/>
  <c r="G65" i="11"/>
  <c r="G69" i="11"/>
  <c r="G70" i="11"/>
  <c r="G77" i="11"/>
  <c r="G78" i="11"/>
  <c r="G80" i="11"/>
  <c r="G81" i="11"/>
  <c r="G85" i="11"/>
  <c r="M107" i="11"/>
  <c r="L107" i="11"/>
  <c r="M133" i="11"/>
  <c r="M147" i="11"/>
  <c r="M10" i="11"/>
  <c r="G25" i="11"/>
  <c r="G12" i="11"/>
  <c r="G14" i="11"/>
  <c r="H15" i="11"/>
  <c r="G16" i="11"/>
  <c r="H20" i="11"/>
  <c r="G1517" i="2"/>
  <c r="H1516" i="2"/>
  <c r="I1515" i="2"/>
  <c r="J1514" i="2"/>
  <c r="K1513" i="2"/>
  <c r="C1513" i="2"/>
  <c r="D1512" i="2"/>
  <c r="E1511" i="2"/>
  <c r="F1510" i="2"/>
  <c r="F1517" i="2"/>
  <c r="G1516" i="2"/>
  <c r="H1515" i="2"/>
  <c r="I1514" i="2"/>
  <c r="J1513" i="2"/>
  <c r="K1512" i="2"/>
  <c r="C1512" i="2"/>
  <c r="D1511" i="2"/>
  <c r="E1510" i="2"/>
  <c r="E1517" i="2"/>
  <c r="F1516" i="2"/>
  <c r="G1515" i="2"/>
  <c r="H1514" i="2"/>
  <c r="I1513" i="2"/>
  <c r="J1512" i="2"/>
  <c r="K1511" i="2"/>
  <c r="C1511" i="2"/>
  <c r="D1510" i="2"/>
  <c r="AC1364" i="2" s="1"/>
  <c r="D1517" i="2"/>
  <c r="E1516" i="2"/>
  <c r="F1515" i="2"/>
  <c r="G1514" i="2"/>
  <c r="H1513" i="2"/>
  <c r="I1512" i="2"/>
  <c r="J1511" i="2"/>
  <c r="K1510" i="2"/>
  <c r="C1510" i="2"/>
  <c r="K1517" i="2"/>
  <c r="C1517" i="2"/>
  <c r="D1516" i="2"/>
  <c r="E1515" i="2"/>
  <c r="F1514" i="2"/>
  <c r="G1513" i="2"/>
  <c r="H1512" i="2"/>
  <c r="I1511" i="2"/>
  <c r="J1510" i="2"/>
  <c r="J1517" i="2"/>
  <c r="K1516" i="2"/>
  <c r="C1516" i="2"/>
  <c r="D1515" i="2"/>
  <c r="E1514" i="2"/>
  <c r="F1513" i="2"/>
  <c r="G1512" i="2"/>
  <c r="H1511" i="2"/>
  <c r="I1510" i="2"/>
  <c r="I1517" i="2"/>
  <c r="J1516" i="2"/>
  <c r="K1515" i="2"/>
  <c r="C1515" i="2"/>
  <c r="D1514" i="2"/>
  <c r="E1513" i="2"/>
  <c r="F1512" i="2"/>
  <c r="G1511" i="2"/>
  <c r="H1510" i="2"/>
  <c r="G11" i="11"/>
  <c r="H14" i="11"/>
  <c r="H16" i="11"/>
  <c r="G21" i="11"/>
  <c r="G28" i="11"/>
  <c r="H33" i="11"/>
  <c r="M79" i="11"/>
  <c r="M102" i="11"/>
  <c r="L102" i="11"/>
  <c r="M114" i="11"/>
  <c r="M116" i="11"/>
  <c r="M123" i="11"/>
  <c r="M125" i="11"/>
  <c r="M131" i="11"/>
  <c r="L131" i="11"/>
  <c r="M144" i="11"/>
  <c r="M155" i="11"/>
  <c r="J1515" i="2"/>
  <c r="H10" i="11"/>
  <c r="L10" i="11" s="1"/>
  <c r="H4" i="11"/>
  <c r="H12" i="11"/>
  <c r="G13" i="11"/>
  <c r="M53" i="11"/>
  <c r="G3" i="11"/>
  <c r="H6" i="11"/>
  <c r="L6" i="11" s="1"/>
  <c r="H11" i="11"/>
  <c r="H13" i="11"/>
  <c r="G17" i="11"/>
  <c r="G19" i="11"/>
  <c r="H21" i="11"/>
  <c r="H22" i="11"/>
  <c r="G27" i="11"/>
  <c r="H28" i="11"/>
  <c r="H36" i="11"/>
  <c r="G45" i="11"/>
  <c r="G51" i="11"/>
  <c r="H53" i="11"/>
  <c r="L53" i="11" s="1"/>
  <c r="G55" i="11"/>
  <c r="G72" i="11"/>
  <c r="G74" i="11"/>
  <c r="H79" i="11"/>
  <c r="L79" i="11" s="1"/>
  <c r="H116" i="11"/>
  <c r="L116" i="11" s="1"/>
  <c r="G139" i="11"/>
  <c r="I1516" i="2"/>
  <c r="G15" i="11"/>
  <c r="G20" i="11"/>
  <c r="H24" i="11"/>
  <c r="L24" i="11" s="1"/>
  <c r="G22" i="11"/>
  <c r="H32" i="11"/>
  <c r="H37" i="11"/>
  <c r="G2" i="11"/>
  <c r="M2" i="11" s="1"/>
  <c r="H3" i="11"/>
  <c r="G7" i="11"/>
  <c r="H17" i="11"/>
  <c r="H19" i="11"/>
  <c r="H27" i="11"/>
  <c r="G41" i="11"/>
  <c r="H45" i="11"/>
  <c r="H51" i="11"/>
  <c r="H55" i="11"/>
  <c r="G58" i="11"/>
  <c r="G61" i="11"/>
  <c r="G68" i="11"/>
  <c r="G71" i="11"/>
  <c r="H72" i="11"/>
  <c r="H74" i="11"/>
  <c r="M88" i="11"/>
  <c r="G110" i="11"/>
  <c r="M111" i="11"/>
  <c r="L111" i="11"/>
  <c r="M115" i="11"/>
  <c r="M118" i="11"/>
  <c r="L118" i="11"/>
  <c r="G1510" i="2"/>
  <c r="H1517" i="2"/>
  <c r="G64" i="11"/>
  <c r="H96" i="11"/>
  <c r="H101" i="11"/>
  <c r="H115" i="11"/>
  <c r="L115" i="11" s="1"/>
  <c r="G117" i="11"/>
  <c r="G120" i="11"/>
  <c r="H125" i="11"/>
  <c r="L125" i="11" s="1"/>
  <c r="H126" i="11"/>
  <c r="L126" i="11" s="1"/>
  <c r="G127" i="11"/>
  <c r="G132" i="11"/>
  <c r="H133" i="11"/>
  <c r="L133" i="11" s="1"/>
  <c r="G134" i="11"/>
  <c r="H135" i="11"/>
  <c r="L135" i="11" s="1"/>
  <c r="H144" i="11"/>
  <c r="L144" i="11" s="1"/>
  <c r="G148" i="11"/>
  <c r="G151" i="11"/>
  <c r="G154" i="11"/>
  <c r="G158" i="11"/>
  <c r="H91" i="11"/>
  <c r="L91" i="11" s="1"/>
  <c r="G105" i="11"/>
  <c r="H117" i="11"/>
  <c r="H120" i="11"/>
  <c r="H134" i="11"/>
  <c r="G143" i="11"/>
  <c r="H147" i="11"/>
  <c r="L147" i="11" s="1"/>
  <c r="H151" i="11"/>
  <c r="H154" i="11"/>
  <c r="H158" i="11"/>
  <c r="G160" i="11"/>
  <c r="H89" i="11"/>
  <c r="G98" i="11"/>
  <c r="H105" i="11"/>
  <c r="G122" i="11"/>
  <c r="G129" i="11"/>
  <c r="G136" i="11"/>
  <c r="G138" i="11"/>
  <c r="H139" i="11"/>
  <c r="G140" i="11"/>
  <c r="H143" i="11"/>
  <c r="G146" i="11"/>
  <c r="G150" i="11"/>
  <c r="H155" i="11"/>
  <c r="L155" i="11" s="1"/>
  <c r="H160" i="11"/>
  <c r="G162" i="11"/>
  <c r="H129" i="11"/>
  <c r="G130" i="11"/>
  <c r="H138" i="11"/>
  <c r="G142" i="11"/>
  <c r="H146" i="11"/>
  <c r="G149" i="11"/>
  <c r="H150" i="11"/>
  <c r="G156" i="11"/>
  <c r="G161" i="11"/>
  <c r="H162" i="11"/>
  <c r="G100" i="11"/>
  <c r="G106" i="11"/>
  <c r="G108" i="11"/>
  <c r="G112" i="11"/>
  <c r="G113" i="11"/>
  <c r="H114" i="11"/>
  <c r="L114" i="11" s="1"/>
  <c r="H130" i="11"/>
  <c r="G137" i="11"/>
  <c r="G141" i="11"/>
  <c r="H142" i="11"/>
  <c r="H149" i="11"/>
  <c r="H161" i="11"/>
  <c r="H81" i="11"/>
  <c r="H82" i="11"/>
  <c r="G87" i="11"/>
  <c r="H88" i="11"/>
  <c r="L88" i="11" s="1"/>
  <c r="G95" i="11"/>
  <c r="H99" i="11"/>
  <c r="G103" i="11"/>
  <c r="H106" i="11"/>
  <c r="H112" i="11"/>
  <c r="H113" i="11"/>
  <c r="G121" i="11"/>
  <c r="H123" i="11"/>
  <c r="L123" i="11" s="1"/>
  <c r="G124" i="11"/>
  <c r="G128" i="11"/>
  <c r="H137" i="11"/>
  <c r="H141" i="11"/>
  <c r="G152" i="11"/>
  <c r="G159" i="11"/>
  <c r="G48" i="11"/>
  <c r="H65" i="11"/>
  <c r="H66" i="11"/>
  <c r="L66" i="11" s="1"/>
  <c r="G90" i="11"/>
  <c r="G97" i="11"/>
  <c r="G104" i="11"/>
  <c r="H109" i="11"/>
  <c r="G119" i="11"/>
  <c r="H121" i="11"/>
  <c r="H128" i="11"/>
  <c r="G145" i="11"/>
  <c r="H152" i="11"/>
  <c r="G153" i="11"/>
  <c r="G157" i="11"/>
  <c r="H159" i="11"/>
  <c r="AD13" i="14"/>
  <c r="AE13" i="14" s="1"/>
  <c r="AD5" i="14"/>
  <c r="AE5" i="14" s="1"/>
  <c r="AD117" i="14"/>
  <c r="AE117" i="14" s="1"/>
  <c r="AD109" i="14"/>
  <c r="AE109" i="14" s="1"/>
  <c r="AD101" i="14"/>
  <c r="AE101" i="14" s="1"/>
  <c r="AD93" i="14"/>
  <c r="AE93" i="14" s="1"/>
  <c r="AD85" i="14"/>
  <c r="AE85" i="14" s="1"/>
  <c r="AD77" i="14"/>
  <c r="AE77" i="14" s="1"/>
  <c r="AD69" i="14"/>
  <c r="AE69" i="14" s="1"/>
  <c r="AD61" i="14"/>
  <c r="AE61" i="14" s="1"/>
  <c r="AD53" i="14"/>
  <c r="AE53" i="14" s="1"/>
  <c r="AD45" i="14"/>
  <c r="AE45" i="14" s="1"/>
  <c r="AD37" i="14"/>
  <c r="AE37" i="14" s="1"/>
  <c r="AD29" i="14"/>
  <c r="AE29" i="14" s="1"/>
  <c r="AD21" i="14"/>
  <c r="AE21" i="14" s="1"/>
  <c r="AD116" i="14"/>
  <c r="AE116" i="14" s="1"/>
  <c r="AD100" i="14"/>
  <c r="AE100" i="14" s="1"/>
  <c r="AD84" i="14"/>
  <c r="AE84" i="14" s="1"/>
  <c r="AD68" i="14"/>
  <c r="AE68" i="14" s="1"/>
  <c r="AD52" i="14"/>
  <c r="AE52" i="14" s="1"/>
  <c r="AD36" i="14"/>
  <c r="AE36" i="14" s="1"/>
  <c r="AD28" i="14"/>
  <c r="AE28" i="14" s="1"/>
  <c r="AD20" i="14"/>
  <c r="AE20" i="14" s="1"/>
  <c r="AD139" i="14"/>
  <c r="AE139" i="14" s="1"/>
  <c r="AD131" i="14"/>
  <c r="AE131" i="14" s="1"/>
  <c r="AD115" i="14"/>
  <c r="AE115" i="14" s="1"/>
  <c r="AD107" i="14"/>
  <c r="AE107" i="14" s="1"/>
  <c r="AD99" i="14"/>
  <c r="AE99" i="14" s="1"/>
  <c r="AD75" i="14"/>
  <c r="AE75" i="14" s="1"/>
  <c r="AD51" i="14"/>
  <c r="AE51" i="14" s="1"/>
  <c r="AD27" i="14"/>
  <c r="AE27" i="14" s="1"/>
  <c r="AD19" i="14"/>
  <c r="AE19" i="14" s="1"/>
  <c r="AD146" i="14"/>
  <c r="AE146" i="14" s="1"/>
  <c r="AD90" i="14"/>
  <c r="AE90" i="14" s="1"/>
  <c r="AD82" i="14"/>
  <c r="AE82" i="14" s="1"/>
  <c r="AD66" i="14"/>
  <c r="AE66" i="14" s="1"/>
  <c r="AD50" i="14"/>
  <c r="AE50" i="14" s="1"/>
  <c r="AD26" i="14"/>
  <c r="AE26" i="14" s="1"/>
  <c r="AD18" i="14"/>
  <c r="AE18" i="14" s="1"/>
  <c r="AD161" i="14"/>
  <c r="AE161" i="14" s="1"/>
  <c r="AD129" i="14"/>
  <c r="AE129" i="14" s="1"/>
  <c r="AD121" i="14"/>
  <c r="AE121" i="14" s="1"/>
  <c r="AD97" i="14"/>
  <c r="AE97" i="14" s="1"/>
  <c r="AD89" i="14"/>
  <c r="AE89" i="14" s="1"/>
  <c r="AD160" i="14"/>
  <c r="AE160" i="14" s="1"/>
  <c r="AD136" i="14"/>
  <c r="AE136" i="14" s="1"/>
  <c r="AD128" i="14"/>
  <c r="AE128" i="14" s="1"/>
  <c r="AD120" i="14"/>
  <c r="AE120" i="14" s="1"/>
  <c r="AD112" i="14"/>
  <c r="AE112" i="14" s="1"/>
  <c r="AD40" i="14"/>
  <c r="AE40" i="14" s="1"/>
  <c r="AD119" i="14"/>
  <c r="AE119" i="14" s="1"/>
  <c r="AD111" i="14"/>
  <c r="AE111" i="14" s="1"/>
  <c r="AD31" i="14"/>
  <c r="AE31" i="14" s="1"/>
  <c r="K1518" i="2"/>
  <c r="C1518" i="2"/>
  <c r="L1511" i="2"/>
  <c r="D1518" i="2"/>
  <c r="AC909" i="2" s="1"/>
  <c r="E1518" i="2"/>
  <c r="L1512" i="2"/>
  <c r="F1518" i="2"/>
  <c r="G1518" i="2"/>
  <c r="H1518" i="2"/>
  <c r="L1514" i="2"/>
  <c r="L1515" i="2"/>
  <c r="I1518" i="2"/>
  <c r="L1516" i="2"/>
  <c r="AC889" i="2"/>
  <c r="AC180" i="2"/>
  <c r="AC105" i="2"/>
  <c r="AC460" i="2"/>
  <c r="AC1173" i="2"/>
  <c r="AC558" i="2"/>
  <c r="AC174" i="2"/>
  <c r="AC942" i="2"/>
  <c r="AC471" i="2"/>
  <c r="AC215" i="2"/>
  <c r="L1510" i="2"/>
  <c r="AD158" i="14"/>
  <c r="AE158" i="14" s="1"/>
  <c r="AD148" i="14"/>
  <c r="AE148" i="14" s="1"/>
  <c r="AD147" i="14"/>
  <c r="AE147" i="14" s="1"/>
  <c r="AD151" i="14"/>
  <c r="AE151" i="14" s="1"/>
  <c r="AD157" i="14"/>
  <c r="AE157" i="14" s="1"/>
  <c r="AD149" i="14"/>
  <c r="AE149" i="14" s="1"/>
  <c r="AD141" i="14"/>
  <c r="AE141" i="14" s="1"/>
  <c r="AD133" i="14"/>
  <c r="AE133" i="14" s="1"/>
  <c r="AD275" i="14"/>
  <c r="AE275" i="14" s="1"/>
  <c r="AD259" i="14"/>
  <c r="AE259" i="14" s="1"/>
  <c r="AD251" i="14"/>
  <c r="AE251" i="14" s="1"/>
  <c r="AD243" i="14"/>
  <c r="AE243" i="14" s="1"/>
  <c r="AD235" i="14"/>
  <c r="AE235" i="14" s="1"/>
  <c r="AD227" i="14"/>
  <c r="AE227" i="14" s="1"/>
  <c r="AD219" i="14"/>
  <c r="AE219" i="14" s="1"/>
  <c r="AD211" i="14"/>
  <c r="AE211" i="14" s="1"/>
  <c r="AD195" i="14"/>
  <c r="AE195" i="14" s="1"/>
  <c r="AD187" i="14"/>
  <c r="AE187" i="14" s="1"/>
  <c r="AD179" i="14"/>
  <c r="AE179" i="14" s="1"/>
  <c r="AD171" i="14"/>
  <c r="AE171" i="14" s="1"/>
  <c r="AD156" i="14"/>
  <c r="AE156" i="14" s="1"/>
  <c r="AD164" i="14"/>
  <c r="AE164" i="14" s="1"/>
  <c r="AD274" i="14"/>
  <c r="AE274" i="14" s="1"/>
  <c r="AD266" i="14"/>
  <c r="AE266" i="14" s="1"/>
  <c r="AD258" i="14"/>
  <c r="AE258" i="14" s="1"/>
  <c r="AD250" i="14"/>
  <c r="AE250" i="14" s="1"/>
  <c r="AD242" i="14"/>
  <c r="AE242" i="14" s="1"/>
  <c r="AD234" i="14"/>
  <c r="AE234" i="14" s="1"/>
  <c r="AD226" i="14"/>
  <c r="AE226" i="14" s="1"/>
  <c r="AD218" i="14"/>
  <c r="AE218" i="14" s="1"/>
  <c r="AD210" i="14"/>
  <c r="AE210" i="14" s="1"/>
  <c r="AD194" i="14"/>
  <c r="AE194" i="14" s="1"/>
  <c r="AD186" i="14"/>
  <c r="AE186" i="14" s="1"/>
  <c r="AD178" i="14"/>
  <c r="AE178" i="14" s="1"/>
  <c r="AD170" i="14"/>
  <c r="AE170" i="14" s="1"/>
  <c r="AD163" i="14"/>
  <c r="AE163" i="14" s="1"/>
  <c r="AD155" i="14"/>
  <c r="AE155" i="14" s="1"/>
  <c r="AD281" i="14"/>
  <c r="AE281" i="14" s="1"/>
  <c r="AD273" i="14"/>
  <c r="AE273" i="14" s="1"/>
  <c r="AD265" i="14"/>
  <c r="AE265" i="14" s="1"/>
  <c r="AD257" i="14"/>
  <c r="AE257" i="14" s="1"/>
  <c r="AD249" i="14"/>
  <c r="AE249" i="14" s="1"/>
  <c r="AD241" i="14"/>
  <c r="AE241" i="14" s="1"/>
  <c r="AD233" i="14"/>
  <c r="AE233" i="14" s="1"/>
  <c r="AD225" i="14"/>
  <c r="AE225" i="14" s="1"/>
  <c r="AD217" i="14"/>
  <c r="AE217" i="14" s="1"/>
  <c r="AD209" i="14"/>
  <c r="AE209" i="14" s="1"/>
  <c r="AD201" i="14"/>
  <c r="AE201" i="14" s="1"/>
  <c r="AD193" i="14"/>
  <c r="AE193" i="14" s="1"/>
  <c r="AD177" i="14"/>
  <c r="AE177" i="14" s="1"/>
  <c r="AD169" i="14"/>
  <c r="AE169" i="14" s="1"/>
  <c r="AD162" i="14"/>
  <c r="AE162" i="14" s="1"/>
  <c r="AD154" i="14"/>
  <c r="AE154" i="14" s="1"/>
  <c r="AD280" i="14"/>
  <c r="AE280" i="14" s="1"/>
  <c r="AD272" i="14"/>
  <c r="AE272" i="14" s="1"/>
  <c r="AD264" i="14"/>
  <c r="AE264" i="14" s="1"/>
  <c r="AD256" i="14"/>
  <c r="AE256" i="14" s="1"/>
  <c r="AD248" i="14"/>
  <c r="AE248" i="14" s="1"/>
  <c r="AD240" i="14"/>
  <c r="AE240" i="14" s="1"/>
  <c r="AD232" i="14"/>
  <c r="AE232" i="14" s="1"/>
  <c r="AD224" i="14"/>
  <c r="AE224" i="14" s="1"/>
  <c r="AD216" i="14"/>
  <c r="AE216" i="14" s="1"/>
  <c r="AD208" i="14"/>
  <c r="AE208" i="14" s="1"/>
  <c r="AD200" i="14"/>
  <c r="AE200" i="14" s="1"/>
  <c r="AD192" i="14"/>
  <c r="AE192" i="14" s="1"/>
  <c r="AD184" i="14"/>
  <c r="AE184" i="14" s="1"/>
  <c r="AD176" i="14"/>
  <c r="AE176" i="14" s="1"/>
  <c r="AD168" i="14"/>
  <c r="AE168" i="14" s="1"/>
  <c r="AD279" i="14"/>
  <c r="AE279" i="14" s="1"/>
  <c r="AD271" i="14"/>
  <c r="AE271" i="14" s="1"/>
  <c r="AD263" i="14"/>
  <c r="AE263" i="14" s="1"/>
  <c r="AD255" i="14"/>
  <c r="AE255" i="14" s="1"/>
  <c r="AD247" i="14"/>
  <c r="AE247" i="14" s="1"/>
  <c r="AD239" i="14"/>
  <c r="AE239" i="14" s="1"/>
  <c r="AD231" i="14"/>
  <c r="AE231" i="14" s="1"/>
  <c r="AD223" i="14"/>
  <c r="AE223" i="14" s="1"/>
  <c r="AD215" i="14"/>
  <c r="AE215" i="14" s="1"/>
  <c r="AD207" i="14"/>
  <c r="AE207" i="14" s="1"/>
  <c r="AD199" i="14"/>
  <c r="AE199" i="14" s="1"/>
  <c r="AD191" i="14"/>
  <c r="AE191" i="14" s="1"/>
  <c r="AD183" i="14"/>
  <c r="AE183" i="14" s="1"/>
  <c r="AD175" i="14"/>
  <c r="AE175" i="14" s="1"/>
  <c r="AD167" i="14"/>
  <c r="AE167" i="14" s="1"/>
  <c r="AD278" i="14"/>
  <c r="AE278" i="14" s="1"/>
  <c r="AD270" i="14"/>
  <c r="AE270" i="14" s="1"/>
  <c r="AD262" i="14"/>
  <c r="AE262" i="14" s="1"/>
  <c r="AD254" i="14"/>
  <c r="AE254" i="14" s="1"/>
  <c r="AD246" i="14"/>
  <c r="AE246" i="14" s="1"/>
  <c r="AD238" i="14"/>
  <c r="AE238" i="14" s="1"/>
  <c r="AD230" i="14"/>
  <c r="AE230" i="14" s="1"/>
  <c r="AD222" i="14"/>
  <c r="AE222" i="14" s="1"/>
  <c r="AD214" i="14"/>
  <c r="AE214" i="14" s="1"/>
  <c r="AD206" i="14"/>
  <c r="AE206" i="14" s="1"/>
  <c r="AD198" i="14"/>
  <c r="AE198" i="14" s="1"/>
  <c r="AD190" i="14"/>
  <c r="AE190" i="14" s="1"/>
  <c r="AD182" i="14"/>
  <c r="AE182" i="14" s="1"/>
  <c r="AD174" i="14"/>
  <c r="AE174" i="14" s="1"/>
  <c r="AD166" i="14"/>
  <c r="AE166" i="14" s="1"/>
  <c r="AD159" i="14"/>
  <c r="AE159" i="14" s="1"/>
  <c r="AD277" i="14"/>
  <c r="AE277" i="14" s="1"/>
  <c r="AD269" i="14"/>
  <c r="AE269" i="14" s="1"/>
  <c r="AD261" i="14"/>
  <c r="AE261" i="14" s="1"/>
  <c r="AD253" i="14"/>
  <c r="AE253" i="14" s="1"/>
  <c r="AD245" i="14"/>
  <c r="AE245" i="14" s="1"/>
  <c r="AD237" i="14"/>
  <c r="AE237" i="14" s="1"/>
  <c r="AD229" i="14"/>
  <c r="AE229" i="14" s="1"/>
  <c r="AD221" i="14"/>
  <c r="AE221" i="14" s="1"/>
  <c r="AD213" i="14"/>
  <c r="AE213" i="14" s="1"/>
  <c r="AD205" i="14"/>
  <c r="AE205" i="14" s="1"/>
  <c r="AD197" i="14"/>
  <c r="AE197" i="14" s="1"/>
  <c r="AD189" i="14"/>
  <c r="AE189" i="14" s="1"/>
  <c r="AD181" i="14"/>
  <c r="AE181" i="14" s="1"/>
  <c r="AD165" i="14"/>
  <c r="AE165" i="14" s="1"/>
  <c r="AD276" i="14"/>
  <c r="AE276" i="14" s="1"/>
  <c r="AD268" i="14"/>
  <c r="AE268" i="14" s="1"/>
  <c r="AD260" i="14"/>
  <c r="AE260" i="14" s="1"/>
  <c r="AD252" i="14"/>
  <c r="AE252" i="14" s="1"/>
  <c r="AD244" i="14"/>
  <c r="AE244" i="14" s="1"/>
  <c r="AD236" i="14"/>
  <c r="AE236" i="14" s="1"/>
  <c r="AD228" i="14"/>
  <c r="AE228" i="14" s="1"/>
  <c r="AD220" i="14"/>
  <c r="AE220" i="14" s="1"/>
  <c r="AD212" i="14"/>
  <c r="AE212" i="14" s="1"/>
  <c r="AD196" i="14"/>
  <c r="AE196" i="14" s="1"/>
  <c r="AD188" i="14"/>
  <c r="AE188" i="14" s="1"/>
  <c r="AD180" i="14"/>
  <c r="AE180" i="14" s="1"/>
  <c r="AD172" i="14"/>
  <c r="AE172" i="14" s="1"/>
  <c r="H203" i="11"/>
  <c r="M181" i="11"/>
  <c r="G163" i="11"/>
  <c r="G164" i="11"/>
  <c r="G166" i="11"/>
  <c r="G167" i="11"/>
  <c r="H168" i="11"/>
  <c r="L168" i="11" s="1"/>
  <c r="G169" i="11"/>
  <c r="G176" i="11"/>
  <c r="H181" i="11"/>
  <c r="L181" i="11" s="1"/>
  <c r="G183" i="11"/>
  <c r="G188" i="11"/>
  <c r="H194" i="11"/>
  <c r="H163" i="11"/>
  <c r="H164" i="11"/>
  <c r="H169" i="11"/>
  <c r="M175" i="11"/>
  <c r="H176" i="11"/>
  <c r="H183" i="11"/>
  <c r="G187" i="11"/>
  <c r="G191" i="11"/>
  <c r="G172" i="11"/>
  <c r="H175" i="11"/>
  <c r="L175" i="11" s="1"/>
  <c r="G177" i="11"/>
  <c r="H178" i="11"/>
  <c r="H187" i="11"/>
  <c r="H191" i="11"/>
  <c r="H202" i="11"/>
  <c r="M189" i="11"/>
  <c r="H197" i="11"/>
  <c r="N965" i="5"/>
  <c r="F11" i="8" s="1"/>
  <c r="N963" i="5"/>
  <c r="F9" i="8" s="1"/>
  <c r="N961" i="5"/>
  <c r="M965" i="5"/>
  <c r="D11" i="8" s="1"/>
  <c r="E11" i="8" s="1"/>
  <c r="M963" i="5"/>
  <c r="D9" i="8" s="1"/>
  <c r="E9" i="8" s="1"/>
  <c r="M961" i="5"/>
  <c r="N966" i="5"/>
  <c r="F12" i="8" s="1"/>
  <c r="L964" i="5"/>
  <c r="L961" i="5"/>
  <c r="M966" i="5"/>
  <c r="D12" i="8" s="1"/>
  <c r="E12" i="8" s="1"/>
  <c r="L966" i="5"/>
  <c r="L963" i="5"/>
  <c r="L965" i="5"/>
  <c r="N962" i="5"/>
  <c r="F8" i="8" s="1"/>
  <c r="M962" i="5"/>
  <c r="D8" i="8" s="1"/>
  <c r="E8" i="8" s="1"/>
  <c r="L967" i="5"/>
  <c r="N964" i="5"/>
  <c r="F10" i="8" s="1"/>
  <c r="L962" i="5"/>
  <c r="M964" i="5"/>
  <c r="D10" i="8" s="1"/>
  <c r="E10" i="8" s="1"/>
  <c r="G171" i="11"/>
  <c r="H174" i="11"/>
  <c r="H180" i="11"/>
  <c r="L180" i="11" s="1"/>
  <c r="H190" i="11"/>
  <c r="H193" i="11"/>
  <c r="M211" i="11"/>
  <c r="M180" i="11"/>
  <c r="G165" i="11"/>
  <c r="G170" i="11"/>
  <c r="H171" i="11"/>
  <c r="G179" i="11"/>
  <c r="H196" i="11"/>
  <c r="H200" i="11"/>
  <c r="H201" i="11"/>
  <c r="M168" i="11"/>
  <c r="M174" i="11"/>
  <c r="L174" i="11"/>
  <c r="H165" i="11"/>
  <c r="H170" i="11"/>
  <c r="H179" i="11"/>
  <c r="G182" i="11"/>
  <c r="G184" i="11"/>
  <c r="M204" i="11"/>
  <c r="L204" i="11"/>
  <c r="N967" i="5"/>
  <c r="F13" i="8" s="1"/>
  <c r="M967" i="5"/>
  <c r="D13" i="8" s="1"/>
  <c r="E13" i="8" s="1"/>
  <c r="H208" i="11"/>
  <c r="H215" i="11"/>
  <c r="H218" i="11"/>
  <c r="G219" i="11"/>
  <c r="H223" i="11"/>
  <c r="G226" i="11"/>
  <c r="H233" i="11"/>
  <c r="G244" i="11"/>
  <c r="H251" i="11"/>
  <c r="H188" i="11"/>
  <c r="H189" i="11"/>
  <c r="L189" i="11" s="1"/>
  <c r="G193" i="11"/>
  <c r="G194" i="11"/>
  <c r="G197" i="11"/>
  <c r="G198" i="11"/>
  <c r="G200" i="11"/>
  <c r="G201" i="11"/>
  <c r="G202" i="11"/>
  <c r="G203" i="11"/>
  <c r="G205" i="11"/>
  <c r="G207" i="11"/>
  <c r="G212" i="11"/>
  <c r="H226" i="11"/>
  <c r="H244" i="11"/>
  <c r="M224" i="11"/>
  <c r="M237" i="11"/>
  <c r="M242" i="11"/>
  <c r="G206" i="11"/>
  <c r="G209" i="11"/>
  <c r="G214" i="11"/>
  <c r="G216" i="11"/>
  <c r="G221" i="11"/>
  <c r="H224" i="11"/>
  <c r="L224" i="11" s="1"/>
  <c r="G229" i="11"/>
  <c r="G248" i="11"/>
  <c r="M256" i="11"/>
  <c r="H177" i="11"/>
  <c r="G178" i="11"/>
  <c r="H192" i="11"/>
  <c r="L192" i="11" s="1"/>
  <c r="G195" i="11"/>
  <c r="H206" i="11"/>
  <c r="H209" i="11"/>
  <c r="H214" i="11"/>
  <c r="H216" i="11"/>
  <c r="G220" i="11"/>
  <c r="H221" i="11"/>
  <c r="H236" i="11"/>
  <c r="M252" i="11"/>
  <c r="L252" i="11"/>
  <c r="L267" i="11"/>
  <c r="M267" i="11"/>
  <c r="M228" i="11"/>
  <c r="M230" i="11"/>
  <c r="M232" i="11"/>
  <c r="M235" i="11"/>
  <c r="M254" i="11"/>
  <c r="L259" i="11"/>
  <c r="M259" i="11"/>
  <c r="G199" i="11"/>
  <c r="M210" i="11"/>
  <c r="H211" i="11"/>
  <c r="L211" i="11" s="1"/>
  <c r="G225" i="11"/>
  <c r="G227" i="11"/>
  <c r="H228" i="11"/>
  <c r="L228" i="11" s="1"/>
  <c r="H230" i="11"/>
  <c r="L230" i="11" s="1"/>
  <c r="M231" i="11"/>
  <c r="H235" i="11"/>
  <c r="L235" i="11" s="1"/>
  <c r="M238" i="11"/>
  <c r="M258" i="11"/>
  <c r="M263" i="11"/>
  <c r="L263" i="11"/>
  <c r="G185" i="11"/>
  <c r="G186" i="11"/>
  <c r="G190" i="11"/>
  <c r="G196" i="11"/>
  <c r="H199" i="11"/>
  <c r="G208" i="11"/>
  <c r="H210" i="11"/>
  <c r="L210" i="11" s="1"/>
  <c r="G215" i="11"/>
  <c r="G218" i="11"/>
  <c r="M223" i="11"/>
  <c r="H225" i="11"/>
  <c r="H227" i="11"/>
  <c r="G251" i="11"/>
  <c r="G213" i="11"/>
  <c r="G217" i="11"/>
  <c r="G222" i="11"/>
  <c r="H229" i="11"/>
  <c r="H231" i="11"/>
  <c r="L231" i="11" s="1"/>
  <c r="G234" i="11"/>
  <c r="G247" i="11"/>
  <c r="G249" i="11"/>
  <c r="H266" i="11"/>
  <c r="H273" i="11"/>
  <c r="H275" i="11"/>
  <c r="H217" i="11"/>
  <c r="H219" i="11"/>
  <c r="H222" i="11"/>
  <c r="G233" i="11"/>
  <c r="H234" i="11"/>
  <c r="G236" i="11"/>
  <c r="G241" i="11"/>
  <c r="H243" i="11"/>
  <c r="L243" i="11" s="1"/>
  <c r="H247" i="11"/>
  <c r="H249" i="11"/>
  <c r="G253" i="11"/>
  <c r="G274" i="11"/>
  <c r="G276" i="11"/>
  <c r="G279" i="11"/>
  <c r="M262" i="11"/>
  <c r="H276" i="11"/>
  <c r="H232" i="11"/>
  <c r="L232" i="11" s="1"/>
  <c r="H237" i="11"/>
  <c r="L237" i="11" s="1"/>
  <c r="G239" i="11"/>
  <c r="G240" i="11"/>
  <c r="H242" i="11"/>
  <c r="L242" i="11" s="1"/>
  <c r="H254" i="11"/>
  <c r="L254" i="11" s="1"/>
  <c r="H257" i="11"/>
  <c r="L257" i="11" s="1"/>
  <c r="G261" i="11"/>
  <c r="H262" i="11"/>
  <c r="L262" i="11" s="1"/>
  <c r="G271" i="11"/>
  <c r="G272" i="11"/>
  <c r="H239" i="11"/>
  <c r="H240" i="11"/>
  <c r="G245" i="11"/>
  <c r="G246" i="11"/>
  <c r="M255" i="11"/>
  <c r="H261" i="11"/>
  <c r="M270" i="11"/>
  <c r="H271" i="11"/>
  <c r="H272" i="11"/>
  <c r="G280" i="11"/>
  <c r="H238" i="11"/>
  <c r="L238" i="11" s="1"/>
  <c r="H245" i="11"/>
  <c r="H246" i="11"/>
  <c r="H255" i="11"/>
  <c r="L255" i="11" s="1"/>
  <c r="G264" i="11"/>
  <c r="G265" i="11"/>
  <c r="G268" i="11"/>
  <c r="G269" i="11"/>
  <c r="H270" i="11"/>
  <c r="L270" i="11" s="1"/>
  <c r="G278" i="11"/>
  <c r="H280" i="11"/>
  <c r="M277" i="11"/>
  <c r="L277" i="11"/>
  <c r="M257" i="11"/>
  <c r="H248" i="11"/>
  <c r="H256" i="11"/>
  <c r="L256" i="11" s="1"/>
  <c r="H258" i="11"/>
  <c r="L258" i="11" s="1"/>
  <c r="G260" i="11"/>
  <c r="M266" i="11"/>
  <c r="L266" i="11"/>
  <c r="G273" i="11"/>
  <c r="G275" i="11"/>
  <c r="M173" i="11"/>
  <c r="L173" i="11"/>
  <c r="L282" i="11"/>
  <c r="L284" i="11"/>
  <c r="L289" i="11"/>
  <c r="L286" i="11"/>
  <c r="L288" i="11"/>
  <c r="L287" i="11"/>
  <c r="J290" i="11"/>
  <c r="K290" i="11"/>
  <c r="I290" i="11"/>
  <c r="L281" i="11"/>
  <c r="L283" i="11"/>
  <c r="L285" i="11"/>
  <c r="L2" i="11" l="1"/>
  <c r="L54" i="11"/>
  <c r="L223" i="11"/>
  <c r="F292" i="14"/>
  <c r="L121" i="11"/>
  <c r="M121" i="11"/>
  <c r="M87" i="11"/>
  <c r="L87" i="11"/>
  <c r="L161" i="11"/>
  <c r="M161" i="11"/>
  <c r="M160" i="11"/>
  <c r="L160" i="11"/>
  <c r="M117" i="11"/>
  <c r="L117" i="11"/>
  <c r="M81" i="11"/>
  <c r="L81" i="11"/>
  <c r="M67" i="11"/>
  <c r="L67" i="11"/>
  <c r="M46" i="11"/>
  <c r="L46" i="11"/>
  <c r="M99" i="11"/>
  <c r="L99" i="11"/>
  <c r="L49" i="11"/>
  <c r="M49" i="11"/>
  <c r="M96" i="11"/>
  <c r="L96" i="11"/>
  <c r="M18" i="11"/>
  <c r="L18" i="11"/>
  <c r="M119" i="11"/>
  <c r="L119" i="11"/>
  <c r="M159" i="11"/>
  <c r="L159" i="11"/>
  <c r="M156" i="11"/>
  <c r="L156" i="11"/>
  <c r="M162" i="11"/>
  <c r="L162" i="11"/>
  <c r="M138" i="11"/>
  <c r="L138" i="11"/>
  <c r="L105" i="11"/>
  <c r="M105" i="11"/>
  <c r="M134" i="11"/>
  <c r="L134" i="11"/>
  <c r="L41" i="11"/>
  <c r="M41" i="11"/>
  <c r="M11" i="11"/>
  <c r="L11" i="11"/>
  <c r="M80" i="11"/>
  <c r="L80" i="11"/>
  <c r="L37" i="11"/>
  <c r="M37" i="11"/>
  <c r="M42" i="11"/>
  <c r="L42" i="11"/>
  <c r="M94" i="11"/>
  <c r="L94" i="11"/>
  <c r="M9" i="11"/>
  <c r="L9" i="11"/>
  <c r="F305" i="14"/>
  <c r="AC568" i="2"/>
  <c r="M152" i="11"/>
  <c r="L152" i="11"/>
  <c r="L113" i="11"/>
  <c r="M113" i="11"/>
  <c r="M136" i="11"/>
  <c r="L136" i="11"/>
  <c r="M71" i="11"/>
  <c r="L71" i="11"/>
  <c r="M22" i="11"/>
  <c r="L22" i="11"/>
  <c r="M74" i="11"/>
  <c r="L74" i="11"/>
  <c r="M27" i="11"/>
  <c r="L27" i="11"/>
  <c r="M3" i="11"/>
  <c r="L3" i="11"/>
  <c r="M16" i="11"/>
  <c r="L16" i="11"/>
  <c r="M78" i="11"/>
  <c r="L78" i="11"/>
  <c r="M33" i="11"/>
  <c r="L33" i="11"/>
  <c r="L57" i="11"/>
  <c r="M57" i="11"/>
  <c r="M8" i="11"/>
  <c r="L8" i="11"/>
  <c r="M63" i="11"/>
  <c r="L63" i="11"/>
  <c r="D286" i="14"/>
  <c r="AC234" i="2"/>
  <c r="AC332" i="2"/>
  <c r="M157" i="11"/>
  <c r="L157" i="11"/>
  <c r="M104" i="11"/>
  <c r="L104" i="11"/>
  <c r="M112" i="11"/>
  <c r="L112" i="11"/>
  <c r="M149" i="11"/>
  <c r="L149" i="11"/>
  <c r="L129" i="11"/>
  <c r="M129" i="11"/>
  <c r="M158" i="11"/>
  <c r="L158" i="11"/>
  <c r="M132" i="11"/>
  <c r="L132" i="11"/>
  <c r="L68" i="11"/>
  <c r="M68" i="11"/>
  <c r="M72" i="11"/>
  <c r="L72" i="11"/>
  <c r="L1517" i="2"/>
  <c r="L1513" i="2"/>
  <c r="M77" i="11"/>
  <c r="L77" i="11"/>
  <c r="M44" i="11"/>
  <c r="L44" i="11"/>
  <c r="M32" i="11"/>
  <c r="L32" i="11"/>
  <c r="L92" i="11"/>
  <c r="M92" i="11"/>
  <c r="M35" i="11"/>
  <c r="L35" i="11"/>
  <c r="M5" i="11"/>
  <c r="L5" i="11"/>
  <c r="M109" i="11"/>
  <c r="L109" i="11"/>
  <c r="M36" i="11"/>
  <c r="L36" i="11"/>
  <c r="E290" i="14"/>
  <c r="D308" i="14"/>
  <c r="M48" i="11"/>
  <c r="L48" i="11"/>
  <c r="L153" i="11"/>
  <c r="M153" i="11"/>
  <c r="L97" i="11"/>
  <c r="M97" i="11"/>
  <c r="M103" i="11"/>
  <c r="L103" i="11"/>
  <c r="L108" i="11"/>
  <c r="M108" i="11"/>
  <c r="M150" i="11"/>
  <c r="L150" i="11"/>
  <c r="M122" i="11"/>
  <c r="L122" i="11"/>
  <c r="M154" i="11"/>
  <c r="L154" i="11"/>
  <c r="M127" i="11"/>
  <c r="L127" i="11"/>
  <c r="M64" i="11"/>
  <c r="L64" i="11"/>
  <c r="M61" i="11"/>
  <c r="L61" i="11"/>
  <c r="L20" i="11"/>
  <c r="M20" i="11"/>
  <c r="L55" i="11"/>
  <c r="M55" i="11"/>
  <c r="J1518" i="2"/>
  <c r="M14" i="11"/>
  <c r="L14" i="11"/>
  <c r="M70" i="11"/>
  <c r="L70" i="11"/>
  <c r="M43" i="11"/>
  <c r="L43" i="11"/>
  <c r="M50" i="11"/>
  <c r="L50" i="11"/>
  <c r="L89" i="11"/>
  <c r="M89" i="11"/>
  <c r="M62" i="11"/>
  <c r="L62" i="11"/>
  <c r="M83" i="11"/>
  <c r="L83" i="11"/>
  <c r="M34" i="11"/>
  <c r="L34" i="11"/>
  <c r="L60" i="11"/>
  <c r="M60" i="11"/>
  <c r="M90" i="11"/>
  <c r="L90" i="11"/>
  <c r="M128" i="11"/>
  <c r="L128" i="11"/>
  <c r="M106" i="11"/>
  <c r="L106" i="11"/>
  <c r="M142" i="11"/>
  <c r="L142" i="11"/>
  <c r="M146" i="11"/>
  <c r="L146" i="11"/>
  <c r="M143" i="11"/>
  <c r="L143" i="11"/>
  <c r="M151" i="11"/>
  <c r="L151" i="11"/>
  <c r="M110" i="11"/>
  <c r="L110" i="11"/>
  <c r="M58" i="11"/>
  <c r="L58" i="11"/>
  <c r="M7" i="11"/>
  <c r="L7" i="11"/>
  <c r="M15" i="11"/>
  <c r="L15" i="11"/>
  <c r="M19" i="11"/>
  <c r="L19" i="11"/>
  <c r="M13" i="11"/>
  <c r="L13" i="11"/>
  <c r="M28" i="11"/>
  <c r="L28" i="11"/>
  <c r="L12" i="11"/>
  <c r="M12" i="11"/>
  <c r="M69" i="11"/>
  <c r="L69" i="11"/>
  <c r="L4" i="11"/>
  <c r="M4" i="11"/>
  <c r="L76" i="11"/>
  <c r="M76" i="11"/>
  <c r="M30" i="11"/>
  <c r="L30" i="11"/>
  <c r="M59" i="11"/>
  <c r="L59" i="11"/>
  <c r="L145" i="11"/>
  <c r="M145" i="11"/>
  <c r="L124" i="11"/>
  <c r="M124" i="11"/>
  <c r="M95" i="11"/>
  <c r="L95" i="11"/>
  <c r="M141" i="11"/>
  <c r="L141" i="11"/>
  <c r="L100" i="11"/>
  <c r="M100" i="11"/>
  <c r="M98" i="11"/>
  <c r="L98" i="11"/>
  <c r="M148" i="11"/>
  <c r="L148" i="11"/>
  <c r="M51" i="11"/>
  <c r="L51" i="11"/>
  <c r="M17" i="11"/>
  <c r="L17" i="11"/>
  <c r="M21" i="11"/>
  <c r="L21" i="11"/>
  <c r="M25" i="11"/>
  <c r="L25" i="11"/>
  <c r="M65" i="11"/>
  <c r="L65" i="11"/>
  <c r="M40" i="11"/>
  <c r="L40" i="11"/>
  <c r="M86" i="11"/>
  <c r="L86" i="11"/>
  <c r="M29" i="11"/>
  <c r="L29" i="11"/>
  <c r="D288" i="14"/>
  <c r="D307" i="14"/>
  <c r="L137" i="11"/>
  <c r="M137" i="11"/>
  <c r="M130" i="11"/>
  <c r="L130" i="11"/>
  <c r="M140" i="11"/>
  <c r="L140" i="11"/>
  <c r="M120" i="11"/>
  <c r="L120" i="11"/>
  <c r="M139" i="11"/>
  <c r="L139" i="11"/>
  <c r="L45" i="11"/>
  <c r="M45" i="11"/>
  <c r="M85" i="11"/>
  <c r="L85" i="11"/>
  <c r="M56" i="11"/>
  <c r="L56" i="11"/>
  <c r="M82" i="11"/>
  <c r="L82" i="11"/>
  <c r="L47" i="11"/>
  <c r="M47" i="11"/>
  <c r="M101" i="11"/>
  <c r="L101" i="11"/>
  <c r="L84" i="11"/>
  <c r="M84" i="11"/>
  <c r="M52" i="11"/>
  <c r="L52" i="11"/>
  <c r="L26" i="11"/>
  <c r="M26" i="11"/>
  <c r="M75" i="11"/>
  <c r="L75" i="11"/>
  <c r="L1518" i="2"/>
  <c r="E307" i="14"/>
  <c r="D299" i="14"/>
  <c r="F287" i="14"/>
  <c r="D290" i="14"/>
  <c r="E301" i="14"/>
  <c r="D303" i="14"/>
  <c r="E289" i="14"/>
  <c r="E286" i="14"/>
  <c r="F304" i="14"/>
  <c r="D300" i="14"/>
  <c r="D289" i="14"/>
  <c r="D291" i="14"/>
  <c r="F308" i="14"/>
  <c r="E287" i="14"/>
  <c r="D296" i="14"/>
  <c r="E300" i="14"/>
  <c r="F286" i="14"/>
  <c r="E305" i="14"/>
  <c r="D302" i="14"/>
  <c r="E296" i="14"/>
  <c r="D304" i="14"/>
  <c r="D306" i="14"/>
  <c r="D292" i="14"/>
  <c r="D309" i="14"/>
  <c r="F297" i="14"/>
  <c r="E297" i="14"/>
  <c r="E285" i="14"/>
  <c r="E299" i="14"/>
  <c r="F302" i="14"/>
  <c r="E309" i="14"/>
  <c r="F298" i="14"/>
  <c r="E303" i="14"/>
  <c r="F309" i="14"/>
  <c r="F303" i="14"/>
  <c r="D295" i="14"/>
  <c r="D305" i="14"/>
  <c r="F307" i="14"/>
  <c r="F296" i="14"/>
  <c r="E304" i="14"/>
  <c r="E306" i="14"/>
  <c r="F300" i="14"/>
  <c r="F301" i="14"/>
  <c r="E298" i="14"/>
  <c r="E292" i="14"/>
  <c r="D297" i="14"/>
  <c r="E302" i="14"/>
  <c r="D294" i="14"/>
  <c r="F306" i="14"/>
  <c r="D301" i="14"/>
  <c r="D298" i="14"/>
  <c r="F293" i="14"/>
  <c r="D293" i="14"/>
  <c r="F289" i="14"/>
  <c r="E294" i="14"/>
  <c r="F299" i="14"/>
  <c r="E291" i="14"/>
  <c r="E293" i="14"/>
  <c r="H286" i="14"/>
  <c r="I286" i="14"/>
  <c r="H289" i="14"/>
  <c r="J291" i="14"/>
  <c r="I294" i="14"/>
  <c r="H297" i="14"/>
  <c r="J299" i="14"/>
  <c r="I302" i="14"/>
  <c r="H305" i="14"/>
  <c r="J307" i="14"/>
  <c r="I285" i="14"/>
  <c r="J286" i="14"/>
  <c r="I289" i="14"/>
  <c r="H292" i="14"/>
  <c r="J294" i="14"/>
  <c r="I297" i="14"/>
  <c r="H300" i="14"/>
  <c r="J302" i="14"/>
  <c r="I305" i="14"/>
  <c r="H308" i="14"/>
  <c r="L308" i="14" s="1"/>
  <c r="H287" i="14"/>
  <c r="J289" i="14"/>
  <c r="I292" i="14"/>
  <c r="H295" i="14"/>
  <c r="J297" i="14"/>
  <c r="I300" i="14"/>
  <c r="H303" i="14"/>
  <c r="J305" i="14"/>
  <c r="I308" i="14"/>
  <c r="I287" i="14"/>
  <c r="H290" i="14"/>
  <c r="J292" i="14"/>
  <c r="I295" i="14"/>
  <c r="H298" i="14"/>
  <c r="J300" i="14"/>
  <c r="I303" i="14"/>
  <c r="H306" i="14"/>
  <c r="J308" i="14"/>
  <c r="J287" i="14"/>
  <c r="I290" i="14"/>
  <c r="M290" i="14" s="1"/>
  <c r="H293" i="14"/>
  <c r="J295" i="14"/>
  <c r="I298" i="14"/>
  <c r="H301" i="14"/>
  <c r="J303" i="14"/>
  <c r="I306" i="14"/>
  <c r="H309" i="14"/>
  <c r="H288" i="14"/>
  <c r="L288" i="14" s="1"/>
  <c r="J290" i="14"/>
  <c r="I293" i="14"/>
  <c r="H296" i="14"/>
  <c r="J298" i="14"/>
  <c r="I301" i="14"/>
  <c r="H304" i="14"/>
  <c r="J306" i="14"/>
  <c r="N306" i="14" s="1"/>
  <c r="I309" i="14"/>
  <c r="I291" i="14"/>
  <c r="H294" i="14"/>
  <c r="I299" i="14"/>
  <c r="I307" i="14"/>
  <c r="J285" i="14"/>
  <c r="I288" i="14"/>
  <c r="H291" i="14"/>
  <c r="L291" i="14" s="1"/>
  <c r="J293" i="14"/>
  <c r="I296" i="14"/>
  <c r="M296" i="14" s="1"/>
  <c r="H299" i="14"/>
  <c r="J301" i="14"/>
  <c r="N301" i="14" s="1"/>
  <c r="I304" i="14"/>
  <c r="H307" i="14"/>
  <c r="L307" i="14" s="1"/>
  <c r="J309" i="14"/>
  <c r="N309" i="14" s="1"/>
  <c r="J288" i="14"/>
  <c r="J296" i="14"/>
  <c r="H302" i="14"/>
  <c r="J304" i="14"/>
  <c r="H285" i="14"/>
  <c r="F294" i="14"/>
  <c r="F295" i="14"/>
  <c r="E295" i="14"/>
  <c r="M295" i="14" s="1"/>
  <c r="E288" i="14"/>
  <c r="M288" i="14" s="1"/>
  <c r="E308" i="14"/>
  <c r="M308" i="14" s="1"/>
  <c r="D287" i="14"/>
  <c r="L287" i="14" s="1"/>
  <c r="F291" i="14"/>
  <c r="F285" i="14"/>
  <c r="F288" i="14"/>
  <c r="F290" i="14"/>
  <c r="L286" i="14"/>
  <c r="N297" i="14"/>
  <c r="D285" i="14"/>
  <c r="L265" i="11"/>
  <c r="M265" i="11"/>
  <c r="M264" i="11"/>
  <c r="L264" i="11"/>
  <c r="M240" i="11"/>
  <c r="L240" i="11"/>
  <c r="M276" i="11"/>
  <c r="L276" i="11"/>
  <c r="L249" i="11"/>
  <c r="M249" i="11"/>
  <c r="L251" i="11"/>
  <c r="M251" i="11"/>
  <c r="M208" i="11"/>
  <c r="L208" i="11"/>
  <c r="M229" i="11"/>
  <c r="L229" i="11"/>
  <c r="M207" i="11"/>
  <c r="L207" i="11"/>
  <c r="M194" i="11"/>
  <c r="L194" i="11"/>
  <c r="M165" i="11"/>
  <c r="L165" i="11"/>
  <c r="B11" i="8"/>
  <c r="C11" i="8" s="1"/>
  <c r="O965" i="5"/>
  <c r="M272" i="11"/>
  <c r="L272" i="11"/>
  <c r="M239" i="11"/>
  <c r="L239" i="11"/>
  <c r="M274" i="11"/>
  <c r="L274" i="11"/>
  <c r="L233" i="11"/>
  <c r="M233" i="11"/>
  <c r="M247" i="11"/>
  <c r="L247" i="11"/>
  <c r="L195" i="11"/>
  <c r="M195" i="11"/>
  <c r="M205" i="11"/>
  <c r="L205" i="11"/>
  <c r="L193" i="11"/>
  <c r="M193" i="11"/>
  <c r="L219" i="11"/>
  <c r="M219" i="11"/>
  <c r="M184" i="11"/>
  <c r="L184" i="11"/>
  <c r="L171" i="11"/>
  <c r="M171" i="11"/>
  <c r="B9" i="8"/>
  <c r="C9" i="8" s="1"/>
  <c r="O963" i="5"/>
  <c r="L191" i="11"/>
  <c r="M191" i="11"/>
  <c r="H290" i="11"/>
  <c r="M167" i="11"/>
  <c r="L167" i="11"/>
  <c r="M260" i="11"/>
  <c r="L260" i="11"/>
  <c r="M271" i="11"/>
  <c r="L271" i="11"/>
  <c r="M253" i="11"/>
  <c r="L253" i="11"/>
  <c r="M234" i="11"/>
  <c r="L234" i="11"/>
  <c r="M196" i="11"/>
  <c r="L196" i="11"/>
  <c r="L227" i="11"/>
  <c r="M227" i="11"/>
  <c r="M221" i="11"/>
  <c r="L221" i="11"/>
  <c r="L203" i="11"/>
  <c r="M203" i="11"/>
  <c r="M182" i="11"/>
  <c r="L182" i="11"/>
  <c r="B12" i="8"/>
  <c r="C12" i="8" s="1"/>
  <c r="O966" i="5"/>
  <c r="F7" i="8"/>
  <c r="N969" i="5"/>
  <c r="L187" i="11"/>
  <c r="M187" i="11"/>
  <c r="M166" i="11"/>
  <c r="L166" i="11"/>
  <c r="M190" i="11"/>
  <c r="L190" i="11"/>
  <c r="L225" i="11"/>
  <c r="M225" i="11"/>
  <c r="M178" i="11"/>
  <c r="L178" i="11"/>
  <c r="M216" i="11"/>
  <c r="L216" i="11"/>
  <c r="M202" i="11"/>
  <c r="L202" i="11"/>
  <c r="B8" i="8"/>
  <c r="C8" i="8" s="1"/>
  <c r="O962" i="5"/>
  <c r="G9" i="8"/>
  <c r="M188" i="11"/>
  <c r="L188" i="11"/>
  <c r="M164" i="11"/>
  <c r="L164" i="11"/>
  <c r="M261" i="11"/>
  <c r="L261" i="11"/>
  <c r="M186" i="11"/>
  <c r="L186" i="11"/>
  <c r="M220" i="11"/>
  <c r="L220" i="11"/>
  <c r="M214" i="11"/>
  <c r="L214" i="11"/>
  <c r="L201" i="11"/>
  <c r="M201" i="11"/>
  <c r="G10" i="8"/>
  <c r="B7" i="8"/>
  <c r="L969" i="5"/>
  <c r="O961" i="5"/>
  <c r="G11" i="8"/>
  <c r="L177" i="11"/>
  <c r="M177" i="11"/>
  <c r="L183" i="11"/>
  <c r="M183" i="11"/>
  <c r="L163" i="11"/>
  <c r="M163" i="11"/>
  <c r="M269" i="11"/>
  <c r="L269" i="11"/>
  <c r="M246" i="11"/>
  <c r="L246" i="11"/>
  <c r="M222" i="11"/>
  <c r="L222" i="11"/>
  <c r="M218" i="11"/>
  <c r="L218" i="11"/>
  <c r="L185" i="11"/>
  <c r="M185" i="11"/>
  <c r="L209" i="11"/>
  <c r="M209" i="11"/>
  <c r="M200" i="11"/>
  <c r="L200" i="11"/>
  <c r="M244" i="11"/>
  <c r="L244" i="11"/>
  <c r="L179" i="11"/>
  <c r="M179" i="11"/>
  <c r="O967" i="5"/>
  <c r="B10" i="8"/>
  <c r="C10" i="8" s="1"/>
  <c r="O964" i="5"/>
  <c r="M280" i="11"/>
  <c r="L280" i="11"/>
  <c r="L275" i="11"/>
  <c r="M275" i="11"/>
  <c r="M268" i="11"/>
  <c r="L268" i="11"/>
  <c r="M245" i="11"/>
  <c r="L245" i="11"/>
  <c r="L241" i="11"/>
  <c r="M241" i="11"/>
  <c r="L217" i="11"/>
  <c r="M217" i="11"/>
  <c r="M215" i="11"/>
  <c r="L215" i="11"/>
  <c r="M206" i="11"/>
  <c r="L206" i="11"/>
  <c r="M198" i="11"/>
  <c r="L198" i="11"/>
  <c r="L13" i="8"/>
  <c r="G13" i="8"/>
  <c r="H13" i="8" s="1"/>
  <c r="G12" i="8"/>
  <c r="M172" i="11"/>
  <c r="L172" i="11"/>
  <c r="M176" i="11"/>
  <c r="L176" i="11"/>
  <c r="M278" i="11"/>
  <c r="L278" i="11"/>
  <c r="L273" i="11"/>
  <c r="M273" i="11"/>
  <c r="G290" i="11"/>
  <c r="M279" i="11"/>
  <c r="L279" i="11"/>
  <c r="M236" i="11"/>
  <c r="L236" i="11"/>
  <c r="M213" i="11"/>
  <c r="L213" i="11"/>
  <c r="M199" i="11"/>
  <c r="L199" i="11"/>
  <c r="M248" i="11"/>
  <c r="L248" i="11"/>
  <c r="M212" i="11"/>
  <c r="L212" i="11"/>
  <c r="M197" i="11"/>
  <c r="L197" i="11"/>
  <c r="M226" i="11"/>
  <c r="L226" i="11"/>
  <c r="M170" i="11"/>
  <c r="L170" i="11"/>
  <c r="G8" i="8"/>
  <c r="D7" i="8"/>
  <c r="M969" i="5"/>
  <c r="M169" i="11"/>
  <c r="L169" i="11"/>
  <c r="N300" i="14" l="1"/>
  <c r="L9" i="8"/>
  <c r="L8" i="8"/>
  <c r="L11" i="8"/>
  <c r="N289" i="14"/>
  <c r="H8" i="8"/>
  <c r="M8" i="8" s="1"/>
  <c r="H12" i="8"/>
  <c r="M12" i="8" s="1"/>
  <c r="H10" i="8"/>
  <c r="J10" i="8" s="1"/>
  <c r="M304" i="14"/>
  <c r="F310" i="14"/>
  <c r="N295" i="14"/>
  <c r="L297" i="14"/>
  <c r="L304" i="14"/>
  <c r="M301" i="14"/>
  <c r="L293" i="14"/>
  <c r="M292" i="14"/>
  <c r="L305" i="14"/>
  <c r="M299" i="14"/>
  <c r="L290" i="14"/>
  <c r="M298" i="14"/>
  <c r="L295" i="14"/>
  <c r="M285" i="14"/>
  <c r="E310" i="14"/>
  <c r="L302" i="14"/>
  <c r="L289" i="14"/>
  <c r="L298" i="14"/>
  <c r="M297" i="14"/>
  <c r="M305" i="14"/>
  <c r="L300" i="14"/>
  <c r="L299" i="14"/>
  <c r="M293" i="14"/>
  <c r="L301" i="14"/>
  <c r="M307" i="14"/>
  <c r="M291" i="14"/>
  <c r="M306" i="14"/>
  <c r="M303" i="14"/>
  <c r="L309" i="14"/>
  <c r="M300" i="14"/>
  <c r="M286" i="14"/>
  <c r="L294" i="14"/>
  <c r="L292" i="14"/>
  <c r="L296" i="14"/>
  <c r="M289" i="14"/>
  <c r="M294" i="14"/>
  <c r="M302" i="14"/>
  <c r="M309" i="14"/>
  <c r="L306" i="14"/>
  <c r="M287" i="14"/>
  <c r="L303" i="14"/>
  <c r="D310" i="14"/>
  <c r="L285" i="14"/>
  <c r="N302" i="14"/>
  <c r="K286" i="14"/>
  <c r="N303" i="14"/>
  <c r="N290" i="14"/>
  <c r="K306" i="14"/>
  <c r="N298" i="14"/>
  <c r="N294" i="14"/>
  <c r="N305" i="14"/>
  <c r="N293" i="14"/>
  <c r="N299" i="14"/>
  <c r="K302" i="14"/>
  <c r="K303" i="14"/>
  <c r="K307" i="14"/>
  <c r="K288" i="14"/>
  <c r="G303" i="14"/>
  <c r="G289" i="14"/>
  <c r="G291" i="14"/>
  <c r="J310" i="14"/>
  <c r="K294" i="14"/>
  <c r="G294" i="14"/>
  <c r="G285" i="14"/>
  <c r="G292" i="14"/>
  <c r="N285" i="14"/>
  <c r="K300" i="14"/>
  <c r="K305" i="14"/>
  <c r="K291" i="14"/>
  <c r="K293" i="14"/>
  <c r="N307" i="14"/>
  <c r="G287" i="14"/>
  <c r="G297" i="14"/>
  <c r="G307" i="14"/>
  <c r="G302" i="14"/>
  <c r="K295" i="14"/>
  <c r="I310" i="14"/>
  <c r="K299" i="14"/>
  <c r="K289" i="14"/>
  <c r="N304" i="14"/>
  <c r="G295" i="14"/>
  <c r="N296" i="14"/>
  <c r="G296" i="14"/>
  <c r="N308" i="14"/>
  <c r="K304" i="14"/>
  <c r="K309" i="14"/>
  <c r="G293" i="14"/>
  <c r="G301" i="14"/>
  <c r="H310" i="14"/>
  <c r="K285" i="14"/>
  <c r="G304" i="14"/>
  <c r="G290" i="14"/>
  <c r="K298" i="14"/>
  <c r="K292" i="14"/>
  <c r="K297" i="14"/>
  <c r="K290" i="14"/>
  <c r="N292" i="14"/>
  <c r="G299" i="14"/>
  <c r="G305" i="14"/>
  <c r="N291" i="14"/>
  <c r="N287" i="14"/>
  <c r="G308" i="14"/>
  <c r="N288" i="14"/>
  <c r="G286" i="14"/>
  <c r="G288" i="14"/>
  <c r="G306" i="14"/>
  <c r="G300" i="14"/>
  <c r="K308" i="14"/>
  <c r="K287" i="14"/>
  <c r="K296" i="14"/>
  <c r="K301" i="14"/>
  <c r="G298" i="14"/>
  <c r="G309" i="14"/>
  <c r="N286" i="14"/>
  <c r="M13" i="8"/>
  <c r="J13" i="8"/>
  <c r="O969" i="5"/>
  <c r="H9" i="8"/>
  <c r="H11" i="8"/>
  <c r="B15" i="8"/>
  <c r="C7" i="8"/>
  <c r="L10" i="8"/>
  <c r="L12" i="8"/>
  <c r="F15" i="8"/>
  <c r="G7" i="8"/>
  <c r="G15" i="8" s="1"/>
  <c r="L7" i="8"/>
  <c r="D15" i="8"/>
  <c r="E7" i="8"/>
  <c r="E15" i="8" s="1"/>
  <c r="O306" i="14" l="1"/>
  <c r="O309" i="14"/>
  <c r="J12" i="8"/>
  <c r="K12" i="8" s="1"/>
  <c r="M10" i="8"/>
  <c r="L15" i="8"/>
  <c r="J8" i="8"/>
  <c r="K8" i="8" s="1"/>
  <c r="O289" i="14"/>
  <c r="O302" i="14"/>
  <c r="O295" i="14"/>
  <c r="O298" i="14"/>
  <c r="O290" i="14"/>
  <c r="O297" i="14"/>
  <c r="O294" i="14"/>
  <c r="O303" i="14"/>
  <c r="O301" i="14"/>
  <c r="O293" i="14"/>
  <c r="O299" i="14"/>
  <c r="O305" i="14"/>
  <c r="O304" i="14"/>
  <c r="O307" i="14"/>
  <c r="M310" i="14"/>
  <c r="O296" i="14"/>
  <c r="O292" i="14"/>
  <c r="O291" i="14"/>
  <c r="L310" i="14"/>
  <c r="O285" i="14"/>
  <c r="G310" i="14"/>
  <c r="O300" i="14"/>
  <c r="O288" i="14"/>
  <c r="O287" i="14"/>
  <c r="O308" i="14"/>
  <c r="K310" i="14"/>
  <c r="N310" i="14"/>
  <c r="O286" i="14"/>
  <c r="N12" i="8"/>
  <c r="M11" i="8"/>
  <c r="J11" i="8"/>
  <c r="M9" i="8"/>
  <c r="J9" i="8"/>
  <c r="K10" i="8"/>
  <c r="N10" i="8"/>
  <c r="K13" i="8"/>
  <c r="N13" i="8"/>
  <c r="H7" i="8"/>
  <c r="C15" i="8"/>
  <c r="O13" i="8" l="1"/>
  <c r="N8" i="8"/>
  <c r="O8" i="8" s="1"/>
  <c r="O12" i="8"/>
  <c r="O10" i="8"/>
  <c r="O310" i="14"/>
  <c r="J7" i="8"/>
  <c r="M7" i="8"/>
  <c r="M15" i="8" s="1"/>
  <c r="H15" i="8"/>
  <c r="N11" i="8"/>
  <c r="K11" i="8"/>
  <c r="O11" i="8" s="1"/>
  <c r="N9" i="8"/>
  <c r="K9" i="8"/>
  <c r="O9" i="8" l="1"/>
  <c r="N7" i="8"/>
  <c r="N15" i="8" s="1"/>
  <c r="J15" i="8"/>
  <c r="K7" i="8"/>
  <c r="K15" i="8" s="1"/>
  <c r="O7" i="8" l="1"/>
  <c r="O15" i="8" s="1"/>
  <c r="P1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  <author>HP</author>
    <author>hp</author>
  </authors>
  <commentList>
    <comment ref="N4" authorId="0" shapeId="0" xr:uid="{00000000-0006-0000-0000-000001000000}">
      <text>
        <r>
          <rPr>
            <sz val="9"/>
            <color indexed="81"/>
            <rFont val="Tahoma"/>
            <family val="2"/>
          </rPr>
          <t>La letra que identifica al paralelo</t>
        </r>
      </text>
    </comment>
    <comment ref="S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prepación de contenidos
Preparación de examenes
</t>
        </r>
      </text>
    </comment>
    <comment ref="W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Orientación a traves de tutorias
Dirección de trabajos para la obtención del título</t>
        </r>
      </text>
    </comment>
    <comment ref="K736" authorId="2" shapeId="0" xr:uid="{00000000-0006-0000-0000-000004000000}">
      <text>
        <r>
          <rPr>
            <sz val="9"/>
            <color indexed="81"/>
            <rFont val="Tahoma"/>
            <family val="2"/>
          </rPr>
          <t>Asignatura común para 2 estudiantes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  <author>HP</author>
  </authors>
  <commentList>
    <comment ref="N4" authorId="0" shapeId="0" xr:uid="{00000000-0006-0000-0100-000001000000}">
      <text>
        <r>
          <rPr>
            <sz val="9"/>
            <color indexed="81"/>
            <rFont val="Tahoma"/>
            <family val="2"/>
          </rPr>
          <t>La letra que identifica al paralelo</t>
        </r>
      </text>
    </comment>
    <comment ref="S5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prepación de contenidos
Preparación de examenes
</t>
        </r>
      </text>
    </comment>
    <comment ref="W5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Orientación a traves de tutorias
Dirección de trabajos para la obtención del título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HP</author>
  </authors>
  <commentList>
    <comment ref="M3" authorId="0" shapeId="0" xr:uid="{00000000-0006-0000-0200-000001000000}">
      <text>
        <r>
          <rPr>
            <sz val="9"/>
            <color rgb="FF000000"/>
            <rFont val="Tahoma"/>
            <family val="2"/>
            <charset val="1"/>
          </rPr>
          <t>La letra que identifica al paralelo</t>
        </r>
      </text>
    </comment>
    <comment ref="R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prepación de contenidos
Preparación de examenes
</t>
        </r>
      </text>
    </comment>
    <comment ref="V4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Orientación a traves de tutorias
Dirección de trabajos para la obtención del título</t>
        </r>
      </text>
    </comment>
  </commentList>
</comments>
</file>

<file path=xl/sharedStrings.xml><?xml version="1.0" encoding="utf-8"?>
<sst xmlns="http://schemas.openxmlformats.org/spreadsheetml/2006/main" count="23079" uniqueCount="2206">
  <si>
    <t>UNIVERSIDAD ESTATAL DE BOLIVAR</t>
  </si>
  <si>
    <t>No</t>
  </si>
  <si>
    <t>APELLIDOS Y NOMBRES</t>
  </si>
  <si>
    <t>DEDICACION</t>
  </si>
  <si>
    <t>TITULO TERCER NIVEL</t>
  </si>
  <si>
    <t>TITULO CUARTO NIVEL</t>
  </si>
  <si>
    <t>FACULTAD</t>
  </si>
  <si>
    <t>CARRERA</t>
  </si>
  <si>
    <t>ASIGNATURA/ ACTIVIDAD</t>
  </si>
  <si>
    <t>MATRIZ, EXTENSION Y/O  C.A.E.DIS.</t>
  </si>
  <si>
    <t>CICLO</t>
  </si>
  <si>
    <t>PARALELO</t>
  </si>
  <si>
    <t>MODALIDAD</t>
  </si>
  <si>
    <t>HORAS SEMANAL</t>
  </si>
  <si>
    <t>TOTAL FAC</t>
  </si>
  <si>
    <t>TOTAL UEB</t>
  </si>
  <si>
    <t>PRACTICAS Y EXPERIMENTACION DE APRENDIZAJES</t>
  </si>
  <si>
    <t>PIS</t>
  </si>
  <si>
    <t>OTRAS</t>
  </si>
  <si>
    <t>GESTIÓN</t>
  </si>
  <si>
    <t>TUTORIAS</t>
  </si>
  <si>
    <t>LICENCIADA EN SECRETARIADO EJECUTIVO</t>
  </si>
  <si>
    <t>MAGISTER EN GERENCIA EDUCATIVA</t>
  </si>
  <si>
    <t>ADMINISTRATIVAS</t>
  </si>
  <si>
    <t>A</t>
  </si>
  <si>
    <t>DOCTOR EN CIENCIAS PEDAGÓGICAS</t>
  </si>
  <si>
    <t>ARGUELLO DELGADO VERONICA DEL CARMEN</t>
  </si>
  <si>
    <t>0201666302</t>
  </si>
  <si>
    <t>LICENCIADA EN CONTABILIDAD Y AUDITORIA</t>
  </si>
  <si>
    <t>MAGISTER EN AUDITORIA INTEGRAL</t>
  </si>
  <si>
    <t>ARGUELLO PAZMIÑO ALEXANDRA MARIBEL</t>
  </si>
  <si>
    <t>0201929833</t>
  </si>
  <si>
    <t>INGENIERA EN FINANZAS</t>
  </si>
  <si>
    <t>MAGISTER EN ADMINISTRACION DE EMPRESAS MENCION PLANEACION</t>
  </si>
  <si>
    <t>INGENIERO EN ADMINISTRACION DE EMPRESAS AGROINDUSTRIALES</t>
  </si>
  <si>
    <t>TC</t>
  </si>
  <si>
    <t>LICENCIADO EN CIENCIAS DE LA EDUCACION ESPECIALIDAD FISICA Y MATEMATICAS</t>
  </si>
  <si>
    <t>INGENIERO COMERCIAL</t>
  </si>
  <si>
    <t>CARGUA SUAREZ SALOMON RODRIGO</t>
  </si>
  <si>
    <t>1705642021</t>
  </si>
  <si>
    <t>FISICO</t>
  </si>
  <si>
    <t>MAGISTER EN PEDAGOGIA DE LA MATEMATICA</t>
  </si>
  <si>
    <t>CASTRO BERIO FIDEL ALBERTO</t>
  </si>
  <si>
    <t>0200732303</t>
  </si>
  <si>
    <t>MAGISTER EN PEDAGOGÍA DE LA MATEMÁTICA</t>
  </si>
  <si>
    <t>CEDEÑO ALVAREZ RUTH CECIBELT</t>
  </si>
  <si>
    <t>0909086787</t>
  </si>
  <si>
    <t>MASTER EN PEDAGOGIA PROFESIONAL (VALIDACION DE LA TRAYECTORIA PROFESIONAL)</t>
  </si>
  <si>
    <t>DEL POZO DURANGO RODRIGO HUMBERTO</t>
  </si>
  <si>
    <t>0200856557</t>
  </si>
  <si>
    <t>INGENIERO EN COMPUTACION Y CIENCIAS DE LA INFORMATICA</t>
  </si>
  <si>
    <t>MAGISTER EN CIENCIAS DE LA COMUNICACIÓN Y COMERCIO ELECTRONICO</t>
  </si>
  <si>
    <t>ESCOBAR GORTAIRE MARIO ENRIQUE</t>
  </si>
  <si>
    <t>0200886844</t>
  </si>
  <si>
    <t>FIERRO BARRAGAN SERGIO ENRIQUE</t>
  </si>
  <si>
    <t>0200967461</t>
  </si>
  <si>
    <t>ECONOMISTA</t>
  </si>
  <si>
    <t>FIERRO SALTOS WASHINGTON RAUL</t>
  </si>
  <si>
    <t>0201384278</t>
  </si>
  <si>
    <t>MAGISTER EN GERENCA DE PROYECTOS EDUCATIVOS Y SOCIALES (VALORACION DE LA TRAYECTORIA PROFESIONAL</t>
  </si>
  <si>
    <t>MASTER EN GERENCIA EMPRESARIAL MBA</t>
  </si>
  <si>
    <t>GARCIA LOPEZ NELSON JAVIER</t>
  </si>
  <si>
    <t>0200583250</t>
  </si>
  <si>
    <t>DOCTOR EN CIENCIAS ECONÓMICAS</t>
  </si>
  <si>
    <t xml:space="preserve">GONZALEZ NAJERA MANOLA LORENA </t>
  </si>
  <si>
    <t>0200911568</t>
  </si>
  <si>
    <t>INGENIERA EN CONTABILIDAD Y AUDITORIA</t>
  </si>
  <si>
    <t>JARAMILLO VILLAFUERTE RAMIRO FERNANDO</t>
  </si>
  <si>
    <t>0200970994</t>
  </si>
  <si>
    <t>JAYA ESCOBAR AIDA ISABEL</t>
  </si>
  <si>
    <t>0200798254</t>
  </si>
  <si>
    <t>INGENIERA EN ADMINISTRACION DE EMPRESAS AGROINDUSTRIALES</t>
  </si>
  <si>
    <t>NUÑEZ AGUIAR FATIMA DEL ROCIO</t>
  </si>
  <si>
    <t>0201463841</t>
  </si>
  <si>
    <t>RIBADENEIRA ZAPATA CARLOS NAPOLEON</t>
  </si>
  <si>
    <t>0200965556</t>
  </si>
  <si>
    <t>RIVERA PIÑALOZA DARWIN VLADIMIR</t>
  </si>
  <si>
    <t>0201377157</t>
  </si>
  <si>
    <t>DOCTOR EN CONTABILIDAD Y AUDITORIA</t>
  </si>
  <si>
    <t>LICENCIADO EN CIENCIAS DE LA EDUCACION ESPECIALIDAD EDUCACION FISICA DEPORTES Y RECREACION</t>
  </si>
  <si>
    <t>VENEGAS SALINAS HECTOR MARCELO</t>
  </si>
  <si>
    <t>1705281440</t>
  </si>
  <si>
    <t>INGENIERO COMERCIAL ; DOCTOR EN CONTABILIDAD Y AUDITORIA;ABOGADO DE LOS TRIBUNALES DE LA REPÚBLICA</t>
  </si>
  <si>
    <t>MT</t>
  </si>
  <si>
    <t>CATEGORIA</t>
  </si>
  <si>
    <t>PROFESOR TITULAR PRINCIPAL DE ESCALAFON PREVIO</t>
  </si>
  <si>
    <t>AUXILIAR NIVEL 2 GRADO 2</t>
  </si>
  <si>
    <t>PRINCIPAL NIVEL 1  GRADO 6</t>
  </si>
  <si>
    <t>AUXILIAR NIVEL 1 GRADO 1</t>
  </si>
  <si>
    <t>AGREGADO NIVEL 1 GRADO 3</t>
  </si>
  <si>
    <t>PRINCIPAL 3 GRADO 1</t>
  </si>
  <si>
    <t>PROFESOR TITULAR PRINCIPAL DE ESCALAFON PREVIO(REVALORIZACION)</t>
  </si>
  <si>
    <t>PRINCIPAL 9</t>
  </si>
  <si>
    <t>AGREGADO NIVEL 2 GRADO 4 (ESTIMULO)</t>
  </si>
  <si>
    <t>DE CONTACTO CON EL PROFESOR</t>
  </si>
  <si>
    <t>INVESTIGACIÓN</t>
  </si>
  <si>
    <t>VINCULACIÓN</t>
  </si>
  <si>
    <t>MATRIZ</t>
  </si>
  <si>
    <t>B</t>
  </si>
  <si>
    <t>CONTABILIDAD Y AUDITORÍA</t>
  </si>
  <si>
    <t>MERCADOTECNIA</t>
  </si>
  <si>
    <t>CONTABILIDAD GENERAL</t>
  </si>
  <si>
    <t>MATEMÁTICA I</t>
  </si>
  <si>
    <t>ADMINISTRACIÓN DE EMPRESAS</t>
  </si>
  <si>
    <t>SOFTWARE</t>
  </si>
  <si>
    <t xml:space="preserve">CONTABILIDAD Y AUDITORÍA </t>
  </si>
  <si>
    <t>ESTADÍSTICA INFERENCIAL</t>
  </si>
  <si>
    <t>COMUNICACIÓN</t>
  </si>
  <si>
    <t>TURISMO</t>
  </si>
  <si>
    <t>SISTEMAS DE INFORMACIÓN GERENCIAL</t>
  </si>
  <si>
    <t>CONTABILIDAD DE COSTOS I</t>
  </si>
  <si>
    <t>EVALUACIÓN DE PROYECTOS</t>
  </si>
  <si>
    <t>CULTURA FÍSICA</t>
  </si>
  <si>
    <t>CONTABILIDAD II</t>
  </si>
  <si>
    <t>INGENIERA COMERCIAL</t>
  </si>
  <si>
    <t>MAGISTER EN GESTION DE MARKETING Y SERVICIO AL CLIENTE</t>
  </si>
  <si>
    <t>CONTABILIDAD DE COSTOS</t>
  </si>
  <si>
    <t>RAZONAMIENTO LÓGICO</t>
  </si>
  <si>
    <t>INGENIERO INDUSTRIAL</t>
  </si>
  <si>
    <t>MAGISTER EN GESTION INDUSTRIAL Y SISTEMAS PRODUCTIVOS</t>
  </si>
  <si>
    <t>HERRAMIENTAS INFORMÁTICAS I</t>
  </si>
  <si>
    <t>MATEMÁTICA FINANCIERA</t>
  </si>
  <si>
    <t xml:space="preserve">INGENIERO EN EMPRESAS </t>
  </si>
  <si>
    <t>METODOLOGÍA DE LA INVESTIGACIÓN</t>
  </si>
  <si>
    <t>MACROECONOMÍA</t>
  </si>
  <si>
    <t xml:space="preserve">PSICOLOGA INDUSTRIAL </t>
  </si>
  <si>
    <t>ABOGADA DE LOS TRIBUNALES Y JUZGADOS DE LA REPUBLICA</t>
  </si>
  <si>
    <t>MAGISTER EN GESTION DE PROYECTOS SOCIO PRODUCTIVOS</t>
  </si>
  <si>
    <t>MAGISTER EN GESTION DEL TALENTO HUMANO</t>
  </si>
  <si>
    <t>ESTADÍSTICA</t>
  </si>
  <si>
    <t>INGENIERO EN SISTEMAS E INFORMATICA</t>
  </si>
  <si>
    <t>MASTER UNIVERSITARIO EN GESTION Y ADMINISTRACION PUBLICA</t>
  </si>
  <si>
    <t>GESTIÓN AMBIENTAL</t>
  </si>
  <si>
    <t>MAGISTER EN DOCENCIA MENCION INTERVENCION PSICOPEDAGOGICA</t>
  </si>
  <si>
    <t>CONTABILIDADES ESPECIALES</t>
  </si>
  <si>
    <t>INGENIERA EN ESTADÍSTICA INFORMÁTICA</t>
  </si>
  <si>
    <t>GESTION DE PROYECTOS DE DESARROLLO</t>
  </si>
  <si>
    <t>CONTABILIDAD GUBERNAMENTAL</t>
  </si>
  <si>
    <t>FINANZAS II</t>
  </si>
  <si>
    <t>ESTADÍSTICA DESCRIPTIVA</t>
  </si>
  <si>
    <t xml:space="preserve">INVESTIGACIÓN OPERATIVA </t>
  </si>
  <si>
    <t>LENGUAJE Y COMUNICACIÓN</t>
  </si>
  <si>
    <t>FUNDAMENTOS Y METODOLOGÍA DE LA INVESTIGACIÓN</t>
  </si>
  <si>
    <t>FINANZAS CORPORATIVAS</t>
  </si>
  <si>
    <t>PENSAMIENTO FILOSÓFICO</t>
  </si>
  <si>
    <t>SANCHEZ QUIROZ MARIO HERIBERTO</t>
  </si>
  <si>
    <t>0200805877</t>
  </si>
  <si>
    <t>ACEBO DEL VALLE GINA MARISOL</t>
  </si>
  <si>
    <t>1304701939</t>
  </si>
  <si>
    <t>ALBAN YANEZ EDGAR HENRY</t>
  </si>
  <si>
    <t>0602724049</t>
  </si>
  <si>
    <t>INGENIERO EN SISTEMAS</t>
  </si>
  <si>
    <t>MAGISTER EN INFORMATICA EDUCATIVA</t>
  </si>
  <si>
    <t>ARCOS BOSQUEZ VERONICA MARIBEL</t>
  </si>
  <si>
    <t>1716764731</t>
  </si>
  <si>
    <t>LICENCIADA EN ADMINISTRACION DE EMPRESAS DE TURISMO Y HOTELERIA</t>
  </si>
  <si>
    <t>MAGISTER EN PLANIFICACION Y GESTION DE PROYECTOS AGROTURISTICOS Y ECOLOGICOS</t>
  </si>
  <si>
    <t>INVESTIGACION ACCION DEL TURISMO</t>
  </si>
  <si>
    <t>INVESTIGACIÓN DE MERCADOS</t>
  </si>
  <si>
    <t>BARRENO NARANJO DANILO GEOVANNY</t>
  </si>
  <si>
    <t>0602571572</t>
  </si>
  <si>
    <t>AGREGADO NIVEL 3 GRADO 5</t>
  </si>
  <si>
    <t>MAGISTER EN INFORMATICA APLICADA</t>
  </si>
  <si>
    <t>PROGRAMACIÓN ORIENTADA A OBJETOS</t>
  </si>
  <si>
    <t>ESTRUCTURA DE DATOS</t>
  </si>
  <si>
    <t>BARRIGA TAMAY MARCELO GUSTAVO</t>
  </si>
  <si>
    <t>1801894146</t>
  </si>
  <si>
    <t>LICENCIADO EN COMUNICACION SOCIAL</t>
  </si>
  <si>
    <t>MAGISTER EN COMUNICACION CORPORATIVA</t>
  </si>
  <si>
    <t>BONILLA MANOBANDA MONICA ELIZABETH</t>
  </si>
  <si>
    <t>1802628568</t>
  </si>
  <si>
    <t>INGENIERA EN SISTEMAS</t>
  </si>
  <si>
    <t>MASTER EN TECNOLOGIA DE LA INFORMACION Y MULTIMEDIA EDUCATIVA.</t>
  </si>
  <si>
    <t xml:space="preserve">BASE DE DATOS </t>
  </si>
  <si>
    <t>ALGORITMOS Y LÓGICA DE PROGRAMACIÓN</t>
  </si>
  <si>
    <t>CAMACHO ARELLANO WILTER RODOLFO</t>
  </si>
  <si>
    <t>0201124823</t>
  </si>
  <si>
    <t>FUNDAMENTOS DE LA MERCADOTECNIA</t>
  </si>
  <si>
    <t>MÉTODOS DE DIRECCIÓN Y ADMINISTRACIÓN</t>
  </si>
  <si>
    <t>CARRION BUENAÑO DARWIN PAUL</t>
  </si>
  <si>
    <t>0603021395</t>
  </si>
  <si>
    <t>PROFESOR AGREGADO NIVEL 2 GRADO 4</t>
  </si>
  <si>
    <t>INGENIERO EN SISTEMAS INFORMATICOS</t>
  </si>
  <si>
    <t>MAGISTER EN SISTEMAS DE TELECOMUNICACIONES</t>
  </si>
  <si>
    <t>REDES DE DATOS</t>
  </si>
  <si>
    <t>0200900900</t>
  </si>
  <si>
    <t>LICENCIADO EN CIENCIAS DE LA EDUCACION ESPECIALIDAD INGLES</t>
  </si>
  <si>
    <t>CHAVEZ CHACAN PILAR JANETH</t>
  </si>
  <si>
    <t>0201089380</t>
  </si>
  <si>
    <t>LICENCIADA EN COMUNICACION SOCIAL, CON MENCION EN GENERAL E INSTITUCIONAL</t>
  </si>
  <si>
    <t>DPTO. INFORMÁTICA</t>
  </si>
  <si>
    <t>DEL SALTO DAVILA DOLLY SILVANA</t>
  </si>
  <si>
    <t>0201445368</t>
  </si>
  <si>
    <t>INGENIERA DE EMPRESAS TURISTICAS Y AREAS NATURALES</t>
  </si>
  <si>
    <t>MAGISTER EN GESTION DE LAS EMPRESAS TURISTICAS Y HOTELERAS</t>
  </si>
  <si>
    <t>PATRIMONIO CULTURAL</t>
  </si>
  <si>
    <t>GEOGRAFÍA TURÍSTICA</t>
  </si>
  <si>
    <t>ARTE ECUATORIANO</t>
  </si>
  <si>
    <t>ESPIN MOREJON MARICELA ARACELI</t>
  </si>
  <si>
    <t>0201359965</t>
  </si>
  <si>
    <t>MAGISTER UNIGIS EN SISTEMAS DE INFORMACION GEOGRAFICA</t>
  </si>
  <si>
    <t>GALARZA SCHOENFELD JUAN MANUEL</t>
  </si>
  <si>
    <t>1705114948</t>
  </si>
  <si>
    <t>LICENCIADO EN INFORMATICA</t>
  </si>
  <si>
    <t xml:space="preserve">MASTER EN ANALISIS Y GESTION DE LA CIENCIA Y LA TECNOLOGIA </t>
  </si>
  <si>
    <t>GARCIA DEL POZO ANGEL MUSSOLINE</t>
  </si>
  <si>
    <t>0200667335</t>
  </si>
  <si>
    <t>GARCIA SALTOS MARLON ALBERTO</t>
  </si>
  <si>
    <t>0200724714</t>
  </si>
  <si>
    <t>PROFESOR PRINCIPAL NIVEL 1 GRADO 6</t>
  </si>
  <si>
    <t>GESTIÓN ADMINISTRATIVA</t>
  </si>
  <si>
    <t>GOYES NOBOA JORGE ESTUARDO</t>
  </si>
  <si>
    <t>0200834562</t>
  </si>
  <si>
    <t>MAGISTER EN GERENCIA EMPRESARIAL MBA MENCION GESTION DE PROYECTOS</t>
  </si>
  <si>
    <t>GUARNIZO DELGADO JOSE BLADIMIR</t>
  </si>
  <si>
    <t>1102742143</t>
  </si>
  <si>
    <t>LICENCIADO EN COMUNICACION SOCIAL CON MENCION EN TELEVISION</t>
  </si>
  <si>
    <t>TALLER DE RADIO</t>
  </si>
  <si>
    <t>PRODUCCIÓN DE RADIO</t>
  </si>
  <si>
    <t>GUEVARA IÑIGUEZ EDELMIRA LILA</t>
  </si>
  <si>
    <t>0602039588</t>
  </si>
  <si>
    <t>DOCTORA EN CIENCIAS DE LA EDUCACION MENCION INFORMATICA  EDUCATIVA</t>
  </si>
  <si>
    <t>MAGISTER EN INFORMATICA EDUCATIVA Y MULTIMEDIOS MENCION DESARROLLO DE MULTIMEDIOS</t>
  </si>
  <si>
    <t>HERNANDEZ AGUIAR FHARAB DE LOURDES</t>
  </si>
  <si>
    <t>0201080736</t>
  </si>
  <si>
    <t>LICENCIADA EN ADMINISTRACION DE EMPRESAS DE TURISMO</t>
  </si>
  <si>
    <t>MAGISTER EN GESTION  DE LAS EMPRESAS TURISTICAS Y HOTELERAS</t>
  </si>
  <si>
    <t xml:space="preserve">TÉCNICAS DE GUIAR </t>
  </si>
  <si>
    <t>MEDINA VELASCO SEGUNDO RAFAEL</t>
  </si>
  <si>
    <t>1801682095</t>
  </si>
  <si>
    <t>MASTER UNIVERSITARIO EN MODELIZACION Y FISICA DE SISTEMAS COMPLEJOS</t>
  </si>
  <si>
    <t>MÉTODOS NUMÉRICOS</t>
  </si>
  <si>
    <t>FUNDAMENTOS DE FÍSICA PARA INGENIERÍA</t>
  </si>
  <si>
    <t>PEÑA GUAMAN CARLOS OSWALDO</t>
  </si>
  <si>
    <t>0201463627</t>
  </si>
  <si>
    <t>LICENCIADO EN CIENCIAS BIOLOGICAS</t>
  </si>
  <si>
    <t>MAGISTER EN EDUCACION AMBIENTAL</t>
  </si>
  <si>
    <t>ECOLOGÍA</t>
  </si>
  <si>
    <t>QUINTANA SALTOS MARIA FERNANDA</t>
  </si>
  <si>
    <t>0201213584</t>
  </si>
  <si>
    <t>LICENCIADA EN ADMINISTRACION DE EMPRESAS HOTELERAS</t>
  </si>
  <si>
    <t>MAGISTER EN PLANIFICACIÓN Y GESTION DE PROYECTOS AGROTURISTICOS Y ECOLOGICOS</t>
  </si>
  <si>
    <t>DISEÑO Y ORGANIZACIÓN DE MENUS</t>
  </si>
  <si>
    <t>QUIZHPE BACULIMA VICTOR HUGO</t>
  </si>
  <si>
    <t>0201032315</t>
  </si>
  <si>
    <t>ADMINISTRACIÓN ESTRATÉGICA</t>
  </si>
  <si>
    <t>RIVADENEIRA RAMOS EDGAR PATRICIO</t>
  </si>
  <si>
    <t>0201176062</t>
  </si>
  <si>
    <t>PROFESOR TITULAR PRINCIPAL DE ESCALAFON PREVIO (REVALORIZACION)</t>
  </si>
  <si>
    <t xml:space="preserve">MAGISTER EN GERENCIA EDUCATIVA </t>
  </si>
  <si>
    <t>ROJAS SANCHEZ HERNAN ARTURO</t>
  </si>
  <si>
    <t>0200907004</t>
  </si>
  <si>
    <t>ROMERO QUIROGA KLEVER RENATO</t>
  </si>
  <si>
    <t>1715314132</t>
  </si>
  <si>
    <t>SAMANIEGO ERAZO WILLIAN MARCO</t>
  </si>
  <si>
    <t>0602934465</t>
  </si>
  <si>
    <t>LICENCIADA EN ADMINISTACION DE EMPRESAS DE TURISMO Y HOTELERIA.</t>
  </si>
  <si>
    <t>INVENTARIO TURISTICO</t>
  </si>
  <si>
    <t>TACO PADILLA CARLOS ENRIQUE</t>
  </si>
  <si>
    <t>0601830524</t>
  </si>
  <si>
    <t>DOCTOR EN FISICA</t>
  </si>
  <si>
    <t>MAGISTER EN EDUCACIÓN MATEMATICA</t>
  </si>
  <si>
    <t>TORRES CADENA JUAN PABLO</t>
  </si>
  <si>
    <t>0603448416</t>
  </si>
  <si>
    <t>LICENCIADO EN TURISMO Y HOTELERIA</t>
  </si>
  <si>
    <t>MASTER UNIVERSITARIO EN TURISMO: DIRECCION DE EMPRESAS TURISTICAS</t>
  </si>
  <si>
    <t>VALLEJO BALLESTEROS HENRY FERNANDO</t>
  </si>
  <si>
    <t>0602281941</t>
  </si>
  <si>
    <t>DOCTOR EN CIENCIAS DE LA. EDUCACION INFORMATICA EDUCATIVA</t>
  </si>
  <si>
    <t>SISTEMAS OPERATIVOS</t>
  </si>
  <si>
    <t>VILLACRES BORJA RENE MESIAS</t>
  </si>
  <si>
    <t>0200858702</t>
  </si>
  <si>
    <t xml:space="preserve">PROFESOR PRINCIPAL NIVEL 1 GRADO 6 </t>
  </si>
  <si>
    <t>VILLARROEL SILVA DANILO EDUARDO</t>
  </si>
  <si>
    <t>0602928707</t>
  </si>
  <si>
    <t>LICENCIADO EN COMUNICACIÓN SOCIAL</t>
  </si>
  <si>
    <t>LABORATORIO DE TELEVISIÓN</t>
  </si>
  <si>
    <t>FOTOPERIODISMO</t>
  </si>
  <si>
    <t>VISCARRA ARMIJOS CHARLES PAUL</t>
  </si>
  <si>
    <t>0201572963</t>
  </si>
  <si>
    <t>INGENIERO EN MARKETING</t>
  </si>
  <si>
    <t xml:space="preserve">COMPORTAMIENTO DEL CONSUMIDOR  </t>
  </si>
  <si>
    <t/>
  </si>
  <si>
    <t xml:space="preserve">MERCADOTECNIA DE EVENTOS Y RELACIONES PÚBLICAS </t>
  </si>
  <si>
    <t>AUXILIAR</t>
  </si>
  <si>
    <t xml:space="preserve">INGENIERA EN MARKETING </t>
  </si>
  <si>
    <t xml:space="preserve">MAGISTER EN  PROYECTOS PRODUCTIVOS Y SOCIALES </t>
  </si>
  <si>
    <t>INGENIERA EN DISEÑO GRAFICO</t>
  </si>
  <si>
    <t>LICENCIADO EN DISEÑO GRÁFICO</t>
  </si>
  <si>
    <t>MAESTRÍA EN INFORMÁTICA EDUCATIVA</t>
  </si>
  <si>
    <t>MASTER UNIVERSITARIO EN INGENIERIA DE SOFTWARE Y SISTEMAS INFORMÁTICOS</t>
  </si>
  <si>
    <t>NEGOCIOS INTERNACIONALES</t>
  </si>
  <si>
    <t>INGENIERA EN MARKETING</t>
  </si>
  <si>
    <t xml:space="preserve">FUNDAMENTOS DE ADMINISTRACIÓN </t>
  </si>
  <si>
    <t>LICENCIADA EN COMUNICACION SOCIAL</t>
  </si>
  <si>
    <t>MAGISTER EN COMUNICACIÓN</t>
  </si>
  <si>
    <t>TEORÍA DE LA COMUNICACIÓN OCCIDENTAL</t>
  </si>
  <si>
    <t>ECOTURISMO</t>
  </si>
  <si>
    <t>PROGRAMACIÓN DE TOURS</t>
  </si>
  <si>
    <t>TURISMO SOSTENIBLE</t>
  </si>
  <si>
    <t xml:space="preserve">INGENIERO EN ECOTURISMO </t>
  </si>
  <si>
    <t xml:space="preserve">MAGISTER EN GESTIÓN Y DESARROLLO LOCAL </t>
  </si>
  <si>
    <t xml:space="preserve">LICENCIADA EN COMUNICACIÓN SOCIAL </t>
  </si>
  <si>
    <t xml:space="preserve">MÁSTER EN DIRECCIÓN DE COMUNICACIÓN EMPRESARIAL E INSTITUCIONAL </t>
  </si>
  <si>
    <t>GESTIÓN EMPRESARIAL</t>
  </si>
  <si>
    <t>EXPRESIÓN ORAL Y ESCRITA</t>
  </si>
  <si>
    <t>PLANIFICACIÓN ESTRATÉGICA DE LA COMUNICACIÓN</t>
  </si>
  <si>
    <t>COMUNICACIÓN ORGANIZACIONAL</t>
  </si>
  <si>
    <t>ORATORIA</t>
  </si>
  <si>
    <t>LENGUAJE RADIOFÓNICO</t>
  </si>
  <si>
    <t>DISEÑO DE PRODUCTOS TURÍSTICOS</t>
  </si>
  <si>
    <t>ECUACIONES DIFERENCIALES</t>
  </si>
  <si>
    <t>INTERPRETACIÓN AMBIENTAL</t>
  </si>
  <si>
    <t>SISTEMAS DE INFORMACIÓN GEOGRÁFICA</t>
  </si>
  <si>
    <t>TÉCNICAS CULINARIA</t>
  </si>
  <si>
    <t>GESTIÓN DE LA CALIDAD</t>
  </si>
  <si>
    <t>TALLER DE TELEVISIÓN</t>
  </si>
  <si>
    <t>INVESTIGACIÓN Y DESARROLLO DEL SISTEMA TURÍSTICO</t>
  </si>
  <si>
    <t>ARQUITECTURA DE COMPUTADORES</t>
  </si>
  <si>
    <t>COMPORTAMIENTO Y DESARROLLO ORGANIZACIONAL</t>
  </si>
  <si>
    <t>METODOLOGÍA DE LA INVESTIGACIÓN SOCIAL</t>
  </si>
  <si>
    <t>PRODUCCIÓN CULINARIA</t>
  </si>
  <si>
    <t>CALIDAD PARA SERVICIOS TURÍSTICOS</t>
  </si>
  <si>
    <t>LEGISLACIÓN TURÍSTICA Y AMBIENTAL</t>
  </si>
  <si>
    <t>ÉTICA Y RESPONSABILIDAD SOCIAL</t>
  </si>
  <si>
    <t>D</t>
  </si>
  <si>
    <t xml:space="preserve">DISEÑO DE CIRCUITOS </t>
  </si>
  <si>
    <t>INGENIERO EN SISTEMAS INFORMÁTICOS</t>
  </si>
  <si>
    <t>MAGISTER EN INFORMÁTICA EDUCATIVA</t>
  </si>
  <si>
    <t>INGENIERA EN ECOTURISMO</t>
  </si>
  <si>
    <t>MAGISTER EN GESTIÓN INTERNACIONAL DE TURISMO</t>
  </si>
  <si>
    <t>MAGISTER EN  COMUNICACIÓN CORPORATIVA</t>
  </si>
  <si>
    <t>TP</t>
  </si>
  <si>
    <t>PACHECO MENDOZA SILVIA ROSA</t>
  </si>
  <si>
    <t>LICENCIADA EN CIENCIAS DE LA EDUCACION ESPECIALIZACION EN INFORMATICA</t>
  </si>
  <si>
    <t>DOCTORA EN EDUCACION</t>
  </si>
  <si>
    <t>MAGISTER EN EDUCACION SUPERIOR</t>
  </si>
  <si>
    <t>IDENTIDAD E IMAGEN CORPORATIVA</t>
  </si>
  <si>
    <t xml:space="preserve">MASTER EN CIENCIAS POLÍTICAS </t>
  </si>
  <si>
    <t>INGENIERÍA DE REQUERIMIENTO</t>
  </si>
  <si>
    <t>ÁLGEBRA LINEAL</t>
  </si>
  <si>
    <t>APLICACIONES DISTRIBUIDAS</t>
  </si>
  <si>
    <t>ANÁLISIS SOCIOECONÓMICO Y AMBIENTAL</t>
  </si>
  <si>
    <t>ORGANIZACIÓN DE EVENTOS TURISTICOS</t>
  </si>
  <si>
    <t>VESPERTINO</t>
  </si>
  <si>
    <t>ESTUDIO DE IMPACTOS AMBIENTALES</t>
  </si>
  <si>
    <t>SENDERIZACIÓN</t>
  </si>
  <si>
    <t>GESTIÓN DE DESTINOS TURISTICOS</t>
  </si>
  <si>
    <t>MATUTINO</t>
  </si>
  <si>
    <t>PRODUCCIÓN DE TELEVISIÓN</t>
  </si>
  <si>
    <t>ALDAZ CARDENAS JAIME WILFRIDO</t>
  </si>
  <si>
    <t>AGROPECUARIAS</t>
  </si>
  <si>
    <t>MEDICINA VETERINARIA</t>
  </si>
  <si>
    <t>CONTINGENCIA</t>
  </si>
  <si>
    <t>ALTUNA VÁSQUEZ JOSÉ LUIS</t>
  </si>
  <si>
    <t>ARREGUIN SAMANO MOISES</t>
  </si>
  <si>
    <t>BARRIONUEVO MAYORGA ALEJANDRA ELIZABETH</t>
  </si>
  <si>
    <t>BAYAS MOREJON ISIDRO FABIAN</t>
  </si>
  <si>
    <t>BONILLA JUAN ELOY</t>
  </si>
  <si>
    <t>CAMACHO ESCOBAR MARCO ANTONIO</t>
  </si>
  <si>
    <t>CARRASCO MANCERO WASHINGTON ROLANDO</t>
  </si>
  <si>
    <t>CORDERO SALAZAR FRANCO BOLIVAR</t>
  </si>
  <si>
    <t>DONATO ORTIZ JORGE WASHINGTON</t>
  </si>
  <si>
    <t>ESPINOZA MORA KLEBER ESTUARDO</t>
  </si>
  <si>
    <t>FIERRO BORJA SONIA DEL CARMEN</t>
  </si>
  <si>
    <t>GAIBOR CHAVEZ JUAN ALBERTO</t>
  </si>
  <si>
    <t>GARCÍA MUÑOZ IVAN MARCELO</t>
  </si>
  <si>
    <t>GUILLIN NUÑEZ FREDY RODRIGO</t>
  </si>
  <si>
    <t>IZA IZA SANDRA PATRICIA</t>
  </si>
  <si>
    <t>JACOME PILCO CARLOS RODRIGO</t>
  </si>
  <si>
    <t>LUCIO QUINTANA ARACELI BEATRIZ</t>
  </si>
  <si>
    <t>MERINO PEÑAFIEL CLEMENCIA ODERAY</t>
  </si>
  <si>
    <t>MONAR GAVILANEZ NELSON ARTURO</t>
  </si>
  <si>
    <t>MONTALVO SILVA VINICIO ROLANDO</t>
  </si>
  <si>
    <t>MONTERO SILVA VICTOR DANILO</t>
  </si>
  <si>
    <t>MORENO MEJIA CARLOS ROBERTO</t>
  </si>
  <si>
    <t>PEZANTES CAMPOVERDE MANUEL TEODORO</t>
  </si>
  <si>
    <t>RAMON CURAY EDISON RIVELINO</t>
  </si>
  <si>
    <t>ROJAS ARELLANO MARCELO REMIGIO</t>
  </si>
  <si>
    <t>SALAS MUJICA LUIS XAVIER</t>
  </si>
  <si>
    <t>SALAZAR RAMOS SONIA MARIA DEL CARMEN</t>
  </si>
  <si>
    <t>SANAGUANO SALGUERO HERMINIA DEL ROSARIO</t>
  </si>
  <si>
    <t>SÁNCHEZ MORALES JOSÉ ANTONIO</t>
  </si>
  <si>
    <t>SILVA GARCÍA DAVID RODRIGO</t>
  </si>
  <si>
    <t>SOLANO GAIBOR JOSCELITO BOLIVAR</t>
  </si>
  <si>
    <t>TACO TACO CARLOS WILFRIDO</t>
  </si>
  <si>
    <t>VÁSQUEZ COLOMA HUGO FABIAN</t>
  </si>
  <si>
    <t>YÁNEZ GARCÍA ANGEL RODRIGO</t>
  </si>
  <si>
    <t>YÁNEZ SILVA DANILO FABIAN</t>
  </si>
  <si>
    <t>ZAPATA ILLANES OLMEDO</t>
  </si>
  <si>
    <t>UNICO</t>
  </si>
  <si>
    <t>3</t>
  </si>
  <si>
    <t>1</t>
  </si>
  <si>
    <t>2</t>
  </si>
  <si>
    <t>AGRONOMÍA</t>
  </si>
  <si>
    <t>C</t>
  </si>
  <si>
    <t>10</t>
  </si>
  <si>
    <t>7</t>
  </si>
  <si>
    <t>BIOQUÍMICA</t>
  </si>
  <si>
    <t>BIOSEGURIDAD</t>
  </si>
  <si>
    <t>PROYECTOS PECUARIOS II</t>
  </si>
  <si>
    <t>LAGUACOTO</t>
  </si>
  <si>
    <t>PRESENCIAL</t>
  </si>
  <si>
    <t xml:space="preserve">PRESENCIAL </t>
  </si>
  <si>
    <t>INGENIERO AGRONOMO</t>
  </si>
  <si>
    <t>1103996235</t>
  </si>
  <si>
    <t>NARVAEZ CARRIÓN CESAR RAFAEL</t>
  </si>
  <si>
    <t>MAGISTER EN PEDAGOGIA PARA LA ENSEÑANZA DEL INGLES COMO LENGUA EXTRANJERA</t>
  </si>
  <si>
    <t>LICENCIADO EN CIENCIAS DE LA EDUCACION MENCION INGLES</t>
  </si>
  <si>
    <t>0201826724</t>
  </si>
  <si>
    <t>VERDEZOTO CARRERA MIGUEL ANGEL</t>
  </si>
  <si>
    <t>1716293392</t>
  </si>
  <si>
    <t>PORTILLA JACOME JAIME AUGUSTO</t>
  </si>
  <si>
    <t>MAGISTER EN LINGUISTICA Y DIDACTICA DE LA ENSEÑANZA DE IDIOMAS EXTRANJEROS</t>
  </si>
  <si>
    <t>0201044468</t>
  </si>
  <si>
    <t>RODRIGUEZ VASCONEZ GALO GONZALO</t>
  </si>
  <si>
    <t>MASTER EN DOCENCIA CON MENCIÓN EN EDUCOMUNICACIÓN</t>
  </si>
  <si>
    <t>LICENCIADO EN CIENCIAS DE LA EDUCACIÓN, PROFESOR DE ENSEÑANZA MEDIA EN LA ESPECIALIZACIÓN DE IDIOMAS, INGLES Y FRANCES</t>
  </si>
  <si>
    <t>CEDULA</t>
  </si>
  <si>
    <t>DEDICACIÓN</t>
  </si>
  <si>
    <t xml:space="preserve">                                UNIVERSIDAD ESTATAL DE BOLIVAR</t>
  </si>
  <si>
    <t>JURISPRUDENCIA</t>
  </si>
  <si>
    <t>ABOGADO DE LOS TRIBUNALES Y JUZGADOS DE LA REPUBLICA</t>
  </si>
  <si>
    <t>PRINCIPAL 5</t>
  </si>
  <si>
    <t xml:space="preserve">HISTORIA DE LAS CIENCIAS SOCIALES Y CAMBIOS SOCIALES </t>
  </si>
  <si>
    <t xml:space="preserve">HISTORIA SOCIAL MODERNA </t>
  </si>
  <si>
    <t xml:space="preserve">HISTORIA DE LA FORMACIÓN SOCIAL ECUATORIANA 1 </t>
  </si>
  <si>
    <t>PRINCIPAL 4 GRADO 1</t>
  </si>
  <si>
    <t>PROFESOR AUXILIAR</t>
  </si>
  <si>
    <t>NOCTURNO</t>
  </si>
  <si>
    <t xml:space="preserve"> </t>
  </si>
  <si>
    <t xml:space="preserve">REALIDAD NACIONAL </t>
  </si>
  <si>
    <t xml:space="preserve">SOCIOLOGÍA I </t>
  </si>
  <si>
    <t xml:space="preserve">ANTROPOLOGÍA </t>
  </si>
  <si>
    <t xml:space="preserve">TEORIAS DEL DESARROLLO II </t>
  </si>
  <si>
    <t xml:space="preserve">INTRODUCCIÓN A LA ECONOMÍA </t>
  </si>
  <si>
    <t xml:space="preserve">ECONOMÍA POLÍTICA I </t>
  </si>
  <si>
    <t xml:space="preserve">ECONOMÍA POLÍTICA II </t>
  </si>
  <si>
    <t xml:space="preserve">TEORÍA POLÍTICA </t>
  </si>
  <si>
    <t xml:space="preserve">SOCIOLOGÍA II </t>
  </si>
  <si>
    <t xml:space="preserve">PLANIFICACIÓN </t>
  </si>
  <si>
    <t>BARRAGAN AROCA GREY IRENE</t>
  </si>
  <si>
    <t>DOMINGUEZ SÁNCHEZ CARLOS MANUEL</t>
  </si>
  <si>
    <t>FIERRO BOSQUEZ MARIA JOSÉ</t>
  </si>
  <si>
    <t>GAIBOR GONZALEZ MARIELA ISABEL</t>
  </si>
  <si>
    <t>GUERRERO GUERRERO DOLORES LIBIA ESTHELA</t>
  </si>
  <si>
    <t>IÑIGUEZ JIMENEZ GLORIA PIEDAD</t>
  </si>
  <si>
    <t>LOPEZ BRAVO OSWALDO ERNESTO</t>
  </si>
  <si>
    <t>LOPEZ PAREDES SILVANA XIMENA</t>
  </si>
  <si>
    <t>MITE CARDENAS GLADYS VANESSA</t>
  </si>
  <si>
    <t>MOSSO ORTIZ MARY CONSUELO</t>
  </si>
  <si>
    <t>MUÑOZ NARANJO MAURA DEL ROCIO</t>
  </si>
  <si>
    <t>NARANJO CHAVEZ GLADYS MAGDALENA</t>
  </si>
  <si>
    <t>NOBOA FLORES GINO  GUILLERMO ALONSO</t>
  </si>
  <si>
    <t>OCAMPO LEON CARLOS SANPEDRO</t>
  </si>
  <si>
    <t>OLALLA GARCÍA MARIA HUMBELINA</t>
  </si>
  <si>
    <t>PAREDES SINCHE NORMA NANCY</t>
  </si>
  <si>
    <t>PAUCAR CAMACHO JOSÉ ABELARDO</t>
  </si>
  <si>
    <t>PAZMIÑO ZABALA CESAR AUGUSTO</t>
  </si>
  <si>
    <t>RAMIREZ CHIMBO CARLOS FABIAN</t>
  </si>
  <si>
    <t>REA GUAMAN MERY ROCIO</t>
  </si>
  <si>
    <t>REMACHE AGUALONGO LOURDES MORAYMA</t>
  </si>
  <si>
    <t>SÁNCHEZ FRANCO PAÚL OSWALDO</t>
  </si>
  <si>
    <t>VILLACIS TACO LUIS HERNÁN</t>
  </si>
  <si>
    <t>VILLACIS VILLEGAS VILMA ELIZABETH</t>
  </si>
  <si>
    <t>1754292405</t>
  </si>
  <si>
    <t>0201535549</t>
  </si>
  <si>
    <t>1001293396</t>
  </si>
  <si>
    <t>0201853363</t>
  </si>
  <si>
    <t>0201273158</t>
  </si>
  <si>
    <t>0200649614</t>
  </si>
  <si>
    <t>0913246740</t>
  </si>
  <si>
    <t>0200894863</t>
  </si>
  <si>
    <t>0603171166</t>
  </si>
  <si>
    <t>0201565777</t>
  </si>
  <si>
    <t>0200849586</t>
  </si>
  <si>
    <t>0200822161</t>
  </si>
  <si>
    <t>0200896785</t>
  </si>
  <si>
    <t>0200720142</t>
  </si>
  <si>
    <t>0201032968</t>
  </si>
  <si>
    <t>0201581410</t>
  </si>
  <si>
    <t>0201380300</t>
  </si>
  <si>
    <t>1802889160</t>
  </si>
  <si>
    <t>0200532760</t>
  </si>
  <si>
    <t>0201344470</t>
  </si>
  <si>
    <t>0201337391</t>
  </si>
  <si>
    <t>0200957330</t>
  </si>
  <si>
    <t>1707759682</t>
  </si>
  <si>
    <t>0201565280</t>
  </si>
  <si>
    <t>0906181243</t>
  </si>
  <si>
    <t>AUXILIAR NIVEL 2 GRADO 1</t>
  </si>
  <si>
    <t>PRINCIPAL 1 GRADO 6</t>
  </si>
  <si>
    <t>PRINCIPAL 8</t>
  </si>
  <si>
    <t>PRINCIPAL 2 GRADO 2</t>
  </si>
  <si>
    <t>AGREGADO NIVEL 2 GRADO 4</t>
  </si>
  <si>
    <t>INGENIERA EN ADMINISTRACION PARA DESASTRES Y GESTION DEL RIESGO</t>
  </si>
  <si>
    <t>LICENCIADA EN PSICOLOGIA</t>
  </si>
  <si>
    <t>LICENCIADA EN CIENCIAS DE LA ENFERMERÍA</t>
  </si>
  <si>
    <t>INGENIERA AGRONOMO</t>
  </si>
  <si>
    <t>LICENCIADO EN ADMINISTRACION DE DESASTRES; INGENIERO EN ADMINISTRACION PARA DESASTRES Y GESTIÓN DEL RIESGO</t>
  </si>
  <si>
    <t>LICENCIADA EN CIENCIAS DE LA ENFERMERIA</t>
  </si>
  <si>
    <t xml:space="preserve">LICENCIADA EN CIENCIAS DE LA ENFERMERÍA </t>
  </si>
  <si>
    <t>INGENIERO CIVIL</t>
  </si>
  <si>
    <t>INGENIERO EN ADMINISTRACION PARA DESASTRES Y GESTIÓN DEL RIESGO</t>
  </si>
  <si>
    <t>ARQUITECTO</t>
  </si>
  <si>
    <t>INGENIERO EN ADMINISTRACION DE EMPRESAS</t>
  </si>
  <si>
    <t>LICENCIADA EN ENFERMERÍA</t>
  </si>
  <si>
    <t>INGENIERO EN  ADMINISTRACION PARA DESASTRES Y GESTIÓN EN  RIESGOS</t>
  </si>
  <si>
    <t>INGENIERO GEOGRAFO Y DEL MEDIO AMBIENTE</t>
  </si>
  <si>
    <t>SALUD</t>
  </si>
  <si>
    <t>MAGISTER EN GESTION DE RIESGOS Y DESASTRES</t>
  </si>
  <si>
    <t>ADMINISTRACIÓN PARA DESASTRES Y GESTIÓN DE RIESGOS</t>
  </si>
  <si>
    <t xml:space="preserve">INGENIERO FORESTAL </t>
  </si>
  <si>
    <t>MAGISTER EN NUEROPSICOLOGÍA CLÍNICA Y REHABILITACIÓN EN NEUROPSICOLÓGICA</t>
  </si>
  <si>
    <t>SOCIOANTROPOLOGÍA</t>
  </si>
  <si>
    <t>ENFERMERÍA</t>
  </si>
  <si>
    <t>MAGISTER EN SALUD CON ENFOQUE DE ECOSISTEMA</t>
  </si>
  <si>
    <t>MAGISTER EN DESARROLLO RURAL</t>
  </si>
  <si>
    <t>DESARROLLO LOCAL I</t>
  </si>
  <si>
    <t>MAGISTER EN GERENCIA DE SALUD PARA EL DESARROLLO LOCAL</t>
  </si>
  <si>
    <t>MAGISTER EN ENFERMERIA</t>
  </si>
  <si>
    <t>APC</t>
  </si>
  <si>
    <t>MAGISTER EN GERENCIA EN SALUD PARA EL DESARROLLO LOCAL</t>
  </si>
  <si>
    <t>MAGISTER EN GERENCIA EN SALUD</t>
  </si>
  <si>
    <t>LENGUAJE Y COMUNICACIÓN EN SALUD</t>
  </si>
  <si>
    <t>ENFERMERIA CLÍNICA DEL ADULTO Y ADULTO MAYOR</t>
  </si>
  <si>
    <t>DOCTOR EN DESARROLLO LOCAL Y TERRITORIO</t>
  </si>
  <si>
    <t>MAGISTER EN GERENCIA DE PROYECTOS  EDUCATIVOS Y SOCIALES</t>
  </si>
  <si>
    <t>MAGISTER EN ENFERMERÍA QUIRURGICA</t>
  </si>
  <si>
    <t xml:space="preserve">SALUD </t>
  </si>
  <si>
    <t>MAGISTER EN GESTIÓN DEL RIESGO Y DESASTRES</t>
  </si>
  <si>
    <t xml:space="preserve">MORFOFISIOLOGIA </t>
  </si>
  <si>
    <t>MESTRE EM GEOGRAFIA</t>
  </si>
  <si>
    <t xml:space="preserve">FARMACOLOGÍA </t>
  </si>
  <si>
    <t xml:space="preserve">SEMIOLOGÍA </t>
  </si>
  <si>
    <t>FISIOLOGÍA</t>
  </si>
  <si>
    <t>ANDRADE SANTAMARIA JORGE VLADIMIR</t>
  </si>
  <si>
    <t>0201339975</t>
  </si>
  <si>
    <t>LICENCIADO EN CIENCIAS DE LA EDUCACION ESPECIALIDAD LITERATURA Y CASTELLANO;DOCTOR EN CIENCIAS DE LA EDUCACION MENCION: INVESTIGACION EDUCATIVA</t>
  </si>
  <si>
    <t>EDUCACIÓN</t>
  </si>
  <si>
    <t>BONILLA ROLDÁN MARÍA DE LOS ÁNGELES</t>
  </si>
  <si>
    <t>CARDENAS BENAVIDES JONATHAN PATRICIO</t>
  </si>
  <si>
    <t>0201668779</t>
  </si>
  <si>
    <t>INGINIERO EN INFORMATICA Y CIENCIAS DE LA COMPUTACIÓN</t>
  </si>
  <si>
    <t>MAGISTER EN INFORMATICA EMPRESARIAL</t>
  </si>
  <si>
    <t>GUZMAN BARCENES VICENTE BOLIVAR</t>
  </si>
  <si>
    <t>LOMBEIDA CARBALLO MIGUEL</t>
  </si>
  <si>
    <t>LOPEZ QUINCHA MARTHA</t>
  </si>
  <si>
    <t>LUCIO QUINTANA AMARILIS DEL PILAR</t>
  </si>
  <si>
    <t>MARMOL ESCOBAR OLMEDO JAVIER</t>
  </si>
  <si>
    <t>MORENO DEL POZO GUIDO FRANCISCO</t>
  </si>
  <si>
    <t>NUÑEZ JIMENEZ VICTOR HUGO</t>
  </si>
  <si>
    <t>PAREDES VALLEJOS MARCO JACINTO</t>
  </si>
  <si>
    <t>PINOS MORALES GEOFRE JAVIER</t>
  </si>
  <si>
    <t>MASTER EN PEDAGOGÍA DE LA MATEMÁTICA</t>
  </si>
  <si>
    <t>SALCEDO LUCIO FRANCISCO DAVID</t>
  </si>
  <si>
    <t>TORRES VALENCIA LINCOLN JOSÉ</t>
  </si>
  <si>
    <t>FUENTES SEISDEDOS LIANA</t>
  </si>
  <si>
    <t>CULQUI CHICAIZA CESAR OSWALDO</t>
  </si>
  <si>
    <t>0201104296</t>
  </si>
  <si>
    <t>INGENIERO ZOOTECNISTA</t>
  </si>
  <si>
    <t>DOCTOR EN CIENCIAS VETERINARIAS</t>
  </si>
  <si>
    <t>1802538056</t>
  </si>
  <si>
    <t>INGENIERO AGROINDUSTRIAL</t>
  </si>
  <si>
    <t>MASTER UNIVERSITARIO EN CALIDAD, DESARROLLO E INNOVACION DE ALIMENTOS POR LA UNIVERSIDAD DE VALLADOLID</t>
  </si>
  <si>
    <t>1804156089</t>
  </si>
  <si>
    <t xml:space="preserve">MEDICA VETERINARIO Y ZOOTECNISTA </t>
  </si>
  <si>
    <t>MAGISTER EN PRODUCCIÓN ANIMAL</t>
  </si>
  <si>
    <t>0201811916</t>
  </si>
  <si>
    <t>DOCTOR EN BIOTECNOLOGÍA PHD</t>
  </si>
  <si>
    <t>0201159944</t>
  </si>
  <si>
    <t>0201567096</t>
  </si>
  <si>
    <t>0200893436</t>
  </si>
  <si>
    <t>DOCTOR EN MEDICINA VETERINARIA Y ZOOTECNIA</t>
  </si>
  <si>
    <t>MAGISTER EN CLINICA Y CIRUGIA CANINA</t>
  </si>
  <si>
    <t>1102759329</t>
  </si>
  <si>
    <t xml:space="preserve">PROFESOR AUXILIAR NIVEL 2 GRADO 2 </t>
  </si>
  <si>
    <t>MAGISTER EN PRODUCCION ANIMAL CON ENFASIS EN CARNE Y LECHE</t>
  </si>
  <si>
    <t>1801964550</t>
  </si>
  <si>
    <t>MAGISTER  EN GERENCIA DE EMPRESAS AGROPECUARIAS</t>
  </si>
  <si>
    <t>0200989630</t>
  </si>
  <si>
    <t>MAGISTER EN PRODUCCION AGRICOLA SUSTENTABLE</t>
  </si>
  <si>
    <t>0201084712</t>
  </si>
  <si>
    <t>INGENIERA AGRONOMA</t>
  </si>
  <si>
    <t>0201051687</t>
  </si>
  <si>
    <t>DOCTOR EN SALUD COLECTIVA, AMBIENTE Y SOCIEDAD</t>
  </si>
  <si>
    <t>0201093960</t>
  </si>
  <si>
    <t>MAGISTER EN DOCENCIA Y CURRICULO PARA LA EDUCACION SUPERIOR</t>
  </si>
  <si>
    <t>0201091493</t>
  </si>
  <si>
    <t>MAGISTER EN AVICULTURA</t>
  </si>
  <si>
    <t>DOCTOR EN CIENCIAS DE LA EDUCACION MENCION  INVESTIGACION EDUCATIVA</t>
  </si>
  <si>
    <t>0200912715</t>
  </si>
  <si>
    <t>1802268399</t>
  </si>
  <si>
    <t>INGENIERA EN ALIMENTOS</t>
  </si>
  <si>
    <t>MAGISTER EN AGROINDUSTRIA Y NEGOCIOS</t>
  </si>
  <si>
    <t>0200715811</t>
  </si>
  <si>
    <t>DOCTOR EN CIENCIAS MENCION BIOTECNOLOGIA</t>
  </si>
  <si>
    <t>0200789808</t>
  </si>
  <si>
    <t>LICENCIADO EN CIENCIAS DE LA EDUCACION PROFESOR DE ENSENANZA MEDIA EN LA ESPECIALIZACION  DE EDUCACION FISICA</t>
  </si>
  <si>
    <t>MASTER EN PEDAGOGIA PROFESIONAL</t>
  </si>
  <si>
    <t>0200511269</t>
  </si>
  <si>
    <t>LICENCIADA EN CIENCIAS DE LA EDUCACION MENCION EDUCACION PARVULARIA</t>
  </si>
  <si>
    <t>MAGISTER EN CIENCIAS DE LA EDUCACION MENCION EDUCACION PARVULARIA</t>
  </si>
  <si>
    <t>0200998219</t>
  </si>
  <si>
    <t>LICENCIADA EN CIENCIAS DE LA EDUCACION PROFESORA DE ENSENANZA SECUNDARIA EN LA ESPECIALIZACION DE FISICA Y MATEMATICAS</t>
  </si>
  <si>
    <t>MAGISTER EN INFORMATICA EDUCATIVA Y MULTIMEDIOS</t>
  </si>
  <si>
    <t>0201092152</t>
  </si>
  <si>
    <t>INGENIERO  AGRONOMO</t>
  </si>
  <si>
    <t>DOCTORA EN CIENCIAS PEDAGOGICAS</t>
  </si>
  <si>
    <t>0200843662</t>
  </si>
  <si>
    <t>LICENCIADO EN INFORMATICA EDUCATIVA, LICENCIADO EN CULTURA FISICA DEPORTES Y RECREACION</t>
  </si>
  <si>
    <t>MAGISTER EN GERENCIA EDUCATIVA, MAGISTER EN CULTURRA FISICA Y ENTRENAMIENTO DEPORTIVO</t>
  </si>
  <si>
    <t>0600869036</t>
  </si>
  <si>
    <t>PROFESOR TITULAR PRINCIPAL NIVEL 1 GRADO 6(REVALORIZACION)</t>
  </si>
  <si>
    <t>DOCTORA EN QUIMICA</t>
  </si>
  <si>
    <t>DOCTORA EN CIENCIAS AMBIENTALES</t>
  </si>
  <si>
    <t>0201091410</t>
  </si>
  <si>
    <t xml:space="preserve">INGENIERO ZOOTECNISTA </t>
  </si>
  <si>
    <t>MAGISTER EN EDUCACIÓN AGROPECUARIA MENCION DESARROLLO SOSTENIBLE</t>
  </si>
  <si>
    <t>0201089836</t>
  </si>
  <si>
    <t>0201185584</t>
  </si>
  <si>
    <t>0201060449</t>
  </si>
  <si>
    <t>LICENCIADO EN CIENCIAS DE LA EDUCACION  ESPECIALIZACION EDUCACION FISICA DEPORTES Y RECREACION ABOGADO DE LAREPUBLCA</t>
  </si>
  <si>
    <t>1802080026</t>
  </si>
  <si>
    <t>INGENIERO EN ALIMENTOS</t>
  </si>
  <si>
    <t>0201314432</t>
  </si>
  <si>
    <t>DOCTOR EN PSICOLOGIA</t>
  </si>
  <si>
    <t>MAGISTER EN CIENCIAS PSICOLOGICAS CON MENCION EN PSICOTERAPIA</t>
  </si>
  <si>
    <t>1001581857</t>
  </si>
  <si>
    <t>LICENCIADO EN QUIMICA Y BIOLOGIA</t>
  </si>
  <si>
    <t>DOCTOR EN CIENCIAS PEDAGOGICAS</t>
  </si>
  <si>
    <t>1102425889</t>
  </si>
  <si>
    <t>AUXILIAR NIVEL2 GRADO 2</t>
  </si>
  <si>
    <t>1102812607</t>
  </si>
  <si>
    <t>MAGISTER EN GERENCIA DE EMPRESAS AGROPECUARIAS</t>
  </si>
  <si>
    <t>0200892164</t>
  </si>
  <si>
    <t>MAGISTER EN AGROECOLOGÍA Y MEDIO AMBIENTE</t>
  </si>
  <si>
    <t>0801239369</t>
  </si>
  <si>
    <t>MAGISTER EN GERENCIA DE SERVICIOS DE SALUD</t>
  </si>
  <si>
    <t>0200933067</t>
  </si>
  <si>
    <t>1802006732</t>
  </si>
  <si>
    <t>LICENCIADO EN CIENCIAS DE LA EDUCACION ESPECIALIZACION EDUCACION FISICA DEPORTES Y RECREACION</t>
  </si>
  <si>
    <t>0601587280</t>
  </si>
  <si>
    <t>PROFESOR PRINCIPAL NIVEL 1 GRADO 6 TC</t>
  </si>
  <si>
    <t>1801537984</t>
  </si>
  <si>
    <t>0201600327</t>
  </si>
  <si>
    <t>0200713485</t>
  </si>
  <si>
    <t>1706747076</t>
  </si>
  <si>
    <t>INGENIERO EN ADMINISTRACIÓN DE PRODUCTOS AGROPECUARIOS</t>
  </si>
  <si>
    <t>MAGISTER EN GESTIÓN DE PROYECTOS SOCIOPRODUCTIVOS</t>
  </si>
  <si>
    <t>0200892776</t>
  </si>
  <si>
    <t>LICENCIADO EN CIENCIAS DE LA EDUCACION ESPECIALIDAD SUPERVISION Y ADMINISTRACION EDUCATIVA</t>
  </si>
  <si>
    <t>MAGISTER EN EDUCACION INICIAL</t>
  </si>
  <si>
    <t>0200852523</t>
  </si>
  <si>
    <t>MAGISTER EN GERENCIA DE PROYECTOS EDUCATIVOS Y SOCIALES</t>
  </si>
  <si>
    <t>0200502227</t>
  </si>
  <si>
    <t>MAGISTER SCIENTIAE EN EXTENSION AGROPECUARIA</t>
  </si>
  <si>
    <t>0201168754</t>
  </si>
  <si>
    <t>0200574515</t>
  </si>
  <si>
    <t>VILLACIS MONAR LUIS RICARDO</t>
  </si>
  <si>
    <t>0200802932</t>
  </si>
  <si>
    <t>DOCTOR EN ADMINISTRACION Y GESTION PUBLICA</t>
  </si>
  <si>
    <t>MASTER EN GERENCIA EMPRESARIAL (MBA)</t>
  </si>
  <si>
    <t>VISTIN MENA GORQUI ELISALDE</t>
  </si>
  <si>
    <t>0200719243</t>
  </si>
  <si>
    <t>ZAVALA CARDENAS ERNESTO PAUL</t>
  </si>
  <si>
    <t>0201351046</t>
  </si>
  <si>
    <t>LICENCIADO EN CIENCIAS DE LA EDUCACION MENCION INFORMATICA EDUCATIVA</t>
  </si>
  <si>
    <t>MAESTRIA EN INFORMATICA EDUCATIVA</t>
  </si>
  <si>
    <t xml:space="preserve">GRUEZO GONZALEZ CARLOS ALFREDO </t>
  </si>
  <si>
    <t>MAGISTER EN INFORMÁTICA EMPRESARIAL</t>
  </si>
  <si>
    <t>MALLA CURRICULAR 
(ANTIGUA - REDISEÑO)</t>
  </si>
  <si>
    <t>GAVILANEZ GONZALEZ LAURA COMANECY</t>
  </si>
  <si>
    <t>0201474525</t>
  </si>
  <si>
    <t xml:space="preserve">LICENCIADA EN CIENCIAS DE LA EDUCACION  ESPECIALIDAD INGLES </t>
  </si>
  <si>
    <t>PAZMIÑO CALERO LUCY MARINA</t>
  </si>
  <si>
    <t>0201443686</t>
  </si>
  <si>
    <t>LICENCIADA EN CIENCIAS DE LA EDUCACION MENCION INGLES</t>
  </si>
  <si>
    <t>MAGISTER EN LINGUISTICA APLICADA AL APRENDIZAJE DEL INGLES</t>
  </si>
  <si>
    <t>PAZMIÑO VALVERDE MIDEROS AGUILERA</t>
  </si>
  <si>
    <t>0200948610</t>
  </si>
  <si>
    <t>LICENCIADO EN CIENCIAS DE LA EDUCACION, PROFESOR DE ENSENANZA MEDIA EN LA ESPECIALIZACION DE IDIOMAS: INGLES Y FRANCES</t>
  </si>
  <si>
    <t>R-N1L</t>
  </si>
  <si>
    <t>R-N1M</t>
  </si>
  <si>
    <t>R-N2A</t>
  </si>
  <si>
    <t>R-N2B</t>
  </si>
  <si>
    <t>R-N2C</t>
  </si>
  <si>
    <t>R-N2D</t>
  </si>
  <si>
    <t>R-N2E</t>
  </si>
  <si>
    <t>R-N2F</t>
  </si>
  <si>
    <t>MASTER EN ARTES</t>
  </si>
  <si>
    <t>R-N2G</t>
  </si>
  <si>
    <t>R-N2I</t>
  </si>
  <si>
    <t>R-N2J</t>
  </si>
  <si>
    <t>R-N2K</t>
  </si>
  <si>
    <t>R-N2M</t>
  </si>
  <si>
    <t>R-N2N</t>
  </si>
  <si>
    <t>R-N3A</t>
  </si>
  <si>
    <t>R-N3B</t>
  </si>
  <si>
    <t xml:space="preserve"> ADJEI GYAMERA GEORGE</t>
  </si>
  <si>
    <t>R-N3C</t>
  </si>
  <si>
    <t>R-N3D</t>
  </si>
  <si>
    <t>R-N3E</t>
  </si>
  <si>
    <t>R-N3G</t>
  </si>
  <si>
    <t>R-N3H</t>
  </si>
  <si>
    <t>R-N3I</t>
  </si>
  <si>
    <t>R-N3J</t>
  </si>
  <si>
    <t>R-N3L</t>
  </si>
  <si>
    <t>ALARCON  QUINATOA GINA JACKELINE</t>
  </si>
  <si>
    <t>0201506672</t>
  </si>
  <si>
    <t>ALBÁN GALLO MANUEL EDUARDO</t>
  </si>
  <si>
    <t xml:space="preserve">AUXILIAR </t>
  </si>
  <si>
    <t xml:space="preserve">ALBAN TRUJILLO PAOLA ESTEFANIA </t>
  </si>
  <si>
    <t>0201581196</t>
  </si>
  <si>
    <t>ALVARADO PACHECO EDDY STALIN</t>
  </si>
  <si>
    <t>0703129981</t>
  </si>
  <si>
    <t>ALVARADO RAMOS ERIKA NATALY</t>
  </si>
  <si>
    <t>0604114348</t>
  </si>
  <si>
    <t xml:space="preserve">BARRETO BONILLA JESSICA ANDREA </t>
  </si>
  <si>
    <t>0604062711</t>
  </si>
  <si>
    <t>BORJA BORJA CARMITA GALUTH</t>
  </si>
  <si>
    <t>0201541877</t>
  </si>
  <si>
    <t xml:space="preserve">CABEZAS RAMOS JORGE RENATO </t>
  </si>
  <si>
    <t>0603036294</t>
  </si>
  <si>
    <t>CARRASCO LARA GABRIELA PAOLA</t>
  </si>
  <si>
    <t>0201577756</t>
  </si>
  <si>
    <t>CHAVEZ GARCIA ELSITA MARGOTH</t>
  </si>
  <si>
    <t>0201722238</t>
  </si>
  <si>
    <t>GARCIA CAMACHO GALUTH IRENE</t>
  </si>
  <si>
    <t xml:space="preserve">GARCIA LEÓN JHOHANA GUADALUPE </t>
  </si>
  <si>
    <t>0201780798</t>
  </si>
  <si>
    <t>GAVILANEZ CARDENAS CLARITA VANESSA</t>
  </si>
  <si>
    <t>0201861986</t>
  </si>
  <si>
    <t>0201088325</t>
  </si>
  <si>
    <t xml:space="preserve">LEÓN MONAR PATRICIA DE LOURDES </t>
  </si>
  <si>
    <t>0201697299</t>
  </si>
  <si>
    <t>OCAÑA MORALES JOSE MIGUEL</t>
  </si>
  <si>
    <t>PAREDES JIMENEZ SANDRA JANETH</t>
  </si>
  <si>
    <t>0201302858</t>
  </si>
  <si>
    <t>ROCHINA CHIMBO LAURA CECILIA</t>
  </si>
  <si>
    <t>0201564341</t>
  </si>
  <si>
    <t xml:space="preserve">SANCHEZ CHAVEZ GERMAN PATRICIO </t>
  </si>
  <si>
    <t>0201416005</t>
  </si>
  <si>
    <t xml:space="preserve">SANCHEZ MACIAS  RAFAEL  ALEJANDRO </t>
  </si>
  <si>
    <t>0201991536</t>
  </si>
  <si>
    <t>YACCHIREMA TARAGUAY IVÁN MARCELO</t>
  </si>
  <si>
    <t>0201819471</t>
  </si>
  <si>
    <t xml:space="preserve">ZAMBRANO MOREIRA MARTHA LIZETH </t>
  </si>
  <si>
    <t>1311691800</t>
  </si>
  <si>
    <t>0602028003</t>
  </si>
  <si>
    <t>HABILIDADES GERENCIALES</t>
  </si>
  <si>
    <t>FIERRO VASCO SANDY GUADALUPE</t>
  </si>
  <si>
    <t>DOCTORA EN MEDICINA Y CIRUGIA</t>
  </si>
  <si>
    <t>ESPECIALISTA EN MEDICINA DEL DEPORTE</t>
  </si>
  <si>
    <t xml:space="preserve">GUERRA NARANJO CLARA PATRICIA </t>
  </si>
  <si>
    <t>MAGISTER EN SALUD PUBLICA</t>
  </si>
  <si>
    <t>MAS CAMACHO MARIA ROSA</t>
  </si>
  <si>
    <t>1756389621</t>
  </si>
  <si>
    <t>LICENCIADA EN COMPUTACIÒN</t>
  </si>
  <si>
    <t>MASTER EN INFORMÁTICA EN SALUD</t>
  </si>
  <si>
    <t>ROSILLO SOLANO JOSE DANIEL</t>
  </si>
  <si>
    <t>MEDICO</t>
  </si>
  <si>
    <t>TACO VEGA JANINE MARIBEL</t>
  </si>
  <si>
    <t>0201844214</t>
  </si>
  <si>
    <t>LICENCIADA NUTRICIONISTA DIETISTA</t>
  </si>
  <si>
    <t>MAGISTER EN NUTRICION INFANTIL</t>
  </si>
  <si>
    <t>VALLEJO ILIJAMA MARIA TRANSITO</t>
  </si>
  <si>
    <t>MAGISTER EN AGROECOLOGIA Y AMBIENTE</t>
  </si>
  <si>
    <t>ZARUMA PILAMUNGA OSWALDO</t>
  </si>
  <si>
    <t>CALDERON TOBAR ANGELA DEL ROCIO</t>
  </si>
  <si>
    <t>1709791345</t>
  </si>
  <si>
    <t>DOCTORA EN MEDICINA VETERINARIA</t>
  </si>
  <si>
    <t>CARRASCO SANGACHE WASHINGTON FERNANDO</t>
  </si>
  <si>
    <t>0201960184</t>
  </si>
  <si>
    <t>MEDICO VETERINARIO Y ZOOTECNISTA</t>
  </si>
  <si>
    <t>RIBADENEIRA PAZMIÑO DANIELA</t>
  </si>
  <si>
    <t>0202335915</t>
  </si>
  <si>
    <t>CEVALLOS GOYES ANDREA ALEJANDRA</t>
  </si>
  <si>
    <t>COELLO VILLA MAYRA CECILIA</t>
  </si>
  <si>
    <t>0603038969</t>
  </si>
  <si>
    <t>NOBOA TORRES LORENA NOBOA</t>
  </si>
  <si>
    <t>ESTADISTICAS</t>
  </si>
  <si>
    <t>VASCONES TORRES MANOLO JAVIER</t>
  </si>
  <si>
    <t>0201076429</t>
  </si>
  <si>
    <t>0200664332</t>
  </si>
  <si>
    <t>ARELLANO ESPINOZA JANETH FLORCITA</t>
  </si>
  <si>
    <t>LICENCIADA EN CIENCIAS DE LA EDUCACION ESPECIALIDAD CASTELLANO Y LITERATURA</t>
  </si>
  <si>
    <t>INGENIERO EN ELECTRÓNICA Y COMUNICACIONES</t>
  </si>
  <si>
    <t>MAGISTER EN INTERCONECTIVIDAD DE REDES</t>
  </si>
  <si>
    <t>0603981796</t>
  </si>
  <si>
    <t>VALLE OÑATE PAULINA SOFIA</t>
  </si>
  <si>
    <t>INGENIERA EN SISTEMAS INFORMATICOS</t>
  </si>
  <si>
    <t>USCA VELOZ ROBERTO BERNARDO</t>
  </si>
  <si>
    <t>1709824831</t>
  </si>
  <si>
    <t>NOBOA TORRES MARÍA LORENA</t>
  </si>
  <si>
    <t>LICENCIADA EN EDUCACION PARVULARIA</t>
  </si>
  <si>
    <t>MAGISTER EN GESTION EDUCATIVA</t>
  </si>
  <si>
    <t>LICENCIADA EN CIENCIAS DE LA EDUCACION MENCION EDUCACION BASICA</t>
  </si>
  <si>
    <t>0201745890</t>
  </si>
  <si>
    <t>LICENCIADA EN TURISMO ECOLOGICO</t>
  </si>
  <si>
    <t>AGUALONGO CHELA LUIS MARCIAL</t>
  </si>
  <si>
    <t>LICENCIADO EN CIENCIAS DE LA EDUCACIÓN, MENCIÓN QUIMICA Y BIOLOGÍA</t>
  </si>
  <si>
    <t xml:space="preserve">LICENCIADO EN CIENCIAS DE LA EDUCACIÓN ESPECIALIDAD EDUCACIÓN EN CULTURA ANDINA </t>
  </si>
  <si>
    <t xml:space="preserve">MAESTRO EN CIENCIAS SOCIALES CON MENCIÓN EN ESTUDIOS ÉTNICOS  </t>
  </si>
  <si>
    <t>0200911279</t>
  </si>
  <si>
    <t>VELOZ SEGURA VERONICA TERESA</t>
  </si>
  <si>
    <t>INGENIERA EN SISTEMAS  COMPUTACIONALES</t>
  </si>
  <si>
    <t>0201493186</t>
  </si>
  <si>
    <t>SUAREZ ALDAZ VIVIANA ELIZABETH</t>
  </si>
  <si>
    <t>LICENCIADA EN CIENCIAS DE LA EDUCACION MENCION EDUCACION PARVULARIA Y BASICA INICIAL</t>
  </si>
  <si>
    <t>0201742061</t>
  </si>
  <si>
    <t>PEREZ CASTILLO DANNY FERNANDO</t>
  </si>
  <si>
    <t>LICENCIADO EN PSICOLOGIA EDUCATIVA ORIENTACION VOCACIONAL Y FAMILIAR</t>
  </si>
  <si>
    <t>MAGISTER EN EDUCACION MENCIÓN EN INCLUSION EDUCATIVA Y ATENCION A LA DIVERSIDAD</t>
  </si>
  <si>
    <t>0201978988</t>
  </si>
  <si>
    <t>SANCHEZ SANCHEZ DEYSI JANETH</t>
  </si>
  <si>
    <t>LLIGUISUPA PASTOR DORA MARCELA</t>
  </si>
  <si>
    <t>0201428919</t>
  </si>
  <si>
    <t>MAGISTER EN EDUCACION PARVULARIA MENCION JUEGO, ARTE Y APRENDIZAJE</t>
  </si>
  <si>
    <t>GRUEZO GONZALEZ CARLOS ALFREDO</t>
  </si>
  <si>
    <t>PSICOLOGO INDUSTRIAL</t>
  </si>
  <si>
    <t>VASCONEZ TORRES MANOLO JAVIER</t>
  </si>
  <si>
    <t>LICENCIADO EN CIENCIAS DE LA EDUCACION ESPECIALIDAD HISTORIA Y GEOGRAFIA</t>
  </si>
  <si>
    <t>TOTAL</t>
  </si>
  <si>
    <t>1712635265</t>
  </si>
  <si>
    <t>BARRAGAN MERINO ROCIO DE LOURDES</t>
  </si>
  <si>
    <t>0200867349</t>
  </si>
  <si>
    <t>VALENCIA MENDOZA GINA EXIVIA</t>
  </si>
  <si>
    <t>1304735747</t>
  </si>
  <si>
    <t xml:space="preserve">LARREA BETANCOURT DIEGO FERNANDO </t>
  </si>
  <si>
    <t>ESPECIALISTA EN GINECOLOGIA Y OBSTETRICIA</t>
  </si>
  <si>
    <t>MAGISTER EN AGRONEGOCIACIONES INTERNACIONALES</t>
  </si>
  <si>
    <t>DOCTOR EN MEDICINA</t>
  </si>
  <si>
    <t>FACULTAD DE CIENCIAS ADMINISTRATIVAS</t>
  </si>
  <si>
    <t>FACULTAD DE CIENCIAS DE LA SALUD</t>
  </si>
  <si>
    <t>FACULTAD DE CIENCIAS AGROPECUARIAS</t>
  </si>
  <si>
    <t>FACULTAD DE CIENCIAS DE LA EDUCACIÓN</t>
  </si>
  <si>
    <t>FACULTAD DE JURISPRUDENCIA</t>
  </si>
  <si>
    <t>FACULTADES</t>
  </si>
  <si>
    <t xml:space="preserve">MATUTINO </t>
  </si>
  <si>
    <t>INGENIERA COMERCIAL MENCION NEGOCIOS INTERNACIONALES</t>
  </si>
  <si>
    <t>INTRODUCCION A LA CINEMATOGRAFIA</t>
  </si>
  <si>
    <t>LICENCIADA EN HISTORIA</t>
  </si>
  <si>
    <t>MAGISTER EN MEJORAMIENTO GENETICO DE PLANTAS</t>
  </si>
  <si>
    <t>EL AGUACOTO</t>
  </si>
  <si>
    <t>BIOTECNOLOGIA AGRÍCOLA</t>
  </si>
  <si>
    <t>CONTRATOS ESPECIALES ( IDIOMAS, INVESTIGACIÓN)</t>
  </si>
  <si>
    <t>VASCONEZ SALAZAR JOSE LUIS</t>
  </si>
  <si>
    <t>YANEZ ARTEAGA WILLAN ALBERTO</t>
  </si>
  <si>
    <t>0201568748</t>
  </si>
  <si>
    <t>LICENCIADO EN CIENCIAS DE LA EDUCACION MENCIÓN INFORMÁTICA EDUCATIVA</t>
  </si>
  <si>
    <t>VÁSCONEZ SALAZAR JOSE LUIS</t>
  </si>
  <si>
    <t>DOCTOR EN CIENCIAS DE LA EDUCACION MENCION: ENSEÑANZA DE LA FISICA</t>
  </si>
  <si>
    <t>MAGISTER EN EDUCACION MENCIÓN EN ENSEÑANZA DE LA MATEMATICA</t>
  </si>
  <si>
    <t>Dedicaciónes</t>
  </si>
  <si>
    <t>SERRANO CASTRO ANITA KARINA</t>
  </si>
  <si>
    <t>0201849445</t>
  </si>
  <si>
    <t>MAGISTER EN GESTIÓN DE RIESGOS Y DESASTRES</t>
  </si>
  <si>
    <t xml:space="preserve">NUÑEZ MICHUY CARLOS MANUEL </t>
  </si>
  <si>
    <t>0200914216</t>
  </si>
  <si>
    <t>0201643764</t>
  </si>
  <si>
    <t>1754856357</t>
  </si>
  <si>
    <t>0201618253</t>
  </si>
  <si>
    <t>0200799013</t>
  </si>
  <si>
    <t>0201207818</t>
  </si>
  <si>
    <t>0201506870</t>
  </si>
  <si>
    <t>0201454469</t>
  </si>
  <si>
    <t>0200804862</t>
  </si>
  <si>
    <t>0201849577</t>
  </si>
  <si>
    <t>0201433950</t>
  </si>
  <si>
    <t>1713005039</t>
  </si>
  <si>
    <t>0603100728</t>
  </si>
  <si>
    <t>0201652518</t>
  </si>
  <si>
    <t>AD</t>
  </si>
  <si>
    <t>AG</t>
  </si>
  <si>
    <t>ED</t>
  </si>
  <si>
    <t>JU</t>
  </si>
  <si>
    <t>SA</t>
  </si>
  <si>
    <t>IN</t>
  </si>
  <si>
    <t>ID</t>
  </si>
  <si>
    <t>M</t>
  </si>
  <si>
    <t>H</t>
  </si>
  <si>
    <t>FACULTAD/DEPARTAMENTO</t>
  </si>
  <si>
    <t>DEP. INFORMATICA</t>
  </si>
  <si>
    <t>DEP. IDIOMAS</t>
  </si>
  <si>
    <t>HOMBRES</t>
  </si>
  <si>
    <t>MUJERES</t>
  </si>
  <si>
    <t>MORA VACA WASHINGTON FERNANDO</t>
  </si>
  <si>
    <t>0201413770</t>
  </si>
  <si>
    <t>ROMAN RAMOS ANDREA ELIZABETH</t>
  </si>
  <si>
    <t>0604084871</t>
  </si>
  <si>
    <t>INGENIERO AGRÓNOMO</t>
  </si>
  <si>
    <t>MAGISTER EN CIENCIAS AGROPECUARIAS, CON MENCION EN SANIDAD VEGETAL</t>
  </si>
  <si>
    <t>RUILOVA CUEVA MARIA BERNARDA</t>
  </si>
  <si>
    <t>0701189433</t>
  </si>
  <si>
    <t>DOCTOR EN CIENCIAS DE LOS ALIMENTOS</t>
  </si>
  <si>
    <t>SEGURA OCHOA JORGE JAGGER</t>
  </si>
  <si>
    <t>0201584729</t>
  </si>
  <si>
    <t>MASTER EN SALUD ANIMAL AVANZADA</t>
  </si>
  <si>
    <t xml:space="preserve">ADMINISTRACIÓN CENTRAL </t>
  </si>
  <si>
    <t>EMPRENDIMIENTO</t>
  </si>
  <si>
    <t>0603816836</t>
  </si>
  <si>
    <t>INGENIERA EN ELECTRÓNICA Y COMPUTACIÓN</t>
  </si>
  <si>
    <t xml:space="preserve">MASTER EN MATEMÁTICAS </t>
  </si>
  <si>
    <t xml:space="preserve">MEDICA VETERINARIA Y ZOOTECNISTA </t>
  </si>
  <si>
    <t>MASTER EN CLÍNICA Y CIRUJÍA CANINA</t>
  </si>
  <si>
    <t>ACTIVIDAD FISICA</t>
  </si>
  <si>
    <t>CORTEZ SANDOVAL VICTOR HUGO</t>
  </si>
  <si>
    <t xml:space="preserve">EPISTEMOLOGÍA </t>
  </si>
  <si>
    <t xml:space="preserve">SOCIOLOGÍA COMUNITARIA Y DE LAS ORGANIZACIONES </t>
  </si>
  <si>
    <t>TOPOGRAFÍA</t>
  </si>
  <si>
    <t>AGROQUÍMICA</t>
  </si>
  <si>
    <t>MATEMÁTICAS</t>
  </si>
  <si>
    <t>INFORMÁTICA I</t>
  </si>
  <si>
    <t>INFORMÁTICA II</t>
  </si>
  <si>
    <t>INFORMÁTICAII</t>
  </si>
  <si>
    <t>INFORMÁTICA</t>
  </si>
  <si>
    <t>EPIDEMIOLOGÍA Y SALUD PÚBLICA</t>
  </si>
  <si>
    <t>ANATOMÍA I</t>
  </si>
  <si>
    <t>ANATOMÍA II</t>
  </si>
  <si>
    <t>FÍSICA</t>
  </si>
  <si>
    <t>PRODUCCIÓN Y SALUD EQUINA II</t>
  </si>
  <si>
    <t xml:space="preserve">BIOQUÍMICA </t>
  </si>
  <si>
    <t>MECANIZACION AGRÍCOLA</t>
  </si>
  <si>
    <t>BIOQUIMICA</t>
  </si>
  <si>
    <t>FISIOLOGÍA II</t>
  </si>
  <si>
    <t>TALLER DE TRABAJO DE TITULACIÓN</t>
  </si>
  <si>
    <t>METODOLOGIA DE LA INVESTIGACION CIENTIFICA</t>
  </si>
  <si>
    <t>DIRCOM</t>
  </si>
  <si>
    <t>GESTIÓN POR PROCESOS</t>
  </si>
  <si>
    <t>RELACIONES PÚBLICAS</t>
  </si>
  <si>
    <t xml:space="preserve">FUNDAMENTOS DE DISEÑO GRÁFICO </t>
  </si>
  <si>
    <t>DISEÑO GRÁFICO</t>
  </si>
  <si>
    <t>F</t>
  </si>
  <si>
    <t>PLANIFICACION ESTRATEGICA</t>
  </si>
  <si>
    <t>TRANSPORTE Y LOGÍSTICA TURÍSTICA</t>
  </si>
  <si>
    <t>SEGURIDAD TURÍSTICA</t>
  </si>
  <si>
    <t>DISEÑO Y COMUNICACIÓN VISUAL</t>
  </si>
  <si>
    <t>MEDIOS DIGITALES DE RADIO</t>
  </si>
  <si>
    <t>ANIMACIÓN DIGITAL</t>
  </si>
  <si>
    <t>MEDIOS DIGITALES DE TELEVISIÓN</t>
  </si>
  <si>
    <t xml:space="preserve">ESTADÍSTICA </t>
  </si>
  <si>
    <t>COMUNICACIÓN INSTITUCIONAL</t>
  </si>
  <si>
    <t>PSICOLOGIA DE LA COMUNICACIÓN</t>
  </si>
  <si>
    <t>LEGISLACIÓN I</t>
  </si>
  <si>
    <t>LEGISLACIÓN II</t>
  </si>
  <si>
    <t>EDUCOMUNICACIÓN</t>
  </si>
  <si>
    <t>CEREMONIAL Y PROTOCOLO</t>
  </si>
  <si>
    <t>GESTION DE AGENCIAS DE PUBLICIDAD</t>
  </si>
  <si>
    <t>INVESTIGACIÓN  OPERATIVA</t>
  </si>
  <si>
    <t>COMERCIO EXTERIOR</t>
  </si>
  <si>
    <t>INTERACCIÓN HOMBRE MÁQUINA</t>
  </si>
  <si>
    <t>SISTEMAS CONTABLES</t>
  </si>
  <si>
    <t>TRIBUTACIÓN</t>
  </si>
  <si>
    <t>REALIDAD SOCIOECONÓMICA DEL ECUADOR</t>
  </si>
  <si>
    <t>TEORÍA DE LA HOSPITALIDAD</t>
  </si>
  <si>
    <t>ADMINISTRACIÓN TURÍSTICA Y HOTELERA</t>
  </si>
  <si>
    <t>GESTIÓN DEL TALENTO HUMANO</t>
  </si>
  <si>
    <t>SEGMENTACIÓN Y SELECCIÓN DE MERCADOS</t>
  </si>
  <si>
    <t>DIRECCIÓN ESTRATÉGICA DE VENTAS</t>
  </si>
  <si>
    <t>PRESUPUESTO Y ANÁLISIS FINANCIERO</t>
  </si>
  <si>
    <t>FUNDAMENTOS DE MARKETING</t>
  </si>
  <si>
    <t>MARKETING TURÍSTICO</t>
  </si>
  <si>
    <t>TÉCNICAS DE RESTAURACIÓN</t>
  </si>
  <si>
    <t xml:space="preserve">ADMINISTRACIÓN DE MEDIOS </t>
  </si>
  <si>
    <t>PROMOCIÓN PUBLICIDAD Y PROPAGANDA</t>
  </si>
  <si>
    <t>GESTIÓN TRIBUTARIA</t>
  </si>
  <si>
    <t>TALLER DE COMUNICACIÓN COMUNITARIA</t>
  </si>
  <si>
    <t>HISTORIA DE MEDIOS</t>
  </si>
  <si>
    <t>GESTIÓN Y EMPRENDIMIENTO TRABAJO PRÁCTICO</t>
  </si>
  <si>
    <t>ESTRUCTURAS DISCRÉTAS</t>
  </si>
  <si>
    <t>INVESTIGACIÓN DE OPERACIONES</t>
  </si>
  <si>
    <t>MODELOS DE DESARROLLO DE LA ACTIVIDAD TURÍSTICA</t>
  </si>
  <si>
    <t>PLANIFICACIÓN DEL TURISMO RURAL</t>
  </si>
  <si>
    <t>TURISMO RURAL</t>
  </si>
  <si>
    <t>EMPRENDIMIENTO TURISTICO</t>
  </si>
  <si>
    <t>PROYECTOS METODOLOGÍA MARCO LÓGICO</t>
  </si>
  <si>
    <t>FUNDAMENTOS DE LA ADMINISTRACIÓN</t>
  </si>
  <si>
    <t>GESTIÓN Y CONTROL DE LA PRODUCCIÓN</t>
  </si>
  <si>
    <t>TEORÍA DE LA COMUNICACIÓN LATINOAMERICANA</t>
  </si>
  <si>
    <t>EPISTEMOLOGÍA DE LA COMUNICACIÓN</t>
  </si>
  <si>
    <t>PERIODISMO DIGITAL</t>
  </si>
  <si>
    <t>ADMINISTRACIÓN DE BASE DE DATOS</t>
  </si>
  <si>
    <t>INFORMÁTICA APLICADA AL TURISMO</t>
  </si>
  <si>
    <t>GESTIÓN DE MARCA</t>
  </si>
  <si>
    <t>FUNDAMENTOS DEL MARKETING</t>
  </si>
  <si>
    <t>DERECHO MERCANTIL Y SOCIETARIO</t>
  </si>
  <si>
    <t>LEGISLACIÓN DE LA COMUNICACIÓN</t>
  </si>
  <si>
    <t>COMUNICACIÓN COMUNITARIA</t>
  </si>
  <si>
    <t>CULTURA Y COMUNICACIÓN ORGANIZACIONAL</t>
  </si>
  <si>
    <t>ESTUDIO COMPLEXIVO DE LA COMUNICACIÓN</t>
  </si>
  <si>
    <t>ANTROPOLOGÍA MEDICA II</t>
  </si>
  <si>
    <t xml:space="preserve">ENFERMERÍA COMUNITARIA I </t>
  </si>
  <si>
    <t>ENFERMERÍA COMUNITARIA III</t>
  </si>
  <si>
    <t>GINECO OBSTETRICIA II</t>
  </si>
  <si>
    <t>HISTOEMBRIOLOGIA</t>
  </si>
  <si>
    <t xml:space="preserve">INFORMÁTICA I </t>
  </si>
  <si>
    <t xml:space="preserve">TECNOLOGÍA DE LA INFORMACIÓN Y COMUNICACIÓN EN ENFERMEIRA </t>
  </si>
  <si>
    <t>FÍSICA I</t>
  </si>
  <si>
    <t>PROBABILIDADES III</t>
  </si>
  <si>
    <t xml:space="preserve">NUTRICIÓN Y DIETÉTICA </t>
  </si>
  <si>
    <t>GESTION Y EMPRENDIMIENTO</t>
  </si>
  <si>
    <t>NUTRICION</t>
  </si>
  <si>
    <t>FISICA II</t>
  </si>
  <si>
    <t>GARCIA PALOMINO GUSTAVO ADOLFO</t>
  </si>
  <si>
    <t>INTRODUCCIÓN A LA TERAPIA FÍSICA</t>
  </si>
  <si>
    <t>BIOFÍSICA</t>
  </si>
  <si>
    <t>0201524782</t>
  </si>
  <si>
    <t>MAGISTER EN ENTRENAMIENTO DEPORTIVO</t>
  </si>
  <si>
    <t>LICENCIADO EN TERAPIA FISICA</t>
  </si>
  <si>
    <t>MICROBIOLOGIA Y PARASITOLOGIA</t>
  </si>
  <si>
    <t>PRIMEROS AUXILIOS</t>
  </si>
  <si>
    <t>EPIDEMIOLOGÍA</t>
  </si>
  <si>
    <t>SEMIOLOGÍA</t>
  </si>
  <si>
    <t>ENFERMERIA QIRÚRGICA DEL ADULTO Y ADULTO MAYOR</t>
  </si>
  <si>
    <t>ESTADISTICA INFERENCIAL</t>
  </si>
  <si>
    <t xml:space="preserve">EDUCACIÓN </t>
  </si>
  <si>
    <t>EDUCACIÓN BÁSICA</t>
  </si>
  <si>
    <t>MAGISTER EN EDUCACION PARVULARIA MENCION: JUEGO, ARTE Y APRENDIZAJE</t>
  </si>
  <si>
    <t>EDUCACIÓN INICIAL</t>
  </si>
  <si>
    <t xml:space="preserve">MATRIZ </t>
  </si>
  <si>
    <t>MATUTINA</t>
  </si>
  <si>
    <t>FILOSOFÍA DE LA EDUCACIÓN</t>
  </si>
  <si>
    <t>PEDAGOGÍA DE LA INFORMÁTICA</t>
  </si>
  <si>
    <t>EDUCACIÓN INTERCULTURAL BILINGÜE</t>
  </si>
  <si>
    <t>MODELOS EDUCATIVOS: FUNDAMENTOS, ENFOQUES HISTÓRICOS DE PENSAMIENTO Y VALORES</t>
  </si>
  <si>
    <t>PEDAGOGÍA DE LAS MATEMÁTICAS Y LA FÍSICA</t>
  </si>
  <si>
    <t>TERAPIA FÍSICA</t>
  </si>
  <si>
    <t>DPTO. TECNOLOGIAS DE LA INFORMACION Y COMUNICACION</t>
  </si>
  <si>
    <t>HERRAMIENTAS INFORMÁTICAS II</t>
  </si>
  <si>
    <t>SAN MIGUEL</t>
  </si>
  <si>
    <t>DIVERSIDAD Y EDUCACIÓN INCLUSIVA</t>
  </si>
  <si>
    <t>LECTURA Y ESCRITURA DE TEXTOS ACADÉMICOS</t>
  </si>
  <si>
    <t>MODELOS Y PROCESOS DE INVESTIGACIÓN EDUCATIVA: OBSERVACIÓN Y EXPLORACIÓN</t>
  </si>
  <si>
    <t>MODELOS Y PROCESOS DE INVESTIGACIÓN EDUCATIVA: DIAGNÓSTICO</t>
  </si>
  <si>
    <t>MÚSICA INFANTIL</t>
  </si>
  <si>
    <t>PROYECCIÓN CURRICULAR ECUATORIANA</t>
  </si>
  <si>
    <t>EDUCACIÓN INTERCULTURAL E INCLUSIVA</t>
  </si>
  <si>
    <t>ESTADÍSTICA EDUCATIVA</t>
  </si>
  <si>
    <t>PSICOLOGÍA GENERAL</t>
  </si>
  <si>
    <t>NECESIDADES EDUCATIVAS ESPECIALES</t>
  </si>
  <si>
    <t>OFIMÁTICA Y TICS</t>
  </si>
  <si>
    <t>CÁTEDRA INTEGRADORA: ORGANIZACIÓN Y GESTIÓN ESCOLAR, COMUNIDADES DE APRENDIZAJE Y PARTICIPACIÓN</t>
  </si>
  <si>
    <t>METODOLOGÍA DE LA INVESTIGACIÓN PIS III</t>
  </si>
  <si>
    <t>CATEDRA INTEGRADORA: DISEÑO Y DESARROLLO DE MODELOS PEDAGÓGICOS</t>
  </si>
  <si>
    <t>ESCUELAS Y ENFOQUES TEÓRICOS DE LA PSICOLOGÍA APLICADOS AL TALENTO HUMANO</t>
  </si>
  <si>
    <t>EXTENSION DE SAN MIGUEL</t>
  </si>
  <si>
    <t>DPTO. IDIOMAS</t>
  </si>
  <si>
    <t>R-N1I</t>
  </si>
  <si>
    <t>R-N3K</t>
  </si>
  <si>
    <t>R-N3M</t>
  </si>
  <si>
    <t>R-N3N</t>
  </si>
  <si>
    <t>AUDITORÍA FORENSE</t>
  </si>
  <si>
    <t>1802407427</t>
  </si>
  <si>
    <t>1801662931</t>
  </si>
  <si>
    <t>DPTO. TECNOLOGIAS DE LA INFORMACIÓN Y COMUNICACIÓN</t>
  </si>
  <si>
    <t>TC -CE</t>
  </si>
  <si>
    <t>RMU MENSUAL</t>
  </si>
  <si>
    <t>MESES</t>
  </si>
  <si>
    <t>IESS</t>
  </si>
  <si>
    <t>DECIMO CUARTO</t>
  </si>
  <si>
    <t>DECIMO TERCERO</t>
  </si>
  <si>
    <t>FONDOS DE RESERVA</t>
  </si>
  <si>
    <t>TOTAL CICLO</t>
  </si>
  <si>
    <t>RMU MENSUAL TOTAL</t>
  </si>
  <si>
    <t>DATOS ECONÓMICOS CICLO 2021</t>
  </si>
  <si>
    <t>DATOS ECONÓMICOS CICLO 2020-2021</t>
  </si>
  <si>
    <t>EXCEDENTE</t>
  </si>
  <si>
    <t>MIRANDA CARVAJAL WILMER WLADIMIR</t>
  </si>
  <si>
    <t>ANATOMIA FUNCIONAL I</t>
  </si>
  <si>
    <t>ANATOMIA FUNCIONAL II</t>
  </si>
  <si>
    <t>PATOLOGÍA GENERAL</t>
  </si>
  <si>
    <t xml:space="preserve">FILOSOFÍA I </t>
  </si>
  <si>
    <t xml:space="preserve">FILOSOFÍA II </t>
  </si>
  <si>
    <t>DOCTOR EN PROBLEMAS ECONOMICOS AGROINDUSTRIALES</t>
  </si>
  <si>
    <t>LADINO PAZMIÑO NICOLAS ALEXANDER</t>
  </si>
  <si>
    <t>GEOGRAFÍA FÍSICA</t>
  </si>
  <si>
    <t xml:space="preserve">QUÍMICA GENERAL </t>
  </si>
  <si>
    <t>MAGISTER EN ENFERMERIA QUIRURGICA</t>
  </si>
  <si>
    <t>PEREZ GAIBOR NANCY CONCEPCION</t>
  </si>
  <si>
    <t>0200938504</t>
  </si>
  <si>
    <t>MAGISTER EN DESARROLLO DE LA INTELIGENCIA Y EDUCACION</t>
  </si>
  <si>
    <t>HACHI ESCOBAR MARIO XAVIER</t>
  </si>
  <si>
    <t>0201090164</t>
  </si>
  <si>
    <t>DEL SALTO DAVILA ESTHER FABIOLA</t>
  </si>
  <si>
    <t>RIBADENEIRA VASCONEZ LUIS ALBERTO</t>
  </si>
  <si>
    <t>VITERI NARANJO ELSIA RAQUEL</t>
  </si>
  <si>
    <t>ADMINISTRACIÓN DE EMPRESAS/COMUNICACIÓN</t>
  </si>
  <si>
    <t>ADMINISTRACIÓN CENTRAL</t>
  </si>
  <si>
    <t>LOPEZ VACA JUAN CARLOS</t>
  </si>
  <si>
    <t>ESPECIALISTA DE PRIMER GRADO EN CIRUGIA GENERAL</t>
  </si>
  <si>
    <t>0801991662</t>
  </si>
  <si>
    <t>PSICOLOGO</t>
  </si>
  <si>
    <t>MAGISTER EN ESTUDIOS DE LA CULTURA MENCION POLITICAS CULTURALES</t>
  </si>
  <si>
    <t>0201811502</t>
  </si>
  <si>
    <t>0201321346</t>
  </si>
  <si>
    <t>VALLE ARELLANO DANILO RENATO</t>
  </si>
  <si>
    <t>MAGÍSTER EN DIRECCIÓN DE COMUNICACIÓN EMPRESARIAL E INSTITUCIONAL</t>
  </si>
  <si>
    <t>CHAVEZ GAVILANEZ EDWIN OLMEDO</t>
  </si>
  <si>
    <t>0201041951</t>
  </si>
  <si>
    <t>MAGISTER EN PEDAGOGIA</t>
  </si>
  <si>
    <t>LICENCIADO EN CIENCIAS DE LA EDUCACION MENCION EDUCACION MUSICAL</t>
  </si>
  <si>
    <t>PSICOLOGA INFANTIL Y PSICOREHABILITADORA</t>
  </si>
  <si>
    <t>R-N1B</t>
  </si>
  <si>
    <t>0201427572</t>
  </si>
  <si>
    <t>PEÑA PATRICIA MORAIMA</t>
  </si>
  <si>
    <t>LICENCIADA EN CIENCIAS DE LA EDUCACION ESPECIALIDAD EDUCACION FISICA, DEPORTES Y RECREACION</t>
  </si>
  <si>
    <t>0915033641</t>
  </si>
  <si>
    <t>1709985418</t>
  </si>
  <si>
    <t>AYALA GAVILANES DIANA CATALINA</t>
  </si>
  <si>
    <t>GUANGA CHUNATA DEYSI MARGOTH</t>
  </si>
  <si>
    <t>MARTINEZ MOREIRA JENNY MARCELA</t>
  </si>
  <si>
    <t xml:space="preserve">TANQUEÑO COLCHA  OSCAR PAÚL </t>
  </si>
  <si>
    <t>0603602400</t>
  </si>
  <si>
    <t>INGENIERO EN EMPRESAS</t>
  </si>
  <si>
    <t xml:space="preserve">MASTER EN CONTABILIDAD Y AUDITORÍA </t>
  </si>
  <si>
    <t>1600241648</t>
  </si>
  <si>
    <t>SORIA DE MESA BRUNO WILFRIDO</t>
  </si>
  <si>
    <t>MAGISTER EN GOBERNABILIDAD Y DESARROLLO</t>
  </si>
  <si>
    <t>DOCTOR EN SOCIOLOGIA Y CIENCIAS POLITICAS</t>
  </si>
  <si>
    <t>COMISION DE SERVICIOS</t>
  </si>
  <si>
    <t>CALCULO INTEGRAL</t>
  </si>
  <si>
    <t>EVALUACIÓN DE RIESGO II</t>
  </si>
  <si>
    <t>8</t>
  </si>
  <si>
    <t xml:space="preserve">FUNDAMENTOS DE RIESGOS DE DESASTRES </t>
  </si>
  <si>
    <t>6</t>
  </si>
  <si>
    <t xml:space="preserve">CIENCIAS DE LA CONDUCTA </t>
  </si>
  <si>
    <t>9</t>
  </si>
  <si>
    <t>DESARROLLO LOCAL III</t>
  </si>
  <si>
    <t>IMPACTOS AMBIENTALES II</t>
  </si>
  <si>
    <t>IMPACTOS AMBIENTALES I</t>
  </si>
  <si>
    <t>DIDÁCTICA</t>
  </si>
  <si>
    <t>RESPONSABILIDAD SOCIAL Y ETICA</t>
  </si>
  <si>
    <t xml:space="preserve">CÁLCULO DIFERENCIAL </t>
  </si>
  <si>
    <t>5</t>
  </si>
  <si>
    <t>ÉTICA Y LEGISLACIÓN</t>
  </si>
  <si>
    <t xml:space="preserve">EXPRESIÓN ORAL Y ESCRITA </t>
  </si>
  <si>
    <t>COMUNICACIÓN E INFORMACIÓN</t>
  </si>
  <si>
    <t>DESARROLLO LOCAL II</t>
  </si>
  <si>
    <t>EVALUACIÓN DE RIESGO III</t>
  </si>
  <si>
    <t xml:space="preserve">DESARROLLO LOCAL Y REGIONAL </t>
  </si>
  <si>
    <t>PROYECTOS IV</t>
  </si>
  <si>
    <t>PROYECTOS III</t>
  </si>
  <si>
    <t>SEGURIDAD INDUSTRIAL   I</t>
  </si>
  <si>
    <t>SEGURIDAD INDUSTRIAL   II</t>
  </si>
  <si>
    <t>SISTEMA INFORMACIÓN GEOGRÁFICA II</t>
  </si>
  <si>
    <t>SISTEMA INFORMACIÓN GEOGRÁFICA III</t>
  </si>
  <si>
    <t>ESTADISTICA DESCRIPTIVA</t>
  </si>
  <si>
    <t xml:space="preserve">PSICOLOGÍA APLICADA AL CUIDADO </t>
  </si>
  <si>
    <t xml:space="preserve">SOCIOANTROPOLOGÍA </t>
  </si>
  <si>
    <t>BASES TEÓRICAS Y EPISTEMOLOGÍA DEL CUIDADO</t>
  </si>
  <si>
    <t xml:space="preserve">PROYECTOS EN SALUD Y ENFERMERIA </t>
  </si>
  <si>
    <t>METODOLOGÍA DE LA INVESTIGACIÓN CIENTÍFICA III</t>
  </si>
  <si>
    <t>METODOLOGIA DE LA INVESTIGACION I</t>
  </si>
  <si>
    <t xml:space="preserve">INVESTIGACION CIENTIFICA Y ENFERMERIA BASADA EN EVIDENCIAS </t>
  </si>
  <si>
    <t>4</t>
  </si>
  <si>
    <t>ENFERMERIA BASICA</t>
  </si>
  <si>
    <t>ENFERMERIA EN SALUD REPRODUCTIVA II</t>
  </si>
  <si>
    <t>METODOLOGIA DE LA INVESTIGACIÓN CIENTÍFICA II</t>
  </si>
  <si>
    <t>METODOLOGÍA DE LA INVESTIGACIÓN CIENTÍFICA II</t>
  </si>
  <si>
    <t xml:space="preserve">ENFERMERIA Y CUIDADOS PALEATIVOS </t>
  </si>
  <si>
    <t>PEDAGOGIA DEL CUIDADO</t>
  </si>
  <si>
    <t>SALUD MENTAL Y ENFERMERIA PSIQUIATRICA / ENFERMERIA PSIQUIATRICA (ASIGNATURA COMUN)</t>
  </si>
  <si>
    <t xml:space="preserve">SALUD MENTAL Y ENFERMERIA PSIQUIATRICA </t>
  </si>
  <si>
    <t xml:space="preserve">ENFERMERÍA COMUNITARIA II </t>
  </si>
  <si>
    <t>ENFERMERÍA COMUNITARIA II</t>
  </si>
  <si>
    <t>REALIDAD NACIONAL</t>
  </si>
  <si>
    <t>METODOLOGÍA DE LOS CUIDADOS DE ENFERMERÍA</t>
  </si>
  <si>
    <t xml:space="preserve">SALUD LABORAL Y LEGISLACIÓN  </t>
  </si>
  <si>
    <t>ENFERMERIA QUIRURGÍCA DEL ADULTO Y ADULTO MAYOR</t>
  </si>
  <si>
    <t>FAMILIA Y SOCIEDAD EN EDUCACIÓN INICIAL</t>
  </si>
  <si>
    <t>PROGRAMACIÓN VISUAL</t>
  </si>
  <si>
    <t>ESTIMULACIÓN ADECUADA I</t>
  </si>
  <si>
    <t>NEUROCIENCIA EDUCATIVA</t>
  </si>
  <si>
    <t>GEOMETRÍA ANALÍTICA PLANA</t>
  </si>
  <si>
    <t>MATEMÁTICA BÁSICA</t>
  </si>
  <si>
    <t>TRIGONOMETRÍA</t>
  </si>
  <si>
    <t>GEOMETRÍA ANALÍTICA TRIDIMENCIONAL</t>
  </si>
  <si>
    <t>ANÁLISIS MATEMÁTICO</t>
  </si>
  <si>
    <t>INVESTIGACION OPERATIVA</t>
  </si>
  <si>
    <t>PRODUCCION Y SALUD DE ESPECIES MENORES II</t>
  </si>
  <si>
    <t>MICROBIOLOGÍA</t>
  </si>
  <si>
    <t xml:space="preserve">LAGUACOTO </t>
  </si>
  <si>
    <t>BIOLOGÍA</t>
  </si>
  <si>
    <t xml:space="preserve">EMBRIOLOGÍA </t>
  </si>
  <si>
    <t>BIOTECNOLOGÍA DE LA REPRODUCCIÓN ANIMAL</t>
  </si>
  <si>
    <t xml:space="preserve">CIRUGIA MENOR </t>
  </si>
  <si>
    <t>COMISIÓN DE SERVICIO</t>
  </si>
  <si>
    <t xml:space="preserve">ZOOLOGÍA GENERAL </t>
  </si>
  <si>
    <t>FITOPATOLOGÍA</t>
  </si>
  <si>
    <t>PROTECCIÓN DE CULTIVOS</t>
  </si>
  <si>
    <t xml:space="preserve">NUTRICIÓN VEGETAL </t>
  </si>
  <si>
    <t xml:space="preserve">DISEÑO EXPERIMENTAL </t>
  </si>
  <si>
    <t>TERMODINÁMICA</t>
  </si>
  <si>
    <t>PRODUCCIÓN Y SALUD AVÍCOLA II</t>
  </si>
  <si>
    <t xml:space="preserve">BIOTECNOLOGÍA </t>
  </si>
  <si>
    <t>BIOINGENIERIA</t>
  </si>
  <si>
    <t>AGROECOLOGÍA</t>
  </si>
  <si>
    <t>NUTRICIÓN ANIMAL</t>
  </si>
  <si>
    <t>PASTOS Y FORRAJES</t>
  </si>
  <si>
    <t>PROCESOS TECNOLOGICOS</t>
  </si>
  <si>
    <t>OPERACIONES UNITARIAS</t>
  </si>
  <si>
    <t xml:space="preserve">GENÉTICA ANIMAL </t>
  </si>
  <si>
    <t xml:space="preserve">BIOESTADÍSTICA </t>
  </si>
  <si>
    <t>FITOMEJORAMIENTO</t>
  </si>
  <si>
    <t xml:space="preserve">GENÉTICA </t>
  </si>
  <si>
    <t>ETOLOGIA Y BIENESTAR ANIMAL</t>
  </si>
  <si>
    <t>FISIOPATOLOGÍA</t>
  </si>
  <si>
    <t xml:space="preserve">PATOLOGÍA GENERAL </t>
  </si>
  <si>
    <t>QUÍMICA INORGÁNICA</t>
  </si>
  <si>
    <t>QUÍMICA ORGÁNICA</t>
  </si>
  <si>
    <t xml:space="preserve"> DIRECCIÓN Y PARTICIPACIÓN PROYECTOS DE EXPERIMENTACIÓN E INNOVACIÓN DOCENTE  (PROYECTO SEMILLAS)</t>
  </si>
  <si>
    <t xml:space="preserve">BIOLOGÍA </t>
  </si>
  <si>
    <t>FISIOLOGÍA VEGETAL</t>
  </si>
  <si>
    <t xml:space="preserve">MEDICINA Y SALUD DE ANIMALES DE GRANJA </t>
  </si>
  <si>
    <t>RIEGO Y DRENAJE</t>
  </si>
  <si>
    <t>DISEÑO DE LA INVESTIGACIÓN</t>
  </si>
  <si>
    <t>DIDÁCTICA DE LAS MATEMÁTICAS PARA EGB</t>
  </si>
  <si>
    <t>PSICOLOGÍA DEL APRENDIZAJE</t>
  </si>
  <si>
    <t>ENSEÑANZA Y APRENDIZAJE DE LA COMUNICACIÓN HUMANA I</t>
  </si>
  <si>
    <t>DESARROLLO PROFESIONAL DOCENTE</t>
  </si>
  <si>
    <t>EXPRESIÓN ARTÍSTICA</t>
  </si>
  <si>
    <t>ELECTRÓNICA</t>
  </si>
  <si>
    <t>LÓGICA MATEMÁTICA</t>
  </si>
  <si>
    <t>BASE DE DATOS I</t>
  </si>
  <si>
    <t>CÁTEDRA INTEGRADORA: EVALUACIÓN Y SISTEMATIZACIÓN DE LA PRÁCTICA EDUCATIVA (ELABORACIÓN DEL PROYECTO DE TITULACIÓN)</t>
  </si>
  <si>
    <t>LENGUAJES ALGORÍTMICOS</t>
  </si>
  <si>
    <t xml:space="preserve">TRABAJO DE TITULACIÓN
</t>
  </si>
  <si>
    <t>INVESTIGACIÓN Y ACCIÓN PARTICIPATIVA: LESSON STUDY</t>
  </si>
  <si>
    <t>METODOLOGÍA DE LA INVESTIGACIÓN PIS I</t>
  </si>
  <si>
    <t>METODOLOGÍA DE LA INVESTIGACIÓN PIS IV</t>
  </si>
  <si>
    <t>ELECTRICIDAD, ONDAS Y CALOR</t>
  </si>
  <si>
    <t>FUNDAMENTO DE PEDAGOGÍA DE LAS MATEMÁTICAS</t>
  </si>
  <si>
    <t>PLANEAMIENTO DOCENTE</t>
  </si>
  <si>
    <t>CATEDRA INTEGRADORA: SISTEMAS Y CONTEXTOS EDUCATIVOS</t>
  </si>
  <si>
    <t xml:space="preserve">MODELOS CURRICULARES: FUNDAMENTOS, ENFOQUES Y VALORES
</t>
  </si>
  <si>
    <t>EL SUMAK KAWSAY Y LA EDUCACIÓN</t>
  </si>
  <si>
    <t>LEGISLACIÓN EDUCATIVA</t>
  </si>
  <si>
    <t>GESTIÓN DE TALENTO HUMANO</t>
  </si>
  <si>
    <t>CAMPAÑAS DE COMUNICACIÓN E INFORMACIÓN</t>
  </si>
  <si>
    <t>SISTEMATIZACIÓN DE PRÁCTICAS PRE PROFESIONALES Y VINCULACIÓN</t>
  </si>
  <si>
    <t>FUNDAMENTOS DE INVESTIGACIÓN</t>
  </si>
  <si>
    <t>PROGRAMACIÓN MÓVIL</t>
  </si>
  <si>
    <t>CULTURA FISICA</t>
  </si>
  <si>
    <t>ORTESIS Y PRÓTESIS</t>
  </si>
  <si>
    <t xml:space="preserve">INTRODUCCIÓN A LA SOCIOLOGÍA </t>
  </si>
  <si>
    <t xml:space="preserve">SOCIOLOGÍA III </t>
  </si>
  <si>
    <t xml:space="preserve">SOCIOLOGÍA IV </t>
  </si>
  <si>
    <t xml:space="preserve">HISTORIA DE LA FORMACIÓN SOCIAL ECUATORIANA 2 </t>
  </si>
  <si>
    <t xml:space="preserve">PLANIFICACIÓN DEL DESARROLLO INSTITUCIONAL </t>
  </si>
  <si>
    <t xml:space="preserve">GESTIÓN SOCIAL </t>
  </si>
  <si>
    <t>SISTEMAS TURISTICOS</t>
  </si>
  <si>
    <t>CONTABILIDAD DE COSTOS  II</t>
  </si>
  <si>
    <t>ESTADÍSTICA E INVESTIGACIÓN</t>
  </si>
  <si>
    <t>INVESTIGACIÓN REALIZADA EN LABORATORIOS, CENTROS DOCUMENTALES Y DEMÁS INSTALACIONES HABILITADAS PARA ESTA FUNCIÓN, ASÍ COMO EN ENTORNOS SOCIALES, Y NATURALES;</t>
  </si>
  <si>
    <t>PRODUCCION Y SALUD ACUICOLA II</t>
  </si>
  <si>
    <t>REALIDAD NACIONAL Y DIVERSIDAD CULTURAL</t>
  </si>
  <si>
    <t xml:space="preserve">LENGUAJE Y COMUNICACIÓN </t>
  </si>
  <si>
    <t xml:space="preserve">ADMINISTRACIÓN Y GESTIÓN DEL CUIDADO ENFERMERO 	</t>
  </si>
  <si>
    <t xml:space="preserve"> VESPERTINO</t>
  </si>
  <si>
    <t>ALGEBRA LINEAL Y TRIGONOMETRÍA</t>
  </si>
  <si>
    <t>CARTOGRAFIA</t>
  </si>
  <si>
    <t>ENFERMERIA DEL NIÑO Y DEL ADOLESCENTE</t>
  </si>
  <si>
    <t>CULTURA FÍSICA I</t>
  </si>
  <si>
    <t xml:space="preserve">CULTURA FÍSICA II </t>
  </si>
  <si>
    <t>COLOMA GARÓFALO JESUS ANTONIO</t>
  </si>
  <si>
    <t>0202021135</t>
  </si>
  <si>
    <t>INFORMATICA</t>
  </si>
  <si>
    <t>BIOMECANICA</t>
  </si>
  <si>
    <t>QUINESIOTERAPIA</t>
  </si>
  <si>
    <t xml:space="preserve">EPIDEMIOLOGÍA  Y BIOESTADÍSTICA </t>
  </si>
  <si>
    <t xml:space="preserve">PSICOLOGIA </t>
  </si>
  <si>
    <t xml:space="preserve">BIOETICA </t>
  </si>
  <si>
    <t>LENGUAS ANCESTRALES QUICHUA</t>
  </si>
  <si>
    <t xml:space="preserve">SABERES ANCESTRALES Y PRACTICAS ALTERNATIVAS DE SALUD </t>
  </si>
  <si>
    <t>INTERCULTURALIDAD Y SABERES ANCESTRALES</t>
  </si>
  <si>
    <t>0201920105</t>
  </si>
  <si>
    <t>PRACTICAS FORMATIVAS OBSERVACIONALES I</t>
  </si>
  <si>
    <t>TECNICAS DE MOVILIZACION MASOTERAPIA Y VENDAJE</t>
  </si>
  <si>
    <t>TRAUMATOLOGÍA Y RADIOLOGÍA BÁSICA</t>
  </si>
  <si>
    <t>GEOLOGIA</t>
  </si>
  <si>
    <t>REALIDAD SOCIOECONÓMICA E INTERCULTURALIDAD</t>
  </si>
  <si>
    <t>COMPORTAMIENTO ORGANIZACIONAL</t>
  </si>
  <si>
    <t>VITERI VALLE VICTOR VICENTE</t>
  </si>
  <si>
    <t>MATEMATICA</t>
  </si>
  <si>
    <t>PLANIFICACIÓN Y DIRECCIÓN ESTRATÉGICA</t>
  </si>
  <si>
    <t>ADMINISTRACIÓN GENERAL</t>
  </si>
  <si>
    <t xml:space="preserve">SAN MIGUEL </t>
  </si>
  <si>
    <t>PLANIFICACIÓN Y GESTIÓN DEL TALENTO HUMANO</t>
  </si>
  <si>
    <t>NARANJO GAIBOR JEFFERSON NAPOLEÓN</t>
  </si>
  <si>
    <t xml:space="preserve">PEDIATRÍA II                      </t>
  </si>
  <si>
    <t>MODELAMIENTO Y SIMULACION</t>
  </si>
  <si>
    <t>REALIDAD NACIONAL Y DESASRROLLO SUSTENTABLE</t>
  </si>
  <si>
    <t>PROBABILIDADES II</t>
  </si>
  <si>
    <t>AGUALONGO CHELA DAVID SANTIAGO</t>
  </si>
  <si>
    <t>0201774452</t>
  </si>
  <si>
    <t>ESTADISTICA DE LA PROBABILIDADES</t>
  </si>
  <si>
    <t>ENFERMERÍA CLÍNICA DEL ADULTO Y ADULTO MAYOR</t>
  </si>
  <si>
    <t>BOSQUEZ BARCENES VICTOR ALEJANDRO</t>
  </si>
  <si>
    <t>ROMÁN CÁRDENAS FRANKLIN ANTONIO</t>
  </si>
  <si>
    <t>VERDEZOTO DEL SALTO LUIS FERNANDO</t>
  </si>
  <si>
    <t>VERDEZOTO MENDOZA FRANZ PATRICIO</t>
  </si>
  <si>
    <t>EXTENSIÓN SAN MIGUEL</t>
  </si>
  <si>
    <t>EXT</t>
  </si>
  <si>
    <t>EXTENSIÓN DE SAN MIGUEL</t>
  </si>
  <si>
    <t>Clima y Cultura Organizacional</t>
  </si>
  <si>
    <t>Gestión por Competencias</t>
  </si>
  <si>
    <t>ALDAZ LEÓN DAYANA PATRICIA</t>
  </si>
  <si>
    <t xml:space="preserve">INGLÉS </t>
  </si>
  <si>
    <t>R-N1A</t>
  </si>
  <si>
    <t>R-N1C</t>
  </si>
  <si>
    <t>DPTO. GESTION ACADEMICA</t>
  </si>
  <si>
    <t>R-N1F</t>
  </si>
  <si>
    <t>R-N1H</t>
  </si>
  <si>
    <t>R-N3F</t>
  </si>
  <si>
    <t>R-N1J</t>
  </si>
  <si>
    <t>R-N1K</t>
  </si>
  <si>
    <t>D-N3A</t>
  </si>
  <si>
    <t>D-N4A</t>
  </si>
  <si>
    <t>TRABAJO DE TITULACIÓN E INTEGRACIÓN CURRICULAR</t>
  </si>
  <si>
    <t>REINGENIERÍA DE PROCESOS</t>
  </si>
  <si>
    <t>DERECHO MERCANTIL Y LABORAL</t>
  </si>
  <si>
    <t>MARKETING PARA CONTADORES</t>
  </si>
  <si>
    <t>DISEÑO Y ELABORACIÓN DE TRABAJO DE TITULACIÓN</t>
  </si>
  <si>
    <t>DEONTOLOGÍA INFORMÁTICA</t>
  </si>
  <si>
    <t>TRABAJO EN EQUIPO Y COMUNICACIÓN EFICAZ</t>
  </si>
  <si>
    <t>MERCADO DE VALORES Y DE CAPITAL</t>
  </si>
  <si>
    <t>CONTABILIDAD DE IFIS/EPS</t>
  </si>
  <si>
    <t>SIMULACIÓN</t>
  </si>
  <si>
    <t>ADMINISTRACIÓN FINANCIERA</t>
  </si>
  <si>
    <t xml:space="preserve">AUDITORÍA FINANCIERA </t>
  </si>
  <si>
    <t>AUDITORÍA TRIBUTARIA</t>
  </si>
  <si>
    <t>MANTENIMIENTO Y CONFIGURACIÓN DEL SOFTWARE</t>
  </si>
  <si>
    <t>SISTEMAS DE INFORMACIÓN</t>
  </si>
  <si>
    <t>MATEMÁTICA II</t>
  </si>
  <si>
    <t>INFORMÁTICA APLICADA A LA CONTABILIDAD</t>
  </si>
  <si>
    <t>ARQUITECTURA DEL SOFTWARE</t>
  </si>
  <si>
    <t>INTELIGENCIA ARTIFICIAL</t>
  </si>
  <si>
    <t>METODOLOGÍA DEL APRENDIZAJE</t>
  </si>
  <si>
    <t>PROGRAMACIÓN WEB II</t>
  </si>
  <si>
    <t>MODELAMIENTO Y DISEÑO DE SOFTWARE</t>
  </si>
  <si>
    <t>CALIDAD DEL SOFTWARE</t>
  </si>
  <si>
    <t>ECONOMÍA APLICADA A LA CONTABILIDAD</t>
  </si>
  <si>
    <t>MICROECONÓMICA</t>
  </si>
  <si>
    <t>CONTABILIDAD</t>
  </si>
  <si>
    <t>EVALUACIÓN DE PROYECTOS SOCIALES Y PRODUCTIVOS</t>
  </si>
  <si>
    <t>AUDITORÍA DE GESTIÓN</t>
  </si>
  <si>
    <t>AUDITORÍA ADMINISTRATIVA</t>
  </si>
  <si>
    <t xml:space="preserve">CÁLCULO I  </t>
  </si>
  <si>
    <t>CÁLCULO I</t>
  </si>
  <si>
    <t>CÁLCULO III</t>
  </si>
  <si>
    <t>SOSTENIBILIDAD AMBIENTAL</t>
  </si>
  <si>
    <t>PLANEACIÓN ESTRATÉGICA</t>
  </si>
  <si>
    <t>EPISTEMOLOGÍA Y METODOLOGÍA DE LA INVESTIGACIÓN</t>
  </si>
  <si>
    <t>EPISTEMOLOGIA Y METODOLOGÍA DE LA INVESTIGACIÓN</t>
  </si>
  <si>
    <t xml:space="preserve">AUDITORÍA </t>
  </si>
  <si>
    <t>CÁLCULO II</t>
  </si>
  <si>
    <t>ESTADÍSTICA Y PROBABILIDADES</t>
  </si>
  <si>
    <t>FUNDAMENTOS DE REDES Y CONECTIVIDAD</t>
  </si>
  <si>
    <t>SEGURIDAD DEL SOFTWARE</t>
  </si>
  <si>
    <t>PROGRAMACIÓN WEB I</t>
  </si>
  <si>
    <t>NIIF´S - NIC GENERALES</t>
  </si>
  <si>
    <t>LIDERAZGO Y EMPRENDIMIENTO</t>
  </si>
  <si>
    <t>INDUSTRIA DE FRUTAS Y HORTALIZAS</t>
  </si>
  <si>
    <t>TECNOLOGÍAS DE LA INFORMACIÓN Y COMUNICACIÓN</t>
  </si>
  <si>
    <t>INFORMÁTICA APLICADA</t>
  </si>
  <si>
    <t>LABORATORIO CLÍNICO</t>
  </si>
  <si>
    <t>CIRUGÍA MAYOR</t>
  </si>
  <si>
    <t xml:space="preserve">BIOLOGÍA MOLECULAR </t>
  </si>
  <si>
    <t>C-2</t>
  </si>
  <si>
    <t>VIROLOGÍA E INMUNOLOGÍA</t>
  </si>
  <si>
    <t>AGROINDUSTRIA</t>
  </si>
  <si>
    <t>INGENIERIA DE POSCOSECHA</t>
  </si>
  <si>
    <t>INDUSTRIALIZACIÓN DE CEREALES</t>
  </si>
  <si>
    <t xml:space="preserve">CLÍNICA MAYOR </t>
  </si>
  <si>
    <t xml:space="preserve">SEMIOLOGIA Y PROPEDEUTICA </t>
  </si>
  <si>
    <t>ANALISIS INSTRUMENTAL</t>
  </si>
  <si>
    <t xml:space="preserve">LABORATORIO CLÍNICO </t>
  </si>
  <si>
    <t>PRODUCCION Y SALUD BOVINA II</t>
  </si>
  <si>
    <t>ENTOMOLOGÍA GENERAL</t>
  </si>
  <si>
    <t>BIOESTADÍSTICA</t>
  </si>
  <si>
    <t>ANÁLISIS Y DISEÑO EXPERIMENTAL</t>
  </si>
  <si>
    <t>INTRODUCCIÓN A LA AGRONOMÍA</t>
  </si>
  <si>
    <t>DISEÑO Y AUTOMATIZACIÓN DE PLANTAS</t>
  </si>
  <si>
    <t>PROYECTOS AGROINDUSTRIALES</t>
  </si>
  <si>
    <t>TOXICOLOGÍA</t>
  </si>
  <si>
    <t xml:space="preserve">UNICO </t>
  </si>
  <si>
    <t>PRODUCCIÓN Y SALUD PORCINA II</t>
  </si>
  <si>
    <t>MECANICA DE FLUIDOS</t>
  </si>
  <si>
    <t>BIOLOGÍA CELULAR Y MOLECULAR</t>
  </si>
  <si>
    <t>ANÁLISIS Y COMPOSICIÓN DE PRODUCTOS AGROINDUSTRIALES</t>
  </si>
  <si>
    <t>CÁLCULO DIFERENCIAL E INTEGRAL</t>
  </si>
  <si>
    <t>FISIOLOGÍA  I</t>
  </si>
  <si>
    <t xml:space="preserve">EDAFOLOGÍA </t>
  </si>
  <si>
    <t>MANEJO DE CUENCAS HIDROGRÁFICAS</t>
  </si>
  <si>
    <t>METEOROLOGÍA AGRÍCOLA</t>
  </si>
  <si>
    <t>ADMINISTRACION PECUARIA II</t>
  </si>
  <si>
    <t>CULTIVOS DE CLIMA TEMPLADO Y FRIO</t>
  </si>
  <si>
    <t>DISEÑO Y DESARROLLO DE NUEVOS PRODUCTOS</t>
  </si>
  <si>
    <t>INGENIERIA DE PROCESOS</t>
  </si>
  <si>
    <t>CALCULOS BÁSICOS DE INGENIERIA</t>
  </si>
  <si>
    <t xml:space="preserve">DISEÑO EXPERIMETAL </t>
  </si>
  <si>
    <t>FISIOLOGÍA I</t>
  </si>
  <si>
    <t>FARMACOLOGÍA GENERAL</t>
  </si>
  <si>
    <t>PRODUCCIÓN Y SALUD OVINO Y CAPRINO II</t>
  </si>
  <si>
    <t>BOTÁNICA SISTEMÁTICA</t>
  </si>
  <si>
    <t>BOTÁNICA GENERAL</t>
  </si>
  <si>
    <t>FRUTICULTURA</t>
  </si>
  <si>
    <t>TECNOLOGÍA DE SEMILLAS</t>
  </si>
  <si>
    <t xml:space="preserve">CULTIVOS TROPICALES </t>
  </si>
  <si>
    <t>HORTICULTURA</t>
  </si>
  <si>
    <t>MAGISTER EN COMUNICACION ORGANIZACIONAL</t>
  </si>
  <si>
    <t>INTRODUCCIÓN A LAS LENGUAS ORIGINARIAS Y SABERES ANCESTRALES</t>
  </si>
  <si>
    <t>DIDÁCTICA GENERAL (TRANSICIÓN DE MALLA)</t>
  </si>
  <si>
    <t>INICIACIÓN A LA LECTO ESCRITURA (TRANSICIÓN DE MALLA)</t>
  </si>
  <si>
    <t>PEDAGOGÍA Y DIDÁCTICA EN EDUCACIÓN INFANTIL</t>
  </si>
  <si>
    <t>MANIFESTACIONES ARTÍSTICAS I</t>
  </si>
  <si>
    <t>DESARROLLO DE LA INTELIGENCIA</t>
  </si>
  <si>
    <t>DESARROLLO DEL PENSAMIENTO LÓGICO MATEMÁTICO</t>
  </si>
  <si>
    <t>CALCULO DIFERENCIAL</t>
  </si>
  <si>
    <t>DESARROLLO DEL LENGUAJE HASTA LOS 5 AÑOS</t>
  </si>
  <si>
    <t>MANIFESTACIONES ARTÍSTICAS II (TRANSICIÓN DE MALLA)</t>
  </si>
  <si>
    <t>LENGUAJES Y COMUNICACIÓN</t>
  </si>
  <si>
    <t>EVALUACIÓN DE LOS APRENDIZAJES</t>
  </si>
  <si>
    <t>DOCENCIA</t>
  </si>
  <si>
    <t>GESTIÓN EDUCATIVA</t>
  </si>
  <si>
    <t>MÚSICA INFANTIL  (TRANSICIÓN DE MALLA)</t>
  </si>
  <si>
    <t>EDUCACIÓN FÍSICA INFANTIL</t>
  </si>
  <si>
    <t>CIENCIAS NATURALES</t>
  </si>
  <si>
    <t>EVALUACIÓN DE LOS APRENDIZAJES (TRANSICIÓN DE MALLA)</t>
  </si>
  <si>
    <t>PEDAGOGÍA (TRANSICIÓN DE MALLA)</t>
  </si>
  <si>
    <t>PSICOLOGÍA DEL DESARROLLO</t>
  </si>
  <si>
    <t>NECESIDADES EDUCATIVAS ESPECIALES (TRANSICIÓN DE MALLA)</t>
  </si>
  <si>
    <t>RODRIGUEZ RUIZ ADRIANA DEL ROCIO</t>
  </si>
  <si>
    <t xml:space="preserve">ANÁLISIS Y EVALUACIÓN DE SISTEMAS INFORMÁTICOS
</t>
  </si>
  <si>
    <t>MANIFESTACIONES ARTÍSTICAS II</t>
  </si>
  <si>
    <t>TEATRO, PAYASERÍA Y MIMO (TRANSICIÓN DE MALLA)</t>
  </si>
  <si>
    <t>TEATRO, PAYASERÍA Y MIMO</t>
  </si>
  <si>
    <t>INCLUSIÓN E INTERVENCIÓN EDUCATIVA</t>
  </si>
  <si>
    <t>NUTRICIÓN Y DIETÉTICA INFANTIL</t>
  </si>
  <si>
    <t>PRIMEROS AUXILIOS (TRANSICIÓN DE MALLA)</t>
  </si>
  <si>
    <t>MATEMÁTICA (TRANSICIÓN DE MALLA)</t>
  </si>
  <si>
    <t>DIBUJO</t>
  </si>
  <si>
    <t>SOFTWARE DE MATEMÁTICA Y FÍSICA</t>
  </si>
  <si>
    <t>SOFTWARE EN EDUCACIÓN INICIAL (TRANSICIÓN DE MALLA)</t>
  </si>
  <si>
    <t xml:space="preserve">SOCIEDAD CONTEMPORÁNEA Y POLÍTICA EDUCATIVA EN LA ÁREA DIGITAL </t>
  </si>
  <si>
    <t>SOFTWARE EN EDUCACIÓN INICIAL</t>
  </si>
  <si>
    <t>CIENCIAS NATURALES (TRANSICIÓN DE MALLA)</t>
  </si>
  <si>
    <t>CREATIVIDAD E INNOVACIÓN EDUCATIVA</t>
  </si>
  <si>
    <t>CREATIVIDAD E INNOVACIÓN EDUCATIVA (TRANSICIÓN MALLA)</t>
  </si>
  <si>
    <t xml:space="preserve">DINÁMICA </t>
  </si>
  <si>
    <t>INCLUSIÓN E INTERVENCIÓN EDUCATIVA (TRANSICIÓN DE MALLA)</t>
  </si>
  <si>
    <t>DIDÁCTICAS ESPECÍFICAS: MATEMÁTICAS</t>
  </si>
  <si>
    <t>GESTIÓN DE TECNOLOGÍAS DE LA INFORMACIÓN</t>
  </si>
  <si>
    <t xml:space="preserve">INFORMÁTICA   </t>
  </si>
  <si>
    <t>ELABORACIÓN DE PROYECTOS</t>
  </si>
  <si>
    <t>MERCADOTECNIA DIGITAL</t>
  </si>
  <si>
    <t>GERENCIA Y DESARROLLO DEL PRODUCTO</t>
  </si>
  <si>
    <t>PRODUCTOS PUBLICITARIOS Y MERCHANDISING</t>
  </si>
  <si>
    <t xml:space="preserve">MATEMÁTICA </t>
  </si>
  <si>
    <t>INTRODUCCIÓN AL TURISMO</t>
  </si>
  <si>
    <t>CANALES Y TRADE MARKETING</t>
  </si>
  <si>
    <t>NEUROMARKETING</t>
  </si>
  <si>
    <t xml:space="preserve">INVESTIGACIÓN Y ANÁLISIS DE MERCADOS  </t>
  </si>
  <si>
    <t>RIEGO Y DRENAJE (HOMOLOGACIÓN)</t>
  </si>
  <si>
    <t>REALIDAD NACIONAL Y DIVERSIDAD CULTURAL (HOMOLOGACIÓN)</t>
  </si>
  <si>
    <t>GÉNEROS PERIODÍSTICOS DE OPINIÓN</t>
  </si>
  <si>
    <t xml:space="preserve">GÉNEROS PERIODÍSTICOS INFORMATIVOS </t>
  </si>
  <si>
    <t>INVESTIGACIÓN PERIODÍSTICA</t>
  </si>
  <si>
    <t>DESARROLLAR PROYECTOS DE INNOVACIÓN QUE PERMITAN APLICAR LOS CONOCIMIENTOS GENERADOS EN LAS INSTITUCIONES DE EDUCACIÓN SUPERIOR, EN PROYECTOS PRODUCTIVOS O DE BENEFICIO SOCIAL.</t>
  </si>
  <si>
    <t>GESTIÓN EDUCATIVA (TRANSICIÓN DE MALLA)</t>
  </si>
  <si>
    <t>FUNDAMENTOS EPISTEMOLÓGICOS DE LA EDUCACIÓN BÁSICA</t>
  </si>
  <si>
    <t xml:space="preserve">REALIDAD NACIONAL Y DIVERSIDAD CULTURAL </t>
  </si>
  <si>
    <t>LENGUA KICHWA 1</t>
  </si>
  <si>
    <t xml:space="preserve">ENSEÑANZA-APRENDIZAJE DE: CIENCIAS NATURALES Y DE LA VIDA  </t>
  </si>
  <si>
    <t>TRABAJO DE TITULACIÓN E INTEGRACIÓN CURRICULAR.</t>
  </si>
  <si>
    <t>HISTORIA DEL ECUADOR: CONTEXTO REGIONAL Y GLOBAL</t>
  </si>
  <si>
    <t>EXPRESIONES ARTÍSTICAS DEL PATRIMONIO CULTURAL</t>
  </si>
  <si>
    <t>COSMOVISIÓN Y EPISTEMOLOGÍA DEL SUR</t>
  </si>
  <si>
    <t>ANTROPOLOGÍA SOCIOCULTURAL EN LA EIB</t>
  </si>
  <si>
    <t>ENSEÑANZA-APRENDIZAJE DE: ETNOMATEMÁTICAS DE LAS CIVILIZACIONES, PUEBLOS Y NACIONALIDADES</t>
  </si>
  <si>
    <t>PILCO TOSCANO CYNTHIA ELIZABETH</t>
  </si>
  <si>
    <t>DISEÑO Y ELABORACIÓN DE MATERIAL DIDÁCTICO</t>
  </si>
  <si>
    <t>R-N1D</t>
  </si>
  <si>
    <t>R-N3O</t>
  </si>
  <si>
    <t>INICIACIÓN A LA LECTO ESCRITURA</t>
  </si>
  <si>
    <t>PSICOMOTRICIDAD Y LÚDICA</t>
  </si>
  <si>
    <t xml:space="preserve">PUERICULTURA (SALUD INTEGRAL) </t>
  </si>
  <si>
    <t>TECNOLOGÍAS DE LA INFORMACIÓN Y LA COMUNICACIÓN APLICADAS A LA EDUCACIÓN II</t>
  </si>
  <si>
    <t>INFORMÁTICA PARA LA EDUCACIÓN II</t>
  </si>
  <si>
    <t>TRABAJO DE TITULACIÓN E INTEGRACIÓN CURRICULAR (TRANSICIÓN DE MALLA)</t>
  </si>
  <si>
    <t>ESTIMULACIÓN ADECUADA II</t>
  </si>
  <si>
    <t>INFORMÁTICA PARA LA EDUCACIÓN I</t>
  </si>
  <si>
    <t>EDUCACIÓN CULTURAL Y ARTÍSTICA (TRANSICÓN DE MALLA)</t>
  </si>
  <si>
    <t>ÉTICA PROFESIONAL, VALORES Y DERECHOS HUMANOS (TRANSICIÓN DE MALLA)</t>
  </si>
  <si>
    <t>LAS DEMAS QUE DEFINAN LAS UNIVERSIDADES Y ESCUELAS POLITÉCNICAS EN EJERCICIO DE SU AUTONOMÍA RESPONSABLE (CONSEJO DIRECTIVO)</t>
  </si>
  <si>
    <t>PSICOLOGÍA GENERAL Y EVOLUTIVA</t>
  </si>
  <si>
    <t>DESEMPEÑAR FUNCIONES O CARGOS DE DECANO, SUBDECANO O SIMILAR JERARQUÍA</t>
  </si>
  <si>
    <t>DIDÁCTICA GENERAL</t>
  </si>
  <si>
    <t>SISTEMAS Y CONTEXTOS SOCIOEDUCATIVOS EN EDUCACIÓN BÁSICA</t>
  </si>
  <si>
    <t>DOCENCIA Y COMUNIDAD EDUCATIVA</t>
  </si>
  <si>
    <t>PEDAGOGÍA</t>
  </si>
  <si>
    <t>PEDAGOGÍA GENERAL</t>
  </si>
  <si>
    <t>MEDIO NATURAL Y CULTURAL</t>
  </si>
  <si>
    <t>TECNOLOGÍAS DE LA INFORMACIÓN Y LA COMUNICACIÓN APLICADAS A LA EDUCACIÓN I</t>
  </si>
  <si>
    <t xml:space="preserve">PLANIFICAR Y ACTUALIZAR CONTENIDOS DE CLASES, SEMINARIOS, TALLERES, ENTRE OTROS. </t>
  </si>
  <si>
    <t>PREPARAR, ELABORAR, APLICAR Y CALIFICAR EXÁMENES, TRABAJOS Y PRÁCTICAS.</t>
  </si>
  <si>
    <t>DIRIGIR TRABAJOS PARA LA OBTENCIÓN DEL TÍTULO O GRADO ACADÉMICO.</t>
  </si>
  <si>
    <t>ORIENTAR Y ACOMPAÑAR A ESTUDIANTES A TRAVÉS DE TUTORÍAS INDIVIDUALES O GRUPALES EN LAS MODALIDADES DE ESTUDIO QUE LA IES CONSIDERE PERTINENTE.</t>
  </si>
  <si>
    <t>DISEÑAR E IMPARTIR CURSOS DE EDUCACIÓN CONTINUA O DE CAPACITACIÓN Y ACTUALIZACIÓN.</t>
  </si>
  <si>
    <t>R-N1E</t>
  </si>
  <si>
    <t>KICHWA A1</t>
  </si>
  <si>
    <t>K-N1A</t>
  </si>
  <si>
    <t>K-N1B</t>
  </si>
  <si>
    <t>K-N1C</t>
  </si>
  <si>
    <t>K-N1D</t>
  </si>
  <si>
    <t>K-N1E</t>
  </si>
  <si>
    <t>FRANCES A1</t>
  </si>
  <si>
    <t>INGLÉS A1</t>
  </si>
  <si>
    <t>INGLÉS B1</t>
  </si>
  <si>
    <t>INGLÉS A2</t>
  </si>
  <si>
    <t>F-N1A</t>
  </si>
  <si>
    <t>F-N1B</t>
  </si>
  <si>
    <t>F-N1C</t>
  </si>
  <si>
    <t>R-N2L</t>
  </si>
  <si>
    <t>INGLÉS I</t>
  </si>
  <si>
    <t>INGLÉS II</t>
  </si>
  <si>
    <t>INGLÉS III</t>
  </si>
  <si>
    <t>INGLÉS IV</t>
  </si>
  <si>
    <t>R-N1GD</t>
  </si>
  <si>
    <t>D-N1A</t>
  </si>
  <si>
    <t>D-N2A</t>
  </si>
  <si>
    <t>INGLÈS B1</t>
  </si>
  <si>
    <t>EVALUACION DE RIESGOS DE DESASTRES  I</t>
  </si>
  <si>
    <t>FUNDAMENTOS DE LA INVESTIGACION</t>
  </si>
  <si>
    <t xml:space="preserve">ADMINSTRACIÓN DE  LOS SERVICIOS DE SALUD Y ENFERMERIA </t>
  </si>
  <si>
    <t xml:space="preserve">AMENAZAS NATURALES </t>
  </si>
  <si>
    <t>QUINTANA DOMINGUEZ TATIANA ELIZABETH</t>
  </si>
  <si>
    <t>SALUD REPRODUCTIVA II</t>
  </si>
  <si>
    <t>PLANIFICAR Y ACTUALIZAR CONTENIDOS DE CLASES, SEMINARIOS, TALLERES, ENTRE OTROS</t>
  </si>
  <si>
    <t>PREPARAR, ELABORAR, APLICAR Y CALIFICAR EXÁMENES, TRABAJOS Y PRÁCTICAS</t>
  </si>
  <si>
    <t>C (4TO A)</t>
  </si>
  <si>
    <t>D (4TO B)</t>
  </si>
  <si>
    <t>E (5TO A)</t>
  </si>
  <si>
    <t>PARTICIPAR COMO REPRESENTANTES GREMIALES DE ACUERDO CON EL ESTATUTO DE LA UNIVERSIDAD O ESCUELAS POLITÉCNICAS EN LAS SESIONES DEL ÓRGANO COLEGIADO SUPERIOR</t>
  </si>
  <si>
    <t>F (3RO C)</t>
  </si>
  <si>
    <t>ARQUEOLOGIA (TRANSICION DE MALLA)</t>
  </si>
  <si>
    <t>MATRZ</t>
  </si>
  <si>
    <t>A (8VO A)</t>
  </si>
  <si>
    <t>CULTURA FÍSICA (TRANSICIÓN DE MALLA)</t>
  </si>
  <si>
    <t>INFORMÁTICA PARA LA EDUCACIÓN II (TRANSICIÓN MALL)</t>
  </si>
  <si>
    <t>D(3RO A)</t>
  </si>
  <si>
    <t>D (9NO A)</t>
  </si>
  <si>
    <t>TRABAJO DE TITULACIÓN E INTEGRACIÓN CURRICULAR (TRANSICIÓN DE MALLA DE 9NO A)</t>
  </si>
  <si>
    <t>E (9NO B)</t>
  </si>
  <si>
    <t>D(5TO A)</t>
  </si>
  <si>
    <t>E(5TO B)</t>
  </si>
  <si>
    <t>F(5TO C)</t>
  </si>
  <si>
    <t>DIRIGIR TUTORÍAS, DAR SEGUIMIENTO Y EVALUAR PRÁCTICAS O PASANTÍAS PRE PROFESIONALES</t>
  </si>
  <si>
    <t>D (7MO A)</t>
  </si>
  <si>
    <t>E (7MO B)</t>
  </si>
  <si>
    <t>F (7MO C)</t>
  </si>
  <si>
    <t>D (3RO A)</t>
  </si>
  <si>
    <t>LENGUA KICHWA 5</t>
  </si>
  <si>
    <t>G (6TO A)</t>
  </si>
  <si>
    <t>H (6TO B)</t>
  </si>
  <si>
    <t>I (6TO C)</t>
  </si>
  <si>
    <t>D(5TO B)</t>
  </si>
  <si>
    <t>(9NO A)</t>
  </si>
  <si>
    <t>FILOSOFÍA DE LA EDUCACIÓN (TRANSICION DE MALLA)</t>
  </si>
  <si>
    <t>EXPRESIONES ARTÍSTICAS DEL PATRIMONIO CULTURAL (TRANSICION DE MALLA)</t>
  </si>
  <si>
    <t>PEDAGOGIA (TRANSICIÓN DE MALLA)</t>
  </si>
  <si>
    <t>A (3A)</t>
  </si>
  <si>
    <t>PSICOLOGÍA DEL APRRENDIZAJE</t>
  </si>
  <si>
    <t>D (6TO A)</t>
  </si>
  <si>
    <t>E (6TO B)</t>
  </si>
  <si>
    <t>D (6TO B)</t>
  </si>
  <si>
    <t>C(7MO A)</t>
  </si>
  <si>
    <t>F (5TO B)</t>
  </si>
  <si>
    <t>F (6TO C)</t>
  </si>
  <si>
    <t>SOCIOLOGÍA EDUCATIVA (TRANSICIÓN DE MALLA)</t>
  </si>
  <si>
    <t>E (3RO B)</t>
  </si>
  <si>
    <t>EDUCACIÓN FÍSICA INTERCULTURAL (TRANSICIÓN DE MALLA)</t>
  </si>
  <si>
    <t>EDUCACIÓN FÍSICA INTERCULTURAL</t>
  </si>
  <si>
    <t>F(3RO C)</t>
  </si>
  <si>
    <t>C (7MO A)</t>
  </si>
  <si>
    <t>G (8VO A)</t>
  </si>
  <si>
    <t>H (8VO B)</t>
  </si>
  <si>
    <t>I (8VO C)</t>
  </si>
  <si>
    <t>LAS DEMAS QUE DEFINAN LAS UNIVERSIDADES Y ESCUELAS POLITÉCNICAS EN EJERCICIO DE SU AUTONOMÍA RESPONSABLE (COORDINACIÓN PRÁCTICAS PRE-PROFESIONALES Y UNIDAD DE INTEGRACIÓN CURRICULAR)</t>
  </si>
  <si>
    <t>TECNOLOGIAS DE LA INFORMACION Y LA COMUNICACIÓN APLICADAS A LA EIB I (TRANSICION DE MALLA)</t>
  </si>
  <si>
    <t>A(3A Y 4A)</t>
  </si>
  <si>
    <t>B (8VO A)</t>
  </si>
  <si>
    <t>C (8VO B)</t>
  </si>
  <si>
    <t>C (6TO A)</t>
  </si>
  <si>
    <t>G (7MO A)</t>
  </si>
  <si>
    <t>H (7MO B)</t>
  </si>
  <si>
    <t>I (7MO C)</t>
  </si>
  <si>
    <t>E (5TO B)</t>
  </si>
  <si>
    <t>F (5TO C)</t>
  </si>
  <si>
    <t>D (5TO A)</t>
  </si>
  <si>
    <t>E(3RO B)</t>
  </si>
  <si>
    <t>DIDACTICA GENERAL</t>
  </si>
  <si>
    <t>CHELA MOROCHO GONZALO</t>
  </si>
  <si>
    <t>INTRODUCCIÓN A LAS LENGUAS ORIGINARIAS Y SABERES ANCESTRALES (TRANSICIÓN DE MALLA)</t>
  </si>
  <si>
    <t>D(4TO A)</t>
  </si>
  <si>
    <t>E(4TO B)</t>
  </si>
  <si>
    <t>F(4TO C)</t>
  </si>
  <si>
    <t>G (5TO A)</t>
  </si>
  <si>
    <t>H (5TO B)</t>
  </si>
  <si>
    <t>I (5TO C)</t>
  </si>
  <si>
    <t>J (6TO A)</t>
  </si>
  <si>
    <t>K (6TO B)</t>
  </si>
  <si>
    <t>L (6TO C)</t>
  </si>
  <si>
    <t>M (7MO A)</t>
  </si>
  <si>
    <t>N (7MO B)</t>
  </si>
  <si>
    <t>O (7MO C)</t>
  </si>
  <si>
    <t>SOFTWARE EDUCATIVO II</t>
  </si>
  <si>
    <t>DISEÑO WEB II</t>
  </si>
  <si>
    <t>C(5TO A)</t>
  </si>
  <si>
    <t xml:space="preserve">ENFERMEDADES INFECCIOSAS </t>
  </si>
  <si>
    <t>IMAGENOLOGÍA</t>
  </si>
  <si>
    <t xml:space="preserve">ALGEBRA LINEAL </t>
  </si>
  <si>
    <t>HISTOLOGÍA</t>
  </si>
  <si>
    <t>AGROQUÍMICA (HOMOLOGACIÓN)</t>
  </si>
  <si>
    <t>QUÍMICA ANALÍTICA</t>
  </si>
  <si>
    <t xml:space="preserve">POLÍTICA AGRARIA </t>
  </si>
  <si>
    <t>DESARROLLO DEL TRABAJO DE TITULACIÓN II</t>
  </si>
  <si>
    <t xml:space="preserve">QUIMICA ORGANICA </t>
  </si>
  <si>
    <t>QUÍMICA GENERAL E ORGÁNICA</t>
  </si>
  <si>
    <t>EMPRENDIMIENTO Y LIDERAZGO</t>
  </si>
  <si>
    <t>REALIDAD NACIONAL Y DIVERSIDAD CULTURAL(HOMOLOGACIÓN)</t>
  </si>
  <si>
    <t>TRANSFERENCIA DE TECNOLOGÍA</t>
  </si>
  <si>
    <t xml:space="preserve">PARASITOLOGÍA </t>
  </si>
  <si>
    <t>METEOROLOGÍA AGRÍCOLA (HOMOLOGACIÓN)</t>
  </si>
  <si>
    <t>FITOPATOLOGÍA (HOMOLOGACIÓN)</t>
  </si>
  <si>
    <t>MANEJO DE CUENCAS HIDROGRÁFICAS (HOMOLOGACIÓN)</t>
  </si>
  <si>
    <t xml:space="preserve">PROCESOS AGROINDUSTRIALES NO ALIMENTARIOS </t>
  </si>
  <si>
    <t>CLÍNICA MENOR</t>
  </si>
  <si>
    <t>SAMBACHE TAYUPANDA EDUARDO</t>
  </si>
  <si>
    <t>BIOESTADÍSTICA (HOMOLOGACIÓN)</t>
  </si>
  <si>
    <t>DISEÑO EXPERIMENTAL (HOMLOGACIÓN)</t>
  </si>
  <si>
    <t>MECANIZACIÓN (HOMOLOGACIÓN)</t>
  </si>
  <si>
    <t>DESARROLLAR PROYECTOS DE INNOVACION QUE PERMITAN APLICAR LOS CONOCIMIENTOS GENERADOS EN LAS INSTITUCIONES DE EDUCACIÓN SUPERIOR, EN PROYECTOS PRODUCTIVOS O DE BENEFICIO SOCIAL (PLANIFICACIÓN Y EJECUCION DE VINCULACIÓN)</t>
  </si>
  <si>
    <t>DISEÑAR Y ELABORAR LIBROS DE TEXTO</t>
  </si>
  <si>
    <t>LAS DEMAS QUE DEFINAN LAS UNIVERSIDARES Y ESCUELAS POLITECNICAS EN EJERCICIO DE SU AUTONOMÍA RESPONSABLE (SEGUIMIENTO A GRADUADOS)</t>
  </si>
  <si>
    <t>DIRIGIR Y/O COORDINAR CARRERAS O PROGRAMAS</t>
  </si>
  <si>
    <t>TEORIAS DEL DESARROLLO I</t>
  </si>
  <si>
    <t>SOCIOLOGIA DEL CONOCIMIENTO (6)</t>
  </si>
  <si>
    <t>TITULACIÓN II</t>
  </si>
  <si>
    <t>aUXILIAR</t>
  </si>
  <si>
    <t>PSICOLOGÍA SOCIAL</t>
  </si>
  <si>
    <t xml:space="preserve">ESTADO Y POLÍTICAS PÚBLICAS EL PLAN NACIONAL DE DESARROLLO </t>
  </si>
  <si>
    <t>RANGEL GOMEZ SHEILA JANET</t>
  </si>
  <si>
    <t>1759079666</t>
  </si>
  <si>
    <t>LICENCIADA EN SOCIOLOGIA</t>
  </si>
  <si>
    <t>MAESTRIA EN GOBIERNO Y GESTION LOCAL</t>
  </si>
  <si>
    <t xml:space="preserve">PRÁCTICA INVESTIGATIVA PROBLEMAS GLOBALES </t>
  </si>
  <si>
    <t xml:space="preserve">SOCIOLOGÍA URBANA </t>
  </si>
  <si>
    <t>SOCIOLOGIA DE LA EDUCACION Y LA CULTURA (6)</t>
  </si>
  <si>
    <t>TITULACIÓN III</t>
  </si>
  <si>
    <t>REA GARCIA FERNANDO FREDI</t>
  </si>
  <si>
    <t>0202099164</t>
  </si>
  <si>
    <t>LICENCIADO EN SOCIOLOGIA</t>
  </si>
  <si>
    <t>MAESTRIA EN GOBIERNO Y GESTIÓN LOCAL</t>
  </si>
  <si>
    <t xml:space="preserve">SOCIOLOGÍA RURAL </t>
  </si>
  <si>
    <t>PENSAMIENTO SOCIAL LATINOAMERICANO</t>
  </si>
  <si>
    <t xml:space="preserve">PRACTICA INVESTIGATIVA PROBLEMAS NACIONALES </t>
  </si>
  <si>
    <t xml:space="preserve">PRÁCTICA INVESTIGATIVA PROBLEMAS LOCALES </t>
  </si>
  <si>
    <t>VALLE OÑATE GEOVANNA LUCIA</t>
  </si>
  <si>
    <t>0604018218</t>
  </si>
  <si>
    <t>MAGISTER EN CIENCIAS POLITICAS</t>
  </si>
  <si>
    <t xml:space="preserve">SOCIOLOGÍA POLÍTICA </t>
  </si>
  <si>
    <t>VARGAS ALZAMORA NANCY MARIAGUSTA</t>
  </si>
  <si>
    <t>1707533145</t>
  </si>
  <si>
    <t>MAESTRA EN ANTROPOLOGIA CON MENCION EN ANTROPOLOGIA ANDINA</t>
  </si>
  <si>
    <t>LICENCIADO EN SOCIOLOGIA Y CIENCIAS POLITICAS</t>
  </si>
  <si>
    <t xml:space="preserve">GLOBALIZACIÓN E IDENTIDADES </t>
  </si>
  <si>
    <t>Liderazgo y Trabajo en Equipo</t>
  </si>
  <si>
    <t>Análisis y Descripción de Cargos</t>
  </si>
  <si>
    <t>Software Talento Humano</t>
  </si>
  <si>
    <t>Legislación Empresarial</t>
  </si>
  <si>
    <t>ADMINSTRACIÓN DE  LOS SERVICIOS DE SALUD/ADMINSTRACIÓN DE  LOS SERVICIOS DE SALUD (ASIGNATURA POR TUTORIAS 6APC)</t>
  </si>
  <si>
    <t>ENFERMERIA EN SALUD REPRODUCTIVA II/ ENFERMERIA EN SALUD REPRODUCTIVA II (ASIGNATURA POR TUTORIAS 6 APC)</t>
  </si>
  <si>
    <t xml:space="preserve">ENFERMERIA DEL NIÑO Y DEL ADOLESCENTE / ENFERMERIA PEDIATRICA  Y NEONATOLOGÍA II (ASIGNATURA POR TUTORIAS 6 APC) </t>
  </si>
  <si>
    <t>EPIDEMIOLOGÍA  Y BIOESTADÍSTICA /EPIDEMIOLOGÍA  Y BIOESTADÍSTICA III (TUTORÍA 6 APC)</t>
  </si>
  <si>
    <t>VILCACUNDO CHAMORRO MARCELO</t>
  </si>
  <si>
    <t>FLORES FLORES DEYSI KARINA</t>
  </si>
  <si>
    <t>ESPECIALISTA EN ORTOPEDIA Y TRAUMATOLOGIA</t>
  </si>
  <si>
    <t xml:space="preserve">MEDICO </t>
  </si>
  <si>
    <t>1715900930</t>
  </si>
  <si>
    <t>ESPECIALISTA EN PEDIATRIA</t>
  </si>
  <si>
    <t>MEDICA</t>
  </si>
  <si>
    <t>0105249379</t>
  </si>
  <si>
    <t>AVENDAÑO CASTRO LAURA PAOLA</t>
  </si>
  <si>
    <t>0201802352</t>
  </si>
  <si>
    <t>CHUNGA MORAN KERVIN ARTURO</t>
  </si>
  <si>
    <t>0916917297</t>
  </si>
  <si>
    <t>DOTTORATO DI RICERCA IN SCIENZE AMBIENTALI</t>
  </si>
  <si>
    <t>INGENIERO GEOLOGO</t>
  </si>
  <si>
    <t>LLUMIGUANO ZARUMA MARIA NORMA</t>
  </si>
  <si>
    <t>0201461365</t>
  </si>
  <si>
    <t>CURI CHILUIZA HUGO DAVID</t>
  </si>
  <si>
    <t>0202470233</t>
  </si>
  <si>
    <t>MASTER UNIVERSITARIO EN DIRECCION Y GESTION DE UNIDADES DE ENFERMERIA</t>
  </si>
  <si>
    <t>LICENCIADO EN CIENCIAS DE LA ENFERMERIA</t>
  </si>
  <si>
    <t>ARELLANO GUTIERREZ MARCO ANTONIO</t>
  </si>
  <si>
    <t>MODELACIÓN Y SIMULACIÓN DE PROCESOS AGROINDUSTRIALES</t>
  </si>
  <si>
    <t xml:space="preserve">ELABORACIÓN Y EVALUACIÓN DE PROYECTOS SOCIALES 1 </t>
  </si>
  <si>
    <t xml:space="preserve">MÉTODOS CUALITATIVOS DE INVESTIGACIÓN </t>
  </si>
  <si>
    <t>LAS DEMÁS QUE DEFINAN LAS UNIVERSIDADES Y ESCUELAS POLITÉCNICAS EN EJERCICIO DE SU AUTONOMÍA RESPONSABLE (SEGUIMIENTO AL POA )</t>
  </si>
  <si>
    <t>DISEÑAR, DIRIGIR Y/O EJECUTAR PROYECTOS DE INVESTIGACIÓN BÁSICA, APLICADA, TECNOLÓGICA Y EN ARTES, O PROYECTOS DE VINCULACIÓN ARTICULADOS A LA INVESTIGACIÓN, QUE SUPONGAN CREACIÓN, INNOVACIÓN, DIFUSIÓN Y TRANSFERENCIA DE LOS RESULTADOS OBTENIDOS</t>
  </si>
  <si>
    <t>DISEÑAR, ELABORAR Y/O PONER EN MARCHA METODOLOGÍAS, INSTRUMENTOS, PROTOCOLOS O PROCEDIMIENTOS OPERATIVOS O DE INVESTIGACIÓN</t>
  </si>
  <si>
    <t xml:space="preserve">TITULACIÓN   </t>
  </si>
  <si>
    <t xml:space="preserve">ADMINISTRACIÓN PÚBLICA </t>
  </si>
  <si>
    <t xml:space="preserve">LIDERAZGO EMPRESARIAL </t>
  </si>
  <si>
    <t>LAS DEMÁS QUE DEFINAN LAS UNIVERSIDADES Y ESCUELAS POLITÉCNICAS EN EJERCICIO DE SU AUTONOMÍA RESPONSABLE (SEGUIMIENTO A GRADUADOS)</t>
  </si>
  <si>
    <t>BARRAGAN QUIZPHE CHRISTIAN FERNANDO</t>
  </si>
  <si>
    <t>ADMINISTRACIÓN DE COOPERATIVAS</t>
  </si>
  <si>
    <t>CHAVEZ CHIMBO GALO WENSESLAO</t>
  </si>
  <si>
    <t>GESTIÓN AMBIENTAL Y SEGURIDAD INDUSTRIAL</t>
  </si>
  <si>
    <t>A/B</t>
  </si>
  <si>
    <t>MATUTINO/VESPERTINO</t>
  </si>
  <si>
    <t>PAREDES CRUZ RENATO ESTUARDO</t>
  </si>
  <si>
    <t>TITULACIÓN EN INVESTIGACIÓN</t>
  </si>
  <si>
    <t>GESTION Y CONTROL DE LA PRODUCCIÓN</t>
  </si>
  <si>
    <t>0201276995</t>
  </si>
  <si>
    <t>MAGISTER EN PERIODISMO</t>
  </si>
  <si>
    <t>1804083614</t>
  </si>
  <si>
    <t>SANCHEZ PEÑA MARCO IVAN</t>
  </si>
  <si>
    <t>E</t>
  </si>
  <si>
    <t>LICENCIADO EN CIENCIAS DE LA EDUCACIÓN, MENCIÓN INFORMÁTICA EDUCATIVA</t>
  </si>
  <si>
    <t>DIRIGIR Y/O GESTIONAR LOS PROCESOS DE DOCENCIA, INVESTIGACIÓN Y VINCULACIÓN CON LA SOCIEDAD EN SUS DISTINTOS NIVELES DE ORGANIZACIÓN ACADÉMICA E INSTITUCIONAL (ASEGURAMIENTO DE LA CALIDAD)</t>
  </si>
  <si>
    <t>DIRIGIR TUTORÍAS, DAR SEGUIMIENTO Y EVALUAR PRÁCTICAS O PASANTÍAS PRE PROFESIONALES (PRÁCTICAS EN UNIDADES DE SALUD (APE))</t>
  </si>
  <si>
    <t>ACTIVIDAD</t>
  </si>
  <si>
    <t>LAS DEMÁS QUE DEFINAN LAS UNIVERSIDADES Y ESCUELAS POLITÉCNICAS EN EJERCICIO DE SU AUTONOMÍA RESPONSABLE (COMISIÓN DE GÉNERO)</t>
  </si>
  <si>
    <t>DISEÑAR PROYECTOS DE CARRERAS Y PROGRAMAS DE ESTUDIOS DE GRADO Y POSGRADO (CARRERA DE PEDAGOGIA DE LOS IDIOMAS NACIONALES Y EXTRANJEROS)</t>
  </si>
  <si>
    <t>LAS DEMÁS QUE DEFINAN LAS UNIVERSIDADES Y ESCUELAS POLITÉCNICAS EN EJERCICIO DE SU AUTONOMÍA RESPONSABLE (CONSEJO DIRECTIVO)</t>
  </si>
  <si>
    <t>LAS DEMÁS QUE DEFINAN LAS UNIVERSIDADES Y ESCUELAS POLITÉCNICAS EN EJERCICIO DE SU AUTONOMÍA RESPONSABLE (CONSEJO  EXTENSIÓN UNIVERSITARIA SAN MIGUEL)</t>
  </si>
  <si>
    <t>DIRIGIR ESCUELAS, DEPARTAMENTOS, CENTROS O INSTITUTOS DE INVESTIGACIÓN (EXTENSIÓN SAN MIGUEL")</t>
  </si>
  <si>
    <t>DESEMPEÑAR FUNCIONES DE RECTOR, VICERRECTOR, O INTEGRANTE DEL ÓRGANO COLEGIADO SUPERIOR</t>
  </si>
  <si>
    <t>DIRIGIR ESCUELAS, DEPARTAMENTOS, CENTROS O INSTITUTOS DE INVESTIGACIÓN. (TICS)</t>
  </si>
  <si>
    <t>DIRIGIR ESCUELAS, DEPARTAMENTOS, CENTROS O INSTITUTOS DE INVESTIGACIÓN. (POSGRADO)</t>
  </si>
  <si>
    <t>DIRIGIR ESCUELAS, DEPARTAMENTOS, CENTROS O INSTITUTOS DE INVESTIGACIÓN. (GESTIÓN ACADÉMICA)</t>
  </si>
  <si>
    <t>DIRIGIR ESCUELAS, DEPARTAMENTOS, CENTROS O INSTITUTOS DE INVESTIGACIÓN. (PLANEAMIENTO)</t>
  </si>
  <si>
    <t>LAS DEMÁS QUE DEFINAN LAS UNIVERSIDADES Y ESCUELAS POLITÉCNICAS EN EJERCICIO DE SU AUTONOMÍA RESPONSABLE (COORDINACION UIC)</t>
  </si>
  <si>
    <t>LAS DEMÁS QUE DEFINAN LAS UNIVERSIDADES Y ESCUELAS POLITÉCNICAS EN EJERCICIO DE SU AUTONOMÍA RESPONSABLE (PLANEAMIENTO)</t>
  </si>
  <si>
    <t>LAS DEMAS QUE DEFINAN LAS UNIVERSIDADES Y ESCUELAS POLITÉCNICAS EN EJERCICIO DE SU AUTONOMÍA RESPONSABLE (COORDINACIÓN UIC)</t>
  </si>
  <si>
    <t>0201819570</t>
  </si>
  <si>
    <t>1103065072</t>
  </si>
  <si>
    <t>MAGISTER EN BIOTECNOLOGIA MOLECULAR</t>
  </si>
  <si>
    <t>MONAR SOLÓRZANO MANUEL MESIAS</t>
  </si>
  <si>
    <t>0201761954</t>
  </si>
  <si>
    <t>MAGISTER EN FINANZAS Y ECONOMIA EMPRESARIAL</t>
  </si>
  <si>
    <t>MORA TOLA MIGUEL ANDRES</t>
  </si>
  <si>
    <t>0104096797</t>
  </si>
  <si>
    <t>MAGISTER EN MEDIVINA CANINA Y FELINA</t>
  </si>
  <si>
    <t>MEDICO VETERINARIO ZOOTECNISTA</t>
  </si>
  <si>
    <t>SAMBACHE TAYUPANTA JUAN EDUARDO</t>
  </si>
  <si>
    <t>1721796751</t>
  </si>
  <si>
    <t>MASTER UNIVERSITARIO EN MEJORA GENETICA ANIMAL Y BIOTECNOLOGIA DE LA REPRODUCCION</t>
  </si>
  <si>
    <t>0201432242</t>
  </si>
  <si>
    <t xml:space="preserve">INGENIERO AGRONOMO </t>
  </si>
  <si>
    <t>0201668043</t>
  </si>
  <si>
    <t>INGENIERO QUIMICO</t>
  </si>
  <si>
    <t>MAGISTER EN CAMBIO CLIMATICO</t>
  </si>
  <si>
    <t>0603026931</t>
  </si>
  <si>
    <t>TAMAMI PACHALA JORGE WILSON</t>
  </si>
  <si>
    <t>0201248556</t>
  </si>
  <si>
    <t>0200794857</t>
  </si>
  <si>
    <t>MASTER EN GESTION DEL DESARROLLO CON IDENTIDAD PARA EL BUEN VIVIR COMUNITARIO</t>
  </si>
  <si>
    <t>MAGISTER EN ADMINISTRACION DE EMPRESAS</t>
  </si>
  <si>
    <t>0201567203</t>
  </si>
  <si>
    <t>MAGISTER EN SEGURIDAD TELEMÁTICA</t>
  </si>
  <si>
    <t>0201315934</t>
  </si>
  <si>
    <t>LICENCIADO EN ADMINISTRACIÓN FINANCIERA</t>
  </si>
  <si>
    <t>1710052661</t>
  </si>
  <si>
    <t>INGENIERO EN CONTABILIDAD Y AUDITORIA CPA</t>
  </si>
  <si>
    <t>MAGISTER EN TRIBUTACION Y DERECHO EMPRESARIAL</t>
  </si>
  <si>
    <t>0201187200</t>
  </si>
  <si>
    <t xml:space="preserve"> INGENIERO EN ADMINISTRACIÓN DE EMPRESAS Y NEGOCIOS</t>
  </si>
  <si>
    <t>MAGISTER EN ADMINISTRACIÓN Y MARKETING</t>
  </si>
  <si>
    <t>0907891113</t>
  </si>
  <si>
    <t>INGENIERO EN ELECTRICIDAD ESPECIALIZACION ELECTRONICA</t>
  </si>
  <si>
    <t>0202396495</t>
  </si>
  <si>
    <t>MASTER UNIVERSITARIO EN DIRECCION DE RECURSOS HUMANOS Y GESTION DEL TALENTO</t>
  </si>
  <si>
    <t>INGENIERA EN ADMINISTRACION DEL TALENTO HUMANO</t>
  </si>
  <si>
    <t>INGENIERO EN SISTEMAS COMPUTACIONALES</t>
  </si>
  <si>
    <t>1803015484</t>
  </si>
  <si>
    <t>MASTER UNIVERSITARIO EN AGROBIOLOGIA AMBIENTAL</t>
  </si>
  <si>
    <t>PROYECTOS TURISTICOS</t>
  </si>
  <si>
    <t>REDACCIÓN TÉCNICA CIENTÍFICA</t>
  </si>
  <si>
    <t xml:space="preserve">ESTADÍSTICA Y PROBABILIDAD </t>
  </si>
  <si>
    <t>TRABAJO DE  TITULACIÓN E INTEGRACIÓN CURRICULAR</t>
  </si>
  <si>
    <t>TECNOLOGÍAS DE LA INFORMACIÓN Y LA COMUNICACIÓN APLICADAS A LA EDUCACIÓN II (TRANSICION DE MALLA)</t>
  </si>
  <si>
    <t>LAS DEMÁS QUE DEFINAN LAS UNIVERSIDADES Y ESCUELAS POLITÉCNICAS EN EJERCICIO DE SU AUTONOMÍA RESPONSABLE (COORDINACION PRACTICAS)</t>
  </si>
  <si>
    <t>FISICA</t>
  </si>
  <si>
    <t>NOVILLO YAGUARSHUNGO CARLOS ENRIQUE</t>
  </si>
  <si>
    <t>0601441355</t>
  </si>
  <si>
    <t>INGENIERO DE MANTENIMIENTO</t>
  </si>
  <si>
    <t>MAESTRIA EN GESTION INDUSTRIAL Y PROCESOS PRODUCTIVOS</t>
  </si>
  <si>
    <t>PROYECTOS EN SALUD Y ENFERMERIA / PROYECTOS EN SALUD Y ENFERMERIA II MALLA ANTERIOR</t>
  </si>
  <si>
    <t>ADMINSTRACIÓN Y GESTIÓN DEL CUIDADO ENFERMERO</t>
  </si>
  <si>
    <t>BALDA ULLOA ROMMEL FERNANDO</t>
  </si>
  <si>
    <t>0201816089</t>
  </si>
  <si>
    <t>MAGISTER EN FISIOTERAPIA Y REHABILITACION MENCIÓN EN NEUROMUSCULOESQUELETICO</t>
  </si>
  <si>
    <t>DISTRIBUTIVO GENERAL A CONTRATO PERIODO: NOVIEMBRE 2021- MARZO 2022</t>
  </si>
  <si>
    <t>MASTER UNIVERSITARIO EN GESTION Y EMPRENDIMIENTO DE PROYECTOS CULTURALES</t>
  </si>
  <si>
    <t>GONZALEZ LEON JAVIER NICOLAS</t>
  </si>
  <si>
    <t>0201897618</t>
  </si>
  <si>
    <t>DISTRIBUTIVO GENERAL A NOMBRAMIENTO PERIODO: NOVIEMBRE 2021- MARZO 2022</t>
  </si>
  <si>
    <r>
      <t xml:space="preserve">DISTRIBUTIVO GENERAL DE </t>
    </r>
    <r>
      <rPr>
        <b/>
        <sz val="11"/>
        <color rgb="FF000000"/>
        <rFont val="Calibri"/>
        <family val="2"/>
      </rPr>
      <t>CONTRATOS ESPECIALES</t>
    </r>
    <r>
      <rPr>
        <sz val="11"/>
        <color theme="1"/>
        <rFont val="Calibri"/>
        <family val="2"/>
        <scheme val="minor"/>
      </rPr>
      <t>: 22 NOVIEMBRE 2021- 30 MARZO 2022</t>
    </r>
  </si>
  <si>
    <t>INGENIERÍA COMERCIAL</t>
  </si>
  <si>
    <t>DISEÑO Y ELABORACIÓN DE TESIS</t>
  </si>
  <si>
    <t>PARTICIPAR EN CONGRESOS, SEMINARIOS Y CONFERENCIAS PARA LA PRESENTACIÓN DE AVANCES Y RESULTADOS DE SUS INVESTIGACIONES.(ESTUDIO DOCTORAL)</t>
  </si>
  <si>
    <t>DISEÑAR PROYECTOS DE CARRERAS Y PROGRAMAS DE ESTUDIOS DE GRADO Y POSGRADO (MAESTRÍA)</t>
  </si>
  <si>
    <t>DISEÑAR, ELABORAR Y/O PONER EN MARCHA METODOLOGÍAS, INSTRUMENTOS, PROTOCOLOS O PROCEDIMIENTOS OPERATIVOS O DE INVESTIGACIÓN (DISEÑAR Y ELABORAR LIBROS DE TEXTO)</t>
  </si>
  <si>
    <t>MASTER EN GERENCIA EDUCATIVA</t>
  </si>
  <si>
    <t>DIRIGIR TUTORÍAS, DAR SEGUIMIENTO Y EVALUAR PRÁCTICAS O PASANTÍAS PRE PROFESIONALES (PRÁCTICAS EN UNIDADES DE SALUD (APE) INTERNADO ROTATIVO)</t>
  </si>
  <si>
    <t>DISEÑAR PROYECTOS DE CARRERAS Y PROGRAMAS DE ESTUDIOS DE GRADO Y POSGRADO (CURSOS-ESPECIALIZACIÓN-MAESTRÍA- POSGRADO)</t>
  </si>
  <si>
    <t>LAS DEMÁS QUE DEFINAN LAS UNIVERSIDADES Y ESCUELAS POLITÉCNICAS EN EJERCICIO DE SU AUTONOMÍA RESPONSABLE (VICERRECTORADO ACADÉMICO-SEGUIMIENTO A GRADUADOS )</t>
  </si>
  <si>
    <t>DISEÑAR, DIRIGIR Y/O EJECUTAR PROYECTOS DE INVESTIGACIÓN BÁSICA, APLICADA, TECNOLÓGICA Y EN ARTES, O PROYECTOS DE VINCULACIÓN ARTICULADOS A LA INVESTIGACIÓN, QUE SUPONGAN CREACIÓN, INNOVACIÓN, DIFUSIÓN Y TRANSFERENCIA DE LOS RESULTADOS OBTENIDOS (COORDINACIÓN INVESTIGACIÓN-VINCULACIÓN FACULTAD)</t>
  </si>
  <si>
    <t>DISEÑAR, ELABORAR Y/O PONER EN MARCHA METODOLOGÍAS, INSTRUMENTOS, PROTOCOLOS O PROCEDIMIENTOS OPERATIVOS O DE INVESTIGACIÓN (COORDINACION INVESTIGACIÓN-VINCULACION FACULTAD)</t>
  </si>
  <si>
    <t>DISEÑAR Y ELABORAR LIBROS DE TEXTO (LABORATORIOS VIRTUALES)</t>
  </si>
  <si>
    <t>DISEÑAR PROYECTOS DE CARRERAS Y PROGRAMAS DE ESTUDIOS DE GRADO Y POSGRADO (MAESTRIA)</t>
  </si>
  <si>
    <t>DISEÑAR PROYECTOS DE CARRERAS Y PROGRAMAS DE ESTUDIOS DE GRADO Y POSGRADO (CURSO-ESPECIALIDAD-MAESTRIA)</t>
  </si>
  <si>
    <t>NITYN SAMAIYA</t>
  </si>
  <si>
    <t>Z4319726</t>
  </si>
  <si>
    <t>BACHELOR OF ENGINEERING INFORMATION TECHNOLOGY</t>
  </si>
  <si>
    <t>DIRIGIR ESCUELAS, DEPARTAMENTOS, CENTROS O INSTITUTOS DE INVESTIGACIÓN. (IDIOMAS)</t>
  </si>
  <si>
    <t xml:space="preserve">REALIDAD NACIONAL Y DIVIERSIDAD CULTURAL </t>
  </si>
  <si>
    <t>REALIDAD NACIONAL Y DIVIERSIDAD CULTURAL (HOMOLOGACIÓN)</t>
  </si>
  <si>
    <t>DESARROLLAR PROYECTOS DE INNOVACIÓN QUE PERMITAN APLICAR LOS CONOCIMIENTOS GENERADOS EN LAS INSTITUCIONES DE EDUCACIÓN SUPERIOR, EN PROYECTOS PRODUCTIVOS O DE BENEFICIO SOCIAL Y (VINCULACIÓN)</t>
  </si>
  <si>
    <t>LAS DEMÁS QUE DEFINAN LAS UNIVERSIDADES Y ESCUELAS POLITÉCNICAS EN EJERCICIO DE SU AUTONOMÍA RESPONSABLE (DPTO GESTIÓN ACADÉMICA)</t>
  </si>
  <si>
    <t>LAS DEMÁS QUE DEFINAN LAS UNIVERSIDADES Y ESCUELAS POLITÉCNICAS EN EJERCICIO DE SU AUTONOMÍA RESPONSABLE (COORDINACIÓN TITULACION)</t>
  </si>
  <si>
    <t>DISEÑAR E IMPARTIR CURSOS DE EDUCACIÓN CONTINUA O DE CAPACITACIÓN Y ACTUALIZACIÓN</t>
  </si>
  <si>
    <t>LAS DEMÁS QUE DEFINAN LAS UNIVERSIDADES Y ESCUELAS POLITÉCNICAS EN EJERCICIO DE SU AUTONOMÍA RESPONSABLE (LACTANCIA MATERNA)</t>
  </si>
  <si>
    <t>ORIENTAR Y ACOMPAÑAR A ESTUDIANTES A TRAVÉS DE TUTORÍAS INDIVIDUALES O GRUPALES EN LAS MODALIDADES DE ESTUDIO QUE LA IES CONSIDERE PERTINENTE</t>
  </si>
  <si>
    <t>DIRIGIR TRABAJOS PARA LA OBTENCIÓN DEL TÍTULO O GRADO ACADÉMICO</t>
  </si>
  <si>
    <t xml:space="preserve">PLANIFICAR Y ACTUALIZAR CONTENIDOS DE CLASES, SEMINARIOS, TALLERES, ENTRE OTROS </t>
  </si>
  <si>
    <t>DIRIGIR TUTORÍAS, DAR SEGUIMIENTO Y EVALUAR PRÁCTICAS O PASANTÍAS PRE PROFESIONALES (INTERNADO ROTATIVO)</t>
  </si>
  <si>
    <t>DPTO TECNOLOGIAS DE LA INFORMACIÓN Y COMUNICACIÓN</t>
  </si>
  <si>
    <t>Observaciones:  En contratos figura el Ing Marcelo Vilcacundo y el Ing Victor Cortez, docentes que tienen contratos vigente hasta diciembre del año 2021</t>
  </si>
  <si>
    <t>DISEÑAR, ELABORAR Y/O PONER EN MARCHA METODOLOGÍAS, INSTRUMENTOS, PROTOCOLOS O PROCEDIMIENTOS OPERATIVOS O DE INVESTIGACIÓN (INVESTIGACIÓN/VINCULACIÓN -COORDINACIÓN FACULTAD-DISEÑAR Y ELABORAR LIBROS DE TEXTO)</t>
  </si>
  <si>
    <t>CIENCIAS ADMINISTRATIVAS</t>
  </si>
  <si>
    <t>CIENCIAS AGROPECUARIAS</t>
  </si>
  <si>
    <t>CIENCIAS DE LA EDUCACIÓN</t>
  </si>
  <si>
    <t>DERECHO</t>
  </si>
  <si>
    <t>INGENIERÍA EN RIESGOS DE DESASTRES</t>
  </si>
  <si>
    <t>SOCIOLOGÍA</t>
  </si>
  <si>
    <t>LAS DEMÁS QUE DEFINAN LAS UNIVERSIDADES Y ESCUELAS POLITÉCNICAS EN EJERCICIO DE SU AUTONOMÍA RESPONSABLE (SEGUIMIENTO AL POA)</t>
  </si>
  <si>
    <t xml:space="preserve">E </t>
  </si>
  <si>
    <t xml:space="preserve">TRANSFERENCIA DE CALOR </t>
  </si>
  <si>
    <t>COSTALES ESPINOZA CRISTHIAN ALBERTO</t>
  </si>
  <si>
    <t>1719593855</t>
  </si>
  <si>
    <t>ESTRATEGIAS Y AMBIENTES METODOLÓGICOS</t>
  </si>
  <si>
    <t>ALMEIDA VACA MARIA LORENA</t>
  </si>
  <si>
    <t>1713202750</t>
  </si>
  <si>
    <t>MAGISTER EN DERECHO CONSTITUCIONAL</t>
  </si>
  <si>
    <t xml:space="preserve">SOCIOLOGIA JURÍDICA </t>
  </si>
  <si>
    <t>DIURNO</t>
  </si>
  <si>
    <t xml:space="preserve">CONSTITUCIÓN DE LA REPÚBLICA </t>
  </si>
  <si>
    <t xml:space="preserve">INVESTIGACIÓN JURÍDICA </t>
  </si>
  <si>
    <t>PREPARAR, ELABORAR, APLICAR Y  CALIFICAR EXÁMENES, TRABAJOS Y PRÁCTICAS</t>
  </si>
  <si>
    <t>DIRIGIR TRABAJOS PARA LA OBTENCIÓN DE TITULO O GRADO ACADÉMICO</t>
  </si>
  <si>
    <t>BAYAS ROMERO EDGAR LENIN</t>
  </si>
  <si>
    <t>0201824489</t>
  </si>
  <si>
    <t>LICENCIADO EN CIENCIAS DE LA EDUCACION MENCION EDUCACION BASICA</t>
  </si>
  <si>
    <t>MASTER UNIVERSITARIO EN FORMACION INTERNACIONAL ESPECIALIZADA DEL PROFESORADO ESPECIALIDAD EN LENGUA Y LITERATURA</t>
  </si>
  <si>
    <t>EXPRESIÓN ORAL Y REDACCIÓN JURÍDICA</t>
  </si>
  <si>
    <t>COBA TORRES ROMMEL SEBASTIAN</t>
  </si>
  <si>
    <t>1723003354</t>
  </si>
  <si>
    <t>SOCIOLOGO</t>
  </si>
  <si>
    <t>MAGISTER EN ESTUDIOS LATINOAMERICANOS</t>
  </si>
  <si>
    <t xml:space="preserve">METODOLOGÍA DE INVESTIGACIÓN </t>
  </si>
  <si>
    <t xml:space="preserve">ESTADISTICA I </t>
  </si>
  <si>
    <t xml:space="preserve">ESTADISTICA II </t>
  </si>
  <si>
    <t xml:space="preserve">MÉTODOS CUANTITATIVOS DE INVESTIGACIÓN </t>
  </si>
  <si>
    <t>CHACON ABARCA MARIA CONCEPCION</t>
  </si>
  <si>
    <t>0604186510</t>
  </si>
  <si>
    <t>ABOGADA DE LOS TRIBUNALES DE LA REPUBLICA</t>
  </si>
  <si>
    <t>MASTER UNIVERSITARIO EN DERECHO PENAL</t>
  </si>
  <si>
    <t>DERECHO PROCESAL PENAL I (HOMOLOGACIÓN)</t>
  </si>
  <si>
    <t>DERECHO PROCESAL PENAL II (HOLOLOGACION)</t>
  </si>
  <si>
    <t>DOMINGUEZ CAIZA JOSE LUIS</t>
  </si>
  <si>
    <t>0201393659</t>
  </si>
  <si>
    <t>LICENCIADO EN INFORMÁTICA</t>
  </si>
  <si>
    <t>MAGISTER EN GERENCIA Y LIDERAZGO EDUCACIONAL</t>
  </si>
  <si>
    <t>TECNOLOGIAS DE LA INFORMACIÓN Y COMUNICACIÓN</t>
  </si>
  <si>
    <t xml:space="preserve">OFIMÁTICA I </t>
  </si>
  <si>
    <t xml:space="preserve">OFIMATICA II </t>
  </si>
  <si>
    <t xml:space="preserve">ELABORACIÓN Y EVALUACIÓN DE PROYECTOS SOCIALES 2 </t>
  </si>
  <si>
    <t>TITULACIÓN I</t>
  </si>
  <si>
    <t>LAS DEMAS QUE DEFINAN LAS UNIVERSIDARES Y ESCUELAS POLITECNICAS EN EJERCICIO DE SU AUTONOMÍA RESPONSABLE (COORDINACION PRACTICAS PROFESIONALES)</t>
  </si>
  <si>
    <t>ORIENTAR Y ACOMPAÑAR A ESTUDIANTES ATRAVÉS DE TUTORIAS INDIVIDUALES O GRUPALES EN LAS MODALIDADES DE ESTUDIO QUE LA IES CONSIDERE PERTINENTE</t>
  </si>
  <si>
    <t xml:space="preserve">MEDICINA LEGAL </t>
  </si>
  <si>
    <t>MEDICINA LEGAL  (HOMOLOGACION)</t>
  </si>
  <si>
    <t>GAIBOR YANEZ ITALO DALTON</t>
  </si>
  <si>
    <t>0200901403</t>
  </si>
  <si>
    <t>MAGISTER EN DERECHO PROCESAL MENCION DERECHO PENAL</t>
  </si>
  <si>
    <t xml:space="preserve">DERECHO PENAL I </t>
  </si>
  <si>
    <t xml:space="preserve">DERECHO PENAL II </t>
  </si>
  <si>
    <t xml:space="preserve">DERECHO PENAL III </t>
  </si>
  <si>
    <t>GONZALEZ RUIZ ELIANA CUMANDA</t>
  </si>
  <si>
    <t>0201033107</t>
  </si>
  <si>
    <t>ABOGADO DE LOS TRIBUNALES Y JUZGADOS DE LA REPUBLICA DEL ECUADOR</t>
  </si>
  <si>
    <t>MAGISTER EN DERECHO CIVIL Y PROCESAL CIVIL</t>
  </si>
  <si>
    <t>DERECHO TRIBUTARIO</t>
  </si>
  <si>
    <t>DERECHO TRIBUTARIO (HOMOLOGACION)</t>
  </si>
  <si>
    <t>DERECHO LABORAL Y SEGURIDAD SOCIAL I</t>
  </si>
  <si>
    <t>HARB KARAM JUAN CARLOS</t>
  </si>
  <si>
    <t>1706395470</t>
  </si>
  <si>
    <t>DOCTOR EN JURISPRUDENCIA Y ABOGADO DE LOS TRIBUNALES Y JUZGADOS DE LA REPUBLICA</t>
  </si>
  <si>
    <t>MAGISTER EN DERECHO PROCESAL CON MENCION EN DERECHO CIVIL</t>
  </si>
  <si>
    <t>DERECHO PROCESAL CIVIL I (HOMOLOGACIÓN)</t>
  </si>
  <si>
    <t>LOPEZ PROAÑO GLENIS FLORANGEL</t>
  </si>
  <si>
    <t>0201431053</t>
  </si>
  <si>
    <t>LICENCIADA EN CIENCIAS DE LA EDUCACION PROFESORA DE ENSEÑANZA MEDIA EN LA ESPECIALIZACION DE PSICOLOGIA EDUCATIVA Y ORIENTACION</t>
  </si>
  <si>
    <t>MAGISTER EN DOCENCIA UNIVERSITARIA E INVESTIGACION EDUCATIVA</t>
  </si>
  <si>
    <t>PAGUAY OCAMPO MARCO PATRICIO</t>
  </si>
  <si>
    <t>0602928756</t>
  </si>
  <si>
    <t>ABOGADO(A) DE LOS TRIBUNALES Y JUZGADOS DE LA REPUBLICA</t>
  </si>
  <si>
    <t xml:space="preserve">CRIMINOLOGIA Y CRIMINALISTICA </t>
  </si>
  <si>
    <t>DERECHO ECONÓMICO Y FINANCIERO</t>
  </si>
  <si>
    <t>DERECHO PROCESAL PENAL I</t>
  </si>
  <si>
    <t>ROSILLO SOLANO MARCO VINICIO</t>
  </si>
  <si>
    <t>0201433943</t>
  </si>
  <si>
    <t>INGENIERO EN SISTEMAS INFORMATICO</t>
  </si>
  <si>
    <t>HERRAMIENTAS INFORMÁTICAS</t>
  </si>
  <si>
    <t xml:space="preserve">RAZONAMIENTO MATEMÁTICO </t>
  </si>
  <si>
    <t xml:space="preserve">APLICACIONES ESTADÍSTICAS INFORMÁTICAS </t>
  </si>
  <si>
    <t>LAS DEMAS QUE DEFINAN LAS UNIVERSIDADES Y ESCUELAS POLITECNICAS EN EJERCICIO DE SU AUTONOMIA RESPONSABLE (EVALUACIÓN DE CARRERA DERECHO Y SOCIOLOGIA)</t>
  </si>
  <si>
    <t>SANCHEZ SMITH ANTONIO</t>
  </si>
  <si>
    <t>1756881684</t>
  </si>
  <si>
    <t>LICENCIADO EN DERECHO</t>
  </si>
  <si>
    <t>MAESTRIA EN ASESORIA JURIDICA, MENCION: DERECHO MERCANTIL</t>
  </si>
  <si>
    <t>LAS DEMAS QUE DEFINAN LAS UNIVERSIDADES Y ESCUELAS POLITECNICAS EN EJERCICIO DE SU AUTONOMÍA RESPONSABLE (COORDINADOR PRACTICAS PRE-PROFESIONALES CARRERA DERECHO)</t>
  </si>
  <si>
    <t>URQUIZO RODRIGUEZ MIGUEL LUDGARDO</t>
  </si>
  <si>
    <t>0602760431</t>
  </si>
  <si>
    <t xml:space="preserve">LICENCIADO EN JURISPRUDENCIA </t>
  </si>
  <si>
    <t>MAGISTER EN DOCENCIA UNIVERSITARIA MENCIÓN "CIENCIAS JURIDICAS"</t>
  </si>
  <si>
    <t xml:space="preserve">TEORÍA DEL DERECHO </t>
  </si>
  <si>
    <t>DERECHO LABORAL Y SEGURIDAD SOCIAL II</t>
  </si>
  <si>
    <t>CLÍNICA JURÍDICA LABORAL</t>
  </si>
  <si>
    <t>VELA MERINO VICTOR HERNANDO</t>
  </si>
  <si>
    <t>0603882598</t>
  </si>
  <si>
    <t>MAGISTER EN DOCENCIA UNVERSITARIA MENCION CIENCIAS JURIDICAS</t>
  </si>
  <si>
    <t>BALLESTEROS JIMENEZ ROCIO DE LAS MERCEDES</t>
  </si>
  <si>
    <t>0201041621</t>
  </si>
  <si>
    <t>ABOGADO DE LOS TRIBUNALES Y JUZGADOS DE LA REPÚBLICA</t>
  </si>
  <si>
    <t>MAGISTER EN DERECHO DE FAMILIA MENCION EN MEDIACION Y ARBITRAJE FAMILIAR</t>
  </si>
  <si>
    <t xml:space="preserve">UNIVERSIDAD ETICA E INSTITUCIONALIDAD </t>
  </si>
  <si>
    <t xml:space="preserve">DERECHO NOTARIAL Y REGISTRAL </t>
  </si>
  <si>
    <t xml:space="preserve">DERECHO DE FAMILIA </t>
  </si>
  <si>
    <t>BAZANTES ESCOBAR WASHINGTON JAVIER</t>
  </si>
  <si>
    <t>0201041571</t>
  </si>
  <si>
    <t>DOCTOR EN JURISPRUDENCIA</t>
  </si>
  <si>
    <t>MAGISTER EN DERECHO PENAL Y CRIMINOLOGIA</t>
  </si>
  <si>
    <t>DESARROLLAR PROYECTOS DE INNOVACION QUE PERMITAN APLICAR LOS CONOCIMIENTOS GENERADOS EN LAS INSTITUCIONES DE EDUCACIÓN SUPERIOR, EN PROYECTOS PRODUCTIVOS O DE BENEFICIO SOCIAL (OFICINA JURIDICA)</t>
  </si>
  <si>
    <t>BONILLA ALARCON LUIS ALFONSO</t>
  </si>
  <si>
    <t>0200909547</t>
  </si>
  <si>
    <t>MAGISTER EN DERECHO LABORAL Y SEGURIDAD SOCIAL INTERNACIONAL</t>
  </si>
  <si>
    <t>LITIGACIÓN LABORAL   + P.P.P( 30 HORAS)</t>
  </si>
  <si>
    <t>DERECHO LABORAL Y SEGURIDAD SOCIAL II (HOLOLOGACION)</t>
  </si>
  <si>
    <t xml:space="preserve"> CABRERA VELEZ JUAN PABLO</t>
  </si>
  <si>
    <t>0603037045</t>
  </si>
  <si>
    <t>MAGISTER EN DERECHO PROCESAL MENCION DERECHO CIVIL</t>
  </si>
  <si>
    <t xml:space="preserve">DERECHO CIVIL IV (CONTRATOS Y OBLIGACIONES) </t>
  </si>
  <si>
    <t>DERECHO PROCESAL CIVIL II</t>
  </si>
  <si>
    <t>DISEÑAR, ELABORAR Y/O PUESTA EN MARCHA DE METODOLOGÍAS, INSTRUMENTOS, PROTOCOLOS O PROCEDIMIENTOS OPERATIVOS O DE INVESTIGACIÓN</t>
  </si>
  <si>
    <t>CALERO JARAMILLO EDUARDO EFRAIN</t>
  </si>
  <si>
    <t>0201036456</t>
  </si>
  <si>
    <t>DOCTOR EN DERECHO</t>
  </si>
  <si>
    <t xml:space="preserve">FILOSOFÍA DEL DERECHO </t>
  </si>
  <si>
    <t xml:space="preserve">DERECHO CONSTITUCIONAL I </t>
  </si>
  <si>
    <t xml:space="preserve">DERECHO CONSTITUCIONAL II </t>
  </si>
  <si>
    <t>CHAVEZ TACO MARCO VINICIO</t>
  </si>
  <si>
    <t>0201341724</t>
  </si>
  <si>
    <t xml:space="preserve">LITIGACIÓN PROCESAL PENAL </t>
  </si>
  <si>
    <t>CLÍNICA JURÍDICA PENAL</t>
  </si>
  <si>
    <t>LAS DEMAS QUE DEFINAN LAS UNIVERSIDADES Y ESCUELAS POLITECNICAS EN EJERCICIO DE SU AUTONOMÍA RESPONSABLE (COORDINADOR DE INVESTIGACION FACULTAD)</t>
  </si>
  <si>
    <t>FLORES PILLAJO ROBERT ENRIQUE</t>
  </si>
  <si>
    <t>1712223674</t>
  </si>
  <si>
    <t xml:space="preserve">DOCTOR EN JURUSPRUDENCIA </t>
  </si>
  <si>
    <t>GAIBOR BECERRA ANGELICA MARIA</t>
  </si>
  <si>
    <t>0201581576</t>
  </si>
  <si>
    <t>HISTORIA E INTRODUCCIÓN AL DERECHO</t>
  </si>
  <si>
    <t xml:space="preserve">DERECHO CIVIL I (PERSONAS) </t>
  </si>
  <si>
    <t xml:space="preserve">DERECHO CIVIL II (BIENES) </t>
  </si>
  <si>
    <t>CLÍNICA JURÍDICA CONSTITUCIONAL</t>
  </si>
  <si>
    <t>GAVILANEZ GUERRERO MIGUEL ANGEL</t>
  </si>
  <si>
    <t>0201719903</t>
  </si>
  <si>
    <t xml:space="preserve">MAGISTER EN DERECHO ADMINISTRATIVO </t>
  </si>
  <si>
    <t xml:space="preserve">LITIGACIÓN TRIBUTARIA  </t>
  </si>
  <si>
    <t>GONZALEZ ALBERTERIS ANA DIDIAN</t>
  </si>
  <si>
    <t>1756888614</t>
  </si>
  <si>
    <t>LICENCIADA EN DERECHO</t>
  </si>
  <si>
    <t>MASTER EN GESTIÓN DE LA PROPIEDAD INTELECTUAL</t>
  </si>
  <si>
    <t xml:space="preserve">DERECHO INTERNACIONAL PÚBLICO I </t>
  </si>
  <si>
    <t>DERECHO DE PROPIEDAD INTELECTUAL</t>
  </si>
  <si>
    <t>DERECHO DE PROPIEDAD INTELECTUAL (HOLOLOGACION)</t>
  </si>
  <si>
    <t>NARANJO ESTRADA ANGEL TEODORO</t>
  </si>
  <si>
    <t>0200899813</t>
  </si>
  <si>
    <t>PRINCIPAL 1 GRADO 2</t>
  </si>
  <si>
    <t>DERECHO PROCESAL PENAL II</t>
  </si>
  <si>
    <t>NOBOA LARREA GONZALO ENRIQUE</t>
  </si>
  <si>
    <t>0201107950</t>
  </si>
  <si>
    <t>PROFESOR AUXILIAR NIVEL 1 GRADO 1</t>
  </si>
  <si>
    <t>ABOGADO DE LOS TRIBUNALES DE JUSTICIA</t>
  </si>
  <si>
    <t>DERECHO PROCESAL CIVIL II (HOLOLOGACION)</t>
  </si>
  <si>
    <t>NUÑEZ MINAYA OSCAR ROLANDO</t>
  </si>
  <si>
    <t>0200848521</t>
  </si>
  <si>
    <t>PRINCIPAL 3 GRADO 2</t>
  </si>
  <si>
    <t xml:space="preserve">DERECHO INDÍGENA </t>
  </si>
  <si>
    <t xml:space="preserve">CULTURA FÍSICA </t>
  </si>
  <si>
    <t xml:space="preserve">DERECHOS HUMANOS </t>
  </si>
  <si>
    <t>RUIZ ABRIL KARINA MARIANELA</t>
  </si>
  <si>
    <t>0201310067</t>
  </si>
  <si>
    <t xml:space="preserve">DERECHO CIVIL III (SUCESIONES) </t>
  </si>
  <si>
    <t>DERECHO PROCESAL CIVIL I</t>
  </si>
  <si>
    <t>VELOZ SEGURA JAVIER ALONSO</t>
  </si>
  <si>
    <t>0201394806</t>
  </si>
  <si>
    <t xml:space="preserve">DERECHO INTERNACIONAL PÚBLICO II </t>
  </si>
  <si>
    <t>YÁNEZ CARRASCO JUAN CARLOS</t>
  </si>
  <si>
    <t>0201432887</t>
  </si>
  <si>
    <t xml:space="preserve">LITIGACIÓN PROCESAL CIVIL  </t>
  </si>
  <si>
    <t>CLÍNICA JURÍDICA CIVIL</t>
  </si>
  <si>
    <t>DIRIGIR Y/O GESTIONAR LOS PROCESOS DE DOCENCIA, INVESTIGACIÓN Y VINCULACION CON LA SOCIEDAD EN SUS DISTINTOS NIVELES DE ORGANIZACIÓN ACADÉMICA E INSTITUCIONAL (ASEGURAMIENTO DE LA CALIDAD INSTITUCIONAL)</t>
  </si>
  <si>
    <t>YÁNEZ OLALLA TELMO ELIAS</t>
  </si>
  <si>
    <t>0200576817</t>
  </si>
  <si>
    <t>LAS DEMAS QUE DEFINAN LAS UNIVERSIDARES Y ESCUELAS POLITECNICAS EN EJERCICIO DE SU AUTONOMÍA RESPONSABLE - CONSEJO DIRECTIVO</t>
  </si>
  <si>
    <t>MODELOS Y PROCESOS DE INVESTIGACIÓN EDUCATIVA: INTERPRETACIÓN Y REFLEXIÓN CONSTRUCCIÓN DEL SENTIDO</t>
  </si>
  <si>
    <t>CÁTEDRA INTEGRADORA: DISEÑO, GESTIÓN Y EVALUACIÓN DE MODELOS CURRICULARES CONTEXTUALIZADOS, FLEXIBLES Y ADAPTADOS</t>
  </si>
  <si>
    <t>DISEÑAR PROYECTOS DE CARRERAS Y PROGRAMAS DE ESTUDIOS DE GRADO Y POSGRADO</t>
  </si>
  <si>
    <t>LAS DEMÁS QUE DEFINAN LAS UNIVERSIDADES Y ESCUELAS POLITÉCNICAS EN EJERCICIO DE SU AUTONOMÍA RESPONSABLE (DEPARTAMENTO TICS)</t>
  </si>
  <si>
    <t>LAS DEMÁS QUE DEFINAN LAS UNIVERSIDADES Y ESCUELAS POLITÉCNICAS EN EJERCICIO DE SU AUTONOMÍA RESPONSABLE (GESTIÓN ACADÉMICA)</t>
  </si>
  <si>
    <t>DIRIGIR ESCUELAS, DEPARTAMENTOS, CENTROS O INSTITUTOS DE INVESTIGACIÓN (COORDINACIÓN DE INVESTIGACIÓN)</t>
  </si>
  <si>
    <t>BELTRAN AVILES NARCISA JACKELINE</t>
  </si>
  <si>
    <t>0200895159</t>
  </si>
  <si>
    <t>DURAN DELGADO JESSICA ERNESTINA</t>
  </si>
  <si>
    <t>0201851052</t>
  </si>
  <si>
    <t>MAGISTER EN GESTIÓN DE TALENTO HUMANO</t>
  </si>
  <si>
    <t>DIDACTICA DE ENFERMERIA</t>
  </si>
  <si>
    <t>MAGISTER SCIENTIAE EN RECURSOS HIDRICOS</t>
  </si>
  <si>
    <t>0604227231</t>
  </si>
  <si>
    <t>PEÑA MURILLO ROBINSON FABRICIO</t>
  </si>
  <si>
    <t>BIOTECNOLOGIA AGRÍCOLA (HOMOLOGACIÓN)</t>
  </si>
  <si>
    <t>B (4A)</t>
  </si>
  <si>
    <t>B (3A Y 4A)</t>
  </si>
  <si>
    <t>B (4A Y 8A)</t>
  </si>
  <si>
    <t>E (8 A)</t>
  </si>
  <si>
    <t>F (8 B)</t>
  </si>
  <si>
    <t>D (7 A)</t>
  </si>
  <si>
    <t>F (7 C)</t>
  </si>
  <si>
    <t>E (7 B)</t>
  </si>
  <si>
    <t>D (6 A)</t>
  </si>
  <si>
    <t>E (6 B)</t>
  </si>
  <si>
    <t>F (6 C)</t>
  </si>
  <si>
    <t>HURTADO SERRANO KARLA INDIRA</t>
  </si>
  <si>
    <t>0201990843</t>
  </si>
  <si>
    <t>ESPECIALISTA EN MEDICINA FORENSE</t>
  </si>
  <si>
    <t>MEDICO GENERAL</t>
  </si>
  <si>
    <t>D (5A)</t>
  </si>
  <si>
    <t>E (5B)</t>
  </si>
  <si>
    <t>F (5C)</t>
  </si>
  <si>
    <t>G (6A)</t>
  </si>
  <si>
    <t>H (6B)</t>
  </si>
  <si>
    <t>I (6 C)</t>
  </si>
  <si>
    <t>J (7 A)</t>
  </si>
  <si>
    <t>K (7 B)</t>
  </si>
  <si>
    <t>L (7 C)</t>
  </si>
  <si>
    <t>HISTORIA DE AMERICA LATINA</t>
  </si>
  <si>
    <t>QUINTO</t>
  </si>
  <si>
    <t>SEXTO</t>
  </si>
  <si>
    <t>SEPTIMO</t>
  </si>
  <si>
    <t>OCTAVO</t>
  </si>
  <si>
    <t>PARALELOS</t>
  </si>
  <si>
    <t>AC</t>
  </si>
  <si>
    <t>CC</t>
  </si>
  <si>
    <t>DD</t>
  </si>
  <si>
    <t>DDI</t>
  </si>
  <si>
    <t>DPC</t>
  </si>
  <si>
    <t>UIC</t>
  </si>
  <si>
    <t>LAS DEMÁS QUE DEFINAN LAS UNIVERSIDADES Y ESCUELAS POLITÉCNICAS EN EJERCICIO DE SU AUTONOMÍA RESPONSABLE (DEPARTAMENTO DE TICS)</t>
  </si>
  <si>
    <t>LAS DEMÁS QUE DEFINAN LAS UNIVERSIDARES Y ESCUELAS POLITECNICAS EN EJERCICIO DE SU AUTONOMÍA RESPONSABLE (SEGUIMIENTO A GRADUADOS)</t>
  </si>
  <si>
    <t>SG</t>
  </si>
  <si>
    <t>DF</t>
  </si>
  <si>
    <t>LAS DEMÁS QUE DEFINAN LAS UNIVERSIDADES Y ESCUELAS POLITÉCNICAS EN EJERCICIO DE SU AUTONOMÍA RESPONSABLE (COORDINACIÓN UIC)</t>
  </si>
  <si>
    <t>G</t>
  </si>
  <si>
    <t>ARMIJOS DUCHICELA LUIS ANGEL</t>
  </si>
  <si>
    <t>C (NOCTURNO)</t>
  </si>
  <si>
    <t>MASTER EN SEGURIDAD TELEMÁTICA</t>
  </si>
  <si>
    <t>LAS DEMÁS QUE DEFINAN LAS UNIVERSIDADES Y ESCUELAS POLITÉCNICAS EN EJERCICIO DE SU AUTONOMÍA RESPONSABLE (VICERRECTORADO ACADÉMICO)</t>
  </si>
  <si>
    <t>DERECHO ECONÓMICO Y FINANCIERO (HOMOLOGACION)</t>
  </si>
  <si>
    <t>D (6A)</t>
  </si>
  <si>
    <t>E (6B)</t>
  </si>
  <si>
    <t>MAGISTER EN DERECHO MENCIÓN EN DERECHO CONSTITUCIONAL</t>
  </si>
  <si>
    <t>0202026605</t>
  </si>
  <si>
    <t>LOMBEIDA AGUILAR MIGUEL ANGEL</t>
  </si>
  <si>
    <t>SOLORZANO SALTOS EDWIN ALVARO</t>
  </si>
  <si>
    <t>0201710696</t>
  </si>
  <si>
    <t>B (4TO B Y C)</t>
  </si>
  <si>
    <t>A (4TO A Y C)</t>
  </si>
  <si>
    <t>C (3RO A, B Y C)</t>
  </si>
  <si>
    <t>A(4TO A Y C)</t>
  </si>
  <si>
    <t>SOCIOLOGÍA DE LA EDUCACIÓN</t>
  </si>
  <si>
    <t>REMACHE GUAMÁN ÁNGEL PATRICIO</t>
  </si>
  <si>
    <t>1711252401</t>
  </si>
  <si>
    <t>INGENIERO EN CIENCIAS DE LA INFORMATICA</t>
  </si>
  <si>
    <t>APROBADO  EN CONSEJO UNIVERSITARIO SESIÓN EXTRAORDIINARIA RCU-SE-020-2021-128, de fecha 18 DE NOVIEMBRE DEL 2021</t>
  </si>
  <si>
    <t>BARROSO LEYVA MARIENNY</t>
  </si>
  <si>
    <t>LICENCIADO EN LENGUA FRANCESA CON SEGUNDA LENGUA INGLES</t>
  </si>
  <si>
    <t>C (5A)</t>
  </si>
  <si>
    <t>BORJA BORJA EDWIN JOSE</t>
  </si>
  <si>
    <t>0201854486</t>
  </si>
  <si>
    <t>NUÑEZ TORRES DARWIN ALBERTO</t>
  </si>
  <si>
    <t>0201977576</t>
  </si>
  <si>
    <t>MAGISTER EN GESTION DE LA PRODUCCION AGROINDUSTRIAL</t>
  </si>
  <si>
    <t>QUELAL MERA GRACE YOLANDA</t>
  </si>
  <si>
    <t>1708349624</t>
  </si>
  <si>
    <t>MASTER UNIVERSITARIO EN INTERVENCION SOCIAL EN LAS SOCIEDADES DEL CONOCIMIENTO</t>
  </si>
  <si>
    <t>LICENCIADA EN CIENCIAS DE LA EDUCACION MENCION ADMINISTRACION EDUCATIVA</t>
  </si>
  <si>
    <t>GESTIÓN DE EMPRESAS AGRÍCOLAS</t>
  </si>
  <si>
    <t>DESARROLLO RURAL</t>
  </si>
  <si>
    <t>SP</t>
  </si>
  <si>
    <t>DISEÑAR PROYECTOS DE CARRERAS Y PROGRAMAS DE ESTUDIOS DE GRADO Y POSGRADO (CARRERA PREGRADO)</t>
  </si>
  <si>
    <t>LICENCIADA EN CIENCIAS DE LA EDUCACION MENCION EDUCACION INFANTIL</t>
  </si>
  <si>
    <t>DISEÑAR, ELABORAR Y/O PONER EN MARCHA METODOLOGÍAS, INSTRUMENTOS, PROTOCOLOS O PROCEDIMIENTOS OPERATIVOS O DE INVESTIGACIÓN (DELEGADO FACULTAD)</t>
  </si>
  <si>
    <t>DERECHO ADMINISTRATIVO Y CONTRATACIÓN PÚBLICA</t>
  </si>
  <si>
    <t>PEDAGOGÍA DE LAS CIENCIAS EXPERIMENTALES (INFORMÁTICA)</t>
  </si>
  <si>
    <t>Fecha de actualización: 30 de noviembre del 2021</t>
  </si>
  <si>
    <t>proyecto</t>
  </si>
  <si>
    <t>D (8 A)</t>
  </si>
  <si>
    <t>E (8 B)</t>
  </si>
  <si>
    <t>A(8A)</t>
  </si>
  <si>
    <t>CAIZA MORA CAROLINA ARACELLY</t>
  </si>
  <si>
    <t>1804102398</t>
  </si>
  <si>
    <t>LICENCIADA EN CIENCIAS DE LA EDUCACION PROFESORA DE IDIOMAS INGLES</t>
  </si>
  <si>
    <t>INDUSTRIALIZACIÓN DE PRODUCTOS LÁCTEOS</t>
  </si>
  <si>
    <t>SEGURIDAD ALIMENTARIA Y GESTIÓN DE LA CALIDAD</t>
  </si>
  <si>
    <t>TECNOLOGÍAS DE LA COMUNICACIÓN E INFORMACIÓN</t>
  </si>
  <si>
    <t>CABRERA VELEZ JUAN PABLO</t>
  </si>
  <si>
    <t>CG</t>
  </si>
  <si>
    <t>DIFUNDIR RESULTADOS Y BENEFICIOS SOCIALES DE LA INVESTIGACIÓN, A TRAVÉS DE PUBLICACIONES, PRODUCCIONES ARTÍSTICAS, ACTUACIONES, CONCIERTOS, CREACIÓN U ORGANIZACIÓN DE INSTALACIONES Y DE EXPOSICIONES, ENTRE OTROS</t>
  </si>
  <si>
    <t xml:space="preserve"> DIFUNDIR RESULTADOS Y BENEFICIOS SOCIALES DE LA INVESTIGACIÓN, ATRAVÉS DE PUBLICACIONES, PRODUCCIONES ARTÍSTICAS, ACTUACIONES, CONCIERTOS, CREACIÓN U ORGANIZACIÓN DE INSTALACIONES Y DE EXPOSICIONES, ENTRE OTROS (DISEÑAR Y ELABORAR LIBROS DE TEXTO)</t>
  </si>
  <si>
    <t>DIRIGIR Y/O GESTIONAR LOS PROCESOS DE DOCENCIA, INVESTIGACIÓN Y VINCULACIÓN CON LA SOCIEDAD EN SUS DISTINTOS NIVELES DE ORGANIZACIÓN ACADÉMICA E INSTITUCIONAL (UGR-UEB)</t>
  </si>
  <si>
    <t>DESARROLLAR PROYECTOS DE INNOVACION QUE PERMITAN APLICAR LOS CONOCIMIENTOS GENERADOS EN LAS INSTITUCIONES DE EDUCACIÓN SUPERIOR, EN PROYECTOS PRODUCTIVOS O DE BENEFICIO SOCIAL</t>
  </si>
  <si>
    <t>DIRIGIR Y/O GESTIONAR LOS PROCESOS DE DOCENCIA, INVESTIGACIÓN Y VINCULACIÓN CON LA SOCIEDAD EN SUS DISTINTOS NIVELES DE ORGANIZACIÓN ACADÉMICA E INSTITUCIONAL (CLINICA VETERINARIA)</t>
  </si>
  <si>
    <t xml:space="preserve"> DIRECCIÓN Y PARTICIPACIÓN PROYECTOS DE EXPERIMENTACIÓN E INNOVACIÓN DOCENTE  (PROYECTO LOMBRICULTURA)</t>
  </si>
  <si>
    <t>DESARROLLAR PROYECTOS DE INNOVACION QUE PERMITAN APLICAR LOS CONOCIMIENTOS GENERADOS EN LAS INSTITUCIONES DE EDUCACIÓN SUPERIOR, EN PROYECTOS PRODUCTIVOS O DE BENEFICIO SOCIAL (PROYECTO ACUICOLA)</t>
  </si>
  <si>
    <t>DESARROLLAR PROYECTOS DE INNOVACION QUE PERMITAN APLICAR LOS CONOCIMIENTOS GENERADOS EN LAS INSTITUCIONES DE EDUCACIÓN SUPERIOR, EN PROYECTOS PRODUCTIVOS O DE BENEFICIO SOCIAL (CLINICA VETERINARIA)</t>
  </si>
  <si>
    <t>DIRIGIR Y PARTICIPAR EN PROYECTOS DE EXPERIMENTACIÓN E INNOVACIÓN DOCENTE - PLANTA BALANCEADOS</t>
  </si>
  <si>
    <t>LAS DEMÁS QUE DEFINAN LAS UNIVERSIDADES Y ESCUELAS POLITÉCNICAS EN EJERCICIO DE SU AUTONOMÍA RESPONSABLE (CLÍNICA VETERINARIA)</t>
  </si>
  <si>
    <t xml:space="preserve">DESARROLLAR PROYECTOS DE INNOVACION QUE PERMITAN APLICAR LOS CONOCIMIENTOS GENERADOS EN LAS INSTITUCIONES DE EDUCACIÓN SUPERIOR, EN PROYECTOS PRODUCTIVOS O DE BENEFICIO SOCIAL </t>
  </si>
  <si>
    <t>DESARROLLAR PROYECTOS DE INNOVACIÓN QUE PERMITAN APLICAR LOS CONOCIMIENTOS GENERADOS EN LAS INSTITUCIONES DE EDUCACIÓN SUPERIOR, EN PROYECTOS PRODUCTIVOS O DE BENEFICIO SOCIAL</t>
  </si>
  <si>
    <t>DIRIGIR Y/O GESTIONAR LOS PROCESOS DE DOCENCIA, INVESTIGACIÓN Y VINCULACIÓN CON LA SOCIEDAD EN SUS DISTINTOS NIVELES DE ORGANIZACIÓN ACADÉMICA E INSTITUCIONAL (ASEGURAMIENTO DE LA CALIDAD )</t>
  </si>
  <si>
    <t>CD</t>
  </si>
  <si>
    <t xml:space="preserve"> DIRECCIÓN Y PARTICIPACIÓN PROYECTOS DE EXPERIMENTACIÓN E INNOVACIÓN DOCENTE  (GESTION ACADÉMICA)</t>
  </si>
  <si>
    <t>LAS DEMÁS QUE DEFINAN LAS UNIVERSIDADES Y ESCUELAS POLITÉCNICAS EN EJERCICIO DE SU AUTONOMÍA RESPONSABLE (SEGUIMIENTO POA)</t>
  </si>
  <si>
    <t>N°</t>
  </si>
  <si>
    <t>CÉDULA</t>
  </si>
  <si>
    <t>HORAS CLASE</t>
  </si>
  <si>
    <t>RELACIÓN</t>
  </si>
  <si>
    <t>Nombramiento</t>
  </si>
  <si>
    <t>Contrato</t>
  </si>
  <si>
    <t>Contrato especial</t>
  </si>
  <si>
    <t>1759304593</t>
  </si>
  <si>
    <t>1758696783</t>
  </si>
  <si>
    <t>total</t>
  </si>
  <si>
    <t>docencia</t>
  </si>
  <si>
    <t>clase</t>
  </si>
  <si>
    <t>clases</t>
  </si>
  <si>
    <t>NO</t>
  </si>
  <si>
    <t>Cargo Directivo</t>
  </si>
  <si>
    <t>SI</t>
  </si>
  <si>
    <t>CS</t>
  </si>
  <si>
    <t>CRITERIO</t>
  </si>
  <si>
    <t>MEDICINA VETERINARIA Y ZOOTECNIA</t>
  </si>
  <si>
    <t>ESPIN ARGUELLO ADRIANA DEL PILAR</t>
  </si>
  <si>
    <t>0250010253</t>
  </si>
  <si>
    <t>MAGISTER EN ECONOMIA AGRARIA</t>
  </si>
  <si>
    <t>0201804721</t>
  </si>
  <si>
    <t>DAVILA GARCIA TATIANA DEL ROCIO</t>
  </si>
  <si>
    <t>UNIVERSIDAD ESTATAL DE BOLÍVAR</t>
  </si>
  <si>
    <t>DEPARTAMENTO DE GESTIÓN ACADÉMICA</t>
  </si>
  <si>
    <t>DOCENTES PAO II 2021</t>
  </si>
  <si>
    <t>ACTIVIDAD: INVESTIGACIÓN</t>
  </si>
  <si>
    <t>NOMBRES Y APELLIDOS</t>
  </si>
  <si>
    <t>RELACIÓN LABORAL</t>
  </si>
  <si>
    <t>NOMBRAMIENTO</t>
  </si>
  <si>
    <t>CONTRATO</t>
  </si>
  <si>
    <t>ACTIVIDAD: VINCULACIÓN</t>
  </si>
  <si>
    <t>n°</t>
  </si>
  <si>
    <t>TIEMPO PARCIAL</t>
  </si>
  <si>
    <t>TIEMPO COMPLETO</t>
  </si>
  <si>
    <t>MEDIO TIEMPO</t>
  </si>
  <si>
    <t>CIENCIAS DE LA SALUD</t>
  </si>
  <si>
    <t>HORAS MAXIMO</t>
  </si>
  <si>
    <t>DOCENTES NOMBRAMIENTO</t>
  </si>
  <si>
    <t>DOCENTES CONTRATO</t>
  </si>
  <si>
    <t>CARRERA ASIGNADA</t>
  </si>
  <si>
    <t>0004319726</t>
  </si>
  <si>
    <t>CUERO GONZÁLEZ OLAYIS VERÓNICA</t>
  </si>
  <si>
    <t>2300453517</t>
  </si>
  <si>
    <t>0202081972</t>
  </si>
  <si>
    <t>LICENCIADA EN CIENCIAS DE LA SALUD EN TERAPIA FISICA Y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</si>
</sst>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#."/>
    <numFmt numFmtId="168" formatCode="_([$€-2]* #,##0.00_);_([$€-2]* \(#,##0.00\);_([$€-2]* &quot;-&quot;??_)"/>
    <numFmt numFmtId="169" formatCode="_ [$€]\ * #,##0.00_ ;_ [$€]\ * \-#,##0.00_ ;_ [$€]\ * &quot;-&quot;??_ ;_ @_ "/>
    <numFmt numFmtId="170" formatCode="&quot;$&quot;#,##0.0"/>
    <numFmt numFmtId="171" formatCode="_(&quot;$&quot;\ * #,##0.00_);_(&quot;$&quot;\ * \(#,##0.00\);_(&quot;$&quot;\ * &quot;-&quot;??_);_(@_)"/>
    <numFmt numFmtId="172" formatCode="0.0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5"/>
      <color theme="1"/>
      <name val="Arial"/>
      <family val="2"/>
    </font>
    <font>
      <sz val="9"/>
      <color indexed="81"/>
      <name val="Tahoma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5"/>
      <color indexed="8"/>
      <name val="Arial"/>
      <family val="2"/>
    </font>
    <font>
      <b/>
      <sz val="5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b/>
      <sz val="8"/>
      <name val="Calibri"/>
      <family val="2"/>
      <scheme val="minor"/>
    </font>
    <font>
      <b/>
      <sz val="5"/>
      <color theme="1"/>
      <name val="Arial"/>
      <family val="2"/>
    </font>
    <font>
      <sz val="8"/>
      <name val="Calibri"/>
      <family val="2"/>
      <scheme val="minor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4"/>
      <color indexed="8"/>
      <name val="Arial"/>
      <family val="2"/>
    </font>
    <font>
      <b/>
      <sz val="7"/>
      <color indexed="8"/>
      <name val="Arial"/>
      <family val="2"/>
    </font>
    <font>
      <sz val="6"/>
      <color rgb="FF000000"/>
      <name val="Calibri"/>
      <family val="2"/>
      <charset val="1"/>
    </font>
    <font>
      <sz val="6"/>
      <name val="Calibri"/>
      <family val="2"/>
      <charset val="1"/>
    </font>
    <font>
      <sz val="9"/>
      <color rgb="FF000000"/>
      <name val="Tahoma"/>
      <family val="2"/>
      <charset val="1"/>
    </font>
    <font>
      <sz val="8"/>
      <color rgb="FF000000"/>
      <name val="Calibri"/>
      <family val="2"/>
      <charset val="1"/>
    </font>
    <font>
      <b/>
      <sz val="6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8"/>
      <color theme="1" tint="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11"/>
      <color theme="0"/>
      <name val="Arial"/>
      <family val="2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7"/>
      <color rgb="FF0000FF"/>
      <name val="Calibri"/>
      <family val="2"/>
      <scheme val="minor"/>
    </font>
    <font>
      <sz val="7"/>
      <color rgb="FFFF0000"/>
      <name val="Calibri"/>
      <family val="2"/>
      <scheme val="minor"/>
    </font>
    <font>
      <sz val="4"/>
      <color indexed="8"/>
      <name val="Arial"/>
      <family val="2"/>
    </font>
    <font>
      <sz val="7"/>
      <color theme="0"/>
      <name val="Calibri"/>
      <family val="2"/>
      <scheme val="minor"/>
    </font>
    <font>
      <sz val="7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rgb="FF333333"/>
      <name val="Calibri"/>
      <family val="2"/>
      <scheme val="minor"/>
    </font>
    <font>
      <b/>
      <sz val="5"/>
      <color rgb="FFFF0000"/>
      <name val="Arial"/>
      <family val="2"/>
    </font>
    <font>
      <b/>
      <sz val="7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5"/>
      <color rgb="FF000000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5">
    <xf numFmtId="0" fontId="0" fillId="0" borderId="0"/>
    <xf numFmtId="0" fontId="2" fillId="0" borderId="0"/>
    <xf numFmtId="9" fontId="3" fillId="0" borderId="0"/>
    <xf numFmtId="0" fontId="3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" fillId="0" borderId="0">
      <protection locked="0"/>
    </xf>
    <xf numFmtId="167" fontId="6" fillId="0" borderId="0">
      <protection locked="0"/>
    </xf>
    <xf numFmtId="167" fontId="6" fillId="0" borderId="0">
      <protection locked="0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6" fillId="0" borderId="0">
      <protection locked="0"/>
    </xf>
    <xf numFmtId="167" fontId="7" fillId="0" borderId="0">
      <protection locked="0"/>
    </xf>
    <xf numFmtId="167" fontId="7" fillId="0" borderId="0"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7" fontId="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" fillId="0" borderId="23">
      <protection locked="0"/>
    </xf>
    <xf numFmtId="167" fontId="6" fillId="0" borderId="23">
      <protection locked="0"/>
    </xf>
    <xf numFmtId="167" fontId="6" fillId="0" borderId="23">
      <protection locked="0"/>
    </xf>
    <xf numFmtId="167" fontId="6" fillId="0" borderId="23">
      <protection locked="0"/>
    </xf>
    <xf numFmtId="167" fontId="6" fillId="0" borderId="23">
      <protection locked="0"/>
    </xf>
    <xf numFmtId="167" fontId="6" fillId="0" borderId="23">
      <protection locked="0"/>
    </xf>
    <xf numFmtId="167" fontId="6" fillId="0" borderId="23">
      <protection locked="0"/>
    </xf>
    <xf numFmtId="44" fontId="1" fillId="0" borderId="0" applyFont="0" applyFill="0" applyBorder="0" applyAlignment="0" applyProtection="0"/>
    <xf numFmtId="0" fontId="9" fillId="0" borderId="0" applyNumberFormat="0" applyFill="0" applyBorder="0" applyProtection="0"/>
    <xf numFmtId="4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38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12" fillId="0" borderId="0" xfId="0" applyFont="1" applyFill="1"/>
    <xf numFmtId="0" fontId="16" fillId="0" borderId="0" xfId="0" applyFont="1" applyFill="1"/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12" fillId="3" borderId="0" xfId="0" applyFont="1" applyFill="1" applyAlignment="1"/>
    <xf numFmtId="0" fontId="12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37" fillId="0" borderId="0" xfId="0" applyFont="1" applyFill="1" applyAlignment="1"/>
    <xf numFmtId="0" fontId="37" fillId="0" borderId="9" xfId="0" applyFont="1" applyBorder="1"/>
    <xf numFmtId="0" fontId="37" fillId="0" borderId="16" xfId="0" applyFont="1" applyBorder="1"/>
    <xf numFmtId="0" fontId="37" fillId="0" borderId="0" xfId="0" applyFont="1"/>
    <xf numFmtId="0" fontId="37" fillId="0" borderId="13" xfId="0" applyFont="1" applyBorder="1"/>
    <xf numFmtId="0" fontId="37" fillId="0" borderId="0" xfId="0" applyFont="1" applyAlignment="1"/>
    <xf numFmtId="0" fontId="11" fillId="0" borderId="11" xfId="0" applyFont="1" applyFill="1" applyBorder="1" applyAlignment="1">
      <alignment horizontal="center" vertical="center"/>
    </xf>
    <xf numFmtId="44" fontId="20" fillId="3" borderId="0" xfId="267" applyFont="1" applyFill="1" applyAlignment="1">
      <alignment horizontal="center"/>
    </xf>
    <xf numFmtId="44" fontId="4" fillId="3" borderId="0" xfId="267" applyFont="1" applyFill="1"/>
    <xf numFmtId="44" fontId="12" fillId="3" borderId="0" xfId="267" applyFont="1" applyFill="1"/>
    <xf numFmtId="0" fontId="37" fillId="0" borderId="0" xfId="0" applyFont="1" applyFill="1"/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/>
    <xf numFmtId="0" fontId="43" fillId="0" borderId="0" xfId="0" applyFont="1" applyFill="1" applyAlignment="1">
      <alignment horizontal="center"/>
    </xf>
    <xf numFmtId="1" fontId="26" fillId="2" borderId="31" xfId="0" applyNumberFormat="1" applyFont="1" applyFill="1" applyBorder="1" applyAlignment="1">
      <alignment horizontal="center" vertical="center" textRotation="90" wrapText="1"/>
    </xf>
    <xf numFmtId="0" fontId="39" fillId="0" borderId="0" xfId="0" applyFont="1" applyFill="1" applyAlignment="1"/>
    <xf numFmtId="0" fontId="43" fillId="3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47" fillId="0" borderId="43" xfId="0" applyFont="1" applyFill="1" applyBorder="1"/>
    <xf numFmtId="0" fontId="4" fillId="0" borderId="0" xfId="0" applyFont="1" applyFill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7" fillId="0" borderId="3" xfId="0" applyFont="1" applyBorder="1"/>
    <xf numFmtId="0" fontId="37" fillId="0" borderId="42" xfId="0" applyFont="1" applyBorder="1"/>
    <xf numFmtId="0" fontId="37" fillId="0" borderId="8" xfId="0" applyFont="1" applyBorder="1"/>
    <xf numFmtId="0" fontId="12" fillId="0" borderId="0" xfId="0" applyFont="1" applyFill="1" applyBorder="1"/>
    <xf numFmtId="0" fontId="12" fillId="0" borderId="0" xfId="0" applyFont="1" applyFill="1" applyBorder="1" applyAlignment="1"/>
    <xf numFmtId="0" fontId="0" fillId="0" borderId="0" xfId="0" applyFill="1" applyBorder="1"/>
    <xf numFmtId="0" fontId="37" fillId="0" borderId="49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44" fontId="21" fillId="0" borderId="0" xfId="267" applyFont="1" applyFill="1" applyBorder="1" applyAlignment="1">
      <alignment horizontal="left" vertical="center"/>
    </xf>
    <xf numFmtId="1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4" fontId="36" fillId="0" borderId="0" xfId="267" applyFont="1" applyFill="1" applyBorder="1" applyAlignment="1">
      <alignment vertical="center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39" fillId="0" borderId="0" xfId="0" applyFont="1" applyFill="1" applyAlignment="1">
      <alignment vertical="center"/>
    </xf>
    <xf numFmtId="0" fontId="36" fillId="0" borderId="0" xfId="0" applyFont="1" applyFill="1" applyAlignment="1"/>
    <xf numFmtId="44" fontId="12" fillId="0" borderId="0" xfId="0" applyNumberFormat="1" applyFont="1" applyFill="1" applyBorder="1" applyAlignment="1">
      <alignment horizontal="center"/>
    </xf>
    <xf numFmtId="1" fontId="11" fillId="3" borderId="49" xfId="267" applyNumberFormat="1" applyFont="1" applyFill="1" applyBorder="1" applyAlignment="1">
      <alignment horizontal="center"/>
    </xf>
    <xf numFmtId="1" fontId="11" fillId="0" borderId="49" xfId="0" applyNumberFormat="1" applyFont="1" applyFill="1" applyBorder="1" applyAlignment="1">
      <alignment horizontal="center"/>
    </xf>
    <xf numFmtId="44" fontId="54" fillId="0" borderId="16" xfId="267" applyFont="1" applyFill="1" applyBorder="1" applyAlignment="1"/>
    <xf numFmtId="44" fontId="55" fillId="0" borderId="9" xfId="267" applyFont="1" applyFill="1" applyBorder="1" applyAlignment="1">
      <alignment horizontal="left" vertical="center"/>
    </xf>
    <xf numFmtId="44" fontId="56" fillId="0" borderId="9" xfId="267" applyFont="1" applyFill="1" applyBorder="1" applyAlignment="1">
      <alignment horizontal="center" vertical="center"/>
    </xf>
    <xf numFmtId="0" fontId="58" fillId="0" borderId="9" xfId="0" applyFont="1" applyFill="1" applyBorder="1" applyAlignment="1">
      <alignment vertical="center"/>
    </xf>
    <xf numFmtId="0" fontId="58" fillId="0" borderId="9" xfId="0" applyFont="1" applyFill="1" applyBorder="1" applyAlignment="1">
      <alignment horizontal="left" vertical="center"/>
    </xf>
    <xf numFmtId="0" fontId="56" fillId="0" borderId="9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44" fontId="41" fillId="0" borderId="16" xfId="267" applyFont="1" applyFill="1" applyBorder="1" applyAlignment="1">
      <alignment horizontal="left" vertical="center"/>
    </xf>
    <xf numFmtId="44" fontId="56" fillId="0" borderId="16" xfId="267" applyFont="1" applyFill="1" applyBorder="1" applyAlignment="1">
      <alignment horizontal="center" vertical="center"/>
    </xf>
    <xf numFmtId="44" fontId="54" fillId="0" borderId="16" xfId="267" applyFont="1" applyFill="1" applyBorder="1" applyAlignment="1">
      <alignment vertical="center"/>
    </xf>
    <xf numFmtId="0" fontId="58" fillId="0" borderId="16" xfId="0" applyFont="1" applyFill="1" applyBorder="1" applyAlignment="1">
      <alignment vertical="center"/>
    </xf>
    <xf numFmtId="0" fontId="58" fillId="0" borderId="16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left" vertical="center"/>
    </xf>
    <xf numFmtId="0" fontId="56" fillId="0" borderId="16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54" fillId="0" borderId="16" xfId="0" applyFont="1" applyFill="1" applyBorder="1"/>
    <xf numFmtId="0" fontId="56" fillId="0" borderId="16" xfId="0" applyFont="1" applyFill="1" applyBorder="1" applyAlignment="1">
      <alignment horizontal="center"/>
    </xf>
    <xf numFmtId="0" fontId="41" fillId="0" borderId="16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vertical="center"/>
    </xf>
    <xf numFmtId="0" fontId="55" fillId="0" borderId="9" xfId="0" applyFont="1" applyFill="1" applyBorder="1" applyAlignment="1">
      <alignment horizontal="center" vertical="center"/>
    </xf>
    <xf numFmtId="44" fontId="59" fillId="0" borderId="9" xfId="267" applyFont="1" applyFill="1" applyBorder="1" applyAlignment="1">
      <alignment horizontal="center" vertical="center"/>
    </xf>
    <xf numFmtId="1" fontId="55" fillId="0" borderId="9" xfId="0" applyNumberFormat="1" applyFont="1" applyFill="1" applyBorder="1" applyAlignment="1">
      <alignment horizontal="center" vertical="center"/>
    </xf>
    <xf numFmtId="44" fontId="59" fillId="0" borderId="16" xfId="267" applyFont="1" applyFill="1" applyBorder="1" applyAlignment="1">
      <alignment horizontal="center" vertical="center"/>
    </xf>
    <xf numFmtId="1" fontId="55" fillId="0" borderId="16" xfId="0" applyNumberFormat="1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center" vertical="center"/>
    </xf>
    <xf numFmtId="44" fontId="41" fillId="0" borderId="13" xfId="267" applyFont="1" applyFill="1" applyBorder="1" applyAlignment="1">
      <alignment horizontal="left" vertical="center"/>
    </xf>
    <xf numFmtId="44" fontId="59" fillId="0" borderId="13" xfId="267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left" vertical="center"/>
    </xf>
    <xf numFmtId="1" fontId="55" fillId="0" borderId="13" xfId="0" applyNumberFormat="1" applyFont="1" applyFill="1" applyBorder="1" applyAlignment="1">
      <alignment horizontal="center" vertical="center"/>
    </xf>
    <xf numFmtId="1" fontId="56" fillId="0" borderId="13" xfId="0" applyNumberFormat="1" applyFont="1" applyFill="1" applyBorder="1" applyAlignment="1">
      <alignment horizontal="center" vertical="center" wrapText="1"/>
    </xf>
    <xf numFmtId="44" fontId="55" fillId="0" borderId="9" xfId="267" quotePrefix="1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/>
    </xf>
    <xf numFmtId="44" fontId="55" fillId="0" borderId="16" xfId="267" quotePrefix="1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center"/>
    </xf>
    <xf numFmtId="44" fontId="55" fillId="0" borderId="13" xfId="267" quotePrefix="1" applyFont="1" applyFill="1" applyBorder="1" applyAlignment="1">
      <alignment horizontal="center" vertical="center"/>
    </xf>
    <xf numFmtId="44" fontId="56" fillId="0" borderId="1" xfId="267" applyFont="1" applyFill="1" applyBorder="1" applyAlignment="1">
      <alignment horizontal="center"/>
    </xf>
    <xf numFmtId="44" fontId="56" fillId="0" borderId="28" xfId="267" applyFont="1" applyFill="1" applyBorder="1" applyAlignment="1">
      <alignment horizontal="center"/>
    </xf>
    <xf numFmtId="44" fontId="55" fillId="0" borderId="9" xfId="267" applyFont="1" applyFill="1" applyBorder="1" applyAlignment="1" applyProtection="1">
      <alignment horizontal="center" vertical="center"/>
    </xf>
    <xf numFmtId="0" fontId="56" fillId="0" borderId="9" xfId="0" applyFont="1" applyFill="1" applyBorder="1" applyAlignment="1">
      <alignment horizontal="center" vertical="center" wrapText="1"/>
    </xf>
    <xf numFmtId="0" fontId="55" fillId="0" borderId="16" xfId="1" applyFont="1" applyFill="1" applyBorder="1" applyAlignment="1" applyProtection="1">
      <alignment horizontal="center" vertical="center"/>
    </xf>
    <xf numFmtId="44" fontId="55" fillId="0" borderId="16" xfId="267" applyFont="1" applyFill="1" applyBorder="1" applyAlignment="1" applyProtection="1">
      <alignment horizontal="center" vertical="center"/>
    </xf>
    <xf numFmtId="0" fontId="54" fillId="0" borderId="16" xfId="0" applyFont="1" applyFill="1" applyBorder="1" applyAlignment="1"/>
    <xf numFmtId="0" fontId="56" fillId="0" borderId="13" xfId="0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center" vertical="center" wrapText="1"/>
    </xf>
    <xf numFmtId="44" fontId="55" fillId="0" borderId="9" xfId="267" applyFont="1" applyFill="1" applyBorder="1" applyAlignment="1">
      <alignment horizontal="center" vertical="center"/>
    </xf>
    <xf numFmtId="44" fontId="41" fillId="0" borderId="16" xfId="267" applyFont="1" applyFill="1" applyBorder="1" applyAlignment="1">
      <alignment vertical="center"/>
    </xf>
    <xf numFmtId="44" fontId="55" fillId="0" borderId="16" xfId="267" applyFont="1" applyFill="1" applyBorder="1" applyAlignment="1">
      <alignment horizontal="center" vertical="center"/>
    </xf>
    <xf numFmtId="44" fontId="41" fillId="0" borderId="13" xfId="267" applyFont="1" applyFill="1" applyBorder="1" applyAlignment="1">
      <alignment vertical="center"/>
    </xf>
    <xf numFmtId="44" fontId="55" fillId="0" borderId="13" xfId="267" applyFont="1" applyFill="1" applyBorder="1" applyAlignment="1">
      <alignment horizontal="center" vertical="center"/>
    </xf>
    <xf numFmtId="44" fontId="56" fillId="0" borderId="9" xfId="267" applyFont="1" applyFill="1" applyBorder="1" applyAlignment="1">
      <alignment horizontal="center"/>
    </xf>
    <xf numFmtId="0" fontId="60" fillId="0" borderId="9" xfId="0" applyFont="1" applyFill="1" applyBorder="1" applyAlignment="1">
      <alignment horizontal="center" vertical="center"/>
    </xf>
    <xf numFmtId="44" fontId="56" fillId="0" borderId="16" xfId="267" applyFont="1" applyFill="1" applyBorder="1" applyAlignment="1">
      <alignment horizontal="center"/>
    </xf>
    <xf numFmtId="0" fontId="60" fillId="0" borderId="16" xfId="0" applyFont="1" applyFill="1" applyBorder="1" applyAlignment="1">
      <alignment horizontal="center" vertical="center"/>
    </xf>
    <xf numFmtId="0" fontId="58" fillId="0" borderId="13" xfId="0" applyFont="1" applyFill="1" applyBorder="1" applyAlignment="1">
      <alignment horizontal="left" vertical="center"/>
    </xf>
    <xf numFmtId="0" fontId="59" fillId="0" borderId="9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1" fontId="58" fillId="0" borderId="16" xfId="0" applyNumberFormat="1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0" fontId="58" fillId="0" borderId="13" xfId="0" applyFont="1" applyFill="1" applyBorder="1" applyAlignment="1">
      <alignment vertical="center"/>
    </xf>
    <xf numFmtId="0" fontId="58" fillId="0" borderId="13" xfId="0" applyFont="1" applyFill="1" applyBorder="1" applyAlignment="1">
      <alignment horizontal="center" vertical="center"/>
    </xf>
    <xf numFmtId="44" fontId="54" fillId="0" borderId="13" xfId="267" applyFont="1" applyFill="1" applyBorder="1" applyAlignment="1"/>
    <xf numFmtId="0" fontId="58" fillId="0" borderId="16" xfId="0" applyFont="1" applyFill="1" applyBorder="1" applyAlignment="1">
      <alignment horizontal="center" vertical="top"/>
    </xf>
    <xf numFmtId="0" fontId="41" fillId="0" borderId="16" xfId="0" applyFont="1" applyFill="1" applyBorder="1" applyAlignment="1">
      <alignment horizontal="center" vertical="top"/>
    </xf>
    <xf numFmtId="0" fontId="60" fillId="0" borderId="3" xfId="0" applyFont="1" applyFill="1" applyBorder="1" applyAlignment="1">
      <alignment horizontal="center" vertical="center"/>
    </xf>
    <xf numFmtId="0" fontId="55" fillId="0" borderId="7" xfId="0" applyFont="1" applyFill="1" applyBorder="1" applyAlignment="1">
      <alignment horizontal="center" vertical="center"/>
    </xf>
    <xf numFmtId="0" fontId="54" fillId="0" borderId="39" xfId="0" applyFont="1" applyFill="1" applyBorder="1" applyAlignment="1">
      <alignment vertical="center"/>
    </xf>
    <xf numFmtId="0" fontId="60" fillId="0" borderId="13" xfId="0" applyFont="1" applyFill="1" applyBorder="1" applyAlignment="1">
      <alignment horizontal="center" vertical="center"/>
    </xf>
    <xf numFmtId="0" fontId="60" fillId="0" borderId="8" xfId="0" applyFont="1" applyFill="1" applyBorder="1" applyAlignment="1">
      <alignment horizontal="center" vertical="center"/>
    </xf>
    <xf numFmtId="44" fontId="56" fillId="0" borderId="13" xfId="267" applyFont="1" applyFill="1" applyBorder="1" applyAlignment="1">
      <alignment horizontal="center"/>
    </xf>
    <xf numFmtId="44" fontId="55" fillId="0" borderId="13" xfId="267" applyFont="1" applyFill="1" applyBorder="1" applyAlignment="1" applyProtection="1">
      <alignment horizontal="center" vertical="center"/>
    </xf>
    <xf numFmtId="44" fontId="55" fillId="0" borderId="28" xfId="267" applyFont="1" applyFill="1" applyBorder="1" applyAlignment="1">
      <alignment horizontal="center" vertical="center"/>
    </xf>
    <xf numFmtId="0" fontId="58" fillId="0" borderId="39" xfId="0" applyFont="1" applyFill="1" applyBorder="1" applyAlignment="1">
      <alignment vertical="center"/>
    </xf>
    <xf numFmtId="0" fontId="54" fillId="0" borderId="9" xfId="0" applyFont="1" applyFill="1" applyBorder="1"/>
    <xf numFmtId="44" fontId="56" fillId="0" borderId="13" xfId="267" applyFont="1" applyFill="1" applyBorder="1" applyAlignment="1">
      <alignment horizontal="center" vertical="center"/>
    </xf>
    <xf numFmtId="0" fontId="54" fillId="0" borderId="13" xfId="0" applyFont="1" applyFill="1" applyBorder="1"/>
    <xf numFmtId="0" fontId="58" fillId="0" borderId="16" xfId="0" applyFont="1" applyFill="1" applyBorder="1" applyAlignment="1">
      <alignment horizontal="left" vertical="top"/>
    </xf>
    <xf numFmtId="0" fontId="55" fillId="0" borderId="16" xfId="1" applyFont="1" applyFill="1" applyBorder="1" applyAlignment="1">
      <alignment horizontal="center" vertical="center"/>
    </xf>
    <xf numFmtId="44" fontId="55" fillId="0" borderId="3" xfId="267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/>
    </xf>
    <xf numFmtId="44" fontId="55" fillId="0" borderId="8" xfId="267" applyFont="1" applyFill="1" applyBorder="1" applyAlignment="1">
      <alignment horizontal="center" vertical="center"/>
    </xf>
    <xf numFmtId="0" fontId="59" fillId="0" borderId="8" xfId="0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center" vertical="center"/>
    </xf>
    <xf numFmtId="44" fontId="41" fillId="0" borderId="16" xfId="267" applyFont="1" applyFill="1" applyBorder="1" applyAlignment="1">
      <alignment vertical="center" wrapText="1"/>
    </xf>
    <xf numFmtId="0" fontId="56" fillId="0" borderId="16" xfId="0" applyFont="1" applyFill="1" applyBorder="1"/>
    <xf numFmtId="1" fontId="41" fillId="0" borderId="16" xfId="0" applyNumberFormat="1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center"/>
    </xf>
    <xf numFmtId="0" fontId="59" fillId="0" borderId="9" xfId="0" applyFont="1" applyFill="1" applyBorder="1" applyAlignment="1">
      <alignment horizontal="center" vertical="center" textRotation="90"/>
    </xf>
    <xf numFmtId="0" fontId="59" fillId="0" borderId="16" xfId="0" applyFont="1" applyFill="1" applyBorder="1" applyAlignment="1">
      <alignment horizontal="center" vertical="center" textRotation="90"/>
    </xf>
    <xf numFmtId="44" fontId="55" fillId="0" borderId="16" xfId="267" applyFont="1" applyFill="1" applyBorder="1" applyAlignment="1">
      <alignment horizontal="center"/>
    </xf>
    <xf numFmtId="44" fontId="56" fillId="0" borderId="1" xfId="267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center"/>
    </xf>
    <xf numFmtId="44" fontId="56" fillId="0" borderId="7" xfId="267" applyFont="1" applyFill="1" applyBorder="1" applyAlignment="1">
      <alignment horizontal="center" vertical="center"/>
    </xf>
    <xf numFmtId="44" fontId="54" fillId="0" borderId="39" xfId="267" applyFont="1" applyFill="1" applyBorder="1" applyAlignment="1">
      <alignment vertical="center"/>
    </xf>
    <xf numFmtId="0" fontId="56" fillId="0" borderId="8" xfId="0" applyFont="1" applyFill="1" applyBorder="1" applyAlignment="1">
      <alignment horizontal="center" vertical="center"/>
    </xf>
    <xf numFmtId="0" fontId="55" fillId="0" borderId="42" xfId="0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center"/>
    </xf>
    <xf numFmtId="0" fontId="60" fillId="0" borderId="9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" fontId="60" fillId="0" borderId="13" xfId="0" applyNumberFormat="1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vertical="center" wrapText="1"/>
    </xf>
    <xf numFmtId="0" fontId="55" fillId="0" borderId="16" xfId="0" applyFont="1" applyFill="1" applyBorder="1" applyAlignment="1">
      <alignment vertical="center"/>
    </xf>
    <xf numFmtId="0" fontId="58" fillId="0" borderId="16" xfId="0" applyFont="1" applyFill="1" applyBorder="1" applyAlignment="1">
      <alignment vertical="center" wrapText="1"/>
    </xf>
    <xf numFmtId="0" fontId="55" fillId="0" borderId="13" xfId="0" applyFont="1" applyFill="1" applyBorder="1" applyAlignment="1">
      <alignment vertical="center"/>
    </xf>
    <xf numFmtId="0" fontId="58" fillId="0" borderId="28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60" fillId="0" borderId="42" xfId="0" applyFont="1" applyFill="1" applyBorder="1" applyAlignment="1">
      <alignment horizontal="center" vertical="center"/>
    </xf>
    <xf numFmtId="0" fontId="56" fillId="0" borderId="42" xfId="0" applyFont="1" applyFill="1" applyBorder="1"/>
    <xf numFmtId="0" fontId="60" fillId="0" borderId="16" xfId="0" applyFont="1" applyFill="1" applyBorder="1" applyAlignment="1">
      <alignment horizontal="center"/>
    </xf>
    <xf numFmtId="0" fontId="60" fillId="0" borderId="16" xfId="0" applyFont="1" applyFill="1" applyBorder="1" applyAlignment="1">
      <alignment vertical="center"/>
    </xf>
    <xf numFmtId="0" fontId="60" fillId="0" borderId="13" xfId="0" applyFont="1" applyFill="1" applyBorder="1" applyAlignment="1">
      <alignment vertical="center"/>
    </xf>
    <xf numFmtId="44" fontId="54" fillId="0" borderId="35" xfId="267" applyFont="1" applyFill="1" applyBorder="1" applyAlignment="1">
      <alignment vertical="center"/>
    </xf>
    <xf numFmtId="44" fontId="54" fillId="0" borderId="36" xfId="267" applyFont="1" applyFill="1" applyBorder="1" applyAlignment="1">
      <alignment vertical="center"/>
    </xf>
    <xf numFmtId="44" fontId="54" fillId="0" borderId="36" xfId="267" applyFont="1" applyFill="1" applyBorder="1"/>
    <xf numFmtId="44" fontId="57" fillId="0" borderId="36" xfId="267" applyFont="1" applyFill="1" applyBorder="1" applyAlignment="1">
      <alignment horizontal="left" vertical="center"/>
    </xf>
    <xf numFmtId="0" fontId="58" fillId="0" borderId="36" xfId="0" applyFont="1" applyFill="1" applyBorder="1" applyAlignment="1">
      <alignment vertical="center"/>
    </xf>
    <xf numFmtId="0" fontId="58" fillId="0" borderId="36" xfId="0" applyFont="1" applyFill="1" applyBorder="1" applyAlignment="1">
      <alignment horizontal="left" vertical="top"/>
    </xf>
    <xf numFmtId="0" fontId="54" fillId="0" borderId="36" xfId="0" applyFont="1" applyFill="1" applyBorder="1" applyAlignment="1">
      <alignment vertical="center"/>
    </xf>
    <xf numFmtId="44" fontId="41" fillId="0" borderId="36" xfId="267" applyFont="1" applyFill="1" applyBorder="1" applyAlignment="1">
      <alignment horizontal="left" vertical="center"/>
    </xf>
    <xf numFmtId="0" fontId="54" fillId="0" borderId="36" xfId="0" applyFont="1" applyFill="1" applyBorder="1" applyAlignment="1"/>
    <xf numFmtId="44" fontId="41" fillId="0" borderId="36" xfId="267" applyFont="1" applyFill="1" applyBorder="1" applyAlignment="1">
      <alignment vertical="center"/>
    </xf>
    <xf numFmtId="44" fontId="54" fillId="0" borderId="36" xfId="267" applyFont="1" applyFill="1" applyBorder="1" applyAlignment="1"/>
    <xf numFmtId="44" fontId="58" fillId="0" borderId="36" xfId="267" applyFont="1" applyFill="1" applyBorder="1" applyAlignment="1">
      <alignment vertical="center"/>
    </xf>
    <xf numFmtId="0" fontId="41" fillId="0" borderId="36" xfId="0" applyFont="1" applyFill="1" applyBorder="1" applyAlignment="1">
      <alignment vertical="center"/>
    </xf>
    <xf numFmtId="44" fontId="57" fillId="0" borderId="36" xfId="267" applyFont="1" applyFill="1" applyBorder="1" applyAlignment="1">
      <alignment vertical="center"/>
    </xf>
    <xf numFmtId="44" fontId="41" fillId="0" borderId="36" xfId="267" applyFont="1" applyFill="1" applyBorder="1" applyAlignment="1">
      <alignment horizontal="left" vertical="top" wrapText="1"/>
    </xf>
    <xf numFmtId="44" fontId="41" fillId="0" borderId="36" xfId="267" applyFont="1" applyFill="1" applyBorder="1" applyAlignment="1">
      <alignment horizontal="left" vertical="top"/>
    </xf>
    <xf numFmtId="44" fontId="41" fillId="0" borderId="36" xfId="267" applyFont="1" applyFill="1" applyBorder="1" applyAlignment="1"/>
    <xf numFmtId="44" fontId="54" fillId="0" borderId="36" xfId="267" applyFont="1" applyFill="1" applyBorder="1" applyAlignment="1">
      <alignment horizontal="left" vertical="center"/>
    </xf>
    <xf numFmtId="44" fontId="57" fillId="0" borderId="36" xfId="267" applyFont="1" applyFill="1" applyBorder="1" applyAlignment="1" applyProtection="1">
      <alignment vertical="center"/>
    </xf>
    <xf numFmtId="44" fontId="54" fillId="0" borderId="54" xfId="267" applyFont="1" applyFill="1" applyBorder="1" applyAlignment="1">
      <alignment vertical="center"/>
    </xf>
    <xf numFmtId="44" fontId="57" fillId="0" borderId="35" xfId="267" applyFont="1" applyFill="1" applyBorder="1" applyAlignment="1">
      <alignment horizontal="left" vertical="center"/>
    </xf>
    <xf numFmtId="44" fontId="57" fillId="0" borderId="54" xfId="267" applyFont="1" applyFill="1" applyBorder="1" applyAlignment="1">
      <alignment horizontal="left" vertical="center"/>
    </xf>
    <xf numFmtId="0" fontId="58" fillId="0" borderId="35" xfId="0" applyFont="1" applyFill="1" applyBorder="1" applyAlignment="1">
      <alignment vertical="center"/>
    </xf>
    <xf numFmtId="0" fontId="58" fillId="0" borderId="54" xfId="0" applyFont="1" applyFill="1" applyBorder="1" applyAlignment="1">
      <alignment vertical="center"/>
    </xf>
    <xf numFmtId="0" fontId="54" fillId="0" borderId="35" xfId="0" applyFont="1" applyFill="1" applyBorder="1" applyAlignment="1">
      <alignment vertical="center"/>
    </xf>
    <xf numFmtId="44" fontId="41" fillId="0" borderId="35" xfId="267" applyFont="1" applyFill="1" applyBorder="1" applyAlignment="1">
      <alignment horizontal="left" vertical="center"/>
    </xf>
    <xf numFmtId="44" fontId="41" fillId="0" borderId="54" xfId="267" applyFont="1" applyFill="1" applyBorder="1" applyAlignment="1">
      <alignment horizontal="left" vertical="center"/>
    </xf>
    <xf numFmtId="44" fontId="54" fillId="0" borderId="55" xfId="267" applyFont="1" applyFill="1" applyBorder="1" applyAlignment="1">
      <alignment vertical="center"/>
    </xf>
    <xf numFmtId="44" fontId="54" fillId="0" borderId="35" xfId="267" applyFont="1" applyFill="1" applyBorder="1" applyAlignment="1"/>
    <xf numFmtId="44" fontId="58" fillId="0" borderId="54" xfId="267" applyFont="1" applyFill="1" applyBorder="1" applyAlignment="1">
      <alignment vertical="center"/>
    </xf>
    <xf numFmtId="44" fontId="41" fillId="0" borderId="35" xfId="267" applyFont="1" applyFill="1" applyBorder="1" applyAlignment="1">
      <alignment vertical="center"/>
    </xf>
    <xf numFmtId="44" fontId="41" fillId="0" borderId="54" xfId="267" applyFont="1" applyFill="1" applyBorder="1" applyAlignment="1">
      <alignment vertical="center"/>
    </xf>
    <xf numFmtId="44" fontId="57" fillId="0" borderId="35" xfId="267" applyFont="1" applyFill="1" applyBorder="1" applyAlignment="1">
      <alignment vertical="center"/>
    </xf>
    <xf numFmtId="0" fontId="41" fillId="0" borderId="35" xfId="0" applyFont="1" applyFill="1" applyBorder="1" applyAlignment="1">
      <alignment vertical="center"/>
    </xf>
    <xf numFmtId="49" fontId="54" fillId="0" borderId="35" xfId="267" applyNumberFormat="1" applyFont="1" applyFill="1" applyBorder="1" applyAlignment="1">
      <alignment vertical="center"/>
    </xf>
    <xf numFmtId="49" fontId="54" fillId="0" borderId="36" xfId="267" applyNumberFormat="1" applyFont="1" applyFill="1" applyBorder="1" applyAlignment="1">
      <alignment vertical="center"/>
    </xf>
    <xf numFmtId="49" fontId="54" fillId="0" borderId="36" xfId="267" applyNumberFormat="1" applyFont="1" applyFill="1" applyBorder="1"/>
    <xf numFmtId="49" fontId="54" fillId="0" borderId="54" xfId="267" applyNumberFormat="1" applyFont="1" applyFill="1" applyBorder="1" applyAlignment="1">
      <alignment vertical="center"/>
    </xf>
    <xf numFmtId="49" fontId="57" fillId="0" borderId="35" xfId="267" applyNumberFormat="1" applyFont="1" applyFill="1" applyBorder="1" applyAlignment="1">
      <alignment horizontal="left" vertical="center"/>
    </xf>
    <xf numFmtId="49" fontId="57" fillId="0" borderId="36" xfId="267" applyNumberFormat="1" applyFont="1" applyFill="1" applyBorder="1" applyAlignment="1">
      <alignment horizontal="left" vertical="center"/>
    </xf>
    <xf numFmtId="49" fontId="57" fillId="0" borderId="54" xfId="267" applyNumberFormat="1" applyFont="1" applyFill="1" applyBorder="1" applyAlignment="1">
      <alignment horizontal="left" vertical="center"/>
    </xf>
    <xf numFmtId="49" fontId="58" fillId="0" borderId="35" xfId="0" applyNumberFormat="1" applyFont="1" applyFill="1" applyBorder="1" applyAlignment="1">
      <alignment vertical="center"/>
    </xf>
    <xf numFmtId="49" fontId="58" fillId="0" borderId="36" xfId="0" applyNumberFormat="1" applyFont="1" applyFill="1" applyBorder="1" applyAlignment="1">
      <alignment vertical="center"/>
    </xf>
    <xf numFmtId="49" fontId="58" fillId="0" borderId="36" xfId="0" applyNumberFormat="1" applyFont="1" applyFill="1" applyBorder="1" applyAlignment="1">
      <alignment horizontal="left" vertical="top"/>
    </xf>
    <xf numFmtId="49" fontId="58" fillId="0" borderId="54" xfId="0" applyNumberFormat="1" applyFont="1" applyFill="1" applyBorder="1" applyAlignment="1">
      <alignment vertical="center"/>
    </xf>
    <xf numFmtId="49" fontId="54" fillId="0" borderId="35" xfId="0" applyNumberFormat="1" applyFont="1" applyFill="1" applyBorder="1" applyAlignment="1">
      <alignment vertical="center"/>
    </xf>
    <xf numFmtId="49" fontId="54" fillId="0" borderId="36" xfId="0" applyNumberFormat="1" applyFont="1" applyFill="1" applyBorder="1" applyAlignment="1">
      <alignment vertical="center"/>
    </xf>
    <xf numFmtId="49" fontId="41" fillId="0" borderId="35" xfId="267" applyNumberFormat="1" applyFont="1" applyFill="1" applyBorder="1" applyAlignment="1">
      <alignment horizontal="left" vertical="center"/>
    </xf>
    <xf numFmtId="49" fontId="41" fillId="0" borderId="36" xfId="267" applyNumberFormat="1" applyFont="1" applyFill="1" applyBorder="1" applyAlignment="1">
      <alignment horizontal="left" vertical="center"/>
    </xf>
    <xf numFmtId="49" fontId="41" fillId="0" borderId="54" xfId="267" applyNumberFormat="1" applyFont="1" applyFill="1" applyBorder="1" applyAlignment="1">
      <alignment horizontal="left" vertical="center"/>
    </xf>
    <xf numFmtId="49" fontId="54" fillId="0" borderId="36" xfId="0" applyNumberFormat="1" applyFont="1" applyFill="1" applyBorder="1" applyAlignment="1"/>
    <xf numFmtId="49" fontId="54" fillId="0" borderId="36" xfId="0" applyNumberFormat="1" applyFont="1" applyFill="1" applyBorder="1" applyAlignment="1">
      <alignment horizontal="left" vertical="center"/>
    </xf>
    <xf numFmtId="49" fontId="41" fillId="0" borderId="36" xfId="267" applyNumberFormat="1" applyFont="1" applyFill="1" applyBorder="1" applyAlignment="1">
      <alignment vertical="center"/>
    </xf>
    <xf numFmtId="49" fontId="54" fillId="0" borderId="35" xfId="267" applyNumberFormat="1" applyFont="1" applyFill="1" applyBorder="1" applyAlignment="1"/>
    <xf numFmtId="49" fontId="54" fillId="0" borderId="36" xfId="267" applyNumberFormat="1" applyFont="1" applyFill="1" applyBorder="1" applyAlignment="1"/>
    <xf numFmtId="49" fontId="58" fillId="0" borderId="36" xfId="267" applyNumberFormat="1" applyFont="1" applyFill="1" applyBorder="1" applyAlignment="1">
      <alignment vertical="center"/>
    </xf>
    <xf numFmtId="49" fontId="58" fillId="0" borderId="54" xfId="267" applyNumberFormat="1" applyFont="1" applyFill="1" applyBorder="1" applyAlignment="1">
      <alignment vertical="center"/>
    </xf>
    <xf numFmtId="49" fontId="41" fillId="0" borderId="35" xfId="267" applyNumberFormat="1" applyFont="1" applyFill="1" applyBorder="1" applyAlignment="1">
      <alignment vertical="center"/>
    </xf>
    <xf numFmtId="49" fontId="41" fillId="0" borderId="54" xfId="267" applyNumberFormat="1" applyFont="1" applyFill="1" applyBorder="1" applyAlignment="1">
      <alignment vertical="center"/>
    </xf>
    <xf numFmtId="49" fontId="41" fillId="0" borderId="36" xfId="0" applyNumberFormat="1" applyFont="1" applyFill="1" applyBorder="1" applyAlignment="1">
      <alignment vertical="center"/>
    </xf>
    <xf numFmtId="49" fontId="57" fillId="0" borderId="35" xfId="267" applyNumberFormat="1" applyFont="1" applyFill="1" applyBorder="1" applyAlignment="1">
      <alignment vertical="center"/>
    </xf>
    <xf numFmtId="49" fontId="41" fillId="0" borderId="36" xfId="267" applyNumberFormat="1" applyFont="1" applyFill="1" applyBorder="1" applyAlignment="1">
      <alignment horizontal="left" vertical="top" wrapText="1"/>
    </xf>
    <xf numFmtId="49" fontId="41" fillId="0" borderId="36" xfId="267" applyNumberFormat="1" applyFont="1" applyFill="1" applyBorder="1" applyAlignment="1">
      <alignment horizontal="left" vertical="top"/>
    </xf>
    <xf numFmtId="49" fontId="41" fillId="0" borderId="36" xfId="267" applyNumberFormat="1" applyFont="1" applyFill="1" applyBorder="1" applyAlignment="1"/>
    <xf numFmtId="49" fontId="54" fillId="0" borderId="36" xfId="267" applyNumberFormat="1" applyFont="1" applyFill="1" applyBorder="1" applyAlignment="1">
      <alignment horizontal="left" vertical="center"/>
    </xf>
    <xf numFmtId="49" fontId="41" fillId="0" borderId="35" xfId="0" applyNumberFormat="1" applyFont="1" applyFill="1" applyBorder="1" applyAlignment="1">
      <alignment vertical="center"/>
    </xf>
    <xf numFmtId="49" fontId="57" fillId="0" borderId="36" xfId="267" applyNumberFormat="1" applyFont="1" applyFill="1" applyBorder="1" applyAlignment="1">
      <alignment vertical="center"/>
    </xf>
    <xf numFmtId="49" fontId="58" fillId="0" borderId="39" xfId="0" applyNumberFormat="1" applyFont="1" applyFill="1" applyBorder="1" applyAlignment="1">
      <alignment vertical="center"/>
    </xf>
    <xf numFmtId="49" fontId="54" fillId="0" borderId="55" xfId="267" applyNumberFormat="1" applyFont="1" applyFill="1" applyBorder="1" applyAlignment="1">
      <alignment vertical="center"/>
    </xf>
    <xf numFmtId="49" fontId="57" fillId="0" borderId="36" xfId="267" applyNumberFormat="1" applyFont="1" applyFill="1" applyBorder="1" applyAlignment="1" applyProtection="1">
      <alignment vertical="center"/>
    </xf>
    <xf numFmtId="49" fontId="54" fillId="0" borderId="39" xfId="267" applyNumberFormat="1" applyFont="1" applyFill="1" applyBorder="1" applyAlignment="1">
      <alignment vertical="center"/>
    </xf>
    <xf numFmtId="1" fontId="26" fillId="2" borderId="6" xfId="0" applyNumberFormat="1" applyFont="1" applyFill="1" applyBorder="1" applyAlignment="1">
      <alignment horizontal="center" vertical="center" textRotation="90" wrapText="1"/>
    </xf>
    <xf numFmtId="1" fontId="26" fillId="2" borderId="56" xfId="0" applyNumberFormat="1" applyFont="1" applyFill="1" applyBorder="1" applyAlignment="1">
      <alignment horizontal="center" vertical="center" textRotation="90" wrapText="1"/>
    </xf>
    <xf numFmtId="0" fontId="55" fillId="0" borderId="0" xfId="0" applyFont="1" applyFill="1" applyBorder="1" applyAlignment="1">
      <alignment horizontal="center"/>
    </xf>
    <xf numFmtId="44" fontId="56" fillId="0" borderId="0" xfId="267" applyFont="1" applyFill="1" applyBorder="1" applyAlignment="1">
      <alignment horizontal="center"/>
    </xf>
    <xf numFmtId="49" fontId="58" fillId="0" borderId="16" xfId="0" applyNumberFormat="1" applyFont="1" applyFill="1" applyBorder="1" applyAlignment="1">
      <alignment vertical="center"/>
    </xf>
    <xf numFmtId="44" fontId="41" fillId="0" borderId="39" xfId="267" applyFont="1" applyFill="1" applyBorder="1" applyAlignment="1">
      <alignment horizontal="left" vertical="center"/>
    </xf>
    <xf numFmtId="49" fontId="41" fillId="0" borderId="39" xfId="267" applyNumberFormat="1" applyFont="1" applyFill="1" applyBorder="1" applyAlignment="1">
      <alignment horizontal="left" vertical="center"/>
    </xf>
    <xf numFmtId="1" fontId="60" fillId="0" borderId="13" xfId="0" applyNumberFormat="1" applyFont="1" applyFill="1" applyBorder="1" applyAlignment="1">
      <alignment horizontal="center" vertical="center"/>
    </xf>
    <xf numFmtId="1" fontId="63" fillId="2" borderId="56" xfId="0" applyNumberFormat="1" applyFont="1" applyFill="1" applyBorder="1" applyAlignment="1">
      <alignment horizontal="center" vertical="center" textRotation="90" wrapText="1"/>
    </xf>
    <xf numFmtId="1" fontId="63" fillId="2" borderId="31" xfId="0" applyNumberFormat="1" applyFont="1" applyFill="1" applyBorder="1" applyAlignment="1">
      <alignment horizontal="center" vertical="center" textRotation="90" wrapText="1"/>
    </xf>
    <xf numFmtId="1" fontId="63" fillId="2" borderId="31" xfId="0" applyNumberFormat="1" applyFont="1" applyFill="1" applyBorder="1" applyAlignment="1">
      <alignment vertical="center" textRotation="90" wrapText="1"/>
    </xf>
    <xf numFmtId="1" fontId="63" fillId="2" borderId="6" xfId="0" applyNumberFormat="1" applyFont="1" applyFill="1" applyBorder="1" applyAlignment="1">
      <alignment horizontal="center" vertical="center" textRotation="90" wrapText="1"/>
    </xf>
    <xf numFmtId="0" fontId="58" fillId="0" borderId="66" xfId="0" applyFont="1" applyFill="1" applyBorder="1" applyAlignment="1">
      <alignment horizontal="center" vertical="center"/>
    </xf>
    <xf numFmtId="0" fontId="58" fillId="0" borderId="63" xfId="0" applyFont="1" applyFill="1" applyBorder="1" applyAlignment="1">
      <alignment horizontal="center" vertical="center"/>
    </xf>
    <xf numFmtId="0" fontId="54" fillId="0" borderId="42" xfId="0" applyFont="1" applyFill="1" applyBorder="1"/>
    <xf numFmtId="0" fontId="54" fillId="0" borderId="42" xfId="0" applyFont="1" applyFill="1" applyBorder="1" applyAlignment="1">
      <alignment horizontal="center"/>
    </xf>
    <xf numFmtId="0" fontId="58" fillId="0" borderId="67" xfId="0" applyFont="1" applyFill="1" applyBorder="1" applyAlignment="1">
      <alignment horizontal="center" vertical="center"/>
    </xf>
    <xf numFmtId="0" fontId="58" fillId="0" borderId="64" xfId="0" applyFont="1" applyFill="1" applyBorder="1" applyAlignment="1">
      <alignment horizontal="center" vertical="center"/>
    </xf>
    <xf numFmtId="0" fontId="54" fillId="0" borderId="8" xfId="0" applyFont="1" applyFill="1" applyBorder="1"/>
    <xf numFmtId="0" fontId="58" fillId="0" borderId="16" xfId="0" applyFont="1" applyFill="1" applyBorder="1" applyAlignment="1"/>
    <xf numFmtId="0" fontId="41" fillId="0" borderId="16" xfId="0" applyFont="1" applyFill="1" applyBorder="1" applyAlignment="1">
      <alignment horizontal="left" vertical="top"/>
    </xf>
    <xf numFmtId="0" fontId="41" fillId="0" borderId="16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vertical="center" wrapText="1"/>
    </xf>
    <xf numFmtId="0" fontId="41" fillId="0" borderId="42" xfId="0" applyFont="1" applyFill="1" applyBorder="1" applyAlignment="1">
      <alignment vertical="center" wrapText="1"/>
    </xf>
    <xf numFmtId="0" fontId="55" fillId="0" borderId="9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54" fillId="0" borderId="14" xfId="267" applyNumberFormat="1" applyFont="1" applyFill="1" applyBorder="1" applyAlignment="1">
      <alignment horizontal="center" vertical="center"/>
    </xf>
    <xf numFmtId="1" fontId="54" fillId="0" borderId="59" xfId="267" applyNumberFormat="1" applyFont="1" applyFill="1" applyBorder="1" applyAlignment="1">
      <alignment horizontal="center" vertical="center"/>
    </xf>
    <xf numFmtId="1" fontId="54" fillId="0" borderId="38" xfId="267" applyNumberFormat="1" applyFont="1" applyFill="1" applyBorder="1" applyAlignment="1">
      <alignment horizontal="center" vertical="center"/>
    </xf>
    <xf numFmtId="1" fontId="54" fillId="0" borderId="17" xfId="267" applyNumberFormat="1" applyFont="1" applyFill="1" applyBorder="1" applyAlignment="1">
      <alignment horizontal="center" vertical="center"/>
    </xf>
    <xf numFmtId="1" fontId="54" fillId="0" borderId="50" xfId="267" applyNumberFormat="1" applyFont="1" applyFill="1" applyBorder="1" applyAlignment="1">
      <alignment horizontal="center" vertical="center"/>
    </xf>
    <xf numFmtId="1" fontId="54" fillId="0" borderId="37" xfId="267" applyNumberFormat="1" applyFont="1" applyFill="1" applyBorder="1" applyAlignment="1">
      <alignment horizontal="center" vertical="center"/>
    </xf>
    <xf numFmtId="1" fontId="54" fillId="0" borderId="43" xfId="267" applyNumberFormat="1" applyFont="1" applyFill="1" applyBorder="1" applyAlignment="1">
      <alignment horizontal="center" vertical="center"/>
    </xf>
    <xf numFmtId="1" fontId="54" fillId="0" borderId="53" xfId="267" applyNumberFormat="1" applyFont="1" applyFill="1" applyBorder="1" applyAlignment="1">
      <alignment horizontal="center" vertical="center"/>
    </xf>
    <xf numFmtId="1" fontId="57" fillId="0" borderId="14" xfId="267" applyNumberFormat="1" applyFont="1" applyFill="1" applyBorder="1" applyAlignment="1">
      <alignment horizontal="center" vertical="center"/>
    </xf>
    <xf numFmtId="1" fontId="57" fillId="0" borderId="59" xfId="267" applyNumberFormat="1" applyFont="1" applyFill="1" applyBorder="1" applyAlignment="1">
      <alignment horizontal="center" vertical="center"/>
    </xf>
    <xf numFmtId="1" fontId="57" fillId="0" borderId="38" xfId="267" applyNumberFormat="1" applyFont="1" applyFill="1" applyBorder="1" applyAlignment="1">
      <alignment horizontal="center" vertical="center"/>
    </xf>
    <xf numFmtId="1" fontId="57" fillId="0" borderId="17" xfId="267" applyNumberFormat="1" applyFont="1" applyFill="1" applyBorder="1" applyAlignment="1">
      <alignment horizontal="center" vertical="center"/>
    </xf>
    <xf numFmtId="1" fontId="57" fillId="0" borderId="50" xfId="267" applyNumberFormat="1" applyFont="1" applyFill="1" applyBorder="1" applyAlignment="1">
      <alignment horizontal="center" vertical="center"/>
    </xf>
    <xf numFmtId="1" fontId="57" fillId="0" borderId="37" xfId="267" applyNumberFormat="1" applyFont="1" applyFill="1" applyBorder="1" applyAlignment="1">
      <alignment horizontal="center" vertical="center"/>
    </xf>
    <xf numFmtId="1" fontId="57" fillId="0" borderId="51" xfId="267" applyNumberFormat="1" applyFont="1" applyFill="1" applyBorder="1" applyAlignment="1">
      <alignment horizontal="center" vertical="center"/>
    </xf>
    <xf numFmtId="1" fontId="57" fillId="0" borderId="43" xfId="267" applyNumberFormat="1" applyFont="1" applyFill="1" applyBorder="1" applyAlignment="1">
      <alignment horizontal="center" vertical="center"/>
    </xf>
    <xf numFmtId="1" fontId="57" fillId="0" borderId="53" xfId="267" applyNumberFormat="1" applyFont="1" applyFill="1" applyBorder="1" applyAlignment="1">
      <alignment horizontal="center" vertical="center"/>
    </xf>
    <xf numFmtId="1" fontId="41" fillId="0" borderId="14" xfId="267" applyNumberFormat="1" applyFont="1" applyFill="1" applyBorder="1" applyAlignment="1">
      <alignment horizontal="center" vertical="center"/>
    </xf>
    <xf numFmtId="1" fontId="41" fillId="0" borderId="59" xfId="267" applyNumberFormat="1" applyFont="1" applyFill="1" applyBorder="1" applyAlignment="1">
      <alignment horizontal="center" vertical="center"/>
    </xf>
    <xf numFmtId="1" fontId="41" fillId="0" borderId="38" xfId="267" applyNumberFormat="1" applyFont="1" applyFill="1" applyBorder="1" applyAlignment="1">
      <alignment horizontal="center" vertical="center"/>
    </xf>
    <xf numFmtId="1" fontId="41" fillId="0" borderId="17" xfId="267" applyNumberFormat="1" applyFont="1" applyFill="1" applyBorder="1" applyAlignment="1">
      <alignment horizontal="center" vertical="center"/>
    </xf>
    <xf numFmtId="1" fontId="41" fillId="0" borderId="50" xfId="267" applyNumberFormat="1" applyFont="1" applyFill="1" applyBorder="1" applyAlignment="1">
      <alignment horizontal="center" vertical="center"/>
    </xf>
    <xf numFmtId="1" fontId="41" fillId="0" borderId="37" xfId="267" applyNumberFormat="1" applyFont="1" applyFill="1" applyBorder="1" applyAlignment="1">
      <alignment horizontal="center" vertical="center"/>
    </xf>
    <xf numFmtId="1" fontId="41" fillId="0" borderId="51" xfId="267" applyNumberFormat="1" applyFont="1" applyFill="1" applyBorder="1" applyAlignment="1">
      <alignment horizontal="center" vertical="center"/>
    </xf>
    <xf numFmtId="1" fontId="41" fillId="0" borderId="43" xfId="267" applyNumberFormat="1" applyFont="1" applyFill="1" applyBorder="1" applyAlignment="1">
      <alignment horizontal="center" vertical="center"/>
    </xf>
    <xf numFmtId="1" fontId="41" fillId="0" borderId="53" xfId="267" applyNumberFormat="1" applyFont="1" applyFill="1" applyBorder="1" applyAlignment="1">
      <alignment horizontal="center" vertical="center"/>
    </xf>
    <xf numFmtId="1" fontId="54" fillId="0" borderId="17" xfId="0" applyNumberFormat="1" applyFont="1" applyFill="1" applyBorder="1" applyAlignment="1">
      <alignment horizontal="center" vertical="center"/>
    </xf>
    <xf numFmtId="1" fontId="54" fillId="0" borderId="50" xfId="0" applyNumberFormat="1" applyFont="1" applyFill="1" applyBorder="1" applyAlignment="1">
      <alignment horizontal="center" vertical="center"/>
    </xf>
    <xf numFmtId="1" fontId="54" fillId="0" borderId="37" xfId="0" applyNumberFormat="1" applyFont="1" applyFill="1" applyBorder="1" applyAlignment="1">
      <alignment horizontal="center" vertical="center"/>
    </xf>
    <xf numFmtId="1" fontId="41" fillId="0" borderId="17" xfId="0" applyNumberFormat="1" applyFont="1" applyFill="1" applyBorder="1" applyAlignment="1">
      <alignment horizontal="center" vertical="center"/>
    </xf>
    <xf numFmtId="1" fontId="41" fillId="0" borderId="50" xfId="0" applyNumberFormat="1" applyFont="1" applyFill="1" applyBorder="1" applyAlignment="1">
      <alignment horizontal="center" vertical="center"/>
    </xf>
    <xf numFmtId="1" fontId="41" fillId="0" borderId="37" xfId="0" applyNumberFormat="1" applyFont="1" applyFill="1" applyBorder="1" applyAlignment="1">
      <alignment horizontal="center" vertical="center"/>
    </xf>
    <xf numFmtId="1" fontId="41" fillId="0" borderId="14" xfId="0" applyNumberFormat="1" applyFont="1" applyFill="1" applyBorder="1" applyAlignment="1">
      <alignment horizontal="center" vertical="center"/>
    </xf>
    <xf numFmtId="1" fontId="41" fillId="0" borderId="59" xfId="0" applyNumberFormat="1" applyFont="1" applyFill="1" applyBorder="1" applyAlignment="1">
      <alignment horizontal="center" vertical="center"/>
    </xf>
    <xf numFmtId="1" fontId="41" fillId="0" borderId="38" xfId="0" applyNumberFormat="1" applyFont="1" applyFill="1" applyBorder="1" applyAlignment="1">
      <alignment horizontal="center" vertical="center"/>
    </xf>
    <xf numFmtId="1" fontId="54" fillId="0" borderId="51" xfId="267" applyNumberFormat="1" applyFont="1" applyFill="1" applyBorder="1" applyAlignment="1">
      <alignment horizontal="center" vertical="center"/>
    </xf>
    <xf numFmtId="1" fontId="41" fillId="0" borderId="19" xfId="267" applyNumberFormat="1" applyFont="1" applyFill="1" applyBorder="1" applyAlignment="1">
      <alignment horizontal="center" vertical="center"/>
    </xf>
    <xf numFmtId="1" fontId="41" fillId="0" borderId="60" xfId="267" applyNumberFormat="1" applyFont="1" applyFill="1" applyBorder="1" applyAlignment="1">
      <alignment horizontal="center" vertical="center"/>
    </xf>
    <xf numFmtId="1" fontId="41" fillId="0" borderId="41" xfId="267" applyNumberFormat="1" applyFont="1" applyFill="1" applyBorder="1" applyAlignment="1">
      <alignment horizontal="center" vertical="center"/>
    </xf>
    <xf numFmtId="1" fontId="58" fillId="0" borderId="17" xfId="267" applyNumberFormat="1" applyFont="1" applyFill="1" applyBorder="1" applyAlignment="1">
      <alignment horizontal="center" vertical="center"/>
    </xf>
    <xf numFmtId="1" fontId="58" fillId="0" borderId="50" xfId="267" applyNumberFormat="1" applyFont="1" applyFill="1" applyBorder="1" applyAlignment="1">
      <alignment horizontal="center" vertical="center"/>
    </xf>
    <xf numFmtId="1" fontId="58" fillId="0" borderId="37" xfId="267" applyNumberFormat="1" applyFont="1" applyFill="1" applyBorder="1" applyAlignment="1">
      <alignment horizontal="center" vertical="center"/>
    </xf>
    <xf numFmtId="1" fontId="58" fillId="0" borderId="51" xfId="267" applyNumberFormat="1" applyFont="1" applyFill="1" applyBorder="1" applyAlignment="1">
      <alignment horizontal="center" vertical="center"/>
    </xf>
    <xf numFmtId="1" fontId="58" fillId="0" borderId="43" xfId="267" applyNumberFormat="1" applyFont="1" applyFill="1" applyBorder="1" applyAlignment="1">
      <alignment horizontal="center" vertical="center"/>
    </xf>
    <xf numFmtId="1" fontId="58" fillId="0" borderId="53" xfId="267" applyNumberFormat="1" applyFont="1" applyFill="1" applyBorder="1" applyAlignment="1">
      <alignment horizontal="center" vertical="center"/>
    </xf>
    <xf numFmtId="1" fontId="58" fillId="0" borderId="14" xfId="0" applyNumberFormat="1" applyFont="1" applyFill="1" applyBorder="1" applyAlignment="1">
      <alignment horizontal="center" vertical="center"/>
    </xf>
    <xf numFmtId="1" fontId="58" fillId="0" borderId="59" xfId="0" applyNumberFormat="1" applyFont="1" applyFill="1" applyBorder="1" applyAlignment="1">
      <alignment horizontal="center" vertical="center"/>
    </xf>
    <xf numFmtId="1" fontId="58" fillId="0" borderId="38" xfId="0" applyNumberFormat="1" applyFont="1" applyFill="1" applyBorder="1" applyAlignment="1">
      <alignment horizontal="center" vertical="center"/>
    </xf>
    <xf numFmtId="1" fontId="58" fillId="0" borderId="17" xfId="0" applyNumberFormat="1" applyFont="1" applyFill="1" applyBorder="1" applyAlignment="1">
      <alignment horizontal="center" vertical="center"/>
    </xf>
    <xf numFmtId="1" fontId="58" fillId="0" borderId="50" xfId="0" applyNumberFormat="1" applyFont="1" applyFill="1" applyBorder="1" applyAlignment="1">
      <alignment horizontal="center" vertical="center"/>
    </xf>
    <xf numFmtId="1" fontId="58" fillId="0" borderId="37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" fontId="59" fillId="0" borderId="13" xfId="0" applyNumberFormat="1" applyFont="1" applyFill="1" applyBorder="1" applyAlignment="1">
      <alignment horizontal="center" vertical="center"/>
    </xf>
    <xf numFmtId="44" fontId="57" fillId="0" borderId="39" xfId="267" applyFont="1" applyFill="1" applyBorder="1" applyAlignment="1">
      <alignment horizontal="left" vertical="center"/>
    </xf>
    <xf numFmtId="49" fontId="57" fillId="0" borderId="39" xfId="267" applyNumberFormat="1" applyFont="1" applyFill="1" applyBorder="1" applyAlignment="1">
      <alignment horizontal="left" vertical="center"/>
    </xf>
    <xf numFmtId="1" fontId="57" fillId="0" borderId="19" xfId="267" applyNumberFormat="1" applyFont="1" applyFill="1" applyBorder="1" applyAlignment="1">
      <alignment horizontal="center" vertical="center"/>
    </xf>
    <xf numFmtId="1" fontId="57" fillId="0" borderId="60" xfId="267" applyNumberFormat="1" applyFont="1" applyFill="1" applyBorder="1" applyAlignment="1">
      <alignment horizontal="center" vertical="center"/>
    </xf>
    <xf numFmtId="1" fontId="57" fillId="0" borderId="41" xfId="267" applyNumberFormat="1" applyFont="1" applyFill="1" applyBorder="1" applyAlignment="1">
      <alignment horizontal="center" vertical="center"/>
    </xf>
    <xf numFmtId="1" fontId="56" fillId="0" borderId="16" xfId="0" applyNumberFormat="1" applyFont="1" applyFill="1" applyBorder="1" applyAlignment="1">
      <alignment horizontal="center" vertical="center"/>
    </xf>
    <xf numFmtId="1" fontId="58" fillId="0" borderId="51" xfId="0" applyNumberFormat="1" applyFont="1" applyFill="1" applyBorder="1" applyAlignment="1">
      <alignment horizontal="center" vertical="center"/>
    </xf>
    <xf numFmtId="1" fontId="58" fillId="0" borderId="43" xfId="0" applyNumberFormat="1" applyFont="1" applyFill="1" applyBorder="1" applyAlignment="1">
      <alignment horizontal="center" vertical="center"/>
    </xf>
    <xf numFmtId="1" fontId="58" fillId="0" borderId="53" xfId="0" applyNumberFormat="1" applyFont="1" applyFill="1" applyBorder="1" applyAlignment="1">
      <alignment horizontal="center" vertical="center"/>
    </xf>
    <xf numFmtId="1" fontId="54" fillId="0" borderId="14" xfId="0" applyNumberFormat="1" applyFont="1" applyFill="1" applyBorder="1" applyAlignment="1">
      <alignment horizontal="center" vertical="center"/>
    </xf>
    <xf numFmtId="1" fontId="54" fillId="0" borderId="59" xfId="0" applyNumberFormat="1" applyFont="1" applyFill="1" applyBorder="1" applyAlignment="1">
      <alignment horizontal="center" vertical="center"/>
    </xf>
    <xf numFmtId="1" fontId="54" fillId="0" borderId="38" xfId="0" applyNumberFormat="1" applyFont="1" applyFill="1" applyBorder="1" applyAlignment="1">
      <alignment horizontal="center" vertical="center"/>
    </xf>
    <xf numFmtId="1" fontId="58" fillId="0" borderId="61" xfId="0" applyNumberFormat="1" applyFont="1" applyFill="1" applyBorder="1" applyAlignment="1">
      <alignment horizontal="center" vertical="center"/>
    </xf>
    <xf numFmtId="1" fontId="58" fillId="0" borderId="47" xfId="0" applyNumberFormat="1" applyFont="1" applyFill="1" applyBorder="1" applyAlignment="1">
      <alignment horizontal="center" vertical="center"/>
    </xf>
    <xf numFmtId="1" fontId="58" fillId="0" borderId="42" xfId="0" applyNumberFormat="1" applyFont="1" applyFill="1" applyBorder="1" applyAlignment="1">
      <alignment horizontal="center" vertical="center"/>
    </xf>
    <xf numFmtId="1" fontId="41" fillId="0" borderId="17" xfId="267" applyNumberFormat="1" applyFont="1" applyFill="1" applyBorder="1" applyAlignment="1">
      <alignment horizontal="center" vertical="center" wrapText="1"/>
    </xf>
    <xf numFmtId="1" fontId="41" fillId="0" borderId="50" xfId="267" applyNumberFormat="1" applyFont="1" applyFill="1" applyBorder="1" applyAlignment="1">
      <alignment horizontal="center" vertical="center" wrapText="1"/>
    </xf>
    <xf numFmtId="1" fontId="41" fillId="0" borderId="37" xfId="267" applyNumberFormat="1" applyFont="1" applyFill="1" applyBorder="1" applyAlignment="1">
      <alignment horizontal="center" vertical="center" wrapText="1"/>
    </xf>
    <xf numFmtId="1" fontId="58" fillId="0" borderId="19" xfId="0" applyNumberFormat="1" applyFont="1" applyFill="1" applyBorder="1" applyAlignment="1">
      <alignment horizontal="center" vertical="center"/>
    </xf>
    <xf numFmtId="1" fontId="58" fillId="0" borderId="60" xfId="0" applyNumberFormat="1" applyFont="1" applyFill="1" applyBorder="1" applyAlignment="1">
      <alignment horizontal="center" vertical="center"/>
    </xf>
    <xf numFmtId="1" fontId="58" fillId="0" borderId="41" xfId="0" applyNumberFormat="1" applyFont="1" applyFill="1" applyBorder="1" applyAlignment="1">
      <alignment horizontal="center" vertical="center"/>
    </xf>
    <xf numFmtId="1" fontId="54" fillId="0" borderId="58" xfId="267" applyNumberFormat="1" applyFont="1" applyFill="1" applyBorder="1" applyAlignment="1">
      <alignment horizontal="center" vertical="center"/>
    </xf>
    <xf numFmtId="1" fontId="54" fillId="0" borderId="44" xfId="267" applyNumberFormat="1" applyFont="1" applyFill="1" applyBorder="1" applyAlignment="1">
      <alignment horizontal="center" vertical="center"/>
    </xf>
    <xf numFmtId="1" fontId="54" fillId="0" borderId="57" xfId="267" applyNumberFormat="1" applyFont="1" applyFill="1" applyBorder="1" applyAlignment="1">
      <alignment horizontal="center" vertical="center"/>
    </xf>
    <xf numFmtId="1" fontId="57" fillId="0" borderId="17" xfId="267" applyNumberFormat="1" applyFont="1" applyFill="1" applyBorder="1" applyAlignment="1" applyProtection="1">
      <alignment horizontal="center" vertical="center"/>
    </xf>
    <xf numFmtId="1" fontId="57" fillId="0" borderId="50" xfId="267" applyNumberFormat="1" applyFont="1" applyFill="1" applyBorder="1" applyAlignment="1" applyProtection="1">
      <alignment horizontal="center" vertical="center"/>
    </xf>
    <xf numFmtId="1" fontId="57" fillId="0" borderId="37" xfId="267" applyNumberFormat="1" applyFont="1" applyFill="1" applyBorder="1" applyAlignment="1" applyProtection="1">
      <alignment horizontal="center" vertical="center"/>
    </xf>
    <xf numFmtId="1" fontId="54" fillId="0" borderId="19" xfId="267" applyNumberFormat="1" applyFont="1" applyFill="1" applyBorder="1" applyAlignment="1">
      <alignment horizontal="center" vertical="center"/>
    </xf>
    <xf numFmtId="1" fontId="54" fillId="0" borderId="60" xfId="267" applyNumberFormat="1" applyFont="1" applyFill="1" applyBorder="1" applyAlignment="1">
      <alignment horizontal="center" vertical="center"/>
    </xf>
    <xf numFmtId="1" fontId="54" fillId="0" borderId="41" xfId="267" applyNumberFormat="1" applyFont="1" applyFill="1" applyBorder="1" applyAlignment="1">
      <alignment horizontal="center" vertical="center"/>
    </xf>
    <xf numFmtId="44" fontId="21" fillId="0" borderId="0" xfId="267" applyFont="1" applyFill="1" applyBorder="1" applyAlignment="1">
      <alignment horizontal="left" vertical="center" wrapText="1"/>
    </xf>
    <xf numFmtId="0" fontId="49" fillId="5" borderId="15" xfId="0" applyFont="1" applyFill="1" applyBorder="1" applyAlignment="1">
      <alignment horizontal="center" vertical="center"/>
    </xf>
    <xf numFmtId="0" fontId="46" fillId="5" borderId="18" xfId="0" applyFont="1" applyFill="1" applyBorder="1" applyAlignment="1">
      <alignment horizontal="center"/>
    </xf>
    <xf numFmtId="0" fontId="46" fillId="5" borderId="20" xfId="0" applyFont="1" applyFill="1" applyBorder="1" applyAlignment="1">
      <alignment horizontal="center"/>
    </xf>
    <xf numFmtId="0" fontId="50" fillId="5" borderId="61" xfId="0" applyFont="1" applyFill="1" applyBorder="1" applyAlignment="1">
      <alignment horizontal="center" vertical="center"/>
    </xf>
    <xf numFmtId="0" fontId="40" fillId="5" borderId="22" xfId="0" applyFont="1" applyFill="1" applyBorder="1" applyAlignment="1">
      <alignment horizontal="left" vertical="center"/>
    </xf>
    <xf numFmtId="0" fontId="46" fillId="5" borderId="71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50" xfId="0" applyFont="1" applyFill="1" applyBorder="1" applyAlignment="1">
      <alignment horizontal="left"/>
    </xf>
    <xf numFmtId="0" fontId="0" fillId="0" borderId="49" xfId="0" applyBorder="1"/>
    <xf numFmtId="0" fontId="0" fillId="0" borderId="15" xfId="0" applyBorder="1"/>
    <xf numFmtId="170" fontId="68" fillId="0" borderId="49" xfId="0" applyNumberFormat="1" applyFont="1" applyBorder="1"/>
    <xf numFmtId="0" fontId="0" fillId="0" borderId="52" xfId="0" applyBorder="1"/>
    <xf numFmtId="170" fontId="68" fillId="0" borderId="52" xfId="0" applyNumberFormat="1" applyFont="1" applyBorder="1"/>
    <xf numFmtId="170" fontId="69" fillId="0" borderId="32" xfId="0" applyNumberFormat="1" applyFont="1" applyFill="1" applyBorder="1"/>
    <xf numFmtId="170" fontId="69" fillId="0" borderId="34" xfId="0" applyNumberFormat="1" applyFont="1" applyFill="1" applyBorder="1"/>
    <xf numFmtId="170" fontId="0" fillId="0" borderId="0" xfId="0" applyNumberFormat="1"/>
    <xf numFmtId="0" fontId="37" fillId="0" borderId="15" xfId="0" applyFont="1" applyBorder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66" fillId="0" borderId="5" xfId="0" applyFont="1" applyBorder="1"/>
    <xf numFmtId="0" fontId="0" fillId="0" borderId="32" xfId="0" applyBorder="1"/>
    <xf numFmtId="0" fontId="66" fillId="0" borderId="56" xfId="0" applyFont="1" applyFill="1" applyBorder="1"/>
    <xf numFmtId="170" fontId="68" fillId="0" borderId="12" xfId="0" applyNumberFormat="1" applyFont="1" applyBorder="1"/>
    <xf numFmtId="170" fontId="69" fillId="0" borderId="33" xfId="0" applyNumberFormat="1" applyFont="1" applyFill="1" applyBorder="1"/>
    <xf numFmtId="0" fontId="66" fillId="0" borderId="9" xfId="0" applyFont="1" applyBorder="1"/>
    <xf numFmtId="170" fontId="0" fillId="0" borderId="13" xfId="0" applyNumberFormat="1" applyBorder="1"/>
    <xf numFmtId="0" fontId="58" fillId="0" borderId="61" xfId="0" applyFont="1" applyFill="1" applyBorder="1" applyAlignment="1">
      <alignment horizontal="center" vertical="center"/>
    </xf>
    <xf numFmtId="0" fontId="41" fillId="0" borderId="61" xfId="0" applyFont="1" applyFill="1" applyBorder="1" applyAlignment="1">
      <alignment horizontal="center" vertical="center" wrapText="1"/>
    </xf>
    <xf numFmtId="0" fontId="58" fillId="0" borderId="47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 wrapText="1"/>
    </xf>
    <xf numFmtId="44" fontId="46" fillId="2" borderId="49" xfId="267" applyFont="1" applyFill="1" applyBorder="1" applyAlignment="1">
      <alignment horizontal="center"/>
    </xf>
    <xf numFmtId="44" fontId="46" fillId="2" borderId="49" xfId="267" applyFont="1" applyFill="1" applyBorder="1"/>
    <xf numFmtId="0" fontId="46" fillId="2" borderId="49" xfId="0" applyFont="1" applyFill="1" applyBorder="1"/>
    <xf numFmtId="0" fontId="46" fillId="2" borderId="49" xfId="0" applyFont="1" applyFill="1" applyBorder="1" applyAlignment="1">
      <alignment horizontal="center"/>
    </xf>
    <xf numFmtId="49" fontId="41" fillId="0" borderId="36" xfId="267" applyNumberFormat="1" applyFont="1" applyFill="1" applyBorder="1" applyAlignment="1">
      <alignment horizontal="center" vertical="center"/>
    </xf>
    <xf numFmtId="49" fontId="41" fillId="0" borderId="35" xfId="267" applyNumberFormat="1" applyFont="1" applyFill="1" applyBorder="1" applyAlignment="1">
      <alignment horizontal="center" vertical="center"/>
    </xf>
    <xf numFmtId="49" fontId="41" fillId="0" borderId="55" xfId="267" applyNumberFormat="1" applyFont="1" applyFill="1" applyBorder="1" applyAlignment="1">
      <alignment horizontal="left" vertical="center"/>
    </xf>
    <xf numFmtId="44" fontId="41" fillId="0" borderId="55" xfId="267" applyFont="1" applyFill="1" applyBorder="1" applyAlignment="1">
      <alignment horizontal="left" vertical="center"/>
    </xf>
    <xf numFmtId="1" fontId="41" fillId="0" borderId="58" xfId="267" applyNumberFormat="1" applyFont="1" applyFill="1" applyBorder="1" applyAlignment="1">
      <alignment horizontal="center" vertical="center"/>
    </xf>
    <xf numFmtId="1" fontId="41" fillId="0" borderId="44" xfId="267" applyNumberFormat="1" applyFont="1" applyFill="1" applyBorder="1" applyAlignment="1">
      <alignment horizontal="center" vertical="center"/>
    </xf>
    <xf numFmtId="1" fontId="41" fillId="0" borderId="57" xfId="267" applyNumberFormat="1" applyFont="1" applyFill="1" applyBorder="1" applyAlignment="1">
      <alignment horizontal="center" vertical="center"/>
    </xf>
    <xf numFmtId="0" fontId="41" fillId="0" borderId="54" xfId="267" applyNumberFormat="1" applyFont="1" applyFill="1" applyBorder="1" applyAlignment="1">
      <alignment horizontal="left" vertical="center"/>
    </xf>
    <xf numFmtId="1" fontId="41" fillId="0" borderId="47" xfId="267" applyNumberFormat="1" applyFont="1" applyFill="1" applyBorder="1" applyAlignment="1">
      <alignment horizontal="center" vertical="center"/>
    </xf>
    <xf numFmtId="49" fontId="21" fillId="0" borderId="0" xfId="267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58" fillId="3" borderId="36" xfId="0" applyNumberFormat="1" applyFont="1" applyFill="1" applyBorder="1" applyAlignment="1">
      <alignment vertical="center"/>
    </xf>
    <xf numFmtId="0" fontId="58" fillId="3" borderId="36" xfId="0" applyFont="1" applyFill="1" applyBorder="1" applyAlignment="1">
      <alignment vertical="center"/>
    </xf>
    <xf numFmtId="0" fontId="41" fillId="0" borderId="36" xfId="267" applyNumberFormat="1" applyFont="1" applyFill="1" applyBorder="1" applyAlignment="1">
      <alignment vertical="center"/>
    </xf>
    <xf numFmtId="44" fontId="41" fillId="0" borderId="39" xfId="267" applyFont="1" applyFill="1" applyBorder="1" applyAlignment="1">
      <alignment vertical="center"/>
    </xf>
    <xf numFmtId="49" fontId="41" fillId="0" borderId="39" xfId="267" applyNumberFormat="1" applyFont="1" applyFill="1" applyBorder="1" applyAlignment="1">
      <alignment vertical="center"/>
    </xf>
    <xf numFmtId="1" fontId="58" fillId="0" borderId="44" xfId="0" applyNumberFormat="1" applyFont="1" applyFill="1" applyBorder="1" applyAlignment="1">
      <alignment horizontal="center" vertical="center"/>
    </xf>
    <xf numFmtId="0" fontId="58" fillId="0" borderId="36" xfId="0" applyFont="1" applyFill="1" applyBorder="1" applyAlignment="1">
      <alignment horizontal="left" vertical="center"/>
    </xf>
    <xf numFmtId="0" fontId="58" fillId="0" borderId="55" xfId="0" applyFont="1" applyFill="1" applyBorder="1" applyAlignment="1">
      <alignment vertical="center"/>
    </xf>
    <xf numFmtId="0" fontId="54" fillId="0" borderId="55" xfId="0" applyFont="1" applyFill="1" applyBorder="1" applyAlignment="1"/>
    <xf numFmtId="0" fontId="58" fillId="0" borderId="55" xfId="0" applyFont="1" applyFill="1" applyBorder="1" applyAlignment="1">
      <alignment horizontal="center" vertical="center"/>
    </xf>
    <xf numFmtId="0" fontId="58" fillId="0" borderId="58" xfId="0" applyFont="1" applyFill="1" applyBorder="1" applyAlignment="1">
      <alignment horizontal="center" vertical="center"/>
    </xf>
    <xf numFmtId="0" fontId="58" fillId="0" borderId="44" xfId="0" applyFont="1" applyFill="1" applyBorder="1" applyAlignment="1">
      <alignment horizontal="center" vertical="center"/>
    </xf>
    <xf numFmtId="0" fontId="58" fillId="0" borderId="55" xfId="0" applyFont="1" applyFill="1" applyBorder="1" applyAlignment="1">
      <alignment horizontal="left" vertical="center"/>
    </xf>
    <xf numFmtId="0" fontId="41" fillId="3" borderId="49" xfId="0" applyFont="1" applyFill="1" applyBorder="1" applyAlignment="1">
      <alignment horizontal="center" wrapText="1"/>
    </xf>
    <xf numFmtId="44" fontId="41" fillId="0" borderId="55" xfId="267" applyFont="1" applyFill="1" applyBorder="1" applyAlignment="1">
      <alignment vertical="center"/>
    </xf>
    <xf numFmtId="49" fontId="41" fillId="0" borderId="55" xfId="267" applyNumberFormat="1" applyFont="1" applyFill="1" applyBorder="1" applyAlignment="1">
      <alignment vertical="center"/>
    </xf>
    <xf numFmtId="44" fontId="41" fillId="0" borderId="16" xfId="267" applyFont="1" applyFill="1" applyBorder="1" applyAlignment="1" applyProtection="1">
      <alignment horizontal="left" vertical="center"/>
    </xf>
    <xf numFmtId="1" fontId="56" fillId="0" borderId="13" xfId="0" applyNumberFormat="1" applyFont="1" applyFill="1" applyBorder="1" applyAlignment="1">
      <alignment horizontal="center" vertical="center"/>
    </xf>
    <xf numFmtId="44" fontId="73" fillId="0" borderId="0" xfId="267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49" fontId="41" fillId="0" borderId="54" xfId="267" applyNumberFormat="1" applyFont="1" applyFill="1" applyBorder="1" applyAlignment="1">
      <alignment vertical="center" wrapText="1"/>
    </xf>
    <xf numFmtId="49" fontId="41" fillId="0" borderId="36" xfId="267" applyNumberFormat="1" applyFont="1" applyFill="1" applyBorder="1" applyAlignment="1">
      <alignment horizontal="center" vertical="top" wrapText="1"/>
    </xf>
    <xf numFmtId="44" fontId="41" fillId="0" borderId="13" xfId="267" applyFont="1" applyFill="1" applyBorder="1" applyAlignment="1" applyProtection="1">
      <alignment horizontal="left" vertical="center"/>
    </xf>
    <xf numFmtId="0" fontId="74" fillId="0" borderId="16" xfId="0" applyFont="1" applyFill="1" applyBorder="1" applyAlignment="1">
      <alignment vertical="center" wrapText="1"/>
    </xf>
    <xf numFmtId="0" fontId="74" fillId="0" borderId="13" xfId="0" applyFont="1" applyFill="1" applyBorder="1" applyAlignment="1">
      <alignment vertical="center" wrapText="1"/>
    </xf>
    <xf numFmtId="0" fontId="74" fillId="0" borderId="9" xfId="0" applyFont="1" applyFill="1" applyBorder="1" applyAlignment="1">
      <alignment vertical="center" wrapText="1"/>
    </xf>
    <xf numFmtId="0" fontId="74" fillId="0" borderId="16" xfId="0" applyFont="1" applyFill="1" applyBorder="1" applyAlignment="1">
      <alignment horizontal="left" vertical="center" wrapText="1"/>
    </xf>
    <xf numFmtId="44" fontId="77" fillId="0" borderId="9" xfId="267" applyFont="1" applyFill="1" applyBorder="1" applyAlignment="1">
      <alignment vertical="center" wrapText="1"/>
    </xf>
    <xf numFmtId="44" fontId="77" fillId="0" borderId="1" xfId="267" applyFont="1" applyFill="1" applyBorder="1" applyAlignment="1">
      <alignment vertical="center" wrapText="1"/>
    </xf>
    <xf numFmtId="44" fontId="77" fillId="0" borderId="16" xfId="267" applyFont="1" applyFill="1" applyBorder="1" applyAlignment="1">
      <alignment vertical="center" wrapText="1"/>
    </xf>
    <xf numFmtId="44" fontId="77" fillId="0" borderId="28" xfId="267" applyFont="1" applyFill="1" applyBorder="1" applyAlignment="1">
      <alignment vertical="center" wrapText="1"/>
    </xf>
    <xf numFmtId="44" fontId="77" fillId="0" borderId="13" xfId="267" applyFont="1" applyFill="1" applyBorder="1" applyAlignment="1">
      <alignment vertical="center" wrapText="1"/>
    </xf>
    <xf numFmtId="44" fontId="77" fillId="0" borderId="7" xfId="267" applyFont="1" applyFill="1" applyBorder="1" applyAlignment="1">
      <alignment vertical="center" wrapText="1"/>
    </xf>
    <xf numFmtId="0" fontId="74" fillId="0" borderId="9" xfId="0" applyFont="1" applyFill="1" applyBorder="1" applyAlignment="1">
      <alignment horizontal="center" vertical="center"/>
    </xf>
    <xf numFmtId="0" fontId="74" fillId="0" borderId="16" xfId="0" applyFont="1" applyFill="1" applyBorder="1" applyAlignment="1">
      <alignment horizontal="center" vertical="center"/>
    </xf>
    <xf numFmtId="0" fontId="74" fillId="0" borderId="13" xfId="0" applyFont="1" applyFill="1" applyBorder="1" applyAlignment="1">
      <alignment horizontal="center" vertical="center"/>
    </xf>
    <xf numFmtId="0" fontId="74" fillId="0" borderId="13" xfId="0" applyFont="1" applyFill="1" applyBorder="1" applyAlignment="1">
      <alignment horizontal="center" vertical="center" wrapText="1"/>
    </xf>
    <xf numFmtId="44" fontId="75" fillId="0" borderId="16" xfId="267" applyFont="1" applyFill="1" applyBorder="1" applyAlignment="1">
      <alignment horizontal="center" vertical="center" wrapText="1"/>
    </xf>
    <xf numFmtId="44" fontId="75" fillId="0" borderId="28" xfId="267" applyFont="1" applyFill="1" applyBorder="1" applyAlignment="1">
      <alignment horizontal="center" vertical="center" wrapText="1"/>
    </xf>
    <xf numFmtId="44" fontId="75" fillId="0" borderId="13" xfId="267" applyFont="1" applyFill="1" applyBorder="1" applyAlignment="1">
      <alignment horizontal="center" vertical="center" wrapText="1"/>
    </xf>
    <xf numFmtId="44" fontId="75" fillId="0" borderId="7" xfId="267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vertical="center" wrapText="1"/>
    </xf>
    <xf numFmtId="0" fontId="74" fillId="0" borderId="28" xfId="0" applyFont="1" applyFill="1" applyBorder="1" applyAlignment="1">
      <alignment vertical="center" wrapText="1"/>
    </xf>
    <xf numFmtId="0" fontId="74" fillId="0" borderId="7" xfId="0" applyFont="1" applyFill="1" applyBorder="1" applyAlignment="1">
      <alignment vertical="center" wrapText="1"/>
    </xf>
    <xf numFmtId="44" fontId="76" fillId="0" borderId="1" xfId="267" applyFont="1" applyFill="1" applyBorder="1" applyAlignment="1">
      <alignment vertical="center" wrapText="1"/>
    </xf>
    <xf numFmtId="44" fontId="76" fillId="0" borderId="16" xfId="267" applyFont="1" applyFill="1" applyBorder="1" applyAlignment="1">
      <alignment vertical="center" wrapText="1"/>
    </xf>
    <xf numFmtId="44" fontId="76" fillId="0" borderId="28" xfId="267" applyFont="1" applyFill="1" applyBorder="1" applyAlignment="1">
      <alignment vertical="center" wrapText="1"/>
    </xf>
    <xf numFmtId="44" fontId="76" fillId="0" borderId="13" xfId="267" applyFont="1" applyFill="1" applyBorder="1" applyAlignment="1">
      <alignment vertical="center" wrapText="1"/>
    </xf>
    <xf numFmtId="44" fontId="76" fillId="0" borderId="7" xfId="267" applyFont="1" applyFill="1" applyBorder="1" applyAlignment="1">
      <alignment vertical="center" wrapText="1"/>
    </xf>
    <xf numFmtId="44" fontId="75" fillId="0" borderId="9" xfId="267" applyFont="1" applyFill="1" applyBorder="1" applyAlignment="1">
      <alignment horizontal="center" vertical="center" wrapText="1"/>
    </xf>
    <xf numFmtId="44" fontId="75" fillId="0" borderId="1" xfId="267" applyFont="1" applyFill="1" applyBorder="1" applyAlignment="1">
      <alignment horizontal="center" vertical="center" wrapText="1"/>
    </xf>
    <xf numFmtId="44" fontId="74" fillId="0" borderId="9" xfId="267" applyFont="1" applyFill="1" applyBorder="1" applyAlignment="1">
      <alignment vertical="center" wrapText="1"/>
    </xf>
    <xf numFmtId="44" fontId="74" fillId="0" borderId="1" xfId="267" applyFont="1" applyFill="1" applyBorder="1" applyAlignment="1">
      <alignment vertical="center" wrapText="1"/>
    </xf>
    <xf numFmtId="44" fontId="75" fillId="0" borderId="16" xfId="267" applyFont="1" applyFill="1" applyBorder="1" applyAlignment="1">
      <alignment wrapText="1"/>
    </xf>
    <xf numFmtId="44" fontId="75" fillId="0" borderId="28" xfId="267" applyFont="1" applyFill="1" applyBorder="1" applyAlignment="1">
      <alignment wrapText="1"/>
    </xf>
    <xf numFmtId="44" fontId="75" fillId="0" borderId="9" xfId="267" applyFont="1" applyFill="1" applyBorder="1" applyAlignment="1">
      <alignment vertical="center" wrapText="1"/>
    </xf>
    <xf numFmtId="44" fontId="75" fillId="0" borderId="1" xfId="267" applyFont="1" applyFill="1" applyBorder="1" applyAlignment="1">
      <alignment vertical="center" wrapText="1"/>
    </xf>
    <xf numFmtId="44" fontId="75" fillId="0" borderId="16" xfId="267" applyFont="1" applyFill="1" applyBorder="1" applyAlignment="1">
      <alignment vertical="center" wrapText="1"/>
    </xf>
    <xf numFmtId="44" fontId="75" fillId="0" borderId="28" xfId="267" applyFont="1" applyFill="1" applyBorder="1" applyAlignment="1">
      <alignment vertical="center" wrapText="1"/>
    </xf>
    <xf numFmtId="44" fontId="75" fillId="0" borderId="13" xfId="267" applyFont="1" applyFill="1" applyBorder="1" applyAlignment="1">
      <alignment vertical="center" wrapText="1"/>
    </xf>
    <xf numFmtId="44" fontId="75" fillId="0" borderId="7" xfId="267" applyFont="1" applyFill="1" applyBorder="1" applyAlignment="1">
      <alignment vertical="center" wrapText="1"/>
    </xf>
    <xf numFmtId="44" fontId="76" fillId="0" borderId="9" xfId="267" applyFont="1" applyFill="1" applyBorder="1" applyAlignment="1">
      <alignment vertical="center" wrapText="1"/>
    </xf>
    <xf numFmtId="44" fontId="75" fillId="0" borderId="13" xfId="267" applyFont="1" applyFill="1" applyBorder="1" applyAlignment="1">
      <alignment wrapText="1"/>
    </xf>
    <xf numFmtId="44" fontId="75" fillId="0" borderId="7" xfId="267" applyFont="1" applyFill="1" applyBorder="1" applyAlignment="1">
      <alignment wrapText="1"/>
    </xf>
    <xf numFmtId="44" fontId="74" fillId="0" borderId="16" xfId="267" applyFont="1" applyFill="1" applyBorder="1" applyAlignment="1">
      <alignment vertical="center" wrapText="1"/>
    </xf>
    <xf numFmtId="44" fontId="74" fillId="0" borderId="28" xfId="267" applyFont="1" applyFill="1" applyBorder="1" applyAlignment="1">
      <alignment vertical="center" wrapText="1"/>
    </xf>
    <xf numFmtId="44" fontId="74" fillId="0" borderId="13" xfId="267" applyFont="1" applyFill="1" applyBorder="1" applyAlignment="1">
      <alignment vertical="center" wrapText="1"/>
    </xf>
    <xf numFmtId="44" fontId="74" fillId="0" borderId="7" xfId="267" applyFont="1" applyFill="1" applyBorder="1" applyAlignment="1">
      <alignment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 wrapText="1"/>
    </xf>
    <xf numFmtId="0" fontId="74" fillId="0" borderId="46" xfId="0" applyFont="1" applyFill="1" applyBorder="1" applyAlignment="1">
      <alignment horizontal="center" vertical="center" wrapText="1"/>
    </xf>
    <xf numFmtId="0" fontId="74" fillId="0" borderId="3" xfId="0" applyFont="1" applyFill="1" applyBorder="1" applyAlignment="1">
      <alignment horizontal="center" vertical="center" wrapText="1"/>
    </xf>
    <xf numFmtId="0" fontId="74" fillId="0" borderId="42" xfId="0" applyFont="1" applyFill="1" applyBorder="1" applyAlignment="1">
      <alignment horizontal="center" vertical="center" wrapText="1"/>
    </xf>
    <xf numFmtId="0" fontId="74" fillId="0" borderId="8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44" fontId="75" fillId="0" borderId="9" xfId="267" applyFont="1" applyFill="1" applyBorder="1" applyAlignment="1">
      <alignment wrapText="1"/>
    </xf>
    <xf numFmtId="44" fontId="75" fillId="0" borderId="1" xfId="267" applyFont="1" applyFill="1" applyBorder="1" applyAlignment="1">
      <alignment wrapText="1"/>
    </xf>
    <xf numFmtId="44" fontId="77" fillId="0" borderId="2" xfId="267" applyFont="1" applyFill="1" applyBorder="1" applyAlignment="1">
      <alignment vertical="center" wrapText="1"/>
    </xf>
    <xf numFmtId="44" fontId="77" fillId="0" borderId="46" xfId="267" applyFont="1" applyFill="1" applyBorder="1" applyAlignment="1">
      <alignment vertical="center" wrapText="1"/>
    </xf>
    <xf numFmtId="0" fontId="74" fillId="0" borderId="28" xfId="0" applyFont="1" applyFill="1" applyBorder="1" applyAlignment="1">
      <alignment horizontal="left" vertical="center" wrapText="1"/>
    </xf>
    <xf numFmtId="44" fontId="74" fillId="0" borderId="2" xfId="267" applyFont="1" applyFill="1" applyBorder="1" applyAlignment="1">
      <alignment vertical="center" wrapText="1"/>
    </xf>
    <xf numFmtId="44" fontId="75" fillId="0" borderId="0" xfId="267" applyFont="1" applyFill="1" applyBorder="1" applyAlignment="1">
      <alignment wrapText="1"/>
    </xf>
    <xf numFmtId="44" fontId="75" fillId="0" borderId="3" xfId="267" applyFont="1" applyFill="1" applyBorder="1" applyAlignment="1">
      <alignment vertical="center" wrapText="1"/>
    </xf>
    <xf numFmtId="44" fontId="75" fillId="0" borderId="2" xfId="267" applyFont="1" applyFill="1" applyBorder="1" applyAlignment="1">
      <alignment vertical="center" wrapText="1"/>
    </xf>
    <xf numFmtId="44" fontId="75" fillId="0" borderId="8" xfId="267" applyFont="1" applyFill="1" applyBorder="1" applyAlignment="1">
      <alignment vertical="center" wrapText="1"/>
    </xf>
    <xf numFmtId="44" fontId="75" fillId="0" borderId="46" xfId="267" applyFont="1" applyFill="1" applyBorder="1" applyAlignment="1">
      <alignment vertical="center" wrapText="1"/>
    </xf>
    <xf numFmtId="0" fontId="0" fillId="0" borderId="0" xfId="0" applyAlignment="1">
      <alignment horizontal="center"/>
    </xf>
    <xf numFmtId="1" fontId="41" fillId="0" borderId="58" xfId="0" applyNumberFormat="1" applyFont="1" applyFill="1" applyBorder="1" applyAlignment="1">
      <alignment horizontal="center" vertical="center"/>
    </xf>
    <xf numFmtId="0" fontId="78" fillId="0" borderId="76" xfId="0" applyFont="1" applyBorder="1" applyAlignment="1">
      <alignment vertical="center"/>
    </xf>
    <xf numFmtId="0" fontId="78" fillId="0" borderId="17" xfId="0" applyFont="1" applyBorder="1" applyAlignment="1">
      <alignment horizontal="center" vertical="center"/>
    </xf>
    <xf numFmtId="0" fontId="78" fillId="0" borderId="36" xfId="0" applyFont="1" applyBorder="1" applyAlignment="1">
      <alignment horizontal="center" vertical="center"/>
    </xf>
    <xf numFmtId="0" fontId="78" fillId="0" borderId="27" xfId="0" applyFont="1" applyBorder="1" applyAlignment="1">
      <alignment horizontal="center" vertical="center"/>
    </xf>
    <xf numFmtId="49" fontId="54" fillId="0" borderId="39" xfId="267" applyNumberFormat="1" applyFont="1" applyFill="1" applyBorder="1" applyAlignment="1">
      <alignment horizontal="center" vertical="center"/>
    </xf>
    <xf numFmtId="49" fontId="54" fillId="0" borderId="36" xfId="267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46" xfId="0" applyFont="1" applyFill="1" applyBorder="1" applyAlignment="1">
      <alignment horizontal="center" vertical="center"/>
    </xf>
    <xf numFmtId="49" fontId="41" fillId="0" borderId="9" xfId="0" applyNumberFormat="1" applyFont="1" applyFill="1" applyBorder="1" applyAlignment="1">
      <alignment horizontal="center" vertical="center"/>
    </xf>
    <xf numFmtId="49" fontId="41" fillId="0" borderId="16" xfId="0" applyNumberFormat="1" applyFont="1" applyFill="1" applyBorder="1" applyAlignment="1">
      <alignment horizontal="center" vertical="center"/>
    </xf>
    <xf numFmtId="49" fontId="41" fillId="0" borderId="13" xfId="0" applyNumberFormat="1" applyFont="1" applyFill="1" applyBorder="1" applyAlignment="1">
      <alignment horizontal="center" vertical="center"/>
    </xf>
    <xf numFmtId="49" fontId="41" fillId="0" borderId="55" xfId="267" applyNumberFormat="1" applyFont="1" applyFill="1" applyBorder="1" applyAlignment="1">
      <alignment horizontal="center" vertical="center"/>
    </xf>
    <xf numFmtId="49" fontId="54" fillId="0" borderId="36" xfId="0" applyNumberFormat="1" applyFont="1" applyFill="1" applyBorder="1" applyAlignment="1">
      <alignment horizontal="center"/>
    </xf>
    <xf numFmtId="1" fontId="58" fillId="0" borderId="57" xfId="0" applyNumberFormat="1" applyFont="1" applyFill="1" applyBorder="1" applyAlignment="1">
      <alignment horizontal="center" vertical="center"/>
    </xf>
    <xf numFmtId="49" fontId="58" fillId="0" borderId="35" xfId="0" applyNumberFormat="1" applyFont="1" applyFill="1" applyBorder="1" applyAlignment="1">
      <alignment horizontal="center" vertical="center"/>
    </xf>
    <xf numFmtId="49" fontId="58" fillId="0" borderId="36" xfId="0" applyNumberFormat="1" applyFont="1" applyFill="1" applyBorder="1" applyAlignment="1">
      <alignment horizontal="center" vertical="center"/>
    </xf>
    <xf numFmtId="0" fontId="54" fillId="0" borderId="39" xfId="0" applyFont="1" applyFill="1" applyBorder="1"/>
    <xf numFmtId="49" fontId="58" fillId="0" borderId="16" xfId="0" applyNumberFormat="1" applyFont="1" applyFill="1" applyBorder="1" applyAlignment="1">
      <alignment horizontal="center" vertical="center"/>
    </xf>
    <xf numFmtId="49" fontId="54" fillId="0" borderId="35" xfId="267" applyNumberFormat="1" applyFont="1" applyFill="1" applyBorder="1" applyAlignment="1">
      <alignment horizontal="center" vertical="center"/>
    </xf>
    <xf numFmtId="49" fontId="54" fillId="0" borderId="36" xfId="267" applyNumberFormat="1" applyFont="1" applyFill="1" applyBorder="1" applyAlignment="1">
      <alignment horizontal="center"/>
    </xf>
    <xf numFmtId="49" fontId="54" fillId="0" borderId="54" xfId="267" applyNumberFormat="1" applyFont="1" applyFill="1" applyBorder="1" applyAlignment="1">
      <alignment horizontal="center" vertical="center"/>
    </xf>
    <xf numFmtId="49" fontId="57" fillId="0" borderId="35" xfId="267" applyNumberFormat="1" applyFont="1" applyFill="1" applyBorder="1" applyAlignment="1">
      <alignment horizontal="center" vertical="center"/>
    </xf>
    <xf numFmtId="49" fontId="57" fillId="0" borderId="36" xfId="267" applyNumberFormat="1" applyFont="1" applyFill="1" applyBorder="1" applyAlignment="1">
      <alignment horizontal="center" vertical="center"/>
    </xf>
    <xf numFmtId="49" fontId="57" fillId="0" borderId="54" xfId="267" applyNumberFormat="1" applyFont="1" applyFill="1" applyBorder="1" applyAlignment="1">
      <alignment horizontal="center" vertical="center"/>
    </xf>
    <xf numFmtId="49" fontId="58" fillId="0" borderId="36" xfId="0" applyNumberFormat="1" applyFont="1" applyFill="1" applyBorder="1" applyAlignment="1">
      <alignment horizontal="center" vertical="top"/>
    </xf>
    <xf numFmtId="49" fontId="58" fillId="0" borderId="54" xfId="0" applyNumberFormat="1" applyFont="1" applyFill="1" applyBorder="1" applyAlignment="1">
      <alignment horizontal="center" vertical="center"/>
    </xf>
    <xf numFmtId="49" fontId="54" fillId="0" borderId="35" xfId="0" applyNumberFormat="1" applyFont="1" applyFill="1" applyBorder="1" applyAlignment="1">
      <alignment horizontal="center" vertical="center"/>
    </xf>
    <xf numFmtId="49" fontId="54" fillId="0" borderId="36" xfId="0" applyNumberFormat="1" applyFont="1" applyFill="1" applyBorder="1" applyAlignment="1">
      <alignment horizontal="center" vertical="center"/>
    </xf>
    <xf numFmtId="49" fontId="41" fillId="0" borderId="54" xfId="267" applyNumberFormat="1" applyFont="1" applyFill="1" applyBorder="1" applyAlignment="1">
      <alignment horizontal="center" vertical="center"/>
    </xf>
    <xf numFmtId="49" fontId="58" fillId="0" borderId="39" xfId="0" applyNumberFormat="1" applyFont="1" applyFill="1" applyBorder="1" applyAlignment="1">
      <alignment horizontal="center" vertical="center"/>
    </xf>
    <xf numFmtId="49" fontId="54" fillId="0" borderId="35" xfId="267" applyNumberFormat="1" applyFont="1" applyFill="1" applyBorder="1" applyAlignment="1">
      <alignment horizontal="center"/>
    </xf>
    <xf numFmtId="49" fontId="58" fillId="0" borderId="36" xfId="267" applyNumberFormat="1" applyFont="1" applyFill="1" applyBorder="1" applyAlignment="1">
      <alignment horizontal="center" vertical="center"/>
    </xf>
    <xf numFmtId="49" fontId="58" fillId="0" borderId="54" xfId="267" applyNumberFormat="1" applyFont="1" applyFill="1" applyBorder="1" applyAlignment="1">
      <alignment horizontal="center" vertical="center"/>
    </xf>
    <xf numFmtId="49" fontId="41" fillId="0" borderId="36" xfId="0" applyNumberFormat="1" applyFont="1" applyFill="1" applyBorder="1" applyAlignment="1">
      <alignment horizontal="center" vertical="center"/>
    </xf>
    <xf numFmtId="49" fontId="41" fillId="0" borderId="39" xfId="267" applyNumberFormat="1" applyFont="1" applyFill="1" applyBorder="1" applyAlignment="1">
      <alignment horizontal="center" vertical="center"/>
    </xf>
    <xf numFmtId="49" fontId="41" fillId="0" borderId="36" xfId="267" applyNumberFormat="1" applyFont="1" applyFill="1" applyBorder="1" applyAlignment="1">
      <alignment horizontal="center" vertical="top"/>
    </xf>
    <xf numFmtId="49" fontId="41" fillId="0" borderId="36" xfId="267" applyNumberFormat="1" applyFont="1" applyFill="1" applyBorder="1" applyAlignment="1">
      <alignment horizontal="center"/>
    </xf>
    <xf numFmtId="49" fontId="41" fillId="0" borderId="35" xfId="0" applyNumberFormat="1" applyFont="1" applyFill="1" applyBorder="1" applyAlignment="1">
      <alignment horizontal="center" vertical="center"/>
    </xf>
    <xf numFmtId="49" fontId="57" fillId="0" borderId="39" xfId="267" applyNumberFormat="1" applyFont="1" applyFill="1" applyBorder="1" applyAlignment="1">
      <alignment horizontal="center" vertical="center"/>
    </xf>
    <xf numFmtId="49" fontId="54" fillId="0" borderId="55" xfId="267" applyNumberFormat="1" applyFont="1" applyFill="1" applyBorder="1" applyAlignment="1">
      <alignment horizontal="center" vertical="center"/>
    </xf>
    <xf numFmtId="49" fontId="57" fillId="0" borderId="36" xfId="267" applyNumberFormat="1" applyFont="1" applyFill="1" applyBorder="1" applyAlignment="1" applyProtection="1">
      <alignment horizontal="center" vertical="center"/>
    </xf>
    <xf numFmtId="0" fontId="55" fillId="0" borderId="28" xfId="0" applyFont="1" applyFill="1" applyBorder="1" applyAlignment="1">
      <alignment horizontal="center" vertical="center"/>
    </xf>
    <xf numFmtId="44" fontId="75" fillId="0" borderId="42" xfId="267" applyFont="1" applyFill="1" applyBorder="1" applyAlignment="1">
      <alignment vertical="center" wrapText="1"/>
    </xf>
    <xf numFmtId="44" fontId="75" fillId="0" borderId="0" xfId="267" applyFont="1" applyFill="1" applyBorder="1" applyAlignment="1">
      <alignment vertical="center" wrapText="1"/>
    </xf>
    <xf numFmtId="0" fontId="56" fillId="0" borderId="42" xfId="0" applyFont="1" applyFill="1" applyBorder="1" applyAlignment="1">
      <alignment horizontal="center" vertical="center"/>
    </xf>
    <xf numFmtId="44" fontId="54" fillId="0" borderId="28" xfId="267" applyFont="1" applyFill="1" applyBorder="1" applyAlignment="1">
      <alignment horizontal="center" vertical="center"/>
    </xf>
    <xf numFmtId="0" fontId="79" fillId="0" borderId="49" xfId="0" applyFont="1" applyFill="1" applyBorder="1" applyAlignment="1"/>
    <xf numFmtId="0" fontId="79" fillId="0" borderId="0" xfId="0" applyFont="1" applyFill="1" applyAlignment="1"/>
    <xf numFmtId="0" fontId="79" fillId="0" borderId="70" xfId="0" applyFont="1" applyFill="1" applyBorder="1" applyAlignment="1"/>
    <xf numFmtId="0" fontId="54" fillId="0" borderId="17" xfId="0" applyFont="1" applyFill="1" applyBorder="1" applyAlignment="1">
      <alignment horizontal="center" vertical="center"/>
    </xf>
    <xf numFmtId="0" fontId="54" fillId="0" borderId="36" xfId="0" applyFont="1" applyBorder="1"/>
    <xf numFmtId="49" fontId="54" fillId="0" borderId="36" xfId="0" applyNumberFormat="1" applyFont="1" applyBorder="1"/>
    <xf numFmtId="1" fontId="54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58" fillId="0" borderId="49" xfId="0" applyFont="1" applyBorder="1"/>
    <xf numFmtId="1" fontId="58" fillId="0" borderId="12" xfId="0" applyNumberFormat="1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center"/>
    </xf>
    <xf numFmtId="0" fontId="58" fillId="0" borderId="50" xfId="0" applyFont="1" applyBorder="1" applyAlignment="1">
      <alignment horizontal="center" vertical="center"/>
    </xf>
    <xf numFmtId="1" fontId="60" fillId="0" borderId="16" xfId="0" applyNumberFormat="1" applyFont="1" applyFill="1" applyBorder="1" applyAlignment="1">
      <alignment horizontal="center" vertical="center"/>
    </xf>
    <xf numFmtId="0" fontId="58" fillId="0" borderId="9" xfId="0" applyFont="1" applyBorder="1"/>
    <xf numFmtId="0" fontId="58" fillId="0" borderId="9" xfId="0" applyFont="1" applyBorder="1" applyAlignment="1">
      <alignment horizontal="center"/>
    </xf>
    <xf numFmtId="1" fontId="58" fillId="0" borderId="9" xfId="0" applyNumberFormat="1" applyFont="1" applyBorder="1" applyAlignment="1">
      <alignment horizontal="center"/>
    </xf>
    <xf numFmtId="0" fontId="58" fillId="0" borderId="21" xfId="0" applyFont="1" applyBorder="1" applyAlignment="1">
      <alignment horizontal="center" vertical="center"/>
    </xf>
    <xf numFmtId="0" fontId="58" fillId="0" borderId="30" xfId="0" applyFont="1" applyFill="1" applyBorder="1" applyAlignment="1">
      <alignment vertical="center"/>
    </xf>
    <xf numFmtId="49" fontId="58" fillId="0" borderId="30" xfId="0" applyNumberFormat="1" applyFont="1" applyFill="1" applyBorder="1" applyAlignment="1">
      <alignment vertical="center"/>
    </xf>
    <xf numFmtId="49" fontId="58" fillId="0" borderId="30" xfId="0" applyNumberFormat="1" applyFont="1" applyFill="1" applyBorder="1" applyAlignment="1">
      <alignment horizontal="center" vertical="center"/>
    </xf>
    <xf numFmtId="1" fontId="58" fillId="0" borderId="56" xfId="0" applyNumberFormat="1" applyFont="1" applyFill="1" applyBorder="1" applyAlignment="1">
      <alignment horizontal="center" vertical="center"/>
    </xf>
    <xf numFmtId="1" fontId="58" fillId="0" borderId="31" xfId="0" applyNumberFormat="1" applyFont="1" applyFill="1" applyBorder="1" applyAlignment="1">
      <alignment horizontal="center" vertical="center"/>
    </xf>
    <xf numFmtId="1" fontId="58" fillId="0" borderId="6" xfId="0" applyNumberFormat="1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 wrapText="1"/>
    </xf>
    <xf numFmtId="44" fontId="16" fillId="0" borderId="0" xfId="267" applyFont="1" applyFill="1"/>
    <xf numFmtId="44" fontId="52" fillId="0" borderId="49" xfId="267" applyFont="1" applyFill="1" applyBorder="1"/>
    <xf numFmtId="44" fontId="44" fillId="0" borderId="49" xfId="267" applyFont="1" applyFill="1" applyBorder="1"/>
    <xf numFmtId="49" fontId="54" fillId="0" borderId="40" xfId="267" applyNumberFormat="1" applyFont="1" applyFill="1" applyBorder="1" applyAlignment="1">
      <alignment horizontal="center" vertical="center"/>
    </xf>
    <xf numFmtId="0" fontId="55" fillId="2" borderId="9" xfId="1" applyFont="1" applyFill="1" applyBorder="1" applyAlignment="1">
      <alignment vertical="center" wrapText="1"/>
    </xf>
    <xf numFmtId="0" fontId="41" fillId="2" borderId="16" xfId="1" applyFont="1" applyFill="1" applyBorder="1" applyAlignment="1">
      <alignment vertical="center" wrapText="1"/>
    </xf>
    <xf numFmtId="0" fontId="41" fillId="2" borderId="13" xfId="1" applyFont="1" applyFill="1" applyBorder="1" applyAlignment="1">
      <alignment vertical="center" wrapText="1"/>
    </xf>
    <xf numFmtId="0" fontId="54" fillId="0" borderId="9" xfId="0" applyFont="1" applyBorder="1" applyAlignment="1">
      <alignment vertical="center"/>
    </xf>
    <xf numFmtId="0" fontId="54" fillId="0" borderId="9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49" xfId="0" applyFont="1" applyBorder="1" applyAlignment="1">
      <alignment horizontal="center"/>
    </xf>
    <xf numFmtId="0" fontId="72" fillId="0" borderId="16" xfId="0" applyFont="1" applyBorder="1" applyAlignment="1">
      <alignment horizontal="center"/>
    </xf>
    <xf numFmtId="0" fontId="54" fillId="0" borderId="16" xfId="0" applyFont="1" applyBorder="1" applyAlignment="1">
      <alignment vertical="center"/>
    </xf>
    <xf numFmtId="0" fontId="54" fillId="0" borderId="16" xfId="0" applyFont="1" applyBorder="1"/>
    <xf numFmtId="0" fontId="54" fillId="0" borderId="16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/>
    </xf>
    <xf numFmtId="0" fontId="54" fillId="0" borderId="61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 vertical="center"/>
    </xf>
    <xf numFmtId="0" fontId="57" fillId="0" borderId="9" xfId="0" applyFont="1" applyBorder="1" applyAlignment="1">
      <alignment vertical="center"/>
    </xf>
    <xf numFmtId="0" fontId="57" fillId="0" borderId="9" xfId="0" applyFont="1" applyBorder="1" applyAlignment="1">
      <alignment horizontal="center" vertical="center"/>
    </xf>
    <xf numFmtId="0" fontId="57" fillId="0" borderId="16" xfId="0" applyFont="1" applyBorder="1" applyAlignment="1">
      <alignment vertical="center"/>
    </xf>
    <xf numFmtId="0" fontId="57" fillId="0" borderId="16" xfId="0" applyFont="1" applyBorder="1" applyAlignment="1">
      <alignment horizontal="center" vertical="center"/>
    </xf>
    <xf numFmtId="0" fontId="57" fillId="0" borderId="61" xfId="0" applyFont="1" applyBorder="1" applyAlignment="1">
      <alignment horizontal="center" vertical="center"/>
    </xf>
    <xf numFmtId="0" fontId="54" fillId="0" borderId="13" xfId="0" applyFont="1" applyBorder="1" applyAlignment="1">
      <alignment vertical="center"/>
    </xf>
    <xf numFmtId="0" fontId="57" fillId="0" borderId="13" xfId="0" applyFont="1" applyBorder="1" applyAlignment="1">
      <alignment vertical="center"/>
    </xf>
    <xf numFmtId="0" fontId="54" fillId="0" borderId="13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8" fillId="0" borderId="16" xfId="0" applyFont="1" applyBorder="1" applyAlignment="1">
      <alignment vertical="center"/>
    </xf>
    <xf numFmtId="49" fontId="58" fillId="0" borderId="16" xfId="0" applyNumberFormat="1" applyFont="1" applyBorder="1" applyAlignment="1">
      <alignment vertical="center"/>
    </xf>
    <xf numFmtId="0" fontId="58" fillId="0" borderId="16" xfId="0" applyFont="1" applyBorder="1" applyAlignment="1">
      <alignment horizontal="center" vertical="center"/>
    </xf>
    <xf numFmtId="0" fontId="58" fillId="0" borderId="61" xfId="0" applyFont="1" applyBorder="1" applyAlignment="1">
      <alignment horizontal="center" vertical="center"/>
    </xf>
    <xf numFmtId="0" fontId="58" fillId="0" borderId="47" xfId="0" applyFont="1" applyBorder="1" applyAlignment="1">
      <alignment horizontal="center" vertical="center"/>
    </xf>
    <xf numFmtId="0" fontId="58" fillId="0" borderId="42" xfId="0" applyFont="1" applyBorder="1" applyAlignment="1">
      <alignment horizontal="center" vertical="center"/>
    </xf>
    <xf numFmtId="0" fontId="58" fillId="0" borderId="16" xfId="0" applyFont="1" applyBorder="1" applyAlignment="1">
      <alignment horizontal="left" vertical="center"/>
    </xf>
    <xf numFmtId="0" fontId="54" fillId="0" borderId="0" xfId="0" applyFont="1"/>
    <xf numFmtId="49" fontId="58" fillId="0" borderId="13" xfId="0" applyNumberFormat="1" applyFont="1" applyBorder="1" applyAlignment="1">
      <alignment vertical="center"/>
    </xf>
    <xf numFmtId="0" fontId="55" fillId="0" borderId="16" xfId="0" applyFont="1" applyBorder="1" applyAlignment="1">
      <alignment horizontal="center"/>
    </xf>
    <xf numFmtId="0" fontId="58" fillId="0" borderId="16" xfId="0" applyFont="1" applyBorder="1" applyAlignment="1">
      <alignment horizontal="left"/>
    </xf>
    <xf numFmtId="0" fontId="54" fillId="0" borderId="28" xfId="0" applyFont="1" applyBorder="1" applyAlignment="1">
      <alignment horizontal="center"/>
    </xf>
    <xf numFmtId="0" fontId="54" fillId="0" borderId="42" xfId="0" applyFont="1" applyBorder="1"/>
    <xf numFmtId="0" fontId="35" fillId="0" borderId="16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4" fillId="0" borderId="16" xfId="0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41" fillId="0" borderId="9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0" borderId="28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44" fontId="41" fillId="0" borderId="28" xfId="267" applyFont="1" applyFill="1" applyBorder="1" applyAlignment="1">
      <alignment horizontal="left" vertical="center"/>
    </xf>
    <xf numFmtId="44" fontId="41" fillId="0" borderId="7" xfId="267" applyFont="1" applyFill="1" applyBorder="1" applyAlignment="1">
      <alignment horizontal="left" vertical="center"/>
    </xf>
    <xf numFmtId="44" fontId="41" fillId="0" borderId="16" xfId="267" applyFont="1" applyFill="1" applyBorder="1" applyAlignment="1">
      <alignment horizontal="left" vertical="top"/>
    </xf>
    <xf numFmtId="44" fontId="54" fillId="0" borderId="16" xfId="267" applyFont="1" applyFill="1" applyBorder="1" applyAlignment="1">
      <alignment horizontal="left" vertical="center"/>
    </xf>
    <xf numFmtId="44" fontId="54" fillId="0" borderId="13" xfId="267" applyFont="1" applyFill="1" applyBorder="1" applyAlignment="1">
      <alignment horizontal="left" vertical="center"/>
    </xf>
    <xf numFmtId="44" fontId="41" fillId="0" borderId="16" xfId="267" applyFont="1" applyFill="1" applyBorder="1" applyAlignment="1"/>
    <xf numFmtId="44" fontId="55" fillId="7" borderId="9" xfId="267" applyFont="1" applyFill="1" applyBorder="1" applyAlignment="1">
      <alignment horizontal="left" vertical="center"/>
    </xf>
    <xf numFmtId="44" fontId="55" fillId="7" borderId="9" xfId="267" applyFont="1" applyFill="1" applyBorder="1" applyAlignment="1">
      <alignment horizontal="left" vertical="top"/>
    </xf>
    <xf numFmtId="44" fontId="55" fillId="7" borderId="16" xfId="267" applyFont="1" applyFill="1" applyBorder="1" applyAlignment="1">
      <alignment horizontal="left" vertical="center"/>
    </xf>
    <xf numFmtId="44" fontId="55" fillId="7" borderId="16" xfId="267" applyFont="1" applyFill="1" applyBorder="1" applyAlignment="1">
      <alignment horizontal="left" vertical="top"/>
    </xf>
    <xf numFmtId="44" fontId="55" fillId="7" borderId="16" xfId="267" applyFont="1" applyFill="1" applyBorder="1" applyAlignment="1">
      <alignment vertical="center"/>
    </xf>
    <xf numFmtId="44" fontId="55" fillId="7" borderId="9" xfId="267" applyFont="1" applyFill="1" applyBorder="1" applyAlignment="1">
      <alignment vertical="center"/>
    </xf>
    <xf numFmtId="0" fontId="54" fillId="0" borderId="54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 wrapText="1"/>
    </xf>
    <xf numFmtId="49" fontId="58" fillId="8" borderId="36" xfId="0" applyNumberFormat="1" applyFont="1" applyFill="1" applyBorder="1" applyAlignment="1">
      <alignment vertical="center"/>
    </xf>
    <xf numFmtId="44" fontId="56" fillId="7" borderId="9" xfId="267" applyFont="1" applyFill="1" applyBorder="1" applyAlignment="1"/>
    <xf numFmtId="0" fontId="57" fillId="8" borderId="16" xfId="0" applyFont="1" applyFill="1" applyBorder="1" applyAlignment="1">
      <alignment vertical="center"/>
    </xf>
    <xf numFmtId="0" fontId="54" fillId="8" borderId="16" xfId="0" applyFont="1" applyFill="1" applyBorder="1"/>
    <xf numFmtId="0" fontId="41" fillId="0" borderId="9" xfId="1" applyFont="1" applyBorder="1" applyAlignment="1">
      <alignment horizontal="center" vertical="center" wrapText="1"/>
    </xf>
    <xf numFmtId="0" fontId="41" fillId="0" borderId="9" xfId="1" applyFont="1" applyBorder="1" applyAlignment="1">
      <alignment horizontal="center" vertical="center"/>
    </xf>
    <xf numFmtId="0" fontId="54" fillId="0" borderId="35" xfId="0" applyFont="1" applyBorder="1" applyAlignment="1">
      <alignment vertical="center"/>
    </xf>
    <xf numFmtId="0" fontId="57" fillId="0" borderId="25" xfId="0" applyFont="1" applyBorder="1" applyAlignment="1">
      <alignment vertical="center"/>
    </xf>
    <xf numFmtId="0" fontId="57" fillId="0" borderId="25" xfId="0" applyFont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0" fontId="57" fillId="0" borderId="77" xfId="0" applyFont="1" applyBorder="1" applyAlignment="1">
      <alignment horizontal="center" vertical="center"/>
    </xf>
    <xf numFmtId="0" fontId="57" fillId="0" borderId="26" xfId="0" applyFont="1" applyBorder="1" applyAlignment="1">
      <alignment horizontal="center" vertical="center"/>
    </xf>
    <xf numFmtId="0" fontId="57" fillId="0" borderId="69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/>
    </xf>
    <xf numFmtId="0" fontId="54" fillId="0" borderId="36" xfId="0" applyFont="1" applyBorder="1" applyAlignment="1">
      <alignment vertical="center"/>
    </xf>
    <xf numFmtId="0" fontId="57" fillId="0" borderId="36" xfId="0" applyFont="1" applyBorder="1" applyAlignment="1">
      <alignment vertical="center"/>
    </xf>
    <xf numFmtId="0" fontId="57" fillId="0" borderId="27" xfId="0" applyFont="1" applyBorder="1" applyAlignment="1">
      <alignment vertical="center"/>
    </xf>
    <xf numFmtId="0" fontId="57" fillId="0" borderId="27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 vertical="center"/>
    </xf>
    <xf numFmtId="0" fontId="57" fillId="0" borderId="76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70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76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70" xfId="0" applyFont="1" applyBorder="1" applyAlignment="1">
      <alignment horizontal="center" vertical="center"/>
    </xf>
    <xf numFmtId="0" fontId="54" fillId="0" borderId="54" xfId="0" applyFont="1" applyBorder="1" applyAlignment="1">
      <alignment vertical="center"/>
    </xf>
    <xf numFmtId="0" fontId="57" fillId="0" borderId="73" xfId="0" applyFont="1" applyBorder="1" applyAlignment="1">
      <alignment vertical="center"/>
    </xf>
    <xf numFmtId="0" fontId="54" fillId="0" borderId="73" xfId="0" applyFont="1" applyBorder="1" applyAlignment="1">
      <alignment horizontal="center" vertical="center"/>
    </xf>
    <xf numFmtId="0" fontId="54" fillId="0" borderId="79" xfId="0" applyFont="1" applyBorder="1" applyAlignment="1">
      <alignment horizontal="center" vertical="center"/>
    </xf>
    <xf numFmtId="0" fontId="54" fillId="0" borderId="68" xfId="0" applyFont="1" applyBorder="1" applyAlignment="1">
      <alignment horizontal="center" vertical="center"/>
    </xf>
    <xf numFmtId="0" fontId="54" fillId="0" borderId="72" xfId="0" applyFont="1" applyBorder="1" applyAlignment="1">
      <alignment horizontal="center" vertical="center"/>
    </xf>
    <xf numFmtId="0" fontId="54" fillId="0" borderId="53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 wrapText="1"/>
    </xf>
    <xf numFmtId="0" fontId="54" fillId="0" borderId="65" xfId="0" applyFont="1" applyBorder="1" applyAlignment="1">
      <alignment horizontal="center" vertical="center"/>
    </xf>
    <xf numFmtId="0" fontId="54" fillId="0" borderId="62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 wrapText="1"/>
    </xf>
    <xf numFmtId="0" fontId="54" fillId="0" borderId="66" xfId="0" applyFont="1" applyBorder="1" applyAlignment="1">
      <alignment horizontal="center" vertical="center"/>
    </xf>
    <xf numFmtId="0" fontId="54" fillId="0" borderId="63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 wrapText="1"/>
    </xf>
    <xf numFmtId="0" fontId="78" fillId="0" borderId="36" xfId="0" applyFont="1" applyBorder="1" applyAlignment="1">
      <alignment vertical="center"/>
    </xf>
    <xf numFmtId="0" fontId="64" fillId="0" borderId="13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54" fillId="0" borderId="67" xfId="0" applyFont="1" applyBorder="1" applyAlignment="1">
      <alignment horizontal="center" vertical="center"/>
    </xf>
    <xf numFmtId="0" fontId="54" fillId="0" borderId="64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top"/>
    </xf>
    <xf numFmtId="0" fontId="54" fillId="0" borderId="16" xfId="0" applyFont="1" applyBorder="1" applyAlignment="1">
      <alignment vertical="top"/>
    </xf>
    <xf numFmtId="0" fontId="54" fillId="0" borderId="13" xfId="0" applyFont="1" applyBorder="1" applyAlignment="1">
      <alignment vertical="top"/>
    </xf>
    <xf numFmtId="0" fontId="54" fillId="0" borderId="39" xfId="0" applyFont="1" applyBorder="1" applyAlignment="1">
      <alignment vertical="center"/>
    </xf>
    <xf numFmtId="0" fontId="57" fillId="0" borderId="40" xfId="0" applyFont="1" applyBorder="1" applyAlignment="1">
      <alignment vertical="center"/>
    </xf>
    <xf numFmtId="0" fontId="54" fillId="0" borderId="40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71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 wrapText="1"/>
    </xf>
    <xf numFmtId="0" fontId="54" fillId="0" borderId="1" xfId="0" applyFont="1" applyBorder="1" applyAlignment="1">
      <alignment vertical="center"/>
    </xf>
    <xf numFmtId="0" fontId="54" fillId="0" borderId="28" xfId="0" applyFont="1" applyBorder="1" applyAlignment="1">
      <alignment vertical="center"/>
    </xf>
    <xf numFmtId="0" fontId="54" fillId="0" borderId="7" xfId="0" applyFont="1" applyBorder="1" applyAlignment="1">
      <alignment vertical="center"/>
    </xf>
    <xf numFmtId="49" fontId="41" fillId="0" borderId="3" xfId="1" applyNumberFormat="1" applyFont="1" applyBorder="1" applyAlignment="1">
      <alignment horizontal="center" vertical="center"/>
    </xf>
    <xf numFmtId="49" fontId="41" fillId="0" borderId="42" xfId="0" applyNumberFormat="1" applyFont="1" applyBorder="1" applyAlignment="1">
      <alignment horizontal="center" vertical="center"/>
    </xf>
    <xf numFmtId="0" fontId="57" fillId="0" borderId="27" xfId="0" applyFont="1" applyBorder="1" applyAlignment="1">
      <alignment horizontal="left" vertical="center"/>
    </xf>
    <xf numFmtId="0" fontId="54" fillId="0" borderId="27" xfId="0" applyFont="1" applyBorder="1" applyAlignment="1">
      <alignment horizontal="left" vertical="center"/>
    </xf>
    <xf numFmtId="0" fontId="54" fillId="0" borderId="36" xfId="0" applyFont="1" applyBorder="1" applyAlignment="1">
      <alignment horizontal="left" vertical="center"/>
    </xf>
    <xf numFmtId="0" fontId="54" fillId="0" borderId="76" xfId="0" applyFont="1" applyBorder="1" applyAlignment="1">
      <alignment horizontal="left" vertical="center"/>
    </xf>
    <xf numFmtId="0" fontId="54" fillId="0" borderId="12" xfId="0" applyFont="1" applyBorder="1" applyAlignment="1">
      <alignment horizontal="left" vertical="center"/>
    </xf>
    <xf numFmtId="0" fontId="57" fillId="0" borderId="40" xfId="0" applyFont="1" applyBorder="1" applyAlignment="1">
      <alignment horizontal="left" vertical="center"/>
    </xf>
    <xf numFmtId="0" fontId="54" fillId="0" borderId="40" xfId="0" applyFont="1" applyBorder="1" applyAlignment="1">
      <alignment horizontal="left" vertical="center"/>
    </xf>
    <xf numFmtId="0" fontId="54" fillId="0" borderId="39" xfId="0" applyFont="1" applyBorder="1" applyAlignment="1">
      <alignment horizontal="left" vertical="center"/>
    </xf>
    <xf numFmtId="0" fontId="54" fillId="0" borderId="78" xfId="0" applyFont="1" applyBorder="1" applyAlignment="1">
      <alignment horizontal="left" vertical="center"/>
    </xf>
    <xf numFmtId="0" fontId="54" fillId="0" borderId="20" xfId="0" applyFont="1" applyBorder="1" applyAlignment="1">
      <alignment horizontal="left" vertical="center"/>
    </xf>
    <xf numFmtId="0" fontId="57" fillId="0" borderId="1" xfId="0" applyFont="1" applyBorder="1" applyAlignment="1">
      <alignment horizontal="center" vertical="center"/>
    </xf>
    <xf numFmtId="0" fontId="57" fillId="0" borderId="65" xfId="0" applyFont="1" applyBorder="1" applyAlignment="1">
      <alignment horizontal="center" vertical="center"/>
    </xf>
    <xf numFmtId="0" fontId="57" fillId="0" borderId="62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7" fillId="0" borderId="66" xfId="0" applyFont="1" applyBorder="1" applyAlignment="1">
      <alignment horizontal="center" vertical="center"/>
    </xf>
    <xf numFmtId="0" fontId="57" fillId="0" borderId="63" xfId="0" applyFont="1" applyBorder="1" applyAlignment="1">
      <alignment horizontal="center" vertical="center"/>
    </xf>
    <xf numFmtId="49" fontId="54" fillId="0" borderId="36" xfId="0" applyNumberFormat="1" applyFont="1" applyBorder="1" applyAlignment="1">
      <alignment horizontal="center" vertical="center"/>
    </xf>
    <xf numFmtId="1" fontId="54" fillId="0" borderId="50" xfId="0" applyNumberFormat="1" applyFont="1" applyBorder="1" applyAlignment="1">
      <alignment horizontal="center" vertical="center"/>
    </xf>
    <xf numFmtId="1" fontId="54" fillId="0" borderId="37" xfId="0" applyNumberFormat="1" applyFont="1" applyBorder="1" applyAlignment="1">
      <alignment horizontal="center" vertical="center"/>
    </xf>
    <xf numFmtId="0" fontId="54" fillId="0" borderId="35" xfId="0" applyFont="1" applyBorder="1"/>
    <xf numFmtId="49" fontId="54" fillId="0" borderId="35" xfId="0" applyNumberFormat="1" applyFont="1" applyBorder="1"/>
    <xf numFmtId="49" fontId="54" fillId="0" borderId="35" xfId="0" applyNumberFormat="1" applyFont="1" applyBorder="1" applyAlignment="1">
      <alignment horizontal="center"/>
    </xf>
    <xf numFmtId="1" fontId="54" fillId="0" borderId="14" xfId="0" applyNumberFormat="1" applyFont="1" applyBorder="1" applyAlignment="1">
      <alignment horizontal="center" vertical="center"/>
    </xf>
    <xf numFmtId="1" fontId="54" fillId="0" borderId="59" xfId="0" applyNumberFormat="1" applyFont="1" applyBorder="1" applyAlignment="1">
      <alignment horizontal="center" vertical="center"/>
    </xf>
    <xf numFmtId="1" fontId="54" fillId="0" borderId="38" xfId="0" applyNumberFormat="1" applyFont="1" applyBorder="1" applyAlignment="1">
      <alignment horizontal="center" vertical="center"/>
    </xf>
    <xf numFmtId="49" fontId="54" fillId="0" borderId="36" xfId="0" applyNumberFormat="1" applyFont="1" applyBorder="1" applyAlignment="1">
      <alignment horizontal="center"/>
    </xf>
    <xf numFmtId="0" fontId="54" fillId="0" borderId="73" xfId="0" applyFont="1" applyBorder="1"/>
    <xf numFmtId="0" fontId="58" fillId="0" borderId="17" xfId="0" applyFont="1" applyBorder="1" applyAlignment="1">
      <alignment horizontal="center" vertical="center"/>
    </xf>
    <xf numFmtId="1" fontId="54" fillId="0" borderId="43" xfId="0" applyNumberFormat="1" applyFont="1" applyBorder="1" applyAlignment="1">
      <alignment horizontal="center" vertical="center"/>
    </xf>
    <xf numFmtId="0" fontId="58" fillId="0" borderId="36" xfId="0" applyFont="1" applyBorder="1" applyAlignment="1">
      <alignment vertical="center"/>
    </xf>
    <xf numFmtId="49" fontId="54" fillId="0" borderId="54" xfId="0" applyNumberFormat="1" applyFont="1" applyBorder="1"/>
    <xf numFmtId="1" fontId="54" fillId="0" borderId="60" xfId="0" applyNumberFormat="1" applyFont="1" applyBorder="1" applyAlignment="1">
      <alignment horizontal="center" vertical="center"/>
    </xf>
    <xf numFmtId="1" fontId="54" fillId="0" borderId="41" xfId="0" applyNumberFormat="1" applyFont="1" applyBorder="1" applyAlignment="1">
      <alignment horizontal="center" vertical="center"/>
    </xf>
    <xf numFmtId="49" fontId="54" fillId="0" borderId="35" xfId="0" applyNumberFormat="1" applyFont="1" applyBorder="1" applyAlignment="1">
      <alignment vertical="center"/>
    </xf>
    <xf numFmtId="49" fontId="54" fillId="0" borderId="35" xfId="0" applyNumberFormat="1" applyFont="1" applyBorder="1" applyAlignment="1">
      <alignment horizontal="center" vertical="center"/>
    </xf>
    <xf numFmtId="49" fontId="54" fillId="0" borderId="36" xfId="0" applyNumberFormat="1" applyFont="1" applyBorder="1" applyAlignment="1">
      <alignment vertical="center"/>
    </xf>
    <xf numFmtId="49" fontId="54" fillId="0" borderId="39" xfId="0" applyNumberFormat="1" applyFont="1" applyBorder="1" applyAlignment="1">
      <alignment vertical="center"/>
    </xf>
    <xf numFmtId="49" fontId="54" fillId="0" borderId="39" xfId="0" applyNumberFormat="1" applyFont="1" applyBorder="1" applyAlignment="1">
      <alignment horizontal="center" vertical="center"/>
    </xf>
    <xf numFmtId="1" fontId="54" fillId="0" borderId="19" xfId="0" applyNumberFormat="1" applyFont="1" applyBorder="1" applyAlignment="1">
      <alignment horizontal="center" vertical="center"/>
    </xf>
    <xf numFmtId="49" fontId="54" fillId="0" borderId="54" xfId="0" applyNumberFormat="1" applyFont="1" applyBorder="1" applyAlignment="1">
      <alignment horizontal="center"/>
    </xf>
    <xf numFmtId="1" fontId="54" fillId="0" borderId="51" xfId="0" applyNumberFormat="1" applyFont="1" applyBorder="1" applyAlignment="1">
      <alignment horizontal="center" vertical="center"/>
    </xf>
    <xf numFmtId="1" fontId="54" fillId="0" borderId="53" xfId="0" applyNumberFormat="1" applyFont="1" applyBorder="1" applyAlignment="1">
      <alignment horizontal="center" vertical="center"/>
    </xf>
    <xf numFmtId="44" fontId="55" fillId="7" borderId="9" xfId="267" applyFont="1" applyFill="1" applyBorder="1" applyAlignment="1" applyProtection="1">
      <alignment horizontal="left" vertical="center"/>
    </xf>
    <xf numFmtId="0" fontId="58" fillId="0" borderId="35" xfId="0" applyFont="1" applyBorder="1" applyAlignment="1">
      <alignment vertical="center"/>
    </xf>
    <xf numFmtId="49" fontId="58" fillId="0" borderId="35" xfId="0" applyNumberFormat="1" applyFont="1" applyBorder="1" applyAlignment="1">
      <alignment vertical="center"/>
    </xf>
    <xf numFmtId="49" fontId="58" fillId="0" borderId="35" xfId="0" applyNumberFormat="1" applyFont="1" applyBorder="1" applyAlignment="1">
      <alignment horizontal="center" vertical="center"/>
    </xf>
    <xf numFmtId="1" fontId="58" fillId="0" borderId="14" xfId="0" applyNumberFormat="1" applyFont="1" applyBorder="1" applyAlignment="1">
      <alignment horizontal="center" vertical="center"/>
    </xf>
    <xf numFmtId="1" fontId="58" fillId="0" borderId="59" xfId="0" applyNumberFormat="1" applyFont="1" applyBorder="1" applyAlignment="1">
      <alignment horizontal="center" vertical="center"/>
    </xf>
    <xf numFmtId="1" fontId="58" fillId="0" borderId="38" xfId="0" applyNumberFormat="1" applyFont="1" applyBorder="1" applyAlignment="1">
      <alignment horizontal="center" vertical="center"/>
    </xf>
    <xf numFmtId="49" fontId="58" fillId="0" borderId="36" xfId="0" applyNumberFormat="1" applyFont="1" applyBorder="1" applyAlignment="1">
      <alignment vertical="center"/>
    </xf>
    <xf numFmtId="49" fontId="58" fillId="0" borderId="36" xfId="0" applyNumberFormat="1" applyFont="1" applyBorder="1" applyAlignment="1">
      <alignment horizontal="center" vertical="center"/>
    </xf>
    <xf numFmtId="1" fontId="58" fillId="0" borderId="17" xfId="0" applyNumberFormat="1" applyFont="1" applyBorder="1" applyAlignment="1">
      <alignment horizontal="center" vertical="center"/>
    </xf>
    <xf numFmtId="1" fontId="58" fillId="0" borderId="50" xfId="0" applyNumberFormat="1" applyFont="1" applyBorder="1" applyAlignment="1">
      <alignment horizontal="center" vertical="center"/>
    </xf>
    <xf numFmtId="1" fontId="58" fillId="0" borderId="37" xfId="0" applyNumberFormat="1" applyFont="1" applyBorder="1" applyAlignment="1">
      <alignment horizontal="center" vertical="center"/>
    </xf>
    <xf numFmtId="0" fontId="54" fillId="0" borderId="36" xfId="0" applyFont="1" applyBorder="1" applyAlignment="1">
      <alignment horizontal="center"/>
    </xf>
    <xf numFmtId="0" fontId="54" fillId="0" borderId="17" xfId="0" applyFont="1" applyBorder="1" applyAlignment="1">
      <alignment horizontal="center" vertical="center"/>
    </xf>
    <xf numFmtId="49" fontId="58" fillId="0" borderId="13" xfId="0" applyNumberFormat="1" applyFont="1" applyBorder="1" applyAlignment="1">
      <alignment horizontal="center" vertical="center"/>
    </xf>
    <xf numFmtId="1" fontId="58" fillId="0" borderId="22" xfId="0" applyNumberFormat="1" applyFont="1" applyBorder="1" applyAlignment="1">
      <alignment horizontal="center" vertical="center"/>
    </xf>
    <xf numFmtId="1" fontId="58" fillId="0" borderId="48" xfId="0" applyNumberFormat="1" applyFont="1" applyBorder="1" applyAlignment="1">
      <alignment horizontal="center" vertical="center"/>
    </xf>
    <xf numFmtId="1" fontId="58" fillId="0" borderId="8" xfId="0" applyNumberFormat="1" applyFont="1" applyBorder="1" applyAlignment="1">
      <alignment horizontal="center" vertical="center"/>
    </xf>
    <xf numFmtId="44" fontId="56" fillId="7" borderId="16" xfId="267" applyFont="1" applyFill="1" applyBorder="1" applyAlignment="1"/>
    <xf numFmtId="0" fontId="54" fillId="0" borderId="36" xfId="0" applyFont="1" applyFill="1" applyBorder="1" applyAlignment="1"/>
    <xf numFmtId="0" fontId="54" fillId="0" borderId="36" xfId="0" applyFont="1" applyFill="1" applyBorder="1"/>
    <xf numFmtId="0" fontId="54" fillId="0" borderId="35" xfId="0" applyFont="1" applyFill="1" applyBorder="1"/>
    <xf numFmtId="49" fontId="54" fillId="0" borderId="36" xfId="0" applyNumberFormat="1" applyFont="1" applyFill="1" applyBorder="1" applyAlignment="1"/>
    <xf numFmtId="49" fontId="54" fillId="0" borderId="35" xfId="0" applyNumberFormat="1" applyFont="1" applyFill="1" applyBorder="1" applyAlignment="1"/>
    <xf numFmtId="49" fontId="54" fillId="0" borderId="35" xfId="0" applyNumberFormat="1" applyFont="1" applyFill="1" applyBorder="1"/>
    <xf numFmtId="49" fontId="54" fillId="0" borderId="36" xfId="0" applyNumberFormat="1" applyFont="1" applyFill="1" applyBorder="1"/>
    <xf numFmtId="49" fontId="54" fillId="0" borderId="54" xfId="0" applyNumberFormat="1" applyFont="1" applyFill="1" applyBorder="1"/>
    <xf numFmtId="1" fontId="54" fillId="0" borderId="17" xfId="0" applyNumberFormat="1" applyFont="1" applyFill="1" applyBorder="1" applyAlignment="1">
      <alignment horizontal="center" vertical="center"/>
    </xf>
    <xf numFmtId="1" fontId="54" fillId="0" borderId="50" xfId="0" applyNumberFormat="1" applyFont="1" applyFill="1" applyBorder="1" applyAlignment="1">
      <alignment horizontal="center" vertical="center"/>
    </xf>
    <xf numFmtId="1" fontId="54" fillId="0" borderId="37" xfId="0" applyNumberFormat="1" applyFont="1" applyFill="1" applyBorder="1" applyAlignment="1">
      <alignment horizontal="center" vertical="center"/>
    </xf>
    <xf numFmtId="1" fontId="54" fillId="0" borderId="14" xfId="0" applyNumberFormat="1" applyFont="1" applyFill="1" applyBorder="1" applyAlignment="1">
      <alignment horizontal="center" vertical="center"/>
    </xf>
    <xf numFmtId="1" fontId="54" fillId="0" borderId="59" xfId="0" applyNumberFormat="1" applyFont="1" applyFill="1" applyBorder="1" applyAlignment="1">
      <alignment horizontal="center" vertical="center"/>
    </xf>
    <xf numFmtId="1" fontId="54" fillId="0" borderId="38" xfId="0" applyNumberFormat="1" applyFont="1" applyFill="1" applyBorder="1" applyAlignment="1">
      <alignment horizontal="center" vertical="center"/>
    </xf>
    <xf numFmtId="1" fontId="54" fillId="0" borderId="51" xfId="0" applyNumberFormat="1" applyFont="1" applyFill="1" applyBorder="1" applyAlignment="1">
      <alignment horizontal="center" vertical="center"/>
    </xf>
    <xf numFmtId="1" fontId="54" fillId="0" borderId="43" xfId="0" applyNumberFormat="1" applyFont="1" applyFill="1" applyBorder="1" applyAlignment="1">
      <alignment horizontal="center" vertical="center"/>
    </xf>
    <xf numFmtId="1" fontId="54" fillId="0" borderId="53" xfId="0" applyNumberFormat="1" applyFont="1" applyFill="1" applyBorder="1" applyAlignment="1">
      <alignment horizontal="center" vertical="center"/>
    </xf>
    <xf numFmtId="49" fontId="54" fillId="0" borderId="35" xfId="0" applyNumberFormat="1" applyFont="1" applyFill="1" applyBorder="1" applyAlignment="1">
      <alignment horizontal="center"/>
    </xf>
    <xf numFmtId="49" fontId="54" fillId="0" borderId="36" xfId="0" applyNumberFormat="1" applyFont="1" applyFill="1" applyBorder="1" applyAlignment="1">
      <alignment horizontal="center"/>
    </xf>
    <xf numFmtId="49" fontId="54" fillId="0" borderId="54" xfId="0" applyNumberFormat="1" applyFont="1" applyFill="1" applyBorder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 applyBorder="1" applyAlignment="1"/>
    <xf numFmtId="0" fontId="55" fillId="0" borderId="16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/>
    </xf>
    <xf numFmtId="0" fontId="54" fillId="0" borderId="36" xfId="0" applyFont="1" applyFill="1" applyBorder="1"/>
    <xf numFmtId="0" fontId="54" fillId="0" borderId="35" xfId="0" applyFont="1" applyFill="1" applyBorder="1"/>
    <xf numFmtId="0" fontId="54" fillId="0" borderId="54" xfId="0" applyFont="1" applyFill="1" applyBorder="1"/>
    <xf numFmtId="49" fontId="54" fillId="0" borderId="36" xfId="0" applyNumberFormat="1" applyFont="1" applyFill="1" applyBorder="1" applyAlignment="1"/>
    <xf numFmtId="49" fontId="54" fillId="0" borderId="35" xfId="0" applyNumberFormat="1" applyFont="1" applyFill="1" applyBorder="1" applyAlignment="1"/>
    <xf numFmtId="49" fontId="54" fillId="0" borderId="54" xfId="0" applyNumberFormat="1" applyFont="1" applyFill="1" applyBorder="1" applyAlignment="1"/>
    <xf numFmtId="49" fontId="54" fillId="0" borderId="35" xfId="0" applyNumberFormat="1" applyFont="1" applyFill="1" applyBorder="1"/>
    <xf numFmtId="49" fontId="54" fillId="0" borderId="36" xfId="0" applyNumberFormat="1" applyFont="1" applyFill="1" applyBorder="1"/>
    <xf numFmtId="49" fontId="54" fillId="0" borderId="54" xfId="0" applyNumberFormat="1" applyFont="1" applyFill="1" applyBorder="1"/>
    <xf numFmtId="1" fontId="54" fillId="0" borderId="17" xfId="0" applyNumberFormat="1" applyFont="1" applyFill="1" applyBorder="1" applyAlignment="1">
      <alignment horizontal="center" vertical="center"/>
    </xf>
    <xf numFmtId="1" fontId="54" fillId="0" borderId="50" xfId="0" applyNumberFormat="1" applyFont="1" applyFill="1" applyBorder="1" applyAlignment="1">
      <alignment horizontal="center" vertical="center"/>
    </xf>
    <xf numFmtId="1" fontId="54" fillId="0" borderId="37" xfId="0" applyNumberFormat="1" applyFont="1" applyFill="1" applyBorder="1" applyAlignment="1">
      <alignment horizontal="center" vertical="center"/>
    </xf>
    <xf numFmtId="1" fontId="54" fillId="0" borderId="14" xfId="0" applyNumberFormat="1" applyFont="1" applyFill="1" applyBorder="1" applyAlignment="1">
      <alignment horizontal="center" vertical="center"/>
    </xf>
    <xf numFmtId="1" fontId="54" fillId="0" borderId="59" xfId="0" applyNumberFormat="1" applyFont="1" applyFill="1" applyBorder="1" applyAlignment="1">
      <alignment horizontal="center" vertical="center"/>
    </xf>
    <xf numFmtId="1" fontId="54" fillId="0" borderId="38" xfId="0" applyNumberFormat="1" applyFont="1" applyFill="1" applyBorder="1" applyAlignment="1">
      <alignment horizontal="center" vertical="center"/>
    </xf>
    <xf numFmtId="1" fontId="54" fillId="0" borderId="51" xfId="0" applyNumberFormat="1" applyFont="1" applyFill="1" applyBorder="1" applyAlignment="1">
      <alignment horizontal="center" vertical="center"/>
    </xf>
    <xf numFmtId="1" fontId="54" fillId="0" borderId="43" xfId="0" applyNumberFormat="1" applyFont="1" applyFill="1" applyBorder="1" applyAlignment="1">
      <alignment horizontal="center" vertical="center"/>
    </xf>
    <xf numFmtId="1" fontId="54" fillId="0" borderId="53" xfId="0" applyNumberFormat="1" applyFont="1" applyFill="1" applyBorder="1" applyAlignment="1">
      <alignment horizontal="center" vertical="center"/>
    </xf>
    <xf numFmtId="49" fontId="54" fillId="0" borderId="35" xfId="0" applyNumberFormat="1" applyFont="1" applyFill="1" applyBorder="1" applyAlignment="1">
      <alignment horizontal="center"/>
    </xf>
    <xf numFmtId="49" fontId="54" fillId="0" borderId="36" xfId="0" applyNumberFormat="1" applyFont="1" applyFill="1" applyBorder="1" applyAlignment="1">
      <alignment horizontal="center"/>
    </xf>
    <xf numFmtId="49" fontId="54" fillId="0" borderId="54" xfId="0" applyNumberFormat="1" applyFont="1" applyFill="1" applyBorder="1" applyAlignment="1">
      <alignment horizontal="center"/>
    </xf>
    <xf numFmtId="49" fontId="58" fillId="0" borderId="54" xfId="0" applyNumberFormat="1" applyFont="1" applyBorder="1" applyAlignment="1">
      <alignment vertical="center"/>
    </xf>
    <xf numFmtId="49" fontId="58" fillId="0" borderId="54" xfId="0" applyNumberFormat="1" applyFont="1" applyBorder="1" applyAlignment="1">
      <alignment horizontal="center" vertical="center"/>
    </xf>
    <xf numFmtId="1" fontId="58" fillId="0" borderId="51" xfId="0" applyNumberFormat="1" applyFont="1" applyBorder="1" applyAlignment="1">
      <alignment horizontal="center" vertical="center"/>
    </xf>
    <xf numFmtId="1" fontId="58" fillId="0" borderId="43" xfId="0" applyNumberFormat="1" applyFont="1" applyBorder="1" applyAlignment="1">
      <alignment horizontal="center" vertical="center"/>
    </xf>
    <xf numFmtId="1" fontId="58" fillId="0" borderId="53" xfId="0" applyNumberFormat="1" applyFont="1" applyBorder="1" applyAlignment="1">
      <alignment horizontal="center" vertical="center"/>
    </xf>
    <xf numFmtId="0" fontId="54" fillId="0" borderId="36" xfId="0" applyFont="1" applyFill="1" applyBorder="1" applyAlignment="1">
      <alignment horizontal="left" vertical="center"/>
    </xf>
    <xf numFmtId="0" fontId="54" fillId="0" borderId="35" xfId="0" applyFont="1" applyFill="1" applyBorder="1" applyAlignment="1">
      <alignment horizontal="left" vertical="center"/>
    </xf>
    <xf numFmtId="0" fontId="58" fillId="0" borderId="9" xfId="0" applyFont="1" applyFill="1" applyBorder="1"/>
    <xf numFmtId="49" fontId="41" fillId="0" borderId="3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 vertical="center"/>
    </xf>
    <xf numFmtId="0" fontId="41" fillId="0" borderId="9" xfId="1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0" fontId="54" fillId="0" borderId="13" xfId="0" applyFont="1" applyFill="1" applyBorder="1" applyAlignment="1">
      <alignment horizontal="left" vertical="center"/>
    </xf>
    <xf numFmtId="0" fontId="67" fillId="0" borderId="0" xfId="0" applyFont="1" applyFill="1"/>
    <xf numFmtId="0" fontId="58" fillId="0" borderId="37" xfId="0" applyFont="1" applyFill="1" applyBorder="1" applyAlignment="1">
      <alignment horizontal="center" vertical="center"/>
    </xf>
    <xf numFmtId="0" fontId="58" fillId="0" borderId="36" xfId="0" applyFont="1" applyFill="1" applyBorder="1" applyAlignment="1">
      <alignment horizontal="center" vertical="top"/>
    </xf>
    <xf numFmtId="0" fontId="58" fillId="0" borderId="17" xfId="0" applyFont="1" applyFill="1" applyBorder="1" applyAlignment="1">
      <alignment horizontal="center" vertical="center"/>
    </xf>
    <xf numFmtId="0" fontId="58" fillId="0" borderId="3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9" fontId="41" fillId="8" borderId="36" xfId="267" applyNumberFormat="1" applyFont="1" applyFill="1" applyBorder="1" applyAlignment="1">
      <alignment vertical="center"/>
    </xf>
    <xf numFmtId="49" fontId="41" fillId="8" borderId="35" xfId="267" applyNumberFormat="1" applyFont="1" applyFill="1" applyBorder="1" applyAlignment="1">
      <alignment vertical="center"/>
    </xf>
    <xf numFmtId="0" fontId="41" fillId="0" borderId="27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left" vertical="top"/>
    </xf>
    <xf numFmtId="0" fontId="41" fillId="0" borderId="17" xfId="0" applyFont="1" applyFill="1" applyBorder="1" applyAlignment="1">
      <alignment horizontal="center" vertical="top"/>
    </xf>
    <xf numFmtId="44" fontId="74" fillId="0" borderId="9" xfId="267" applyFont="1" applyFill="1" applyBorder="1" applyAlignment="1">
      <alignment vertical="center"/>
    </xf>
    <xf numFmtId="44" fontId="74" fillId="0" borderId="1" xfId="267" applyFont="1" applyFill="1" applyBorder="1" applyAlignment="1">
      <alignment vertical="center"/>
    </xf>
    <xf numFmtId="44" fontId="75" fillId="0" borderId="46" xfId="267" applyFont="1" applyFill="1" applyBorder="1" applyAlignment="1">
      <alignment wrapText="1"/>
    </xf>
    <xf numFmtId="44" fontId="60" fillId="7" borderId="9" xfId="267" applyFont="1" applyFill="1" applyBorder="1" applyAlignment="1">
      <alignment vertical="center"/>
    </xf>
    <xf numFmtId="44" fontId="55" fillId="0" borderId="42" xfId="267" applyFont="1" applyFill="1" applyBorder="1" applyAlignment="1">
      <alignment horizontal="center" vertical="center"/>
    </xf>
    <xf numFmtId="44" fontId="77" fillId="0" borderId="0" xfId="267" applyFont="1" applyFill="1" applyBorder="1" applyAlignment="1">
      <alignment vertical="center" wrapText="1"/>
    </xf>
    <xf numFmtId="49" fontId="41" fillId="0" borderId="16" xfId="267" applyNumberFormat="1" applyFont="1" applyFill="1" applyBorder="1" applyAlignment="1">
      <alignment horizontal="left" vertical="center"/>
    </xf>
    <xf numFmtId="49" fontId="41" fillId="0" borderId="16" xfId="267" applyNumberFormat="1" applyFont="1" applyFill="1" applyBorder="1" applyAlignment="1">
      <alignment horizontal="center" vertical="center"/>
    </xf>
    <xf numFmtId="1" fontId="41" fillId="0" borderId="61" xfId="267" applyNumberFormat="1" applyFont="1" applyFill="1" applyBorder="1" applyAlignment="1">
      <alignment horizontal="center" vertical="center"/>
    </xf>
    <xf numFmtId="1" fontId="41" fillId="0" borderId="42" xfId="267" applyNumberFormat="1" applyFont="1" applyFill="1" applyBorder="1" applyAlignment="1">
      <alignment horizontal="center" vertical="center"/>
    </xf>
    <xf numFmtId="0" fontId="59" fillId="0" borderId="42" xfId="0" applyFont="1" applyFill="1" applyBorder="1" applyAlignment="1">
      <alignment horizontal="center" vertical="center"/>
    </xf>
    <xf numFmtId="44" fontId="55" fillId="7" borderId="1" xfId="267" applyFont="1" applyFill="1" applyBorder="1" applyAlignment="1">
      <alignment horizontal="left" vertical="center"/>
    </xf>
    <xf numFmtId="44" fontId="55" fillId="7" borderId="9" xfId="267" applyFont="1" applyFill="1" applyBorder="1" applyAlignment="1">
      <alignment vertical="center" wrapText="1"/>
    </xf>
    <xf numFmtId="0" fontId="54" fillId="0" borderId="73" xfId="0" applyFont="1" applyFill="1" applyBorder="1"/>
    <xf numFmtId="49" fontId="54" fillId="0" borderId="39" xfId="0" applyNumberFormat="1" applyFont="1" applyFill="1" applyBorder="1"/>
    <xf numFmtId="0" fontId="58" fillId="0" borderId="19" xfId="0" applyFont="1" applyFill="1" applyBorder="1" applyAlignment="1">
      <alignment horizontal="center" vertical="center"/>
    </xf>
    <xf numFmtId="1" fontId="54" fillId="0" borderId="60" xfId="0" applyNumberFormat="1" applyFont="1" applyFill="1" applyBorder="1" applyAlignment="1">
      <alignment horizontal="center" vertical="center"/>
    </xf>
    <xf numFmtId="0" fontId="58" fillId="0" borderId="36" xfId="0" applyFont="1" applyBorder="1" applyAlignment="1">
      <alignment horizontal="left" vertical="center"/>
    </xf>
    <xf numFmtId="44" fontId="75" fillId="0" borderId="35" xfId="267" applyFont="1" applyFill="1" applyBorder="1" applyAlignment="1">
      <alignment vertical="center"/>
    </xf>
    <xf numFmtId="44" fontId="77" fillId="0" borderId="9" xfId="267" applyFont="1" applyFill="1" applyBorder="1" applyAlignment="1">
      <alignment vertical="center"/>
    </xf>
    <xf numFmtId="44" fontId="75" fillId="0" borderId="36" xfId="267" applyFont="1" applyFill="1" applyBorder="1" applyAlignment="1">
      <alignment vertical="center"/>
    </xf>
    <xf numFmtId="44" fontId="75" fillId="0" borderId="36" xfId="267" applyFont="1" applyFill="1" applyBorder="1"/>
    <xf numFmtId="44" fontId="75" fillId="0" borderId="54" xfId="267" applyFont="1" applyFill="1" applyBorder="1" applyAlignment="1">
      <alignment vertical="center"/>
    </xf>
    <xf numFmtId="44" fontId="77" fillId="0" borderId="35" xfId="267" applyFont="1" applyFill="1" applyBorder="1" applyAlignment="1">
      <alignment horizontal="left" vertical="center"/>
    </xf>
    <xf numFmtId="44" fontId="77" fillId="0" borderId="36" xfId="267" applyFont="1" applyFill="1" applyBorder="1" applyAlignment="1">
      <alignment horizontal="left" vertical="center"/>
    </xf>
    <xf numFmtId="44" fontId="77" fillId="0" borderId="54" xfId="267" applyFont="1" applyFill="1" applyBorder="1" applyAlignment="1">
      <alignment horizontal="left" vertical="center"/>
    </xf>
    <xf numFmtId="0" fontId="74" fillId="0" borderId="35" xfId="0" applyFont="1" applyFill="1" applyBorder="1" applyAlignment="1">
      <alignment vertical="center"/>
    </xf>
    <xf numFmtId="44" fontId="76" fillId="0" borderId="9" xfId="267" quotePrefix="1" applyFont="1" applyFill="1" applyBorder="1" applyAlignment="1">
      <alignment vertical="center"/>
    </xf>
    <xf numFmtId="0" fontId="74" fillId="0" borderId="36" xfId="0" applyFont="1" applyFill="1" applyBorder="1" applyAlignment="1">
      <alignment vertical="center"/>
    </xf>
    <xf numFmtId="44" fontId="76" fillId="0" borderId="16" xfId="267" quotePrefix="1" applyFont="1" applyFill="1" applyBorder="1" applyAlignment="1">
      <alignment vertical="center"/>
    </xf>
    <xf numFmtId="0" fontId="74" fillId="0" borderId="36" xfId="0" applyFont="1" applyFill="1" applyBorder="1" applyAlignment="1">
      <alignment horizontal="left" vertical="top"/>
    </xf>
    <xf numFmtId="0" fontId="74" fillId="0" borderId="54" xfId="0" applyFont="1" applyFill="1" applyBorder="1" applyAlignment="1">
      <alignment vertical="center"/>
    </xf>
    <xf numFmtId="44" fontId="76" fillId="0" borderId="13" xfId="267" quotePrefix="1" applyFont="1" applyFill="1" applyBorder="1" applyAlignment="1">
      <alignment vertical="center"/>
    </xf>
    <xf numFmtId="44" fontId="75" fillId="0" borderId="16" xfId="267" applyFont="1" applyFill="1" applyBorder="1"/>
    <xf numFmtId="0" fontId="75" fillId="0" borderId="35" xfId="0" applyFont="1" applyFill="1" applyBorder="1" applyAlignment="1">
      <alignment vertical="center"/>
    </xf>
    <xf numFmtId="44" fontId="75" fillId="0" borderId="9" xfId="267" applyFont="1" applyFill="1" applyBorder="1" applyAlignment="1"/>
    <xf numFmtId="0" fontId="75" fillId="0" borderId="36" xfId="0" applyFont="1" applyFill="1" applyBorder="1" applyAlignment="1">
      <alignment vertical="center"/>
    </xf>
    <xf numFmtId="44" fontId="75" fillId="0" borderId="16" xfId="267" applyFont="1" applyFill="1" applyBorder="1" applyAlignment="1"/>
    <xf numFmtId="0" fontId="75" fillId="0" borderId="39" xfId="0" applyFont="1" applyFill="1" applyBorder="1" applyAlignment="1">
      <alignment vertical="center"/>
    </xf>
    <xf numFmtId="44" fontId="75" fillId="0" borderId="13" xfId="267" applyFont="1" applyFill="1" applyBorder="1" applyAlignment="1"/>
    <xf numFmtId="44" fontId="76" fillId="0" borderId="35" xfId="267" applyFont="1" applyFill="1" applyBorder="1" applyAlignment="1">
      <alignment horizontal="left" vertical="center"/>
    </xf>
    <xf numFmtId="44" fontId="75" fillId="0" borderId="9" xfId="267" applyFont="1" applyFill="1" applyBorder="1" applyAlignment="1">
      <alignment vertical="center"/>
    </xf>
    <xf numFmtId="44" fontId="76" fillId="0" borderId="36" xfId="267" applyFont="1" applyFill="1" applyBorder="1" applyAlignment="1">
      <alignment horizontal="left" vertical="center"/>
    </xf>
    <xf numFmtId="44" fontId="75" fillId="0" borderId="16" xfId="267" applyFont="1" applyFill="1" applyBorder="1" applyAlignment="1">
      <alignment vertical="center"/>
    </xf>
    <xf numFmtId="44" fontId="76" fillId="0" borderId="54" xfId="267" applyFont="1" applyFill="1" applyBorder="1" applyAlignment="1">
      <alignment horizontal="left" vertical="center"/>
    </xf>
    <xf numFmtId="44" fontId="75" fillId="0" borderId="13" xfId="267" applyFont="1" applyFill="1" applyBorder="1" applyAlignment="1">
      <alignment vertical="center"/>
    </xf>
    <xf numFmtId="44" fontId="76" fillId="0" borderId="9" xfId="267" applyFont="1" applyFill="1" applyBorder="1" applyAlignment="1">
      <alignment vertical="center"/>
    </xf>
    <xf numFmtId="44" fontId="76" fillId="0" borderId="16" xfId="267" applyFont="1" applyFill="1" applyBorder="1" applyAlignment="1">
      <alignment vertical="center"/>
    </xf>
    <xf numFmtId="0" fontId="75" fillId="0" borderId="36" xfId="0" applyFont="1" applyFill="1" applyBorder="1" applyAlignment="1"/>
    <xf numFmtId="44" fontId="76" fillId="0" borderId="13" xfId="267" applyFont="1" applyFill="1" applyBorder="1" applyAlignment="1">
      <alignment vertical="center"/>
    </xf>
    <xf numFmtId="44" fontId="76" fillId="0" borderId="36" xfId="267" applyFont="1" applyFill="1" applyBorder="1" applyAlignment="1">
      <alignment vertical="center"/>
    </xf>
    <xf numFmtId="0" fontId="74" fillId="0" borderId="39" xfId="0" applyFont="1" applyFill="1" applyBorder="1" applyAlignment="1">
      <alignment vertical="center"/>
    </xf>
    <xf numFmtId="49" fontId="76" fillId="0" borderId="55" xfId="267" applyNumberFormat="1" applyFont="1" applyFill="1" applyBorder="1" applyAlignment="1">
      <alignment horizontal="left" vertical="center"/>
    </xf>
    <xf numFmtId="49" fontId="76" fillId="0" borderId="36" xfId="267" applyNumberFormat="1" applyFont="1" applyFill="1" applyBorder="1" applyAlignment="1">
      <alignment horizontal="left" vertical="center"/>
    </xf>
    <xf numFmtId="49" fontId="75" fillId="0" borderId="36" xfId="0" applyNumberFormat="1" applyFont="1" applyFill="1" applyBorder="1" applyAlignment="1">
      <alignment horizontal="left" vertical="center"/>
    </xf>
    <xf numFmtId="49" fontId="76" fillId="0" borderId="39" xfId="267" applyNumberFormat="1" applyFont="1" applyFill="1" applyBorder="1" applyAlignment="1">
      <alignment horizontal="left" vertical="center"/>
    </xf>
    <xf numFmtId="44" fontId="75" fillId="0" borderId="35" xfId="267" applyFont="1" applyFill="1" applyBorder="1" applyAlignment="1"/>
    <xf numFmtId="44" fontId="75" fillId="0" borderId="36" xfId="267" applyFont="1" applyFill="1" applyBorder="1" applyAlignment="1"/>
    <xf numFmtId="44" fontId="74" fillId="0" borderId="16" xfId="267" applyFont="1" applyFill="1" applyBorder="1" applyAlignment="1">
      <alignment vertical="center"/>
    </xf>
    <xf numFmtId="44" fontId="74" fillId="0" borderId="54" xfId="267" applyFont="1" applyFill="1" applyBorder="1" applyAlignment="1">
      <alignment vertical="center"/>
    </xf>
    <xf numFmtId="44" fontId="76" fillId="0" borderId="35" xfId="267" applyFont="1" applyFill="1" applyBorder="1" applyAlignment="1">
      <alignment vertical="center"/>
    </xf>
    <xf numFmtId="44" fontId="76" fillId="0" borderId="54" xfId="267" applyFont="1" applyFill="1" applyBorder="1" applyAlignment="1">
      <alignment vertical="center"/>
    </xf>
    <xf numFmtId="44" fontId="74" fillId="0" borderId="13" xfId="267" applyFont="1" applyFill="1" applyBorder="1" applyAlignment="1">
      <alignment vertical="center"/>
    </xf>
    <xf numFmtId="44" fontId="77" fillId="0" borderId="16" xfId="267" applyFont="1" applyFill="1" applyBorder="1" applyAlignment="1">
      <alignment vertical="center"/>
    </xf>
    <xf numFmtId="44" fontId="77" fillId="0" borderId="13" xfId="267" applyFont="1" applyFill="1" applyBorder="1" applyAlignment="1">
      <alignment vertical="center"/>
    </xf>
    <xf numFmtId="44" fontId="74" fillId="0" borderId="36" xfId="267" applyFont="1" applyFill="1" applyBorder="1" applyAlignment="1">
      <alignment vertical="center"/>
    </xf>
    <xf numFmtId="0" fontId="74" fillId="0" borderId="16" xfId="0" applyFont="1" applyFill="1" applyBorder="1" applyAlignment="1">
      <alignment vertical="center"/>
    </xf>
    <xf numFmtId="0" fontId="75" fillId="0" borderId="35" xfId="0" applyFont="1" applyFill="1" applyBorder="1"/>
    <xf numFmtId="0" fontId="75" fillId="0" borderId="36" xfId="0" applyFont="1" applyFill="1" applyBorder="1"/>
    <xf numFmtId="0" fontId="75" fillId="0" borderId="54" xfId="0" applyFont="1" applyFill="1" applyBorder="1"/>
    <xf numFmtId="0" fontId="76" fillId="0" borderId="36" xfId="0" applyFont="1" applyFill="1" applyBorder="1" applyAlignment="1">
      <alignment vertical="center"/>
    </xf>
    <xf numFmtId="0" fontId="74" fillId="0" borderId="1" xfId="0" applyFont="1" applyFill="1" applyBorder="1" applyAlignment="1">
      <alignment horizontal="center" vertical="center"/>
    </xf>
    <xf numFmtId="0" fontId="74" fillId="0" borderId="7" xfId="0" applyFont="1" applyFill="1" applyBorder="1" applyAlignment="1">
      <alignment horizontal="center" vertical="center"/>
    </xf>
    <xf numFmtId="44" fontId="75" fillId="0" borderId="39" xfId="267" applyFont="1" applyFill="1" applyBorder="1" applyAlignment="1">
      <alignment vertical="center"/>
    </xf>
    <xf numFmtId="44" fontId="76" fillId="0" borderId="55" xfId="267" applyFont="1" applyFill="1" applyBorder="1" applyAlignment="1">
      <alignment horizontal="left" vertical="center"/>
    </xf>
    <xf numFmtId="44" fontId="77" fillId="0" borderId="35" xfId="267" applyFont="1" applyFill="1" applyBorder="1" applyAlignment="1">
      <alignment vertical="center"/>
    </xf>
    <xf numFmtId="44" fontId="77" fillId="0" borderId="1" xfId="267" applyFont="1" applyFill="1" applyBorder="1" applyAlignment="1">
      <alignment vertical="center"/>
    </xf>
    <xf numFmtId="44" fontId="76" fillId="0" borderId="16" xfId="267" applyFont="1" applyFill="1" applyBorder="1" applyAlignment="1">
      <alignment horizontal="left" vertical="center"/>
    </xf>
    <xf numFmtId="44" fontId="77" fillId="0" borderId="28" xfId="267" applyFont="1" applyFill="1" applyBorder="1" applyAlignment="1">
      <alignment vertical="center"/>
    </xf>
    <xf numFmtId="44" fontId="77" fillId="0" borderId="7" xfId="267" applyFont="1" applyFill="1" applyBorder="1" applyAlignment="1">
      <alignment vertical="center"/>
    </xf>
    <xf numFmtId="0" fontId="74" fillId="0" borderId="16" xfId="0" applyFont="1" applyFill="1" applyBorder="1" applyAlignment="1">
      <alignment horizontal="center"/>
    </xf>
    <xf numFmtId="44" fontId="76" fillId="0" borderId="39" xfId="267" applyFont="1" applyFill="1" applyBorder="1" applyAlignment="1">
      <alignment horizontal="left" vertical="center"/>
    </xf>
    <xf numFmtId="44" fontId="76" fillId="0" borderId="36" xfId="267" applyFont="1" applyFill="1" applyBorder="1" applyAlignment="1">
      <alignment horizontal="left" vertical="top"/>
    </xf>
    <xf numFmtId="44" fontId="74" fillId="0" borderId="2" xfId="267" applyFont="1" applyFill="1" applyBorder="1" applyAlignment="1">
      <alignment vertical="center"/>
    </xf>
    <xf numFmtId="44" fontId="75" fillId="0" borderId="28" xfId="267" applyFont="1" applyFill="1" applyBorder="1" applyAlignment="1"/>
    <xf numFmtId="44" fontId="75" fillId="0" borderId="0" xfId="267" applyFont="1" applyFill="1" applyBorder="1"/>
    <xf numFmtId="44" fontId="75" fillId="0" borderId="7" xfId="267" applyFont="1" applyFill="1" applyBorder="1" applyAlignment="1"/>
    <xf numFmtId="0" fontId="75" fillId="0" borderId="39" xfId="0" applyFont="1" applyFill="1" applyBorder="1"/>
    <xf numFmtId="44" fontId="76" fillId="0" borderId="55" xfId="267" applyFont="1" applyFill="1" applyBorder="1" applyAlignment="1">
      <alignment vertical="center"/>
    </xf>
    <xf numFmtId="44" fontId="76" fillId="0" borderId="39" xfId="267" applyFont="1" applyFill="1" applyBorder="1" applyAlignment="1">
      <alignment vertical="center"/>
    </xf>
    <xf numFmtId="49" fontId="75" fillId="0" borderId="35" xfId="267" applyNumberFormat="1" applyFont="1" applyFill="1" applyBorder="1" applyAlignment="1"/>
    <xf numFmtId="44" fontId="76" fillId="0" borderId="36" xfId="267" applyFont="1" applyFill="1" applyBorder="1" applyAlignment="1"/>
    <xf numFmtId="49" fontId="75" fillId="0" borderId="35" xfId="0" applyNumberFormat="1" applyFont="1" applyFill="1" applyBorder="1"/>
    <xf numFmtId="44" fontId="75" fillId="0" borderId="36" xfId="267" applyFont="1" applyFill="1" applyBorder="1" applyAlignment="1">
      <alignment horizontal="left" vertical="center"/>
    </xf>
    <xf numFmtId="44" fontId="75" fillId="0" borderId="3" xfId="267" applyFont="1" applyFill="1" applyBorder="1" applyAlignment="1">
      <alignment vertical="center"/>
    </xf>
    <xf numFmtId="44" fontId="75" fillId="0" borderId="42" xfId="267" applyFont="1" applyFill="1" applyBorder="1" applyAlignment="1">
      <alignment vertical="center"/>
    </xf>
    <xf numFmtId="44" fontId="75" fillId="0" borderId="8" xfId="267" applyFont="1" applyFill="1" applyBorder="1" applyAlignment="1">
      <alignment vertical="center"/>
    </xf>
    <xf numFmtId="0" fontId="76" fillId="0" borderId="35" xfId="0" applyFont="1" applyFill="1" applyBorder="1" applyAlignment="1">
      <alignment vertical="center"/>
    </xf>
    <xf numFmtId="44" fontId="75" fillId="0" borderId="9" xfId="267" applyFont="1" applyFill="1" applyBorder="1"/>
    <xf numFmtId="44" fontId="77" fillId="0" borderId="36" xfId="267" applyFont="1" applyFill="1" applyBorder="1" applyAlignment="1">
      <alignment vertical="center"/>
    </xf>
    <xf numFmtId="44" fontId="77" fillId="0" borderId="39" xfId="267" applyFont="1" applyFill="1" applyBorder="1" applyAlignment="1">
      <alignment horizontal="left" vertical="center"/>
    </xf>
    <xf numFmtId="44" fontId="75" fillId="0" borderId="13" xfId="267" applyFont="1" applyFill="1" applyBorder="1"/>
    <xf numFmtId="44" fontId="75" fillId="0" borderId="55" xfId="267" applyFont="1" applyFill="1" applyBorder="1" applyAlignment="1">
      <alignment vertical="center"/>
    </xf>
    <xf numFmtId="44" fontId="77" fillId="0" borderId="36" xfId="267" applyFont="1" applyFill="1" applyBorder="1" applyAlignment="1" applyProtection="1">
      <alignment vertical="center"/>
    </xf>
    <xf numFmtId="0" fontId="12" fillId="0" borderId="0" xfId="0" applyFont="1" applyFill="1" applyAlignment="1">
      <alignment horizontal="left"/>
    </xf>
    <xf numFmtId="0" fontId="49" fillId="5" borderId="15" xfId="0" applyFont="1" applyFill="1" applyBorder="1" applyAlignment="1">
      <alignment horizontal="left" vertical="center"/>
    </xf>
    <xf numFmtId="49" fontId="54" fillId="8" borderId="36" xfId="0" applyNumberFormat="1" applyFont="1" applyFill="1" applyBorder="1" applyAlignment="1"/>
    <xf numFmtId="0" fontId="58" fillId="0" borderId="30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 textRotation="90" wrapText="1"/>
    </xf>
    <xf numFmtId="1" fontId="26" fillId="2" borderId="74" xfId="0" applyNumberFormat="1" applyFont="1" applyFill="1" applyBorder="1" applyAlignment="1">
      <alignment horizontal="center" vertical="center" textRotation="90" wrapText="1"/>
    </xf>
    <xf numFmtId="1" fontId="26" fillId="2" borderId="10" xfId="0" applyNumberFormat="1" applyFont="1" applyFill="1" applyBorder="1" applyAlignment="1">
      <alignment horizontal="center" vertical="center" textRotation="90" wrapText="1"/>
    </xf>
    <xf numFmtId="1" fontId="26" fillId="2" borderId="65" xfId="0" applyNumberFormat="1" applyFont="1" applyFill="1" applyBorder="1" applyAlignment="1">
      <alignment horizontal="center" vertical="center" textRotation="90" wrapText="1"/>
    </xf>
    <xf numFmtId="1" fontId="26" fillId="2" borderId="62" xfId="0" applyNumberFormat="1" applyFont="1" applyFill="1" applyBorder="1" applyAlignment="1">
      <alignment horizontal="center" vertical="center" textRotation="90" wrapText="1"/>
    </xf>
    <xf numFmtId="0" fontId="58" fillId="0" borderId="49" xfId="0" applyFont="1" applyFill="1" applyBorder="1" applyAlignment="1">
      <alignment horizontal="center" vertical="center"/>
    </xf>
    <xf numFmtId="0" fontId="74" fillId="0" borderId="49" xfId="0" applyFont="1" applyFill="1" applyBorder="1" applyAlignment="1">
      <alignment horizontal="center" vertical="center"/>
    </xf>
    <xf numFmtId="0" fontId="74" fillId="0" borderId="49" xfId="0" applyFont="1" applyFill="1" applyBorder="1" applyAlignment="1">
      <alignment vertical="center" wrapText="1"/>
    </xf>
    <xf numFmtId="0" fontId="54" fillId="0" borderId="49" xfId="0" applyFont="1" applyFill="1" applyBorder="1" applyAlignment="1">
      <alignment horizontal="center" vertical="center"/>
    </xf>
    <xf numFmtId="0" fontId="54" fillId="0" borderId="49" xfId="0" applyFont="1" applyBorder="1"/>
    <xf numFmtId="0" fontId="58" fillId="0" borderId="49" xfId="0" applyFont="1" applyBorder="1" applyAlignment="1">
      <alignment horizontal="center" vertical="center"/>
    </xf>
    <xf numFmtId="0" fontId="74" fillId="0" borderId="49" xfId="0" applyFont="1" applyBorder="1" applyAlignment="1">
      <alignment horizontal="center" vertical="center"/>
    </xf>
    <xf numFmtId="0" fontId="74" fillId="0" borderId="49" xfId="0" applyFont="1" applyBorder="1" applyAlignment="1">
      <alignment vertical="center" wrapText="1"/>
    </xf>
    <xf numFmtId="0" fontId="54" fillId="0" borderId="49" xfId="0" applyFont="1" applyBorder="1" applyAlignment="1">
      <alignment horizontal="center" vertical="center"/>
    </xf>
    <xf numFmtId="0" fontId="75" fillId="0" borderId="49" xfId="0" applyFont="1" applyBorder="1" applyAlignment="1">
      <alignment horizontal="center"/>
    </xf>
    <xf numFmtId="0" fontId="75" fillId="0" borderId="49" xfId="0" applyFont="1" applyBorder="1" applyAlignment="1">
      <alignment wrapText="1"/>
    </xf>
    <xf numFmtId="0" fontId="75" fillId="0" borderId="49" xfId="0" applyFont="1" applyBorder="1" applyAlignment="1">
      <alignment vertical="center" wrapText="1"/>
    </xf>
    <xf numFmtId="0" fontId="57" fillId="0" borderId="49" xfId="0" applyFont="1" applyBorder="1" applyAlignment="1">
      <alignment horizontal="center" vertical="center"/>
    </xf>
    <xf numFmtId="0" fontId="76" fillId="0" borderId="49" xfId="1" applyFont="1" applyBorder="1" applyAlignment="1">
      <alignment horizontal="center" vertical="center"/>
    </xf>
    <xf numFmtId="0" fontId="77" fillId="0" borderId="49" xfId="0" applyFont="1" applyBorder="1" applyAlignment="1">
      <alignment vertical="center" wrapText="1"/>
    </xf>
    <xf numFmtId="1" fontId="41" fillId="0" borderId="49" xfId="3" applyNumberFormat="1" applyFont="1" applyBorder="1" applyAlignment="1">
      <alignment horizontal="center" vertical="center"/>
    </xf>
    <xf numFmtId="0" fontId="76" fillId="0" borderId="49" xfId="0" applyFont="1" applyBorder="1" applyAlignment="1">
      <alignment horizontal="center" vertical="center"/>
    </xf>
    <xf numFmtId="1" fontId="54" fillId="0" borderId="49" xfId="0" applyNumberFormat="1" applyFont="1" applyBorder="1" applyAlignment="1">
      <alignment horizontal="center" vertical="center"/>
    </xf>
    <xf numFmtId="0" fontId="75" fillId="0" borderId="49" xfId="0" applyFont="1" applyBorder="1" applyAlignment="1">
      <alignment horizontal="center" vertical="center"/>
    </xf>
    <xf numFmtId="0" fontId="37" fillId="0" borderId="49" xfId="0" applyFont="1" applyBorder="1"/>
    <xf numFmtId="0" fontId="58" fillId="3" borderId="49" xfId="0" applyFont="1" applyFill="1" applyBorder="1" applyAlignment="1">
      <alignment horizontal="center" vertical="center"/>
    </xf>
    <xf numFmtId="0" fontId="41" fillId="0" borderId="49" xfId="0" applyFont="1" applyBorder="1" applyAlignment="1">
      <alignment vertical="center"/>
    </xf>
    <xf numFmtId="0" fontId="41" fillId="0" borderId="49" xfId="0" applyFont="1" applyFill="1" applyBorder="1" applyAlignment="1">
      <alignment horizontal="center" vertical="center"/>
    </xf>
    <xf numFmtId="0" fontId="39" fillId="0" borderId="49" xfId="0" applyFont="1" applyBorder="1"/>
    <xf numFmtId="0" fontId="41" fillId="0" borderId="4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76" fillId="0" borderId="49" xfId="0" applyFont="1" applyFill="1" applyBorder="1" applyAlignment="1">
      <alignment horizontal="center" vertical="center"/>
    </xf>
    <xf numFmtId="0" fontId="75" fillId="0" borderId="49" xfId="0" applyFont="1" applyFill="1" applyBorder="1" applyAlignment="1">
      <alignment vertical="center" wrapText="1"/>
    </xf>
    <xf numFmtId="0" fontId="57" fillId="0" borderId="49" xfId="0" applyFont="1" applyFill="1" applyBorder="1" applyAlignment="1">
      <alignment horizontal="center" vertical="center"/>
    </xf>
    <xf numFmtId="0" fontId="75" fillId="0" borderId="49" xfId="0" applyFont="1" applyFill="1" applyBorder="1" applyAlignment="1">
      <alignment horizontal="center" vertical="center"/>
    </xf>
    <xf numFmtId="0" fontId="76" fillId="0" borderId="49" xfId="0" applyFont="1" applyFill="1" applyBorder="1" applyAlignment="1">
      <alignment vertical="center" wrapText="1"/>
    </xf>
    <xf numFmtId="0" fontId="76" fillId="0" borderId="49" xfId="0" applyFont="1" applyFill="1" applyBorder="1" applyAlignment="1">
      <alignment horizontal="left" vertical="center" wrapText="1"/>
    </xf>
    <xf numFmtId="1" fontId="41" fillId="0" borderId="49" xfId="267" applyNumberFormat="1" applyFont="1" applyFill="1" applyBorder="1" applyAlignment="1">
      <alignment horizontal="center" vertical="center"/>
    </xf>
    <xf numFmtId="0" fontId="76" fillId="0" borderId="49" xfId="0" quotePrefix="1" applyFont="1" applyFill="1" applyBorder="1" applyAlignment="1">
      <alignment horizontal="center" vertical="center"/>
    </xf>
    <xf numFmtId="0" fontId="76" fillId="0" borderId="49" xfId="0" applyFont="1" applyFill="1" applyBorder="1" applyAlignment="1">
      <alignment horizontal="center" vertical="center" wrapText="1"/>
    </xf>
    <xf numFmtId="0" fontId="41" fillId="0" borderId="49" xfId="0" applyFont="1" applyFill="1" applyBorder="1" applyAlignment="1">
      <alignment horizontal="left" vertical="center" wrapText="1"/>
    </xf>
    <xf numFmtId="1" fontId="41" fillId="0" borderId="49" xfId="0" applyNumberFormat="1" applyFont="1" applyFill="1" applyBorder="1" applyAlignment="1">
      <alignment horizontal="center" vertical="center" wrapText="1"/>
    </xf>
    <xf numFmtId="0" fontId="41" fillId="0" borderId="49" xfId="0" applyFont="1" applyFill="1" applyBorder="1" applyAlignment="1">
      <alignment horizontal="center" vertical="center" wrapText="1"/>
    </xf>
    <xf numFmtId="0" fontId="65" fillId="0" borderId="49" xfId="0" applyFont="1" applyFill="1" applyBorder="1" applyAlignment="1">
      <alignment horizontal="center" vertical="center" wrapText="1"/>
    </xf>
    <xf numFmtId="0" fontId="62" fillId="0" borderId="49" xfId="0" applyFont="1" applyFill="1" applyBorder="1" applyAlignment="1">
      <alignment horizontal="center" vertical="center" wrapText="1"/>
    </xf>
    <xf numFmtId="0" fontId="76" fillId="0" borderId="49" xfId="0" applyFont="1" applyFill="1" applyBorder="1" applyAlignment="1">
      <alignment horizontal="center" wrapText="1"/>
    </xf>
    <xf numFmtId="0" fontId="40" fillId="0" borderId="35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12" fillId="0" borderId="36" xfId="0" applyFont="1" applyBorder="1"/>
    <xf numFmtId="0" fontId="43" fillId="0" borderId="36" xfId="0" applyFont="1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0" fontId="40" fillId="0" borderId="36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/>
    <xf numFmtId="0" fontId="38" fillId="0" borderId="36" xfId="0" applyFont="1" applyFill="1" applyBorder="1" applyAlignment="1">
      <alignment horizontal="center" vertical="center" wrapText="1"/>
    </xf>
    <xf numFmtId="0" fontId="37" fillId="0" borderId="36" xfId="0" applyFont="1" applyFill="1" applyBorder="1"/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/>
    </xf>
    <xf numFmtId="0" fontId="40" fillId="0" borderId="39" xfId="0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 vertical="center"/>
    </xf>
    <xf numFmtId="1" fontId="41" fillId="0" borderId="12" xfId="0" applyNumberFormat="1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" fontId="54" fillId="0" borderId="12" xfId="0" applyNumberFormat="1" applyFont="1" applyBorder="1" applyAlignment="1">
      <alignment horizontal="center" vertical="center"/>
    </xf>
    <xf numFmtId="1" fontId="57" fillId="0" borderId="12" xfId="0" applyNumberFormat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1" fontId="57" fillId="0" borderId="12" xfId="0" applyNumberFormat="1" applyFont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65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/>
    <xf numFmtId="0" fontId="35" fillId="0" borderId="25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top"/>
    </xf>
    <xf numFmtId="0" fontId="35" fillId="0" borderId="27" xfId="0" applyFont="1" applyBorder="1" applyAlignment="1">
      <alignment horizontal="center"/>
    </xf>
    <xf numFmtId="0" fontId="12" fillId="0" borderId="27" xfId="0" applyFont="1" applyBorder="1"/>
    <xf numFmtId="0" fontId="43" fillId="0" borderId="27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0" fontId="40" fillId="0" borderId="27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/>
    </xf>
    <xf numFmtId="0" fontId="37" fillId="0" borderId="27" xfId="0" applyFont="1" applyFill="1" applyBorder="1" applyAlignment="1"/>
    <xf numFmtId="0" fontId="40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top"/>
    </xf>
    <xf numFmtId="0" fontId="37" fillId="0" borderId="27" xfId="0" applyFont="1" applyFill="1" applyBorder="1"/>
    <xf numFmtId="0" fontId="35" fillId="0" borderId="27" xfId="0" applyFont="1" applyFill="1" applyBorder="1" applyAlignment="1">
      <alignment horizontal="center"/>
    </xf>
    <xf numFmtId="0" fontId="40" fillId="0" borderId="40" xfId="0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 vertical="top"/>
    </xf>
    <xf numFmtId="0" fontId="54" fillId="0" borderId="12" xfId="0" applyFont="1" applyFill="1" applyBorder="1" applyAlignment="1">
      <alignment horizontal="center"/>
    </xf>
    <xf numFmtId="0" fontId="58" fillId="0" borderId="12" xfId="0" applyFont="1" applyBorder="1" applyAlignment="1">
      <alignment horizontal="center" vertical="top"/>
    </xf>
    <xf numFmtId="0" fontId="54" fillId="0" borderId="12" xfId="0" applyFont="1" applyBorder="1" applyAlignment="1">
      <alignment horizontal="center"/>
    </xf>
    <xf numFmtId="0" fontId="54" fillId="0" borderId="12" xfId="0" applyFont="1" applyBorder="1"/>
    <xf numFmtId="0" fontId="58" fillId="0" borderId="12" xfId="0" applyFont="1" applyFill="1" applyBorder="1" applyAlignment="1">
      <alignment horizontal="center"/>
    </xf>
    <xf numFmtId="0" fontId="57" fillId="0" borderId="12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left" vertical="top"/>
    </xf>
    <xf numFmtId="0" fontId="58" fillId="0" borderId="14" xfId="0" applyFont="1" applyFill="1" applyBorder="1" applyAlignment="1">
      <alignment horizontal="center" vertical="center"/>
    </xf>
    <xf numFmtId="0" fontId="58" fillId="0" borderId="81" xfId="0" applyFont="1" applyFill="1" applyBorder="1" applyAlignment="1">
      <alignment horizontal="center" vertical="center"/>
    </xf>
    <xf numFmtId="0" fontId="58" fillId="0" borderId="26" xfId="0" applyFont="1" applyFill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54" fillId="0" borderId="17" xfId="0" applyFont="1" applyBorder="1"/>
    <xf numFmtId="0" fontId="41" fillId="0" borderId="17" xfId="0" applyFont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horizontal="center" vertical="center"/>
    </xf>
    <xf numFmtId="0" fontId="54" fillId="0" borderId="18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49" fontId="54" fillId="0" borderId="12" xfId="0" applyNumberFormat="1" applyFont="1" applyBorder="1" applyAlignment="1">
      <alignment horizontal="center"/>
    </xf>
    <xf numFmtId="49" fontId="41" fillId="0" borderId="12" xfId="267" applyNumberFormat="1" applyFont="1" applyFill="1" applyBorder="1" applyAlignment="1">
      <alignment horizontal="center" vertical="center"/>
    </xf>
    <xf numFmtId="49" fontId="41" fillId="0" borderId="12" xfId="0" applyNumberFormat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top"/>
    </xf>
    <xf numFmtId="0" fontId="58" fillId="0" borderId="25" xfId="0" applyFont="1" applyFill="1" applyBorder="1" applyAlignment="1">
      <alignment horizontal="center" vertical="top"/>
    </xf>
    <xf numFmtId="0" fontId="58" fillId="0" borderId="27" xfId="0" applyFont="1" applyFill="1" applyBorder="1" applyAlignment="1">
      <alignment horizontal="center" vertical="top"/>
    </xf>
    <xf numFmtId="0" fontId="58" fillId="0" borderId="27" xfId="0" applyFont="1" applyFill="1" applyBorder="1" applyAlignment="1"/>
    <xf numFmtId="0" fontId="54" fillId="0" borderId="27" xfId="0" applyFont="1" applyFill="1" applyBorder="1" applyAlignment="1">
      <alignment horizontal="center"/>
    </xf>
    <xf numFmtId="0" fontId="58" fillId="0" borderId="27" xfId="0" applyFont="1" applyBorder="1" applyAlignment="1">
      <alignment horizontal="center" vertical="top"/>
    </xf>
    <xf numFmtId="0" fontId="54" fillId="0" borderId="27" xfId="0" applyFont="1" applyBorder="1" applyAlignment="1">
      <alignment horizontal="center"/>
    </xf>
    <xf numFmtId="0" fontId="58" fillId="0" borderId="27" xfId="0" applyFont="1" applyBorder="1" applyAlignment="1">
      <alignment horizontal="center" vertical="center"/>
    </xf>
    <xf numFmtId="0" fontId="58" fillId="0" borderId="27" xfId="0" applyFont="1" applyFill="1" applyBorder="1" applyAlignment="1">
      <alignment horizontal="center" vertical="center"/>
    </xf>
    <xf numFmtId="0" fontId="54" fillId="0" borderId="27" xfId="0" applyFont="1" applyBorder="1" applyAlignment="1"/>
    <xf numFmtId="0" fontId="54" fillId="0" borderId="27" xfId="0" applyFont="1" applyBorder="1"/>
    <xf numFmtId="49" fontId="54" fillId="0" borderId="27" xfId="0" applyNumberFormat="1" applyFont="1" applyBorder="1"/>
    <xf numFmtId="0" fontId="54" fillId="0" borderId="27" xfId="0" applyFont="1" applyFill="1" applyBorder="1" applyAlignment="1">
      <alignment horizontal="center" vertical="center"/>
    </xf>
    <xf numFmtId="0" fontId="54" fillId="0" borderId="27" xfId="0" applyFont="1" applyFill="1" applyBorder="1" applyAlignment="1"/>
    <xf numFmtId="0" fontId="58" fillId="0" borderId="27" xfId="0" applyFont="1" applyFill="1" applyBorder="1" applyAlignment="1">
      <alignment horizontal="center"/>
    </xf>
    <xf numFmtId="0" fontId="57" fillId="0" borderId="27" xfId="0" applyFont="1" applyFill="1" applyBorder="1" applyAlignment="1">
      <alignment horizontal="center" vertical="center"/>
    </xf>
    <xf numFmtId="49" fontId="41" fillId="0" borderId="27" xfId="267" applyNumberFormat="1" applyFont="1" applyFill="1" applyBorder="1" applyAlignment="1">
      <alignment horizontal="left" vertical="center"/>
    </xf>
    <xf numFmtId="49" fontId="41" fillId="0" borderId="27" xfId="0" applyNumberFormat="1" applyFont="1" applyFill="1" applyBorder="1" applyAlignment="1">
      <alignment vertical="center"/>
    </xf>
    <xf numFmtId="0" fontId="58" fillId="0" borderId="27" xfId="0" applyFont="1" applyBorder="1" applyAlignment="1">
      <alignment horizontal="center"/>
    </xf>
    <xf numFmtId="0" fontId="41" fillId="0" borderId="27" xfId="0" applyFont="1" applyFill="1" applyBorder="1" applyAlignment="1">
      <alignment horizontal="left" vertical="center"/>
    </xf>
    <xf numFmtId="0" fontId="54" fillId="0" borderId="27" xfId="0" applyFont="1" applyFill="1" applyBorder="1" applyAlignment="1">
      <alignment vertical="center"/>
    </xf>
    <xf numFmtId="0" fontId="58" fillId="0" borderId="27" xfId="0" applyFont="1" applyFill="1" applyBorder="1" applyAlignment="1">
      <alignment vertical="center"/>
    </xf>
    <xf numFmtId="0" fontId="58" fillId="0" borderId="40" xfId="0" applyFont="1" applyFill="1" applyBorder="1" applyAlignment="1"/>
    <xf numFmtId="0" fontId="58" fillId="0" borderId="14" xfId="0" applyFont="1" applyFill="1" applyBorder="1" applyAlignment="1">
      <alignment horizontal="center" vertical="top"/>
    </xf>
    <xf numFmtId="0" fontId="58" fillId="0" borderId="26" xfId="0" applyFont="1" applyFill="1" applyBorder="1" applyAlignment="1">
      <alignment horizontal="center" vertical="top"/>
    </xf>
    <xf numFmtId="0" fontId="58" fillId="0" borderId="17" xfId="0" applyFont="1" applyFill="1" applyBorder="1" applyAlignment="1">
      <alignment horizontal="center" vertical="top"/>
    </xf>
    <xf numFmtId="0" fontId="58" fillId="0" borderId="17" xfId="0" applyFont="1" applyFill="1" applyBorder="1" applyAlignment="1">
      <alignment horizontal="center"/>
    </xf>
    <xf numFmtId="1" fontId="54" fillId="0" borderId="17" xfId="0" applyNumberFormat="1" applyFont="1" applyFill="1" applyBorder="1" applyAlignment="1">
      <alignment horizontal="center"/>
    </xf>
    <xf numFmtId="0" fontId="58" fillId="0" borderId="17" xfId="0" applyFont="1" applyBorder="1" applyAlignment="1">
      <alignment horizontal="center" vertical="top"/>
    </xf>
    <xf numFmtId="0" fontId="54" fillId="0" borderId="17" xfId="0" applyFont="1" applyBorder="1" applyAlignment="1">
      <alignment horizontal="center"/>
    </xf>
    <xf numFmtId="49" fontId="54" fillId="0" borderId="17" xfId="0" applyNumberFormat="1" applyFont="1" applyBorder="1" applyAlignment="1">
      <alignment horizontal="center"/>
    </xf>
    <xf numFmtId="0" fontId="54" fillId="0" borderId="17" xfId="0" applyFont="1" applyFill="1" applyBorder="1" applyAlignment="1">
      <alignment horizontal="center"/>
    </xf>
    <xf numFmtId="1" fontId="58" fillId="0" borderId="17" xfId="0" applyNumberFormat="1" applyFont="1" applyFill="1" applyBorder="1" applyAlignment="1">
      <alignment horizontal="center"/>
    </xf>
    <xf numFmtId="49" fontId="41" fillId="0" borderId="17" xfId="267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1" fontId="41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left" vertical="top"/>
    </xf>
    <xf numFmtId="0" fontId="58" fillId="0" borderId="19" xfId="0" applyFont="1" applyFill="1" applyBorder="1" applyAlignment="1">
      <alignment horizontal="center"/>
    </xf>
    <xf numFmtId="0" fontId="58" fillId="0" borderId="20" xfId="0" applyFont="1" applyFill="1" applyBorder="1" applyAlignment="1">
      <alignment horizontal="center"/>
    </xf>
    <xf numFmtId="0" fontId="58" fillId="0" borderId="27" xfId="0" applyFont="1" applyFill="1" applyBorder="1" applyAlignment="1">
      <alignment horizontal="left"/>
    </xf>
    <xf numFmtId="0" fontId="54" fillId="0" borderId="27" xfId="0" applyFont="1" applyFill="1" applyBorder="1" applyAlignment="1">
      <alignment horizontal="left"/>
    </xf>
    <xf numFmtId="0" fontId="58" fillId="0" borderId="27" xfId="0" applyFont="1" applyBorder="1" applyAlignment="1">
      <alignment horizontal="left" vertical="center"/>
    </xf>
    <xf numFmtId="0" fontId="58" fillId="0" borderId="27" xfId="0" applyFont="1" applyFill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54" fillId="0" borderId="27" xfId="0" applyFont="1" applyFill="1" applyBorder="1" applyAlignment="1">
      <alignment horizontal="left" vertical="center"/>
    </xf>
    <xf numFmtId="0" fontId="58" fillId="0" borderId="27" xfId="0" applyFont="1" applyFill="1" applyBorder="1" applyAlignment="1">
      <alignment horizontal="left" vertical="top"/>
    </xf>
    <xf numFmtId="0" fontId="58" fillId="0" borderId="40" xfId="0" applyFont="1" applyFill="1" applyBorder="1" applyAlignment="1">
      <alignment horizontal="left"/>
    </xf>
    <xf numFmtId="0" fontId="58" fillId="0" borderId="27" xfId="0" applyFont="1" applyBorder="1" applyAlignment="1">
      <alignment vertical="center"/>
    </xf>
    <xf numFmtId="0" fontId="54" fillId="0" borderId="27" xfId="0" applyFont="1" applyFill="1" applyBorder="1"/>
    <xf numFmtId="0" fontId="54" fillId="0" borderId="27" xfId="0" applyFont="1" applyBorder="1" applyAlignment="1">
      <alignment vertical="center"/>
    </xf>
    <xf numFmtId="0" fontId="58" fillId="8" borderId="27" xfId="0" applyFont="1" applyFill="1" applyBorder="1" applyAlignment="1">
      <alignment vertical="center"/>
    </xf>
    <xf numFmtId="0" fontId="57" fillId="8" borderId="27" xfId="0" applyFont="1" applyFill="1" applyBorder="1" applyAlignment="1">
      <alignment vertical="center"/>
    </xf>
    <xf numFmtId="0" fontId="54" fillId="8" borderId="27" xfId="0" applyFont="1" applyFill="1" applyBorder="1" applyAlignment="1">
      <alignment horizontal="left" vertical="center"/>
    </xf>
    <xf numFmtId="0" fontId="41" fillId="0" borderId="27" xfId="0" applyFont="1" applyBorder="1"/>
    <xf numFmtId="49" fontId="54" fillId="0" borderId="27" xfId="267" applyNumberFormat="1" applyFont="1" applyFill="1" applyBorder="1" applyAlignment="1">
      <alignment vertical="center"/>
    </xf>
    <xf numFmtId="49" fontId="54" fillId="0" borderId="27" xfId="0" applyNumberFormat="1" applyFont="1" applyBorder="1" applyAlignment="1">
      <alignment vertical="center"/>
    </xf>
    <xf numFmtId="0" fontId="57" fillId="0" borderId="27" xfId="0" applyFont="1" applyFill="1" applyBorder="1" applyAlignment="1">
      <alignment vertical="center"/>
    </xf>
    <xf numFmtId="0" fontId="41" fillId="0" borderId="27" xfId="0" applyFont="1" applyFill="1" applyBorder="1" applyAlignment="1">
      <alignment vertical="center"/>
    </xf>
    <xf numFmtId="0" fontId="41" fillId="3" borderId="27" xfId="0" applyFont="1" applyFill="1" applyBorder="1" applyAlignment="1">
      <alignment vertical="center"/>
    </xf>
    <xf numFmtId="0" fontId="58" fillId="0" borderId="27" xfId="0" applyFont="1" applyBorder="1"/>
    <xf numFmtId="0" fontId="41" fillId="0" borderId="27" xfId="0" applyFont="1" applyBorder="1" applyAlignment="1">
      <alignment vertical="center"/>
    </xf>
    <xf numFmtId="0" fontId="41" fillId="0" borderId="40" xfId="0" applyFont="1" applyFill="1" applyBorder="1" applyAlignment="1">
      <alignment horizontal="left" vertical="top"/>
    </xf>
    <xf numFmtId="0" fontId="54" fillId="0" borderId="25" xfId="0" applyFont="1" applyFill="1" applyBorder="1" applyAlignment="1"/>
    <xf numFmtId="44" fontId="41" fillId="0" borderId="27" xfId="267" applyFont="1" applyFill="1" applyBorder="1" applyAlignment="1">
      <alignment horizontal="left" vertical="center"/>
    </xf>
    <xf numFmtId="0" fontId="41" fillId="0" borderId="27" xfId="0" applyFont="1" applyFill="1" applyBorder="1" applyAlignment="1">
      <alignment vertical="top"/>
    </xf>
    <xf numFmtId="0" fontId="74" fillId="0" borderId="12" xfId="0" applyFont="1" applyFill="1" applyBorder="1" applyAlignment="1">
      <alignment horizontal="left" vertical="center" wrapText="1"/>
    </xf>
    <xf numFmtId="0" fontId="74" fillId="0" borderId="12" xfId="0" applyFont="1" applyBorder="1" applyAlignment="1">
      <alignment horizontal="left" vertical="center" wrapText="1"/>
    </xf>
    <xf numFmtId="0" fontId="75" fillId="0" borderId="12" xfId="0" applyFont="1" applyBorder="1" applyAlignment="1">
      <alignment wrapText="1"/>
    </xf>
    <xf numFmtId="0" fontId="75" fillId="0" borderId="12" xfId="0" applyFont="1" applyBorder="1" applyAlignment="1">
      <alignment horizontal="left" vertical="center" wrapText="1"/>
    </xf>
    <xf numFmtId="0" fontId="77" fillId="0" borderId="12" xfId="0" applyFont="1" applyBorder="1" applyAlignment="1">
      <alignment horizontal="left" vertical="center" wrapText="1"/>
    </xf>
    <xf numFmtId="0" fontId="75" fillId="0" borderId="12" xfId="0" applyFont="1" applyFill="1" applyBorder="1" applyAlignment="1">
      <alignment horizontal="left" vertical="center" wrapText="1"/>
    </xf>
    <xf numFmtId="0" fontId="76" fillId="0" borderId="12" xfId="0" applyFont="1" applyFill="1" applyBorder="1" applyAlignment="1">
      <alignment horizontal="left" vertical="center" wrapText="1"/>
    </xf>
    <xf numFmtId="0" fontId="41" fillId="0" borderId="25" xfId="0" applyFont="1" applyFill="1" applyBorder="1" applyAlignment="1">
      <alignment horizontal="left" vertical="center"/>
    </xf>
    <xf numFmtId="0" fontId="58" fillId="0" borderId="40" xfId="0" applyFont="1" applyFill="1" applyBorder="1" applyAlignment="1">
      <alignment vertical="center"/>
    </xf>
    <xf numFmtId="49" fontId="58" fillId="0" borderId="14" xfId="0" applyNumberFormat="1" applyFont="1" applyFill="1" applyBorder="1" applyAlignment="1">
      <alignment vertical="center"/>
    </xf>
    <xf numFmtId="49" fontId="74" fillId="0" borderId="81" xfId="0" applyNumberFormat="1" applyFont="1" applyFill="1" applyBorder="1" applyAlignment="1">
      <alignment horizontal="center" vertical="center"/>
    </xf>
    <xf numFmtId="49" fontId="74" fillId="0" borderId="81" xfId="0" applyNumberFormat="1" applyFont="1" applyFill="1" applyBorder="1" applyAlignment="1">
      <alignment vertical="center" wrapText="1"/>
    </xf>
    <xf numFmtId="49" fontId="74" fillId="0" borderId="26" xfId="0" applyNumberFormat="1" applyFont="1" applyFill="1" applyBorder="1" applyAlignment="1">
      <alignment horizontal="left" vertical="center" wrapText="1"/>
    </xf>
    <xf numFmtId="49" fontId="58" fillId="0" borderId="17" xfId="0" applyNumberFormat="1" applyFont="1" applyFill="1" applyBorder="1" applyAlignment="1">
      <alignment vertical="center"/>
    </xf>
    <xf numFmtId="49" fontId="54" fillId="0" borderId="17" xfId="0" applyNumberFormat="1" applyFont="1" applyBorder="1" applyAlignment="1">
      <alignment vertical="center"/>
    </xf>
    <xf numFmtId="49" fontId="54" fillId="0" borderId="17" xfId="0" applyNumberFormat="1" applyFont="1" applyBorder="1"/>
    <xf numFmtId="49" fontId="41" fillId="0" borderId="17" xfId="0" applyNumberFormat="1" applyFont="1" applyBorder="1" applyAlignment="1">
      <alignment vertical="center"/>
    </xf>
    <xf numFmtId="49" fontId="41" fillId="0" borderId="17" xfId="1" applyNumberFormat="1" applyFont="1" applyBorder="1" applyAlignment="1">
      <alignment vertical="center"/>
    </xf>
    <xf numFmtId="49" fontId="58" fillId="0" borderId="17" xfId="0" applyNumberFormat="1" applyFont="1" applyBorder="1" applyAlignment="1">
      <alignment vertical="center"/>
    </xf>
    <xf numFmtId="49" fontId="54" fillId="0" borderId="17" xfId="0" applyNumberFormat="1" applyFont="1" applyFill="1" applyBorder="1" applyAlignment="1">
      <alignment vertical="center"/>
    </xf>
    <xf numFmtId="49" fontId="41" fillId="0" borderId="17" xfId="0" applyNumberFormat="1" applyFont="1" applyFill="1" applyBorder="1" applyAlignment="1">
      <alignment vertical="center"/>
    </xf>
    <xf numFmtId="49" fontId="41" fillId="0" borderId="17" xfId="131" applyNumberFormat="1" applyFont="1" applyFill="1" applyBorder="1" applyAlignment="1">
      <alignment vertical="center"/>
    </xf>
    <xf numFmtId="49" fontId="41" fillId="0" borderId="17" xfId="0" applyNumberFormat="1" applyFont="1" applyFill="1" applyBorder="1" applyAlignment="1">
      <alignment vertical="top"/>
    </xf>
    <xf numFmtId="49" fontId="41" fillId="0" borderId="17" xfId="1" applyNumberFormat="1" applyFont="1" applyFill="1" applyBorder="1" applyAlignment="1">
      <alignment vertical="center"/>
    </xf>
    <xf numFmtId="49" fontId="54" fillId="0" borderId="19" xfId="0" applyNumberFormat="1" applyFont="1" applyFill="1" applyBorder="1" applyAlignment="1">
      <alignment vertical="center"/>
    </xf>
    <xf numFmtId="0" fontId="75" fillId="0" borderId="18" xfId="0" applyFont="1" applyFill="1" applyBorder="1" applyAlignment="1">
      <alignment horizontal="center" vertical="center"/>
    </xf>
    <xf numFmtId="0" fontId="75" fillId="0" borderId="18" xfId="0" applyFont="1" applyFill="1" applyBorder="1" applyAlignment="1">
      <alignment vertical="center" wrapText="1"/>
    </xf>
    <xf numFmtId="0" fontId="75" fillId="0" borderId="20" xfId="0" applyFont="1" applyFill="1" applyBorder="1" applyAlignment="1">
      <alignment horizontal="left" vertical="center" wrapText="1"/>
    </xf>
    <xf numFmtId="49" fontId="72" fillId="0" borderId="25" xfId="0" applyNumberFormat="1" applyFont="1" applyFill="1" applyBorder="1" applyAlignment="1">
      <alignment horizontal="center" vertical="center"/>
    </xf>
    <xf numFmtId="0" fontId="72" fillId="0" borderId="27" xfId="0" applyFont="1" applyFill="1" applyBorder="1" applyAlignment="1">
      <alignment horizontal="center" vertical="center"/>
    </xf>
    <xf numFmtId="0" fontId="72" fillId="0" borderId="27" xfId="0" applyFont="1" applyFill="1" applyBorder="1" applyAlignment="1">
      <alignment horizontal="center"/>
    </xf>
    <xf numFmtId="0" fontId="72" fillId="0" borderId="27" xfId="0" applyFont="1" applyBorder="1" applyAlignment="1">
      <alignment horizontal="center"/>
    </xf>
    <xf numFmtId="0" fontId="72" fillId="0" borderId="27" xfId="0" applyFont="1" applyBorder="1" applyAlignment="1">
      <alignment horizontal="center" vertical="center"/>
    </xf>
    <xf numFmtId="0" fontId="72" fillId="0" borderId="27" xfId="1" applyFont="1" applyBorder="1" applyAlignment="1">
      <alignment horizontal="center" vertical="center"/>
    </xf>
    <xf numFmtId="0" fontId="62" fillId="0" borderId="27" xfId="0" applyFont="1" applyBorder="1"/>
    <xf numFmtId="0" fontId="72" fillId="0" borderId="27" xfId="0" quotePrefix="1" applyFont="1" applyFill="1" applyBorder="1" applyAlignment="1">
      <alignment horizontal="center" vertical="center"/>
    </xf>
    <xf numFmtId="49" fontId="72" fillId="0" borderId="27" xfId="0" applyNumberFormat="1" applyFont="1" applyFill="1" applyBorder="1" applyAlignment="1">
      <alignment horizontal="center" vertical="center" wrapText="1"/>
    </xf>
    <xf numFmtId="44" fontId="72" fillId="0" borderId="27" xfId="267" applyFont="1" applyFill="1" applyBorder="1" applyAlignment="1">
      <alignment horizontal="center" vertical="center"/>
    </xf>
    <xf numFmtId="0" fontId="72" fillId="0" borderId="40" xfId="0" applyFont="1" applyFill="1" applyBorder="1" applyAlignment="1">
      <alignment horizontal="center"/>
    </xf>
    <xf numFmtId="49" fontId="60" fillId="7" borderId="25" xfId="0" applyNumberFormat="1" applyFont="1" applyFill="1" applyBorder="1" applyAlignment="1">
      <alignment horizontal="left" vertical="top"/>
    </xf>
    <xf numFmtId="0" fontId="41" fillId="0" borderId="27" xfId="0" applyFont="1" applyFill="1" applyBorder="1"/>
    <xf numFmtId="0" fontId="41" fillId="0" borderId="27" xfId="1" applyFont="1" applyFill="1" applyBorder="1" applyAlignment="1">
      <alignment horizontal="left" vertical="center"/>
    </xf>
    <xf numFmtId="0" fontId="41" fillId="0" borderId="27" xfId="0" applyFont="1" applyFill="1" applyBorder="1" applyAlignment="1"/>
    <xf numFmtId="0" fontId="41" fillId="0" borderId="27" xfId="0" applyFont="1" applyFill="1" applyBorder="1" applyAlignment="1">
      <alignment horizontal="left" vertical="top" wrapText="1"/>
    </xf>
    <xf numFmtId="0" fontId="54" fillId="0" borderId="40" xfId="0" applyFont="1" applyFill="1" applyBorder="1" applyAlignment="1">
      <alignment horizontal="left"/>
    </xf>
    <xf numFmtId="0" fontId="58" fillId="0" borderId="73" xfId="0" applyFont="1" applyFill="1" applyBorder="1" applyAlignment="1">
      <alignment horizontal="left" vertical="top"/>
    </xf>
    <xf numFmtId="0" fontId="72" fillId="0" borderId="73" xfId="0" applyFont="1" applyFill="1" applyBorder="1" applyAlignment="1">
      <alignment horizontal="center"/>
    </xf>
    <xf numFmtId="49" fontId="58" fillId="0" borderId="51" xfId="0" applyNumberFormat="1" applyFont="1" applyFill="1" applyBorder="1" applyAlignment="1">
      <alignment vertical="center"/>
    </xf>
    <xf numFmtId="0" fontId="74" fillId="0" borderId="52" xfId="0" applyFont="1" applyFill="1" applyBorder="1" applyAlignment="1">
      <alignment horizontal="center" vertical="center"/>
    </xf>
    <xf numFmtId="0" fontId="74" fillId="0" borderId="52" xfId="0" applyFont="1" applyFill="1" applyBorder="1" applyAlignment="1">
      <alignment vertical="center" wrapText="1"/>
    </xf>
    <xf numFmtId="0" fontId="74" fillId="0" borderId="68" xfId="0" applyFont="1" applyFill="1" applyBorder="1" applyAlignment="1">
      <alignment horizontal="left" vertical="center" wrapText="1"/>
    </xf>
    <xf numFmtId="0" fontId="41" fillId="0" borderId="73" xfId="0" applyFont="1" applyFill="1" applyBorder="1" applyAlignment="1">
      <alignment horizontal="left" vertical="center"/>
    </xf>
    <xf numFmtId="0" fontId="41" fillId="0" borderId="73" xfId="0" applyFont="1" applyFill="1" applyBorder="1" applyAlignment="1">
      <alignment horizontal="left" vertical="top"/>
    </xf>
    <xf numFmtId="0" fontId="58" fillId="0" borderId="73" xfId="0" applyFont="1" applyFill="1" applyBorder="1" applyAlignment="1">
      <alignment horizontal="left"/>
    </xf>
    <xf numFmtId="0" fontId="58" fillId="0" borderId="51" xfId="0" applyFont="1" applyFill="1" applyBorder="1" applyAlignment="1">
      <alignment horizontal="center"/>
    </xf>
    <xf numFmtId="0" fontId="58" fillId="0" borderId="68" xfId="0" applyFont="1" applyFill="1" applyBorder="1" applyAlignment="1">
      <alignment horizontal="center"/>
    </xf>
    <xf numFmtId="0" fontId="58" fillId="0" borderId="73" xfId="0" applyFont="1" applyFill="1" applyBorder="1" applyAlignment="1"/>
    <xf numFmtId="0" fontId="58" fillId="0" borderId="51" xfId="0" applyFont="1" applyFill="1" applyBorder="1" applyAlignment="1">
      <alignment horizontal="center" vertical="center"/>
    </xf>
    <xf numFmtId="0" fontId="58" fillId="0" borderId="52" xfId="0" applyFont="1" applyFill="1" applyBorder="1" applyAlignment="1">
      <alignment horizontal="center" vertical="center"/>
    </xf>
    <xf numFmtId="0" fontId="58" fillId="0" borderId="68" xfId="0" applyFont="1" applyFill="1" applyBorder="1" applyAlignment="1">
      <alignment horizontal="center" vertical="center"/>
    </xf>
    <xf numFmtId="0" fontId="35" fillId="0" borderId="73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49" fontId="41" fillId="0" borderId="51" xfId="0" applyNumberFormat="1" applyFont="1" applyFill="1" applyBorder="1" applyAlignment="1">
      <alignment vertical="center"/>
    </xf>
    <xf numFmtId="0" fontId="58" fillId="0" borderId="73" xfId="0" applyFont="1" applyFill="1" applyBorder="1" applyAlignment="1">
      <alignment vertical="center"/>
    </xf>
    <xf numFmtId="0" fontId="35" fillId="0" borderId="73" xfId="0" applyFont="1" applyFill="1" applyBorder="1" applyAlignment="1">
      <alignment horizontal="center"/>
    </xf>
    <xf numFmtId="0" fontId="35" fillId="0" borderId="54" xfId="0" applyFont="1" applyFill="1" applyBorder="1" applyAlignment="1">
      <alignment horizontal="center"/>
    </xf>
    <xf numFmtId="0" fontId="72" fillId="0" borderId="80" xfId="0" applyFont="1" applyFill="1" applyBorder="1" applyAlignment="1">
      <alignment horizontal="center"/>
    </xf>
    <xf numFmtId="49" fontId="54" fillId="0" borderId="58" xfId="0" applyNumberFormat="1" applyFont="1" applyFill="1" applyBorder="1" applyAlignment="1">
      <alignment vertical="center"/>
    </xf>
    <xf numFmtId="0" fontId="75" fillId="0" borderId="15" xfId="0" applyFont="1" applyFill="1" applyBorder="1" applyAlignment="1">
      <alignment horizontal="center" vertical="center"/>
    </xf>
    <xf numFmtId="0" fontId="75" fillId="0" borderId="15" xfId="0" applyFont="1" applyFill="1" applyBorder="1" applyAlignment="1">
      <alignment vertical="center" wrapText="1"/>
    </xf>
    <xf numFmtId="0" fontId="75" fillId="0" borderId="45" xfId="0" applyFont="1" applyFill="1" applyBorder="1" applyAlignment="1">
      <alignment horizontal="left" vertical="center" wrapText="1"/>
    </xf>
    <xf numFmtId="0" fontId="54" fillId="0" borderId="80" xfId="0" applyFont="1" applyFill="1" applyBorder="1" applyAlignment="1">
      <alignment vertical="center"/>
    </xf>
    <xf numFmtId="0" fontId="54" fillId="0" borderId="80" xfId="0" applyFont="1" applyFill="1" applyBorder="1" applyAlignment="1"/>
    <xf numFmtId="0" fontId="54" fillId="0" borderId="45" xfId="0" applyFont="1" applyFill="1" applyBorder="1" applyAlignment="1">
      <alignment horizontal="center"/>
    </xf>
    <xf numFmtId="0" fontId="54" fillId="0" borderId="58" xfId="0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40" fillId="0" borderId="80" xfId="0" applyFont="1" applyFill="1" applyBorder="1" applyAlignment="1">
      <alignment horizontal="center"/>
    </xf>
    <xf numFmtId="0" fontId="40" fillId="0" borderId="55" xfId="0" applyFont="1" applyFill="1" applyBorder="1" applyAlignment="1">
      <alignment horizontal="center"/>
    </xf>
    <xf numFmtId="0" fontId="60" fillId="7" borderId="25" xfId="0" applyFont="1" applyFill="1" applyBorder="1" applyAlignment="1"/>
    <xf numFmtId="0" fontId="72" fillId="0" borderId="25" xfId="0" applyFont="1" applyFill="1" applyBorder="1" applyAlignment="1">
      <alignment horizontal="center"/>
    </xf>
    <xf numFmtId="0" fontId="74" fillId="0" borderId="81" xfId="0" applyFont="1" applyFill="1" applyBorder="1" applyAlignment="1">
      <alignment horizontal="center" vertical="center"/>
    </xf>
    <xf numFmtId="0" fontId="74" fillId="0" borderId="81" xfId="0" applyFont="1" applyFill="1" applyBorder="1" applyAlignment="1">
      <alignment vertical="center" wrapText="1"/>
    </xf>
    <xf numFmtId="0" fontId="74" fillId="0" borderId="26" xfId="0" applyFont="1" applyFill="1" applyBorder="1" applyAlignment="1">
      <alignment horizontal="left" vertical="center" wrapText="1"/>
    </xf>
    <xf numFmtId="0" fontId="54" fillId="0" borderId="25" xfId="0" applyFont="1" applyFill="1" applyBorder="1" applyAlignment="1">
      <alignment vertical="center"/>
    </xf>
    <xf numFmtId="0" fontId="54" fillId="0" borderId="14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4" fillId="0" borderId="14" xfId="0" applyFont="1" applyFill="1" applyBorder="1" applyAlignment="1">
      <alignment horizontal="center" vertical="center"/>
    </xf>
    <xf numFmtId="0" fontId="54" fillId="0" borderId="81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/>
    </xf>
    <xf numFmtId="0" fontId="35" fillId="0" borderId="35" xfId="0" applyFont="1" applyFill="1" applyBorder="1" applyAlignment="1">
      <alignment horizontal="center"/>
    </xf>
    <xf numFmtId="0" fontId="41" fillId="0" borderId="40" xfId="0" applyFont="1" applyFill="1" applyBorder="1" applyAlignment="1"/>
    <xf numFmtId="49" fontId="41" fillId="0" borderId="19" xfId="0" applyNumberFormat="1" applyFont="1" applyFill="1" applyBorder="1" applyAlignment="1">
      <alignment vertical="center"/>
    </xf>
    <xf numFmtId="0" fontId="76" fillId="0" borderId="18" xfId="0" applyFont="1" applyFill="1" applyBorder="1" applyAlignment="1">
      <alignment horizontal="center" vertical="center"/>
    </xf>
    <xf numFmtId="0" fontId="54" fillId="0" borderId="40" xfId="0" applyFont="1" applyFill="1" applyBorder="1" applyAlignment="1">
      <alignment vertical="center"/>
    </xf>
    <xf numFmtId="0" fontId="54" fillId="0" borderId="40" xfId="0" applyFont="1" applyFill="1" applyBorder="1" applyAlignment="1"/>
    <xf numFmtId="0" fontId="54" fillId="0" borderId="19" xfId="0" applyFont="1" applyFill="1" applyBorder="1" applyAlignment="1">
      <alignment horizontal="center" vertical="center"/>
    </xf>
    <xf numFmtId="0" fontId="54" fillId="0" borderId="40" xfId="0" applyFont="1" applyFill="1" applyBorder="1" applyAlignment="1">
      <alignment horizontal="center"/>
    </xf>
    <xf numFmtId="0" fontId="40" fillId="0" borderId="40" xfId="0" applyFont="1" applyFill="1" applyBorder="1" applyAlignment="1">
      <alignment horizontal="center" vertical="center"/>
    </xf>
    <xf numFmtId="0" fontId="40" fillId="0" borderId="39" xfId="0" applyFont="1" applyFill="1" applyBorder="1" applyAlignment="1">
      <alignment horizontal="center" vertical="center"/>
    </xf>
    <xf numFmtId="0" fontId="54" fillId="0" borderId="73" xfId="0" applyFont="1" applyFill="1" applyBorder="1" applyAlignment="1">
      <alignment vertical="center"/>
    </xf>
    <xf numFmtId="0" fontId="54" fillId="0" borderId="73" xfId="0" applyFont="1" applyFill="1" applyBorder="1" applyAlignment="1"/>
    <xf numFmtId="0" fontId="54" fillId="0" borderId="73" xfId="0" applyFont="1" applyFill="1" applyBorder="1" applyAlignment="1">
      <alignment horizontal="left"/>
    </xf>
    <xf numFmtId="0" fontId="54" fillId="0" borderId="51" xfId="0" applyFont="1" applyFill="1" applyBorder="1" applyAlignment="1">
      <alignment horizontal="center"/>
    </xf>
    <xf numFmtId="0" fontId="54" fillId="0" borderId="68" xfId="0" applyFont="1" applyFill="1" applyBorder="1" applyAlignment="1">
      <alignment horizontal="center"/>
    </xf>
    <xf numFmtId="0" fontId="54" fillId="0" borderId="51" xfId="0" applyFont="1" applyFill="1" applyBorder="1" applyAlignment="1">
      <alignment horizontal="center" vertical="center"/>
    </xf>
    <xf numFmtId="0" fontId="54" fillId="0" borderId="52" xfId="0" applyFont="1" applyFill="1" applyBorder="1" applyAlignment="1">
      <alignment horizontal="center" vertical="center"/>
    </xf>
    <xf numFmtId="0" fontId="55" fillId="7" borderId="80" xfId="0" applyFont="1" applyFill="1" applyBorder="1" applyAlignment="1"/>
    <xf numFmtId="49" fontId="41" fillId="0" borderId="58" xfId="0" applyNumberFormat="1" applyFont="1" applyFill="1" applyBorder="1" applyAlignment="1">
      <alignment vertical="center"/>
    </xf>
    <xf numFmtId="0" fontId="74" fillId="0" borderId="15" xfId="0" applyFont="1" applyFill="1" applyBorder="1" applyAlignment="1">
      <alignment horizontal="center" vertical="center"/>
    </xf>
    <xf numFmtId="0" fontId="54" fillId="0" borderId="80" xfId="0" applyFont="1" applyFill="1" applyBorder="1" applyAlignment="1">
      <alignment horizontal="center"/>
    </xf>
    <xf numFmtId="0" fontId="40" fillId="0" borderId="80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55" fillId="7" borderId="25" xfId="0" applyFont="1" applyFill="1" applyBorder="1" applyAlignment="1"/>
    <xf numFmtId="49" fontId="41" fillId="0" borderId="14" xfId="0" applyNumberFormat="1" applyFont="1" applyFill="1" applyBorder="1" applyAlignment="1">
      <alignment vertical="center"/>
    </xf>
    <xf numFmtId="0" fontId="75" fillId="0" borderId="81" xfId="0" applyFont="1" applyFill="1" applyBorder="1" applyAlignment="1">
      <alignment vertical="center" wrapText="1"/>
    </xf>
    <xf numFmtId="0" fontId="75" fillId="0" borderId="26" xfId="0" applyFont="1" applyFill="1" applyBorder="1" applyAlignment="1">
      <alignment horizontal="left" vertical="center" wrapText="1"/>
    </xf>
    <xf numFmtId="0" fontId="54" fillId="0" borderId="26" xfId="0" applyFont="1" applyFill="1" applyBorder="1" applyAlignment="1">
      <alignment horizontal="center" vertical="center"/>
    </xf>
    <xf numFmtId="0" fontId="54" fillId="0" borderId="25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 vertical="center"/>
    </xf>
    <xf numFmtId="0" fontId="41" fillId="0" borderId="73" xfId="0" applyFont="1" applyFill="1" applyBorder="1" applyAlignment="1"/>
    <xf numFmtId="0" fontId="76" fillId="0" borderId="52" xfId="0" applyFont="1" applyFill="1" applyBorder="1" applyAlignment="1">
      <alignment horizontal="center" vertical="center"/>
    </xf>
    <xf numFmtId="0" fontId="75" fillId="0" borderId="52" xfId="0" applyFont="1" applyFill="1" applyBorder="1" applyAlignment="1">
      <alignment vertical="center" wrapText="1"/>
    </xf>
    <xf numFmtId="0" fontId="75" fillId="0" borderId="68" xfId="0" applyFont="1" applyFill="1" applyBorder="1" applyAlignment="1">
      <alignment horizontal="left" vertical="center" wrapText="1"/>
    </xf>
    <xf numFmtId="0" fontId="54" fillId="0" borderId="68" xfId="0" applyFont="1" applyFill="1" applyBorder="1" applyAlignment="1">
      <alignment horizontal="center" vertical="center"/>
    </xf>
    <xf numFmtId="0" fontId="54" fillId="0" borderId="73" xfId="0" applyFont="1" applyFill="1" applyBorder="1" applyAlignment="1">
      <alignment horizontal="center"/>
    </xf>
    <xf numFmtId="0" fontId="40" fillId="0" borderId="73" xfId="0" applyFont="1" applyFill="1" applyBorder="1" applyAlignment="1">
      <alignment horizontal="center" vertical="center"/>
    </xf>
    <xf numFmtId="0" fontId="74" fillId="0" borderId="15" xfId="0" applyFont="1" applyFill="1" applyBorder="1" applyAlignment="1">
      <alignment vertical="center" wrapText="1"/>
    </xf>
    <xf numFmtId="0" fontId="74" fillId="0" borderId="45" xfId="0" applyFont="1" applyFill="1" applyBorder="1" applyAlignment="1">
      <alignment horizontal="left" vertical="center" wrapText="1"/>
    </xf>
    <xf numFmtId="0" fontId="58" fillId="0" borderId="15" xfId="0" applyFont="1" applyFill="1" applyBorder="1" applyAlignment="1">
      <alignment horizontal="center" vertical="center"/>
    </xf>
    <xf numFmtId="0" fontId="58" fillId="0" borderId="45" xfId="0" applyFont="1" applyFill="1" applyBorder="1" applyAlignment="1">
      <alignment horizontal="center" vertical="center"/>
    </xf>
    <xf numFmtId="49" fontId="41" fillId="0" borderId="14" xfId="1" applyNumberFormat="1" applyFont="1" applyFill="1" applyBorder="1" applyAlignment="1">
      <alignment vertical="center"/>
    </xf>
    <xf numFmtId="49" fontId="41" fillId="0" borderId="19" xfId="1" applyNumberFormat="1" applyFont="1" applyFill="1" applyBorder="1" applyAlignment="1">
      <alignment vertical="center"/>
    </xf>
    <xf numFmtId="0" fontId="74" fillId="0" borderId="18" xfId="0" applyFont="1" applyFill="1" applyBorder="1" applyAlignment="1">
      <alignment horizontal="center" vertical="center"/>
    </xf>
    <xf numFmtId="0" fontId="74" fillId="0" borderId="18" xfId="0" applyFont="1" applyFill="1" applyBorder="1" applyAlignment="1">
      <alignment vertical="center" wrapText="1"/>
    </xf>
    <xf numFmtId="0" fontId="74" fillId="0" borderId="20" xfId="0" applyFont="1" applyFill="1" applyBorder="1" applyAlignment="1">
      <alignment horizontal="left" vertical="center" wrapText="1"/>
    </xf>
    <xf numFmtId="0" fontId="54" fillId="0" borderId="19" xfId="0" applyFont="1" applyFill="1" applyBorder="1" applyAlignment="1">
      <alignment horizontal="center"/>
    </xf>
    <xf numFmtId="0" fontId="54" fillId="0" borderId="20" xfId="0" applyFont="1" applyFill="1" applyBorder="1" applyAlignment="1">
      <alignment horizontal="center"/>
    </xf>
    <xf numFmtId="0" fontId="58" fillId="0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/>
    </xf>
    <xf numFmtId="0" fontId="35" fillId="0" borderId="39" xfId="0" applyFont="1" applyFill="1" applyBorder="1" applyAlignment="1">
      <alignment horizontal="center"/>
    </xf>
    <xf numFmtId="49" fontId="60" fillId="7" borderId="80" xfId="0" applyNumberFormat="1" applyFont="1" applyFill="1" applyBorder="1" applyAlignment="1">
      <alignment horizontal="left" vertical="top"/>
    </xf>
    <xf numFmtId="49" fontId="72" fillId="0" borderId="80" xfId="0" applyNumberFormat="1" applyFont="1" applyFill="1" applyBorder="1" applyAlignment="1">
      <alignment horizontal="center" vertical="center"/>
    </xf>
    <xf numFmtId="49" fontId="58" fillId="0" borderId="58" xfId="0" applyNumberFormat="1" applyFont="1" applyFill="1" applyBorder="1" applyAlignment="1">
      <alignment vertical="center"/>
    </xf>
    <xf numFmtId="49" fontId="74" fillId="0" borderId="15" xfId="0" applyNumberFormat="1" applyFont="1" applyFill="1" applyBorder="1" applyAlignment="1">
      <alignment horizontal="center" vertical="center"/>
    </xf>
    <xf numFmtId="49" fontId="74" fillId="0" borderId="15" xfId="0" applyNumberFormat="1" applyFont="1" applyFill="1" applyBorder="1" applyAlignment="1">
      <alignment vertical="center" wrapText="1"/>
    </xf>
    <xf numFmtId="49" fontId="74" fillId="0" borderId="45" xfId="0" applyNumberFormat="1" applyFont="1" applyFill="1" applyBorder="1" applyAlignment="1">
      <alignment horizontal="left" vertical="center" wrapText="1"/>
    </xf>
    <xf numFmtId="0" fontId="41" fillId="0" borderId="80" xfId="0" applyFont="1" applyFill="1" applyBorder="1" applyAlignment="1">
      <alignment horizontal="left" vertical="center"/>
    </xf>
    <xf numFmtId="0" fontId="58" fillId="0" borderId="58" xfId="0" applyFont="1" applyFill="1" applyBorder="1" applyAlignment="1">
      <alignment horizontal="center" vertical="top"/>
    </xf>
    <xf numFmtId="0" fontId="58" fillId="0" borderId="45" xfId="0" applyFont="1" applyFill="1" applyBorder="1" applyAlignment="1">
      <alignment horizontal="center" vertical="top"/>
    </xf>
    <xf numFmtId="0" fontId="58" fillId="0" borderId="80" xfId="0" applyFont="1" applyFill="1" applyBorder="1" applyAlignment="1">
      <alignment horizontal="center" vertical="top"/>
    </xf>
    <xf numFmtId="0" fontId="35" fillId="0" borderId="80" xfId="0" applyFont="1" applyFill="1" applyBorder="1" applyAlignment="1">
      <alignment horizontal="center" vertical="center"/>
    </xf>
    <xf numFmtId="0" fontId="58" fillId="0" borderId="40" xfId="0" applyFont="1" applyFill="1" applyBorder="1" applyAlignment="1">
      <alignment horizontal="left" vertical="top"/>
    </xf>
    <xf numFmtId="49" fontId="58" fillId="0" borderId="19" xfId="0" applyNumberFormat="1" applyFont="1" applyFill="1" applyBorder="1" applyAlignment="1">
      <alignment vertical="center"/>
    </xf>
    <xf numFmtId="0" fontId="41" fillId="0" borderId="40" xfId="0" applyFont="1" applyFill="1" applyBorder="1" applyAlignment="1">
      <alignment horizontal="left" vertical="center"/>
    </xf>
    <xf numFmtId="0" fontId="35" fillId="0" borderId="40" xfId="0" applyFont="1" applyFill="1" applyBorder="1" applyAlignment="1">
      <alignment horizontal="center" vertical="center"/>
    </xf>
    <xf numFmtId="0" fontId="54" fillId="0" borderId="80" xfId="0" applyFont="1" applyBorder="1"/>
    <xf numFmtId="0" fontId="58" fillId="0" borderId="58" xfId="0" applyFont="1" applyBorder="1" applyAlignment="1">
      <alignment horizontal="center" vertical="top"/>
    </xf>
    <xf numFmtId="0" fontId="58" fillId="0" borderId="45" xfId="0" applyFont="1" applyBorder="1" applyAlignment="1">
      <alignment horizontal="center" vertical="top"/>
    </xf>
    <xf numFmtId="0" fontId="58" fillId="0" borderId="80" xfId="0" applyFont="1" applyBorder="1" applyAlignment="1">
      <alignment horizontal="center" vertical="top"/>
    </xf>
    <xf numFmtId="0" fontId="58" fillId="0" borderId="58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54" fillId="0" borderId="40" xfId="0" applyFont="1" applyBorder="1"/>
    <xf numFmtId="0" fontId="58" fillId="0" borderId="19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72" fillId="0" borderId="80" xfId="0" applyFont="1" applyBorder="1" applyAlignment="1">
      <alignment horizontal="center"/>
    </xf>
    <xf numFmtId="49" fontId="54" fillId="0" borderId="58" xfId="0" applyNumberFormat="1" applyFont="1" applyBorder="1" applyAlignment="1">
      <alignment vertical="center"/>
    </xf>
    <xf numFmtId="0" fontId="74" fillId="0" borderId="15" xfId="0" applyFont="1" applyBorder="1" applyAlignment="1">
      <alignment horizontal="center" vertical="center"/>
    </xf>
    <xf numFmtId="0" fontId="75" fillId="0" borderId="15" xfId="0" applyFont="1" applyBorder="1" applyAlignment="1">
      <alignment vertical="center" wrapText="1"/>
    </xf>
    <xf numFmtId="0" fontId="75" fillId="0" borderId="45" xfId="0" applyFont="1" applyBorder="1" applyAlignment="1">
      <alignment horizontal="left" vertical="center" wrapText="1"/>
    </xf>
    <xf numFmtId="0" fontId="54" fillId="0" borderId="80" xfId="0" applyFont="1" applyBorder="1" applyAlignment="1">
      <alignment vertical="center"/>
    </xf>
    <xf numFmtId="0" fontId="54" fillId="0" borderId="58" xfId="0" applyFont="1" applyBorder="1" applyAlignment="1">
      <alignment horizontal="center" vertical="center"/>
    </xf>
    <xf numFmtId="0" fontId="54" fillId="0" borderId="45" xfId="0" applyFont="1" applyBorder="1" applyAlignment="1">
      <alignment horizontal="center" vertical="center"/>
    </xf>
    <xf numFmtId="0" fontId="54" fillId="0" borderId="80" xfId="0" applyFont="1" applyBorder="1" applyAlignment="1">
      <alignment horizontal="center"/>
    </xf>
    <xf numFmtId="0" fontId="54" fillId="0" borderId="15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0" fontId="41" fillId="0" borderId="40" xfId="0" applyFont="1" applyFill="1" applyBorder="1"/>
    <xf numFmtId="0" fontId="72" fillId="0" borderId="40" xfId="0" applyFont="1" applyBorder="1" applyAlignment="1">
      <alignment horizontal="center"/>
    </xf>
    <xf numFmtId="0" fontId="74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vertical="center" wrapText="1"/>
    </xf>
    <xf numFmtId="0" fontId="75" fillId="0" borderId="20" xfId="0" applyFont="1" applyBorder="1" applyAlignment="1">
      <alignment horizontal="left" vertical="center" wrapText="1"/>
    </xf>
    <xf numFmtId="0" fontId="54" fillId="0" borderId="40" xfId="0" applyFont="1" applyBorder="1" applyAlignment="1">
      <alignment vertical="center"/>
    </xf>
    <xf numFmtId="0" fontId="54" fillId="0" borderId="19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/>
    </xf>
    <xf numFmtId="0" fontId="54" fillId="0" borderId="18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55" fillId="7" borderId="80" xfId="0" applyFont="1" applyFill="1" applyBorder="1"/>
    <xf numFmtId="0" fontId="74" fillId="0" borderId="15" xfId="0" applyFont="1" applyBorder="1" applyAlignment="1">
      <alignment vertical="center" wrapText="1"/>
    </xf>
    <xf numFmtId="0" fontId="74" fillId="0" borderId="45" xfId="0" applyFont="1" applyBorder="1" applyAlignment="1">
      <alignment horizontal="left" vertical="center" wrapText="1"/>
    </xf>
    <xf numFmtId="0" fontId="41" fillId="0" borderId="73" xfId="0" applyFont="1" applyFill="1" applyBorder="1"/>
    <xf numFmtId="0" fontId="72" fillId="0" borderId="73" xfId="0" applyFont="1" applyBorder="1" applyAlignment="1">
      <alignment horizontal="center"/>
    </xf>
    <xf numFmtId="49" fontId="54" fillId="0" borderId="51" xfId="0" applyNumberFormat="1" applyFont="1" applyBorder="1" applyAlignment="1">
      <alignment vertical="center"/>
    </xf>
    <xf numFmtId="0" fontId="74" fillId="0" borderId="52" xfId="0" applyFont="1" applyBorder="1" applyAlignment="1">
      <alignment horizontal="center" vertical="center"/>
    </xf>
    <xf numFmtId="0" fontId="75" fillId="0" borderId="52" xfId="0" applyFont="1" applyBorder="1" applyAlignment="1">
      <alignment vertical="center" wrapText="1"/>
    </xf>
    <xf numFmtId="0" fontId="75" fillId="0" borderId="68" xfId="0" applyFont="1" applyBorder="1" applyAlignment="1">
      <alignment horizontal="left" vertical="center" wrapText="1"/>
    </xf>
    <xf numFmtId="0" fontId="54" fillId="0" borderId="73" xfId="0" applyFont="1" applyBorder="1" applyAlignment="1">
      <alignment vertical="center"/>
    </xf>
    <xf numFmtId="0" fontId="54" fillId="0" borderId="73" xfId="0" applyFont="1" applyBorder="1" applyAlignment="1">
      <alignment horizontal="left"/>
    </xf>
    <xf numFmtId="0" fontId="54" fillId="0" borderId="73" xfId="0" applyFont="1" applyBorder="1" applyAlignment="1">
      <alignment horizontal="center"/>
    </xf>
    <xf numFmtId="0" fontId="54" fillId="0" borderId="52" xfId="0" applyFont="1" applyBorder="1" applyAlignment="1">
      <alignment horizontal="center" vertical="center"/>
    </xf>
    <xf numFmtId="0" fontId="54" fillId="0" borderId="52" xfId="0" applyFont="1" applyBorder="1" applyAlignment="1">
      <alignment vertical="center"/>
    </xf>
    <xf numFmtId="0" fontId="40" fillId="0" borderId="7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56" fillId="7" borderId="80" xfId="0" applyFont="1" applyFill="1" applyBorder="1"/>
    <xf numFmtId="49" fontId="41" fillId="0" borderId="58" xfId="0" applyNumberFormat="1" applyFont="1" applyBorder="1" applyAlignment="1">
      <alignment vertical="center"/>
    </xf>
    <xf numFmtId="49" fontId="76" fillId="0" borderId="15" xfId="0" applyNumberFormat="1" applyFont="1" applyBorder="1" applyAlignment="1">
      <alignment horizontal="center" vertical="center"/>
    </xf>
    <xf numFmtId="0" fontId="74" fillId="0" borderId="15" xfId="0" applyFont="1" applyBorder="1" applyAlignment="1">
      <alignment horizontal="left" vertical="center" wrapText="1"/>
    </xf>
    <xf numFmtId="0" fontId="54" fillId="0" borderId="80" xfId="0" applyFont="1" applyBorder="1" applyAlignment="1">
      <alignment horizontal="center" vertical="center"/>
    </xf>
    <xf numFmtId="1" fontId="54" fillId="0" borderId="15" xfId="0" applyNumberFormat="1" applyFont="1" applyBorder="1" applyAlignment="1">
      <alignment horizontal="center" vertical="center"/>
    </xf>
    <xf numFmtId="0" fontId="55" fillId="7" borderId="25" xfId="1" applyFont="1" applyFill="1" applyBorder="1" applyAlignment="1">
      <alignment horizontal="left" vertical="center"/>
    </xf>
    <xf numFmtId="0" fontId="72" fillId="0" borderId="25" xfId="0" applyFont="1" applyBorder="1" applyAlignment="1">
      <alignment horizontal="center" vertical="center"/>
    </xf>
    <xf numFmtId="49" fontId="41" fillId="0" borderId="14" xfId="0" applyNumberFormat="1" applyFont="1" applyBorder="1" applyAlignment="1">
      <alignment vertical="center"/>
    </xf>
    <xf numFmtId="49" fontId="76" fillId="0" borderId="81" xfId="0" applyNumberFormat="1" applyFont="1" applyBorder="1" applyAlignment="1">
      <alignment horizontal="center" vertical="center"/>
    </xf>
    <xf numFmtId="0" fontId="74" fillId="0" borderId="81" xfId="0" applyFont="1" applyBorder="1" applyAlignment="1">
      <alignment vertical="center" wrapText="1"/>
    </xf>
    <xf numFmtId="0" fontId="74" fillId="0" borderId="26" xfId="0" applyFont="1" applyBorder="1" applyAlignment="1">
      <alignment horizontal="left" vertical="center" wrapText="1"/>
    </xf>
    <xf numFmtId="0" fontId="54" fillId="0" borderId="25" xfId="0" applyFont="1" applyBorder="1" applyAlignment="1">
      <alignment vertical="center"/>
    </xf>
    <xf numFmtId="0" fontId="57" fillId="0" borderId="14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4" fillId="0" borderId="81" xfId="0" applyFont="1" applyBorder="1" applyAlignment="1">
      <alignment horizontal="center" vertical="center"/>
    </xf>
    <xf numFmtId="1" fontId="58" fillId="0" borderId="81" xfId="2" applyNumberFormat="1" applyFont="1" applyBorder="1" applyAlignment="1">
      <alignment horizontal="center" vertical="center"/>
    </xf>
    <xf numFmtId="1" fontId="41" fillId="0" borderId="26" xfId="0" applyNumberFormat="1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49" fontId="41" fillId="0" borderId="19" xfId="0" applyNumberFormat="1" applyFont="1" applyBorder="1" applyAlignment="1">
      <alignment vertical="center"/>
    </xf>
    <xf numFmtId="0" fontId="76" fillId="0" borderId="18" xfId="0" applyFont="1" applyBorder="1" applyAlignment="1">
      <alignment horizontal="center" vertical="center"/>
    </xf>
    <xf numFmtId="0" fontId="41" fillId="0" borderId="73" xfId="1" applyFont="1" applyFill="1" applyBorder="1" applyAlignment="1">
      <alignment horizontal="left" vertical="center"/>
    </xf>
    <xf numFmtId="0" fontId="72" fillId="0" borderId="73" xfId="1" applyFont="1" applyBorder="1" applyAlignment="1">
      <alignment horizontal="center" vertical="center"/>
    </xf>
    <xf numFmtId="49" fontId="41" fillId="0" borderId="51" xfId="1" applyNumberFormat="1" applyFont="1" applyBorder="1" applyAlignment="1">
      <alignment vertical="center"/>
    </xf>
    <xf numFmtId="0" fontId="76" fillId="0" borderId="52" xfId="1" applyFont="1" applyBorder="1" applyAlignment="1">
      <alignment horizontal="center" vertical="center"/>
    </xf>
    <xf numFmtId="0" fontId="77" fillId="0" borderId="52" xfId="0" applyFont="1" applyBorder="1" applyAlignment="1">
      <alignment vertical="center" wrapText="1"/>
    </xf>
    <xf numFmtId="0" fontId="77" fillId="0" borderId="68" xfId="0" applyFont="1" applyBorder="1" applyAlignment="1">
      <alignment horizontal="left" vertical="center" wrapText="1"/>
    </xf>
    <xf numFmtId="1" fontId="41" fillId="0" borderId="52" xfId="3" applyNumberFormat="1" applyFont="1" applyBorder="1" applyAlignment="1">
      <alignment horizontal="center" vertical="center"/>
    </xf>
    <xf numFmtId="1" fontId="41" fillId="0" borderId="68" xfId="0" applyNumberFormat="1" applyFont="1" applyBorder="1" applyAlignment="1">
      <alignment horizontal="center" vertical="center"/>
    </xf>
    <xf numFmtId="0" fontId="60" fillId="7" borderId="80" xfId="0" applyFont="1" applyFill="1" applyBorder="1"/>
    <xf numFmtId="0" fontId="72" fillId="0" borderId="80" xfId="0" applyFont="1" applyBorder="1" applyAlignment="1">
      <alignment horizontal="center" vertical="center"/>
    </xf>
    <xf numFmtId="0" fontId="76" fillId="0" borderId="15" xfId="0" applyFont="1" applyBorder="1" applyAlignment="1">
      <alignment horizontal="center" vertical="center"/>
    </xf>
    <xf numFmtId="0" fontId="60" fillId="7" borderId="25" xfId="0" applyFont="1" applyFill="1" applyBorder="1"/>
    <xf numFmtId="0" fontId="76" fillId="0" borderId="81" xfId="0" applyFont="1" applyBorder="1" applyAlignment="1">
      <alignment horizontal="center" vertical="center"/>
    </xf>
    <xf numFmtId="0" fontId="54" fillId="0" borderId="25" xfId="0" applyFont="1" applyBorder="1"/>
    <xf numFmtId="0" fontId="54" fillId="0" borderId="14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/>
    </xf>
    <xf numFmtId="0" fontId="54" fillId="0" borderId="40" xfId="0" applyFont="1" applyFill="1" applyBorder="1"/>
    <xf numFmtId="49" fontId="41" fillId="0" borderId="51" xfId="0" applyNumberFormat="1" applyFont="1" applyBorder="1" applyAlignment="1">
      <alignment vertical="center"/>
    </xf>
    <xf numFmtId="0" fontId="76" fillId="0" borderId="52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/>
    </xf>
    <xf numFmtId="1" fontId="54" fillId="0" borderId="52" xfId="0" applyNumberFormat="1" applyFont="1" applyBorder="1" applyAlignment="1">
      <alignment horizontal="center" vertical="center"/>
    </xf>
    <xf numFmtId="49" fontId="72" fillId="0" borderId="80" xfId="0" applyNumberFormat="1" applyFont="1" applyBorder="1" applyAlignment="1">
      <alignment horizontal="center" vertical="center" wrapText="1"/>
    </xf>
    <xf numFmtId="49" fontId="58" fillId="0" borderId="58" xfId="0" applyNumberFormat="1" applyFont="1" applyBorder="1" applyAlignment="1">
      <alignment vertical="center"/>
    </xf>
    <xf numFmtId="49" fontId="74" fillId="0" borderId="15" xfId="0" applyNumberFormat="1" applyFont="1" applyBorder="1" applyAlignment="1">
      <alignment horizontal="center" vertical="center"/>
    </xf>
    <xf numFmtId="49" fontId="74" fillId="0" borderId="15" xfId="0" applyNumberFormat="1" applyFont="1" applyBorder="1" applyAlignment="1">
      <alignment vertical="center" wrapText="1"/>
    </xf>
    <xf numFmtId="49" fontId="74" fillId="0" borderId="45" xfId="0" applyNumberFormat="1" applyFont="1" applyBorder="1" applyAlignment="1">
      <alignment horizontal="left" vertical="center" wrapText="1"/>
    </xf>
    <xf numFmtId="0" fontId="58" fillId="0" borderId="80" xfId="0" applyFont="1" applyBorder="1" applyAlignment="1">
      <alignment horizontal="left" vertical="center"/>
    </xf>
    <xf numFmtId="0" fontId="58" fillId="0" borderId="80" xfId="0" applyFont="1" applyBorder="1" applyAlignment="1">
      <alignment vertical="center"/>
    </xf>
    <xf numFmtId="0" fontId="58" fillId="0" borderId="45" xfId="0" applyFont="1" applyBorder="1" applyAlignment="1">
      <alignment horizontal="center" vertical="center"/>
    </xf>
    <xf numFmtId="0" fontId="58" fillId="0" borderId="80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top"/>
    </xf>
    <xf numFmtId="0" fontId="40" fillId="0" borderId="55" xfId="0" applyFont="1" applyBorder="1" applyAlignment="1">
      <alignment horizontal="center"/>
    </xf>
    <xf numFmtId="0" fontId="74" fillId="0" borderId="81" xfId="0" applyFont="1" applyBorder="1" applyAlignment="1">
      <alignment horizontal="center" vertical="center"/>
    </xf>
    <xf numFmtId="0" fontId="72" fillId="0" borderId="73" xfId="0" applyFont="1" applyBorder="1" applyAlignment="1">
      <alignment horizontal="center" vertical="center"/>
    </xf>
    <xf numFmtId="49" fontId="58" fillId="0" borderId="51" xfId="0" applyNumberFormat="1" applyFont="1" applyBorder="1" applyAlignment="1">
      <alignment vertical="center"/>
    </xf>
    <xf numFmtId="0" fontId="74" fillId="0" borderId="52" xfId="0" applyFont="1" applyBorder="1" applyAlignment="1">
      <alignment vertical="center" wrapText="1"/>
    </xf>
    <xf numFmtId="0" fontId="74" fillId="0" borderId="68" xfId="0" applyFont="1" applyBorder="1" applyAlignment="1">
      <alignment horizontal="left" vertical="center" wrapText="1"/>
    </xf>
    <xf numFmtId="0" fontId="58" fillId="0" borderId="73" xfId="0" applyFont="1" applyBorder="1" applyAlignment="1">
      <alignment vertical="center"/>
    </xf>
    <xf numFmtId="0" fontId="58" fillId="0" borderId="51" xfId="0" applyFont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73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49" fontId="72" fillId="0" borderId="25" xfId="0" applyNumberFormat="1" applyFont="1" applyBorder="1" applyAlignment="1">
      <alignment horizontal="center" vertical="center" wrapText="1"/>
    </xf>
    <xf numFmtId="49" fontId="58" fillId="0" borderId="14" xfId="0" applyNumberFormat="1" applyFont="1" applyBorder="1" applyAlignment="1">
      <alignment vertical="center"/>
    </xf>
    <xf numFmtId="49" fontId="74" fillId="0" borderId="81" xfId="0" applyNumberFormat="1" applyFont="1" applyBorder="1" applyAlignment="1">
      <alignment horizontal="center" vertical="center"/>
    </xf>
    <xf numFmtId="49" fontId="74" fillId="0" borderId="81" xfId="0" applyNumberFormat="1" applyFont="1" applyBorder="1" applyAlignment="1">
      <alignment vertical="center" wrapText="1"/>
    </xf>
    <xf numFmtId="49" fontId="74" fillId="0" borderId="26" xfId="0" applyNumberFormat="1" applyFont="1" applyBorder="1" applyAlignment="1">
      <alignment horizontal="left" vertical="center" wrapText="1"/>
    </xf>
    <xf numFmtId="0" fontId="58" fillId="0" borderId="25" xfId="0" applyFont="1" applyBorder="1" applyAlignment="1">
      <alignment vertical="center"/>
    </xf>
    <xf numFmtId="0" fontId="58" fillId="0" borderId="14" xfId="0" applyFont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top"/>
    </xf>
    <xf numFmtId="0" fontId="40" fillId="0" borderId="35" xfId="0" applyFont="1" applyBorder="1" applyAlignment="1">
      <alignment horizontal="center"/>
    </xf>
    <xf numFmtId="0" fontId="72" fillId="0" borderId="40" xfId="0" applyFont="1" applyBorder="1" applyAlignment="1">
      <alignment horizontal="center" vertical="center"/>
    </xf>
    <xf numFmtId="49" fontId="58" fillId="0" borderId="19" xfId="0" applyNumberFormat="1" applyFont="1" applyBorder="1" applyAlignment="1">
      <alignment vertical="center"/>
    </xf>
    <xf numFmtId="0" fontId="74" fillId="0" borderId="18" xfId="0" applyFont="1" applyBorder="1" applyAlignment="1">
      <alignment vertical="center" wrapText="1"/>
    </xf>
    <xf numFmtId="0" fontId="74" fillId="0" borderId="20" xfId="0" applyFont="1" applyBorder="1" applyAlignment="1">
      <alignment horizontal="left" vertical="center" wrapText="1"/>
    </xf>
    <xf numFmtId="0" fontId="58" fillId="0" borderId="40" xfId="0" applyFont="1" applyBorder="1" applyAlignment="1">
      <alignment vertical="center"/>
    </xf>
    <xf numFmtId="0" fontId="58" fillId="0" borderId="20" xfId="0" applyFont="1" applyBorder="1" applyAlignment="1">
      <alignment horizontal="center" vertical="center"/>
    </xf>
    <xf numFmtId="0" fontId="58" fillId="0" borderId="40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72" fillId="0" borderId="25" xfId="1" applyFont="1" applyBorder="1" applyAlignment="1">
      <alignment horizontal="center" vertical="center"/>
    </xf>
    <xf numFmtId="49" fontId="41" fillId="0" borderId="14" xfId="1" applyNumberFormat="1" applyFont="1" applyBorder="1" applyAlignment="1">
      <alignment vertical="center"/>
    </xf>
    <xf numFmtId="0" fontId="54" fillId="0" borderId="19" xfId="0" applyFont="1" applyBorder="1" applyAlignment="1">
      <alignment horizontal="center"/>
    </xf>
    <xf numFmtId="0" fontId="58" fillId="0" borderId="80" xfId="0" applyFont="1" applyFill="1" applyBorder="1" applyAlignment="1">
      <alignment vertical="center"/>
    </xf>
    <xf numFmtId="0" fontId="58" fillId="0" borderId="80" xfId="0" applyFont="1" applyFill="1" applyBorder="1" applyAlignment="1">
      <alignment horizontal="left" vertical="center"/>
    </xf>
    <xf numFmtId="0" fontId="58" fillId="0" borderId="80" xfId="0" applyFont="1" applyFill="1" applyBorder="1" applyAlignment="1">
      <alignment horizontal="center" vertical="center"/>
    </xf>
    <xf numFmtId="0" fontId="60" fillId="7" borderId="25" xfId="0" applyFont="1" applyFill="1" applyBorder="1" applyAlignment="1">
      <alignment horizontal="left" vertical="top"/>
    </xf>
    <xf numFmtId="0" fontId="37" fillId="0" borderId="81" xfId="0" applyFont="1" applyBorder="1"/>
    <xf numFmtId="0" fontId="58" fillId="0" borderId="73" xfId="0" applyFont="1" applyFill="1" applyBorder="1" applyAlignment="1">
      <alignment horizontal="left" vertical="center"/>
    </xf>
    <xf numFmtId="0" fontId="58" fillId="0" borderId="51" xfId="0" applyFont="1" applyFill="1" applyBorder="1" applyAlignment="1">
      <alignment horizontal="center" vertical="top"/>
    </xf>
    <xf numFmtId="0" fontId="58" fillId="0" borderId="68" xfId="0" applyFont="1" applyFill="1" applyBorder="1" applyAlignment="1">
      <alignment horizontal="center" vertical="top"/>
    </xf>
    <xf numFmtId="0" fontId="58" fillId="0" borderId="73" xfId="0" applyFont="1" applyFill="1" applyBorder="1" applyAlignment="1">
      <alignment horizontal="center" vertical="top"/>
    </xf>
    <xf numFmtId="0" fontId="41" fillId="0" borderId="52" xfId="0" applyFont="1" applyFill="1" applyBorder="1" applyAlignment="1">
      <alignment horizontal="center" vertical="center"/>
    </xf>
    <xf numFmtId="0" fontId="54" fillId="0" borderId="58" xfId="0" applyFont="1" applyBorder="1" applyAlignment="1">
      <alignment horizontal="center"/>
    </xf>
    <xf numFmtId="0" fontId="54" fillId="0" borderId="45" xfId="0" applyFont="1" applyBorder="1" applyAlignment="1">
      <alignment horizontal="center"/>
    </xf>
    <xf numFmtId="0" fontId="54" fillId="0" borderId="80" xfId="0" applyFont="1" applyBorder="1" applyAlignment="1"/>
    <xf numFmtId="0" fontId="35" fillId="0" borderId="80" xfId="0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55" fillId="7" borderId="25" xfId="0" applyFont="1" applyFill="1" applyBorder="1"/>
    <xf numFmtId="0" fontId="72" fillId="0" borderId="25" xfId="0" applyFont="1" applyBorder="1" applyAlignment="1">
      <alignment horizontal="center"/>
    </xf>
    <xf numFmtId="0" fontId="75" fillId="0" borderId="81" xfId="0" applyFont="1" applyBorder="1" applyAlignment="1">
      <alignment vertical="center" wrapText="1"/>
    </xf>
    <xf numFmtId="0" fontId="75" fillId="0" borderId="26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49" fontId="60" fillId="7" borderId="80" xfId="0" applyNumberFormat="1" applyFont="1" applyFill="1" applyBorder="1"/>
    <xf numFmtId="49" fontId="72" fillId="0" borderId="80" xfId="0" applyNumberFormat="1" applyFont="1" applyBorder="1" applyAlignment="1">
      <alignment horizontal="center" vertical="center"/>
    </xf>
    <xf numFmtId="0" fontId="56" fillId="7" borderId="25" xfId="0" applyFont="1" applyFill="1" applyBorder="1"/>
    <xf numFmtId="0" fontId="55" fillId="7" borderId="25" xfId="0" applyFont="1" applyFill="1" applyBorder="1" applyAlignment="1">
      <alignment horizontal="left" vertical="center"/>
    </xf>
    <xf numFmtId="0" fontId="56" fillId="7" borderId="25" xfId="0" applyFont="1" applyFill="1" applyBorder="1" applyAlignment="1">
      <alignment vertical="center"/>
    </xf>
    <xf numFmtId="0" fontId="74" fillId="0" borderId="26" xfId="0" applyFont="1" applyBorder="1" applyAlignment="1">
      <alignment vertical="center" wrapText="1"/>
    </xf>
    <xf numFmtId="0" fontId="54" fillId="0" borderId="25" xfId="0" applyFont="1" applyBorder="1" applyAlignment="1">
      <alignment horizontal="center" vertical="center"/>
    </xf>
    <xf numFmtId="0" fontId="12" fillId="0" borderId="25" xfId="0" applyFont="1" applyBorder="1"/>
    <xf numFmtId="0" fontId="12" fillId="0" borderId="35" xfId="0" applyFont="1" applyBorder="1"/>
    <xf numFmtId="0" fontId="75" fillId="0" borderId="18" xfId="0" applyFont="1" applyBorder="1" applyAlignment="1">
      <alignment horizontal="center"/>
    </xf>
    <xf numFmtId="0" fontId="75" fillId="0" borderId="18" xfId="0" applyFont="1" applyBorder="1" applyAlignment="1">
      <alignment wrapText="1"/>
    </xf>
    <xf numFmtId="0" fontId="75" fillId="0" borderId="20" xfId="0" applyFont="1" applyBorder="1" applyAlignment="1">
      <alignment wrapText="1"/>
    </xf>
    <xf numFmtId="0" fontId="76" fillId="0" borderId="15" xfId="0" applyFont="1" applyBorder="1" applyAlignment="1">
      <alignment vertical="center" wrapText="1"/>
    </xf>
    <xf numFmtId="0" fontId="76" fillId="0" borderId="45" xfId="0" applyFont="1" applyBorder="1" applyAlignment="1">
      <alignment horizontal="left" vertical="center" wrapText="1"/>
    </xf>
    <xf numFmtId="49" fontId="60" fillId="7" borderId="25" xfId="0" applyNumberFormat="1" applyFont="1" applyFill="1" applyBorder="1"/>
    <xf numFmtId="49" fontId="72" fillId="0" borderId="25" xfId="0" applyNumberFormat="1" applyFont="1" applyBorder="1" applyAlignment="1">
      <alignment horizontal="center" vertical="center"/>
    </xf>
    <xf numFmtId="0" fontId="75" fillId="0" borderId="52" xfId="0" applyFont="1" applyBorder="1" applyAlignment="1">
      <alignment horizontal="center" vertical="center"/>
    </xf>
    <xf numFmtId="0" fontId="40" fillId="0" borderId="73" xfId="0" applyFont="1" applyBorder="1" applyAlignment="1">
      <alignment horizontal="center"/>
    </xf>
    <xf numFmtId="0" fontId="40" fillId="0" borderId="54" xfId="0" applyFont="1" applyBorder="1" applyAlignment="1">
      <alignment horizontal="center"/>
    </xf>
    <xf numFmtId="0" fontId="41" fillId="0" borderId="25" xfId="0" applyFont="1" applyBorder="1" applyAlignment="1">
      <alignment vertical="center"/>
    </xf>
    <xf numFmtId="0" fontId="41" fillId="0" borderId="25" xfId="0" applyFont="1" applyBorder="1"/>
    <xf numFmtId="0" fontId="41" fillId="0" borderId="14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41" fillId="0" borderId="40" xfId="0" applyFont="1" applyFill="1" applyBorder="1" applyAlignment="1">
      <alignment vertical="center"/>
    </xf>
    <xf numFmtId="0" fontId="54" fillId="0" borderId="18" xfId="0" applyFont="1" applyBorder="1" applyAlignment="1">
      <alignment vertical="center"/>
    </xf>
    <xf numFmtId="0" fontId="54" fillId="0" borderId="18" xfId="0" applyFont="1" applyBorder="1"/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54" fillId="0" borderId="80" xfId="0" applyNumberFormat="1" applyFont="1" applyBorder="1"/>
    <xf numFmtId="49" fontId="54" fillId="0" borderId="58" xfId="0" applyNumberFormat="1" applyFont="1" applyBorder="1" applyAlignment="1">
      <alignment horizontal="center"/>
    </xf>
    <xf numFmtId="49" fontId="54" fillId="0" borderId="45" xfId="0" applyNumberFormat="1" applyFont="1" applyBorder="1" applyAlignment="1">
      <alignment horizontal="center"/>
    </xf>
    <xf numFmtId="1" fontId="54" fillId="0" borderId="58" xfId="0" applyNumberFormat="1" applyFont="1" applyBorder="1" applyAlignment="1">
      <alignment horizontal="center" vertical="center"/>
    </xf>
    <xf numFmtId="1" fontId="54" fillId="0" borderId="45" xfId="0" applyNumberFormat="1" applyFont="1" applyBorder="1" applyAlignment="1">
      <alignment horizontal="center" vertical="center"/>
    </xf>
    <xf numFmtId="49" fontId="54" fillId="0" borderId="73" xfId="0" applyNumberFormat="1" applyFont="1" applyBorder="1"/>
    <xf numFmtId="49" fontId="54" fillId="0" borderId="51" xfId="0" applyNumberFormat="1" applyFont="1" applyBorder="1" applyAlignment="1">
      <alignment horizontal="center"/>
    </xf>
    <xf numFmtId="49" fontId="54" fillId="0" borderId="68" xfId="0" applyNumberFormat="1" applyFont="1" applyBorder="1" applyAlignment="1">
      <alignment horizontal="center"/>
    </xf>
    <xf numFmtId="1" fontId="54" fillId="0" borderId="68" xfId="0" applyNumberFormat="1" applyFont="1" applyBorder="1" applyAlignment="1">
      <alignment horizontal="center" vertical="center"/>
    </xf>
    <xf numFmtId="0" fontId="72" fillId="0" borderId="80" xfId="0" applyFont="1" applyFill="1" applyBorder="1" applyAlignment="1">
      <alignment horizontal="center" vertical="center"/>
    </xf>
    <xf numFmtId="0" fontId="76" fillId="0" borderId="15" xfId="0" applyFont="1" applyFill="1" applyBorder="1" applyAlignment="1">
      <alignment horizontal="center" vertical="center"/>
    </xf>
    <xf numFmtId="0" fontId="41" fillId="0" borderId="80" xfId="0" applyFont="1" applyFill="1" applyBorder="1" applyAlignment="1">
      <alignment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/>
    </xf>
    <xf numFmtId="0" fontId="41" fillId="0" borderId="58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57" fillId="0" borderId="15" xfId="0" applyFont="1" applyFill="1" applyBorder="1" applyAlignment="1">
      <alignment horizontal="center" vertical="center"/>
    </xf>
    <xf numFmtId="1" fontId="57" fillId="0" borderId="45" xfId="0" applyNumberFormat="1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49" fontId="54" fillId="0" borderId="14" xfId="0" applyNumberFormat="1" applyFont="1" applyFill="1" applyBorder="1" applyAlignment="1">
      <alignment vertical="center"/>
    </xf>
    <xf numFmtId="0" fontId="76" fillId="0" borderId="81" xfId="0" applyFont="1" applyFill="1" applyBorder="1" applyAlignment="1">
      <alignment horizontal="center" vertical="center"/>
    </xf>
    <xf numFmtId="0" fontId="58" fillId="0" borderId="26" xfId="0" applyFont="1" applyFill="1" applyBorder="1" applyAlignment="1">
      <alignment horizontal="center"/>
    </xf>
    <xf numFmtId="0" fontId="54" fillId="0" borderId="25" xfId="0" applyFont="1" applyFill="1" applyBorder="1" applyAlignment="1">
      <alignment horizontal="center" vertical="center"/>
    </xf>
    <xf numFmtId="0" fontId="40" fillId="0" borderId="25" xfId="0" applyFont="1" applyFill="1" applyBorder="1" applyAlignment="1">
      <alignment horizontal="center"/>
    </xf>
    <xf numFmtId="0" fontId="40" fillId="0" borderId="35" xfId="0" applyFont="1" applyFill="1" applyBorder="1" applyAlignment="1">
      <alignment horizontal="center"/>
    </xf>
    <xf numFmtId="0" fontId="72" fillId="0" borderId="40" xfId="0" applyFont="1" applyFill="1" applyBorder="1" applyAlignment="1">
      <alignment horizontal="center" vertical="center"/>
    </xf>
    <xf numFmtId="0" fontId="57" fillId="0" borderId="40" xfId="0" applyFont="1" applyFill="1" applyBorder="1" applyAlignment="1">
      <alignment vertical="center"/>
    </xf>
    <xf numFmtId="0" fontId="57" fillId="0" borderId="18" xfId="0" applyFont="1" applyFill="1" applyBorder="1" applyAlignment="1">
      <alignment horizontal="center" vertical="center"/>
    </xf>
    <xf numFmtId="1" fontId="57" fillId="0" borderId="20" xfId="0" applyNumberFormat="1" applyFont="1" applyFill="1" applyBorder="1" applyAlignment="1">
      <alignment horizontal="center" vertical="center"/>
    </xf>
    <xf numFmtId="0" fontId="72" fillId="0" borderId="73" xfId="0" applyFont="1" applyFill="1" applyBorder="1" applyAlignment="1">
      <alignment horizontal="center" vertical="center"/>
    </xf>
    <xf numFmtId="1" fontId="58" fillId="0" borderId="51" xfId="0" applyNumberFormat="1" applyFont="1" applyFill="1" applyBorder="1" applyAlignment="1">
      <alignment horizontal="center"/>
    </xf>
    <xf numFmtId="0" fontId="58" fillId="0" borderId="73" xfId="0" applyFont="1" applyFill="1" applyBorder="1" applyAlignment="1">
      <alignment horizontal="center"/>
    </xf>
    <xf numFmtId="0" fontId="57" fillId="0" borderId="52" xfId="0" applyFont="1" applyFill="1" applyBorder="1" applyAlignment="1">
      <alignment horizontal="center" vertical="center"/>
    </xf>
    <xf numFmtId="1" fontId="57" fillId="0" borderId="68" xfId="0" applyNumberFormat="1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/>
    </xf>
    <xf numFmtId="0" fontId="40" fillId="0" borderId="54" xfId="0" applyFont="1" applyFill="1" applyBorder="1" applyAlignment="1">
      <alignment horizontal="center"/>
    </xf>
    <xf numFmtId="0" fontId="55" fillId="7" borderId="80" xfId="0" applyFont="1" applyFill="1" applyBorder="1" applyAlignment="1">
      <alignment horizontal="left" vertical="center"/>
    </xf>
    <xf numFmtId="0" fontId="76" fillId="0" borderId="15" xfId="0" applyFont="1" applyFill="1" applyBorder="1" applyAlignment="1">
      <alignment vertical="center" wrapText="1"/>
    </xf>
    <xf numFmtId="0" fontId="76" fillId="0" borderId="45" xfId="0" applyFont="1" applyFill="1" applyBorder="1" applyAlignment="1">
      <alignment horizontal="left" vertical="center" wrapText="1"/>
    </xf>
    <xf numFmtId="0" fontId="19" fillId="0" borderId="80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75" fillId="0" borderId="81" xfId="0" applyFont="1" applyFill="1" applyBorder="1" applyAlignment="1">
      <alignment horizontal="center" vertical="center"/>
    </xf>
    <xf numFmtId="0" fontId="57" fillId="0" borderId="19" xfId="0" applyFont="1" applyFill="1" applyBorder="1" applyAlignment="1">
      <alignment horizontal="center" vertical="center"/>
    </xf>
    <xf numFmtId="0" fontId="57" fillId="0" borderId="20" xfId="0" applyFont="1" applyFill="1" applyBorder="1" applyAlignment="1">
      <alignment horizontal="center" vertical="center"/>
    </xf>
    <xf numFmtId="0" fontId="57" fillId="0" borderId="40" xfId="0" applyFont="1" applyFill="1" applyBorder="1" applyAlignment="1">
      <alignment horizontal="center" vertical="center"/>
    </xf>
    <xf numFmtId="0" fontId="76" fillId="0" borderId="52" xfId="0" applyFont="1" applyFill="1" applyBorder="1" applyAlignment="1">
      <alignment vertical="center" wrapText="1"/>
    </xf>
    <xf numFmtId="0" fontId="76" fillId="0" borderId="68" xfId="0" applyFont="1" applyFill="1" applyBorder="1" applyAlignment="1">
      <alignment horizontal="left" vertical="center" wrapText="1"/>
    </xf>
    <xf numFmtId="0" fontId="41" fillId="0" borderId="73" xfId="0" applyFont="1" applyFill="1" applyBorder="1" applyAlignment="1">
      <alignment vertical="center"/>
    </xf>
    <xf numFmtId="1" fontId="54" fillId="0" borderId="51" xfId="0" applyNumberFormat="1" applyFont="1" applyFill="1" applyBorder="1" applyAlignment="1">
      <alignment horizontal="center"/>
    </xf>
    <xf numFmtId="0" fontId="19" fillId="0" borderId="73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1" fontId="54" fillId="0" borderId="58" xfId="0" applyNumberFormat="1" applyFont="1" applyFill="1" applyBorder="1" applyAlignment="1">
      <alignment horizontal="center" vertical="center"/>
    </xf>
    <xf numFmtId="0" fontId="58" fillId="0" borderId="45" xfId="0" applyFont="1" applyFill="1" applyBorder="1" applyAlignment="1">
      <alignment horizontal="center"/>
    </xf>
    <xf numFmtId="0" fontId="54" fillId="0" borderId="80" xfId="0" applyFont="1" applyFill="1" applyBorder="1" applyAlignment="1">
      <alignment horizontal="center" vertical="center"/>
    </xf>
    <xf numFmtId="0" fontId="58" fillId="0" borderId="25" xfId="0" applyFont="1" applyFill="1" applyBorder="1" applyAlignment="1"/>
    <xf numFmtId="0" fontId="58" fillId="0" borderId="25" xfId="0" applyFont="1" applyFill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/>
    </xf>
    <xf numFmtId="44" fontId="41" fillId="0" borderId="40" xfId="267" applyFont="1" applyFill="1" applyBorder="1" applyAlignment="1">
      <alignment horizontal="left" vertical="center"/>
    </xf>
    <xf numFmtId="0" fontId="75" fillId="0" borderId="52" xfId="0" applyFont="1" applyFill="1" applyBorder="1" applyAlignment="1">
      <alignment horizontal="center" vertical="center"/>
    </xf>
    <xf numFmtId="0" fontId="57" fillId="0" borderId="73" xfId="0" applyFont="1" applyFill="1" applyBorder="1" applyAlignment="1">
      <alignment vertical="center"/>
    </xf>
    <xf numFmtId="0" fontId="54" fillId="0" borderId="80" xfId="0" applyFont="1" applyFill="1" applyBorder="1" applyAlignment="1">
      <alignment horizontal="left" vertical="center"/>
    </xf>
    <xf numFmtId="0" fontId="57" fillId="0" borderId="81" xfId="0" applyFont="1" applyFill="1" applyBorder="1" applyAlignment="1">
      <alignment horizontal="center" vertical="center"/>
    </xf>
    <xf numFmtId="1" fontId="57" fillId="0" borderId="26" xfId="0" applyNumberFormat="1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49" fontId="54" fillId="0" borderId="51" xfId="0" applyNumberFormat="1" applyFont="1" applyFill="1" applyBorder="1" applyAlignment="1">
      <alignment vertical="center"/>
    </xf>
    <xf numFmtId="0" fontId="57" fillId="0" borderId="51" xfId="0" applyFont="1" applyFill="1" applyBorder="1" applyAlignment="1">
      <alignment horizontal="center" vertical="center"/>
    </xf>
    <xf numFmtId="0" fontId="57" fillId="0" borderId="68" xfId="0" applyFont="1" applyFill="1" applyBorder="1" applyAlignment="1">
      <alignment horizontal="center" vertical="center"/>
    </xf>
    <xf numFmtId="0" fontId="57" fillId="0" borderId="73" xfId="0" applyFont="1" applyFill="1" applyBorder="1" applyAlignment="1">
      <alignment horizontal="center" vertical="center"/>
    </xf>
    <xf numFmtId="0" fontId="41" fillId="0" borderId="51" xfId="0" applyFont="1" applyFill="1" applyBorder="1" applyAlignment="1">
      <alignment horizontal="center" vertical="center"/>
    </xf>
    <xf numFmtId="1" fontId="58" fillId="0" borderId="14" xfId="0" applyNumberFormat="1" applyFont="1" applyFill="1" applyBorder="1" applyAlignment="1">
      <alignment horizontal="center"/>
    </xf>
    <xf numFmtId="0" fontId="58" fillId="0" borderId="25" xfId="0" applyFont="1" applyFill="1" applyBorder="1" applyAlignment="1">
      <alignment horizontal="center"/>
    </xf>
    <xf numFmtId="0" fontId="58" fillId="3" borderId="81" xfId="0" applyFont="1" applyFill="1" applyBorder="1" applyAlignment="1">
      <alignment horizontal="center" vertical="center"/>
    </xf>
    <xf numFmtId="0" fontId="58" fillId="0" borderId="40" xfId="0" applyFont="1" applyFill="1" applyBorder="1" applyAlignment="1">
      <alignment horizontal="left" vertical="center"/>
    </xf>
    <xf numFmtId="0" fontId="58" fillId="0" borderId="40" xfId="0" applyFont="1" applyFill="1" applyBorder="1" applyAlignment="1">
      <alignment horizontal="center" vertical="center"/>
    </xf>
    <xf numFmtId="0" fontId="57" fillId="0" borderId="80" xfId="0" applyFont="1" applyFill="1" applyBorder="1" applyAlignment="1">
      <alignment vertical="center"/>
    </xf>
    <xf numFmtId="0" fontId="57" fillId="0" borderId="58" xfId="0" applyFont="1" applyFill="1" applyBorder="1" applyAlignment="1">
      <alignment horizontal="center" vertical="center"/>
    </xf>
    <xf numFmtId="0" fontId="57" fillId="0" borderId="45" xfId="0" applyFont="1" applyFill="1" applyBorder="1" applyAlignment="1">
      <alignment horizontal="center" vertical="center"/>
    </xf>
    <xf numFmtId="0" fontId="57" fillId="0" borderId="80" xfId="0" applyFont="1" applyFill="1" applyBorder="1" applyAlignment="1">
      <alignment horizontal="center" vertical="center"/>
    </xf>
    <xf numFmtId="0" fontId="55" fillId="7" borderId="25" xfId="0" applyFont="1" applyFill="1" applyBorder="1" applyAlignment="1">
      <alignment vertical="center"/>
    </xf>
    <xf numFmtId="0" fontId="57" fillId="0" borderId="25" xfId="0" applyFont="1" applyFill="1" applyBorder="1" applyAlignment="1">
      <alignment vertical="center"/>
    </xf>
    <xf numFmtId="0" fontId="54" fillId="0" borderId="25" xfId="0" applyFont="1" applyFill="1" applyBorder="1" applyAlignment="1">
      <alignment horizontal="left" vertical="center"/>
    </xf>
    <xf numFmtId="0" fontId="57" fillId="0" borderId="14" xfId="0" applyFont="1" applyFill="1" applyBorder="1" applyAlignment="1">
      <alignment horizontal="center" vertical="center"/>
    </xf>
    <xf numFmtId="0" fontId="57" fillId="0" borderId="26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58" fillId="0" borderId="80" xfId="0" applyFont="1" applyFill="1" applyBorder="1" applyAlignment="1"/>
    <xf numFmtId="1" fontId="58" fillId="0" borderId="58" xfId="0" applyNumberFormat="1" applyFont="1" applyFill="1" applyBorder="1" applyAlignment="1">
      <alignment horizontal="center" vertical="center"/>
    </xf>
    <xf numFmtId="1" fontId="54" fillId="0" borderId="19" xfId="0" applyNumberFormat="1" applyFont="1" applyFill="1" applyBorder="1" applyAlignment="1">
      <alignment horizontal="center" vertical="center"/>
    </xf>
    <xf numFmtId="0" fontId="54" fillId="0" borderId="40" xfId="0" applyFont="1" applyFill="1" applyBorder="1" applyAlignment="1">
      <alignment horizontal="center" vertical="center"/>
    </xf>
    <xf numFmtId="0" fontId="58" fillId="0" borderId="73" xfId="0" applyFont="1" applyFill="1" applyBorder="1" applyAlignment="1">
      <alignment horizontal="center" vertical="center"/>
    </xf>
    <xf numFmtId="1" fontId="54" fillId="0" borderId="19" xfId="0" applyNumberFormat="1" applyFont="1" applyFill="1" applyBorder="1" applyAlignment="1">
      <alignment horizontal="center"/>
    </xf>
    <xf numFmtId="0" fontId="72" fillId="0" borderId="80" xfId="0" quotePrefix="1" applyFont="1" applyFill="1" applyBorder="1" applyAlignment="1">
      <alignment horizontal="center" vertical="center"/>
    </xf>
    <xf numFmtId="1" fontId="54" fillId="0" borderId="58" xfId="0" applyNumberFormat="1" applyFont="1" applyFill="1" applyBorder="1" applyAlignment="1">
      <alignment horizontal="center"/>
    </xf>
    <xf numFmtId="0" fontId="72" fillId="0" borderId="73" xfId="0" quotePrefix="1" applyFont="1" applyFill="1" applyBorder="1" applyAlignment="1">
      <alignment horizontal="center" vertical="center"/>
    </xf>
    <xf numFmtId="0" fontId="76" fillId="0" borderId="52" xfId="0" quotePrefix="1" applyFont="1" applyFill="1" applyBorder="1" applyAlignment="1">
      <alignment horizontal="center" vertical="center"/>
    </xf>
    <xf numFmtId="0" fontId="54" fillId="0" borderId="51" xfId="0" applyFont="1" applyFill="1" applyBorder="1"/>
    <xf numFmtId="0" fontId="54" fillId="0" borderId="68" xfId="0" applyFont="1" applyFill="1" applyBorder="1"/>
    <xf numFmtId="1" fontId="54" fillId="0" borderId="14" xfId="0" applyNumberFormat="1" applyFont="1" applyFill="1" applyBorder="1" applyAlignment="1">
      <alignment horizontal="center"/>
    </xf>
    <xf numFmtId="1" fontId="58" fillId="0" borderId="58" xfId="0" applyNumberFormat="1" applyFont="1" applyFill="1" applyBorder="1" applyAlignment="1">
      <alignment horizontal="center"/>
    </xf>
    <xf numFmtId="0" fontId="58" fillId="0" borderId="80" xfId="0" applyFont="1" applyFill="1" applyBorder="1" applyAlignment="1">
      <alignment horizontal="center"/>
    </xf>
    <xf numFmtId="0" fontId="72" fillId="0" borderId="25" xfId="0" quotePrefix="1" applyFont="1" applyFill="1" applyBorder="1" applyAlignment="1">
      <alignment horizontal="center" vertical="center"/>
    </xf>
    <xf numFmtId="0" fontId="76" fillId="0" borderId="81" xfId="0" applyFont="1" applyFill="1" applyBorder="1" applyAlignment="1">
      <alignment vertical="center" wrapText="1"/>
    </xf>
    <xf numFmtId="0" fontId="76" fillId="0" borderId="26" xfId="0" applyFont="1" applyFill="1" applyBorder="1" applyAlignment="1">
      <alignment horizontal="left" vertical="center" wrapText="1"/>
    </xf>
    <xf numFmtId="0" fontId="41" fillId="0" borderId="25" xfId="0" applyFont="1" applyFill="1" applyBorder="1" applyAlignment="1">
      <alignment vertical="center"/>
    </xf>
    <xf numFmtId="1" fontId="41" fillId="0" borderId="14" xfId="0" applyNumberFormat="1" applyFont="1" applyFill="1" applyBorder="1" applyAlignment="1">
      <alignment horizontal="center"/>
    </xf>
    <xf numFmtId="0" fontId="41" fillId="0" borderId="26" xfId="0" applyFont="1" applyFill="1" applyBorder="1" applyAlignment="1">
      <alignment horizontal="center"/>
    </xf>
    <xf numFmtId="0" fontId="41" fillId="0" borderId="25" xfId="0" applyFont="1" applyFill="1" applyBorder="1" applyAlignment="1">
      <alignment horizontal="center"/>
    </xf>
    <xf numFmtId="0" fontId="41" fillId="0" borderId="14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72" fillId="0" borderId="40" xfId="0" quotePrefix="1" applyFont="1" applyFill="1" applyBorder="1" applyAlignment="1">
      <alignment horizontal="center" vertical="center"/>
    </xf>
    <xf numFmtId="0" fontId="76" fillId="0" borderId="18" xfId="0" quotePrefix="1" applyFont="1" applyFill="1" applyBorder="1" applyAlignment="1">
      <alignment horizontal="center" vertical="center"/>
    </xf>
    <xf numFmtId="0" fontId="76" fillId="0" borderId="18" xfId="0" applyFont="1" applyFill="1" applyBorder="1" applyAlignment="1">
      <alignment vertical="center" wrapText="1"/>
    </xf>
    <xf numFmtId="0" fontId="76" fillId="0" borderId="20" xfId="0" applyFont="1" applyFill="1" applyBorder="1" applyAlignment="1">
      <alignment horizontal="left" vertical="center" wrapText="1"/>
    </xf>
    <xf numFmtId="1" fontId="41" fillId="0" borderId="19" xfId="0" applyNumberFormat="1" applyFont="1" applyFill="1" applyBorder="1" applyAlignment="1">
      <alignment horizontal="center" vertical="center"/>
    </xf>
    <xf numFmtId="0" fontId="58" fillId="0" borderId="25" xfId="0" applyFont="1" applyFill="1" applyBorder="1" applyAlignment="1">
      <alignment vertical="center"/>
    </xf>
    <xf numFmtId="0" fontId="57" fillId="0" borderId="25" xfId="0" applyFont="1" applyFill="1" applyBorder="1" applyAlignment="1">
      <alignment horizontal="left" vertical="center"/>
    </xf>
    <xf numFmtId="0" fontId="58" fillId="0" borderId="80" xfId="0" applyFont="1" applyBorder="1"/>
    <xf numFmtId="1" fontId="58" fillId="0" borderId="58" xfId="0" applyNumberFormat="1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58" fillId="0" borderId="25" xfId="0" applyFont="1" applyBorder="1"/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56" fillId="7" borderId="80" xfId="0" applyFont="1" applyFill="1" applyBorder="1" applyAlignment="1"/>
    <xf numFmtId="49" fontId="76" fillId="0" borderId="15" xfId="0" applyNumberFormat="1" applyFont="1" applyFill="1" applyBorder="1" applyAlignment="1">
      <alignment horizontal="center" vertical="center"/>
    </xf>
    <xf numFmtId="0" fontId="74" fillId="0" borderId="15" xfId="0" applyFont="1" applyFill="1" applyBorder="1" applyAlignment="1">
      <alignment horizontal="left" vertical="center" wrapText="1"/>
    </xf>
    <xf numFmtId="0" fontId="54" fillId="0" borderId="14" xfId="0" applyFont="1" applyBorder="1" applyAlignment="1">
      <alignment horizontal="center"/>
    </xf>
    <xf numFmtId="0" fontId="54" fillId="0" borderId="26" xfId="0" applyFont="1" applyBorder="1" applyAlignment="1">
      <alignment horizontal="center"/>
    </xf>
    <xf numFmtId="0" fontId="54" fillId="0" borderId="25" xfId="0" applyFont="1" applyBorder="1" applyAlignment="1"/>
    <xf numFmtId="0" fontId="54" fillId="0" borderId="20" xfId="0" applyFont="1" applyBorder="1" applyAlignment="1">
      <alignment horizontal="center"/>
    </xf>
    <xf numFmtId="0" fontId="54" fillId="0" borderId="40" xfId="0" applyFont="1" applyBorder="1" applyAlignment="1"/>
    <xf numFmtId="0" fontId="56" fillId="7" borderId="25" xfId="0" applyFont="1" applyFill="1" applyBorder="1" applyAlignment="1"/>
    <xf numFmtId="49" fontId="76" fillId="0" borderId="81" xfId="0" applyNumberFormat="1" applyFont="1" applyFill="1" applyBorder="1" applyAlignment="1">
      <alignment horizontal="center" vertical="center"/>
    </xf>
    <xf numFmtId="0" fontId="74" fillId="0" borderId="81" xfId="0" applyFont="1" applyFill="1" applyBorder="1" applyAlignment="1">
      <alignment horizontal="left" vertical="center" wrapText="1"/>
    </xf>
    <xf numFmtId="0" fontId="55" fillId="7" borderId="80" xfId="0" applyFont="1" applyFill="1" applyBorder="1" applyAlignment="1">
      <alignment horizontal="left" vertical="top"/>
    </xf>
    <xf numFmtId="49" fontId="72" fillId="0" borderId="80" xfId="0" applyNumberFormat="1" applyFont="1" applyFill="1" applyBorder="1" applyAlignment="1">
      <alignment horizontal="center" vertical="center" wrapText="1"/>
    </xf>
    <xf numFmtId="49" fontId="41" fillId="0" borderId="58" xfId="131" applyNumberFormat="1" applyFont="1" applyFill="1" applyBorder="1" applyAlignment="1">
      <alignment vertical="center"/>
    </xf>
    <xf numFmtId="0" fontId="76" fillId="0" borderId="15" xfId="0" applyFont="1" applyFill="1" applyBorder="1" applyAlignment="1">
      <alignment horizontal="center" vertical="center" wrapText="1"/>
    </xf>
    <xf numFmtId="0" fontId="41" fillId="0" borderId="80" xfId="0" applyFont="1" applyFill="1" applyBorder="1" applyAlignment="1">
      <alignment vertical="top"/>
    </xf>
    <xf numFmtId="1" fontId="41" fillId="0" borderId="58" xfId="0" applyNumberFormat="1" applyFont="1" applyFill="1" applyBorder="1" applyAlignment="1">
      <alignment horizontal="center" vertical="center" wrapText="1"/>
    </xf>
    <xf numFmtId="0" fontId="41" fillId="0" borderId="45" xfId="0" applyFont="1" applyFill="1" applyBorder="1" applyAlignment="1">
      <alignment horizontal="center" vertical="center" wrapText="1"/>
    </xf>
    <xf numFmtId="0" fontId="41" fillId="0" borderId="58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19" fillId="0" borderId="80" xfId="0" applyFont="1" applyFill="1" applyBorder="1" applyAlignment="1">
      <alignment horizontal="center" vertical="center" wrapText="1"/>
    </xf>
    <xf numFmtId="49" fontId="72" fillId="0" borderId="73" xfId="0" applyNumberFormat="1" applyFont="1" applyFill="1" applyBorder="1" applyAlignment="1">
      <alignment horizontal="center" vertical="center" wrapText="1"/>
    </xf>
    <xf numFmtId="49" fontId="41" fillId="0" borderId="51" xfId="131" applyNumberFormat="1" applyFont="1" applyFill="1" applyBorder="1" applyAlignment="1">
      <alignment vertical="center"/>
    </xf>
    <xf numFmtId="0" fontId="76" fillId="0" borderId="52" xfId="0" applyFont="1" applyFill="1" applyBorder="1" applyAlignment="1">
      <alignment horizontal="center" vertical="center" wrapText="1"/>
    </xf>
    <xf numFmtId="0" fontId="41" fillId="0" borderId="73" xfId="0" applyFont="1" applyFill="1" applyBorder="1" applyAlignment="1">
      <alignment vertical="top"/>
    </xf>
    <xf numFmtId="0" fontId="41" fillId="0" borderId="51" xfId="0" applyFont="1" applyFill="1" applyBorder="1" applyAlignment="1">
      <alignment horizontal="center"/>
    </xf>
    <xf numFmtId="0" fontId="41" fillId="0" borderId="68" xfId="0" applyFont="1" applyFill="1" applyBorder="1" applyAlignment="1">
      <alignment horizontal="center"/>
    </xf>
    <xf numFmtId="0" fontId="41" fillId="0" borderId="52" xfId="0" applyFont="1" applyFill="1" applyBorder="1" applyAlignment="1">
      <alignment horizontal="center" vertical="center" wrapText="1"/>
    </xf>
    <xf numFmtId="0" fontId="41" fillId="0" borderId="68" xfId="0" applyFont="1" applyFill="1" applyBorder="1" applyAlignment="1">
      <alignment horizontal="center" vertical="center" wrapText="1"/>
    </xf>
    <xf numFmtId="0" fontId="19" fillId="0" borderId="73" xfId="0" applyFont="1" applyFill="1" applyBorder="1" applyAlignment="1">
      <alignment horizontal="center" vertical="center" wrapText="1"/>
    </xf>
    <xf numFmtId="0" fontId="55" fillId="7" borderId="25" xfId="0" applyFont="1" applyFill="1" applyBorder="1" applyAlignment="1">
      <alignment horizontal="left" vertical="top"/>
    </xf>
    <xf numFmtId="49" fontId="72" fillId="0" borderId="25" xfId="0" applyNumberFormat="1" applyFont="1" applyFill="1" applyBorder="1" applyAlignment="1">
      <alignment horizontal="center" vertical="center" wrapText="1"/>
    </xf>
    <xf numFmtId="49" fontId="41" fillId="0" borderId="14" xfId="131" applyNumberFormat="1" applyFont="1" applyFill="1" applyBorder="1" applyAlignment="1">
      <alignment vertical="center"/>
    </xf>
    <xf numFmtId="0" fontId="76" fillId="0" borderId="81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vertical="top"/>
    </xf>
    <xf numFmtId="1" fontId="41" fillId="0" borderId="14" xfId="0" applyNumberFormat="1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 wrapText="1"/>
    </xf>
    <xf numFmtId="0" fontId="41" fillId="0" borderId="81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49" fontId="72" fillId="0" borderId="40" xfId="0" applyNumberFormat="1" applyFont="1" applyFill="1" applyBorder="1" applyAlignment="1">
      <alignment horizontal="center" vertical="center" wrapText="1"/>
    </xf>
    <xf numFmtId="49" fontId="41" fillId="0" borderId="19" xfId="131" applyNumberFormat="1" applyFont="1" applyFill="1" applyBorder="1" applyAlignment="1">
      <alignment vertical="center"/>
    </xf>
    <xf numFmtId="0" fontId="76" fillId="0" borderId="18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vertical="top"/>
    </xf>
    <xf numFmtId="0" fontId="41" fillId="0" borderId="19" xfId="0" applyFont="1" applyFill="1" applyBorder="1" applyAlignment="1">
      <alignment horizontal="center"/>
    </xf>
    <xf numFmtId="0" fontId="41" fillId="0" borderId="20" xfId="0" applyFont="1" applyFill="1" applyBorder="1" applyAlignment="1">
      <alignment horizontal="center"/>
    </xf>
    <xf numFmtId="0" fontId="41" fillId="0" borderId="18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65" fillId="0" borderId="81" xfId="0" applyFont="1" applyFill="1" applyBorder="1" applyAlignment="1">
      <alignment horizontal="center" vertical="center" wrapText="1"/>
    </xf>
    <xf numFmtId="0" fontId="65" fillId="0" borderId="26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left" vertical="top" wrapText="1"/>
    </xf>
    <xf numFmtId="1" fontId="41" fillId="0" borderId="19" xfId="0" applyNumberFormat="1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49" fontId="60" fillId="7" borderId="80" xfId="0" applyNumberFormat="1" applyFont="1" applyFill="1" applyBorder="1" applyAlignment="1">
      <alignment horizontal="left" vertical="top" wrapText="1"/>
    </xf>
    <xf numFmtId="49" fontId="70" fillId="0" borderId="58" xfId="0" applyNumberFormat="1" applyFont="1" applyBorder="1"/>
    <xf numFmtId="0" fontId="35" fillId="0" borderId="80" xfId="0" applyFont="1" applyFill="1" applyBorder="1" applyAlignment="1">
      <alignment horizontal="center" vertical="top"/>
    </xf>
    <xf numFmtId="0" fontId="55" fillId="7" borderId="25" xfId="0" applyFont="1" applyFill="1" applyBorder="1" applyAlignment="1">
      <alignment horizontal="left" vertical="top" wrapText="1"/>
    </xf>
    <xf numFmtId="0" fontId="41" fillId="0" borderId="73" xfId="0" applyFont="1" applyFill="1" applyBorder="1" applyAlignment="1">
      <alignment horizontal="left" vertical="top" wrapText="1"/>
    </xf>
    <xf numFmtId="1" fontId="41" fillId="0" borderId="51" xfId="0" applyNumberFormat="1" applyFont="1" applyFill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center" vertical="center" wrapText="1"/>
    </xf>
    <xf numFmtId="44" fontId="72" fillId="0" borderId="80" xfId="267" applyFont="1" applyFill="1" applyBorder="1" applyAlignment="1">
      <alignment horizontal="center"/>
    </xf>
    <xf numFmtId="49" fontId="54" fillId="0" borderId="58" xfId="0" applyNumberFormat="1" applyFont="1" applyFill="1" applyBorder="1" applyAlignment="1"/>
    <xf numFmtId="0" fontId="75" fillId="0" borderId="15" xfId="0" applyFont="1" applyFill="1" applyBorder="1" applyAlignment="1"/>
    <xf numFmtId="0" fontId="75" fillId="0" borderId="15" xfId="0" applyFont="1" applyFill="1" applyBorder="1" applyAlignment="1">
      <alignment wrapText="1"/>
    </xf>
    <xf numFmtId="0" fontId="75" fillId="0" borderId="45" xfId="0" applyFont="1" applyFill="1" applyBorder="1" applyAlignment="1">
      <alignment wrapText="1"/>
    </xf>
    <xf numFmtId="0" fontId="35" fillId="0" borderId="55" xfId="0" applyFont="1" applyFill="1" applyBorder="1" applyAlignment="1">
      <alignment horizontal="center" vertical="center"/>
    </xf>
    <xf numFmtId="44" fontId="55" fillId="7" borderId="25" xfId="267" applyFont="1" applyFill="1" applyBorder="1" applyAlignment="1">
      <alignment horizontal="left" vertical="center"/>
    </xf>
    <xf numFmtId="44" fontId="72" fillId="0" borderId="25" xfId="267" applyFont="1" applyFill="1" applyBorder="1" applyAlignment="1">
      <alignment horizontal="center"/>
    </xf>
    <xf numFmtId="49" fontId="54" fillId="0" borderId="14" xfId="0" applyNumberFormat="1" applyFont="1" applyFill="1" applyBorder="1" applyAlignment="1"/>
    <xf numFmtId="0" fontId="75" fillId="0" borderId="81" xfId="0" applyFont="1" applyFill="1" applyBorder="1" applyAlignment="1"/>
    <xf numFmtId="0" fontId="75" fillId="0" borderId="81" xfId="0" applyFont="1" applyFill="1" applyBorder="1" applyAlignment="1">
      <alignment wrapText="1"/>
    </xf>
    <xf numFmtId="0" fontId="75" fillId="0" borderId="26" xfId="0" applyFont="1" applyFill="1" applyBorder="1" applyAlignment="1">
      <alignment wrapText="1"/>
    </xf>
    <xf numFmtId="0" fontId="35" fillId="0" borderId="35" xfId="0" applyFont="1" applyFill="1" applyBorder="1" applyAlignment="1">
      <alignment horizontal="center" vertical="center"/>
    </xf>
    <xf numFmtId="44" fontId="72" fillId="0" borderId="40" xfId="267" applyFont="1" applyFill="1" applyBorder="1" applyAlignment="1">
      <alignment horizontal="center" vertical="center"/>
    </xf>
    <xf numFmtId="49" fontId="41" fillId="0" borderId="19" xfId="0" applyNumberFormat="1" applyFont="1" applyFill="1" applyBorder="1" applyAlignment="1">
      <alignment vertical="top"/>
    </xf>
    <xf numFmtId="0" fontId="76" fillId="0" borderId="18" xfId="0" applyFont="1" applyFill="1" applyBorder="1" applyAlignment="1">
      <alignment horizontal="center" wrapText="1"/>
    </xf>
    <xf numFmtId="0" fontId="76" fillId="0" borderId="18" xfId="0" applyFont="1" applyFill="1" applyBorder="1" applyAlignment="1">
      <alignment horizontal="left" vertical="center" wrapText="1"/>
    </xf>
    <xf numFmtId="44" fontId="41" fillId="0" borderId="73" xfId="267" applyFont="1" applyFill="1" applyBorder="1" applyAlignment="1">
      <alignment horizontal="left" vertical="center"/>
    </xf>
    <xf numFmtId="44" fontId="72" fillId="0" borderId="73" xfId="267" applyFont="1" applyFill="1" applyBorder="1" applyAlignment="1">
      <alignment horizontal="center" vertical="center"/>
    </xf>
    <xf numFmtId="49" fontId="41" fillId="0" borderId="51" xfId="0" applyNumberFormat="1" applyFont="1" applyFill="1" applyBorder="1" applyAlignment="1">
      <alignment vertical="top"/>
    </xf>
    <xf numFmtId="0" fontId="76" fillId="0" borderId="52" xfId="0" applyFont="1" applyFill="1" applyBorder="1" applyAlignment="1">
      <alignment horizontal="center" wrapText="1"/>
    </xf>
    <xf numFmtId="0" fontId="76" fillId="0" borderId="52" xfId="0" applyFont="1" applyFill="1" applyBorder="1" applyAlignment="1">
      <alignment horizontal="left" vertical="center" wrapText="1"/>
    </xf>
    <xf numFmtId="0" fontId="41" fillId="0" borderId="19" xfId="0" applyFont="1" applyFill="1" applyBorder="1" applyAlignment="1">
      <alignment horizontal="left" vertical="top"/>
    </xf>
    <xf numFmtId="0" fontId="41" fillId="0" borderId="20" xfId="0" applyFont="1" applyFill="1" applyBorder="1" applyAlignment="1">
      <alignment horizontal="left" vertical="top"/>
    </xf>
    <xf numFmtId="0" fontId="41" fillId="0" borderId="19" xfId="0" applyFont="1" applyFill="1" applyBorder="1" applyAlignment="1">
      <alignment horizontal="center" vertical="top"/>
    </xf>
    <xf numFmtId="0" fontId="41" fillId="0" borderId="18" xfId="0" applyFont="1" applyFill="1" applyBorder="1" applyAlignment="1">
      <alignment horizontal="left" vertical="center" wrapText="1"/>
    </xf>
    <xf numFmtId="0" fontId="60" fillId="7" borderId="80" xfId="0" applyFont="1" applyFill="1" applyBorder="1" applyAlignment="1">
      <alignment vertical="center"/>
    </xf>
    <xf numFmtId="0" fontId="58" fillId="0" borderId="39" xfId="0" applyNumberFormat="1" applyFont="1" applyFill="1" applyBorder="1" applyAlignment="1">
      <alignment vertical="center"/>
    </xf>
    <xf numFmtId="0" fontId="41" fillId="8" borderId="80" xfId="0" applyFont="1" applyFill="1" applyBorder="1" applyAlignment="1">
      <alignment horizontal="left" vertical="center"/>
    </xf>
    <xf numFmtId="0" fontId="54" fillId="0" borderId="73" xfId="0" applyFont="1" applyFill="1" applyBorder="1" applyAlignment="1">
      <alignment horizontal="center" vertical="center"/>
    </xf>
    <xf numFmtId="0" fontId="58" fillId="0" borderId="69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0" fontId="41" fillId="0" borderId="71" xfId="0" applyFont="1" applyFill="1" applyBorder="1" applyAlignment="1">
      <alignment horizontal="center" vertical="center"/>
    </xf>
    <xf numFmtId="0" fontId="54" fillId="9" borderId="27" xfId="0" applyFont="1" applyFill="1" applyBorder="1" applyAlignment="1">
      <alignment horizontal="left" vertical="center"/>
    </xf>
    <xf numFmtId="0" fontId="54" fillId="9" borderId="73" xfId="0" applyFont="1" applyFill="1" applyBorder="1" applyAlignment="1">
      <alignment horizontal="left" vertical="center"/>
    </xf>
    <xf numFmtId="0" fontId="54" fillId="9" borderId="40" xfId="0" applyFont="1" applyFill="1" applyBorder="1" applyAlignment="1">
      <alignment horizontal="left" vertical="center"/>
    </xf>
    <xf numFmtId="0" fontId="57" fillId="9" borderId="27" xfId="0" applyFont="1" applyFill="1" applyBorder="1" applyAlignment="1">
      <alignment horizontal="left" vertical="center"/>
    </xf>
    <xf numFmtId="0" fontId="57" fillId="9" borderId="73" xfId="0" applyFont="1" applyFill="1" applyBorder="1" applyAlignment="1">
      <alignment horizontal="left" vertical="center"/>
    </xf>
    <xf numFmtId="0" fontId="41" fillId="9" borderId="27" xfId="0" applyFont="1" applyFill="1" applyBorder="1" applyAlignment="1">
      <alignment horizontal="left" vertical="center"/>
    </xf>
    <xf numFmtId="44" fontId="54" fillId="9" borderId="27" xfId="267" applyFont="1" applyFill="1" applyBorder="1" applyAlignment="1">
      <alignment horizontal="left" vertical="center"/>
    </xf>
    <xf numFmtId="44" fontId="57" fillId="9" borderId="73" xfId="267" applyFont="1" applyFill="1" applyBorder="1" applyAlignment="1">
      <alignment horizontal="left" vertical="center"/>
    </xf>
    <xf numFmtId="0" fontId="58" fillId="9" borderId="73" xfId="0" applyFont="1" applyFill="1" applyBorder="1" applyAlignment="1">
      <alignment horizontal="left" vertical="center"/>
    </xf>
    <xf numFmtId="0" fontId="58" fillId="9" borderId="40" xfId="0" applyFont="1" applyFill="1" applyBorder="1" applyAlignment="1">
      <alignment horizontal="left" vertical="center"/>
    </xf>
    <xf numFmtId="0" fontId="41" fillId="9" borderId="40" xfId="0" applyFont="1" applyFill="1" applyBorder="1" applyAlignment="1">
      <alignment horizontal="left" vertical="center"/>
    </xf>
    <xf numFmtId="0" fontId="41" fillId="9" borderId="73" xfId="0" applyFont="1" applyFill="1" applyBorder="1" applyAlignment="1">
      <alignment horizontal="left" vertical="center"/>
    </xf>
    <xf numFmtId="44" fontId="41" fillId="9" borderId="36" xfId="267" applyFont="1" applyFill="1" applyBorder="1" applyAlignment="1">
      <alignment horizontal="left" vertical="center"/>
    </xf>
    <xf numFmtId="44" fontId="54" fillId="9" borderId="36" xfId="267" applyFont="1" applyFill="1" applyBorder="1" applyAlignment="1">
      <alignment horizontal="left" vertical="center"/>
    </xf>
    <xf numFmtId="0" fontId="58" fillId="9" borderId="27" xfId="0" applyFont="1" applyFill="1" applyBorder="1" applyAlignment="1">
      <alignment horizontal="left" vertical="center"/>
    </xf>
    <xf numFmtId="0" fontId="54" fillId="10" borderId="27" xfId="0" applyFont="1" applyFill="1" applyBorder="1" applyAlignment="1">
      <alignment horizontal="left"/>
    </xf>
    <xf numFmtId="0" fontId="57" fillId="10" borderId="27" xfId="0" applyFont="1" applyFill="1" applyBorder="1" applyAlignment="1">
      <alignment horizontal="left" vertical="center"/>
    </xf>
    <xf numFmtId="0" fontId="41" fillId="10" borderId="27" xfId="0" applyFont="1" applyFill="1" applyBorder="1" applyAlignment="1">
      <alignment horizontal="left" vertical="center"/>
    </xf>
    <xf numFmtId="0" fontId="58" fillId="10" borderId="27" xfId="0" applyFont="1" applyFill="1" applyBorder="1" applyAlignment="1">
      <alignment horizontal="left"/>
    </xf>
    <xf numFmtId="0" fontId="41" fillId="10" borderId="27" xfId="0" applyFont="1" applyFill="1" applyBorder="1" applyAlignment="1">
      <alignment horizontal="left" vertical="top"/>
    </xf>
    <xf numFmtId="0" fontId="54" fillId="11" borderId="27" xfId="0" applyFont="1" applyFill="1" applyBorder="1" applyAlignment="1">
      <alignment horizontal="left"/>
    </xf>
    <xf numFmtId="0" fontId="41" fillId="11" borderId="27" xfId="0" applyFont="1" applyFill="1" applyBorder="1" applyAlignment="1">
      <alignment horizontal="left"/>
    </xf>
    <xf numFmtId="0" fontId="58" fillId="11" borderId="40" xfId="0" applyFont="1" applyFill="1" applyBorder="1" applyAlignment="1">
      <alignment horizontal="left"/>
    </xf>
    <xf numFmtId="0" fontId="54" fillId="11" borderId="73" xfId="0" applyFont="1" applyFill="1" applyBorder="1" applyAlignment="1">
      <alignment horizontal="left"/>
    </xf>
    <xf numFmtId="0" fontId="54" fillId="11" borderId="40" xfId="0" applyFont="1" applyFill="1" applyBorder="1" applyAlignment="1">
      <alignment horizontal="left"/>
    </xf>
    <xf numFmtId="0" fontId="54" fillId="12" borderId="27" xfId="0" applyFont="1" applyFill="1" applyBorder="1" applyAlignment="1">
      <alignment horizontal="left"/>
    </xf>
    <xf numFmtId="0" fontId="57" fillId="12" borderId="27" xfId="0" applyFont="1" applyFill="1" applyBorder="1" applyAlignment="1">
      <alignment vertical="center"/>
    </xf>
    <xf numFmtId="0" fontId="54" fillId="12" borderId="40" xfId="0" applyFont="1" applyFill="1" applyBorder="1" applyAlignment="1">
      <alignment horizontal="left"/>
    </xf>
    <xf numFmtId="0" fontId="54" fillId="12" borderId="27" xfId="0" applyFont="1" applyFill="1" applyBorder="1" applyAlignment="1">
      <alignment vertical="center"/>
    </xf>
    <xf numFmtId="44" fontId="54" fillId="12" borderId="36" xfId="267" applyFont="1" applyFill="1" applyBorder="1" applyAlignment="1">
      <alignment vertical="center"/>
    </xf>
    <xf numFmtId="0" fontId="54" fillId="12" borderId="73" xfId="0" applyFont="1" applyFill="1" applyBorder="1" applyAlignment="1">
      <alignment horizontal="left"/>
    </xf>
    <xf numFmtId="0" fontId="54" fillId="12" borderId="40" xfId="0" applyFont="1" applyFill="1" applyBorder="1" applyAlignment="1">
      <alignment horizontal="left" vertical="center"/>
    </xf>
    <xf numFmtId="44" fontId="54" fillId="12" borderId="27" xfId="267" applyFont="1" applyFill="1" applyBorder="1" applyAlignment="1">
      <alignment vertical="center"/>
    </xf>
    <xf numFmtId="0" fontId="57" fillId="12" borderId="40" xfId="0" applyFont="1" applyFill="1" applyBorder="1" applyAlignment="1">
      <alignment horizontal="left" vertical="center"/>
    </xf>
    <xf numFmtId="0" fontId="58" fillId="12" borderId="73" xfId="0" applyFont="1" applyFill="1" applyBorder="1" applyAlignment="1">
      <alignment horizontal="left" vertical="center"/>
    </xf>
    <xf numFmtId="0" fontId="57" fillId="12" borderId="73" xfId="0" applyFont="1" applyFill="1" applyBorder="1" applyAlignment="1">
      <alignment horizontal="left" vertical="center"/>
    </xf>
    <xf numFmtId="0" fontId="41" fillId="12" borderId="27" xfId="0" applyFont="1" applyFill="1" applyBorder="1" applyAlignment="1">
      <alignment horizontal="left" vertical="center"/>
    </xf>
    <xf numFmtId="0" fontId="58" fillId="12" borderId="40" xfId="0" applyFont="1" applyFill="1" applyBorder="1" applyAlignment="1">
      <alignment horizontal="left" vertical="center"/>
    </xf>
    <xf numFmtId="0" fontId="41" fillId="12" borderId="73" xfId="0" applyFont="1" applyFill="1" applyBorder="1" applyAlignment="1">
      <alignment horizontal="left" vertical="center"/>
    </xf>
    <xf numFmtId="0" fontId="58" fillId="12" borderId="27" xfId="0" applyFont="1" applyFill="1" applyBorder="1" applyAlignment="1">
      <alignment horizontal="left"/>
    </xf>
    <xf numFmtId="0" fontId="41" fillId="12" borderId="40" xfId="0" applyFont="1" applyFill="1" applyBorder="1" applyAlignment="1">
      <alignment horizontal="left" vertical="center"/>
    </xf>
    <xf numFmtId="0" fontId="58" fillId="12" borderId="73" xfId="0" applyFont="1" applyFill="1" applyBorder="1" applyAlignment="1">
      <alignment horizontal="left"/>
    </xf>
    <xf numFmtId="0" fontId="41" fillId="12" borderId="27" xfId="0" applyFont="1" applyFill="1" applyBorder="1" applyAlignment="1">
      <alignment horizontal="left" vertical="top"/>
    </xf>
    <xf numFmtId="0" fontId="41" fillId="12" borderId="40" xfId="0" applyFont="1" applyFill="1" applyBorder="1" applyAlignment="1">
      <alignment horizontal="left" vertical="top"/>
    </xf>
    <xf numFmtId="0" fontId="41" fillId="12" borderId="73" xfId="0" applyFont="1" applyFill="1" applyBorder="1" applyAlignment="1">
      <alignment horizontal="left" vertical="top"/>
    </xf>
    <xf numFmtId="44" fontId="54" fillId="9" borderId="36" xfId="267" applyFont="1" applyFill="1" applyBorder="1" applyAlignment="1">
      <alignment vertical="center"/>
    </xf>
    <xf numFmtId="44" fontId="57" fillId="9" borderId="36" xfId="267" applyFont="1" applyFill="1" applyBorder="1" applyAlignment="1">
      <alignment horizontal="left" vertical="center"/>
    </xf>
    <xf numFmtId="0" fontId="58" fillId="9" borderId="36" xfId="0" applyFont="1" applyFill="1" applyBorder="1" applyAlignment="1">
      <alignment horizontal="left" vertical="top"/>
    </xf>
    <xf numFmtId="0" fontId="58" fillId="9" borderId="36" xfId="0" applyFont="1" applyFill="1" applyBorder="1" applyAlignment="1">
      <alignment vertical="center"/>
    </xf>
    <xf numFmtId="0" fontId="54" fillId="9" borderId="36" xfId="0" applyFont="1" applyFill="1" applyBorder="1" applyAlignment="1">
      <alignment vertical="center"/>
    </xf>
    <xf numFmtId="0" fontId="54" fillId="9" borderId="39" xfId="0" applyFont="1" applyFill="1" applyBorder="1" applyAlignment="1">
      <alignment vertical="center"/>
    </xf>
    <xf numFmtId="44" fontId="57" fillId="9" borderId="54" xfId="267" applyFont="1" applyFill="1" applyBorder="1" applyAlignment="1">
      <alignment horizontal="left" vertical="center"/>
    </xf>
    <xf numFmtId="0" fontId="54" fillId="9" borderId="36" xfId="0" applyFont="1" applyFill="1" applyBorder="1" applyAlignment="1"/>
    <xf numFmtId="0" fontId="54" fillId="9" borderId="36" xfId="0" applyFont="1" applyFill="1" applyBorder="1" applyAlignment="1">
      <alignment horizontal="left" vertical="center"/>
    </xf>
    <xf numFmtId="44" fontId="41" fillId="9" borderId="39" xfId="267" applyFont="1" applyFill="1" applyBorder="1" applyAlignment="1">
      <alignment horizontal="left" vertical="center"/>
    </xf>
    <xf numFmtId="44" fontId="41" fillId="9" borderId="36" xfId="267" applyFont="1" applyFill="1" applyBorder="1" applyAlignment="1">
      <alignment vertical="center"/>
    </xf>
    <xf numFmtId="44" fontId="41" fillId="9" borderId="54" xfId="267" applyFont="1" applyFill="1" applyBorder="1" applyAlignment="1">
      <alignment horizontal="left" vertical="center"/>
    </xf>
    <xf numFmtId="0" fontId="54" fillId="9" borderId="36" xfId="0" applyFont="1" applyFill="1" applyBorder="1"/>
    <xf numFmtId="44" fontId="41" fillId="9" borderId="54" xfId="267" applyFont="1" applyFill="1" applyBorder="1" applyAlignment="1">
      <alignment vertical="center"/>
    </xf>
    <xf numFmtId="0" fontId="54" fillId="9" borderId="54" xfId="0" applyFont="1" applyFill="1" applyBorder="1"/>
    <xf numFmtId="0" fontId="54" fillId="9" borderId="16" xfId="0" applyFont="1" applyFill="1" applyBorder="1" applyAlignment="1"/>
    <xf numFmtId="44" fontId="57" fillId="9" borderId="39" xfId="267" applyFont="1" applyFill="1" applyBorder="1" applyAlignment="1">
      <alignment horizontal="left" vertical="center"/>
    </xf>
    <xf numFmtId="44" fontId="54" fillId="9" borderId="39" xfId="267" applyFont="1" applyFill="1" applyBorder="1" applyAlignment="1">
      <alignment vertical="center"/>
    </xf>
    <xf numFmtId="44" fontId="54" fillId="12" borderId="54" xfId="267" applyFont="1" applyFill="1" applyBorder="1" applyAlignment="1">
      <alignment vertical="center"/>
    </xf>
    <xf numFmtId="44" fontId="57" fillId="12" borderId="54" xfId="267" applyFont="1" applyFill="1" applyBorder="1" applyAlignment="1">
      <alignment horizontal="left" vertical="center"/>
    </xf>
    <xf numFmtId="44" fontId="41" fillId="12" borderId="36" xfId="267" applyFont="1" applyFill="1" applyBorder="1" applyAlignment="1">
      <alignment horizontal="left" vertical="center"/>
    </xf>
    <xf numFmtId="44" fontId="41" fillId="12" borderId="54" xfId="267" applyFont="1" applyFill="1" applyBorder="1" applyAlignment="1">
      <alignment horizontal="left" vertical="center"/>
    </xf>
    <xf numFmtId="0" fontId="58" fillId="12" borderId="36" xfId="0" applyFont="1" applyFill="1" applyBorder="1" applyAlignment="1">
      <alignment vertical="center"/>
    </xf>
    <xf numFmtId="0" fontId="54" fillId="12" borderId="36" xfId="0" applyFont="1" applyFill="1" applyBorder="1"/>
    <xf numFmtId="0" fontId="58" fillId="12" borderId="13" xfId="0" applyFont="1" applyFill="1" applyBorder="1" applyAlignment="1">
      <alignment vertical="center"/>
    </xf>
    <xf numFmtId="0" fontId="54" fillId="12" borderId="39" xfId="0" applyFont="1" applyFill="1" applyBorder="1" applyAlignment="1">
      <alignment vertical="center"/>
    </xf>
    <xf numFmtId="0" fontId="54" fillId="12" borderId="54" xfId="0" applyFont="1" applyFill="1" applyBorder="1"/>
    <xf numFmtId="44" fontId="41" fillId="12" borderId="36" xfId="267" applyFont="1" applyFill="1" applyBorder="1" applyAlignment="1">
      <alignment vertical="center"/>
    </xf>
    <xf numFmtId="44" fontId="41" fillId="12" borderId="16" xfId="267" applyFont="1" applyFill="1" applyBorder="1" applyAlignment="1">
      <alignment horizontal="left" vertical="center"/>
    </xf>
    <xf numFmtId="44" fontId="41" fillId="12" borderId="54" xfId="267" applyFont="1" applyFill="1" applyBorder="1" applyAlignment="1">
      <alignment vertical="center"/>
    </xf>
    <xf numFmtId="44" fontId="54" fillId="12" borderId="39" xfId="267" applyFont="1" applyFill="1" applyBorder="1" applyAlignment="1">
      <alignment vertical="center"/>
    </xf>
    <xf numFmtId="44" fontId="57" fillId="12" borderId="36" xfId="267" applyFont="1" applyFill="1" applyBorder="1" applyAlignment="1">
      <alignment horizontal="left" vertical="center"/>
    </xf>
    <xf numFmtId="44" fontId="58" fillId="12" borderId="54" xfId="267" applyFont="1" applyFill="1" applyBorder="1" applyAlignment="1">
      <alignment vertical="center"/>
    </xf>
    <xf numFmtId="44" fontId="54" fillId="10" borderId="36" xfId="267" applyFont="1" applyFill="1" applyBorder="1" applyAlignment="1">
      <alignment vertical="center"/>
    </xf>
    <xf numFmtId="44" fontId="41" fillId="10" borderId="36" xfId="267" applyFont="1" applyFill="1" applyBorder="1" applyAlignment="1">
      <alignment horizontal="left" vertical="center"/>
    </xf>
    <xf numFmtId="0" fontId="58" fillId="10" borderId="13" xfId="0" applyFont="1" applyFill="1" applyBorder="1" applyAlignment="1">
      <alignment vertical="center"/>
    </xf>
    <xf numFmtId="0" fontId="58" fillId="10" borderId="36" xfId="0" applyFont="1" applyFill="1" applyBorder="1" applyAlignment="1">
      <alignment vertical="center"/>
    </xf>
    <xf numFmtId="44" fontId="57" fillId="10" borderId="36" xfId="267" applyFont="1" applyFill="1" applyBorder="1" applyAlignment="1">
      <alignment horizontal="left" vertical="center"/>
    </xf>
    <xf numFmtId="44" fontId="41" fillId="10" borderId="54" xfId="267" applyFont="1" applyFill="1" applyBorder="1" applyAlignment="1">
      <alignment horizontal="left" vertical="center"/>
    </xf>
    <xf numFmtId="44" fontId="41" fillId="10" borderId="36" xfId="267" applyFont="1" applyFill="1" applyBorder="1" applyAlignment="1">
      <alignment vertical="center"/>
    </xf>
    <xf numFmtId="44" fontId="41" fillId="10" borderId="16" xfId="267" applyFont="1" applyFill="1" applyBorder="1" applyAlignment="1">
      <alignment horizontal="left" vertical="center"/>
    </xf>
    <xf numFmtId="44" fontId="41" fillId="10" borderId="39" xfId="267" applyFont="1" applyFill="1" applyBorder="1" applyAlignment="1">
      <alignment horizontal="left" vertical="center"/>
    </xf>
    <xf numFmtId="44" fontId="54" fillId="10" borderId="35" xfId="267" applyFont="1" applyFill="1" applyBorder="1" applyAlignment="1"/>
    <xf numFmtId="44" fontId="41" fillId="10" borderId="35" xfId="267" applyFont="1" applyFill="1" applyBorder="1" applyAlignment="1">
      <alignment horizontal="left" vertical="center"/>
    </xf>
    <xf numFmtId="44" fontId="54" fillId="10" borderId="36" xfId="267" applyFont="1" applyFill="1" applyBorder="1" applyAlignment="1">
      <alignment horizontal="left" vertical="center"/>
    </xf>
    <xf numFmtId="0" fontId="58" fillId="11" borderId="36" xfId="0" applyFont="1" applyFill="1" applyBorder="1" applyAlignment="1">
      <alignment vertical="center"/>
    </xf>
    <xf numFmtId="44" fontId="41" fillId="11" borderId="36" xfId="267" applyFont="1" applyFill="1" applyBorder="1" applyAlignment="1">
      <alignment horizontal="left" vertical="center"/>
    </xf>
    <xf numFmtId="44" fontId="54" fillId="11" borderId="36" xfId="267" applyFont="1" applyFill="1" applyBorder="1" applyAlignment="1">
      <alignment vertical="center"/>
    </xf>
    <xf numFmtId="44" fontId="57" fillId="11" borderId="36" xfId="267" applyFont="1" applyFill="1" applyBorder="1" applyAlignment="1">
      <alignment horizontal="left" vertical="center"/>
    </xf>
    <xf numFmtId="44" fontId="41" fillId="11" borderId="36" xfId="267" applyFont="1" applyFill="1" applyBorder="1" applyAlignment="1">
      <alignment vertical="center"/>
    </xf>
    <xf numFmtId="44" fontId="41" fillId="11" borderId="54" xfId="267" applyFont="1" applyFill="1" applyBorder="1" applyAlignment="1">
      <alignment horizontal="left" vertical="center"/>
    </xf>
    <xf numFmtId="0" fontId="54" fillId="11" borderId="36" xfId="0" applyFont="1" applyFill="1" applyBorder="1"/>
    <xf numFmtId="0" fontId="54" fillId="11" borderId="54" xfId="0" applyFont="1" applyFill="1" applyBorder="1"/>
    <xf numFmtId="44" fontId="41" fillId="11" borderId="39" xfId="267" applyFont="1" applyFill="1" applyBorder="1" applyAlignment="1">
      <alignment vertical="center"/>
    </xf>
    <xf numFmtId="44" fontId="57" fillId="11" borderId="39" xfId="267" applyFont="1" applyFill="1" applyBorder="1" applyAlignment="1">
      <alignment horizontal="left" vertical="center"/>
    </xf>
    <xf numFmtId="44" fontId="41" fillId="0" borderId="36" xfId="267" applyFont="1" applyFill="1" applyBorder="1" applyAlignment="1">
      <alignment horizontal="center" vertical="center"/>
    </xf>
    <xf numFmtId="1" fontId="58" fillId="2" borderId="50" xfId="0" applyNumberFormat="1" applyFont="1" applyFill="1" applyBorder="1" applyAlignment="1">
      <alignment horizontal="center" vertical="center"/>
    </xf>
    <xf numFmtId="44" fontId="54" fillId="12" borderId="16" xfId="267" applyFont="1" applyFill="1" applyBorder="1" applyAlignment="1">
      <alignment vertical="center"/>
    </xf>
    <xf numFmtId="49" fontId="54" fillId="0" borderId="16" xfId="267" applyNumberFormat="1" applyFont="1" applyFill="1" applyBorder="1" applyAlignment="1">
      <alignment vertical="center"/>
    </xf>
    <xf numFmtId="0" fontId="74" fillId="0" borderId="55" xfId="0" applyFont="1" applyFill="1" applyBorder="1" applyAlignment="1">
      <alignment vertical="center"/>
    </xf>
    <xf numFmtId="49" fontId="58" fillId="0" borderId="55" xfId="0" applyNumberFormat="1" applyFont="1" applyFill="1" applyBorder="1" applyAlignment="1">
      <alignment vertical="center"/>
    </xf>
    <xf numFmtId="49" fontId="58" fillId="0" borderId="55" xfId="0" applyNumberFormat="1" applyFont="1" applyFill="1" applyBorder="1" applyAlignment="1">
      <alignment horizontal="center" vertical="center"/>
    </xf>
    <xf numFmtId="0" fontId="79" fillId="0" borderId="76" xfId="0" applyFont="1" applyFill="1" applyBorder="1" applyAlignment="1"/>
    <xf numFmtId="49" fontId="41" fillId="0" borderId="25" xfId="267" applyNumberFormat="1" applyFont="1" applyFill="1" applyBorder="1" applyAlignment="1">
      <alignment horizontal="center" vertical="center"/>
    </xf>
    <xf numFmtId="49" fontId="41" fillId="0" borderId="27" xfId="267" applyNumberFormat="1" applyFont="1" applyFill="1" applyBorder="1" applyAlignment="1">
      <alignment horizontal="center" vertical="center"/>
    </xf>
    <xf numFmtId="49" fontId="41" fillId="0" borderId="73" xfId="267" applyNumberFormat="1" applyFont="1" applyFill="1" applyBorder="1" applyAlignment="1">
      <alignment horizontal="center" vertical="center"/>
    </xf>
    <xf numFmtId="0" fontId="79" fillId="0" borderId="16" xfId="0" applyFont="1" applyFill="1" applyBorder="1" applyAlignment="1"/>
    <xf numFmtId="0" fontId="79" fillId="0" borderId="36" xfId="0" applyFont="1" applyFill="1" applyBorder="1" applyAlignment="1"/>
    <xf numFmtId="0" fontId="79" fillId="0" borderId="43" xfId="0" applyFont="1" applyFill="1" applyBorder="1" applyAlignment="1"/>
    <xf numFmtId="0" fontId="79" fillId="0" borderId="50" xfId="0" applyFont="1" applyFill="1" applyBorder="1" applyAlignment="1"/>
    <xf numFmtId="1" fontId="41" fillId="0" borderId="76" xfId="267" applyNumberFormat="1" applyFont="1" applyFill="1" applyBorder="1" applyAlignment="1">
      <alignment horizontal="center" vertical="center"/>
    </xf>
    <xf numFmtId="1" fontId="41" fillId="0" borderId="79" xfId="267" applyNumberFormat="1" applyFont="1" applyFill="1" applyBorder="1" applyAlignment="1">
      <alignment horizontal="center" vertical="center"/>
    </xf>
    <xf numFmtId="0" fontId="79" fillId="0" borderId="52" xfId="0" applyFont="1" applyFill="1" applyBorder="1" applyAlignment="1"/>
    <xf numFmtId="1" fontId="41" fillId="0" borderId="18" xfId="267" applyNumberFormat="1" applyFont="1" applyFill="1" applyBorder="1" applyAlignment="1">
      <alignment horizontal="center" vertical="center"/>
    </xf>
    <xf numFmtId="44" fontId="41" fillId="9" borderId="39" xfId="267" applyFont="1" applyFill="1" applyBorder="1" applyAlignment="1">
      <alignment vertical="center"/>
    </xf>
    <xf numFmtId="0" fontId="75" fillId="0" borderId="15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41" fillId="0" borderId="73" xfId="0" applyFont="1" applyBorder="1" applyAlignment="1">
      <alignment horizontal="left" vertical="center"/>
    </xf>
    <xf numFmtId="0" fontId="35" fillId="0" borderId="54" xfId="0" applyFont="1" applyBorder="1" applyAlignment="1">
      <alignment horizontal="center" vertical="center"/>
    </xf>
    <xf numFmtId="0" fontId="60" fillId="7" borderId="25" xfId="0" applyFont="1" applyFill="1" applyBorder="1" applyAlignment="1">
      <alignment vertical="center"/>
    </xf>
    <xf numFmtId="49" fontId="54" fillId="0" borderId="14" xfId="0" applyNumberFormat="1" applyFont="1" applyBorder="1" applyAlignment="1">
      <alignment vertical="center"/>
    </xf>
    <xf numFmtId="0" fontId="75" fillId="0" borderId="81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41" fillId="0" borderId="40" xfId="0" applyFont="1" applyBorder="1" applyAlignment="1">
      <alignment horizontal="left" vertical="center"/>
    </xf>
    <xf numFmtId="49" fontId="54" fillId="0" borderId="19" xfId="0" applyNumberFormat="1" applyFont="1" applyBorder="1" applyAlignment="1">
      <alignment vertical="center"/>
    </xf>
    <xf numFmtId="0" fontId="35" fillId="0" borderId="39" xfId="0" applyFont="1" applyBorder="1" applyAlignment="1">
      <alignment horizontal="center" vertical="center"/>
    </xf>
    <xf numFmtId="44" fontId="54" fillId="9" borderId="39" xfId="267" applyFont="1" applyFill="1" applyBorder="1" applyAlignment="1">
      <alignment horizontal="left" vertical="center"/>
    </xf>
    <xf numFmtId="44" fontId="54" fillId="9" borderId="54" xfId="267" applyFont="1" applyFill="1" applyBorder="1" applyAlignment="1">
      <alignment horizontal="left" vertical="center"/>
    </xf>
    <xf numFmtId="0" fontId="35" fillId="0" borderId="25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58" fillId="0" borderId="27" xfId="0" applyFont="1" applyBorder="1" applyAlignment="1">
      <alignment horizontal="left"/>
    </xf>
    <xf numFmtId="0" fontId="58" fillId="0" borderId="40" xfId="0" applyFont="1" applyBorder="1" applyAlignment="1">
      <alignment horizontal="left"/>
    </xf>
    <xf numFmtId="49" fontId="41" fillId="0" borderId="19" xfId="1" applyNumberFormat="1" applyFont="1" applyBorder="1" applyAlignment="1">
      <alignment vertical="center"/>
    </xf>
    <xf numFmtId="0" fontId="35" fillId="0" borderId="40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58" fillId="11" borderId="40" xfId="0" applyFont="1" applyFill="1" applyBorder="1" applyAlignment="1">
      <alignment horizontal="left" vertical="center"/>
    </xf>
    <xf numFmtId="0" fontId="35" fillId="0" borderId="39" xfId="0" applyFont="1" applyFill="1" applyBorder="1" applyAlignment="1">
      <alignment horizontal="center" vertical="center"/>
    </xf>
    <xf numFmtId="0" fontId="54" fillId="9" borderId="40" xfId="0" applyFont="1" applyFill="1" applyBorder="1" applyAlignment="1">
      <alignment horizontal="left"/>
    </xf>
    <xf numFmtId="0" fontId="58" fillId="0" borderId="73" xfId="0" applyFont="1" applyBorder="1" applyAlignment="1">
      <alignment horizontal="left"/>
    </xf>
    <xf numFmtId="0" fontId="54" fillId="0" borderId="68" xfId="0" applyFont="1" applyBorder="1" applyAlignment="1">
      <alignment horizontal="center"/>
    </xf>
    <xf numFmtId="0" fontId="41" fillId="0" borderId="40" xfId="0" applyFont="1" applyBorder="1"/>
    <xf numFmtId="0" fontId="58" fillId="0" borderId="17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75" fillId="0" borderId="71" xfId="0" applyFont="1" applyFill="1" applyBorder="1" applyAlignment="1">
      <alignment horizontal="left" vertical="center" wrapText="1"/>
    </xf>
    <xf numFmtId="0" fontId="55" fillId="0" borderId="9" xfId="0" applyFont="1" applyBorder="1" applyAlignment="1">
      <alignment horizontal="center" vertical="center"/>
    </xf>
    <xf numFmtId="44" fontId="60" fillId="0" borderId="9" xfId="267" applyFont="1" applyFill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44" fontId="12" fillId="0" borderId="0" xfId="0" applyNumberFormat="1" applyFont="1" applyAlignment="1">
      <alignment horizontal="center"/>
    </xf>
    <xf numFmtId="44" fontId="60" fillId="0" borderId="16" xfId="267" applyFont="1" applyFill="1" applyBorder="1" applyAlignment="1">
      <alignment horizontal="center" vertical="center"/>
    </xf>
    <xf numFmtId="0" fontId="60" fillId="0" borderId="16" xfId="0" applyFont="1" applyBorder="1" applyAlignment="1">
      <alignment horizontal="center" vertical="center"/>
    </xf>
    <xf numFmtId="44" fontId="58" fillId="11" borderId="54" xfId="267" applyFont="1" applyFill="1" applyBorder="1" applyAlignment="1">
      <alignment vertical="center"/>
    </xf>
    <xf numFmtId="0" fontId="75" fillId="0" borderId="35" xfId="0" applyFont="1" applyBorder="1"/>
    <xf numFmtId="0" fontId="74" fillId="0" borderId="1" xfId="0" applyFont="1" applyBorder="1" applyAlignment="1">
      <alignment vertical="center"/>
    </xf>
    <xf numFmtId="0" fontId="74" fillId="0" borderId="9" xfId="0" applyFont="1" applyBorder="1" applyAlignment="1">
      <alignment vertical="center" wrapText="1"/>
    </xf>
    <xf numFmtId="0" fontId="74" fillId="0" borderId="2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/>
    </xf>
    <xf numFmtId="0" fontId="75" fillId="0" borderId="16" xfId="0" applyFont="1" applyBorder="1"/>
    <xf numFmtId="0" fontId="74" fillId="0" borderId="28" xfId="0" applyFont="1" applyBorder="1" applyAlignment="1">
      <alignment vertical="center"/>
    </xf>
    <xf numFmtId="0" fontId="74" fillId="0" borderId="16" xfId="0" applyFont="1" applyBorder="1" applyAlignment="1">
      <alignment vertical="center" wrapText="1"/>
    </xf>
    <xf numFmtId="0" fontId="74" fillId="0" borderId="0" xfId="0" applyFont="1" applyAlignment="1">
      <alignment horizontal="center" vertical="center" wrapText="1"/>
    </xf>
    <xf numFmtId="49" fontId="54" fillId="0" borderId="16" xfId="0" applyNumberFormat="1" applyFont="1" applyBorder="1"/>
    <xf numFmtId="49" fontId="54" fillId="0" borderId="16" xfId="0" applyNumberFormat="1" applyFont="1" applyBorder="1" applyAlignment="1">
      <alignment horizontal="center"/>
    </xf>
    <xf numFmtId="1" fontId="54" fillId="0" borderId="61" xfId="0" applyNumberFormat="1" applyFont="1" applyBorder="1" applyAlignment="1">
      <alignment horizontal="center" vertical="center"/>
    </xf>
    <xf numFmtId="1" fontId="54" fillId="0" borderId="47" xfId="0" applyNumberFormat="1" applyFont="1" applyBorder="1" applyAlignment="1">
      <alignment horizontal="center" vertical="center"/>
    </xf>
    <xf numFmtId="1" fontId="54" fillId="0" borderId="42" xfId="0" applyNumberFormat="1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55" fillId="0" borderId="13" xfId="0" applyFont="1" applyBorder="1" applyAlignment="1">
      <alignment horizontal="center" vertical="center"/>
    </xf>
    <xf numFmtId="0" fontId="75" fillId="0" borderId="54" xfId="0" applyFont="1" applyBorder="1"/>
    <xf numFmtId="0" fontId="74" fillId="0" borderId="7" xfId="0" applyFont="1" applyBorder="1" applyAlignment="1">
      <alignment vertical="center"/>
    </xf>
    <xf numFmtId="0" fontId="74" fillId="0" borderId="13" xfId="0" applyFont="1" applyBorder="1" applyAlignment="1">
      <alignment vertical="center" wrapText="1"/>
    </xf>
    <xf numFmtId="0" fontId="74" fillId="0" borderId="46" xfId="0" applyFont="1" applyBorder="1" applyAlignment="1">
      <alignment horizontal="center" vertical="center" wrapText="1"/>
    </xf>
    <xf numFmtId="0" fontId="54" fillId="0" borderId="54" xfId="0" applyFont="1" applyBorder="1"/>
    <xf numFmtId="0" fontId="60" fillId="0" borderId="13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44" fontId="60" fillId="0" borderId="13" xfId="267" applyFont="1" applyFill="1" applyBorder="1" applyAlignment="1">
      <alignment horizontal="center" vertical="center"/>
    </xf>
    <xf numFmtId="0" fontId="75" fillId="0" borderId="36" xfId="0" applyFont="1" applyBorder="1"/>
    <xf numFmtId="0" fontId="74" fillId="0" borderId="36" xfId="0" applyFont="1" applyBorder="1" applyAlignment="1">
      <alignment vertical="center"/>
    </xf>
    <xf numFmtId="0" fontId="74" fillId="0" borderId="54" xfId="0" applyFont="1" applyBorder="1" applyAlignment="1">
      <alignment vertical="center"/>
    </xf>
    <xf numFmtId="0" fontId="58" fillId="0" borderId="54" xfId="0" applyFont="1" applyBorder="1" applyAlignment="1">
      <alignment vertical="center"/>
    </xf>
    <xf numFmtId="1" fontId="60" fillId="0" borderId="13" xfId="0" applyNumberFormat="1" applyFont="1" applyBorder="1" applyAlignment="1">
      <alignment horizontal="center" vertical="center"/>
    </xf>
    <xf numFmtId="44" fontId="60" fillId="7" borderId="9" xfId="267" applyFont="1" applyFill="1" applyBorder="1" applyAlignment="1">
      <alignment horizontal="left" vertical="center"/>
    </xf>
    <xf numFmtId="49" fontId="58" fillId="0" borderId="54" xfId="267" applyNumberFormat="1" applyFont="1" applyFill="1" applyBorder="1" applyAlignment="1">
      <alignment vertical="center" wrapText="1"/>
    </xf>
    <xf numFmtId="49" fontId="58" fillId="0" borderId="54" xfId="267" applyNumberFormat="1" applyFont="1" applyFill="1" applyBorder="1" applyAlignment="1">
      <alignment horizontal="center" vertical="center" wrapText="1"/>
    </xf>
    <xf numFmtId="1" fontId="58" fillId="0" borderId="51" xfId="267" applyNumberFormat="1" applyFont="1" applyFill="1" applyBorder="1" applyAlignment="1">
      <alignment horizontal="center" vertical="center" wrapText="1"/>
    </xf>
    <xf numFmtId="1" fontId="58" fillId="0" borderId="43" xfId="267" applyNumberFormat="1" applyFont="1" applyFill="1" applyBorder="1" applyAlignment="1">
      <alignment horizontal="center" vertical="center" wrapText="1"/>
    </xf>
    <xf numFmtId="1" fontId="58" fillId="0" borderId="53" xfId="267" applyNumberFormat="1" applyFont="1" applyFill="1" applyBorder="1" applyAlignment="1">
      <alignment horizontal="center" vertical="center" wrapText="1"/>
    </xf>
    <xf numFmtId="44" fontId="74" fillId="0" borderId="39" xfId="267" applyFont="1" applyFill="1" applyBorder="1" applyAlignment="1">
      <alignment vertical="center"/>
    </xf>
    <xf numFmtId="44" fontId="58" fillId="0" borderId="39" xfId="267" applyFont="1" applyFill="1" applyBorder="1" applyAlignment="1">
      <alignment vertical="center"/>
    </xf>
    <xf numFmtId="49" fontId="58" fillId="0" borderId="39" xfId="267" applyNumberFormat="1" applyFont="1" applyFill="1" applyBorder="1" applyAlignment="1">
      <alignment vertical="center"/>
    </xf>
    <xf numFmtId="49" fontId="58" fillId="0" borderId="39" xfId="267" applyNumberFormat="1" applyFont="1" applyFill="1" applyBorder="1" applyAlignment="1">
      <alignment horizontal="center" vertical="center"/>
    </xf>
    <xf numFmtId="1" fontId="58" fillId="0" borderId="19" xfId="267" applyNumberFormat="1" applyFont="1" applyFill="1" applyBorder="1" applyAlignment="1">
      <alignment horizontal="center" vertical="center"/>
    </xf>
    <xf numFmtId="1" fontId="58" fillId="0" borderId="60" xfId="267" applyNumberFormat="1" applyFont="1" applyFill="1" applyBorder="1" applyAlignment="1">
      <alignment horizontal="center" vertical="center"/>
    </xf>
    <xf numFmtId="1" fontId="58" fillId="0" borderId="41" xfId="267" applyNumberFormat="1" applyFont="1" applyFill="1" applyBorder="1" applyAlignment="1">
      <alignment horizontal="center" vertical="center"/>
    </xf>
    <xf numFmtId="44" fontId="58" fillId="11" borderId="36" xfId="267" applyFont="1" applyFill="1" applyBorder="1" applyAlignment="1">
      <alignment vertical="center"/>
    </xf>
    <xf numFmtId="44" fontId="74" fillId="0" borderId="35" xfId="267" applyFont="1" applyFill="1" applyBorder="1" applyAlignment="1">
      <alignment vertical="center"/>
    </xf>
    <xf numFmtId="44" fontId="58" fillId="0" borderId="35" xfId="267" applyFont="1" applyFill="1" applyBorder="1" applyAlignment="1">
      <alignment vertical="center"/>
    </xf>
    <xf numFmtId="49" fontId="58" fillId="0" borderId="35" xfId="267" applyNumberFormat="1" applyFont="1" applyFill="1" applyBorder="1" applyAlignment="1">
      <alignment vertical="center"/>
    </xf>
    <xf numFmtId="49" fontId="58" fillId="0" borderId="35" xfId="267" applyNumberFormat="1" applyFont="1" applyFill="1" applyBorder="1" applyAlignment="1">
      <alignment horizontal="center" vertical="center"/>
    </xf>
    <xf numFmtId="1" fontId="58" fillId="0" borderId="14" xfId="267" applyNumberFormat="1" applyFont="1" applyFill="1" applyBorder="1" applyAlignment="1">
      <alignment horizontal="center" vertical="center"/>
    </xf>
    <xf numFmtId="1" fontId="58" fillId="0" borderId="59" xfId="267" applyNumberFormat="1" applyFont="1" applyFill="1" applyBorder="1" applyAlignment="1">
      <alignment horizontal="center" vertical="center"/>
    </xf>
    <xf numFmtId="1" fontId="58" fillId="0" borderId="38" xfId="267" applyNumberFormat="1" applyFont="1" applyFill="1" applyBorder="1" applyAlignment="1">
      <alignment horizontal="center" vertical="center"/>
    </xf>
    <xf numFmtId="44" fontId="60" fillId="7" borderId="9" xfId="267" applyFont="1" applyFill="1" applyBorder="1" applyAlignment="1"/>
    <xf numFmtId="44" fontId="41" fillId="0" borderId="13" xfId="267" applyFont="1" applyFill="1" applyBorder="1" applyAlignment="1"/>
    <xf numFmtId="0" fontId="52" fillId="0" borderId="0" xfId="0" applyFont="1" applyFill="1"/>
    <xf numFmtId="0" fontId="49" fillId="5" borderId="45" xfId="0" applyFont="1" applyFill="1" applyBorder="1" applyAlignment="1">
      <alignment horizontal="center" vertical="center"/>
    </xf>
    <xf numFmtId="0" fontId="48" fillId="5" borderId="35" xfId="0" applyFont="1" applyFill="1" applyBorder="1" applyAlignment="1">
      <alignment horizontal="center" vertical="center"/>
    </xf>
    <xf numFmtId="0" fontId="46" fillId="5" borderId="36" xfId="0" applyFont="1" applyFill="1" applyBorder="1" applyAlignment="1">
      <alignment horizontal="center"/>
    </xf>
    <xf numFmtId="0" fontId="46" fillId="5" borderId="39" xfId="0" applyFont="1" applyFill="1" applyBorder="1" applyAlignment="1">
      <alignment horizontal="center"/>
    </xf>
    <xf numFmtId="0" fontId="60" fillId="7" borderId="25" xfId="0" applyFont="1" applyFill="1" applyBorder="1" applyAlignment="1">
      <alignment horizontal="left"/>
    </xf>
    <xf numFmtId="49" fontId="41" fillId="0" borderId="27" xfId="267" applyNumberFormat="1" applyFont="1" applyFill="1" applyBorder="1" applyAlignment="1">
      <alignment vertical="center"/>
    </xf>
    <xf numFmtId="0" fontId="58" fillId="8" borderId="80" xfId="0" applyFont="1" applyFill="1" applyBorder="1" applyAlignment="1">
      <alignment horizontal="left" vertical="center"/>
    </xf>
    <xf numFmtId="0" fontId="58" fillId="8" borderId="27" xfId="0" applyFont="1" applyFill="1" applyBorder="1" applyAlignment="1">
      <alignment horizontal="left" vertical="center"/>
    </xf>
    <xf numFmtId="0" fontId="58" fillId="3" borderId="27" xfId="0" applyFont="1" applyFill="1" applyBorder="1" applyAlignment="1">
      <alignment horizontal="left" vertical="center"/>
    </xf>
    <xf numFmtId="0" fontId="54" fillId="8" borderId="27" xfId="0" applyFont="1" applyFill="1" applyBorder="1" applyAlignment="1">
      <alignment vertical="center"/>
    </xf>
    <xf numFmtId="0" fontId="54" fillId="8" borderId="40" xfId="0" applyFont="1" applyFill="1" applyBorder="1" applyAlignment="1">
      <alignment vertical="center"/>
    </xf>
    <xf numFmtId="0" fontId="54" fillId="8" borderId="73" xfId="0" applyFont="1" applyFill="1" applyBorder="1" applyAlignment="1">
      <alignment vertical="center"/>
    </xf>
    <xf numFmtId="0" fontId="54" fillId="8" borderId="25" xfId="0" applyFont="1" applyFill="1" applyBorder="1" applyAlignment="1">
      <alignment vertical="center"/>
    </xf>
    <xf numFmtId="0" fontId="54" fillId="8" borderId="80" xfId="0" applyFont="1" applyFill="1" applyBorder="1" applyAlignment="1">
      <alignment vertical="center"/>
    </xf>
    <xf numFmtId="49" fontId="54" fillId="0" borderId="80" xfId="0" applyNumberFormat="1" applyFont="1" applyBorder="1" applyAlignment="1">
      <alignment vertical="center"/>
    </xf>
    <xf numFmtId="49" fontId="54" fillId="0" borderId="73" xfId="0" applyNumberFormat="1" applyFont="1" applyBorder="1" applyAlignment="1">
      <alignment vertical="center"/>
    </xf>
    <xf numFmtId="0" fontId="54" fillId="3" borderId="40" xfId="0" applyFont="1" applyFill="1" applyBorder="1" applyAlignment="1">
      <alignment vertical="center"/>
    </xf>
    <xf numFmtId="1" fontId="41" fillId="0" borderId="25" xfId="0" applyNumberFormat="1" applyFont="1" applyFill="1" applyBorder="1" applyAlignment="1">
      <alignment horizontal="left" vertical="center"/>
    </xf>
    <xf numFmtId="1" fontId="41" fillId="0" borderId="80" xfId="0" applyNumberFormat="1" applyFont="1" applyFill="1" applyBorder="1" applyAlignment="1">
      <alignment horizontal="left" vertical="center"/>
    </xf>
    <xf numFmtId="1" fontId="41" fillId="0" borderId="27" xfId="0" applyNumberFormat="1" applyFont="1" applyFill="1" applyBorder="1" applyAlignment="1">
      <alignment horizontal="left" vertical="center"/>
    </xf>
    <xf numFmtId="44" fontId="41" fillId="0" borderId="27" xfId="267" applyFont="1" applyFill="1" applyBorder="1" applyAlignment="1">
      <alignment vertical="center"/>
    </xf>
    <xf numFmtId="44" fontId="41" fillId="0" borderId="40" xfId="267" applyFont="1" applyFill="1" applyBorder="1" applyAlignment="1">
      <alignment vertical="center"/>
    </xf>
    <xf numFmtId="0" fontId="41" fillId="0" borderId="25" xfId="0" applyFont="1" applyFill="1" applyBorder="1" applyAlignment="1">
      <alignment vertical="center" wrapText="1"/>
    </xf>
    <xf numFmtId="0" fontId="41" fillId="0" borderId="27" xfId="0" applyFont="1" applyFill="1" applyBorder="1" applyAlignment="1">
      <alignment vertical="center" wrapText="1"/>
    </xf>
    <xf numFmtId="0" fontId="41" fillId="0" borderId="40" xfId="0" applyFont="1" applyFill="1" applyBorder="1" applyAlignment="1">
      <alignment vertical="center" wrapText="1"/>
    </xf>
    <xf numFmtId="0" fontId="41" fillId="0" borderId="80" xfId="0" applyFont="1" applyFill="1" applyBorder="1" applyAlignment="1">
      <alignment vertical="center" wrapText="1"/>
    </xf>
    <xf numFmtId="0" fontId="41" fillId="0" borderId="73" xfId="0" applyFont="1" applyFill="1" applyBorder="1" applyAlignment="1">
      <alignment vertical="center" wrapText="1"/>
    </xf>
    <xf numFmtId="44" fontId="41" fillId="0" borderId="25" xfId="267" applyFont="1" applyFill="1" applyBorder="1" applyAlignment="1">
      <alignment vertical="center"/>
    </xf>
    <xf numFmtId="44" fontId="41" fillId="0" borderId="27" xfId="267" applyFont="1" applyFill="1" applyBorder="1" applyAlignment="1">
      <alignment vertical="center" wrapText="1"/>
    </xf>
    <xf numFmtId="44" fontId="41" fillId="0" borderId="40" xfId="267" applyFont="1" applyFill="1" applyBorder="1" applyAlignment="1">
      <alignment vertical="center" wrapText="1"/>
    </xf>
    <xf numFmtId="44" fontId="41" fillId="0" borderId="80" xfId="267" applyFont="1" applyFill="1" applyBorder="1" applyAlignment="1">
      <alignment vertical="center"/>
    </xf>
    <xf numFmtId="44" fontId="41" fillId="0" borderId="73" xfId="267" applyFont="1" applyFill="1" applyBorder="1" applyAlignment="1">
      <alignment vertical="center" wrapText="1"/>
    </xf>
    <xf numFmtId="44" fontId="41" fillId="0" borderId="73" xfId="267" applyFont="1" applyFill="1" applyBorder="1" applyAlignment="1">
      <alignment vertical="center"/>
    </xf>
    <xf numFmtId="0" fontId="58" fillId="0" borderId="80" xfId="0" applyFont="1" applyBorder="1" applyAlignment="1"/>
    <xf numFmtId="0" fontId="58" fillId="0" borderId="27" xfId="0" applyFont="1" applyBorder="1" applyAlignment="1"/>
    <xf numFmtId="0" fontId="54" fillId="0" borderId="73" xfId="0" applyFont="1" applyBorder="1" applyAlignment="1"/>
    <xf numFmtId="49" fontId="54" fillId="0" borderId="80" xfId="0" applyNumberFormat="1" applyFont="1" applyBorder="1" applyAlignment="1"/>
    <xf numFmtId="49" fontId="54" fillId="0" borderId="27" xfId="0" applyNumberFormat="1" applyFont="1" applyBorder="1" applyAlignment="1"/>
    <xf numFmtId="49" fontId="54" fillId="0" borderId="73" xfId="0" applyNumberFormat="1" applyFont="1" applyBorder="1" applyAlignment="1"/>
    <xf numFmtId="1" fontId="41" fillId="0" borderId="40" xfId="0" applyNumberFormat="1" applyFont="1" applyFill="1" applyBorder="1" applyAlignment="1">
      <alignment vertical="center"/>
    </xf>
    <xf numFmtId="1" fontId="41" fillId="0" borderId="73" xfId="0" applyNumberFormat="1" applyFont="1" applyFill="1" applyBorder="1" applyAlignment="1">
      <alignment vertical="center"/>
    </xf>
    <xf numFmtId="0" fontId="41" fillId="0" borderId="25" xfId="0" applyFont="1" applyFill="1" applyBorder="1" applyAlignment="1"/>
    <xf numFmtId="1" fontId="41" fillId="0" borderId="73" xfId="0" applyNumberFormat="1" applyFont="1" applyBorder="1" applyAlignment="1">
      <alignment vertical="center"/>
    </xf>
    <xf numFmtId="1" fontId="41" fillId="0" borderId="40" xfId="0" applyNumberFormat="1" applyFont="1" applyBorder="1" applyAlignment="1">
      <alignment vertical="center"/>
    </xf>
    <xf numFmtId="0" fontId="58" fillId="0" borderId="80" xfId="0" applyFont="1" applyFill="1" applyBorder="1" applyAlignment="1">
      <alignment vertical="top"/>
    </xf>
    <xf numFmtId="0" fontId="58" fillId="0" borderId="27" xfId="0" applyFont="1" applyFill="1" applyBorder="1" applyAlignment="1">
      <alignment vertical="top"/>
    </xf>
    <xf numFmtId="49" fontId="54" fillId="0" borderId="36" xfId="0" applyNumberFormat="1" applyFont="1" applyBorder="1" applyAlignment="1"/>
    <xf numFmtId="0" fontId="46" fillId="5" borderId="18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 vertical="center"/>
    </xf>
    <xf numFmtId="0" fontId="0" fillId="0" borderId="82" xfId="0" applyBorder="1"/>
    <xf numFmtId="49" fontId="54" fillId="0" borderId="37" xfId="0" applyNumberFormat="1" applyFont="1" applyBorder="1" applyAlignment="1">
      <alignment horizontal="center"/>
    </xf>
    <xf numFmtId="49" fontId="54" fillId="0" borderId="19" xfId="0" applyNumberFormat="1" applyFont="1" applyBorder="1" applyAlignment="1">
      <alignment horizontal="center"/>
    </xf>
    <xf numFmtId="0" fontId="0" fillId="0" borderId="83" xfId="0" applyBorder="1"/>
    <xf numFmtId="0" fontId="12" fillId="0" borderId="0" xfId="0" applyFont="1" applyBorder="1"/>
    <xf numFmtId="0" fontId="79" fillId="0" borderId="0" xfId="0" applyFont="1" applyFill="1" applyAlignment="1">
      <alignment horizontal="center"/>
    </xf>
    <xf numFmtId="0" fontId="79" fillId="0" borderId="76" xfId="0" applyFont="1" applyFill="1" applyBorder="1" applyAlignment="1">
      <alignment horizontal="center"/>
    </xf>
    <xf numFmtId="0" fontId="58" fillId="0" borderId="9" xfId="0" applyFont="1" applyBorder="1" applyAlignment="1">
      <alignment vertical="center"/>
    </xf>
    <xf numFmtId="0" fontId="54" fillId="0" borderId="1" xfId="0" applyFont="1" applyBorder="1"/>
    <xf numFmtId="0" fontId="58" fillId="0" borderId="1" xfId="0" applyFont="1" applyBorder="1" applyAlignment="1">
      <alignment vertical="center"/>
    </xf>
    <xf numFmtId="0" fontId="58" fillId="0" borderId="6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12" borderId="40" xfId="0" applyFont="1" applyFill="1" applyBorder="1" applyAlignment="1">
      <alignment vertical="center"/>
    </xf>
    <xf numFmtId="0" fontId="54" fillId="12" borderId="39" xfId="0" applyFont="1" applyFill="1" applyBorder="1"/>
    <xf numFmtId="49" fontId="54" fillId="0" borderId="39" xfId="0" applyNumberFormat="1" applyFont="1" applyFill="1" applyBorder="1" applyAlignment="1">
      <alignment horizontal="center"/>
    </xf>
    <xf numFmtId="0" fontId="58" fillId="0" borderId="7" xfId="0" applyFont="1" applyFill="1" applyBorder="1" applyAlignment="1">
      <alignment horizontal="left" vertical="top"/>
    </xf>
    <xf numFmtId="0" fontId="72" fillId="0" borderId="7" xfId="0" applyFont="1" applyBorder="1" applyAlignment="1">
      <alignment horizontal="center" vertical="center"/>
    </xf>
    <xf numFmtId="49" fontId="58" fillId="0" borderId="22" xfId="0" applyNumberFormat="1" applyFont="1" applyBorder="1" applyAlignment="1">
      <alignment vertical="center"/>
    </xf>
    <xf numFmtId="0" fontId="74" fillId="0" borderId="84" xfId="0" applyFont="1" applyBorder="1" applyAlignment="1">
      <alignment horizontal="center" vertical="center"/>
    </xf>
    <xf numFmtId="0" fontId="74" fillId="0" borderId="84" xfId="0" applyFont="1" applyBorder="1" applyAlignment="1">
      <alignment vertical="center" wrapText="1"/>
    </xf>
    <xf numFmtId="0" fontId="74" fillId="0" borderId="67" xfId="0" applyFont="1" applyBorder="1" applyAlignment="1">
      <alignment horizontal="left" vertical="center" wrapText="1"/>
    </xf>
    <xf numFmtId="0" fontId="58" fillId="0" borderId="7" xfId="0" applyFont="1" applyBorder="1" applyAlignment="1">
      <alignment vertical="center"/>
    </xf>
    <xf numFmtId="0" fontId="54" fillId="0" borderId="7" xfId="0" applyFont="1" applyBorder="1" applyAlignment="1">
      <alignment horizontal="left"/>
    </xf>
    <xf numFmtId="0" fontId="58" fillId="3" borderId="22" xfId="0" applyFont="1" applyFill="1" applyBorder="1" applyAlignment="1">
      <alignment horizontal="center" vertical="center"/>
    </xf>
    <xf numFmtId="0" fontId="58" fillId="3" borderId="67" xfId="0" applyFont="1" applyFill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84" xfId="0" applyFont="1" applyBorder="1" applyAlignment="1">
      <alignment horizontal="center" vertical="center"/>
    </xf>
    <xf numFmtId="0" fontId="37" fillId="0" borderId="84" xfId="0" applyFont="1" applyBorder="1"/>
    <xf numFmtId="0" fontId="58" fillId="0" borderId="6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top"/>
    </xf>
    <xf numFmtId="0" fontId="35" fillId="0" borderId="36" xfId="0" applyFont="1" applyBorder="1" applyAlignment="1">
      <alignment horizontal="center" vertical="top"/>
    </xf>
    <xf numFmtId="0" fontId="55" fillId="0" borderId="28" xfId="0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55" fillId="3" borderId="9" xfId="1" applyFont="1" applyFill="1" applyBorder="1" applyAlignment="1">
      <alignment horizontal="left" vertical="center"/>
    </xf>
    <xf numFmtId="0" fontId="54" fillId="3" borderId="16" xfId="0" applyFont="1" applyFill="1" applyBorder="1" applyAlignment="1">
      <alignment horizontal="left" vertical="center"/>
    </xf>
    <xf numFmtId="0" fontId="54" fillId="3" borderId="13" xfId="0" applyFont="1" applyFill="1" applyBorder="1" applyAlignment="1">
      <alignment horizontal="left" vertical="center"/>
    </xf>
    <xf numFmtId="0" fontId="58" fillId="0" borderId="28" xfId="0" applyFont="1" applyFill="1" applyBorder="1" applyAlignment="1">
      <alignment horizontal="center" wrapText="1"/>
    </xf>
    <xf numFmtId="0" fontId="58" fillId="0" borderId="7" xfId="0" applyFont="1" applyFill="1" applyBorder="1" applyAlignment="1">
      <alignment horizontal="center" wrapText="1"/>
    </xf>
    <xf numFmtId="0" fontId="54" fillId="9" borderId="27" xfId="0" applyFont="1" applyFill="1" applyBorder="1" applyAlignment="1">
      <alignment horizontal="left"/>
    </xf>
    <xf numFmtId="44" fontId="55" fillId="2" borderId="9" xfId="267" applyFont="1" applyFill="1" applyBorder="1" applyAlignment="1">
      <alignment horizontal="left" vertical="center"/>
    </xf>
    <xf numFmtId="1" fontId="41" fillId="2" borderId="37" xfId="267" applyNumberFormat="1" applyFont="1" applyFill="1" applyBorder="1" applyAlignment="1">
      <alignment horizontal="center" vertical="center"/>
    </xf>
    <xf numFmtId="1" fontId="41" fillId="2" borderId="50" xfId="267" applyNumberFormat="1" applyFont="1" applyFill="1" applyBorder="1" applyAlignment="1">
      <alignment horizontal="center" vertical="center"/>
    </xf>
    <xf numFmtId="0" fontId="54" fillId="0" borderId="40" xfId="0" applyFont="1" applyFill="1" applyBorder="1" applyAlignment="1">
      <alignment horizontal="left" vertical="center"/>
    </xf>
    <xf numFmtId="0" fontId="58" fillId="0" borderId="1" xfId="0" applyFont="1" applyFill="1" applyBorder="1" applyAlignment="1">
      <alignment wrapText="1"/>
    </xf>
    <xf numFmtId="1" fontId="54" fillId="2" borderId="37" xfId="267" applyNumberFormat="1" applyFont="1" applyFill="1" applyBorder="1" applyAlignment="1">
      <alignment horizontal="center" vertical="center"/>
    </xf>
    <xf numFmtId="0" fontId="76" fillId="0" borderId="35" xfId="0" applyFont="1" applyFill="1" applyBorder="1" applyAlignment="1">
      <alignment horizontal="left" vertical="center"/>
    </xf>
    <xf numFmtId="0" fontId="41" fillId="0" borderId="35" xfId="0" applyFont="1" applyFill="1" applyBorder="1" applyAlignment="1">
      <alignment horizontal="left" vertical="center"/>
    </xf>
    <xf numFmtId="49" fontId="41" fillId="0" borderId="35" xfId="0" applyNumberFormat="1" applyFont="1" applyFill="1" applyBorder="1" applyAlignment="1">
      <alignment horizontal="left" vertical="center"/>
    </xf>
    <xf numFmtId="0" fontId="58" fillId="0" borderId="49" xfId="0" applyFont="1" applyBorder="1" applyAlignment="1">
      <alignment horizontal="center" vertical="center"/>
    </xf>
    <xf numFmtId="0" fontId="58" fillId="0" borderId="27" xfId="0" applyFont="1" applyBorder="1" applyAlignment="1">
      <alignment vertical="center"/>
    </xf>
    <xf numFmtId="0" fontId="58" fillId="0" borderId="27" xfId="0" applyFont="1" applyBorder="1"/>
    <xf numFmtId="0" fontId="58" fillId="0" borderId="27" xfId="0" applyFont="1" applyBorder="1" applyAlignment="1"/>
    <xf numFmtId="0" fontId="58" fillId="0" borderId="17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7" xfId="0" applyFont="1" applyBorder="1" applyAlignment="1">
      <alignment horizontal="center" vertical="center"/>
    </xf>
    <xf numFmtId="0" fontId="54" fillId="9" borderId="27" xfId="0" applyFont="1" applyFill="1" applyBorder="1" applyAlignment="1">
      <alignment horizontal="left" vertical="center"/>
    </xf>
    <xf numFmtId="0" fontId="54" fillId="2" borderId="9" xfId="0" applyFont="1" applyFill="1" applyBorder="1" applyAlignment="1">
      <alignment horizontal="left" vertical="center"/>
    </xf>
    <xf numFmtId="49" fontId="41" fillId="2" borderId="36" xfId="267" applyNumberFormat="1" applyFont="1" applyFill="1" applyBorder="1" applyAlignment="1">
      <alignment horizontal="left" vertical="center"/>
    </xf>
    <xf numFmtId="0" fontId="55" fillId="0" borderId="9" xfId="1" applyFont="1" applyFill="1" applyBorder="1" applyAlignment="1">
      <alignment horizontal="center" vertical="center"/>
    </xf>
    <xf numFmtId="0" fontId="55" fillId="0" borderId="9" xfId="0" applyFont="1" applyFill="1" applyBorder="1" applyAlignment="1">
      <alignment horizontal="center"/>
    </xf>
    <xf numFmtId="0" fontId="55" fillId="0" borderId="9" xfId="1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44" fontId="57" fillId="0" borderId="39" xfId="267" applyFont="1" applyFill="1" applyBorder="1" applyAlignment="1" applyProtection="1">
      <alignment vertical="center"/>
    </xf>
    <xf numFmtId="0" fontId="80" fillId="0" borderId="0" xfId="0" applyFont="1"/>
    <xf numFmtId="0" fontId="81" fillId="0" borderId="30" xfId="0" applyFont="1" applyBorder="1" applyAlignment="1">
      <alignment horizontal="justify" vertical="center" wrapText="1"/>
    </xf>
    <xf numFmtId="0" fontId="41" fillId="0" borderId="39" xfId="267" applyNumberFormat="1" applyFont="1" applyFill="1" applyBorder="1" applyAlignment="1">
      <alignment vertical="center"/>
    </xf>
    <xf numFmtId="0" fontId="58" fillId="0" borderId="36" xfId="0" applyNumberFormat="1" applyFont="1" applyFill="1" applyBorder="1" applyAlignment="1">
      <alignment vertical="center"/>
    </xf>
    <xf numFmtId="172" fontId="58" fillId="0" borderId="14" xfId="0" applyNumberFormat="1" applyFont="1" applyFill="1" applyBorder="1" applyAlignment="1">
      <alignment horizontal="center" vertical="center"/>
    </xf>
    <xf numFmtId="172" fontId="58" fillId="0" borderId="17" xfId="0" applyNumberFormat="1" applyFont="1" applyFill="1" applyBorder="1" applyAlignment="1">
      <alignment horizontal="center" vertical="center"/>
    </xf>
    <xf numFmtId="1" fontId="58" fillId="2" borderId="59" xfId="0" applyNumberFormat="1" applyFont="1" applyFill="1" applyBorder="1" applyAlignment="1">
      <alignment horizontal="center" vertical="center"/>
    </xf>
    <xf numFmtId="172" fontId="60" fillId="0" borderId="13" xfId="0" applyNumberFormat="1" applyFont="1" applyFill="1" applyBorder="1" applyAlignment="1">
      <alignment horizontal="center" vertical="center"/>
    </xf>
    <xf numFmtId="44" fontId="60" fillId="0" borderId="30" xfId="267" applyFont="1" applyFill="1" applyBorder="1" applyAlignment="1">
      <alignment horizontal="center" vertical="center"/>
    </xf>
    <xf numFmtId="1" fontId="54" fillId="2" borderId="50" xfId="267" applyNumberFormat="1" applyFont="1" applyFill="1" applyBorder="1" applyAlignment="1">
      <alignment horizontal="center" vertical="center"/>
    </xf>
    <xf numFmtId="0" fontId="55" fillId="7" borderId="9" xfId="0" applyFont="1" applyFill="1" applyBorder="1" applyAlignment="1">
      <alignment horizontal="left" vertical="center"/>
    </xf>
    <xf numFmtId="0" fontId="55" fillId="7" borderId="80" xfId="0" applyFont="1" applyFill="1" applyBorder="1" applyAlignment="1">
      <alignment vertical="center"/>
    </xf>
    <xf numFmtId="0" fontId="55" fillId="7" borderId="80" xfId="0" applyFont="1" applyFill="1" applyBorder="1" applyAlignment="1">
      <alignment horizontal="left" vertical="top" wrapText="1"/>
    </xf>
    <xf numFmtId="0" fontId="41" fillId="7" borderId="9" xfId="1" applyFont="1" applyFill="1" applyBorder="1" applyAlignment="1">
      <alignment vertical="center" wrapText="1"/>
    </xf>
    <xf numFmtId="0" fontId="41" fillId="7" borderId="16" xfId="1" applyFont="1" applyFill="1" applyBorder="1" applyAlignment="1">
      <alignment vertical="center" wrapText="1"/>
    </xf>
    <xf numFmtId="0" fontId="41" fillId="7" borderId="13" xfId="1" applyFont="1" applyFill="1" applyBorder="1" applyAlignment="1">
      <alignment vertical="center" wrapText="1"/>
    </xf>
    <xf numFmtId="0" fontId="54" fillId="2" borderId="40" xfId="0" applyFont="1" applyFill="1" applyBorder="1" applyAlignment="1">
      <alignment vertical="center"/>
    </xf>
    <xf numFmtId="49" fontId="54" fillId="2" borderId="36" xfId="0" applyNumberFormat="1" applyFont="1" applyFill="1" applyBorder="1" applyAlignment="1">
      <alignment vertical="center"/>
    </xf>
    <xf numFmtId="49" fontId="58" fillId="2" borderId="36" xfId="267" applyNumberFormat="1" applyFont="1" applyFill="1" applyBorder="1" applyAlignment="1">
      <alignment vertical="center"/>
    </xf>
    <xf numFmtId="49" fontId="54" fillId="0" borderId="36" xfId="284" applyNumberFormat="1" applyFont="1" applyFill="1" applyBorder="1" applyAlignment="1">
      <alignment vertical="center"/>
    </xf>
    <xf numFmtId="49" fontId="58" fillId="0" borderId="36" xfId="284" applyNumberFormat="1" applyFont="1" applyFill="1" applyBorder="1" applyAlignment="1">
      <alignment vertical="center"/>
    </xf>
    <xf numFmtId="49" fontId="58" fillId="0" borderId="36" xfId="284" applyNumberFormat="1" applyFont="1" applyFill="1" applyBorder="1" applyAlignment="1">
      <alignment horizontal="center" vertical="center"/>
    </xf>
    <xf numFmtId="1" fontId="58" fillId="0" borderId="17" xfId="284" applyNumberFormat="1" applyFont="1" applyFill="1" applyBorder="1" applyAlignment="1">
      <alignment horizontal="center" vertical="center"/>
    </xf>
    <xf numFmtId="1" fontId="54" fillId="2" borderId="37" xfId="0" applyNumberFormat="1" applyFont="1" applyFill="1" applyBorder="1" applyAlignment="1">
      <alignment horizontal="center" vertical="center"/>
    </xf>
    <xf numFmtId="1" fontId="58" fillId="2" borderId="37" xfId="267" applyNumberFormat="1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5" fillId="0" borderId="27" xfId="0" applyFont="1" applyFill="1" applyBorder="1" applyAlignment="1">
      <alignment horizontal="center" vertical="center"/>
    </xf>
    <xf numFmtId="0" fontId="55" fillId="0" borderId="40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/>
    </xf>
    <xf numFmtId="0" fontId="55" fillId="0" borderId="27" xfId="0" applyFont="1" applyFill="1" applyBorder="1" applyAlignment="1">
      <alignment horizontal="center"/>
    </xf>
    <xf numFmtId="0" fontId="55" fillId="0" borderId="40" xfId="0" applyFont="1" applyFill="1" applyBorder="1" applyAlignment="1">
      <alignment horizontal="center"/>
    </xf>
    <xf numFmtId="0" fontId="55" fillId="0" borderId="73" xfId="0" applyFont="1" applyFill="1" applyBorder="1" applyAlignment="1">
      <alignment horizontal="center"/>
    </xf>
    <xf numFmtId="0" fontId="55" fillId="0" borderId="80" xfId="0" applyFont="1" applyFill="1" applyBorder="1" applyAlignment="1">
      <alignment horizontal="center" vertical="center"/>
    </xf>
    <xf numFmtId="172" fontId="54" fillId="0" borderId="49" xfId="0" applyNumberFormat="1" applyFont="1" applyFill="1" applyBorder="1" applyAlignment="1">
      <alignment horizontal="center" vertical="center"/>
    </xf>
    <xf numFmtId="0" fontId="55" fillId="0" borderId="9" xfId="0" applyFont="1" applyFill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3" xfId="1" applyFont="1" applyFill="1" applyBorder="1" applyAlignment="1">
      <alignment horizontal="center" vertical="center"/>
    </xf>
    <xf numFmtId="0" fontId="58" fillId="9" borderId="55" xfId="0" applyFont="1" applyFill="1" applyBorder="1" applyAlignment="1">
      <alignment vertical="center"/>
    </xf>
    <xf numFmtId="49" fontId="54" fillId="0" borderId="55" xfId="0" applyNumberFormat="1" applyFont="1" applyBorder="1" applyAlignment="1">
      <alignment vertical="center"/>
    </xf>
    <xf numFmtId="44" fontId="55" fillId="2" borderId="9" xfId="267" applyFont="1" applyFill="1" applyBorder="1" applyAlignment="1">
      <alignment horizontal="left" vertical="top"/>
    </xf>
    <xf numFmtId="0" fontId="55" fillId="0" borderId="25" xfId="0" applyFont="1" applyFill="1" applyBorder="1" applyAlignment="1">
      <alignment horizontal="center" vertical="top"/>
    </xf>
    <xf numFmtId="0" fontId="55" fillId="0" borderId="27" xfId="0" applyFont="1" applyFill="1" applyBorder="1" applyAlignment="1">
      <alignment horizontal="center" vertical="top"/>
    </xf>
    <xf numFmtId="0" fontId="55" fillId="0" borderId="73" xfId="0" applyFont="1" applyFill="1" applyBorder="1" applyAlignment="1">
      <alignment horizontal="center" vertical="top"/>
    </xf>
    <xf numFmtId="0" fontId="55" fillId="0" borderId="40" xfId="0" applyFont="1" applyFill="1" applyBorder="1" applyAlignment="1">
      <alignment horizontal="center" vertical="top"/>
    </xf>
    <xf numFmtId="0" fontId="55" fillId="0" borderId="80" xfId="0" applyFont="1" applyFill="1" applyBorder="1" applyAlignment="1">
      <alignment horizontal="center" vertical="top"/>
    </xf>
    <xf numFmtId="0" fontId="55" fillId="0" borderId="27" xfId="0" applyFont="1" applyFill="1" applyBorder="1" applyAlignment="1">
      <alignment horizontal="left" vertical="center"/>
    </xf>
    <xf numFmtId="0" fontId="55" fillId="0" borderId="73" xfId="0" applyFont="1" applyFill="1" applyBorder="1" applyAlignment="1">
      <alignment horizontal="center" vertical="center"/>
    </xf>
    <xf numFmtId="0" fontId="55" fillId="0" borderId="25" xfId="1" applyFont="1" applyFill="1" applyBorder="1" applyAlignment="1">
      <alignment horizontal="center" vertical="center"/>
    </xf>
    <xf numFmtId="0" fontId="55" fillId="0" borderId="7" xfId="0" applyFont="1" applyFill="1" applyBorder="1" applyAlignment="1">
      <alignment horizontal="center" vertical="top"/>
    </xf>
    <xf numFmtId="0" fontId="55" fillId="0" borderId="80" xfId="0" applyFont="1" applyFill="1" applyBorder="1" applyAlignment="1">
      <alignment horizontal="center"/>
    </xf>
    <xf numFmtId="0" fontId="55" fillId="0" borderId="40" xfId="0" applyFont="1" applyFill="1" applyBorder="1" applyAlignment="1">
      <alignment horizontal="left" vertical="center"/>
    </xf>
    <xf numFmtId="0" fontId="55" fillId="0" borderId="80" xfId="23" applyFont="1" applyFill="1" applyBorder="1" applyAlignment="1">
      <alignment horizontal="center" vertical="center"/>
    </xf>
    <xf numFmtId="0" fontId="55" fillId="0" borderId="27" xfId="23" applyFont="1" applyFill="1" applyBorder="1" applyAlignment="1">
      <alignment horizontal="center" vertical="center"/>
    </xf>
    <xf numFmtId="0" fontId="58" fillId="0" borderId="27" xfId="0" applyFont="1" applyFill="1" applyBorder="1"/>
    <xf numFmtId="0" fontId="58" fillId="9" borderId="39" xfId="0" applyFont="1" applyFill="1" applyBorder="1" applyAlignment="1">
      <alignment vertical="center"/>
    </xf>
    <xf numFmtId="44" fontId="54" fillId="10" borderId="13" xfId="267" applyFont="1" applyFill="1" applyBorder="1" applyAlignment="1">
      <alignment vertical="center"/>
    </xf>
    <xf numFmtId="49" fontId="54" fillId="0" borderId="13" xfId="0" applyNumberFormat="1" applyFont="1" applyFill="1" applyBorder="1" applyAlignment="1">
      <alignment vertical="center"/>
    </xf>
    <xf numFmtId="0" fontId="54" fillId="0" borderId="7" xfId="0" applyFont="1" applyFill="1" applyBorder="1" applyAlignment="1"/>
    <xf numFmtId="0" fontId="54" fillId="0" borderId="22" xfId="0" applyFont="1" applyFill="1" applyBorder="1" applyAlignment="1">
      <alignment horizontal="center" vertical="center"/>
    </xf>
    <xf numFmtId="0" fontId="54" fillId="0" borderId="67" xfId="0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horizontal="center"/>
    </xf>
    <xf numFmtId="0" fontId="54" fillId="0" borderId="84" xfId="0" applyFont="1" applyFill="1" applyBorder="1" applyAlignment="1">
      <alignment horizontal="center" vertical="center"/>
    </xf>
    <xf numFmtId="0" fontId="80" fillId="0" borderId="49" xfId="0" applyFont="1" applyBorder="1"/>
    <xf numFmtId="0" fontId="80" fillId="0" borderId="49" xfId="0" applyFont="1" applyFill="1" applyBorder="1"/>
    <xf numFmtId="49" fontId="80" fillId="0" borderId="49" xfId="0" applyNumberFormat="1" applyFont="1" applyBorder="1"/>
    <xf numFmtId="0" fontId="80" fillId="0" borderId="49" xfId="0" applyFont="1" applyBorder="1" applyAlignment="1">
      <alignment horizontal="center"/>
    </xf>
    <xf numFmtId="0" fontId="82" fillId="0" borderId="49" xfId="0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/>
    <xf numFmtId="0" fontId="82" fillId="0" borderId="75" xfId="0" applyFont="1" applyFill="1" applyBorder="1" applyAlignment="1">
      <alignment horizontal="center" vertical="center" wrapText="1"/>
    </xf>
    <xf numFmtId="0" fontId="82" fillId="0" borderId="52" xfId="0" applyFont="1" applyBorder="1" applyAlignment="1">
      <alignment horizontal="center" vertical="center" wrapText="1"/>
    </xf>
    <xf numFmtId="0" fontId="80" fillId="13" borderId="49" xfId="0" applyFont="1" applyFill="1" applyBorder="1"/>
    <xf numFmtId="0" fontId="80" fillId="13" borderId="49" xfId="0" applyFont="1" applyFill="1" applyBorder="1" applyAlignment="1">
      <alignment horizontal="center"/>
    </xf>
    <xf numFmtId="0" fontId="0" fillId="13" borderId="49" xfId="0" applyFill="1" applyBorder="1"/>
    <xf numFmtId="49" fontId="41" fillId="2" borderId="36" xfId="267" applyNumberFormat="1" applyFont="1" applyFill="1" applyBorder="1" applyAlignment="1">
      <alignment vertical="center"/>
    </xf>
    <xf numFmtId="44" fontId="55" fillId="2" borderId="80" xfId="267" applyFont="1" applyFill="1" applyBorder="1" applyAlignment="1">
      <alignment horizontal="left" vertical="center"/>
    </xf>
    <xf numFmtId="0" fontId="54" fillId="0" borderId="49" xfId="0" applyFont="1" applyBorder="1" applyAlignment="1">
      <alignment vertical="center"/>
    </xf>
    <xf numFmtId="0" fontId="84" fillId="0" borderId="49" xfId="0" applyFont="1" applyBorder="1" applyAlignment="1">
      <alignment wrapText="1"/>
    </xf>
    <xf numFmtId="0" fontId="41" fillId="0" borderId="49" xfId="0" applyFont="1" applyFill="1" applyBorder="1" applyAlignment="1">
      <alignment vertical="center"/>
    </xf>
    <xf numFmtId="0" fontId="57" fillId="0" borderId="49" xfId="0" applyFont="1" applyFill="1" applyBorder="1" applyAlignment="1">
      <alignment vertical="center"/>
    </xf>
    <xf numFmtId="0" fontId="54" fillId="0" borderId="49" xfId="0" applyFont="1" applyFill="1" applyBorder="1" applyAlignment="1">
      <alignment vertical="center"/>
    </xf>
    <xf numFmtId="0" fontId="58" fillId="0" borderId="49" xfId="0" applyFont="1" applyFill="1" applyBorder="1" applyAlignment="1">
      <alignment vertical="center"/>
    </xf>
    <xf numFmtId="0" fontId="58" fillId="0" borderId="49" xfId="0" applyFont="1" applyBorder="1" applyAlignment="1">
      <alignment vertical="center"/>
    </xf>
    <xf numFmtId="0" fontId="41" fillId="0" borderId="49" xfId="0" applyFont="1" applyFill="1" applyBorder="1" applyAlignment="1">
      <alignment vertical="center" wrapText="1"/>
    </xf>
    <xf numFmtId="0" fontId="54" fillId="0" borderId="81" xfId="0" applyFont="1" applyBorder="1" applyAlignment="1">
      <alignment vertical="center"/>
    </xf>
    <xf numFmtId="0" fontId="84" fillId="0" borderId="81" xfId="0" applyFont="1" applyBorder="1" applyAlignment="1">
      <alignment wrapText="1"/>
    </xf>
    <xf numFmtId="0" fontId="84" fillId="0" borderId="18" xfId="0" applyFont="1" applyBorder="1" applyAlignment="1">
      <alignment wrapText="1"/>
    </xf>
    <xf numFmtId="0" fontId="82" fillId="0" borderId="21" xfId="0" applyFont="1" applyBorder="1" applyAlignment="1">
      <alignment horizontal="center" wrapText="1"/>
    </xf>
    <xf numFmtId="0" fontId="82" fillId="0" borderId="10" xfId="0" applyFont="1" applyBorder="1" applyAlignment="1">
      <alignment horizontal="center" wrapText="1"/>
    </xf>
    <xf numFmtId="0" fontId="82" fillId="0" borderId="62" xfId="0" applyFont="1" applyBorder="1" applyAlignment="1">
      <alignment horizontal="center" wrapText="1"/>
    </xf>
    <xf numFmtId="0" fontId="54" fillId="0" borderId="81" xfId="0" applyFont="1" applyFill="1" applyBorder="1" applyAlignment="1">
      <alignment vertical="center" wrapText="1"/>
    </xf>
    <xf numFmtId="0" fontId="54" fillId="0" borderId="49" xfId="0" applyFont="1" applyFill="1" applyBorder="1" applyAlignment="1">
      <alignment vertical="center" wrapText="1"/>
    </xf>
    <xf numFmtId="0" fontId="41" fillId="0" borderId="49" xfId="0" applyFont="1" applyBorder="1" applyAlignment="1">
      <alignment horizontal="left" vertical="center" wrapText="1"/>
    </xf>
    <xf numFmtId="0" fontId="41" fillId="0" borderId="49" xfId="0" applyFont="1" applyBorder="1" applyAlignment="1">
      <alignment vertical="center" wrapText="1"/>
    </xf>
    <xf numFmtId="0" fontId="80" fillId="0" borderId="14" xfId="0" applyFont="1" applyBorder="1" applyAlignment="1">
      <alignment horizontal="center" vertical="center"/>
    </xf>
    <xf numFmtId="0" fontId="80" fillId="0" borderId="17" xfId="0" applyFont="1" applyBorder="1" applyAlignment="1">
      <alignment horizontal="center" vertical="center"/>
    </xf>
    <xf numFmtId="0" fontId="80" fillId="0" borderId="19" xfId="0" applyFont="1" applyBorder="1" applyAlignment="1">
      <alignment horizontal="center" vertical="center"/>
    </xf>
    <xf numFmtId="1" fontId="80" fillId="0" borderId="69" xfId="267" applyNumberFormat="1" applyFont="1" applyFill="1" applyBorder="1" applyAlignment="1">
      <alignment horizontal="center" vertical="center"/>
    </xf>
    <xf numFmtId="1" fontId="80" fillId="0" borderId="70" xfId="0" applyNumberFormat="1" applyFont="1" applyFill="1" applyBorder="1" applyAlignment="1">
      <alignment horizontal="center" vertical="center"/>
    </xf>
    <xf numFmtId="1" fontId="85" fillId="0" borderId="70" xfId="267" applyNumberFormat="1" applyFont="1" applyFill="1" applyBorder="1" applyAlignment="1">
      <alignment horizontal="center" vertical="center"/>
    </xf>
    <xf numFmtId="1" fontId="42" fillId="0" borderId="70" xfId="0" applyNumberFormat="1" applyFont="1" applyFill="1" applyBorder="1" applyAlignment="1">
      <alignment horizontal="center" vertical="center"/>
    </xf>
    <xf numFmtId="1" fontId="86" fillId="0" borderId="70" xfId="267" applyNumberFormat="1" applyFont="1" applyFill="1" applyBorder="1" applyAlignment="1">
      <alignment horizontal="center" vertical="center"/>
    </xf>
    <xf numFmtId="1" fontId="42" fillId="0" borderId="70" xfId="267" applyNumberFormat="1" applyFont="1" applyFill="1" applyBorder="1" applyAlignment="1">
      <alignment horizontal="center" vertical="center"/>
    </xf>
    <xf numFmtId="1" fontId="80" fillId="0" borderId="70" xfId="267" applyNumberFormat="1" applyFont="1" applyFill="1" applyBorder="1" applyAlignment="1">
      <alignment horizontal="center" vertical="center"/>
    </xf>
    <xf numFmtId="0" fontId="80" fillId="0" borderId="70" xfId="0" applyFont="1" applyFill="1" applyBorder="1" applyAlignment="1">
      <alignment horizontal="center" vertical="center"/>
    </xf>
    <xf numFmtId="0" fontId="85" fillId="0" borderId="70" xfId="0" applyFont="1" applyFill="1" applyBorder="1" applyAlignment="1">
      <alignment horizontal="center" vertical="center"/>
    </xf>
    <xf numFmtId="0" fontId="86" fillId="0" borderId="70" xfId="0" applyFont="1" applyFill="1" applyBorder="1" applyAlignment="1">
      <alignment horizontal="center" vertical="center"/>
    </xf>
    <xf numFmtId="0" fontId="42" fillId="0" borderId="70" xfId="0" applyFont="1" applyFill="1" applyBorder="1" applyAlignment="1">
      <alignment horizontal="center" vertical="center"/>
    </xf>
    <xf numFmtId="0" fontId="54" fillId="0" borderId="18" xfId="0" applyFont="1" applyFill="1" applyBorder="1" applyAlignment="1">
      <alignment vertical="center" wrapText="1"/>
    </xf>
    <xf numFmtId="1" fontId="85" fillId="0" borderId="71" xfId="267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textRotation="90"/>
    </xf>
    <xf numFmtId="0" fontId="42" fillId="0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90"/>
    </xf>
    <xf numFmtId="0" fontId="13" fillId="2" borderId="0" xfId="0" applyFont="1" applyFill="1" applyBorder="1" applyAlignment="1">
      <alignment horizontal="center" vertical="center" textRotation="90"/>
    </xf>
    <xf numFmtId="0" fontId="13" fillId="2" borderId="4" xfId="0" applyFont="1" applyFill="1" applyBorder="1" applyAlignment="1">
      <alignment horizontal="left" vertical="center" textRotation="90"/>
    </xf>
    <xf numFmtId="0" fontId="0" fillId="0" borderId="49" xfId="0" applyBorder="1" applyAlignment="1">
      <alignment horizontal="center" vertical="center"/>
    </xf>
    <xf numFmtId="1" fontId="54" fillId="0" borderId="25" xfId="267" applyNumberFormat="1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 wrapText="1"/>
    </xf>
    <xf numFmtId="0" fontId="48" fillId="5" borderId="0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/>
    </xf>
    <xf numFmtId="0" fontId="75" fillId="0" borderId="49" xfId="0" applyFont="1" applyBorder="1"/>
    <xf numFmtId="0" fontId="66" fillId="5" borderId="49" xfId="0" applyFont="1" applyFill="1" applyBorder="1"/>
    <xf numFmtId="0" fontId="66" fillId="5" borderId="12" xfId="0" applyFont="1" applyFill="1" applyBorder="1"/>
    <xf numFmtId="0" fontId="75" fillId="5" borderId="49" xfId="0" applyFont="1" applyFill="1" applyBorder="1" applyAlignment="1">
      <alignment horizontal="center" vertical="center" wrapText="1"/>
    </xf>
    <xf numFmtId="0" fontId="84" fillId="0" borderId="49" xfId="0" applyFont="1" applyBorder="1" applyAlignment="1">
      <alignment horizontal="center" vertical="center"/>
    </xf>
    <xf numFmtId="0" fontId="84" fillId="0" borderId="49" xfId="0" applyFont="1" applyBorder="1" applyAlignment="1">
      <alignment horizontal="center" vertical="center" wrapText="1"/>
    </xf>
    <xf numFmtId="0" fontId="37" fillId="0" borderId="75" xfId="0" applyFont="1" applyFill="1" applyBorder="1"/>
    <xf numFmtId="0" fontId="75" fillId="5" borderId="1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84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75" fillId="5" borderId="20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4" fillId="5" borderId="56" xfId="0" applyFont="1" applyFill="1" applyBorder="1" applyAlignment="1">
      <alignment horizontal="center" vertical="center" wrapText="1"/>
    </xf>
    <xf numFmtId="0" fontId="84" fillId="5" borderId="32" xfId="0" applyFont="1" applyFill="1" applyBorder="1" applyAlignment="1">
      <alignment horizontal="center" vertical="center" wrapText="1"/>
    </xf>
    <xf numFmtId="0" fontId="84" fillId="5" borderId="34" xfId="0" applyFont="1" applyFill="1" applyBorder="1" applyAlignment="1">
      <alignment horizontal="center" vertical="center" wrapText="1"/>
    </xf>
    <xf numFmtId="0" fontId="84" fillId="5" borderId="6" xfId="0" applyFont="1" applyFill="1" applyBorder="1" applyAlignment="1">
      <alignment horizontal="center" vertical="center" wrapText="1"/>
    </xf>
    <xf numFmtId="0" fontId="84" fillId="5" borderId="31" xfId="0" applyFont="1" applyFill="1" applyBorder="1" applyAlignment="1">
      <alignment horizontal="center" vertical="center" wrapText="1"/>
    </xf>
    <xf numFmtId="0" fontId="75" fillId="5" borderId="2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5" fillId="5" borderId="61" xfId="0" applyFont="1" applyFill="1" applyBorder="1" applyAlignment="1">
      <alignment horizontal="center" vertical="center"/>
    </xf>
    <xf numFmtId="0" fontId="75" fillId="5" borderId="66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75" fillId="5" borderId="68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75" fillId="5" borderId="22" xfId="0" applyFont="1" applyFill="1" applyBorder="1" applyAlignment="1">
      <alignment horizontal="center" vertical="center" wrapText="1"/>
    </xf>
    <xf numFmtId="0" fontId="75" fillId="5" borderId="6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5" fillId="5" borderId="56" xfId="0" applyFont="1" applyFill="1" applyBorder="1" applyAlignment="1">
      <alignment horizontal="center" vertical="center" wrapText="1"/>
    </xf>
    <xf numFmtId="0" fontId="75" fillId="5" borderId="33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7" fillId="3" borderId="49" xfId="0" applyFont="1" applyFill="1" applyBorder="1"/>
    <xf numFmtId="0" fontId="21" fillId="3" borderId="49" xfId="0" applyFont="1" applyFill="1" applyBorder="1" applyAlignment="1">
      <alignment horizontal="left"/>
    </xf>
    <xf numFmtId="49" fontId="37" fillId="0" borderId="49" xfId="0" applyNumberFormat="1" applyFont="1" applyBorder="1" applyAlignment="1">
      <alignment wrapText="1"/>
    </xf>
    <xf numFmtId="49" fontId="37" fillId="0" borderId="49" xfId="0" applyNumberFormat="1" applyFont="1" applyBorder="1" applyAlignment="1">
      <alignment horizontal="left" vertical="top"/>
    </xf>
    <xf numFmtId="0" fontId="80" fillId="0" borderId="58" xfId="0" applyFont="1" applyBorder="1" applyAlignment="1">
      <alignment horizontal="center" vertical="center"/>
    </xf>
    <xf numFmtId="0" fontId="54" fillId="0" borderId="15" xfId="0" applyFont="1" applyBorder="1" applyAlignment="1">
      <alignment vertical="center" wrapText="1"/>
    </xf>
    <xf numFmtId="0" fontId="54" fillId="0" borderId="15" xfId="0" applyFont="1" applyBorder="1" applyAlignment="1">
      <alignment vertical="center"/>
    </xf>
    <xf numFmtId="0" fontId="84" fillId="0" borderId="15" xfId="0" applyFont="1" applyBorder="1" applyAlignment="1">
      <alignment wrapText="1"/>
    </xf>
    <xf numFmtId="1" fontId="80" fillId="0" borderId="45" xfId="267" applyNumberFormat="1" applyFont="1" applyFill="1" applyBorder="1" applyAlignment="1">
      <alignment horizontal="center" vertical="center"/>
    </xf>
    <xf numFmtId="0" fontId="57" fillId="0" borderId="49" xfId="0" applyFont="1" applyBorder="1" applyAlignment="1">
      <alignment vertical="center"/>
    </xf>
    <xf numFmtId="0" fontId="85" fillId="0" borderId="12" xfId="0" applyFont="1" applyBorder="1" applyAlignment="1">
      <alignment horizontal="center" vertical="center"/>
    </xf>
    <xf numFmtId="0" fontId="54" fillId="0" borderId="49" xfId="0" applyFont="1" applyBorder="1" applyAlignment="1">
      <alignment vertical="center" wrapText="1"/>
    </xf>
    <xf numFmtId="1" fontId="80" fillId="0" borderId="12" xfId="0" applyNumberFormat="1" applyFont="1" applyBorder="1" applyAlignment="1">
      <alignment horizontal="center" vertical="center"/>
    </xf>
    <xf numFmtId="1" fontId="85" fillId="0" borderId="12" xfId="267" applyNumberFormat="1" applyFont="1" applyFill="1" applyBorder="1" applyAlignment="1">
      <alignment horizontal="center" vertical="center"/>
    </xf>
    <xf numFmtId="1" fontId="42" fillId="0" borderId="12" xfId="0" applyNumberFormat="1" applyFont="1" applyBorder="1" applyAlignment="1">
      <alignment horizontal="center" vertical="center"/>
    </xf>
    <xf numFmtId="0" fontId="86" fillId="0" borderId="12" xfId="0" applyFont="1" applyBorder="1" applyAlignment="1">
      <alignment horizontal="center" vertical="center"/>
    </xf>
    <xf numFmtId="1" fontId="86" fillId="0" borderId="12" xfId="267" applyNumberFormat="1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" fontId="42" fillId="0" borderId="12" xfId="267" applyNumberFormat="1" applyFont="1" applyFill="1" applyBorder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1" fontId="80" fillId="0" borderId="12" xfId="267" applyNumberFormat="1" applyFont="1" applyFill="1" applyBorder="1" applyAlignment="1">
      <alignment horizontal="center" vertical="center"/>
    </xf>
    <xf numFmtId="0" fontId="87" fillId="0" borderId="12" xfId="0" applyFont="1" applyBorder="1"/>
    <xf numFmtId="0" fontId="58" fillId="0" borderId="49" xfId="0" applyFont="1" applyBorder="1" applyAlignment="1">
      <alignment horizontal="left" vertical="center" wrapText="1"/>
    </xf>
    <xf numFmtId="0" fontId="85" fillId="0" borderId="12" xfId="0" applyFont="1" applyBorder="1" applyAlignment="1">
      <alignment horizontal="center" vertical="center" wrapText="1"/>
    </xf>
    <xf numFmtId="0" fontId="54" fillId="0" borderId="18" xfId="0" applyFont="1" applyBorder="1" applyAlignment="1">
      <alignment vertical="center" wrapText="1"/>
    </xf>
    <xf numFmtId="1" fontId="42" fillId="0" borderId="20" xfId="0" applyNumberFormat="1" applyFont="1" applyBorder="1" applyAlignment="1">
      <alignment horizontal="center" vertical="center"/>
    </xf>
    <xf numFmtId="44" fontId="46" fillId="2" borderId="49" xfId="267" applyFont="1" applyFill="1" applyBorder="1" applyAlignment="1">
      <alignment horizontal="center"/>
    </xf>
    <xf numFmtId="44" fontId="46" fillId="0" borderId="49" xfId="267" applyFont="1" applyFill="1" applyBorder="1" applyAlignment="1">
      <alignment horizontal="center"/>
    </xf>
    <xf numFmtId="0" fontId="46" fillId="2" borderId="49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44" fontId="18" fillId="2" borderId="13" xfId="267" applyFont="1" applyFill="1" applyBorder="1" applyAlignment="1">
      <alignment horizontal="center" vertical="center"/>
    </xf>
    <xf numFmtId="44" fontId="18" fillId="2" borderId="30" xfId="267" applyFont="1" applyFill="1" applyBorder="1" applyAlignment="1">
      <alignment horizontal="center" vertical="center"/>
    </xf>
    <xf numFmtId="44" fontId="13" fillId="2" borderId="13" xfId="267" applyFont="1" applyFill="1" applyBorder="1" applyAlignment="1">
      <alignment horizontal="center" vertical="center"/>
    </xf>
    <xf numFmtId="44" fontId="13" fillId="2" borderId="30" xfId="267" applyFont="1" applyFill="1" applyBorder="1" applyAlignment="1">
      <alignment horizontal="center" vertical="center"/>
    </xf>
    <xf numFmtId="44" fontId="14" fillId="2" borderId="13" xfId="267" applyFont="1" applyFill="1" applyBorder="1" applyAlignment="1">
      <alignment horizontal="center" vertical="center"/>
    </xf>
    <xf numFmtId="44" fontId="14" fillId="2" borderId="30" xfId="267" applyFont="1" applyFill="1" applyBorder="1" applyAlignment="1">
      <alignment horizontal="center" vertical="center"/>
    </xf>
    <xf numFmtId="44" fontId="15" fillId="2" borderId="13" xfId="267" applyFont="1" applyFill="1" applyBorder="1" applyAlignment="1">
      <alignment horizontal="center" vertical="center" wrapText="1"/>
    </xf>
    <xf numFmtId="44" fontId="15" fillId="2" borderId="30" xfId="267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vertical="center" textRotation="90"/>
    </xf>
    <xf numFmtId="0" fontId="13" fillId="2" borderId="30" xfId="0" applyFont="1" applyFill="1" applyBorder="1" applyAlignment="1">
      <alignment horizontal="center" vertical="center" textRotation="90"/>
    </xf>
    <xf numFmtId="0" fontId="13" fillId="2" borderId="13" xfId="0" applyFont="1" applyFill="1" applyBorder="1" applyAlignment="1">
      <alignment horizontal="left" vertical="center" textRotation="90"/>
    </xf>
    <xf numFmtId="0" fontId="13" fillId="2" borderId="30" xfId="0" applyFont="1" applyFill="1" applyBorder="1" applyAlignment="1">
      <alignment horizontal="left" vertical="center" textRotation="90"/>
    </xf>
    <xf numFmtId="0" fontId="13" fillId="2" borderId="13" xfId="0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 textRotation="90"/>
    </xf>
    <xf numFmtId="44" fontId="13" fillId="2" borderId="9" xfId="267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/>
    </xf>
    <xf numFmtId="0" fontId="51" fillId="5" borderId="2" xfId="0" applyFont="1" applyFill="1" applyBorder="1" applyAlignment="1">
      <alignment horizontal="center" vertical="center"/>
    </xf>
    <xf numFmtId="0" fontId="51" fillId="5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/>
    </xf>
    <xf numFmtId="0" fontId="44" fillId="2" borderId="9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textRotation="90"/>
    </xf>
    <xf numFmtId="0" fontId="20" fillId="2" borderId="16" xfId="0" applyFont="1" applyFill="1" applyBorder="1" applyAlignment="1">
      <alignment horizontal="center" vertical="center" textRotation="90"/>
    </xf>
    <xf numFmtId="49" fontId="20" fillId="2" borderId="9" xfId="0" applyNumberFormat="1" applyFont="1" applyFill="1" applyBorder="1" applyAlignment="1">
      <alignment vertical="center" textRotation="90"/>
    </xf>
    <xf numFmtId="49" fontId="20" fillId="2" borderId="16" xfId="0" applyNumberFormat="1" applyFont="1" applyFill="1" applyBorder="1" applyAlignment="1">
      <alignment vertical="center" textRotation="90"/>
    </xf>
    <xf numFmtId="0" fontId="15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textRotation="90"/>
    </xf>
    <xf numFmtId="0" fontId="13" fillId="2" borderId="0" xfId="0" applyFont="1" applyFill="1" applyBorder="1" applyAlignment="1">
      <alignment horizontal="center" vertical="center" textRotation="90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textRotation="90"/>
    </xf>
    <xf numFmtId="0" fontId="27" fillId="2" borderId="42" xfId="0" applyFont="1" applyFill="1" applyBorder="1" applyAlignment="1">
      <alignment horizontal="center" vertical="center" textRotation="90"/>
    </xf>
    <xf numFmtId="0" fontId="13" fillId="2" borderId="10" xfId="0" applyFont="1" applyFill="1" applyBorder="1" applyAlignment="1">
      <alignment horizontal="center" vertical="center" textRotation="90"/>
    </xf>
    <xf numFmtId="0" fontId="13" fillId="2" borderId="75" xfId="0" applyFont="1" applyFill="1" applyBorder="1" applyAlignment="1">
      <alignment horizontal="center" vertical="center" textRotation="90"/>
    </xf>
    <xf numFmtId="0" fontId="13" fillId="2" borderId="21" xfId="0" applyFont="1" applyFill="1" applyBorder="1" applyAlignment="1">
      <alignment horizontal="center" vertical="center" textRotation="90"/>
    </xf>
    <xf numFmtId="0" fontId="13" fillId="2" borderId="61" xfId="0" applyFont="1" applyFill="1" applyBorder="1" applyAlignment="1">
      <alignment horizontal="center" vertical="center" textRotation="90"/>
    </xf>
    <xf numFmtId="0" fontId="13" fillId="2" borderId="9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28" fillId="2" borderId="32" xfId="0" applyFont="1" applyFill="1" applyBorder="1" applyAlignment="1">
      <alignment horizontal="center" vertical="center" textRotation="90"/>
    </xf>
    <xf numFmtId="0" fontId="28" fillId="2" borderId="5" xfId="0" applyFont="1" applyFill="1" applyBorder="1" applyAlignment="1">
      <alignment horizontal="center" vertical="center" textRotation="90"/>
    </xf>
    <xf numFmtId="0" fontId="31" fillId="2" borderId="9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1" fillId="2" borderId="30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 textRotation="90" wrapText="1"/>
    </xf>
    <xf numFmtId="0" fontId="29" fillId="2" borderId="30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textRotation="90"/>
    </xf>
    <xf numFmtId="0" fontId="31" fillId="2" borderId="9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textRotation="90"/>
    </xf>
    <xf numFmtId="0" fontId="66" fillId="0" borderId="1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66" fillId="0" borderId="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83" fillId="0" borderId="28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3" fillId="0" borderId="42" xfId="0" applyFont="1" applyBorder="1" applyAlignment="1">
      <alignment horizontal="center"/>
    </xf>
    <xf numFmtId="0" fontId="82" fillId="0" borderId="28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2" fillId="0" borderId="42" xfId="0" applyFont="1" applyBorder="1" applyAlignment="1">
      <alignment horizontal="center"/>
    </xf>
    <xf numFmtId="0" fontId="84" fillId="0" borderId="49" xfId="0" applyFont="1" applyBorder="1" applyAlignment="1">
      <alignment horizontal="center" vertical="center"/>
    </xf>
    <xf numFmtId="0" fontId="75" fillId="5" borderId="21" xfId="0" applyFont="1" applyFill="1" applyBorder="1" applyAlignment="1">
      <alignment horizontal="center" vertical="center"/>
    </xf>
    <xf numFmtId="0" fontId="75" fillId="5" borderId="61" xfId="0" applyFont="1" applyFill="1" applyBorder="1" applyAlignment="1">
      <alignment horizontal="center" vertical="center"/>
    </xf>
    <xf numFmtId="0" fontId="75" fillId="5" borderId="22" xfId="0" applyFont="1" applyFill="1" applyBorder="1" applyAlignment="1">
      <alignment horizontal="center" vertical="center"/>
    </xf>
    <xf numFmtId="0" fontId="75" fillId="5" borderId="21" xfId="0" applyFont="1" applyFill="1" applyBorder="1" applyAlignment="1">
      <alignment vertical="center"/>
    </xf>
    <xf numFmtId="0" fontId="75" fillId="5" borderId="61" xfId="0" applyFont="1" applyFill="1" applyBorder="1" applyAlignment="1">
      <alignment vertical="center"/>
    </xf>
    <xf numFmtId="0" fontId="75" fillId="5" borderId="22" xfId="0" applyFont="1" applyFill="1" applyBorder="1" applyAlignment="1">
      <alignment vertical="center"/>
    </xf>
    <xf numFmtId="0" fontId="37" fillId="5" borderId="21" xfId="0" applyFont="1" applyFill="1" applyBorder="1" applyAlignment="1">
      <alignment horizontal="center"/>
    </xf>
    <xf numFmtId="0" fontId="37" fillId="5" borderId="10" xfId="0" applyFont="1" applyFill="1" applyBorder="1" applyAlignment="1">
      <alignment horizontal="center"/>
    </xf>
    <xf numFmtId="0" fontId="37" fillId="5" borderId="62" xfId="0" applyFont="1" applyFill="1" applyBorder="1" applyAlignment="1">
      <alignment horizontal="center"/>
    </xf>
    <xf numFmtId="0" fontId="37" fillId="5" borderId="56" xfId="0" applyFont="1" applyFill="1" applyBorder="1" applyAlignment="1">
      <alignment horizontal="center"/>
    </xf>
    <xf numFmtId="0" fontId="37" fillId="5" borderId="32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37" fillId="5" borderId="9" xfId="0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285">
    <cellStyle name="Comma" xfId="6" xr:uid="{00000000-0005-0000-0000-000000000000}"/>
    <cellStyle name="Currency" xfId="7" xr:uid="{00000000-0005-0000-0000-000001000000}"/>
    <cellStyle name="Date" xfId="8" xr:uid="{00000000-0005-0000-0000-000002000000}"/>
    <cellStyle name="Euro" xfId="9" xr:uid="{00000000-0005-0000-0000-000003000000}"/>
    <cellStyle name="Euro 2" xfId="10" xr:uid="{00000000-0005-0000-0000-000004000000}"/>
    <cellStyle name="Euro 2 2" xfId="11" xr:uid="{00000000-0005-0000-0000-000005000000}"/>
    <cellStyle name="Euro 3" xfId="12" xr:uid="{00000000-0005-0000-0000-000006000000}"/>
    <cellStyle name="Euro 3 2" xfId="13" xr:uid="{00000000-0005-0000-0000-000007000000}"/>
    <cellStyle name="Euro 4" xfId="14" xr:uid="{00000000-0005-0000-0000-000008000000}"/>
    <cellStyle name="Euro 5" xfId="15" xr:uid="{00000000-0005-0000-0000-000009000000}"/>
    <cellStyle name="Euro 6" xfId="16" xr:uid="{00000000-0005-0000-0000-00000A000000}"/>
    <cellStyle name="Euro 7" xfId="17" xr:uid="{00000000-0005-0000-0000-00000B000000}"/>
    <cellStyle name="Euro 8" xfId="18" xr:uid="{00000000-0005-0000-0000-00000C000000}"/>
    <cellStyle name="Euro 9" xfId="19" xr:uid="{00000000-0005-0000-0000-00000D000000}"/>
    <cellStyle name="Fixed" xfId="20" xr:uid="{00000000-0005-0000-0000-00000E000000}"/>
    <cellStyle name="Heading1" xfId="21" xr:uid="{00000000-0005-0000-0000-00000F000000}"/>
    <cellStyle name="Heading2" xfId="22" xr:uid="{00000000-0005-0000-0000-000010000000}"/>
    <cellStyle name="Hipervínculo 10" xfId="23" xr:uid="{00000000-0005-0000-0000-000011000000}"/>
    <cellStyle name="Hipervínculo 10 2" xfId="24" xr:uid="{00000000-0005-0000-0000-000012000000}"/>
    <cellStyle name="Hipervínculo 11" xfId="25" xr:uid="{00000000-0005-0000-0000-000013000000}"/>
    <cellStyle name="Hipervínculo 11 2" xfId="26" xr:uid="{00000000-0005-0000-0000-000014000000}"/>
    <cellStyle name="Hipervínculo 12" xfId="27" xr:uid="{00000000-0005-0000-0000-000015000000}"/>
    <cellStyle name="Hipervínculo 12 2" xfId="28" xr:uid="{00000000-0005-0000-0000-000016000000}"/>
    <cellStyle name="Hipervínculo 14" xfId="29" xr:uid="{00000000-0005-0000-0000-000017000000}"/>
    <cellStyle name="Hipervínculo 14 2" xfId="30" xr:uid="{00000000-0005-0000-0000-000018000000}"/>
    <cellStyle name="Hipervínculo 15 2" xfId="31" xr:uid="{00000000-0005-0000-0000-000019000000}"/>
    <cellStyle name="Hipervínculo 16" xfId="32" xr:uid="{00000000-0005-0000-0000-00001A000000}"/>
    <cellStyle name="Hipervínculo 16 2" xfId="33" xr:uid="{00000000-0005-0000-0000-00001B000000}"/>
    <cellStyle name="Hipervínculo 17 2" xfId="34" xr:uid="{00000000-0005-0000-0000-00001C000000}"/>
    <cellStyle name="Hipervínculo 18" xfId="35" xr:uid="{00000000-0005-0000-0000-00001D000000}"/>
    <cellStyle name="Hipervínculo 18 2" xfId="36" xr:uid="{00000000-0005-0000-0000-00001E000000}"/>
    <cellStyle name="Hipervínculo 19" xfId="37" xr:uid="{00000000-0005-0000-0000-00001F000000}"/>
    <cellStyle name="Hipervínculo 19 2" xfId="38" xr:uid="{00000000-0005-0000-0000-000020000000}"/>
    <cellStyle name="Hipervínculo 2" xfId="39" xr:uid="{00000000-0005-0000-0000-000021000000}"/>
    <cellStyle name="Hipervínculo 2 2" xfId="40" xr:uid="{00000000-0005-0000-0000-000022000000}"/>
    <cellStyle name="Hipervínculo 20" xfId="41" xr:uid="{00000000-0005-0000-0000-000023000000}"/>
    <cellStyle name="Hipervínculo 20 2" xfId="42" xr:uid="{00000000-0005-0000-0000-000024000000}"/>
    <cellStyle name="Hipervínculo 21" xfId="43" xr:uid="{00000000-0005-0000-0000-000025000000}"/>
    <cellStyle name="Hipervínculo 21 2" xfId="44" xr:uid="{00000000-0005-0000-0000-000026000000}"/>
    <cellStyle name="Hipervínculo 22" xfId="45" xr:uid="{00000000-0005-0000-0000-000027000000}"/>
    <cellStyle name="Hipervínculo 22 2" xfId="46" xr:uid="{00000000-0005-0000-0000-000028000000}"/>
    <cellStyle name="Hipervínculo 23" xfId="47" xr:uid="{00000000-0005-0000-0000-000029000000}"/>
    <cellStyle name="Hipervínculo 23 2" xfId="48" xr:uid="{00000000-0005-0000-0000-00002A000000}"/>
    <cellStyle name="Hipervínculo 24" xfId="49" xr:uid="{00000000-0005-0000-0000-00002B000000}"/>
    <cellStyle name="Hipervínculo 24 2" xfId="50" xr:uid="{00000000-0005-0000-0000-00002C000000}"/>
    <cellStyle name="Hipervínculo 25" xfId="51" xr:uid="{00000000-0005-0000-0000-00002D000000}"/>
    <cellStyle name="Hipervínculo 25 2" xfId="52" xr:uid="{00000000-0005-0000-0000-00002E000000}"/>
    <cellStyle name="Hipervínculo 25 3" xfId="53" xr:uid="{00000000-0005-0000-0000-00002F000000}"/>
    <cellStyle name="Hipervínculo 26 2" xfId="54" xr:uid="{00000000-0005-0000-0000-000030000000}"/>
    <cellStyle name="Hipervínculo 3" xfId="55" xr:uid="{00000000-0005-0000-0000-000031000000}"/>
    <cellStyle name="Hipervínculo 3 2" xfId="56" xr:uid="{00000000-0005-0000-0000-000032000000}"/>
    <cellStyle name="Hipervínculo 4" xfId="57" xr:uid="{00000000-0005-0000-0000-000033000000}"/>
    <cellStyle name="Hipervínculo 4 2" xfId="58" xr:uid="{00000000-0005-0000-0000-000034000000}"/>
    <cellStyle name="Hipervínculo 5" xfId="59" xr:uid="{00000000-0005-0000-0000-000035000000}"/>
    <cellStyle name="Hipervínculo 5 2" xfId="60" xr:uid="{00000000-0005-0000-0000-000036000000}"/>
    <cellStyle name="Hipervínculo 6" xfId="61" xr:uid="{00000000-0005-0000-0000-000037000000}"/>
    <cellStyle name="Hipervínculo 6 2" xfId="62" xr:uid="{00000000-0005-0000-0000-000038000000}"/>
    <cellStyle name="Hipervínculo 7" xfId="63" xr:uid="{00000000-0005-0000-0000-000039000000}"/>
    <cellStyle name="Hipervínculo 7 2" xfId="64" xr:uid="{00000000-0005-0000-0000-00003A000000}"/>
    <cellStyle name="Hipervínculo 8" xfId="65" xr:uid="{00000000-0005-0000-0000-00003B000000}"/>
    <cellStyle name="Hipervínculo 8 2" xfId="66" xr:uid="{00000000-0005-0000-0000-00003C000000}"/>
    <cellStyle name="Hipervínculo 9" xfId="67" xr:uid="{00000000-0005-0000-0000-00003D000000}"/>
    <cellStyle name="Hipervínculo 9 2" xfId="68" xr:uid="{00000000-0005-0000-0000-00003E000000}"/>
    <cellStyle name="Millares 10" xfId="69" xr:uid="{00000000-0005-0000-0000-00003F000000}"/>
    <cellStyle name="Millares 10 2" xfId="70" xr:uid="{00000000-0005-0000-0000-000040000000}"/>
    <cellStyle name="Millares 10 3" xfId="71" xr:uid="{00000000-0005-0000-0000-000041000000}"/>
    <cellStyle name="Millares 10 4" xfId="72" xr:uid="{00000000-0005-0000-0000-000042000000}"/>
    <cellStyle name="Millares 11" xfId="73" xr:uid="{00000000-0005-0000-0000-000043000000}"/>
    <cellStyle name="Millares 11 2" xfId="74" xr:uid="{00000000-0005-0000-0000-000044000000}"/>
    <cellStyle name="Millares 12" xfId="75" xr:uid="{00000000-0005-0000-0000-000045000000}"/>
    <cellStyle name="Millares 12 2" xfId="76" xr:uid="{00000000-0005-0000-0000-000046000000}"/>
    <cellStyle name="Millares 13" xfId="77" xr:uid="{00000000-0005-0000-0000-000047000000}"/>
    <cellStyle name="Millares 13 2" xfId="78" xr:uid="{00000000-0005-0000-0000-000048000000}"/>
    <cellStyle name="Millares 13 3" xfId="79" xr:uid="{00000000-0005-0000-0000-000049000000}"/>
    <cellStyle name="Millares 14" xfId="80" xr:uid="{00000000-0005-0000-0000-00004A000000}"/>
    <cellStyle name="Millares 14 2" xfId="81" xr:uid="{00000000-0005-0000-0000-00004B000000}"/>
    <cellStyle name="Millares 15" xfId="82" xr:uid="{00000000-0005-0000-0000-00004C000000}"/>
    <cellStyle name="Millares 15 2" xfId="83" xr:uid="{00000000-0005-0000-0000-00004D000000}"/>
    <cellStyle name="Millares 16" xfId="84" xr:uid="{00000000-0005-0000-0000-00004E000000}"/>
    <cellStyle name="Millares 16 2" xfId="85" xr:uid="{00000000-0005-0000-0000-00004F000000}"/>
    <cellStyle name="Millares 17" xfId="86" xr:uid="{00000000-0005-0000-0000-000050000000}"/>
    <cellStyle name="Millares 17 2" xfId="87" xr:uid="{00000000-0005-0000-0000-000051000000}"/>
    <cellStyle name="Millares 18" xfId="88" xr:uid="{00000000-0005-0000-0000-000052000000}"/>
    <cellStyle name="Millares 18 2" xfId="89" xr:uid="{00000000-0005-0000-0000-000053000000}"/>
    <cellStyle name="Millares 19" xfId="90" xr:uid="{00000000-0005-0000-0000-000054000000}"/>
    <cellStyle name="Millares 19 2" xfId="91" xr:uid="{00000000-0005-0000-0000-000055000000}"/>
    <cellStyle name="Millares 2" xfId="92" xr:uid="{00000000-0005-0000-0000-000056000000}"/>
    <cellStyle name="Millares 2 2" xfId="93" xr:uid="{00000000-0005-0000-0000-000057000000}"/>
    <cellStyle name="Millares 2 3" xfId="4" xr:uid="{00000000-0005-0000-0000-000058000000}"/>
    <cellStyle name="Millares 2 4" xfId="94" xr:uid="{00000000-0005-0000-0000-000059000000}"/>
    <cellStyle name="Millares 2 4 2" xfId="270" xr:uid="{00000000-0005-0000-0000-00005A000000}"/>
    <cellStyle name="Millares 20" xfId="95" xr:uid="{00000000-0005-0000-0000-00005B000000}"/>
    <cellStyle name="Millares 20 2" xfId="96" xr:uid="{00000000-0005-0000-0000-00005C000000}"/>
    <cellStyle name="Millares 3" xfId="97" xr:uid="{00000000-0005-0000-0000-00005D000000}"/>
    <cellStyle name="Millares 3 2" xfId="98" xr:uid="{00000000-0005-0000-0000-00005E000000}"/>
    <cellStyle name="Millares 3 2 2" xfId="99" xr:uid="{00000000-0005-0000-0000-00005F000000}"/>
    <cellStyle name="Millares 3 2 3" xfId="100" xr:uid="{00000000-0005-0000-0000-000060000000}"/>
    <cellStyle name="Millares 3 3" xfId="101" xr:uid="{00000000-0005-0000-0000-000061000000}"/>
    <cellStyle name="Millares 3 4" xfId="102" xr:uid="{00000000-0005-0000-0000-000062000000}"/>
    <cellStyle name="Millares 4" xfId="103" xr:uid="{00000000-0005-0000-0000-000063000000}"/>
    <cellStyle name="Millares 4 2" xfId="104" xr:uid="{00000000-0005-0000-0000-000064000000}"/>
    <cellStyle name="Millares 4 2 2" xfId="105" xr:uid="{00000000-0005-0000-0000-000065000000}"/>
    <cellStyle name="Millares 4 2 2 2" xfId="271" xr:uid="{00000000-0005-0000-0000-000066000000}"/>
    <cellStyle name="Millares 4 3" xfId="106" xr:uid="{00000000-0005-0000-0000-000067000000}"/>
    <cellStyle name="Millares 4 3 2" xfId="272" xr:uid="{00000000-0005-0000-0000-000068000000}"/>
    <cellStyle name="Millares 5" xfId="107" xr:uid="{00000000-0005-0000-0000-000069000000}"/>
    <cellStyle name="Millares 5 2" xfId="108" xr:uid="{00000000-0005-0000-0000-00006A000000}"/>
    <cellStyle name="Millares 5 2 2" xfId="109" xr:uid="{00000000-0005-0000-0000-00006B000000}"/>
    <cellStyle name="Millares 5 2 2 2" xfId="273" xr:uid="{00000000-0005-0000-0000-00006C000000}"/>
    <cellStyle name="Millares 5 3" xfId="110" xr:uid="{00000000-0005-0000-0000-00006D000000}"/>
    <cellStyle name="Millares 5 3 2" xfId="274" xr:uid="{00000000-0005-0000-0000-00006E000000}"/>
    <cellStyle name="Millares 6" xfId="111" xr:uid="{00000000-0005-0000-0000-00006F000000}"/>
    <cellStyle name="Millares 6 2" xfId="112" xr:uid="{00000000-0005-0000-0000-000070000000}"/>
    <cellStyle name="Millares 6 2 2" xfId="275" xr:uid="{00000000-0005-0000-0000-000071000000}"/>
    <cellStyle name="Millares 7" xfId="113" xr:uid="{00000000-0005-0000-0000-000072000000}"/>
    <cellStyle name="Millares 7 2" xfId="114" xr:uid="{00000000-0005-0000-0000-000073000000}"/>
    <cellStyle name="Millares 7 2 2" xfId="276" xr:uid="{00000000-0005-0000-0000-000074000000}"/>
    <cellStyle name="Millares 8" xfId="115" xr:uid="{00000000-0005-0000-0000-000075000000}"/>
    <cellStyle name="Millares 8 2" xfId="116" xr:uid="{00000000-0005-0000-0000-000076000000}"/>
    <cellStyle name="Millares 8 2 2" xfId="117" xr:uid="{00000000-0005-0000-0000-000077000000}"/>
    <cellStyle name="Millares 8 2 2 2" xfId="118" xr:uid="{00000000-0005-0000-0000-000078000000}"/>
    <cellStyle name="Millares 8 2 2 2 2" xfId="277" xr:uid="{00000000-0005-0000-0000-000079000000}"/>
    <cellStyle name="Millares 8 2 3" xfId="119" xr:uid="{00000000-0005-0000-0000-00007A000000}"/>
    <cellStyle name="Millares 8 2 3 2" xfId="120" xr:uid="{00000000-0005-0000-0000-00007B000000}"/>
    <cellStyle name="Millares 8 2 3 2 2" xfId="278" xr:uid="{00000000-0005-0000-0000-00007C000000}"/>
    <cellStyle name="Millares 8 2 4" xfId="121" xr:uid="{00000000-0005-0000-0000-00007D000000}"/>
    <cellStyle name="Millares 8 2 4 2" xfId="279" xr:uid="{00000000-0005-0000-0000-00007E000000}"/>
    <cellStyle name="Millares 8 3" xfId="122" xr:uid="{00000000-0005-0000-0000-00007F000000}"/>
    <cellStyle name="Millares 8 3 2" xfId="123" xr:uid="{00000000-0005-0000-0000-000080000000}"/>
    <cellStyle name="Millares 8 3 2 2" xfId="280" xr:uid="{00000000-0005-0000-0000-000081000000}"/>
    <cellStyle name="Millares 8 4" xfId="124" xr:uid="{00000000-0005-0000-0000-000082000000}"/>
    <cellStyle name="Millares 8 5" xfId="125" xr:uid="{00000000-0005-0000-0000-000083000000}"/>
    <cellStyle name="Millares 8 5 2" xfId="281" xr:uid="{00000000-0005-0000-0000-000084000000}"/>
    <cellStyle name="Millares 9" xfId="126" xr:uid="{00000000-0005-0000-0000-000085000000}"/>
    <cellStyle name="Millares 9 2" xfId="127" xr:uid="{00000000-0005-0000-0000-000086000000}"/>
    <cellStyle name="Millares 9 3" xfId="128" xr:uid="{00000000-0005-0000-0000-000087000000}"/>
    <cellStyle name="Moneda" xfId="267" builtinId="4"/>
    <cellStyle name="Moneda 2" xfId="269" xr:uid="{00000000-0005-0000-0000-000089000000}"/>
    <cellStyle name="Moneda 2 2" xfId="283" xr:uid="{00000000-0005-0000-0000-00008A000000}"/>
    <cellStyle name="Moneda 3" xfId="282" xr:uid="{00000000-0005-0000-0000-00008B000000}"/>
    <cellStyle name="Moneda 4" xfId="284" xr:uid="{85F682F7-FA84-4587-9BC4-03E0DA245733}"/>
    <cellStyle name="Normal" xfId="0" builtinId="0"/>
    <cellStyle name="Normal 17" xfId="129" xr:uid="{00000000-0005-0000-0000-00008D000000}"/>
    <cellStyle name="Normal 19" xfId="3" xr:uid="{00000000-0005-0000-0000-00008E000000}"/>
    <cellStyle name="Normal 2" xfId="130" xr:uid="{00000000-0005-0000-0000-00008F000000}"/>
    <cellStyle name="Normal 2 10" xfId="131" xr:uid="{00000000-0005-0000-0000-000090000000}"/>
    <cellStyle name="Normal 2 11" xfId="132" xr:uid="{00000000-0005-0000-0000-000091000000}"/>
    <cellStyle name="Normal 2 12" xfId="133" xr:uid="{00000000-0005-0000-0000-000092000000}"/>
    <cellStyle name="Normal 2 13" xfId="134" xr:uid="{00000000-0005-0000-0000-000093000000}"/>
    <cellStyle name="Normal 2 14" xfId="135" xr:uid="{00000000-0005-0000-0000-000094000000}"/>
    <cellStyle name="Normal 2 15" xfId="136" xr:uid="{00000000-0005-0000-0000-000095000000}"/>
    <cellStyle name="Normal 2 16" xfId="137" xr:uid="{00000000-0005-0000-0000-000096000000}"/>
    <cellStyle name="Normal 2 17" xfId="138" xr:uid="{00000000-0005-0000-0000-000097000000}"/>
    <cellStyle name="Normal 2 18" xfId="139" xr:uid="{00000000-0005-0000-0000-000098000000}"/>
    <cellStyle name="Normal 2 19" xfId="140" xr:uid="{00000000-0005-0000-0000-000099000000}"/>
    <cellStyle name="Normal 2 2" xfId="141" xr:uid="{00000000-0005-0000-0000-00009A000000}"/>
    <cellStyle name="Normal 2 20" xfId="142" xr:uid="{00000000-0005-0000-0000-00009B000000}"/>
    <cellStyle name="Normal 2 21" xfId="143" xr:uid="{00000000-0005-0000-0000-00009C000000}"/>
    <cellStyle name="Normal 2 22" xfId="144" xr:uid="{00000000-0005-0000-0000-00009D000000}"/>
    <cellStyle name="Normal 2 23" xfId="145" xr:uid="{00000000-0005-0000-0000-00009E000000}"/>
    <cellStyle name="Normal 2 24" xfId="146" xr:uid="{00000000-0005-0000-0000-00009F000000}"/>
    <cellStyle name="Normal 2 25" xfId="147" xr:uid="{00000000-0005-0000-0000-0000A0000000}"/>
    <cellStyle name="Normal 2 26" xfId="148" xr:uid="{00000000-0005-0000-0000-0000A1000000}"/>
    <cellStyle name="Normal 2 27" xfId="149" xr:uid="{00000000-0005-0000-0000-0000A2000000}"/>
    <cellStyle name="Normal 2 27 2" xfId="150" xr:uid="{00000000-0005-0000-0000-0000A3000000}"/>
    <cellStyle name="Normal 2 27 3" xfId="151" xr:uid="{00000000-0005-0000-0000-0000A4000000}"/>
    <cellStyle name="Normal 2 27 4" xfId="152" xr:uid="{00000000-0005-0000-0000-0000A5000000}"/>
    <cellStyle name="Normal 2 27 5" xfId="153" xr:uid="{00000000-0005-0000-0000-0000A6000000}"/>
    <cellStyle name="Normal 2 28" xfId="154" xr:uid="{00000000-0005-0000-0000-0000A7000000}"/>
    <cellStyle name="Normal 2 29" xfId="155" xr:uid="{00000000-0005-0000-0000-0000A8000000}"/>
    <cellStyle name="Normal 2 3" xfId="156" xr:uid="{00000000-0005-0000-0000-0000A9000000}"/>
    <cellStyle name="Normal 2 4" xfId="157" xr:uid="{00000000-0005-0000-0000-0000AA000000}"/>
    <cellStyle name="Normal 2 5" xfId="158" xr:uid="{00000000-0005-0000-0000-0000AB000000}"/>
    <cellStyle name="Normal 2 6" xfId="159" xr:uid="{00000000-0005-0000-0000-0000AC000000}"/>
    <cellStyle name="Normal 2 7" xfId="160" xr:uid="{00000000-0005-0000-0000-0000AD000000}"/>
    <cellStyle name="Normal 2 8" xfId="161" xr:uid="{00000000-0005-0000-0000-0000AE000000}"/>
    <cellStyle name="Normal 2 9" xfId="162" xr:uid="{00000000-0005-0000-0000-0000AF000000}"/>
    <cellStyle name="Normal 21" xfId="163" xr:uid="{00000000-0005-0000-0000-0000B0000000}"/>
    <cellStyle name="Normal 3" xfId="268" xr:uid="{00000000-0005-0000-0000-0000B1000000}"/>
    <cellStyle name="Normal 3 10" xfId="164" xr:uid="{00000000-0005-0000-0000-0000B2000000}"/>
    <cellStyle name="Normal 3 11" xfId="165" xr:uid="{00000000-0005-0000-0000-0000B3000000}"/>
    <cellStyle name="Normal 3 12" xfId="166" xr:uid="{00000000-0005-0000-0000-0000B4000000}"/>
    <cellStyle name="Normal 3 13" xfId="167" xr:uid="{00000000-0005-0000-0000-0000B5000000}"/>
    <cellStyle name="Normal 3 14" xfId="168" xr:uid="{00000000-0005-0000-0000-0000B6000000}"/>
    <cellStyle name="Normal 3 15" xfId="169" xr:uid="{00000000-0005-0000-0000-0000B7000000}"/>
    <cellStyle name="Normal 3 16" xfId="170" xr:uid="{00000000-0005-0000-0000-0000B8000000}"/>
    <cellStyle name="Normal 3 17" xfId="171" xr:uid="{00000000-0005-0000-0000-0000B9000000}"/>
    <cellStyle name="Normal 3 18" xfId="172" xr:uid="{00000000-0005-0000-0000-0000BA000000}"/>
    <cellStyle name="Normal 3 19" xfId="173" xr:uid="{00000000-0005-0000-0000-0000BB000000}"/>
    <cellStyle name="Normal 3 2" xfId="174" xr:uid="{00000000-0005-0000-0000-0000BC000000}"/>
    <cellStyle name="Normal 3 2 2" xfId="175" xr:uid="{00000000-0005-0000-0000-0000BD000000}"/>
    <cellStyle name="Normal 3 2 3" xfId="176" xr:uid="{00000000-0005-0000-0000-0000BE000000}"/>
    <cellStyle name="Normal 3 20" xfId="177" xr:uid="{00000000-0005-0000-0000-0000BF000000}"/>
    <cellStyle name="Normal 3 21" xfId="178" xr:uid="{00000000-0005-0000-0000-0000C0000000}"/>
    <cellStyle name="Normal 3 22" xfId="179" xr:uid="{00000000-0005-0000-0000-0000C1000000}"/>
    <cellStyle name="Normal 3 23" xfId="180" xr:uid="{00000000-0005-0000-0000-0000C2000000}"/>
    <cellStyle name="Normal 3 24" xfId="181" xr:uid="{00000000-0005-0000-0000-0000C3000000}"/>
    <cellStyle name="Normal 3 25" xfId="182" xr:uid="{00000000-0005-0000-0000-0000C4000000}"/>
    <cellStyle name="Normal 3 26" xfId="183" xr:uid="{00000000-0005-0000-0000-0000C5000000}"/>
    <cellStyle name="Normal 3 27" xfId="184" xr:uid="{00000000-0005-0000-0000-0000C6000000}"/>
    <cellStyle name="Normal 3 3" xfId="185" xr:uid="{00000000-0005-0000-0000-0000C7000000}"/>
    <cellStyle name="Normal 3 4" xfId="186" xr:uid="{00000000-0005-0000-0000-0000C8000000}"/>
    <cellStyle name="Normal 3 5" xfId="187" xr:uid="{00000000-0005-0000-0000-0000C9000000}"/>
    <cellStyle name="Normal 3 6" xfId="188" xr:uid="{00000000-0005-0000-0000-0000CA000000}"/>
    <cellStyle name="Normal 3 6 2" xfId="189" xr:uid="{00000000-0005-0000-0000-0000CB000000}"/>
    <cellStyle name="Normal 3 7" xfId="190" xr:uid="{00000000-0005-0000-0000-0000CC000000}"/>
    <cellStyle name="Normal 3 8" xfId="191" xr:uid="{00000000-0005-0000-0000-0000CD000000}"/>
    <cellStyle name="Normal 3 9" xfId="192" xr:uid="{00000000-0005-0000-0000-0000CE000000}"/>
    <cellStyle name="Normal 38" xfId="193" xr:uid="{00000000-0005-0000-0000-0000CF000000}"/>
    <cellStyle name="Normal 4" xfId="194" xr:uid="{00000000-0005-0000-0000-0000D0000000}"/>
    <cellStyle name="Normal 4 10" xfId="195" xr:uid="{00000000-0005-0000-0000-0000D1000000}"/>
    <cellStyle name="Normal 4 11" xfId="196" xr:uid="{00000000-0005-0000-0000-0000D2000000}"/>
    <cellStyle name="Normal 4 12" xfId="197" xr:uid="{00000000-0005-0000-0000-0000D3000000}"/>
    <cellStyle name="Normal 4 13" xfId="198" xr:uid="{00000000-0005-0000-0000-0000D4000000}"/>
    <cellStyle name="Normal 4 14" xfId="199" xr:uid="{00000000-0005-0000-0000-0000D5000000}"/>
    <cellStyle name="Normal 4 15" xfId="200" xr:uid="{00000000-0005-0000-0000-0000D6000000}"/>
    <cellStyle name="Normal 4 16" xfId="201" xr:uid="{00000000-0005-0000-0000-0000D7000000}"/>
    <cellStyle name="Normal 4 17" xfId="202" xr:uid="{00000000-0005-0000-0000-0000D8000000}"/>
    <cellStyle name="Normal 4 18" xfId="203" xr:uid="{00000000-0005-0000-0000-0000D9000000}"/>
    <cellStyle name="Normal 4 19" xfId="204" xr:uid="{00000000-0005-0000-0000-0000DA000000}"/>
    <cellStyle name="Normal 4 2" xfId="205" xr:uid="{00000000-0005-0000-0000-0000DB000000}"/>
    <cellStyle name="Normal 4 20" xfId="206" xr:uid="{00000000-0005-0000-0000-0000DC000000}"/>
    <cellStyle name="Normal 4 21" xfId="207" xr:uid="{00000000-0005-0000-0000-0000DD000000}"/>
    <cellStyle name="Normal 4 22" xfId="208" xr:uid="{00000000-0005-0000-0000-0000DE000000}"/>
    <cellStyle name="Normal 4 23" xfId="209" xr:uid="{00000000-0005-0000-0000-0000DF000000}"/>
    <cellStyle name="Normal 4 24" xfId="210" xr:uid="{00000000-0005-0000-0000-0000E0000000}"/>
    <cellStyle name="Normal 4 25" xfId="211" xr:uid="{00000000-0005-0000-0000-0000E1000000}"/>
    <cellStyle name="Normal 4 26" xfId="212" xr:uid="{00000000-0005-0000-0000-0000E2000000}"/>
    <cellStyle name="Normal 4 27" xfId="213" xr:uid="{00000000-0005-0000-0000-0000E3000000}"/>
    <cellStyle name="Normal 4 3" xfId="214" xr:uid="{00000000-0005-0000-0000-0000E4000000}"/>
    <cellStyle name="Normal 4 4" xfId="215" xr:uid="{00000000-0005-0000-0000-0000E5000000}"/>
    <cellStyle name="Normal 4 5" xfId="216" xr:uid="{00000000-0005-0000-0000-0000E6000000}"/>
    <cellStyle name="Normal 4 6" xfId="217" xr:uid="{00000000-0005-0000-0000-0000E7000000}"/>
    <cellStyle name="Normal 4 7" xfId="218" xr:uid="{00000000-0005-0000-0000-0000E8000000}"/>
    <cellStyle name="Normal 4 8" xfId="219" xr:uid="{00000000-0005-0000-0000-0000E9000000}"/>
    <cellStyle name="Normal 4 9" xfId="220" xr:uid="{00000000-0005-0000-0000-0000EA000000}"/>
    <cellStyle name="Normal 40" xfId="221" xr:uid="{00000000-0005-0000-0000-0000EB000000}"/>
    <cellStyle name="Normal 47" xfId="222" xr:uid="{00000000-0005-0000-0000-0000EC000000}"/>
    <cellStyle name="Normal 5" xfId="223" xr:uid="{00000000-0005-0000-0000-0000ED000000}"/>
    <cellStyle name="Normal 5 10" xfId="224" xr:uid="{00000000-0005-0000-0000-0000EE000000}"/>
    <cellStyle name="Normal 5 11" xfId="225" xr:uid="{00000000-0005-0000-0000-0000EF000000}"/>
    <cellStyle name="Normal 5 12" xfId="226" xr:uid="{00000000-0005-0000-0000-0000F0000000}"/>
    <cellStyle name="Normal 5 13" xfId="227" xr:uid="{00000000-0005-0000-0000-0000F1000000}"/>
    <cellStyle name="Normal 5 14" xfId="228" xr:uid="{00000000-0005-0000-0000-0000F2000000}"/>
    <cellStyle name="Normal 5 15" xfId="229" xr:uid="{00000000-0005-0000-0000-0000F3000000}"/>
    <cellStyle name="Normal 5 16" xfId="230" xr:uid="{00000000-0005-0000-0000-0000F4000000}"/>
    <cellStyle name="Normal 5 17" xfId="231" xr:uid="{00000000-0005-0000-0000-0000F5000000}"/>
    <cellStyle name="Normal 5 18" xfId="232" xr:uid="{00000000-0005-0000-0000-0000F6000000}"/>
    <cellStyle name="Normal 5 19" xfId="233" xr:uid="{00000000-0005-0000-0000-0000F7000000}"/>
    <cellStyle name="Normal 5 2" xfId="234" xr:uid="{00000000-0005-0000-0000-0000F8000000}"/>
    <cellStyle name="Normal 5 20" xfId="235" xr:uid="{00000000-0005-0000-0000-0000F9000000}"/>
    <cellStyle name="Normal 5 21" xfId="236" xr:uid="{00000000-0005-0000-0000-0000FA000000}"/>
    <cellStyle name="Normal 5 22" xfId="237" xr:uid="{00000000-0005-0000-0000-0000FB000000}"/>
    <cellStyle name="Normal 5 23" xfId="238" xr:uid="{00000000-0005-0000-0000-0000FC000000}"/>
    <cellStyle name="Normal 5 24" xfId="239" xr:uid="{00000000-0005-0000-0000-0000FD000000}"/>
    <cellStyle name="Normal 5 25" xfId="240" xr:uid="{00000000-0005-0000-0000-0000FE000000}"/>
    <cellStyle name="Normal 5 26" xfId="241" xr:uid="{00000000-0005-0000-0000-0000FF000000}"/>
    <cellStyle name="Normal 5 27" xfId="242" xr:uid="{00000000-0005-0000-0000-000000010000}"/>
    <cellStyle name="Normal 5 3" xfId="243" xr:uid="{00000000-0005-0000-0000-000001010000}"/>
    <cellStyle name="Normal 5 4" xfId="244" xr:uid="{00000000-0005-0000-0000-000002010000}"/>
    <cellStyle name="Normal 5 5" xfId="245" xr:uid="{00000000-0005-0000-0000-000003010000}"/>
    <cellStyle name="Normal 5 6" xfId="246" xr:uid="{00000000-0005-0000-0000-000004010000}"/>
    <cellStyle name="Normal 5 7" xfId="247" xr:uid="{00000000-0005-0000-0000-000005010000}"/>
    <cellStyle name="Normal 5 8" xfId="248" xr:uid="{00000000-0005-0000-0000-000006010000}"/>
    <cellStyle name="Normal 5 9" xfId="249" xr:uid="{00000000-0005-0000-0000-000007010000}"/>
    <cellStyle name="Normal 6" xfId="250" xr:uid="{00000000-0005-0000-0000-000008010000}"/>
    <cellStyle name="Normal 6 2" xfId="251" xr:uid="{00000000-0005-0000-0000-000009010000}"/>
    <cellStyle name="Normal 7" xfId="252" xr:uid="{00000000-0005-0000-0000-00000A010000}"/>
    <cellStyle name="Normal 7 2" xfId="253" xr:uid="{00000000-0005-0000-0000-00000B010000}"/>
    <cellStyle name="Normal 8" xfId="254" xr:uid="{00000000-0005-0000-0000-00000C010000}"/>
    <cellStyle name="Normal 9" xfId="255" xr:uid="{00000000-0005-0000-0000-00000D010000}"/>
    <cellStyle name="Normal_Hoja1" xfId="1" xr:uid="{00000000-0005-0000-0000-00000E010000}"/>
    <cellStyle name="Percent" xfId="256" xr:uid="{00000000-0005-0000-0000-00000F010000}"/>
    <cellStyle name="Porcentaje 2" xfId="257" xr:uid="{00000000-0005-0000-0000-000010010000}"/>
    <cellStyle name="Porcentual 10" xfId="5" xr:uid="{00000000-0005-0000-0000-000011010000}"/>
    <cellStyle name="Porcentual 2" xfId="258" xr:uid="{00000000-0005-0000-0000-000012010000}"/>
    <cellStyle name="Porcentual 2 2" xfId="259" xr:uid="{00000000-0005-0000-0000-000013010000}"/>
    <cellStyle name="TableStyleLight1" xfId="2" xr:uid="{00000000-0005-0000-0000-000014010000}"/>
    <cellStyle name="Total 2" xfId="260" xr:uid="{00000000-0005-0000-0000-000015010000}"/>
    <cellStyle name="Total 3" xfId="261" xr:uid="{00000000-0005-0000-0000-000016010000}"/>
    <cellStyle name="Total 4" xfId="262" xr:uid="{00000000-0005-0000-0000-000017010000}"/>
    <cellStyle name="Total 5" xfId="263" xr:uid="{00000000-0005-0000-0000-000018010000}"/>
    <cellStyle name="Total 6" xfId="264" xr:uid="{00000000-0005-0000-0000-000019010000}"/>
    <cellStyle name="Total 7" xfId="265" xr:uid="{00000000-0005-0000-0000-00001A010000}"/>
    <cellStyle name="Total 8" xfId="266" xr:uid="{00000000-0005-0000-0000-00001B010000}"/>
  </cellStyles>
  <dxfs count="9"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</dxfs>
  <tableStyles count="0" defaultTableStyle="TableStyleMedium2" defaultPivotStyle="PivotStyleLight16"/>
  <colors>
    <mruColors>
      <color rgb="FF00FF00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9.xml"/><Relationship Id="rId18" Type="http://schemas.openxmlformats.org/officeDocument/2006/relationships/customXml" Target="../ink/ink14.xml"/><Relationship Id="rId26" Type="http://schemas.openxmlformats.org/officeDocument/2006/relationships/customXml" Target="../ink/ink22.xml"/><Relationship Id="rId39" Type="http://schemas.openxmlformats.org/officeDocument/2006/relationships/customXml" Target="../ink/ink35.xml"/><Relationship Id="rId21" Type="http://schemas.openxmlformats.org/officeDocument/2006/relationships/customXml" Target="../ink/ink17.xml"/><Relationship Id="rId34" Type="http://schemas.openxmlformats.org/officeDocument/2006/relationships/customXml" Target="../ink/ink30.xml"/><Relationship Id="rId42" Type="http://schemas.openxmlformats.org/officeDocument/2006/relationships/customXml" Target="../ink/ink38.xml"/><Relationship Id="rId47" Type="http://schemas.openxmlformats.org/officeDocument/2006/relationships/customXml" Target="../ink/ink43.xml"/><Relationship Id="rId50" Type="http://schemas.openxmlformats.org/officeDocument/2006/relationships/customXml" Target="../ink/ink46.xml"/><Relationship Id="rId55" Type="http://schemas.openxmlformats.org/officeDocument/2006/relationships/customXml" Target="../ink/ink51.xml"/><Relationship Id="rId7" Type="http://schemas.openxmlformats.org/officeDocument/2006/relationships/customXml" Target="../ink/ink4.xml"/><Relationship Id="rId2" Type="http://schemas.openxmlformats.org/officeDocument/2006/relationships/customXml" Target="../ink/ink1.xml"/><Relationship Id="rId16" Type="http://schemas.openxmlformats.org/officeDocument/2006/relationships/customXml" Target="../ink/ink12.xml"/><Relationship Id="rId29" Type="http://schemas.openxmlformats.org/officeDocument/2006/relationships/customXml" Target="../ink/ink25.xml"/><Relationship Id="rId11" Type="http://schemas.openxmlformats.org/officeDocument/2006/relationships/customXml" Target="../ink/ink7.xml"/><Relationship Id="rId24" Type="http://schemas.openxmlformats.org/officeDocument/2006/relationships/customXml" Target="../ink/ink20.xml"/><Relationship Id="rId32" Type="http://schemas.openxmlformats.org/officeDocument/2006/relationships/customXml" Target="../ink/ink28.xml"/><Relationship Id="rId37" Type="http://schemas.openxmlformats.org/officeDocument/2006/relationships/customXml" Target="../ink/ink33.xml"/><Relationship Id="rId40" Type="http://schemas.openxmlformats.org/officeDocument/2006/relationships/customXml" Target="../ink/ink36.xml"/><Relationship Id="rId45" Type="http://schemas.openxmlformats.org/officeDocument/2006/relationships/customXml" Target="../ink/ink41.xml"/><Relationship Id="rId53" Type="http://schemas.openxmlformats.org/officeDocument/2006/relationships/customXml" Target="../ink/ink49.xml"/><Relationship Id="rId58" Type="http://schemas.openxmlformats.org/officeDocument/2006/relationships/customXml" Target="../ink/ink54.xml"/><Relationship Id="rId5" Type="http://schemas.openxmlformats.org/officeDocument/2006/relationships/customXml" Target="../ink/ink2.xml"/><Relationship Id="rId61" Type="http://schemas.openxmlformats.org/officeDocument/2006/relationships/customXml" Target="../ink/ink57.xml"/><Relationship Id="rId19" Type="http://schemas.openxmlformats.org/officeDocument/2006/relationships/customXml" Target="../ink/ink15.xml"/><Relationship Id="rId4" Type="http://schemas.openxmlformats.org/officeDocument/2006/relationships/image" Target="../media/image3.emf"/><Relationship Id="rId9" Type="http://schemas.openxmlformats.org/officeDocument/2006/relationships/customXml" Target="../ink/ink6.xml"/><Relationship Id="rId14" Type="http://schemas.openxmlformats.org/officeDocument/2006/relationships/customXml" Target="../ink/ink10.xml"/><Relationship Id="rId22" Type="http://schemas.openxmlformats.org/officeDocument/2006/relationships/customXml" Target="../ink/ink18.xml"/><Relationship Id="rId27" Type="http://schemas.openxmlformats.org/officeDocument/2006/relationships/customXml" Target="../ink/ink23.xml"/><Relationship Id="rId30" Type="http://schemas.openxmlformats.org/officeDocument/2006/relationships/customXml" Target="../ink/ink26.xml"/><Relationship Id="rId35" Type="http://schemas.openxmlformats.org/officeDocument/2006/relationships/customXml" Target="../ink/ink31.xml"/><Relationship Id="rId43" Type="http://schemas.openxmlformats.org/officeDocument/2006/relationships/customXml" Target="../ink/ink39.xml"/><Relationship Id="rId48" Type="http://schemas.openxmlformats.org/officeDocument/2006/relationships/customXml" Target="../ink/ink44.xml"/><Relationship Id="rId56" Type="http://schemas.openxmlformats.org/officeDocument/2006/relationships/customXml" Target="../ink/ink52.xml"/><Relationship Id="rId8" Type="http://schemas.openxmlformats.org/officeDocument/2006/relationships/customXml" Target="../ink/ink5.xml"/><Relationship Id="rId51" Type="http://schemas.openxmlformats.org/officeDocument/2006/relationships/customXml" Target="../ink/ink47.xml"/><Relationship Id="rId12" Type="http://schemas.openxmlformats.org/officeDocument/2006/relationships/customXml" Target="../ink/ink8.xml"/><Relationship Id="rId17" Type="http://schemas.openxmlformats.org/officeDocument/2006/relationships/customXml" Target="../ink/ink13.xml"/><Relationship Id="rId25" Type="http://schemas.openxmlformats.org/officeDocument/2006/relationships/customXml" Target="../ink/ink21.xml"/><Relationship Id="rId33" Type="http://schemas.openxmlformats.org/officeDocument/2006/relationships/customXml" Target="../ink/ink29.xml"/><Relationship Id="rId38" Type="http://schemas.openxmlformats.org/officeDocument/2006/relationships/customXml" Target="../ink/ink34.xml"/><Relationship Id="rId46" Type="http://schemas.openxmlformats.org/officeDocument/2006/relationships/customXml" Target="../ink/ink42.xml"/><Relationship Id="rId59" Type="http://schemas.openxmlformats.org/officeDocument/2006/relationships/customXml" Target="../ink/ink55.xml"/><Relationship Id="rId20" Type="http://schemas.openxmlformats.org/officeDocument/2006/relationships/customXml" Target="../ink/ink16.xml"/><Relationship Id="rId41" Type="http://schemas.openxmlformats.org/officeDocument/2006/relationships/customXml" Target="../ink/ink37.xml"/><Relationship Id="rId54" Type="http://schemas.openxmlformats.org/officeDocument/2006/relationships/customXml" Target="../ink/ink50.xml"/><Relationship Id="rId1" Type="http://schemas.openxmlformats.org/officeDocument/2006/relationships/image" Target="../media/image1.png"/><Relationship Id="rId6" Type="http://schemas.openxmlformats.org/officeDocument/2006/relationships/customXml" Target="../ink/ink3.xml"/><Relationship Id="rId15" Type="http://schemas.openxmlformats.org/officeDocument/2006/relationships/customXml" Target="../ink/ink11.xml"/><Relationship Id="rId23" Type="http://schemas.openxmlformats.org/officeDocument/2006/relationships/customXml" Target="../ink/ink19.xml"/><Relationship Id="rId28" Type="http://schemas.openxmlformats.org/officeDocument/2006/relationships/customXml" Target="../ink/ink24.xml"/><Relationship Id="rId36" Type="http://schemas.openxmlformats.org/officeDocument/2006/relationships/customXml" Target="../ink/ink32.xml"/><Relationship Id="rId49" Type="http://schemas.openxmlformats.org/officeDocument/2006/relationships/customXml" Target="../ink/ink45.xml"/><Relationship Id="rId57" Type="http://schemas.openxmlformats.org/officeDocument/2006/relationships/customXml" Target="../ink/ink53.xml"/><Relationship Id="rId10" Type="http://schemas.openxmlformats.org/officeDocument/2006/relationships/image" Target="../media/image4.emf"/><Relationship Id="rId31" Type="http://schemas.openxmlformats.org/officeDocument/2006/relationships/customXml" Target="../ink/ink27.xml"/><Relationship Id="rId44" Type="http://schemas.openxmlformats.org/officeDocument/2006/relationships/customXml" Target="../ink/ink40.xml"/><Relationship Id="rId52" Type="http://schemas.openxmlformats.org/officeDocument/2006/relationships/customXml" Target="../ink/ink48.xml"/><Relationship Id="rId60" Type="http://schemas.openxmlformats.org/officeDocument/2006/relationships/customXml" Target="../ink/ink5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38100</xdr:rowOff>
    </xdr:from>
    <xdr:to>
      <xdr:col>1</xdr:col>
      <xdr:colOff>762000</xdr:colOff>
      <xdr:row>0</xdr:row>
      <xdr:rowOff>38100</xdr:rowOff>
    </xdr:to>
    <xdr:sp macro="" textlink="">
      <xdr:nvSpPr>
        <xdr:cNvPr id="2" name="1 Imagen" descr="SELLO_UE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 bwMode="auto">
        <a:xfrm>
          <a:off x="419100" y="381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86744</xdr:colOff>
      <xdr:row>0</xdr:row>
      <xdr:rowOff>38100</xdr:rowOff>
    </xdr:from>
    <xdr:to>
      <xdr:col>2</xdr:col>
      <xdr:colOff>78333</xdr:colOff>
      <xdr:row>2</xdr:row>
      <xdr:rowOff>117474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4" y="38100"/>
          <a:ext cx="1893398" cy="488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428625</xdr:colOff>
      <xdr:row>5</xdr:row>
      <xdr:rowOff>0</xdr:rowOff>
    </xdr:from>
    <xdr:to>
      <xdr:col>8</xdr:col>
      <xdr:colOff>440505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5" name="20 Entrada de lápiz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1" name="20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428625</xdr:colOff>
      <xdr:row>5</xdr:row>
      <xdr:rowOff>0</xdr:rowOff>
    </xdr:from>
    <xdr:to>
      <xdr:col>8</xdr:col>
      <xdr:colOff>440505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23 Entrada de lápiz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4" name="23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8</xdr:col>
      <xdr:colOff>428625</xdr:colOff>
      <xdr:row>86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20 Entrada de lápiz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1" name="20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428625</xdr:colOff>
      <xdr:row>90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8" name="20 Entrada de lápiz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1" name="20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428625</xdr:colOff>
      <xdr:row>91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9" name="20 Entrada de lápiz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1" name="20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0" name="4 Entrada de lápiz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" name="4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1" name="16 Entrada de lápiz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7" name="1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2" name="21 Entrada de lápiz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3" name="26 Entrada de lápiz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4" name="31 Entrada de lápiz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5" name="36 Entrada de lápiz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6" name="41 Entrada de lápiz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7" name="46 Entrada de lápiz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8" name="51 Entrada de lápiz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9" name="56 Entrada de lápiz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0" name="62 Entrada de lápiz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67 Entrada de lápiz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2" name="72 Entrada de lápiz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3" name="77 Entrada de lápiz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4" name="84 Entrada de lápiz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5" name="89 Entrada de lápiz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6" name="94 Entrada de lápiz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7" name="117 Entrada de lápiz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8" name="132 Entrada de lápiz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9" name="147 Entrada de lápiz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30" name="174 Entrada de lápiz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409575</xdr:colOff>
      <xdr:row>5</xdr:row>
      <xdr:rowOff>0</xdr:rowOff>
    </xdr:from>
    <xdr:to>
      <xdr:col>8</xdr:col>
      <xdr:colOff>415335</xdr:colOff>
      <xdr:row>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31" name="26 Entrada de lápiz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8</xdr:col>
      <xdr:colOff>428625</xdr:colOff>
      <xdr:row>6</xdr:row>
      <xdr:rowOff>0</xdr:rowOff>
    </xdr:from>
    <xdr:ext cx="1188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2" name="20 Entrada de lápiz">
              <a:extLst>
                <a:ext uri="{FF2B5EF4-FFF2-40B4-BE49-F238E27FC236}">
                  <a16:creationId xmlns:a16="http://schemas.microsoft.com/office/drawing/2014/main" id="{7E11A6EC-FB9E-40D5-89D6-A15565330DCB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1" name="20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428625</xdr:colOff>
      <xdr:row>6</xdr:row>
      <xdr:rowOff>0</xdr:rowOff>
    </xdr:from>
    <xdr:ext cx="1188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3" name="23 Entrada de lápiz">
              <a:extLst>
                <a:ext uri="{FF2B5EF4-FFF2-40B4-BE49-F238E27FC236}">
                  <a16:creationId xmlns:a16="http://schemas.microsoft.com/office/drawing/2014/main" id="{7DF31970-CF63-4E43-BB0C-3EEC0702AE29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4" name="23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4" name="4 Entrada de lápiz">
              <a:extLst>
                <a:ext uri="{FF2B5EF4-FFF2-40B4-BE49-F238E27FC236}">
                  <a16:creationId xmlns:a16="http://schemas.microsoft.com/office/drawing/2014/main" id="{59846DE1-EFB8-4190-8D21-4C942E558DF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5" name="4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5" name="16 Entrada de lápiz">
              <a:extLst>
                <a:ext uri="{FF2B5EF4-FFF2-40B4-BE49-F238E27FC236}">
                  <a16:creationId xmlns:a16="http://schemas.microsoft.com/office/drawing/2014/main" id="{64F8977E-889B-4072-864D-71E3FFAB9F96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17" name="1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6" name="21 Entrada de lápiz">
              <a:extLst>
                <a:ext uri="{FF2B5EF4-FFF2-40B4-BE49-F238E27FC236}">
                  <a16:creationId xmlns:a16="http://schemas.microsoft.com/office/drawing/2014/main" id="{3163BBE7-3937-458E-A0DB-B2E20D0B3AB8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7" name="26 Entrada de lápiz">
              <a:extLst>
                <a:ext uri="{FF2B5EF4-FFF2-40B4-BE49-F238E27FC236}">
                  <a16:creationId xmlns:a16="http://schemas.microsoft.com/office/drawing/2014/main" id="{83A36B69-AE97-429D-8BEF-5E6BD319AFE9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8" name="31 Entrada de lápiz">
              <a:extLst>
                <a:ext uri="{FF2B5EF4-FFF2-40B4-BE49-F238E27FC236}">
                  <a16:creationId xmlns:a16="http://schemas.microsoft.com/office/drawing/2014/main" id="{15C92FBE-713F-40DE-B66A-E7B783459414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9" name="36 Entrada de lápiz">
              <a:extLst>
                <a:ext uri="{FF2B5EF4-FFF2-40B4-BE49-F238E27FC236}">
                  <a16:creationId xmlns:a16="http://schemas.microsoft.com/office/drawing/2014/main" id="{F8CD77D2-367C-4FD7-AEC5-02D9772A0879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40" name="41 Entrada de lápiz">
              <a:extLst>
                <a:ext uri="{FF2B5EF4-FFF2-40B4-BE49-F238E27FC236}">
                  <a16:creationId xmlns:a16="http://schemas.microsoft.com/office/drawing/2014/main" id="{D984D5A0-30DD-49F4-8E13-62DDA3A8E81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41" name="46 Entrada de lápiz">
              <a:extLst>
                <a:ext uri="{FF2B5EF4-FFF2-40B4-BE49-F238E27FC236}">
                  <a16:creationId xmlns:a16="http://schemas.microsoft.com/office/drawing/2014/main" id="{BDC0ECD5-68DD-48A5-ACB9-30004D636C11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2" name="51 Entrada de lápiz">
              <a:extLst>
                <a:ext uri="{FF2B5EF4-FFF2-40B4-BE49-F238E27FC236}">
                  <a16:creationId xmlns:a16="http://schemas.microsoft.com/office/drawing/2014/main" id="{84854290-0FE3-4C55-8F61-0144EB321DA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43" name="56 Entrada de lápiz">
              <a:extLst>
                <a:ext uri="{FF2B5EF4-FFF2-40B4-BE49-F238E27FC236}">
                  <a16:creationId xmlns:a16="http://schemas.microsoft.com/office/drawing/2014/main" id="{252B2E2D-63E3-4052-8E34-D939C1C8A891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4" name="62 Entrada de lápiz">
              <a:extLst>
                <a:ext uri="{FF2B5EF4-FFF2-40B4-BE49-F238E27FC236}">
                  <a16:creationId xmlns:a16="http://schemas.microsoft.com/office/drawing/2014/main" id="{90670D85-37B0-4185-AA07-33C0A172AD74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5" name="67 Entrada de lápiz">
              <a:extLst>
                <a:ext uri="{FF2B5EF4-FFF2-40B4-BE49-F238E27FC236}">
                  <a16:creationId xmlns:a16="http://schemas.microsoft.com/office/drawing/2014/main" id="{7018896E-3368-45C4-9958-A96CCFF87CAF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6" name="72 Entrada de lápiz">
              <a:extLst>
                <a:ext uri="{FF2B5EF4-FFF2-40B4-BE49-F238E27FC236}">
                  <a16:creationId xmlns:a16="http://schemas.microsoft.com/office/drawing/2014/main" id="{8AEF37BD-EB08-4EBC-905E-FA169849998E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7" name="77 Entrada de lápiz">
              <a:extLst>
                <a:ext uri="{FF2B5EF4-FFF2-40B4-BE49-F238E27FC236}">
                  <a16:creationId xmlns:a16="http://schemas.microsoft.com/office/drawing/2014/main" id="{CF05D241-41A2-455F-A466-610DC6FC9CD0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8" name="84 Entrada de lápiz">
              <a:extLst>
                <a:ext uri="{FF2B5EF4-FFF2-40B4-BE49-F238E27FC236}">
                  <a16:creationId xmlns:a16="http://schemas.microsoft.com/office/drawing/2014/main" id="{1BE921A0-8D33-4BEE-8D9B-A7F4A6F4F1D2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9" name="89 Entrada de lápiz">
              <a:extLst>
                <a:ext uri="{FF2B5EF4-FFF2-40B4-BE49-F238E27FC236}">
                  <a16:creationId xmlns:a16="http://schemas.microsoft.com/office/drawing/2014/main" id="{D3A9EC0E-01A6-4325-9411-DA2B9C334A2A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50" name="94 Entrada de lápiz">
              <a:extLst>
                <a:ext uri="{FF2B5EF4-FFF2-40B4-BE49-F238E27FC236}">
                  <a16:creationId xmlns:a16="http://schemas.microsoft.com/office/drawing/2014/main" id="{6696DFEB-805C-492B-A3FE-82344750E002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51" name="117 Entrada de lápiz">
              <a:extLst>
                <a:ext uri="{FF2B5EF4-FFF2-40B4-BE49-F238E27FC236}">
                  <a16:creationId xmlns:a16="http://schemas.microsoft.com/office/drawing/2014/main" id="{03F4C466-CB96-4B89-86EF-A2CB14F76D2A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52" name="132 Entrada de lápiz">
              <a:extLst>
                <a:ext uri="{FF2B5EF4-FFF2-40B4-BE49-F238E27FC236}">
                  <a16:creationId xmlns:a16="http://schemas.microsoft.com/office/drawing/2014/main" id="{3D105037-E967-4E4B-A432-0ADF1526EF6D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53" name="147 Entrada de lápiz">
              <a:extLst>
                <a:ext uri="{FF2B5EF4-FFF2-40B4-BE49-F238E27FC236}">
                  <a16:creationId xmlns:a16="http://schemas.microsoft.com/office/drawing/2014/main" id="{6FAEB240-E8D9-4989-A0B6-7FD95013CA52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4" name="174 Entrada de lápiz">
              <a:extLst>
                <a:ext uri="{FF2B5EF4-FFF2-40B4-BE49-F238E27FC236}">
                  <a16:creationId xmlns:a16="http://schemas.microsoft.com/office/drawing/2014/main" id="{C658D784-E96A-4003-BB91-50B984520502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2" name="21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409575</xdr:colOff>
      <xdr:row>2</xdr:row>
      <xdr:rowOff>0</xdr:rowOff>
    </xdr:from>
    <xdr:ext cx="57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5" name="26 Entrada de lápiz">
              <a:extLst>
                <a:ext uri="{FF2B5EF4-FFF2-40B4-BE49-F238E27FC236}">
                  <a16:creationId xmlns:a16="http://schemas.microsoft.com/office/drawing/2014/main" id="{DFDF6D5E-E947-40C2-992B-B0083E9FCA6E}"/>
                </a:ext>
              </a:extLst>
            </xdr14:cNvPr>
            <xdr14:cNvContentPartPr/>
          </xdr14:nvContentPartPr>
          <xdr14:nvPr macro=""/>
          <xdr14:xfrm>
            <a:off x="7362082" y="16763261"/>
            <a:ext cx="5760" cy="360"/>
          </xdr14:xfrm>
        </xdr:contentPart>
      </mc:Choice>
      <mc:Fallback xmlns="">
        <xdr:pic>
          <xdr:nvPicPr>
            <xdr:cNvPr id="27" name="26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B0973771-3B1D-4176-97F5-675E4BDC20F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60642" y="16761101"/>
              <a:ext cx="9360" cy="46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428625</xdr:colOff>
      <xdr:row>87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6" name="20 Entrada de lápiz">
              <a:extLst>
                <a:ext uri="{FF2B5EF4-FFF2-40B4-BE49-F238E27FC236}">
                  <a16:creationId xmlns:a16="http://schemas.microsoft.com/office/drawing/2014/main" id="{F2EC3E8D-7FBE-467A-9291-E206FAAC9AC5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1" name="20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428625</xdr:colOff>
      <xdr:row>89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7" name="20 Entrada de lápiz">
              <a:extLst>
                <a:ext uri="{FF2B5EF4-FFF2-40B4-BE49-F238E27FC236}">
                  <a16:creationId xmlns:a16="http://schemas.microsoft.com/office/drawing/2014/main" id="{9853332C-FA91-4846-9616-F055F7F9FCFF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1" name="20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428625</xdr:colOff>
      <xdr:row>88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8" name="20 Entrada de lápiz">
              <a:extLst>
                <a:ext uri="{FF2B5EF4-FFF2-40B4-BE49-F238E27FC236}">
                  <a16:creationId xmlns:a16="http://schemas.microsoft.com/office/drawing/2014/main" id="{2F02BF10-DBF1-40F3-A017-4B071D8F8E01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1" name="20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428625</xdr:colOff>
      <xdr:row>88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9" name="20 Entrada de lápiz">
              <a:extLst>
                <a:ext uri="{FF2B5EF4-FFF2-40B4-BE49-F238E27FC236}">
                  <a16:creationId xmlns:a16="http://schemas.microsoft.com/office/drawing/2014/main" id="{A536A007-1863-47B3-A1EB-9E6A55C3A294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1" name="20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428625</xdr:colOff>
      <xdr:row>89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60" name="20 Entrada de lápiz">
              <a:extLst>
                <a:ext uri="{FF2B5EF4-FFF2-40B4-BE49-F238E27FC236}">
                  <a16:creationId xmlns:a16="http://schemas.microsoft.com/office/drawing/2014/main" id="{4344090E-6475-4883-BA89-525FCE3927C2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1" name="20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8</xdr:col>
      <xdr:colOff>428625</xdr:colOff>
      <xdr:row>90</xdr:row>
      <xdr:rowOff>0</xdr:rowOff>
    </xdr:from>
    <xdr:ext cx="11880" cy="500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61" name="20 Entrada de lápiz">
              <a:extLst>
                <a:ext uri="{FF2B5EF4-FFF2-40B4-BE49-F238E27FC236}">
                  <a16:creationId xmlns:a16="http://schemas.microsoft.com/office/drawing/2014/main" id="{D721490B-756C-4285-BF16-E2EBE6074287}"/>
                </a:ext>
              </a:extLst>
            </xdr14:cNvPr>
            <xdr14:cNvContentPartPr/>
          </xdr14:nvContentPartPr>
          <xdr14:nvPr macro=""/>
          <xdr14:xfrm>
            <a:off x="7379002" y="16892561"/>
            <a:ext cx="11880" cy="50040"/>
          </xdr14:xfrm>
        </xdr:contentPart>
      </mc:Choice>
      <mc:Fallback xmlns="">
        <xdr:pic>
          <xdr:nvPicPr>
            <xdr:cNvPr id="21" name="20 Entrada de lápiz">
              <a:extLst>
                <a:ext uri="{FF2B5EF4-FFF2-40B4-BE49-F238E27FC236}">
                  <a16:creationId xmlns="" xmlns:xdr14="http://schemas.microsoft.com/office/excel/2010/spreadsheetDrawing" xmlns:a16="http://schemas.microsoft.com/office/drawing/2014/main" xmlns:a14="http://schemas.microsoft.com/office/drawing/2010/main" xmlns:r="http://schemas.openxmlformats.org/officeDocument/2006/relationships" xmlns:lc="http://schemas.openxmlformats.org/drawingml/2006/lockedCanvas" id="{50C7574E-7CF2-4472-8F6C-912D0B6AE4E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77604" y="16891481"/>
              <a:ext cx="14675" cy="5256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152280</xdr:colOff>
      <xdr:row>0</xdr:row>
      <xdr:rowOff>38160</xdr:rowOff>
    </xdr:from>
    <xdr:to>
      <xdr:col>1</xdr:col>
      <xdr:colOff>761400</xdr:colOff>
      <xdr:row>0</xdr:row>
      <xdr:rowOff>38520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8980" y="38160"/>
          <a:ext cx="609120" cy="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17462</xdr:colOff>
      <xdr:row>0</xdr:row>
      <xdr:rowOff>71439</xdr:rowOff>
    </xdr:from>
    <xdr:to>
      <xdr:col>1</xdr:col>
      <xdr:colOff>1255260</xdr:colOff>
      <xdr:row>2</xdr:row>
      <xdr:rowOff>1067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" y="71439"/>
          <a:ext cx="1515928" cy="38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38556</xdr:colOff>
      <xdr:row>1</xdr:row>
      <xdr:rowOff>153081</xdr:rowOff>
    </xdr:from>
    <xdr:to>
      <xdr:col>1</xdr:col>
      <xdr:colOff>378735</xdr:colOff>
      <xdr:row>2</xdr:row>
      <xdr:rowOff>299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56" y="486456"/>
          <a:ext cx="340179" cy="13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3T19:40:30.5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3T19:40:30.5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3T19:41:32.23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3T19:41:32.23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3T19:42:10.98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59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0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1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1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05T17:20:21.61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0T02:15:46.6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9T17:41:56.71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9T17:41:56.71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8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8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8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8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1.99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01T12:52:22.00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2065,'6'0'672,"3"0"1857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8T22:36:29.95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8T23:34:12.87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5T14:26:21.31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5T14:26:51.49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5T14:26:51.51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5T14:26:51.51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1 128,'0'0'160,"0"17"-16,0-7-112,0 3 144,0 1 48,0 5-128,0-6-32,0-2-32,0-3-208</inkml:trace>
  <inkml:trace contextRef="#ctx0" brushRef="#br0" timeOffset="1">33 111 1040,'0'0'1201,"0"19"-1329,0-10-416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959:O969" totalsRowShown="0" headerRowDxfId="8" tableBorderDxfId="7">
  <tableColumns count="5">
    <tableColumn id="1" xr3:uid="{00000000-0010-0000-0000-000001000000}" name="FACULTADES" dataDxfId="6"/>
    <tableColumn id="2" xr3:uid="{00000000-0010-0000-0000-000002000000}" name="TC" dataDxfId="5"/>
    <tableColumn id="3" xr3:uid="{00000000-0010-0000-0000-000003000000}" name="MT" dataDxfId="4"/>
    <tableColumn id="4" xr3:uid="{00000000-0010-0000-0000-000004000000}" name="TP" dataDxfId="3"/>
    <tableColumn id="5" xr3:uid="{00000000-0010-0000-0000-000005000000}" name="TOTAL" dataDxfId="2">
      <calculatedColumnFormula>SUM(L960:N960)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JF1554"/>
  <sheetViews>
    <sheetView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6" sqref="I6"/>
    </sheetView>
  </sheetViews>
  <sheetFormatPr baseColWidth="10" defaultColWidth="11.42578125" defaultRowHeight="15" x14ac:dyDescent="0.25"/>
  <cols>
    <col min="1" max="1" width="4.42578125" style="29" customWidth="1"/>
    <col min="2" max="2" width="24.140625" style="566" customWidth="1"/>
    <col min="3" max="3" width="3.42578125" style="19" customWidth="1"/>
    <col min="4" max="4" width="6.28515625" style="20" customWidth="1"/>
    <col min="5" max="5" width="4.140625" style="21" customWidth="1"/>
    <col min="6" max="6" width="4.5703125" style="21" customWidth="1"/>
    <col min="7" max="7" width="4.28515625" style="21" customWidth="1"/>
    <col min="8" max="8" width="10.85546875" style="20" customWidth="1"/>
    <col min="9" max="9" width="15.7109375" style="1" customWidth="1"/>
    <col min="10" max="10" width="9.5703125" style="10" customWidth="1"/>
    <col min="11" max="11" width="24.5703125" style="10" customWidth="1"/>
    <col min="12" max="12" width="6.7109375" style="5" customWidth="1"/>
    <col min="13" max="13" width="3.140625" style="5" customWidth="1"/>
    <col min="14" max="14" width="11.28515625" style="5" customWidth="1"/>
    <col min="15" max="15" width="7.85546875" style="37" customWidth="1"/>
    <col min="16" max="16" width="3.42578125" style="37" hidden="1" customWidth="1"/>
    <col min="17" max="17" width="4.7109375" style="11" bestFit="1" customWidth="1"/>
    <col min="18" max="18" width="3.140625" style="11" customWidth="1"/>
    <col min="19" max="19" width="3.140625" style="330" customWidth="1"/>
    <col min="20" max="20" width="3.140625" style="11" customWidth="1"/>
    <col min="21" max="21" width="3.28515625" style="328" bestFit="1" customWidth="1"/>
    <col min="22" max="23" width="3.140625" style="328" customWidth="1"/>
    <col min="24" max="24" width="4" style="28" customWidth="1"/>
    <col min="25" max="25" width="3.28515625" style="28" customWidth="1"/>
    <col min="26" max="26" width="7.7109375" style="40" hidden="1" customWidth="1"/>
    <col min="27" max="27" width="10.28515625" style="45" hidden="1" customWidth="1"/>
    <col min="28" max="28" width="4.85546875" style="45" hidden="1" customWidth="1"/>
    <col min="29" max="29" width="6.7109375" style="45" hidden="1" customWidth="1"/>
    <col min="30" max="30" width="4" style="45" hidden="1" customWidth="1"/>
    <col min="31" max="34" width="11.42578125" style="45" hidden="1" customWidth="1"/>
    <col min="35" max="43" width="0" style="45" hidden="1" customWidth="1"/>
    <col min="44" max="265" width="11.42578125" style="45"/>
    <col min="266" max="16384" width="11.42578125" style="3"/>
  </cols>
  <sheetData>
    <row r="1" spans="1:265" ht="9.75" customHeight="1" x14ac:dyDescent="0.4">
      <c r="A1" s="2279"/>
      <c r="B1" s="2280"/>
      <c r="C1" s="2280"/>
      <c r="D1" s="2280"/>
      <c r="E1" s="2280"/>
      <c r="F1" s="2280"/>
      <c r="G1" s="2280"/>
      <c r="H1" s="2280"/>
      <c r="I1" s="2280"/>
      <c r="J1" s="2280"/>
      <c r="K1" s="2280"/>
      <c r="L1" s="2280"/>
      <c r="M1" s="2280"/>
      <c r="N1" s="2280"/>
      <c r="O1" s="2280"/>
      <c r="P1" s="2280"/>
      <c r="Q1" s="2281"/>
      <c r="R1" s="2281"/>
      <c r="S1" s="2281"/>
      <c r="T1" s="2281"/>
      <c r="U1" s="2281"/>
      <c r="V1" s="2281"/>
      <c r="W1" s="2281"/>
      <c r="X1" s="2280"/>
      <c r="Y1" s="2282"/>
      <c r="Z1" s="45"/>
    </row>
    <row r="2" spans="1:265" ht="22.9" customHeight="1" x14ac:dyDescent="0.3">
      <c r="A2" s="2271" t="s">
        <v>0</v>
      </c>
      <c r="B2" s="2272"/>
      <c r="C2" s="2272"/>
      <c r="D2" s="2272"/>
      <c r="E2" s="2272"/>
      <c r="F2" s="2272"/>
      <c r="G2" s="2272"/>
      <c r="H2" s="2272"/>
      <c r="I2" s="2272"/>
      <c r="J2" s="2272"/>
      <c r="K2" s="2272"/>
      <c r="L2" s="2272"/>
      <c r="M2" s="2272"/>
      <c r="N2" s="2272"/>
      <c r="O2" s="2272"/>
      <c r="P2" s="2272"/>
      <c r="Q2" s="2273"/>
      <c r="R2" s="2273"/>
      <c r="S2" s="2273"/>
      <c r="T2" s="2273"/>
      <c r="U2" s="2273"/>
      <c r="V2" s="2273"/>
      <c r="W2" s="2273"/>
      <c r="X2" s="2272"/>
      <c r="Y2" s="2274"/>
    </row>
    <row r="3" spans="1:265" ht="27" customHeight="1" thickBot="1" x14ac:dyDescent="0.35">
      <c r="A3" s="2275" t="s">
        <v>1810</v>
      </c>
      <c r="B3" s="2276"/>
      <c r="C3" s="2276"/>
      <c r="D3" s="2276"/>
      <c r="E3" s="2276"/>
      <c r="F3" s="2276"/>
      <c r="G3" s="2276"/>
      <c r="H3" s="2276"/>
      <c r="I3" s="2276"/>
      <c r="J3" s="2276"/>
      <c r="K3" s="2276"/>
      <c r="L3" s="2276"/>
      <c r="M3" s="2276"/>
      <c r="N3" s="2276"/>
      <c r="O3" s="2276"/>
      <c r="P3" s="2276"/>
      <c r="Q3" s="2277"/>
      <c r="R3" s="2277"/>
      <c r="S3" s="2277"/>
      <c r="T3" s="2277"/>
      <c r="U3" s="2277"/>
      <c r="V3" s="2277"/>
      <c r="W3" s="2277"/>
      <c r="X3" s="2276"/>
      <c r="Y3" s="2278"/>
    </row>
    <row r="4" spans="1:265" ht="13.5" customHeight="1" thickBot="1" x14ac:dyDescent="0.25">
      <c r="A4" s="2261" t="s">
        <v>1</v>
      </c>
      <c r="B4" s="2263" t="s">
        <v>2</v>
      </c>
      <c r="C4" s="2265" t="s">
        <v>3</v>
      </c>
      <c r="D4" s="2267" t="s">
        <v>418</v>
      </c>
      <c r="E4" s="2269" t="s">
        <v>84</v>
      </c>
      <c r="F4" s="2269" t="s">
        <v>4</v>
      </c>
      <c r="G4" s="2269" t="s">
        <v>5</v>
      </c>
      <c r="H4" s="2265" t="s">
        <v>6</v>
      </c>
      <c r="I4" s="2290" t="s">
        <v>7</v>
      </c>
      <c r="J4" s="2294" t="s">
        <v>1734</v>
      </c>
      <c r="K4" s="2290" t="s">
        <v>8</v>
      </c>
      <c r="L4" s="2292" t="s">
        <v>9</v>
      </c>
      <c r="M4" s="2283" t="s">
        <v>10</v>
      </c>
      <c r="N4" s="2283" t="s">
        <v>11</v>
      </c>
      <c r="O4" s="2285" t="s">
        <v>12</v>
      </c>
      <c r="P4" s="2153"/>
      <c r="Q4" s="2287" t="s">
        <v>13</v>
      </c>
      <c r="R4" s="2287"/>
      <c r="S4" s="2287"/>
      <c r="T4" s="2287"/>
      <c r="U4" s="2287"/>
      <c r="V4" s="2287"/>
      <c r="W4" s="2287"/>
      <c r="X4" s="2288" t="s">
        <v>14</v>
      </c>
      <c r="Y4" s="2288" t="s">
        <v>15</v>
      </c>
    </row>
    <row r="5" spans="1:265" ht="35.25" customHeight="1" thickBot="1" x14ac:dyDescent="0.25">
      <c r="A5" s="2262"/>
      <c r="B5" s="2264"/>
      <c r="C5" s="2266"/>
      <c r="D5" s="2268"/>
      <c r="E5" s="2270"/>
      <c r="F5" s="2270"/>
      <c r="G5" s="2270"/>
      <c r="H5" s="2289"/>
      <c r="I5" s="2291"/>
      <c r="J5" s="2290"/>
      <c r="K5" s="2291"/>
      <c r="L5" s="2293"/>
      <c r="M5" s="2284"/>
      <c r="N5" s="2284"/>
      <c r="O5" s="2286"/>
      <c r="P5" s="2157"/>
      <c r="Q5" s="249" t="s">
        <v>94</v>
      </c>
      <c r="R5" s="26" t="s">
        <v>16</v>
      </c>
      <c r="S5" s="26" t="s">
        <v>18</v>
      </c>
      <c r="T5" s="26" t="s">
        <v>19</v>
      </c>
      <c r="U5" s="26" t="s">
        <v>95</v>
      </c>
      <c r="V5" s="26" t="s">
        <v>96</v>
      </c>
      <c r="W5" s="248" t="s">
        <v>20</v>
      </c>
      <c r="X5" s="2288"/>
      <c r="Y5" s="2288"/>
      <c r="AF5" s="45" t="s">
        <v>2170</v>
      </c>
      <c r="AG5" s="45" t="s">
        <v>2169</v>
      </c>
    </row>
    <row r="6" spans="1:265" s="8" customFormat="1" ht="15" customHeight="1" thickBot="1" x14ac:dyDescent="0.25">
      <c r="A6" s="2038">
        <v>1</v>
      </c>
      <c r="B6" s="630" t="s">
        <v>147</v>
      </c>
      <c r="C6" s="68" t="s">
        <v>35</v>
      </c>
      <c r="D6" s="860" t="s">
        <v>148</v>
      </c>
      <c r="E6" s="861" t="s">
        <v>85</v>
      </c>
      <c r="F6" s="435" t="s">
        <v>21</v>
      </c>
      <c r="G6" s="436" t="s">
        <v>22</v>
      </c>
      <c r="H6" s="177" t="s">
        <v>23</v>
      </c>
      <c r="I6" s="177" t="s">
        <v>103</v>
      </c>
      <c r="J6" s="177"/>
      <c r="K6" s="211" t="s">
        <v>141</v>
      </c>
      <c r="L6" s="211" t="s">
        <v>97</v>
      </c>
      <c r="M6" s="514">
        <v>1</v>
      </c>
      <c r="N6" s="514" t="s">
        <v>24</v>
      </c>
      <c r="O6" s="211" t="s">
        <v>348</v>
      </c>
      <c r="P6" s="2159">
        <f>SUM(Q6:R6)</f>
        <v>3</v>
      </c>
      <c r="Q6" s="277">
        <v>3</v>
      </c>
      <c r="R6" s="278"/>
      <c r="S6" s="278"/>
      <c r="T6" s="278"/>
      <c r="U6" s="278"/>
      <c r="V6" s="278"/>
      <c r="W6" s="279"/>
      <c r="X6" s="71"/>
      <c r="Y6" s="71"/>
      <c r="Z6" s="63" t="str">
        <f>C6</f>
        <v>TC</v>
      </c>
      <c r="AA6" s="46" t="s">
        <v>873</v>
      </c>
      <c r="AB6" s="46" t="s">
        <v>880</v>
      </c>
      <c r="AC6" s="46">
        <f t="shared" ref="AC6:AC37" si="0">IF(C6&lt;&gt;"",SUMIF(D$6:D$1505,D6,Q$6:R$1505),"")</f>
        <v>17</v>
      </c>
      <c r="AD6" s="46"/>
      <c r="AE6" s="46"/>
      <c r="AF6" s="2111">
        <f>SUM(Q6:R6)</f>
        <v>3</v>
      </c>
      <c r="AG6" s="2111">
        <f>S6+W6</f>
        <v>0</v>
      </c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</row>
    <row r="7" spans="1:265" s="9" customFormat="1" ht="15" customHeight="1" thickBot="1" x14ac:dyDescent="0.25">
      <c r="A7" s="790"/>
      <c r="B7" s="73" t="s">
        <v>147</v>
      </c>
      <c r="C7" s="74"/>
      <c r="D7" s="862" t="s">
        <v>148</v>
      </c>
      <c r="E7" s="437"/>
      <c r="F7" s="437"/>
      <c r="G7" s="438"/>
      <c r="H7" s="178" t="s">
        <v>23</v>
      </c>
      <c r="I7" s="178" t="s">
        <v>103</v>
      </c>
      <c r="J7" s="178"/>
      <c r="K7" s="212" t="s">
        <v>141</v>
      </c>
      <c r="L7" s="212" t="s">
        <v>97</v>
      </c>
      <c r="M7" s="501">
        <v>1</v>
      </c>
      <c r="N7" s="501" t="s">
        <v>98</v>
      </c>
      <c r="O7" s="212" t="s">
        <v>344</v>
      </c>
      <c r="P7" s="2159">
        <f t="shared" ref="P7:P70" si="1">SUM(Q7:R7)</f>
        <v>3</v>
      </c>
      <c r="Q7" s="280">
        <v>3</v>
      </c>
      <c r="R7" s="281"/>
      <c r="S7" s="281"/>
      <c r="T7" s="281"/>
      <c r="U7" s="281"/>
      <c r="V7" s="281"/>
      <c r="W7" s="282"/>
      <c r="X7" s="79"/>
      <c r="Y7" s="80"/>
      <c r="Z7" s="63"/>
      <c r="AA7" s="45"/>
      <c r="AB7" s="45"/>
      <c r="AC7" s="46" t="str">
        <f t="shared" si="0"/>
        <v/>
      </c>
      <c r="AD7" s="45"/>
      <c r="AE7" s="45"/>
      <c r="AF7" s="2111">
        <f t="shared" ref="AF7:AF70" si="2">SUM(Q7:R7)</f>
        <v>3</v>
      </c>
      <c r="AG7" s="2111">
        <f t="shared" ref="AG7:AG70" si="3">S7+W7</f>
        <v>0</v>
      </c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</row>
    <row r="8" spans="1:265" s="9" customFormat="1" ht="15" customHeight="1" thickBot="1" x14ac:dyDescent="0.25">
      <c r="A8" s="790"/>
      <c r="B8" s="73" t="s">
        <v>147</v>
      </c>
      <c r="C8" s="74"/>
      <c r="D8" s="862" t="s">
        <v>148</v>
      </c>
      <c r="E8" s="437"/>
      <c r="F8" s="437"/>
      <c r="G8" s="438"/>
      <c r="H8" s="178" t="s">
        <v>23</v>
      </c>
      <c r="I8" s="178" t="s">
        <v>100</v>
      </c>
      <c r="J8" s="178"/>
      <c r="K8" s="212" t="s">
        <v>141</v>
      </c>
      <c r="L8" s="212" t="s">
        <v>97</v>
      </c>
      <c r="M8" s="501">
        <v>1</v>
      </c>
      <c r="N8" s="501" t="s">
        <v>24</v>
      </c>
      <c r="O8" s="212" t="s">
        <v>348</v>
      </c>
      <c r="P8" s="2159">
        <f t="shared" si="1"/>
        <v>3</v>
      </c>
      <c r="Q8" s="280">
        <v>3</v>
      </c>
      <c r="R8" s="281"/>
      <c r="S8" s="281"/>
      <c r="T8" s="281"/>
      <c r="U8" s="281"/>
      <c r="V8" s="281"/>
      <c r="W8" s="282"/>
      <c r="X8" s="79"/>
      <c r="Y8" s="80"/>
      <c r="Z8" s="63"/>
      <c r="AA8" s="45"/>
      <c r="AB8" s="45"/>
      <c r="AC8" s="46" t="str">
        <f t="shared" si="0"/>
        <v/>
      </c>
      <c r="AD8" s="45"/>
      <c r="AE8" s="45"/>
      <c r="AF8" s="2111">
        <f t="shared" si="2"/>
        <v>3</v>
      </c>
      <c r="AG8" s="2111">
        <f t="shared" si="3"/>
        <v>0</v>
      </c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</row>
    <row r="9" spans="1:265" s="9" customFormat="1" ht="15" customHeight="1" thickBot="1" x14ac:dyDescent="0.25">
      <c r="A9" s="81"/>
      <c r="B9" s="73" t="s">
        <v>147</v>
      </c>
      <c r="C9" s="74"/>
      <c r="D9" s="863" t="s">
        <v>148</v>
      </c>
      <c r="E9" s="437"/>
      <c r="F9" s="437"/>
      <c r="G9" s="438"/>
      <c r="H9" s="179" t="s">
        <v>23</v>
      </c>
      <c r="I9" s="179" t="s">
        <v>103</v>
      </c>
      <c r="J9" s="179"/>
      <c r="K9" s="231" t="s">
        <v>319</v>
      </c>
      <c r="L9" s="213" t="s">
        <v>97</v>
      </c>
      <c r="M9" s="515" t="s">
        <v>391</v>
      </c>
      <c r="N9" s="515" t="s">
        <v>24</v>
      </c>
      <c r="O9" s="213" t="s">
        <v>348</v>
      </c>
      <c r="P9" s="2159">
        <f t="shared" si="1"/>
        <v>4</v>
      </c>
      <c r="Q9" s="280">
        <v>2</v>
      </c>
      <c r="R9" s="281">
        <v>2</v>
      </c>
      <c r="S9" s="281"/>
      <c r="T9" s="281"/>
      <c r="U9" s="281"/>
      <c r="V9" s="281"/>
      <c r="W9" s="282"/>
      <c r="X9" s="83"/>
      <c r="Y9" s="83"/>
      <c r="Z9" s="63"/>
      <c r="AA9" s="45"/>
      <c r="AB9" s="45"/>
      <c r="AC9" s="46" t="str">
        <f t="shared" si="0"/>
        <v/>
      </c>
      <c r="AD9" s="45"/>
      <c r="AE9" s="45"/>
      <c r="AF9" s="2111">
        <f t="shared" si="2"/>
        <v>4</v>
      </c>
      <c r="AG9" s="2111">
        <f t="shared" si="3"/>
        <v>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</row>
    <row r="10" spans="1:265" s="9" customFormat="1" ht="15" customHeight="1" thickBot="1" x14ac:dyDescent="0.25">
      <c r="A10" s="790"/>
      <c r="B10" s="73" t="s">
        <v>147</v>
      </c>
      <c r="C10" s="74"/>
      <c r="D10" s="862" t="s">
        <v>148</v>
      </c>
      <c r="E10" s="437"/>
      <c r="F10" s="437"/>
      <c r="G10" s="438"/>
      <c r="H10" s="178" t="s">
        <v>23</v>
      </c>
      <c r="I10" s="178" t="s">
        <v>107</v>
      </c>
      <c r="J10" s="178"/>
      <c r="K10" s="212" t="s">
        <v>308</v>
      </c>
      <c r="L10" s="212" t="s">
        <v>97</v>
      </c>
      <c r="M10" s="501">
        <v>2</v>
      </c>
      <c r="N10" s="501" t="s">
        <v>24</v>
      </c>
      <c r="O10" s="212" t="s">
        <v>348</v>
      </c>
      <c r="P10" s="2159">
        <f t="shared" si="1"/>
        <v>3</v>
      </c>
      <c r="Q10" s="280">
        <v>3</v>
      </c>
      <c r="R10" s="281"/>
      <c r="S10" s="281"/>
      <c r="T10" s="281"/>
      <c r="U10" s="281"/>
      <c r="V10" s="281"/>
      <c r="W10" s="282"/>
      <c r="X10" s="79"/>
      <c r="Y10" s="80"/>
      <c r="Z10" s="63"/>
      <c r="AA10" s="45"/>
      <c r="AB10" s="45"/>
      <c r="AC10" s="46" t="str">
        <f t="shared" si="0"/>
        <v/>
      </c>
      <c r="AD10" s="45"/>
      <c r="AE10" s="45"/>
      <c r="AF10" s="2111">
        <f t="shared" si="2"/>
        <v>3</v>
      </c>
      <c r="AG10" s="2111">
        <f t="shared" si="3"/>
        <v>0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</row>
    <row r="11" spans="1:265" s="9" customFormat="1" ht="15" customHeight="1" thickBot="1" x14ac:dyDescent="0.25">
      <c r="A11" s="790"/>
      <c r="B11" s="73" t="s">
        <v>147</v>
      </c>
      <c r="C11" s="74"/>
      <c r="D11" s="862" t="s">
        <v>148</v>
      </c>
      <c r="E11" s="437"/>
      <c r="F11" s="437"/>
      <c r="G11" s="438"/>
      <c r="H11" s="178" t="s">
        <v>23</v>
      </c>
      <c r="I11" s="178" t="s">
        <v>107</v>
      </c>
      <c r="J11" s="178"/>
      <c r="K11" s="212" t="s">
        <v>308</v>
      </c>
      <c r="L11" s="212" t="s">
        <v>97</v>
      </c>
      <c r="M11" s="501">
        <v>2</v>
      </c>
      <c r="N11" s="501" t="s">
        <v>98</v>
      </c>
      <c r="O11" s="212" t="s">
        <v>344</v>
      </c>
      <c r="P11" s="2159">
        <f t="shared" si="1"/>
        <v>3</v>
      </c>
      <c r="Q11" s="280">
        <v>3</v>
      </c>
      <c r="R11" s="281"/>
      <c r="S11" s="281"/>
      <c r="T11" s="281"/>
      <c r="U11" s="281"/>
      <c r="V11" s="281"/>
      <c r="W11" s="282"/>
      <c r="X11" s="79"/>
      <c r="Y11" s="80"/>
      <c r="Z11" s="63"/>
      <c r="AA11" s="45"/>
      <c r="AB11" s="45"/>
      <c r="AC11" s="46" t="str">
        <f t="shared" si="0"/>
        <v/>
      </c>
      <c r="AD11" s="45"/>
      <c r="AE11" s="45"/>
      <c r="AF11" s="2111">
        <f t="shared" si="2"/>
        <v>3</v>
      </c>
      <c r="AG11" s="2111">
        <f t="shared" si="3"/>
        <v>0</v>
      </c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</row>
    <row r="12" spans="1:265" s="9" customFormat="1" ht="15" customHeight="1" thickBot="1" x14ac:dyDescent="0.25">
      <c r="A12" s="790"/>
      <c r="B12" s="73" t="s">
        <v>147</v>
      </c>
      <c r="C12" s="74"/>
      <c r="D12" s="862" t="s">
        <v>148</v>
      </c>
      <c r="E12" s="437"/>
      <c r="F12" s="437"/>
      <c r="G12" s="438"/>
      <c r="H12" s="178" t="s">
        <v>23</v>
      </c>
      <c r="I12" s="178" t="s">
        <v>103</v>
      </c>
      <c r="J12" s="1756" t="s">
        <v>1424</v>
      </c>
      <c r="K12" s="212" t="s">
        <v>1505</v>
      </c>
      <c r="L12" s="212"/>
      <c r="M12" s="501"/>
      <c r="N12" s="501"/>
      <c r="O12" s="212"/>
      <c r="P12" s="2159">
        <f t="shared" si="1"/>
        <v>0</v>
      </c>
      <c r="Q12" s="280"/>
      <c r="R12" s="281"/>
      <c r="S12" s="281">
        <v>4</v>
      </c>
      <c r="T12" s="281"/>
      <c r="U12" s="281"/>
      <c r="V12" s="281"/>
      <c r="W12" s="282"/>
      <c r="X12" s="79"/>
      <c r="Y12" s="80"/>
      <c r="Z12" s="63"/>
      <c r="AA12" s="45"/>
      <c r="AB12" s="45"/>
      <c r="AC12" s="46" t="str">
        <f t="shared" si="0"/>
        <v/>
      </c>
      <c r="AD12" s="45"/>
      <c r="AE12" s="45"/>
      <c r="AF12" s="2111">
        <f t="shared" si="2"/>
        <v>0</v>
      </c>
      <c r="AG12" s="2111">
        <f t="shared" si="3"/>
        <v>4</v>
      </c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</row>
    <row r="13" spans="1:265" s="9" customFormat="1" ht="15" customHeight="1" thickBot="1" x14ac:dyDescent="0.25">
      <c r="A13" s="790"/>
      <c r="B13" s="73" t="s">
        <v>147</v>
      </c>
      <c r="C13" s="74"/>
      <c r="D13" s="862" t="s">
        <v>148</v>
      </c>
      <c r="E13" s="437"/>
      <c r="F13" s="437"/>
      <c r="G13" s="438"/>
      <c r="H13" s="178" t="s">
        <v>23</v>
      </c>
      <c r="I13" s="178" t="s">
        <v>103</v>
      </c>
      <c r="J13" s="1756" t="s">
        <v>1424</v>
      </c>
      <c r="K13" s="212" t="s">
        <v>1506</v>
      </c>
      <c r="L13" s="212"/>
      <c r="M13" s="501"/>
      <c r="N13" s="501"/>
      <c r="O13" s="212"/>
      <c r="P13" s="2159">
        <f t="shared" si="1"/>
        <v>0</v>
      </c>
      <c r="Q13" s="280"/>
      <c r="R13" s="281"/>
      <c r="S13" s="281">
        <v>2</v>
      </c>
      <c r="T13" s="281"/>
      <c r="U13" s="281"/>
      <c r="V13" s="281"/>
      <c r="W13" s="282"/>
      <c r="X13" s="791"/>
      <c r="Y13" s="80"/>
      <c r="Z13" s="63"/>
      <c r="AA13" s="45"/>
      <c r="AB13" s="45"/>
      <c r="AC13" s="789" t="str">
        <f t="shared" si="0"/>
        <v/>
      </c>
      <c r="AD13" s="45"/>
      <c r="AE13" s="45"/>
      <c r="AF13" s="2111">
        <f t="shared" si="2"/>
        <v>0</v>
      </c>
      <c r="AG13" s="2111">
        <f t="shared" si="3"/>
        <v>2</v>
      </c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</row>
    <row r="14" spans="1:265" s="9" customFormat="1" ht="15" customHeight="1" thickBot="1" x14ac:dyDescent="0.25">
      <c r="A14" s="790"/>
      <c r="B14" s="73" t="s">
        <v>147</v>
      </c>
      <c r="C14" s="74"/>
      <c r="D14" s="862" t="s">
        <v>148</v>
      </c>
      <c r="E14" s="437"/>
      <c r="F14" s="437"/>
      <c r="G14" s="438"/>
      <c r="H14" s="178" t="s">
        <v>23</v>
      </c>
      <c r="I14" s="178" t="s">
        <v>103</v>
      </c>
      <c r="J14" s="1756" t="s">
        <v>1424</v>
      </c>
      <c r="K14" s="216" t="s">
        <v>1507</v>
      </c>
      <c r="L14" s="212"/>
      <c r="M14" s="501"/>
      <c r="N14" s="501"/>
      <c r="O14" s="212"/>
      <c r="P14" s="2159">
        <f t="shared" si="1"/>
        <v>0</v>
      </c>
      <c r="Q14" s="280"/>
      <c r="R14" s="281"/>
      <c r="S14" s="281"/>
      <c r="T14" s="281"/>
      <c r="U14" s="281"/>
      <c r="V14" s="281"/>
      <c r="W14" s="282">
        <v>4</v>
      </c>
      <c r="X14" s="79"/>
      <c r="Y14" s="80"/>
      <c r="Z14" s="63"/>
      <c r="AA14" s="45"/>
      <c r="AB14" s="45"/>
      <c r="AC14" s="46" t="str">
        <f t="shared" si="0"/>
        <v/>
      </c>
      <c r="AD14" s="45"/>
      <c r="AE14" s="45"/>
      <c r="AF14" s="2111">
        <f t="shared" si="2"/>
        <v>0</v>
      </c>
      <c r="AG14" s="2111">
        <f t="shared" si="3"/>
        <v>4</v>
      </c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</row>
    <row r="15" spans="1:265" s="9" customFormat="1" ht="15" customHeight="1" thickBot="1" x14ac:dyDescent="0.25">
      <c r="A15" s="790"/>
      <c r="B15" s="73" t="s">
        <v>147</v>
      </c>
      <c r="C15" s="74"/>
      <c r="D15" s="862" t="s">
        <v>148</v>
      </c>
      <c r="E15" s="437"/>
      <c r="F15" s="437"/>
      <c r="G15" s="438"/>
      <c r="H15" s="178" t="s">
        <v>23</v>
      </c>
      <c r="I15" s="178" t="s">
        <v>103</v>
      </c>
      <c r="J15" s="1726" t="s">
        <v>95</v>
      </c>
      <c r="K15" s="1068" t="s">
        <v>1712</v>
      </c>
      <c r="L15" s="212"/>
      <c r="M15" s="501"/>
      <c r="N15" s="501"/>
      <c r="O15" s="212"/>
      <c r="P15" s="2159">
        <f t="shared" si="1"/>
        <v>0</v>
      </c>
      <c r="Q15" s="280"/>
      <c r="R15" s="281"/>
      <c r="S15" s="281"/>
      <c r="T15" s="281"/>
      <c r="U15" s="281">
        <v>5</v>
      </c>
      <c r="V15" s="281"/>
      <c r="W15" s="282"/>
      <c r="X15" s="791"/>
      <c r="Y15" s="80"/>
      <c r="Z15" s="63"/>
      <c r="AA15" s="45"/>
      <c r="AB15" s="45"/>
      <c r="AC15" s="789" t="str">
        <f t="shared" si="0"/>
        <v/>
      </c>
      <c r="AD15" s="45"/>
      <c r="AE15" s="45"/>
      <c r="AF15" s="2111">
        <f t="shared" si="2"/>
        <v>0</v>
      </c>
      <c r="AG15" s="2111">
        <f t="shared" si="3"/>
        <v>0</v>
      </c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</row>
    <row r="16" spans="1:265" s="9" customFormat="1" ht="15" customHeight="1" thickBot="1" x14ac:dyDescent="0.25">
      <c r="A16" s="790"/>
      <c r="B16" s="73" t="s">
        <v>147</v>
      </c>
      <c r="C16" s="74"/>
      <c r="D16" s="862" t="s">
        <v>148</v>
      </c>
      <c r="E16" s="437"/>
      <c r="F16" s="437"/>
      <c r="G16" s="438"/>
      <c r="H16" s="178" t="s">
        <v>23</v>
      </c>
      <c r="I16" s="178" t="s">
        <v>103</v>
      </c>
      <c r="J16" s="1740" t="s">
        <v>1425</v>
      </c>
      <c r="K16" s="212" t="s">
        <v>1732</v>
      </c>
      <c r="L16" s="212"/>
      <c r="M16" s="501"/>
      <c r="N16" s="501"/>
      <c r="O16" s="212"/>
      <c r="P16" s="2159">
        <f t="shared" si="1"/>
        <v>0</v>
      </c>
      <c r="Q16" s="280"/>
      <c r="R16" s="281"/>
      <c r="S16" s="281"/>
      <c r="T16" s="281">
        <v>4</v>
      </c>
      <c r="U16" s="281"/>
      <c r="V16" s="281"/>
      <c r="W16" s="282"/>
      <c r="X16" s="79"/>
      <c r="Y16" s="80"/>
      <c r="Z16" s="63"/>
      <c r="AA16" s="45"/>
      <c r="AB16" s="45"/>
      <c r="AC16" s="46" t="str">
        <f t="shared" si="0"/>
        <v/>
      </c>
      <c r="AD16" s="45" t="s">
        <v>2077</v>
      </c>
      <c r="AE16" s="45"/>
      <c r="AF16" s="2111">
        <f t="shared" si="2"/>
        <v>0</v>
      </c>
      <c r="AG16" s="2111">
        <f t="shared" si="3"/>
        <v>0</v>
      </c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</row>
    <row r="17" spans="1:265" s="9" customFormat="1" ht="15" customHeight="1" thickBot="1" x14ac:dyDescent="0.25">
      <c r="A17" s="790"/>
      <c r="B17" s="92" t="s">
        <v>147</v>
      </c>
      <c r="C17" s="74"/>
      <c r="D17" s="864" t="s">
        <v>148</v>
      </c>
      <c r="E17" s="437"/>
      <c r="F17" s="437"/>
      <c r="G17" s="438"/>
      <c r="H17" s="196" t="s">
        <v>23</v>
      </c>
      <c r="I17" s="196" t="s">
        <v>103</v>
      </c>
      <c r="J17" s="1774" t="s">
        <v>1425</v>
      </c>
      <c r="K17" s="214" t="s">
        <v>1735</v>
      </c>
      <c r="L17" s="214"/>
      <c r="M17" s="516"/>
      <c r="N17" s="516"/>
      <c r="O17" s="214"/>
      <c r="P17" s="2159">
        <f t="shared" si="1"/>
        <v>0</v>
      </c>
      <c r="Q17" s="312"/>
      <c r="R17" s="283"/>
      <c r="S17" s="283"/>
      <c r="T17" s="283">
        <v>2</v>
      </c>
      <c r="U17" s="283"/>
      <c r="V17" s="283"/>
      <c r="W17" s="284"/>
      <c r="X17" s="79">
        <f>SUM(Q6:W17)</f>
        <v>40</v>
      </c>
      <c r="Y17" s="80">
        <f>X17</f>
        <v>40</v>
      </c>
      <c r="Z17" s="63"/>
      <c r="AA17" s="45"/>
      <c r="AB17" s="45"/>
      <c r="AC17" s="46" t="str">
        <f t="shared" si="0"/>
        <v/>
      </c>
      <c r="AD17" s="45" t="s">
        <v>2142</v>
      </c>
      <c r="AE17" s="45"/>
      <c r="AF17" s="2111">
        <f t="shared" si="2"/>
        <v>0</v>
      </c>
      <c r="AG17" s="2111">
        <f t="shared" si="3"/>
        <v>0</v>
      </c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</row>
    <row r="18" spans="1:265" s="8" customFormat="1" ht="15" customHeight="1" thickBot="1" x14ac:dyDescent="0.25">
      <c r="A18" s="273">
        <v>2</v>
      </c>
      <c r="B18" s="630" t="s">
        <v>149</v>
      </c>
      <c r="C18" s="87" t="s">
        <v>332</v>
      </c>
      <c r="D18" s="865" t="s">
        <v>150</v>
      </c>
      <c r="E18" s="861" t="s">
        <v>86</v>
      </c>
      <c r="F18" s="435" t="s">
        <v>151</v>
      </c>
      <c r="G18" s="436" t="s">
        <v>152</v>
      </c>
      <c r="H18" s="197" t="s">
        <v>23</v>
      </c>
      <c r="I18" s="197" t="s">
        <v>104</v>
      </c>
      <c r="J18" s="197"/>
      <c r="K18" s="215" t="s">
        <v>1453</v>
      </c>
      <c r="L18" s="215" t="s">
        <v>97</v>
      </c>
      <c r="M18" s="517" t="s">
        <v>1123</v>
      </c>
      <c r="N18" s="517" t="s">
        <v>24</v>
      </c>
      <c r="O18" s="215" t="s">
        <v>344</v>
      </c>
      <c r="P18" s="2159">
        <f t="shared" si="1"/>
        <v>5</v>
      </c>
      <c r="Q18" s="285">
        <v>3</v>
      </c>
      <c r="R18" s="286">
        <v>2</v>
      </c>
      <c r="S18" s="286"/>
      <c r="T18" s="286"/>
      <c r="U18" s="286"/>
      <c r="V18" s="286"/>
      <c r="W18" s="287"/>
      <c r="X18" s="88"/>
      <c r="Y18" s="71"/>
      <c r="Z18" s="63" t="str">
        <f>C18</f>
        <v>TP</v>
      </c>
      <c r="AA18" s="46" t="s">
        <v>873</v>
      </c>
      <c r="AB18" s="46" t="s">
        <v>881</v>
      </c>
      <c r="AC18" s="46">
        <f t="shared" si="0"/>
        <v>6</v>
      </c>
      <c r="AD18" s="46"/>
      <c r="AE18" s="46"/>
      <c r="AF18" s="2111">
        <f t="shared" si="2"/>
        <v>5</v>
      </c>
      <c r="AG18" s="2111">
        <f t="shared" si="3"/>
        <v>0</v>
      </c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</row>
    <row r="19" spans="1:265" s="9" customFormat="1" ht="15" customHeight="1" thickBot="1" x14ac:dyDescent="0.25">
      <c r="A19" s="81"/>
      <c r="B19" s="73" t="s">
        <v>149</v>
      </c>
      <c r="C19" s="89"/>
      <c r="D19" s="866" t="s">
        <v>150</v>
      </c>
      <c r="E19" s="437"/>
      <c r="F19" s="437"/>
      <c r="G19" s="438"/>
      <c r="H19" s="180" t="s">
        <v>23</v>
      </c>
      <c r="I19" s="180" t="s">
        <v>107</v>
      </c>
      <c r="J19" s="180"/>
      <c r="K19" s="216" t="s">
        <v>120</v>
      </c>
      <c r="L19" s="216" t="s">
        <v>97</v>
      </c>
      <c r="M19" s="518">
        <v>2</v>
      </c>
      <c r="N19" s="518" t="s">
        <v>24</v>
      </c>
      <c r="O19" s="216" t="s">
        <v>348</v>
      </c>
      <c r="P19" s="2159">
        <f t="shared" si="1"/>
        <v>3</v>
      </c>
      <c r="Q19" s="288">
        <v>3</v>
      </c>
      <c r="R19" s="289"/>
      <c r="S19" s="289"/>
      <c r="T19" s="289"/>
      <c r="U19" s="289"/>
      <c r="V19" s="289"/>
      <c r="W19" s="290"/>
      <c r="X19" s="90"/>
      <c r="Y19" s="80"/>
      <c r="Z19" s="63"/>
      <c r="AA19" s="45"/>
      <c r="AB19" s="45"/>
      <c r="AC19" s="46" t="str">
        <f t="shared" si="0"/>
        <v/>
      </c>
      <c r="AD19" s="45"/>
      <c r="AE19" s="45"/>
      <c r="AF19" s="2111">
        <f t="shared" si="2"/>
        <v>3</v>
      </c>
      <c r="AG19" s="2111">
        <f t="shared" si="3"/>
        <v>0</v>
      </c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</row>
    <row r="20" spans="1:265" s="9" customFormat="1" ht="15" customHeight="1" thickBot="1" x14ac:dyDescent="0.25">
      <c r="A20" s="81"/>
      <c r="B20" s="73" t="s">
        <v>149</v>
      </c>
      <c r="C20" s="89"/>
      <c r="D20" s="866" t="s">
        <v>150</v>
      </c>
      <c r="E20" s="437"/>
      <c r="F20" s="437"/>
      <c r="G20" s="438"/>
      <c r="H20" s="180" t="s">
        <v>23</v>
      </c>
      <c r="I20" s="180" t="s">
        <v>104</v>
      </c>
      <c r="J20" s="1757" t="s">
        <v>1424</v>
      </c>
      <c r="K20" s="216" t="s">
        <v>1505</v>
      </c>
      <c r="L20" s="216"/>
      <c r="M20" s="518"/>
      <c r="N20" s="518"/>
      <c r="O20" s="216"/>
      <c r="P20" s="2159">
        <f t="shared" si="1"/>
        <v>0</v>
      </c>
      <c r="Q20" s="288"/>
      <c r="R20" s="289"/>
      <c r="S20" s="289">
        <v>1</v>
      </c>
      <c r="T20" s="289"/>
      <c r="U20" s="289"/>
      <c r="V20" s="289"/>
      <c r="W20" s="290"/>
      <c r="X20" s="90"/>
      <c r="Y20" s="80"/>
      <c r="Z20" s="63"/>
      <c r="AA20" s="45"/>
      <c r="AB20" s="45"/>
      <c r="AC20" s="46" t="str">
        <f t="shared" si="0"/>
        <v/>
      </c>
      <c r="AD20" s="45"/>
      <c r="AE20" s="45"/>
      <c r="AF20" s="2111">
        <f t="shared" si="2"/>
        <v>0</v>
      </c>
      <c r="AG20" s="2111">
        <f t="shared" si="3"/>
        <v>1</v>
      </c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</row>
    <row r="21" spans="1:265" s="9" customFormat="1" ht="15" customHeight="1" thickBot="1" x14ac:dyDescent="0.25">
      <c r="A21" s="790"/>
      <c r="B21" s="73" t="s">
        <v>149</v>
      </c>
      <c r="C21" s="89"/>
      <c r="D21" s="866" t="s">
        <v>150</v>
      </c>
      <c r="E21" s="437"/>
      <c r="F21" s="437"/>
      <c r="G21" s="438"/>
      <c r="H21" s="180" t="s">
        <v>23</v>
      </c>
      <c r="I21" s="180" t="s">
        <v>104</v>
      </c>
      <c r="J21" s="1756" t="s">
        <v>1424</v>
      </c>
      <c r="K21" s="212" t="s">
        <v>1506</v>
      </c>
      <c r="L21" s="216"/>
      <c r="M21" s="518"/>
      <c r="N21" s="518"/>
      <c r="O21" s="216"/>
      <c r="P21" s="2159">
        <f t="shared" si="1"/>
        <v>0</v>
      </c>
      <c r="Q21" s="288"/>
      <c r="R21" s="289"/>
      <c r="S21" s="289">
        <v>1</v>
      </c>
      <c r="T21" s="289"/>
      <c r="U21" s="289"/>
      <c r="V21" s="289"/>
      <c r="W21" s="290"/>
      <c r="X21" s="90"/>
      <c r="Y21" s="80"/>
      <c r="Z21" s="63"/>
      <c r="AA21" s="45"/>
      <c r="AB21" s="45"/>
      <c r="AC21" s="46" t="str">
        <f t="shared" si="0"/>
        <v/>
      </c>
      <c r="AD21" s="45"/>
      <c r="AE21" s="45"/>
      <c r="AF21" s="2111">
        <f t="shared" si="2"/>
        <v>0</v>
      </c>
      <c r="AG21" s="2111">
        <f t="shared" si="3"/>
        <v>1</v>
      </c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</row>
    <row r="22" spans="1:265" s="9" customFormat="1" ht="15" customHeight="1" thickBot="1" x14ac:dyDescent="0.25">
      <c r="A22" s="790"/>
      <c r="B22" s="73" t="s">
        <v>149</v>
      </c>
      <c r="C22" s="89"/>
      <c r="D22" s="866" t="s">
        <v>150</v>
      </c>
      <c r="E22" s="437"/>
      <c r="F22" s="437"/>
      <c r="G22" s="438"/>
      <c r="H22" s="180" t="s">
        <v>23</v>
      </c>
      <c r="I22" s="180" t="s">
        <v>104</v>
      </c>
      <c r="J22" s="1757" t="s">
        <v>1424</v>
      </c>
      <c r="K22" s="216" t="s">
        <v>1507</v>
      </c>
      <c r="L22" s="216"/>
      <c r="M22" s="518"/>
      <c r="N22" s="518"/>
      <c r="O22" s="216"/>
      <c r="P22" s="2159">
        <f t="shared" si="1"/>
        <v>0</v>
      </c>
      <c r="Q22" s="288"/>
      <c r="R22" s="289"/>
      <c r="S22" s="289"/>
      <c r="T22" s="289"/>
      <c r="U22" s="289"/>
      <c r="V22" s="289"/>
      <c r="W22" s="290">
        <v>1</v>
      </c>
      <c r="X22" s="90"/>
      <c r="Y22" s="80"/>
      <c r="Z22" s="63"/>
      <c r="AA22" s="45"/>
      <c r="AB22" s="45"/>
      <c r="AC22" s="46" t="str">
        <f t="shared" si="0"/>
        <v/>
      </c>
      <c r="AD22" s="45"/>
      <c r="AE22" s="45"/>
      <c r="AF22" s="2111">
        <f t="shared" si="2"/>
        <v>0</v>
      </c>
      <c r="AG22" s="2111">
        <f t="shared" si="3"/>
        <v>1</v>
      </c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</row>
    <row r="23" spans="1:265" s="9" customFormat="1" ht="15" customHeight="1" thickBot="1" x14ac:dyDescent="0.25">
      <c r="A23" s="275"/>
      <c r="B23" s="92" t="s">
        <v>149</v>
      </c>
      <c r="C23" s="93"/>
      <c r="D23" s="867" t="s">
        <v>150</v>
      </c>
      <c r="E23" s="439"/>
      <c r="F23" s="439"/>
      <c r="G23" s="440"/>
      <c r="H23" s="198" t="s">
        <v>23</v>
      </c>
      <c r="I23" s="198" t="s">
        <v>899</v>
      </c>
      <c r="J23" s="1775" t="s">
        <v>1425</v>
      </c>
      <c r="K23" s="217" t="s">
        <v>1741</v>
      </c>
      <c r="L23" s="217"/>
      <c r="M23" s="519"/>
      <c r="N23" s="519"/>
      <c r="O23" s="217"/>
      <c r="P23" s="2159">
        <f t="shared" si="1"/>
        <v>0</v>
      </c>
      <c r="Q23" s="291"/>
      <c r="R23" s="292"/>
      <c r="S23" s="292"/>
      <c r="T23" s="292">
        <v>29</v>
      </c>
      <c r="U23" s="292"/>
      <c r="V23" s="292"/>
      <c r="W23" s="293"/>
      <c r="X23" s="95">
        <f>SUM(Q18:W23)</f>
        <v>40</v>
      </c>
      <c r="Y23" s="96">
        <f>X23</f>
        <v>40</v>
      </c>
      <c r="Z23" s="63"/>
      <c r="AA23" s="45"/>
      <c r="AB23" s="45"/>
      <c r="AC23" s="46" t="str">
        <f t="shared" si="0"/>
        <v/>
      </c>
      <c r="AD23" s="45" t="s">
        <v>2079</v>
      </c>
      <c r="AE23" s="45"/>
      <c r="AF23" s="2111">
        <f t="shared" si="2"/>
        <v>0</v>
      </c>
      <c r="AG23" s="2111">
        <f t="shared" si="3"/>
        <v>0</v>
      </c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</row>
    <row r="24" spans="1:265" s="7" customFormat="1" ht="15" customHeight="1" thickBot="1" x14ac:dyDescent="0.25">
      <c r="A24" s="273">
        <f>A18+1</f>
        <v>3</v>
      </c>
      <c r="B24" s="630" t="s">
        <v>350</v>
      </c>
      <c r="C24" s="97" t="s">
        <v>35</v>
      </c>
      <c r="D24" s="868" t="s">
        <v>559</v>
      </c>
      <c r="E24" s="869" t="s">
        <v>87</v>
      </c>
      <c r="F24" s="457" t="s">
        <v>560</v>
      </c>
      <c r="G24" s="458" t="s">
        <v>561</v>
      </c>
      <c r="H24" s="199" t="s">
        <v>351</v>
      </c>
      <c r="I24" s="199" t="s">
        <v>352</v>
      </c>
      <c r="J24" s="199"/>
      <c r="K24" s="218" t="s">
        <v>1370</v>
      </c>
      <c r="L24" s="218" t="s">
        <v>401</v>
      </c>
      <c r="M24" s="510" t="s">
        <v>1134</v>
      </c>
      <c r="N24" s="510" t="s">
        <v>24</v>
      </c>
      <c r="O24" s="218" t="s">
        <v>348</v>
      </c>
      <c r="P24" s="2159">
        <f t="shared" si="1"/>
        <v>4</v>
      </c>
      <c r="Q24" s="322">
        <v>4</v>
      </c>
      <c r="R24" s="323"/>
      <c r="S24" s="323"/>
      <c r="T24" s="323"/>
      <c r="U24" s="323"/>
      <c r="V24" s="323"/>
      <c r="W24" s="324"/>
      <c r="X24" s="117"/>
      <c r="Y24" s="163"/>
      <c r="Z24" s="63" t="str">
        <f>C24</f>
        <v>TC</v>
      </c>
      <c r="AA24" s="46" t="s">
        <v>874</v>
      </c>
      <c r="AB24" s="46" t="s">
        <v>881</v>
      </c>
      <c r="AC24" s="46">
        <f t="shared" si="0"/>
        <v>18</v>
      </c>
      <c r="AD24" s="46"/>
      <c r="AE24" s="46"/>
      <c r="AF24" s="2111">
        <f t="shared" si="2"/>
        <v>4</v>
      </c>
      <c r="AG24" s="2111">
        <f t="shared" si="3"/>
        <v>0</v>
      </c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</row>
    <row r="25" spans="1:265" ht="15" customHeight="1" thickBot="1" x14ac:dyDescent="0.25">
      <c r="A25" s="98"/>
      <c r="B25" s="73" t="s">
        <v>350</v>
      </c>
      <c r="C25" s="99"/>
      <c r="D25" s="870" t="s">
        <v>559</v>
      </c>
      <c r="E25" s="871"/>
      <c r="F25" s="445"/>
      <c r="G25" s="446"/>
      <c r="H25" s="181" t="s">
        <v>351</v>
      </c>
      <c r="I25" s="181" t="s">
        <v>352</v>
      </c>
      <c r="J25" s="181"/>
      <c r="K25" s="219" t="s">
        <v>1370</v>
      </c>
      <c r="L25" s="219" t="s">
        <v>401</v>
      </c>
      <c r="M25" s="511">
        <v>5</v>
      </c>
      <c r="N25" s="511" t="s">
        <v>98</v>
      </c>
      <c r="O25" s="219" t="s">
        <v>348</v>
      </c>
      <c r="P25" s="2159">
        <f t="shared" si="1"/>
        <v>4</v>
      </c>
      <c r="Q25" s="325">
        <v>4</v>
      </c>
      <c r="R25" s="326"/>
      <c r="S25" s="326"/>
      <c r="T25" s="326"/>
      <c r="U25" s="326"/>
      <c r="V25" s="326"/>
      <c r="W25" s="327"/>
      <c r="X25" s="119"/>
      <c r="Y25" s="164"/>
      <c r="Z25" s="63"/>
      <c r="AC25" s="46" t="str">
        <f t="shared" si="0"/>
        <v/>
      </c>
      <c r="AF25" s="2111">
        <f t="shared" si="2"/>
        <v>4</v>
      </c>
      <c r="AG25" s="2111">
        <f t="shared" si="3"/>
        <v>0</v>
      </c>
    </row>
    <row r="26" spans="1:265" ht="15" customHeight="1" thickBot="1" x14ac:dyDescent="0.25">
      <c r="A26" s="98"/>
      <c r="B26" s="73" t="s">
        <v>350</v>
      </c>
      <c r="C26" s="99"/>
      <c r="D26" s="870" t="s">
        <v>559</v>
      </c>
      <c r="E26" s="871"/>
      <c r="F26" s="445"/>
      <c r="G26" s="446"/>
      <c r="H26" s="181" t="s">
        <v>351</v>
      </c>
      <c r="I26" s="181" t="s">
        <v>352</v>
      </c>
      <c r="J26" s="181"/>
      <c r="K26" s="219" t="s">
        <v>1620</v>
      </c>
      <c r="L26" s="219" t="s">
        <v>401</v>
      </c>
      <c r="M26" s="511">
        <v>6</v>
      </c>
      <c r="N26" s="511" t="s">
        <v>24</v>
      </c>
      <c r="O26" s="219" t="s">
        <v>348</v>
      </c>
      <c r="P26" s="2159">
        <f t="shared" si="1"/>
        <v>3</v>
      </c>
      <c r="Q26" s="325">
        <v>3</v>
      </c>
      <c r="R26" s="326"/>
      <c r="S26" s="326"/>
      <c r="T26" s="326"/>
      <c r="U26" s="326"/>
      <c r="V26" s="326"/>
      <c r="W26" s="327"/>
      <c r="X26" s="119"/>
      <c r="Y26" s="164"/>
      <c r="Z26" s="63"/>
      <c r="AC26" s="46" t="str">
        <f t="shared" si="0"/>
        <v/>
      </c>
      <c r="AF26" s="2111">
        <f t="shared" si="2"/>
        <v>3</v>
      </c>
      <c r="AG26" s="2111">
        <f t="shared" si="3"/>
        <v>0</v>
      </c>
    </row>
    <row r="27" spans="1:265" ht="15" customHeight="1" thickBot="1" x14ac:dyDescent="0.25">
      <c r="A27" s="98"/>
      <c r="B27" s="73" t="s">
        <v>350</v>
      </c>
      <c r="C27" s="99"/>
      <c r="D27" s="870" t="s">
        <v>559</v>
      </c>
      <c r="E27" s="871"/>
      <c r="F27" s="445"/>
      <c r="G27" s="446"/>
      <c r="H27" s="181" t="s">
        <v>351</v>
      </c>
      <c r="I27" s="181" t="s">
        <v>352</v>
      </c>
      <c r="J27" s="181"/>
      <c r="K27" s="219" t="s">
        <v>1620</v>
      </c>
      <c r="L27" s="219" t="s">
        <v>401</v>
      </c>
      <c r="M27" s="511">
        <v>6</v>
      </c>
      <c r="N27" s="511" t="s">
        <v>98</v>
      </c>
      <c r="O27" s="219" t="s">
        <v>348</v>
      </c>
      <c r="P27" s="2159">
        <f t="shared" si="1"/>
        <v>3</v>
      </c>
      <c r="Q27" s="325">
        <v>3</v>
      </c>
      <c r="R27" s="326"/>
      <c r="S27" s="326"/>
      <c r="T27" s="326"/>
      <c r="U27" s="326"/>
      <c r="V27" s="326"/>
      <c r="W27" s="327"/>
      <c r="X27" s="119"/>
      <c r="Y27" s="164"/>
      <c r="Z27" s="63"/>
      <c r="AC27" s="46" t="str">
        <f t="shared" si="0"/>
        <v/>
      </c>
      <c r="AF27" s="2111">
        <f t="shared" si="2"/>
        <v>3</v>
      </c>
      <c r="AG27" s="2111">
        <f t="shared" si="3"/>
        <v>0</v>
      </c>
    </row>
    <row r="28" spans="1:265" ht="15" customHeight="1" thickBot="1" x14ac:dyDescent="0.25">
      <c r="A28" s="98"/>
      <c r="B28" s="73" t="s">
        <v>350</v>
      </c>
      <c r="C28" s="99"/>
      <c r="D28" s="870" t="s">
        <v>559</v>
      </c>
      <c r="E28" s="871"/>
      <c r="F28" s="445"/>
      <c r="G28" s="446"/>
      <c r="H28" s="181" t="s">
        <v>351</v>
      </c>
      <c r="I28" s="181" t="s">
        <v>352</v>
      </c>
      <c r="J28" s="181"/>
      <c r="K28" s="219" t="s">
        <v>917</v>
      </c>
      <c r="L28" s="219" t="s">
        <v>401</v>
      </c>
      <c r="M28" s="511">
        <v>6</v>
      </c>
      <c r="N28" s="511" t="s">
        <v>24</v>
      </c>
      <c r="O28" s="219" t="s">
        <v>839</v>
      </c>
      <c r="P28" s="2159">
        <f t="shared" si="1"/>
        <v>2</v>
      </c>
      <c r="Q28" s="325">
        <v>2</v>
      </c>
      <c r="R28" s="326"/>
      <c r="S28" s="326"/>
      <c r="T28" s="326"/>
      <c r="U28" s="326"/>
      <c r="V28" s="326"/>
      <c r="W28" s="327"/>
      <c r="X28" s="119"/>
      <c r="Y28" s="164"/>
      <c r="Z28" s="63"/>
      <c r="AC28" s="46" t="str">
        <f t="shared" si="0"/>
        <v/>
      </c>
      <c r="AF28" s="2111">
        <f t="shared" si="2"/>
        <v>2</v>
      </c>
      <c r="AG28" s="2111">
        <f t="shared" si="3"/>
        <v>0</v>
      </c>
    </row>
    <row r="29" spans="1:265" ht="15" customHeight="1" thickBot="1" x14ac:dyDescent="0.25">
      <c r="A29" s="98"/>
      <c r="B29" s="73" t="s">
        <v>350</v>
      </c>
      <c r="C29" s="99"/>
      <c r="D29" s="870" t="s">
        <v>559</v>
      </c>
      <c r="E29" s="871"/>
      <c r="F29" s="445"/>
      <c r="G29" s="446"/>
      <c r="H29" s="181" t="s">
        <v>351</v>
      </c>
      <c r="I29" s="181" t="s">
        <v>352</v>
      </c>
      <c r="J29" s="181"/>
      <c r="K29" s="219" t="s">
        <v>917</v>
      </c>
      <c r="L29" s="219" t="s">
        <v>401</v>
      </c>
      <c r="M29" s="511">
        <v>6</v>
      </c>
      <c r="N29" s="511" t="s">
        <v>98</v>
      </c>
      <c r="O29" s="219" t="s">
        <v>839</v>
      </c>
      <c r="P29" s="2159">
        <f t="shared" si="1"/>
        <v>2</v>
      </c>
      <c r="Q29" s="325">
        <v>2</v>
      </c>
      <c r="R29" s="326"/>
      <c r="S29" s="326"/>
      <c r="T29" s="326"/>
      <c r="U29" s="326"/>
      <c r="V29" s="326"/>
      <c r="W29" s="327"/>
      <c r="X29" s="119"/>
      <c r="Y29" s="164"/>
      <c r="Z29" s="63"/>
      <c r="AC29" s="46" t="str">
        <f t="shared" si="0"/>
        <v/>
      </c>
      <c r="AF29" s="2111">
        <f t="shared" si="2"/>
        <v>2</v>
      </c>
      <c r="AG29" s="2111">
        <f t="shared" si="3"/>
        <v>0</v>
      </c>
    </row>
    <row r="30" spans="1:265" ht="15" customHeight="1" thickBot="1" x14ac:dyDescent="0.25">
      <c r="A30" s="98"/>
      <c r="B30" s="73" t="s">
        <v>350</v>
      </c>
      <c r="C30" s="99"/>
      <c r="D30" s="870" t="s">
        <v>559</v>
      </c>
      <c r="E30" s="871"/>
      <c r="F30" s="445"/>
      <c r="G30" s="446"/>
      <c r="H30" s="181" t="s">
        <v>351</v>
      </c>
      <c r="I30" s="181" t="s">
        <v>352</v>
      </c>
      <c r="J30" s="1740" t="s">
        <v>1425</v>
      </c>
      <c r="K30" s="219" t="s">
        <v>1732</v>
      </c>
      <c r="L30" s="219"/>
      <c r="M30" s="511"/>
      <c r="N30" s="511"/>
      <c r="O30" s="219"/>
      <c r="P30" s="2159">
        <f t="shared" si="1"/>
        <v>0</v>
      </c>
      <c r="Q30" s="325"/>
      <c r="R30" s="326"/>
      <c r="S30" s="326"/>
      <c r="T30" s="326">
        <v>6</v>
      </c>
      <c r="U30" s="326"/>
      <c r="V30" s="326"/>
      <c r="W30" s="327"/>
      <c r="X30" s="119"/>
      <c r="Y30" s="164"/>
      <c r="Z30" s="63"/>
      <c r="AC30" s="46" t="str">
        <f t="shared" si="0"/>
        <v/>
      </c>
      <c r="AD30" s="45" t="s">
        <v>2077</v>
      </c>
      <c r="AF30" s="2111">
        <f t="shared" si="2"/>
        <v>0</v>
      </c>
      <c r="AG30" s="2111">
        <f t="shared" si="3"/>
        <v>0</v>
      </c>
    </row>
    <row r="31" spans="1:265" ht="15" customHeight="1" thickBot="1" x14ac:dyDescent="0.25">
      <c r="A31" s="98"/>
      <c r="B31" s="73" t="s">
        <v>350</v>
      </c>
      <c r="C31" s="99"/>
      <c r="D31" s="872" t="s">
        <v>559</v>
      </c>
      <c r="E31" s="871"/>
      <c r="F31" s="445"/>
      <c r="G31" s="446"/>
      <c r="H31" s="182" t="s">
        <v>351</v>
      </c>
      <c r="I31" s="182" t="s">
        <v>352</v>
      </c>
      <c r="J31" s="1758" t="s">
        <v>1424</v>
      </c>
      <c r="K31" s="220" t="s">
        <v>1508</v>
      </c>
      <c r="L31" s="220"/>
      <c r="M31" s="520"/>
      <c r="N31" s="520"/>
      <c r="O31" s="220"/>
      <c r="P31" s="2159">
        <f t="shared" si="1"/>
        <v>0</v>
      </c>
      <c r="Q31" s="325"/>
      <c r="R31" s="326"/>
      <c r="S31" s="326"/>
      <c r="T31" s="326"/>
      <c r="U31" s="326"/>
      <c r="V31" s="326"/>
      <c r="W31" s="327">
        <v>4</v>
      </c>
      <c r="X31" s="119"/>
      <c r="Y31" s="164"/>
      <c r="Z31" s="63"/>
      <c r="AC31" s="46" t="str">
        <f t="shared" si="0"/>
        <v/>
      </c>
      <c r="AF31" s="2111">
        <f t="shared" si="2"/>
        <v>0</v>
      </c>
      <c r="AG31" s="2111">
        <f t="shared" si="3"/>
        <v>4</v>
      </c>
    </row>
    <row r="32" spans="1:265" ht="15" customHeight="1" thickBot="1" x14ac:dyDescent="0.25">
      <c r="A32" s="98"/>
      <c r="B32" s="73" t="s">
        <v>350</v>
      </c>
      <c r="C32" s="99"/>
      <c r="D32" s="870" t="s">
        <v>559</v>
      </c>
      <c r="E32" s="871"/>
      <c r="F32" s="445"/>
      <c r="G32" s="446"/>
      <c r="H32" s="181" t="s">
        <v>351</v>
      </c>
      <c r="I32" s="181" t="s">
        <v>352</v>
      </c>
      <c r="J32" s="1757" t="s">
        <v>1424</v>
      </c>
      <c r="K32" s="219" t="s">
        <v>1507</v>
      </c>
      <c r="L32" s="219"/>
      <c r="M32" s="511"/>
      <c r="N32" s="511"/>
      <c r="O32" s="219"/>
      <c r="P32" s="2159">
        <f t="shared" si="1"/>
        <v>0</v>
      </c>
      <c r="Q32" s="325"/>
      <c r="R32" s="326"/>
      <c r="S32" s="326"/>
      <c r="T32" s="326"/>
      <c r="U32" s="326"/>
      <c r="V32" s="326"/>
      <c r="W32" s="327">
        <v>6</v>
      </c>
      <c r="X32" s="119"/>
      <c r="Y32" s="164"/>
      <c r="Z32" s="63"/>
      <c r="AC32" s="46" t="str">
        <f t="shared" si="0"/>
        <v/>
      </c>
      <c r="AF32" s="2111">
        <f t="shared" si="2"/>
        <v>0</v>
      </c>
      <c r="AG32" s="2111">
        <f t="shared" si="3"/>
        <v>6</v>
      </c>
    </row>
    <row r="33" spans="1:265" ht="15" customHeight="1" thickBot="1" x14ac:dyDescent="0.25">
      <c r="A33" s="98"/>
      <c r="B33" s="73" t="s">
        <v>350</v>
      </c>
      <c r="C33" s="99"/>
      <c r="D33" s="870" t="s">
        <v>559</v>
      </c>
      <c r="E33" s="871"/>
      <c r="F33" s="445"/>
      <c r="G33" s="446"/>
      <c r="H33" s="181" t="s">
        <v>351</v>
      </c>
      <c r="I33" s="181" t="s">
        <v>352</v>
      </c>
      <c r="J33" s="1759" t="s">
        <v>1424</v>
      </c>
      <c r="K33" s="219" t="s">
        <v>1505</v>
      </c>
      <c r="L33" s="219"/>
      <c r="M33" s="511"/>
      <c r="N33" s="511"/>
      <c r="O33" s="219"/>
      <c r="P33" s="2159">
        <f t="shared" si="1"/>
        <v>0</v>
      </c>
      <c r="Q33" s="325"/>
      <c r="R33" s="326"/>
      <c r="S33" s="326">
        <v>4</v>
      </c>
      <c r="T33" s="326"/>
      <c r="U33" s="326"/>
      <c r="V33" s="326"/>
      <c r="W33" s="327"/>
      <c r="X33" s="119"/>
      <c r="Y33" s="164"/>
      <c r="Z33" s="63"/>
      <c r="AC33" s="46" t="str">
        <f t="shared" si="0"/>
        <v/>
      </c>
      <c r="AF33" s="2111">
        <f t="shared" si="2"/>
        <v>0</v>
      </c>
      <c r="AG33" s="2111">
        <f t="shared" si="3"/>
        <v>4</v>
      </c>
    </row>
    <row r="34" spans="1:265" ht="15" customHeight="1" thickBot="1" x14ac:dyDescent="0.25">
      <c r="A34" s="100"/>
      <c r="B34" s="92" t="s">
        <v>350</v>
      </c>
      <c r="C34" s="101"/>
      <c r="D34" s="873" t="s">
        <v>559</v>
      </c>
      <c r="E34" s="874"/>
      <c r="F34" s="447"/>
      <c r="G34" s="448"/>
      <c r="H34" s="200" t="s">
        <v>351</v>
      </c>
      <c r="I34" s="200" t="s">
        <v>352</v>
      </c>
      <c r="J34" s="1756" t="s">
        <v>1424</v>
      </c>
      <c r="K34" s="212" t="s">
        <v>1506</v>
      </c>
      <c r="L34" s="221"/>
      <c r="M34" s="521"/>
      <c r="N34" s="521"/>
      <c r="O34" s="221"/>
      <c r="P34" s="2159">
        <f t="shared" si="1"/>
        <v>0</v>
      </c>
      <c r="Q34" s="338"/>
      <c r="R34" s="339"/>
      <c r="S34" s="339">
        <v>2</v>
      </c>
      <c r="T34" s="339"/>
      <c r="U34" s="339"/>
      <c r="V34" s="339"/>
      <c r="W34" s="340"/>
      <c r="X34" s="133">
        <f>SUM(Q24:W34)</f>
        <v>40</v>
      </c>
      <c r="Y34" s="165">
        <f>X34</f>
        <v>40</v>
      </c>
      <c r="Z34" s="63"/>
      <c r="AC34" s="46" t="str">
        <f t="shared" si="0"/>
        <v/>
      </c>
      <c r="AF34" s="2111">
        <f t="shared" si="2"/>
        <v>0</v>
      </c>
      <c r="AG34" s="2111">
        <f t="shared" si="3"/>
        <v>2</v>
      </c>
    </row>
    <row r="35" spans="1:265" ht="15" customHeight="1" thickBot="1" x14ac:dyDescent="0.25">
      <c r="A35" s="2039">
        <f>A24+1</f>
        <v>4</v>
      </c>
      <c r="B35" s="630" t="s">
        <v>354</v>
      </c>
      <c r="C35" s="102" t="s">
        <v>35</v>
      </c>
      <c r="D35" s="868" t="s">
        <v>562</v>
      </c>
      <c r="E35" s="842" t="s">
        <v>86</v>
      </c>
      <c r="F35" s="459" t="s">
        <v>563</v>
      </c>
      <c r="G35" s="460" t="s">
        <v>564</v>
      </c>
      <c r="H35" s="199" t="s">
        <v>351</v>
      </c>
      <c r="I35" s="199" t="s">
        <v>1371</v>
      </c>
      <c r="J35" s="199"/>
      <c r="K35" s="218" t="s">
        <v>1372</v>
      </c>
      <c r="L35" s="218" t="s">
        <v>401</v>
      </c>
      <c r="M35" s="510">
        <v>5</v>
      </c>
      <c r="N35" s="510" t="s">
        <v>390</v>
      </c>
      <c r="O35" s="218" t="s">
        <v>348</v>
      </c>
      <c r="P35" s="2159">
        <f t="shared" si="1"/>
        <v>5</v>
      </c>
      <c r="Q35" s="322">
        <v>3</v>
      </c>
      <c r="R35" s="323">
        <v>2</v>
      </c>
      <c r="S35" s="323"/>
      <c r="T35" s="323"/>
      <c r="U35" s="323"/>
      <c r="V35" s="323"/>
      <c r="W35" s="324"/>
      <c r="X35" s="117"/>
      <c r="Y35" s="117"/>
      <c r="Z35" s="63" t="str">
        <f>C35</f>
        <v>TC</v>
      </c>
      <c r="AA35" s="45" t="s">
        <v>874</v>
      </c>
      <c r="AB35" s="45" t="s">
        <v>881</v>
      </c>
      <c r="AC35" s="46">
        <f t="shared" si="0"/>
        <v>12</v>
      </c>
      <c r="AF35" s="2111">
        <f t="shared" si="2"/>
        <v>5</v>
      </c>
      <c r="AG35" s="2111">
        <f t="shared" si="3"/>
        <v>0</v>
      </c>
    </row>
    <row r="36" spans="1:265" ht="15" customHeight="1" thickBot="1" x14ac:dyDescent="0.25">
      <c r="A36" s="98"/>
      <c r="B36" s="73" t="s">
        <v>354</v>
      </c>
      <c r="C36" s="103"/>
      <c r="D36" s="870" t="s">
        <v>562</v>
      </c>
      <c r="E36" s="875"/>
      <c r="F36" s="461"/>
      <c r="G36" s="462"/>
      <c r="H36" s="181" t="s">
        <v>351</v>
      </c>
      <c r="I36" s="181" t="s">
        <v>1371</v>
      </c>
      <c r="J36" s="181"/>
      <c r="K36" s="219" t="s">
        <v>2139</v>
      </c>
      <c r="L36" s="219" t="s">
        <v>401</v>
      </c>
      <c r="M36" s="511">
        <v>6</v>
      </c>
      <c r="N36" s="511" t="s">
        <v>390</v>
      </c>
      <c r="O36" s="219" t="s">
        <v>839</v>
      </c>
      <c r="P36" s="2159">
        <f t="shared" si="1"/>
        <v>5</v>
      </c>
      <c r="Q36" s="325">
        <v>3</v>
      </c>
      <c r="R36" s="326">
        <v>2</v>
      </c>
      <c r="S36" s="326"/>
      <c r="T36" s="326"/>
      <c r="U36" s="326"/>
      <c r="V36" s="326"/>
      <c r="W36" s="327"/>
      <c r="X36" s="119"/>
      <c r="Y36" s="119"/>
      <c r="Z36" s="63"/>
      <c r="AC36" s="46" t="str">
        <f t="shared" si="0"/>
        <v/>
      </c>
      <c r="AF36" s="2111">
        <f t="shared" si="2"/>
        <v>5</v>
      </c>
      <c r="AG36" s="2111">
        <f t="shared" si="3"/>
        <v>0</v>
      </c>
    </row>
    <row r="37" spans="1:265" ht="15" customHeight="1" thickBot="1" x14ac:dyDescent="0.25">
      <c r="A37" s="98"/>
      <c r="B37" s="73" t="s">
        <v>354</v>
      </c>
      <c r="C37" s="103"/>
      <c r="D37" s="870" t="s">
        <v>562</v>
      </c>
      <c r="E37" s="875"/>
      <c r="F37" s="461"/>
      <c r="G37" s="462"/>
      <c r="H37" s="181" t="s">
        <v>351</v>
      </c>
      <c r="I37" s="181" t="s">
        <v>1371</v>
      </c>
      <c r="J37" s="181"/>
      <c r="K37" s="219" t="s">
        <v>2138</v>
      </c>
      <c r="L37" s="219" t="s">
        <v>401</v>
      </c>
      <c r="M37" s="511">
        <v>7</v>
      </c>
      <c r="N37" s="511" t="s">
        <v>24</v>
      </c>
      <c r="O37" s="219" t="s">
        <v>348</v>
      </c>
      <c r="P37" s="2159">
        <f t="shared" si="1"/>
        <v>5</v>
      </c>
      <c r="Q37" s="325">
        <v>3</v>
      </c>
      <c r="R37" s="326">
        <v>2</v>
      </c>
      <c r="S37" s="326"/>
      <c r="T37" s="326"/>
      <c r="U37" s="326"/>
      <c r="V37" s="326"/>
      <c r="W37" s="327"/>
      <c r="X37" s="119"/>
      <c r="Y37" s="119"/>
      <c r="Z37" s="63"/>
      <c r="AC37" s="789" t="str">
        <f t="shared" si="0"/>
        <v/>
      </c>
      <c r="AF37" s="2111">
        <f t="shared" si="2"/>
        <v>5</v>
      </c>
      <c r="AG37" s="2111">
        <f t="shared" si="3"/>
        <v>0</v>
      </c>
    </row>
    <row r="38" spans="1:265" ht="15" customHeight="1" thickBot="1" x14ac:dyDescent="0.25">
      <c r="A38" s="98"/>
      <c r="B38" s="73" t="s">
        <v>354</v>
      </c>
      <c r="C38" s="103"/>
      <c r="D38" s="870" t="s">
        <v>562</v>
      </c>
      <c r="E38" s="875"/>
      <c r="F38" s="461"/>
      <c r="G38" s="462"/>
      <c r="H38" s="181" t="s">
        <v>351</v>
      </c>
      <c r="I38" s="181" t="s">
        <v>1371</v>
      </c>
      <c r="J38" s="181"/>
      <c r="K38" s="219" t="s">
        <v>2138</v>
      </c>
      <c r="L38" s="219" t="s">
        <v>401</v>
      </c>
      <c r="M38" s="511">
        <v>7</v>
      </c>
      <c r="N38" s="511" t="s">
        <v>98</v>
      </c>
      <c r="O38" s="219" t="s">
        <v>348</v>
      </c>
      <c r="P38" s="2159">
        <f t="shared" si="1"/>
        <v>5</v>
      </c>
      <c r="Q38" s="325">
        <v>3</v>
      </c>
      <c r="R38" s="326">
        <v>2</v>
      </c>
      <c r="S38" s="326"/>
      <c r="T38" s="326"/>
      <c r="U38" s="326"/>
      <c r="V38" s="326"/>
      <c r="W38" s="327"/>
      <c r="X38" s="119"/>
      <c r="Y38" s="119"/>
      <c r="Z38" s="63"/>
      <c r="AC38" s="46" t="str">
        <f t="shared" ref="AC38:AC69" si="4">IF(C38&lt;&gt;"",SUMIF(D$6:D$1505,D38,Q$6:R$1505),"")</f>
        <v/>
      </c>
      <c r="AF38" s="2111">
        <f t="shared" si="2"/>
        <v>5</v>
      </c>
      <c r="AG38" s="2111">
        <f t="shared" si="3"/>
        <v>0</v>
      </c>
    </row>
    <row r="39" spans="1:265" ht="15" customHeight="1" thickBot="1" x14ac:dyDescent="0.25">
      <c r="A39" s="98"/>
      <c r="B39" s="73" t="s">
        <v>354</v>
      </c>
      <c r="C39" s="103"/>
      <c r="D39" s="870" t="s">
        <v>562</v>
      </c>
      <c r="E39" s="875"/>
      <c r="F39" s="461"/>
      <c r="G39" s="462"/>
      <c r="H39" s="181" t="s">
        <v>351</v>
      </c>
      <c r="I39" s="181" t="s">
        <v>1371</v>
      </c>
      <c r="J39" s="1801" t="s">
        <v>96</v>
      </c>
      <c r="K39" s="2047" t="s">
        <v>1469</v>
      </c>
      <c r="L39" s="219"/>
      <c r="M39" s="511"/>
      <c r="N39" s="511"/>
      <c r="O39" s="219"/>
      <c r="P39" s="2159">
        <f t="shared" si="1"/>
        <v>0</v>
      </c>
      <c r="Q39" s="325"/>
      <c r="R39" s="326"/>
      <c r="S39" s="326"/>
      <c r="T39" s="326"/>
      <c r="U39" s="326"/>
      <c r="V39" s="326">
        <v>2</v>
      </c>
      <c r="W39" s="327"/>
      <c r="X39" s="119"/>
      <c r="Y39" s="119"/>
      <c r="Z39" s="63"/>
      <c r="AC39" s="46" t="str">
        <f t="shared" si="4"/>
        <v/>
      </c>
      <c r="AE39" s="2045"/>
      <c r="AF39" s="2111">
        <f t="shared" si="2"/>
        <v>0</v>
      </c>
      <c r="AG39" s="2111">
        <f t="shared" si="3"/>
        <v>0</v>
      </c>
    </row>
    <row r="40" spans="1:265" ht="15" customHeight="1" thickBot="1" x14ac:dyDescent="0.25">
      <c r="A40" s="98"/>
      <c r="B40" s="73" t="s">
        <v>354</v>
      </c>
      <c r="C40" s="103"/>
      <c r="D40" s="870" t="s">
        <v>562</v>
      </c>
      <c r="E40" s="875"/>
      <c r="F40" s="461"/>
      <c r="G40" s="462"/>
      <c r="H40" s="181" t="s">
        <v>351</v>
      </c>
      <c r="I40" s="181" t="s">
        <v>1371</v>
      </c>
      <c r="J40" s="1779" t="s">
        <v>1425</v>
      </c>
      <c r="K40" s="799" t="s">
        <v>1646</v>
      </c>
      <c r="L40" s="219"/>
      <c r="M40" s="511"/>
      <c r="N40" s="511"/>
      <c r="O40" s="219"/>
      <c r="P40" s="2159">
        <f t="shared" si="1"/>
        <v>0</v>
      </c>
      <c r="Q40" s="325"/>
      <c r="R40" s="326"/>
      <c r="S40" s="326"/>
      <c r="T40" s="326">
        <v>12</v>
      </c>
      <c r="U40" s="326"/>
      <c r="V40" s="326"/>
      <c r="W40" s="327"/>
      <c r="X40" s="119"/>
      <c r="Y40" s="119"/>
      <c r="Z40" s="63"/>
      <c r="AC40" s="46" t="str">
        <f t="shared" si="4"/>
        <v/>
      </c>
      <c r="AD40" s="45" t="s">
        <v>2078</v>
      </c>
      <c r="AF40" s="2111">
        <f t="shared" si="2"/>
        <v>0</v>
      </c>
      <c r="AG40" s="2111">
        <f t="shared" si="3"/>
        <v>0</v>
      </c>
    </row>
    <row r="41" spans="1:265" ht="15" customHeight="1" thickBot="1" x14ac:dyDescent="0.25">
      <c r="A41" s="98"/>
      <c r="B41" s="73" t="s">
        <v>354</v>
      </c>
      <c r="C41" s="103"/>
      <c r="D41" s="870" t="s">
        <v>562</v>
      </c>
      <c r="E41" s="875"/>
      <c r="F41" s="461"/>
      <c r="G41" s="462"/>
      <c r="H41" s="181" t="s">
        <v>351</v>
      </c>
      <c r="I41" s="181" t="s">
        <v>1371</v>
      </c>
      <c r="J41" s="1759" t="s">
        <v>1424</v>
      </c>
      <c r="K41" s="219" t="s">
        <v>1505</v>
      </c>
      <c r="L41" s="219"/>
      <c r="M41" s="511"/>
      <c r="N41" s="511"/>
      <c r="O41" s="219"/>
      <c r="P41" s="2159">
        <f t="shared" si="1"/>
        <v>0</v>
      </c>
      <c r="Q41" s="325"/>
      <c r="R41" s="326"/>
      <c r="S41" s="326">
        <v>4</v>
      </c>
      <c r="T41" s="326"/>
      <c r="U41" s="326"/>
      <c r="V41" s="326"/>
      <c r="W41" s="327"/>
      <c r="X41" s="119"/>
      <c r="Y41" s="119"/>
      <c r="Z41" s="63"/>
      <c r="AC41" s="46" t="str">
        <f t="shared" si="4"/>
        <v/>
      </c>
      <c r="AF41" s="2111">
        <f t="shared" si="2"/>
        <v>0</v>
      </c>
      <c r="AG41" s="2111">
        <f t="shared" si="3"/>
        <v>4</v>
      </c>
    </row>
    <row r="42" spans="1:265" ht="15" customHeight="1" thickBot="1" x14ac:dyDescent="0.25">
      <c r="A42" s="98"/>
      <c r="B42" s="73" t="s">
        <v>354</v>
      </c>
      <c r="C42" s="103"/>
      <c r="D42" s="873" t="s">
        <v>562</v>
      </c>
      <c r="E42" s="875"/>
      <c r="F42" s="461"/>
      <c r="G42" s="462"/>
      <c r="H42" s="200" t="s">
        <v>351</v>
      </c>
      <c r="I42" s="200" t="s">
        <v>1371</v>
      </c>
      <c r="J42" s="1756" t="s">
        <v>1424</v>
      </c>
      <c r="K42" s="212" t="s">
        <v>1506</v>
      </c>
      <c r="L42" s="221"/>
      <c r="M42" s="521"/>
      <c r="N42" s="521"/>
      <c r="O42" s="221"/>
      <c r="P42" s="2159">
        <f t="shared" si="1"/>
        <v>0</v>
      </c>
      <c r="Q42" s="338"/>
      <c r="R42" s="339"/>
      <c r="S42" s="339">
        <v>2</v>
      </c>
      <c r="T42" s="339"/>
      <c r="U42" s="339"/>
      <c r="V42" s="339"/>
      <c r="W42" s="340"/>
      <c r="X42" s="133">
        <f>SUBTOTAL(9,Q35:W42)</f>
        <v>40</v>
      </c>
      <c r="Y42" s="133">
        <f>X42</f>
        <v>40</v>
      </c>
      <c r="Z42" s="63"/>
      <c r="AC42" s="46" t="str">
        <f t="shared" si="4"/>
        <v/>
      </c>
      <c r="AF42" s="2111">
        <f t="shared" si="2"/>
        <v>0</v>
      </c>
      <c r="AG42" s="2111">
        <f t="shared" si="3"/>
        <v>2</v>
      </c>
    </row>
    <row r="43" spans="1:265" s="7" customFormat="1" ht="15" customHeight="1" thickBot="1" x14ac:dyDescent="0.25">
      <c r="A43" s="2040">
        <f>A35+1</f>
        <v>5</v>
      </c>
      <c r="B43" s="749" t="s">
        <v>536</v>
      </c>
      <c r="C43" s="104" t="s">
        <v>35</v>
      </c>
      <c r="D43" s="876" t="s">
        <v>537</v>
      </c>
      <c r="E43" s="877" t="s">
        <v>87</v>
      </c>
      <c r="F43" s="435" t="s">
        <v>538</v>
      </c>
      <c r="G43" s="436" t="s">
        <v>25</v>
      </c>
      <c r="H43" s="201" t="s">
        <v>1016</v>
      </c>
      <c r="I43" s="201" t="s">
        <v>1017</v>
      </c>
      <c r="J43" s="645"/>
      <c r="K43" s="740" t="s">
        <v>1319</v>
      </c>
      <c r="L43" s="740" t="s">
        <v>97</v>
      </c>
      <c r="M43" s="741">
        <v>8</v>
      </c>
      <c r="N43" s="741" t="s">
        <v>24</v>
      </c>
      <c r="O43" s="740" t="s">
        <v>402</v>
      </c>
      <c r="P43" s="2159">
        <f t="shared" si="1"/>
        <v>5</v>
      </c>
      <c r="Q43" s="729">
        <v>5</v>
      </c>
      <c r="R43" s="730"/>
      <c r="S43" s="730"/>
      <c r="T43" s="730"/>
      <c r="U43" s="730"/>
      <c r="V43" s="730"/>
      <c r="W43" s="731"/>
      <c r="X43" s="71"/>
      <c r="Y43" s="105"/>
      <c r="Z43" s="63" t="str">
        <f>C43</f>
        <v>TC</v>
      </c>
      <c r="AA43" s="46" t="s">
        <v>875</v>
      </c>
      <c r="AB43" s="46" t="s">
        <v>881</v>
      </c>
      <c r="AC43" s="46">
        <f t="shared" si="4"/>
        <v>20</v>
      </c>
      <c r="AD43" s="46"/>
      <c r="AE43" s="46"/>
      <c r="AF43" s="2111">
        <f t="shared" si="2"/>
        <v>5</v>
      </c>
      <c r="AG43" s="2111">
        <f t="shared" si="3"/>
        <v>0</v>
      </c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</row>
    <row r="44" spans="1:265" s="7" customFormat="1" ht="15" customHeight="1" thickBot="1" x14ac:dyDescent="0.25">
      <c r="A44" s="106"/>
      <c r="B44" s="424" t="s">
        <v>536</v>
      </c>
      <c r="C44" s="107"/>
      <c r="D44" s="878" t="s">
        <v>537</v>
      </c>
      <c r="E44" s="879"/>
      <c r="F44" s="437"/>
      <c r="G44" s="438"/>
      <c r="H44" s="183" t="s">
        <v>1016</v>
      </c>
      <c r="I44" s="183" t="s">
        <v>1017</v>
      </c>
      <c r="J44" s="655"/>
      <c r="K44" s="742" t="s">
        <v>1319</v>
      </c>
      <c r="L44" s="742" t="s">
        <v>97</v>
      </c>
      <c r="M44" s="723">
        <v>8</v>
      </c>
      <c r="N44" s="723" t="s">
        <v>98</v>
      </c>
      <c r="O44" s="742" t="s">
        <v>402</v>
      </c>
      <c r="P44" s="2159">
        <f t="shared" si="1"/>
        <v>5</v>
      </c>
      <c r="Q44" s="548">
        <v>5</v>
      </c>
      <c r="R44" s="724"/>
      <c r="S44" s="724"/>
      <c r="T44" s="724"/>
      <c r="U44" s="724"/>
      <c r="V44" s="724"/>
      <c r="W44" s="725"/>
      <c r="X44" s="79"/>
      <c r="Y44" s="80"/>
      <c r="Z44" s="63"/>
      <c r="AA44" s="46"/>
      <c r="AB44" s="46"/>
      <c r="AC44" s="46" t="str">
        <f t="shared" si="4"/>
        <v/>
      </c>
      <c r="AD44" s="46"/>
      <c r="AE44" s="46"/>
      <c r="AF44" s="2111">
        <f t="shared" si="2"/>
        <v>5</v>
      </c>
      <c r="AG44" s="2111">
        <f t="shared" si="3"/>
        <v>0</v>
      </c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</row>
    <row r="45" spans="1:265" s="7" customFormat="1" ht="15" customHeight="1" thickBot="1" x14ac:dyDescent="0.25">
      <c r="A45" s="790"/>
      <c r="B45" s="424" t="s">
        <v>536</v>
      </c>
      <c r="C45" s="107"/>
      <c r="D45" s="878" t="s">
        <v>537</v>
      </c>
      <c r="E45" s="879"/>
      <c r="F45" s="437"/>
      <c r="G45" s="438"/>
      <c r="H45" s="183" t="s">
        <v>539</v>
      </c>
      <c r="I45" s="183" t="s">
        <v>1017</v>
      </c>
      <c r="J45" s="655"/>
      <c r="K45" s="223" t="s">
        <v>1319</v>
      </c>
      <c r="L45" s="742" t="s">
        <v>97</v>
      </c>
      <c r="M45" s="723">
        <v>8</v>
      </c>
      <c r="N45" s="723" t="s">
        <v>395</v>
      </c>
      <c r="O45" s="742" t="s">
        <v>402</v>
      </c>
      <c r="P45" s="2159">
        <f t="shared" si="1"/>
        <v>5</v>
      </c>
      <c r="Q45" s="548">
        <v>5</v>
      </c>
      <c r="R45" s="724"/>
      <c r="S45" s="724"/>
      <c r="T45" s="724"/>
      <c r="U45" s="724"/>
      <c r="V45" s="724"/>
      <c r="W45" s="725"/>
      <c r="X45" s="79"/>
      <c r="Y45" s="80"/>
      <c r="Z45" s="63"/>
      <c r="AA45" s="46"/>
      <c r="AB45" s="46"/>
      <c r="AC45" s="46" t="str">
        <f t="shared" si="4"/>
        <v/>
      </c>
      <c r="AD45" s="46"/>
      <c r="AE45" s="46"/>
      <c r="AF45" s="2111">
        <f t="shared" si="2"/>
        <v>5</v>
      </c>
      <c r="AG45" s="2111">
        <f t="shared" si="3"/>
        <v>0</v>
      </c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</row>
    <row r="46" spans="1:265" s="7" customFormat="1" ht="15" customHeight="1" thickBot="1" x14ac:dyDescent="0.25">
      <c r="A46" s="790"/>
      <c r="B46" s="424" t="s">
        <v>536</v>
      </c>
      <c r="C46" s="107"/>
      <c r="D46" s="878" t="s">
        <v>537</v>
      </c>
      <c r="E46" s="879"/>
      <c r="F46" s="437"/>
      <c r="G46" s="438"/>
      <c r="H46" s="183" t="s">
        <v>539</v>
      </c>
      <c r="I46" s="183" t="s">
        <v>1024</v>
      </c>
      <c r="J46" s="655"/>
      <c r="K46" s="223" t="s">
        <v>1475</v>
      </c>
      <c r="L46" s="742" t="s">
        <v>97</v>
      </c>
      <c r="M46" s="723">
        <v>8</v>
      </c>
      <c r="N46" s="723" t="s">
        <v>24</v>
      </c>
      <c r="O46" s="742" t="s">
        <v>348</v>
      </c>
      <c r="P46" s="2159">
        <f t="shared" si="1"/>
        <v>5</v>
      </c>
      <c r="Q46" s="548">
        <v>5</v>
      </c>
      <c r="R46" s="724"/>
      <c r="S46" s="724"/>
      <c r="T46" s="724"/>
      <c r="U46" s="724"/>
      <c r="V46" s="724"/>
      <c r="W46" s="725"/>
      <c r="X46" s="79"/>
      <c r="Y46" s="80"/>
      <c r="Z46" s="63"/>
      <c r="AA46" s="46"/>
      <c r="AB46" s="46"/>
      <c r="AC46" s="46" t="str">
        <f t="shared" si="4"/>
        <v/>
      </c>
      <c r="AD46" s="46"/>
      <c r="AE46" s="46"/>
      <c r="AF46" s="2111">
        <f t="shared" si="2"/>
        <v>5</v>
      </c>
      <c r="AG46" s="2111">
        <f t="shared" si="3"/>
        <v>0</v>
      </c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</row>
    <row r="47" spans="1:265" s="7" customFormat="1" ht="15" customHeight="1" thickBot="1" x14ac:dyDescent="0.25">
      <c r="A47" s="790"/>
      <c r="B47" s="424" t="s">
        <v>536</v>
      </c>
      <c r="C47" s="107"/>
      <c r="D47" s="878" t="s">
        <v>537</v>
      </c>
      <c r="E47" s="879"/>
      <c r="F47" s="437"/>
      <c r="G47" s="438"/>
      <c r="H47" s="183" t="s">
        <v>539</v>
      </c>
      <c r="I47" s="183" t="s">
        <v>1017</v>
      </c>
      <c r="J47" s="1760" t="s">
        <v>1424</v>
      </c>
      <c r="K47" s="742" t="s">
        <v>1505</v>
      </c>
      <c r="L47" s="742"/>
      <c r="M47" s="723"/>
      <c r="N47" s="723"/>
      <c r="O47" s="742"/>
      <c r="P47" s="2159">
        <f t="shared" si="1"/>
        <v>0</v>
      </c>
      <c r="Q47" s="548"/>
      <c r="R47" s="724"/>
      <c r="S47" s="724">
        <v>4</v>
      </c>
      <c r="T47" s="724"/>
      <c r="U47" s="724"/>
      <c r="V47" s="724"/>
      <c r="W47" s="725"/>
      <c r="X47" s="79"/>
      <c r="Y47" s="80"/>
      <c r="Z47" s="63"/>
      <c r="AA47" s="46"/>
      <c r="AB47" s="46"/>
      <c r="AC47" s="46" t="str">
        <f t="shared" si="4"/>
        <v/>
      </c>
      <c r="AD47" s="46"/>
      <c r="AE47" s="46"/>
      <c r="AF47" s="2111">
        <f t="shared" si="2"/>
        <v>0</v>
      </c>
      <c r="AG47" s="2111">
        <f t="shared" si="3"/>
        <v>4</v>
      </c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</row>
    <row r="48" spans="1:265" s="7" customFormat="1" ht="15" customHeight="1" thickBot="1" x14ac:dyDescent="0.25">
      <c r="A48" s="790"/>
      <c r="B48" s="424" t="s">
        <v>536</v>
      </c>
      <c r="C48" s="107"/>
      <c r="D48" s="878" t="s">
        <v>537</v>
      </c>
      <c r="E48" s="879"/>
      <c r="F48" s="437"/>
      <c r="G48" s="438"/>
      <c r="H48" s="183" t="s">
        <v>539</v>
      </c>
      <c r="I48" s="183" t="s">
        <v>1017</v>
      </c>
      <c r="J48" s="1756" t="s">
        <v>1424</v>
      </c>
      <c r="K48" s="212" t="s">
        <v>1506</v>
      </c>
      <c r="L48" s="742"/>
      <c r="M48" s="723"/>
      <c r="N48" s="723"/>
      <c r="O48" s="742"/>
      <c r="P48" s="2159">
        <f t="shared" si="1"/>
        <v>0</v>
      </c>
      <c r="Q48" s="548"/>
      <c r="R48" s="724"/>
      <c r="S48" s="724">
        <v>2</v>
      </c>
      <c r="T48" s="724"/>
      <c r="U48" s="724"/>
      <c r="V48" s="724"/>
      <c r="W48" s="725"/>
      <c r="X48" s="79"/>
      <c r="Y48" s="80"/>
      <c r="Z48" s="63"/>
      <c r="AA48" s="46"/>
      <c r="AB48" s="46"/>
      <c r="AC48" s="46" t="str">
        <f t="shared" si="4"/>
        <v/>
      </c>
      <c r="AD48" s="46"/>
      <c r="AE48" s="46"/>
      <c r="AF48" s="2111">
        <f t="shared" si="2"/>
        <v>0</v>
      </c>
      <c r="AG48" s="2111">
        <f t="shared" si="3"/>
        <v>2</v>
      </c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</row>
    <row r="49" spans="1:265" s="788" customFormat="1" ht="15" customHeight="1" thickBot="1" x14ac:dyDescent="0.25">
      <c r="A49" s="790"/>
      <c r="B49" s="424" t="s">
        <v>536</v>
      </c>
      <c r="C49" s="107"/>
      <c r="D49" s="878" t="s">
        <v>537</v>
      </c>
      <c r="E49" s="879"/>
      <c r="F49" s="437"/>
      <c r="G49" s="438"/>
      <c r="H49" s="183" t="s">
        <v>539</v>
      </c>
      <c r="I49" s="183" t="s">
        <v>1017</v>
      </c>
      <c r="J49" s="1789" t="s">
        <v>95</v>
      </c>
      <c r="K49" s="742" t="s">
        <v>1843</v>
      </c>
      <c r="L49" s="742"/>
      <c r="M49" s="723"/>
      <c r="N49" s="723"/>
      <c r="O49" s="742"/>
      <c r="P49" s="2159">
        <f t="shared" si="1"/>
        <v>0</v>
      </c>
      <c r="Q49" s="548"/>
      <c r="R49" s="724"/>
      <c r="S49" s="724"/>
      <c r="T49" s="724"/>
      <c r="U49" s="724">
        <v>4</v>
      </c>
      <c r="V49" s="724"/>
      <c r="W49" s="725"/>
      <c r="X49" s="791"/>
      <c r="Y49" s="80"/>
      <c r="Z49" s="63"/>
      <c r="AA49" s="789"/>
      <c r="AB49" s="789"/>
      <c r="AC49" s="789" t="str">
        <f t="shared" si="4"/>
        <v/>
      </c>
      <c r="AD49" s="789"/>
      <c r="AE49" s="789"/>
      <c r="AF49" s="2111">
        <f t="shared" si="2"/>
        <v>0</v>
      </c>
      <c r="AG49" s="2111">
        <f t="shared" si="3"/>
        <v>0</v>
      </c>
      <c r="AH49" s="789"/>
      <c r="AI49" s="789"/>
      <c r="AJ49" s="789"/>
      <c r="AK49" s="789"/>
      <c r="AL49" s="789"/>
      <c r="AM49" s="789"/>
      <c r="AN49" s="789"/>
      <c r="AO49" s="789"/>
      <c r="AP49" s="789"/>
      <c r="AQ49" s="789"/>
      <c r="AR49" s="789"/>
      <c r="AS49" s="789"/>
      <c r="AT49" s="789"/>
      <c r="AU49" s="789"/>
      <c r="AV49" s="789"/>
      <c r="AW49" s="789"/>
      <c r="AX49" s="789"/>
      <c r="AY49" s="789"/>
      <c r="AZ49" s="789"/>
      <c r="BA49" s="789"/>
      <c r="BB49" s="789"/>
      <c r="BC49" s="789"/>
      <c r="BD49" s="789"/>
      <c r="BE49" s="789"/>
      <c r="BF49" s="789"/>
      <c r="BG49" s="789"/>
      <c r="BH49" s="789"/>
      <c r="BI49" s="789"/>
      <c r="BJ49" s="789"/>
      <c r="BK49" s="789"/>
      <c r="BL49" s="789"/>
      <c r="BM49" s="789"/>
      <c r="BN49" s="789"/>
      <c r="BO49" s="789"/>
      <c r="BP49" s="789"/>
      <c r="BQ49" s="789"/>
      <c r="BR49" s="789"/>
      <c r="BS49" s="789"/>
      <c r="BT49" s="789"/>
      <c r="BU49" s="789"/>
      <c r="BV49" s="789"/>
      <c r="BW49" s="789"/>
      <c r="BX49" s="789"/>
      <c r="BY49" s="789"/>
      <c r="BZ49" s="789"/>
      <c r="CA49" s="789"/>
      <c r="CB49" s="789"/>
      <c r="CC49" s="789"/>
      <c r="CD49" s="789"/>
      <c r="CE49" s="789"/>
      <c r="CF49" s="789"/>
      <c r="CG49" s="789"/>
      <c r="CH49" s="789"/>
      <c r="CI49" s="789"/>
      <c r="CJ49" s="789"/>
      <c r="CK49" s="789"/>
      <c r="CL49" s="789"/>
      <c r="CM49" s="789"/>
      <c r="CN49" s="789"/>
      <c r="CO49" s="789"/>
      <c r="CP49" s="789"/>
      <c r="CQ49" s="789"/>
      <c r="CR49" s="789"/>
      <c r="CS49" s="789"/>
      <c r="CT49" s="789"/>
      <c r="CU49" s="789"/>
      <c r="CV49" s="789"/>
      <c r="CW49" s="789"/>
      <c r="CX49" s="789"/>
      <c r="CY49" s="789"/>
      <c r="CZ49" s="789"/>
      <c r="DA49" s="789"/>
      <c r="DB49" s="789"/>
      <c r="DC49" s="789"/>
      <c r="DD49" s="789"/>
      <c r="DE49" s="789"/>
      <c r="DF49" s="789"/>
      <c r="DG49" s="789"/>
      <c r="DH49" s="789"/>
      <c r="DI49" s="789"/>
      <c r="DJ49" s="789"/>
      <c r="DK49" s="789"/>
      <c r="DL49" s="789"/>
      <c r="DM49" s="789"/>
      <c r="DN49" s="789"/>
      <c r="DO49" s="789"/>
      <c r="DP49" s="789"/>
      <c r="DQ49" s="789"/>
      <c r="DR49" s="789"/>
      <c r="DS49" s="789"/>
      <c r="DT49" s="789"/>
      <c r="DU49" s="789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789"/>
      <c r="EH49" s="789"/>
      <c r="EI49" s="789"/>
      <c r="EJ49" s="789"/>
      <c r="EK49" s="789"/>
      <c r="EL49" s="789"/>
      <c r="EM49" s="789"/>
      <c r="EN49" s="789"/>
      <c r="EO49" s="789"/>
      <c r="EP49" s="789"/>
      <c r="EQ49" s="789"/>
      <c r="ER49" s="789"/>
      <c r="ES49" s="789"/>
      <c r="ET49" s="789"/>
      <c r="EU49" s="789"/>
      <c r="EV49" s="789"/>
      <c r="EW49" s="789"/>
      <c r="EX49" s="789"/>
      <c r="EY49" s="789"/>
      <c r="EZ49" s="789"/>
      <c r="FA49" s="789"/>
      <c r="FB49" s="789"/>
      <c r="FC49" s="789"/>
      <c r="FD49" s="789"/>
      <c r="FE49" s="789"/>
      <c r="FF49" s="789"/>
      <c r="FG49" s="789"/>
      <c r="FH49" s="789"/>
      <c r="FI49" s="789"/>
      <c r="FJ49" s="789"/>
      <c r="FK49" s="789"/>
      <c r="FL49" s="789"/>
      <c r="FM49" s="789"/>
      <c r="FN49" s="789"/>
      <c r="FO49" s="789"/>
      <c r="FP49" s="789"/>
      <c r="FQ49" s="789"/>
      <c r="FR49" s="789"/>
      <c r="FS49" s="789"/>
      <c r="FT49" s="789"/>
      <c r="FU49" s="789"/>
      <c r="FV49" s="789"/>
      <c r="FW49" s="789"/>
      <c r="FX49" s="789"/>
      <c r="FY49" s="789"/>
      <c r="FZ49" s="789"/>
      <c r="GA49" s="789"/>
      <c r="GB49" s="789"/>
      <c r="GC49" s="789"/>
      <c r="GD49" s="789"/>
      <c r="GE49" s="789"/>
      <c r="GF49" s="789"/>
      <c r="GG49" s="789"/>
      <c r="GH49" s="789"/>
      <c r="GI49" s="789"/>
      <c r="GJ49" s="789"/>
      <c r="GK49" s="789"/>
      <c r="GL49" s="789"/>
      <c r="GM49" s="789"/>
      <c r="GN49" s="789"/>
      <c r="GO49" s="789"/>
      <c r="GP49" s="789"/>
      <c r="GQ49" s="789"/>
      <c r="GR49" s="789"/>
      <c r="GS49" s="789"/>
      <c r="GT49" s="789"/>
      <c r="GU49" s="789"/>
      <c r="GV49" s="789"/>
      <c r="GW49" s="789"/>
      <c r="GX49" s="789"/>
      <c r="GY49" s="789"/>
      <c r="GZ49" s="789"/>
      <c r="HA49" s="789"/>
      <c r="HB49" s="789"/>
      <c r="HC49" s="789"/>
      <c r="HD49" s="789"/>
      <c r="HE49" s="789"/>
      <c r="HF49" s="789"/>
      <c r="HG49" s="789"/>
      <c r="HH49" s="789"/>
      <c r="HI49" s="789"/>
      <c r="HJ49" s="789"/>
      <c r="HK49" s="789"/>
      <c r="HL49" s="789"/>
      <c r="HM49" s="789"/>
      <c r="HN49" s="789"/>
      <c r="HO49" s="789"/>
      <c r="HP49" s="789"/>
      <c r="HQ49" s="789"/>
      <c r="HR49" s="789"/>
      <c r="HS49" s="789"/>
      <c r="HT49" s="789"/>
      <c r="HU49" s="789"/>
      <c r="HV49" s="789"/>
      <c r="HW49" s="789"/>
      <c r="HX49" s="789"/>
      <c r="HY49" s="789"/>
      <c r="HZ49" s="789"/>
      <c r="IA49" s="789"/>
      <c r="IB49" s="789"/>
      <c r="IC49" s="789"/>
      <c r="ID49" s="789"/>
      <c r="IE49" s="789"/>
      <c r="IF49" s="789"/>
      <c r="IG49" s="789"/>
      <c r="IH49" s="789"/>
      <c r="II49" s="789"/>
      <c r="IJ49" s="789"/>
      <c r="IK49" s="789"/>
      <c r="IL49" s="789"/>
      <c r="IM49" s="789"/>
      <c r="IN49" s="789"/>
      <c r="IO49" s="789"/>
      <c r="IP49" s="789"/>
      <c r="IQ49" s="789"/>
      <c r="IR49" s="789"/>
      <c r="IS49" s="789"/>
      <c r="IT49" s="789"/>
      <c r="IU49" s="789"/>
      <c r="IV49" s="789"/>
      <c r="IW49" s="789"/>
      <c r="IX49" s="789"/>
      <c r="IY49" s="789"/>
      <c r="IZ49" s="789"/>
      <c r="JA49" s="789"/>
      <c r="JB49" s="789"/>
      <c r="JC49" s="789"/>
      <c r="JD49" s="789"/>
      <c r="JE49" s="789"/>
    </row>
    <row r="50" spans="1:265" s="7" customFormat="1" ht="15" customHeight="1" thickBot="1" x14ac:dyDescent="0.25">
      <c r="A50" s="790"/>
      <c r="B50" s="424" t="s">
        <v>536</v>
      </c>
      <c r="C50" s="107"/>
      <c r="D50" s="878" t="s">
        <v>537</v>
      </c>
      <c r="E50" s="879"/>
      <c r="F50" s="437"/>
      <c r="G50" s="438"/>
      <c r="H50" s="183" t="s">
        <v>539</v>
      </c>
      <c r="I50" s="183" t="s">
        <v>1017</v>
      </c>
      <c r="J50" s="1740" t="s">
        <v>1425</v>
      </c>
      <c r="K50" s="219" t="s">
        <v>1732</v>
      </c>
      <c r="L50" s="742"/>
      <c r="M50" s="723"/>
      <c r="N50" s="723"/>
      <c r="O50" s="742"/>
      <c r="P50" s="2159">
        <f t="shared" si="1"/>
        <v>0</v>
      </c>
      <c r="Q50" s="548"/>
      <c r="R50" s="724"/>
      <c r="S50" s="724"/>
      <c r="T50" s="724">
        <v>4</v>
      </c>
      <c r="U50" s="724"/>
      <c r="V50" s="724"/>
      <c r="W50" s="725"/>
      <c r="X50" s="79"/>
      <c r="Y50" s="80"/>
      <c r="Z50" s="63"/>
      <c r="AA50" s="46"/>
      <c r="AB50" s="46"/>
      <c r="AC50" s="46" t="str">
        <f t="shared" si="4"/>
        <v/>
      </c>
      <c r="AD50" s="46" t="s">
        <v>2077</v>
      </c>
      <c r="AE50" s="46"/>
      <c r="AF50" s="2111">
        <f t="shared" si="2"/>
        <v>0</v>
      </c>
      <c r="AG50" s="2111">
        <f t="shared" si="3"/>
        <v>0</v>
      </c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</row>
    <row r="51" spans="1:265" s="7" customFormat="1" ht="15" customHeight="1" thickBot="1" x14ac:dyDescent="0.25">
      <c r="A51" s="790"/>
      <c r="B51" s="424" t="s">
        <v>536</v>
      </c>
      <c r="C51" s="107"/>
      <c r="D51" s="878" t="s">
        <v>537</v>
      </c>
      <c r="E51" s="879"/>
      <c r="F51" s="437"/>
      <c r="G51" s="438"/>
      <c r="H51" s="183" t="s">
        <v>539</v>
      </c>
      <c r="I51" s="183" t="s">
        <v>1017</v>
      </c>
      <c r="J51" s="1760" t="s">
        <v>1424</v>
      </c>
      <c r="K51" s="742" t="s">
        <v>1508</v>
      </c>
      <c r="L51" s="742"/>
      <c r="M51" s="723"/>
      <c r="N51" s="723"/>
      <c r="O51" s="742"/>
      <c r="P51" s="2159">
        <f t="shared" si="1"/>
        <v>0</v>
      </c>
      <c r="Q51" s="548"/>
      <c r="R51" s="724"/>
      <c r="S51" s="724"/>
      <c r="T51" s="724"/>
      <c r="U51" s="724"/>
      <c r="V51" s="724"/>
      <c r="W51" s="725">
        <v>2</v>
      </c>
      <c r="X51" s="79"/>
      <c r="Y51" s="80"/>
      <c r="Z51" s="63"/>
      <c r="AA51" s="46"/>
      <c r="AB51" s="46"/>
      <c r="AC51" s="46" t="str">
        <f t="shared" si="4"/>
        <v/>
      </c>
      <c r="AD51" s="46"/>
      <c r="AE51" s="46"/>
      <c r="AF51" s="2111">
        <f t="shared" si="2"/>
        <v>0</v>
      </c>
      <c r="AG51" s="2111">
        <f t="shared" si="3"/>
        <v>2</v>
      </c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</row>
    <row r="52" spans="1:265" s="7" customFormat="1" ht="15" customHeight="1" thickBot="1" x14ac:dyDescent="0.25">
      <c r="A52" s="275"/>
      <c r="B52" s="430" t="s">
        <v>536</v>
      </c>
      <c r="C52" s="136"/>
      <c r="D52" s="880" t="s">
        <v>537</v>
      </c>
      <c r="E52" s="881"/>
      <c r="F52" s="439"/>
      <c r="G52" s="440"/>
      <c r="H52" s="132" t="s">
        <v>539</v>
      </c>
      <c r="I52" s="132" t="s">
        <v>1017</v>
      </c>
      <c r="J52" s="1761" t="s">
        <v>1424</v>
      </c>
      <c r="K52" s="743" t="s">
        <v>1507</v>
      </c>
      <c r="L52" s="743"/>
      <c r="M52" s="744"/>
      <c r="N52" s="744"/>
      <c r="O52" s="743"/>
      <c r="P52" s="2159">
        <f t="shared" si="1"/>
        <v>0</v>
      </c>
      <c r="Q52" s="745"/>
      <c r="R52" s="738"/>
      <c r="S52" s="738"/>
      <c r="T52" s="738"/>
      <c r="U52" s="738"/>
      <c r="V52" s="738"/>
      <c r="W52" s="739">
        <v>4</v>
      </c>
      <c r="X52" s="425">
        <f>SUM(Q43:W52)</f>
        <v>40</v>
      </c>
      <c r="Y52" s="110">
        <f>X52</f>
        <v>40</v>
      </c>
      <c r="Z52" s="63"/>
      <c r="AA52" s="46"/>
      <c r="AB52" s="46"/>
      <c r="AC52" s="46" t="str">
        <f t="shared" si="4"/>
        <v/>
      </c>
      <c r="AD52" s="46"/>
      <c r="AE52" s="46"/>
      <c r="AF52" s="2111">
        <f t="shared" si="2"/>
        <v>0</v>
      </c>
      <c r="AG52" s="2111">
        <f t="shared" si="3"/>
        <v>4</v>
      </c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</row>
    <row r="53" spans="1:265" s="8" customFormat="1" ht="15" customHeight="1" thickBot="1" x14ac:dyDescent="0.25">
      <c r="A53" s="273">
        <f>A43+1</f>
        <v>6</v>
      </c>
      <c r="B53" s="630" t="s">
        <v>153</v>
      </c>
      <c r="C53" s="111" t="s">
        <v>35</v>
      </c>
      <c r="D53" s="882" t="s">
        <v>154</v>
      </c>
      <c r="E53" s="883" t="s">
        <v>86</v>
      </c>
      <c r="F53" s="463" t="s">
        <v>155</v>
      </c>
      <c r="G53" s="464" t="s">
        <v>156</v>
      </c>
      <c r="H53" s="202" t="s">
        <v>23</v>
      </c>
      <c r="I53" s="202" t="s">
        <v>108</v>
      </c>
      <c r="J53" s="202"/>
      <c r="K53" s="224" t="s">
        <v>342</v>
      </c>
      <c r="L53" s="224" t="s">
        <v>97</v>
      </c>
      <c r="M53" s="398">
        <v>2</v>
      </c>
      <c r="N53" s="398" t="s">
        <v>24</v>
      </c>
      <c r="O53" s="224" t="s">
        <v>344</v>
      </c>
      <c r="P53" s="2159">
        <f t="shared" si="1"/>
        <v>4</v>
      </c>
      <c r="Q53" s="294">
        <v>4</v>
      </c>
      <c r="R53" s="295"/>
      <c r="S53" s="295"/>
      <c r="T53" s="295"/>
      <c r="U53" s="295"/>
      <c r="V53" s="295"/>
      <c r="W53" s="296"/>
      <c r="X53" s="71"/>
      <c r="Y53" s="71"/>
      <c r="Z53" s="63" t="str">
        <f>C53</f>
        <v>TC</v>
      </c>
      <c r="AA53" s="46" t="s">
        <v>873</v>
      </c>
      <c r="AB53" s="46" t="s">
        <v>880</v>
      </c>
      <c r="AC53" s="46">
        <f t="shared" si="4"/>
        <v>18</v>
      </c>
      <c r="AD53" s="46"/>
      <c r="AE53" s="46"/>
      <c r="AF53" s="2111">
        <f t="shared" si="2"/>
        <v>4</v>
      </c>
      <c r="AG53" s="2111">
        <f t="shared" si="3"/>
        <v>0</v>
      </c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</row>
    <row r="54" spans="1:265" s="8" customFormat="1" ht="15" customHeight="1" thickBot="1" x14ac:dyDescent="0.25">
      <c r="A54" s="790"/>
      <c r="B54" s="112" t="s">
        <v>153</v>
      </c>
      <c r="C54" s="113"/>
      <c r="D54" s="884" t="s">
        <v>154</v>
      </c>
      <c r="E54" s="885"/>
      <c r="F54" s="465"/>
      <c r="G54" s="466"/>
      <c r="H54" s="184" t="s">
        <v>23</v>
      </c>
      <c r="I54" s="184" t="s">
        <v>108</v>
      </c>
      <c r="J54" s="184"/>
      <c r="K54" s="225" t="s">
        <v>157</v>
      </c>
      <c r="L54" s="225" t="s">
        <v>97</v>
      </c>
      <c r="M54" s="397">
        <v>4</v>
      </c>
      <c r="N54" s="397" t="s">
        <v>24</v>
      </c>
      <c r="O54" s="225" t="s">
        <v>348</v>
      </c>
      <c r="P54" s="2159">
        <f t="shared" si="1"/>
        <v>4</v>
      </c>
      <c r="Q54" s="297">
        <v>4</v>
      </c>
      <c r="R54" s="298"/>
      <c r="S54" s="298"/>
      <c r="T54" s="298"/>
      <c r="U54" s="298"/>
      <c r="V54" s="298"/>
      <c r="W54" s="299"/>
      <c r="X54" s="79"/>
      <c r="Y54" s="79"/>
      <c r="Z54" s="63"/>
      <c r="AA54" s="46"/>
      <c r="AB54" s="46"/>
      <c r="AC54" s="46" t="str">
        <f t="shared" si="4"/>
        <v/>
      </c>
      <c r="AD54" s="46"/>
      <c r="AE54" s="46"/>
      <c r="AF54" s="2111">
        <f t="shared" si="2"/>
        <v>4</v>
      </c>
      <c r="AG54" s="2111">
        <f t="shared" si="3"/>
        <v>0</v>
      </c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</row>
    <row r="55" spans="1:265" s="8" customFormat="1" ht="15" customHeight="1" thickBot="1" x14ac:dyDescent="0.25">
      <c r="A55" s="790"/>
      <c r="B55" s="112" t="s">
        <v>153</v>
      </c>
      <c r="C55" s="113"/>
      <c r="D55" s="884" t="s">
        <v>154</v>
      </c>
      <c r="E55" s="885"/>
      <c r="F55" s="465"/>
      <c r="G55" s="466"/>
      <c r="H55" s="184" t="s">
        <v>23</v>
      </c>
      <c r="I55" s="184" t="s">
        <v>108</v>
      </c>
      <c r="J55" s="184"/>
      <c r="K55" s="225" t="s">
        <v>142</v>
      </c>
      <c r="L55" s="225" t="s">
        <v>97</v>
      </c>
      <c r="M55" s="397">
        <v>1</v>
      </c>
      <c r="N55" s="397" t="s">
        <v>24</v>
      </c>
      <c r="O55" s="225" t="s">
        <v>348</v>
      </c>
      <c r="P55" s="2159">
        <f t="shared" si="1"/>
        <v>4</v>
      </c>
      <c r="Q55" s="297">
        <v>4</v>
      </c>
      <c r="R55" s="298"/>
      <c r="S55" s="298"/>
      <c r="T55" s="298"/>
      <c r="U55" s="298"/>
      <c r="V55" s="298"/>
      <c r="W55" s="299"/>
      <c r="X55" s="79"/>
      <c r="Y55" s="79"/>
      <c r="Z55" s="63"/>
      <c r="AA55" s="46"/>
      <c r="AB55" s="46"/>
      <c r="AC55" s="46" t="str">
        <f t="shared" si="4"/>
        <v/>
      </c>
      <c r="AD55" s="46"/>
      <c r="AE55" s="46"/>
      <c r="AF55" s="2111">
        <f t="shared" si="2"/>
        <v>4</v>
      </c>
      <c r="AG55" s="2111">
        <f t="shared" si="3"/>
        <v>0</v>
      </c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</row>
    <row r="56" spans="1:265" s="8" customFormat="1" ht="15" customHeight="1" thickBot="1" x14ac:dyDescent="0.25">
      <c r="A56" s="790"/>
      <c r="B56" s="112" t="s">
        <v>153</v>
      </c>
      <c r="C56" s="113"/>
      <c r="D56" s="884" t="s">
        <v>154</v>
      </c>
      <c r="E56" s="885"/>
      <c r="F56" s="465"/>
      <c r="G56" s="466"/>
      <c r="H56" s="184" t="s">
        <v>23</v>
      </c>
      <c r="I56" s="184" t="s">
        <v>108</v>
      </c>
      <c r="J56" s="184"/>
      <c r="K56" s="225" t="s">
        <v>975</v>
      </c>
      <c r="L56" s="225" t="s">
        <v>97</v>
      </c>
      <c r="M56" s="397">
        <v>8</v>
      </c>
      <c r="N56" s="397" t="s">
        <v>24</v>
      </c>
      <c r="O56" s="225" t="s">
        <v>348</v>
      </c>
      <c r="P56" s="2159">
        <f t="shared" si="1"/>
        <v>4</v>
      </c>
      <c r="Q56" s="297">
        <v>4</v>
      </c>
      <c r="R56" s="298"/>
      <c r="S56" s="298"/>
      <c r="T56" s="298"/>
      <c r="U56" s="298"/>
      <c r="V56" s="298"/>
      <c r="W56" s="299"/>
      <c r="X56" s="79"/>
      <c r="Y56" s="79"/>
      <c r="Z56" s="63"/>
      <c r="AA56" s="46"/>
      <c r="AB56" s="46"/>
      <c r="AC56" s="46" t="str">
        <f t="shared" si="4"/>
        <v/>
      </c>
      <c r="AD56" s="46"/>
      <c r="AE56" s="46"/>
      <c r="AF56" s="2111">
        <f t="shared" si="2"/>
        <v>4</v>
      </c>
      <c r="AG56" s="2111">
        <f t="shared" si="3"/>
        <v>0</v>
      </c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</row>
    <row r="57" spans="1:265" s="8" customFormat="1" ht="15" customHeight="1" thickBot="1" x14ac:dyDescent="0.25">
      <c r="A57" s="790"/>
      <c r="B57" s="112" t="s">
        <v>153</v>
      </c>
      <c r="C57" s="113"/>
      <c r="D57" s="884" t="s">
        <v>154</v>
      </c>
      <c r="E57" s="885"/>
      <c r="F57" s="465"/>
      <c r="G57" s="466"/>
      <c r="H57" s="184" t="s">
        <v>23</v>
      </c>
      <c r="I57" s="184" t="s">
        <v>108</v>
      </c>
      <c r="J57" s="184"/>
      <c r="K57" s="225" t="s">
        <v>158</v>
      </c>
      <c r="L57" s="225" t="s">
        <v>97</v>
      </c>
      <c r="M57" s="397">
        <v>6</v>
      </c>
      <c r="N57" s="397" t="s">
        <v>933</v>
      </c>
      <c r="O57" s="225" t="s">
        <v>348</v>
      </c>
      <c r="P57" s="2159">
        <f t="shared" si="1"/>
        <v>2</v>
      </c>
      <c r="Q57" s="297">
        <v>2</v>
      </c>
      <c r="R57" s="298"/>
      <c r="S57" s="298"/>
      <c r="T57" s="298"/>
      <c r="U57" s="298"/>
      <c r="V57" s="298"/>
      <c r="W57" s="299"/>
      <c r="X57" s="79"/>
      <c r="Y57" s="79"/>
      <c r="Z57" s="63"/>
      <c r="AA57" s="46"/>
      <c r="AB57" s="46"/>
      <c r="AC57" s="46" t="str">
        <f t="shared" si="4"/>
        <v/>
      </c>
      <c r="AD57" s="46"/>
      <c r="AE57" s="46"/>
      <c r="AF57" s="2111">
        <f t="shared" si="2"/>
        <v>2</v>
      </c>
      <c r="AG57" s="2111">
        <f t="shared" si="3"/>
        <v>0</v>
      </c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</row>
    <row r="58" spans="1:265" s="8" customFormat="1" ht="15" customHeight="1" thickBot="1" x14ac:dyDescent="0.25">
      <c r="A58" s="790"/>
      <c r="B58" s="112" t="s">
        <v>153</v>
      </c>
      <c r="C58" s="113"/>
      <c r="D58" s="884" t="s">
        <v>154</v>
      </c>
      <c r="E58" s="885"/>
      <c r="F58" s="465"/>
      <c r="G58" s="466"/>
      <c r="H58" s="184" t="s">
        <v>23</v>
      </c>
      <c r="I58" s="184" t="s">
        <v>108</v>
      </c>
      <c r="J58" s="1723" t="s">
        <v>1424</v>
      </c>
      <c r="K58" s="225" t="s">
        <v>1505</v>
      </c>
      <c r="L58" s="225"/>
      <c r="M58" s="397"/>
      <c r="N58" s="397"/>
      <c r="O58" s="225"/>
      <c r="P58" s="2159">
        <f t="shared" si="1"/>
        <v>0</v>
      </c>
      <c r="Q58" s="297"/>
      <c r="R58" s="298"/>
      <c r="S58" s="298">
        <v>5</v>
      </c>
      <c r="T58" s="298"/>
      <c r="U58" s="298"/>
      <c r="V58" s="298"/>
      <c r="W58" s="299"/>
      <c r="X58" s="79"/>
      <c r="Y58" s="79"/>
      <c r="Z58" s="63"/>
      <c r="AA58" s="46"/>
      <c r="AB58" s="46"/>
      <c r="AC58" s="46" t="str">
        <f t="shared" si="4"/>
        <v/>
      </c>
      <c r="AD58" s="46"/>
      <c r="AE58" s="46"/>
      <c r="AF58" s="2111">
        <f t="shared" si="2"/>
        <v>0</v>
      </c>
      <c r="AG58" s="2111">
        <f t="shared" si="3"/>
        <v>5</v>
      </c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</row>
    <row r="59" spans="1:265" s="8" customFormat="1" ht="15" customHeight="1" thickBot="1" x14ac:dyDescent="0.25">
      <c r="A59" s="790"/>
      <c r="B59" s="112" t="s">
        <v>153</v>
      </c>
      <c r="C59" s="113"/>
      <c r="D59" s="884" t="s">
        <v>154</v>
      </c>
      <c r="E59" s="885"/>
      <c r="F59" s="465"/>
      <c r="G59" s="466"/>
      <c r="H59" s="184" t="s">
        <v>23</v>
      </c>
      <c r="I59" s="184" t="s">
        <v>108</v>
      </c>
      <c r="J59" s="1756" t="s">
        <v>1424</v>
      </c>
      <c r="K59" s="212" t="s">
        <v>1506</v>
      </c>
      <c r="L59" s="225"/>
      <c r="M59" s="397"/>
      <c r="N59" s="397"/>
      <c r="O59" s="225"/>
      <c r="P59" s="2159">
        <f t="shared" si="1"/>
        <v>0</v>
      </c>
      <c r="Q59" s="297"/>
      <c r="R59" s="298"/>
      <c r="S59" s="298">
        <v>3</v>
      </c>
      <c r="T59" s="298"/>
      <c r="U59" s="298"/>
      <c r="V59" s="298"/>
      <c r="W59" s="299"/>
      <c r="X59" s="79"/>
      <c r="Y59" s="79"/>
      <c r="Z59" s="63"/>
      <c r="AA59" s="46"/>
      <c r="AB59" s="46"/>
      <c r="AC59" s="46" t="str">
        <f t="shared" si="4"/>
        <v/>
      </c>
      <c r="AD59" s="46"/>
      <c r="AE59" s="46"/>
      <c r="AF59" s="2111">
        <f t="shared" si="2"/>
        <v>0</v>
      </c>
      <c r="AG59" s="2111">
        <f t="shared" si="3"/>
        <v>3</v>
      </c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</row>
    <row r="60" spans="1:265" s="8" customFormat="1" ht="15" customHeight="1" thickBot="1" x14ac:dyDescent="0.25">
      <c r="A60" s="790"/>
      <c r="B60" s="112" t="s">
        <v>153</v>
      </c>
      <c r="C60" s="113"/>
      <c r="D60" s="884" t="s">
        <v>154</v>
      </c>
      <c r="E60" s="885"/>
      <c r="F60" s="465"/>
      <c r="G60" s="466"/>
      <c r="H60" s="184" t="s">
        <v>23</v>
      </c>
      <c r="I60" s="184" t="s">
        <v>108</v>
      </c>
      <c r="J60" s="1776" t="s">
        <v>1425</v>
      </c>
      <c r="K60" s="225" t="s">
        <v>1850</v>
      </c>
      <c r="L60" s="225"/>
      <c r="M60" s="397"/>
      <c r="N60" s="397"/>
      <c r="O60" s="225"/>
      <c r="P60" s="2159">
        <f t="shared" si="1"/>
        <v>0</v>
      </c>
      <c r="Q60" s="297"/>
      <c r="R60" s="298"/>
      <c r="S60" s="298"/>
      <c r="T60" s="298">
        <v>5</v>
      </c>
      <c r="U60" s="298"/>
      <c r="V60" s="298"/>
      <c r="W60" s="299"/>
      <c r="X60" s="79"/>
      <c r="Y60" s="79"/>
      <c r="Z60" s="63"/>
      <c r="AA60" s="46"/>
      <c r="AB60" s="46"/>
      <c r="AC60" s="46" t="str">
        <f t="shared" si="4"/>
        <v/>
      </c>
      <c r="AD60" s="46" t="s">
        <v>2124</v>
      </c>
      <c r="AE60" s="46"/>
      <c r="AF60" s="2111">
        <f t="shared" si="2"/>
        <v>0</v>
      </c>
      <c r="AG60" s="2111">
        <f t="shared" si="3"/>
        <v>0</v>
      </c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</row>
    <row r="61" spans="1:265" s="8" customFormat="1" ht="15" customHeight="1" thickBot="1" x14ac:dyDescent="0.25">
      <c r="A61" s="790"/>
      <c r="B61" s="112" t="s">
        <v>153</v>
      </c>
      <c r="C61" s="113"/>
      <c r="D61" s="884" t="s">
        <v>154</v>
      </c>
      <c r="E61" s="885"/>
      <c r="F61" s="465"/>
      <c r="G61" s="466"/>
      <c r="H61" s="184" t="s">
        <v>23</v>
      </c>
      <c r="I61" s="184" t="s">
        <v>108</v>
      </c>
      <c r="J61" s="1790" t="s">
        <v>95</v>
      </c>
      <c r="K61" s="225" t="s">
        <v>1711</v>
      </c>
      <c r="L61" s="225"/>
      <c r="M61" s="397"/>
      <c r="N61" s="397"/>
      <c r="O61" s="225"/>
      <c r="P61" s="2159">
        <f t="shared" si="1"/>
        <v>0</v>
      </c>
      <c r="Q61" s="297"/>
      <c r="R61" s="298"/>
      <c r="S61" s="298"/>
      <c r="T61" s="298"/>
      <c r="U61" s="298">
        <v>5</v>
      </c>
      <c r="V61" s="298"/>
      <c r="W61" s="299"/>
      <c r="X61" s="79"/>
      <c r="Y61" s="79"/>
      <c r="Z61" s="63"/>
      <c r="AA61" s="46"/>
      <c r="AB61" s="46"/>
      <c r="AC61" s="46" t="str">
        <f t="shared" si="4"/>
        <v/>
      </c>
      <c r="AD61" s="46"/>
      <c r="AE61" s="46"/>
      <c r="AF61" s="2111">
        <f t="shared" si="2"/>
        <v>0</v>
      </c>
      <c r="AG61" s="2111">
        <f t="shared" si="3"/>
        <v>0</v>
      </c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</row>
    <row r="62" spans="1:265" s="8" customFormat="1" ht="15" customHeight="1" thickBot="1" x14ac:dyDescent="0.25">
      <c r="A62" s="275"/>
      <c r="B62" s="114" t="s">
        <v>153</v>
      </c>
      <c r="C62" s="115"/>
      <c r="D62" s="886" t="s">
        <v>154</v>
      </c>
      <c r="E62" s="887"/>
      <c r="F62" s="467"/>
      <c r="G62" s="468"/>
      <c r="H62" s="203" t="s">
        <v>23</v>
      </c>
      <c r="I62" s="203" t="s">
        <v>108</v>
      </c>
      <c r="J62" s="1762" t="s">
        <v>1424</v>
      </c>
      <c r="K62" s="226" t="s">
        <v>1507</v>
      </c>
      <c r="L62" s="226"/>
      <c r="M62" s="524"/>
      <c r="N62" s="524"/>
      <c r="O62" s="226"/>
      <c r="P62" s="2159">
        <f t="shared" si="1"/>
        <v>0</v>
      </c>
      <c r="Q62" s="300"/>
      <c r="R62" s="301"/>
      <c r="S62" s="301"/>
      <c r="T62" s="301"/>
      <c r="U62" s="301"/>
      <c r="V62" s="301"/>
      <c r="W62" s="302">
        <v>4</v>
      </c>
      <c r="X62" s="109">
        <f>SUM(Q53:W62)</f>
        <v>40</v>
      </c>
      <c r="Y62" s="109">
        <f>X62</f>
        <v>40</v>
      </c>
      <c r="Z62" s="63"/>
      <c r="AA62" s="46"/>
      <c r="AB62" s="46"/>
      <c r="AC62" s="46" t="str">
        <f t="shared" si="4"/>
        <v/>
      </c>
      <c r="AD62" s="46"/>
      <c r="AE62" s="46"/>
      <c r="AF62" s="2111">
        <f t="shared" si="2"/>
        <v>0</v>
      </c>
      <c r="AG62" s="2111">
        <f t="shared" si="3"/>
        <v>4</v>
      </c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/>
      <c r="JB62" s="46"/>
      <c r="JC62" s="46"/>
      <c r="JD62" s="46"/>
      <c r="JE62" s="46"/>
    </row>
    <row r="63" spans="1:265" s="8" customFormat="1" ht="15" customHeight="1" thickBot="1" x14ac:dyDescent="0.25">
      <c r="A63" s="273">
        <f>A53+1</f>
        <v>7</v>
      </c>
      <c r="B63" s="630" t="s">
        <v>26</v>
      </c>
      <c r="C63" s="111" t="s">
        <v>35</v>
      </c>
      <c r="D63" s="882" t="s">
        <v>27</v>
      </c>
      <c r="E63" s="888" t="s">
        <v>88</v>
      </c>
      <c r="F63" s="469" t="s">
        <v>28</v>
      </c>
      <c r="G63" s="452" t="s">
        <v>29</v>
      </c>
      <c r="H63" s="202" t="s">
        <v>23</v>
      </c>
      <c r="I63" s="202" t="s">
        <v>99</v>
      </c>
      <c r="J63" s="202"/>
      <c r="K63" s="224" t="s">
        <v>1330</v>
      </c>
      <c r="L63" s="224" t="s">
        <v>97</v>
      </c>
      <c r="M63" s="398">
        <v>6</v>
      </c>
      <c r="N63" s="398" t="s">
        <v>24</v>
      </c>
      <c r="O63" s="224" t="s">
        <v>348</v>
      </c>
      <c r="P63" s="2159">
        <f t="shared" si="1"/>
        <v>3</v>
      </c>
      <c r="Q63" s="294">
        <v>3</v>
      </c>
      <c r="R63" s="295"/>
      <c r="S63" s="295"/>
      <c r="T63" s="295"/>
      <c r="U63" s="295"/>
      <c r="V63" s="295"/>
      <c r="W63" s="296"/>
      <c r="X63" s="71"/>
      <c r="Y63" s="71"/>
      <c r="Z63" s="63" t="str">
        <f>C63</f>
        <v>TC</v>
      </c>
      <c r="AA63" s="46" t="s">
        <v>873</v>
      </c>
      <c r="AB63" s="46" t="s">
        <v>880</v>
      </c>
      <c r="AC63" s="46">
        <f t="shared" si="4"/>
        <v>19</v>
      </c>
      <c r="AD63" s="46"/>
      <c r="AE63" s="46"/>
      <c r="AF63" s="2111">
        <f t="shared" si="2"/>
        <v>3</v>
      </c>
      <c r="AG63" s="2111">
        <f t="shared" si="3"/>
        <v>0</v>
      </c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/>
      <c r="JB63" s="46"/>
      <c r="JC63" s="46"/>
      <c r="JD63" s="46"/>
      <c r="JE63" s="46"/>
    </row>
    <row r="64" spans="1:265" s="8" customFormat="1" ht="15" customHeight="1" thickBot="1" x14ac:dyDescent="0.25">
      <c r="A64" s="790"/>
      <c r="B64" s="112" t="s">
        <v>26</v>
      </c>
      <c r="C64" s="113"/>
      <c r="D64" s="884" t="s">
        <v>27</v>
      </c>
      <c r="E64" s="889"/>
      <c r="F64" s="453"/>
      <c r="G64" s="454"/>
      <c r="H64" s="184" t="s">
        <v>23</v>
      </c>
      <c r="I64" s="184" t="s">
        <v>99</v>
      </c>
      <c r="J64" s="184"/>
      <c r="K64" s="225" t="s">
        <v>1330</v>
      </c>
      <c r="L64" s="225" t="s">
        <v>97</v>
      </c>
      <c r="M64" s="397">
        <v>6</v>
      </c>
      <c r="N64" s="397" t="s">
        <v>98</v>
      </c>
      <c r="O64" s="225" t="s">
        <v>344</v>
      </c>
      <c r="P64" s="2159">
        <f t="shared" si="1"/>
        <v>3</v>
      </c>
      <c r="Q64" s="297">
        <v>3</v>
      </c>
      <c r="R64" s="298"/>
      <c r="S64" s="298"/>
      <c r="T64" s="298"/>
      <c r="U64" s="298"/>
      <c r="V64" s="298"/>
      <c r="W64" s="299"/>
      <c r="X64" s="79"/>
      <c r="Y64" s="79"/>
      <c r="Z64" s="63"/>
      <c r="AA64" s="46"/>
      <c r="AB64" s="46"/>
      <c r="AC64" s="46" t="str">
        <f t="shared" si="4"/>
        <v/>
      </c>
      <c r="AD64" s="46"/>
      <c r="AE64" s="46"/>
      <c r="AF64" s="2111">
        <f t="shared" si="2"/>
        <v>3</v>
      </c>
      <c r="AG64" s="2111">
        <f t="shared" si="3"/>
        <v>0</v>
      </c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/>
      <c r="JB64" s="46"/>
      <c r="JC64" s="46"/>
      <c r="JD64" s="46"/>
      <c r="JE64" s="46"/>
    </row>
    <row r="65" spans="1:265" s="8" customFormat="1" ht="15" customHeight="1" thickBot="1" x14ac:dyDescent="0.25">
      <c r="A65" s="790"/>
      <c r="B65" s="112" t="s">
        <v>26</v>
      </c>
      <c r="C65" s="113"/>
      <c r="D65" s="884" t="s">
        <v>27</v>
      </c>
      <c r="E65" s="889"/>
      <c r="F65" s="453"/>
      <c r="G65" s="454"/>
      <c r="H65" s="184" t="s">
        <v>23</v>
      </c>
      <c r="I65" s="184" t="s">
        <v>99</v>
      </c>
      <c r="J65" s="184"/>
      <c r="K65" s="225" t="s">
        <v>113</v>
      </c>
      <c r="L65" s="225" t="s">
        <v>97</v>
      </c>
      <c r="M65" s="397" t="s">
        <v>391</v>
      </c>
      <c r="N65" s="397" t="s">
        <v>24</v>
      </c>
      <c r="O65" s="225" t="s">
        <v>348</v>
      </c>
      <c r="P65" s="2159">
        <f t="shared" si="1"/>
        <v>3</v>
      </c>
      <c r="Q65" s="297">
        <v>3</v>
      </c>
      <c r="R65" s="298"/>
      <c r="S65" s="298"/>
      <c r="T65" s="298"/>
      <c r="U65" s="298"/>
      <c r="V65" s="298"/>
      <c r="W65" s="299"/>
      <c r="X65" s="79"/>
      <c r="Y65" s="79"/>
      <c r="Z65" s="63"/>
      <c r="AA65" s="46"/>
      <c r="AB65" s="46"/>
      <c r="AC65" s="46" t="str">
        <f t="shared" si="4"/>
        <v/>
      </c>
      <c r="AD65" s="46"/>
      <c r="AE65" s="46"/>
      <c r="AF65" s="2111">
        <f t="shared" si="2"/>
        <v>3</v>
      </c>
      <c r="AG65" s="2111">
        <f t="shared" si="3"/>
        <v>0</v>
      </c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</row>
    <row r="66" spans="1:265" s="8" customFormat="1" ht="15" customHeight="1" thickBot="1" x14ac:dyDescent="0.25">
      <c r="A66" s="790"/>
      <c r="B66" s="112" t="s">
        <v>26</v>
      </c>
      <c r="C66" s="113"/>
      <c r="D66" s="884" t="s">
        <v>27</v>
      </c>
      <c r="E66" s="889"/>
      <c r="F66" s="453"/>
      <c r="G66" s="454"/>
      <c r="H66" s="184" t="s">
        <v>23</v>
      </c>
      <c r="I66" s="184" t="s">
        <v>99</v>
      </c>
      <c r="J66" s="184"/>
      <c r="K66" s="225" t="s">
        <v>113</v>
      </c>
      <c r="L66" s="225" t="s">
        <v>97</v>
      </c>
      <c r="M66" s="397" t="s">
        <v>391</v>
      </c>
      <c r="N66" s="397" t="s">
        <v>98</v>
      </c>
      <c r="O66" s="225" t="s">
        <v>344</v>
      </c>
      <c r="P66" s="2159">
        <f t="shared" si="1"/>
        <v>3</v>
      </c>
      <c r="Q66" s="297">
        <v>3</v>
      </c>
      <c r="R66" s="298"/>
      <c r="S66" s="298"/>
      <c r="T66" s="298"/>
      <c r="U66" s="298"/>
      <c r="V66" s="298"/>
      <c r="W66" s="299"/>
      <c r="X66" s="79"/>
      <c r="Y66" s="79"/>
      <c r="Z66" s="63"/>
      <c r="AA66" s="46"/>
      <c r="AB66" s="46"/>
      <c r="AC66" s="46" t="str">
        <f t="shared" si="4"/>
        <v/>
      </c>
      <c r="AD66" s="46"/>
      <c r="AE66" s="46"/>
      <c r="AF66" s="2111">
        <f t="shared" si="2"/>
        <v>3</v>
      </c>
      <c r="AG66" s="2111">
        <f t="shared" si="3"/>
        <v>0</v>
      </c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</row>
    <row r="67" spans="1:265" s="8" customFormat="1" ht="15" customHeight="1" thickBot="1" x14ac:dyDescent="0.25">
      <c r="A67" s="790"/>
      <c r="B67" s="112" t="s">
        <v>26</v>
      </c>
      <c r="C67" s="113"/>
      <c r="D67" s="890" t="s">
        <v>27</v>
      </c>
      <c r="E67" s="889"/>
      <c r="F67" s="453"/>
      <c r="G67" s="454"/>
      <c r="H67" s="768" t="s">
        <v>23</v>
      </c>
      <c r="I67" s="768" t="s">
        <v>99</v>
      </c>
      <c r="J67" s="185"/>
      <c r="K67" s="227" t="s">
        <v>952</v>
      </c>
      <c r="L67" s="227" t="s">
        <v>97</v>
      </c>
      <c r="M67" s="508">
        <v>4</v>
      </c>
      <c r="N67" s="811" t="s">
        <v>24</v>
      </c>
      <c r="O67" s="227" t="s">
        <v>348</v>
      </c>
      <c r="P67" s="2159">
        <f t="shared" si="1"/>
        <v>3</v>
      </c>
      <c r="Q67" s="303">
        <v>3</v>
      </c>
      <c r="R67" s="304"/>
      <c r="S67" s="304"/>
      <c r="T67" s="304"/>
      <c r="U67" s="304"/>
      <c r="V67" s="304"/>
      <c r="W67" s="305"/>
      <c r="X67" s="79"/>
      <c r="Y67" s="79"/>
      <c r="Z67" s="63"/>
      <c r="AA67" s="46"/>
      <c r="AB67" s="46"/>
      <c r="AC67" s="46" t="str">
        <f t="shared" si="4"/>
        <v/>
      </c>
      <c r="AD67" s="46"/>
      <c r="AE67" s="46"/>
      <c r="AF67" s="2111">
        <f t="shared" si="2"/>
        <v>3</v>
      </c>
      <c r="AG67" s="2111">
        <f t="shared" si="3"/>
        <v>0</v>
      </c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</row>
    <row r="68" spans="1:265" s="8" customFormat="1" ht="15" customHeight="1" thickBot="1" x14ac:dyDescent="0.25">
      <c r="A68" s="790"/>
      <c r="B68" s="112" t="s">
        <v>26</v>
      </c>
      <c r="C68" s="113"/>
      <c r="D68" s="884" t="s">
        <v>27</v>
      </c>
      <c r="E68" s="889"/>
      <c r="F68" s="453"/>
      <c r="G68" s="454"/>
      <c r="H68" s="184" t="s">
        <v>23</v>
      </c>
      <c r="I68" s="184" t="s">
        <v>99</v>
      </c>
      <c r="J68" s="184"/>
      <c r="K68" s="225" t="s">
        <v>1331</v>
      </c>
      <c r="L68" s="225" t="s">
        <v>97</v>
      </c>
      <c r="M68" s="397">
        <v>7</v>
      </c>
      <c r="N68" s="397" t="s">
        <v>24</v>
      </c>
      <c r="O68" s="225" t="s">
        <v>348</v>
      </c>
      <c r="P68" s="2159">
        <f t="shared" si="1"/>
        <v>2</v>
      </c>
      <c r="Q68" s="297">
        <v>2</v>
      </c>
      <c r="R68" s="298"/>
      <c r="S68" s="298"/>
      <c r="T68" s="298"/>
      <c r="U68" s="298"/>
      <c r="V68" s="298"/>
      <c r="W68" s="299"/>
      <c r="X68" s="79"/>
      <c r="Y68" s="79"/>
      <c r="Z68" s="63"/>
      <c r="AA68" s="46"/>
      <c r="AB68" s="46"/>
      <c r="AC68" s="46" t="str">
        <f t="shared" si="4"/>
        <v/>
      </c>
      <c r="AD68" s="46"/>
      <c r="AE68" s="46"/>
      <c r="AF68" s="2111">
        <f t="shared" si="2"/>
        <v>2</v>
      </c>
      <c r="AG68" s="2111">
        <f t="shared" si="3"/>
        <v>0</v>
      </c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/>
      <c r="JB68" s="46"/>
      <c r="JC68" s="46"/>
      <c r="JD68" s="46"/>
      <c r="JE68" s="46"/>
    </row>
    <row r="69" spans="1:265" s="8" customFormat="1" ht="15" customHeight="1" thickBot="1" x14ac:dyDescent="0.25">
      <c r="A69" s="790"/>
      <c r="B69" s="112" t="s">
        <v>26</v>
      </c>
      <c r="C69" s="113"/>
      <c r="D69" s="890" t="s">
        <v>27</v>
      </c>
      <c r="E69" s="889"/>
      <c r="F69" s="453"/>
      <c r="G69" s="454"/>
      <c r="H69" s="768" t="s">
        <v>23</v>
      </c>
      <c r="I69" s="768" t="s">
        <v>99</v>
      </c>
      <c r="J69" s="185"/>
      <c r="K69" s="227" t="s">
        <v>1331</v>
      </c>
      <c r="L69" s="227" t="s">
        <v>97</v>
      </c>
      <c r="M69" s="508">
        <v>7</v>
      </c>
      <c r="N69" s="811" t="s">
        <v>98</v>
      </c>
      <c r="O69" s="227" t="s">
        <v>344</v>
      </c>
      <c r="P69" s="2159">
        <f t="shared" si="1"/>
        <v>2</v>
      </c>
      <c r="Q69" s="303">
        <v>2</v>
      </c>
      <c r="R69" s="304"/>
      <c r="S69" s="304"/>
      <c r="T69" s="304"/>
      <c r="U69" s="304"/>
      <c r="V69" s="304"/>
      <c r="W69" s="305"/>
      <c r="X69" s="79"/>
      <c r="Y69" s="79"/>
      <c r="Z69" s="63"/>
      <c r="AA69" s="46"/>
      <c r="AB69" s="46"/>
      <c r="AC69" s="46" t="str">
        <f t="shared" si="4"/>
        <v/>
      </c>
      <c r="AD69" s="46"/>
      <c r="AE69" s="46"/>
      <c r="AF69" s="2111">
        <f t="shared" si="2"/>
        <v>2</v>
      </c>
      <c r="AG69" s="2111">
        <f t="shared" si="3"/>
        <v>0</v>
      </c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</row>
    <row r="70" spans="1:265" s="8" customFormat="1" ht="15" customHeight="1" thickBot="1" x14ac:dyDescent="0.25">
      <c r="A70" s="790"/>
      <c r="B70" s="112" t="s">
        <v>26</v>
      </c>
      <c r="C70" s="113"/>
      <c r="D70" s="890" t="s">
        <v>27</v>
      </c>
      <c r="E70" s="889"/>
      <c r="F70" s="453"/>
      <c r="G70" s="454"/>
      <c r="H70" s="768" t="s">
        <v>23</v>
      </c>
      <c r="I70" s="768" t="s">
        <v>99</v>
      </c>
      <c r="J70" s="1763" t="s">
        <v>1424</v>
      </c>
      <c r="K70" s="795" t="s">
        <v>1505</v>
      </c>
      <c r="L70" s="227"/>
      <c r="M70" s="508"/>
      <c r="N70" s="811"/>
      <c r="O70" s="227"/>
      <c r="P70" s="2159">
        <f t="shared" si="1"/>
        <v>0</v>
      </c>
      <c r="Q70" s="303"/>
      <c r="R70" s="304"/>
      <c r="S70" s="304">
        <v>4</v>
      </c>
      <c r="T70" s="304"/>
      <c r="U70" s="304"/>
      <c r="V70" s="304"/>
      <c r="W70" s="305"/>
      <c r="X70" s="79"/>
      <c r="Y70" s="79"/>
      <c r="Z70" s="63"/>
      <c r="AA70" s="46"/>
      <c r="AB70" s="46"/>
      <c r="AC70" s="46" t="str">
        <f t="shared" ref="AC70:AC104" si="5">IF(C70&lt;&gt;"",SUMIF(D$6:D$1505,D70,Q$6:R$1505),"")</f>
        <v/>
      </c>
      <c r="AD70" s="46"/>
      <c r="AE70" s="46"/>
      <c r="AF70" s="2111">
        <f t="shared" si="2"/>
        <v>0</v>
      </c>
      <c r="AG70" s="2111">
        <f t="shared" si="3"/>
        <v>4</v>
      </c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</row>
    <row r="71" spans="1:265" s="8" customFormat="1" ht="15" customHeight="1" thickBot="1" x14ac:dyDescent="0.25">
      <c r="A71" s="790"/>
      <c r="B71" s="112" t="s">
        <v>26</v>
      </c>
      <c r="C71" s="113"/>
      <c r="D71" s="890" t="s">
        <v>27</v>
      </c>
      <c r="E71" s="889"/>
      <c r="F71" s="453"/>
      <c r="G71" s="454"/>
      <c r="H71" s="768" t="s">
        <v>23</v>
      </c>
      <c r="I71" s="768" t="s">
        <v>99</v>
      </c>
      <c r="J71" s="1756" t="s">
        <v>1424</v>
      </c>
      <c r="K71" s="212" t="s">
        <v>1506</v>
      </c>
      <c r="L71" s="227"/>
      <c r="M71" s="508"/>
      <c r="N71" s="811"/>
      <c r="O71" s="227"/>
      <c r="P71" s="2159">
        <f t="shared" ref="P71:P134" si="6">SUM(Q71:R71)</f>
        <v>0</v>
      </c>
      <c r="Q71" s="303"/>
      <c r="R71" s="304"/>
      <c r="S71" s="304">
        <v>2</v>
      </c>
      <c r="T71" s="304"/>
      <c r="U71" s="304"/>
      <c r="V71" s="304"/>
      <c r="W71" s="305"/>
      <c r="X71" s="79"/>
      <c r="Y71" s="79"/>
      <c r="Z71" s="63"/>
      <c r="AA71" s="46"/>
      <c r="AB71" s="46"/>
      <c r="AC71" s="46" t="str">
        <f t="shared" si="5"/>
        <v/>
      </c>
      <c r="AD71" s="46"/>
      <c r="AE71" s="46"/>
      <c r="AF71" s="2111">
        <f t="shared" ref="AF71:AF134" si="7">SUM(Q71:R71)</f>
        <v>0</v>
      </c>
      <c r="AG71" s="2111">
        <f t="shared" ref="AG71:AG134" si="8">S71+W71</f>
        <v>2</v>
      </c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</row>
    <row r="72" spans="1:265" s="8" customFormat="1" ht="15" customHeight="1" thickBot="1" x14ac:dyDescent="0.25">
      <c r="A72" s="790"/>
      <c r="B72" s="112" t="s">
        <v>26</v>
      </c>
      <c r="C72" s="113"/>
      <c r="D72" s="884" t="s">
        <v>27</v>
      </c>
      <c r="E72" s="889"/>
      <c r="F72" s="453"/>
      <c r="G72" s="454"/>
      <c r="H72" s="184" t="s">
        <v>23</v>
      </c>
      <c r="I72" s="184" t="s">
        <v>99</v>
      </c>
      <c r="J72" s="1723" t="s">
        <v>1424</v>
      </c>
      <c r="K72" s="225" t="s">
        <v>1558</v>
      </c>
      <c r="L72" s="225"/>
      <c r="M72" s="397"/>
      <c r="N72" s="397"/>
      <c r="O72" s="225"/>
      <c r="P72" s="2159">
        <f t="shared" si="6"/>
        <v>0</v>
      </c>
      <c r="Q72" s="297"/>
      <c r="R72" s="298"/>
      <c r="S72" s="298"/>
      <c r="T72" s="298"/>
      <c r="U72" s="298"/>
      <c r="V72" s="298"/>
      <c r="W72" s="299">
        <v>5</v>
      </c>
      <c r="X72" s="79"/>
      <c r="Y72" s="79"/>
      <c r="Z72" s="63"/>
      <c r="AA72" s="46"/>
      <c r="AB72" s="46"/>
      <c r="AC72" s="46" t="str">
        <f t="shared" si="5"/>
        <v/>
      </c>
      <c r="AD72" s="46"/>
      <c r="AE72" s="46"/>
      <c r="AF72" s="2111">
        <f t="shared" si="7"/>
        <v>0</v>
      </c>
      <c r="AG72" s="2111">
        <f t="shared" si="8"/>
        <v>5</v>
      </c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</row>
    <row r="73" spans="1:265" s="8" customFormat="1" ht="15" customHeight="1" thickBot="1" x14ac:dyDescent="0.25">
      <c r="A73" s="790"/>
      <c r="B73" s="112" t="s">
        <v>26</v>
      </c>
      <c r="C73" s="113"/>
      <c r="D73" s="884" t="s">
        <v>27</v>
      </c>
      <c r="E73" s="889"/>
      <c r="F73" s="453"/>
      <c r="G73" s="454"/>
      <c r="H73" s="184" t="s">
        <v>23</v>
      </c>
      <c r="I73" s="184" t="s">
        <v>99</v>
      </c>
      <c r="J73" s="1757" t="s">
        <v>1424</v>
      </c>
      <c r="K73" s="225" t="s">
        <v>1507</v>
      </c>
      <c r="L73" s="225"/>
      <c r="M73" s="397"/>
      <c r="N73" s="397"/>
      <c r="O73" s="225"/>
      <c r="P73" s="2159">
        <f t="shared" si="6"/>
        <v>0</v>
      </c>
      <c r="Q73" s="297"/>
      <c r="R73" s="298"/>
      <c r="S73" s="298"/>
      <c r="T73" s="298"/>
      <c r="U73" s="298"/>
      <c r="V73" s="298"/>
      <c r="W73" s="299">
        <v>5</v>
      </c>
      <c r="X73" s="79"/>
      <c r="Y73" s="79"/>
      <c r="Z73" s="63"/>
      <c r="AA73" s="46"/>
      <c r="AB73" s="46"/>
      <c r="AC73" s="46" t="str">
        <f t="shared" si="5"/>
        <v/>
      </c>
      <c r="AD73" s="46"/>
      <c r="AE73" s="46"/>
      <c r="AF73" s="2111">
        <f t="shared" si="7"/>
        <v>0</v>
      </c>
      <c r="AG73" s="2111">
        <f t="shared" si="8"/>
        <v>5</v>
      </c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</row>
    <row r="74" spans="1:265" s="8" customFormat="1" ht="15" customHeight="1" thickBot="1" x14ac:dyDescent="0.25">
      <c r="A74" s="275"/>
      <c r="B74" s="114" t="s">
        <v>26</v>
      </c>
      <c r="C74" s="115"/>
      <c r="D74" s="886" t="s">
        <v>27</v>
      </c>
      <c r="E74" s="891"/>
      <c r="F74" s="455"/>
      <c r="G74" s="456"/>
      <c r="H74" s="203" t="s">
        <v>23</v>
      </c>
      <c r="I74" s="203" t="s">
        <v>99</v>
      </c>
      <c r="J74" s="1740" t="s">
        <v>1425</v>
      </c>
      <c r="K74" s="226" t="s">
        <v>1732</v>
      </c>
      <c r="L74" s="226"/>
      <c r="M74" s="524"/>
      <c r="N74" s="524"/>
      <c r="O74" s="226"/>
      <c r="P74" s="2159">
        <f t="shared" si="6"/>
        <v>0</v>
      </c>
      <c r="Q74" s="300"/>
      <c r="R74" s="301"/>
      <c r="S74" s="301"/>
      <c r="T74" s="301">
        <v>5</v>
      </c>
      <c r="U74" s="301"/>
      <c r="V74" s="301"/>
      <c r="W74" s="302"/>
      <c r="X74" s="109">
        <f>SUM(Q63:W74)</f>
        <v>40</v>
      </c>
      <c r="Y74" s="109">
        <v>40</v>
      </c>
      <c r="Z74" s="63"/>
      <c r="AA74" s="46"/>
      <c r="AB74" s="46"/>
      <c r="AC74" s="46" t="str">
        <f t="shared" si="5"/>
        <v/>
      </c>
      <c r="AD74" s="46" t="s">
        <v>2077</v>
      </c>
      <c r="AE74" s="46"/>
      <c r="AF74" s="2111">
        <f t="shared" si="7"/>
        <v>0</v>
      </c>
      <c r="AG74" s="2111">
        <f t="shared" si="8"/>
        <v>0</v>
      </c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</row>
    <row r="75" spans="1:265" s="8" customFormat="1" ht="15" customHeight="1" thickBot="1" x14ac:dyDescent="0.25">
      <c r="A75" s="790">
        <f>A63+1</f>
        <v>8</v>
      </c>
      <c r="B75" s="632" t="s">
        <v>30</v>
      </c>
      <c r="C75" s="113" t="s">
        <v>35</v>
      </c>
      <c r="D75" s="882" t="s">
        <v>31</v>
      </c>
      <c r="E75" s="889" t="s">
        <v>88</v>
      </c>
      <c r="F75" s="453" t="s">
        <v>32</v>
      </c>
      <c r="G75" s="454" t="s">
        <v>33</v>
      </c>
      <c r="H75" s="202" t="s">
        <v>23</v>
      </c>
      <c r="I75" s="202" t="s">
        <v>103</v>
      </c>
      <c r="J75" s="202"/>
      <c r="K75" s="224" t="s">
        <v>140</v>
      </c>
      <c r="L75" s="224" t="s">
        <v>97</v>
      </c>
      <c r="M75" s="398">
        <v>5</v>
      </c>
      <c r="N75" s="398" t="s">
        <v>24</v>
      </c>
      <c r="O75" s="224" t="s">
        <v>348</v>
      </c>
      <c r="P75" s="2159">
        <f t="shared" si="6"/>
        <v>3</v>
      </c>
      <c r="Q75" s="294">
        <v>3</v>
      </c>
      <c r="R75" s="295"/>
      <c r="S75" s="295"/>
      <c r="T75" s="295"/>
      <c r="U75" s="295"/>
      <c r="V75" s="295"/>
      <c r="W75" s="296"/>
      <c r="X75" s="79"/>
      <c r="Y75" s="79"/>
      <c r="Z75" s="63" t="str">
        <f>C75</f>
        <v>TC</v>
      </c>
      <c r="AA75" s="46" t="s">
        <v>873</v>
      </c>
      <c r="AB75" s="46" t="s">
        <v>880</v>
      </c>
      <c r="AC75" s="46">
        <f t="shared" si="5"/>
        <v>19</v>
      </c>
      <c r="AD75" s="46"/>
      <c r="AE75" s="46"/>
      <c r="AF75" s="2111">
        <f t="shared" si="7"/>
        <v>3</v>
      </c>
      <c r="AG75" s="2111">
        <f t="shared" si="8"/>
        <v>0</v>
      </c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</row>
    <row r="76" spans="1:265" s="8" customFormat="1" ht="15" customHeight="1" thickBot="1" x14ac:dyDescent="0.25">
      <c r="A76" s="790"/>
      <c r="B76" s="112" t="s">
        <v>30</v>
      </c>
      <c r="C76" s="113"/>
      <c r="D76" s="884" t="s">
        <v>31</v>
      </c>
      <c r="E76" s="889"/>
      <c r="F76" s="453"/>
      <c r="G76" s="454"/>
      <c r="H76" s="184" t="s">
        <v>23</v>
      </c>
      <c r="I76" s="184" t="s">
        <v>103</v>
      </c>
      <c r="J76" s="184"/>
      <c r="K76" s="225" t="s">
        <v>140</v>
      </c>
      <c r="L76" s="225" t="s">
        <v>97</v>
      </c>
      <c r="M76" s="397">
        <v>5</v>
      </c>
      <c r="N76" s="397" t="s">
        <v>98</v>
      </c>
      <c r="O76" s="225" t="s">
        <v>344</v>
      </c>
      <c r="P76" s="2159">
        <f t="shared" si="6"/>
        <v>3</v>
      </c>
      <c r="Q76" s="297">
        <v>3</v>
      </c>
      <c r="R76" s="298"/>
      <c r="S76" s="298"/>
      <c r="T76" s="298"/>
      <c r="U76" s="298"/>
      <c r="V76" s="298"/>
      <c r="W76" s="299"/>
      <c r="X76" s="79"/>
      <c r="Y76" s="79"/>
      <c r="Z76" s="63"/>
      <c r="AA76" s="46"/>
      <c r="AB76" s="46"/>
      <c r="AC76" s="46" t="str">
        <f t="shared" si="5"/>
        <v/>
      </c>
      <c r="AD76" s="46"/>
      <c r="AE76" s="46"/>
      <c r="AF76" s="2111">
        <f t="shared" si="7"/>
        <v>3</v>
      </c>
      <c r="AG76" s="2111">
        <f t="shared" si="8"/>
        <v>0</v>
      </c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</row>
    <row r="77" spans="1:265" s="8" customFormat="1" ht="15" customHeight="1" thickBot="1" x14ac:dyDescent="0.25">
      <c r="A77" s="790"/>
      <c r="B77" s="112" t="s">
        <v>30</v>
      </c>
      <c r="C77" s="113"/>
      <c r="D77" s="884" t="s">
        <v>31</v>
      </c>
      <c r="E77" s="889"/>
      <c r="F77" s="453"/>
      <c r="G77" s="454"/>
      <c r="H77" s="184" t="s">
        <v>23</v>
      </c>
      <c r="I77" s="184" t="s">
        <v>103</v>
      </c>
      <c r="J77" s="184"/>
      <c r="K77" s="225" t="s">
        <v>106</v>
      </c>
      <c r="L77" s="225" t="s">
        <v>97</v>
      </c>
      <c r="M77" s="397" t="s">
        <v>1155</v>
      </c>
      <c r="N77" s="397" t="s">
        <v>98</v>
      </c>
      <c r="O77" s="225" t="s">
        <v>344</v>
      </c>
      <c r="P77" s="2159">
        <f t="shared" si="6"/>
        <v>4</v>
      </c>
      <c r="Q77" s="297">
        <v>4</v>
      </c>
      <c r="R77" s="298"/>
      <c r="S77" s="298"/>
      <c r="T77" s="298"/>
      <c r="U77" s="298"/>
      <c r="V77" s="298"/>
      <c r="W77" s="299"/>
      <c r="X77" s="79"/>
      <c r="Y77" s="79"/>
      <c r="Z77" s="63"/>
      <c r="AA77" s="46"/>
      <c r="AB77" s="46"/>
      <c r="AC77" s="46" t="str">
        <f t="shared" si="5"/>
        <v/>
      </c>
      <c r="AD77" s="46"/>
      <c r="AE77" s="46"/>
      <c r="AF77" s="2111">
        <f t="shared" si="7"/>
        <v>4</v>
      </c>
      <c r="AG77" s="2111">
        <f t="shared" si="8"/>
        <v>0</v>
      </c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</row>
    <row r="78" spans="1:265" s="8" customFormat="1" ht="15" customHeight="1" thickBot="1" x14ac:dyDescent="0.25">
      <c r="A78" s="790"/>
      <c r="B78" s="112" t="s">
        <v>30</v>
      </c>
      <c r="C78" s="113"/>
      <c r="D78" s="884" t="s">
        <v>31</v>
      </c>
      <c r="E78" s="889"/>
      <c r="F78" s="453"/>
      <c r="G78" s="454"/>
      <c r="H78" s="184" t="s">
        <v>23</v>
      </c>
      <c r="I78" s="184" t="s">
        <v>1812</v>
      </c>
      <c r="J78" s="184"/>
      <c r="K78" s="225" t="s">
        <v>1813</v>
      </c>
      <c r="L78" s="225" t="s">
        <v>97</v>
      </c>
      <c r="M78" s="397" t="s">
        <v>1127</v>
      </c>
      <c r="N78" s="397" t="s">
        <v>24</v>
      </c>
      <c r="O78" s="225" t="s">
        <v>348</v>
      </c>
      <c r="P78" s="2159">
        <f t="shared" si="6"/>
        <v>4</v>
      </c>
      <c r="Q78" s="297">
        <v>4</v>
      </c>
      <c r="R78" s="298"/>
      <c r="S78" s="298"/>
      <c r="T78" s="298"/>
      <c r="U78" s="298"/>
      <c r="V78" s="298"/>
      <c r="W78" s="299"/>
      <c r="X78" s="79"/>
      <c r="Y78" s="79"/>
      <c r="Z78" s="63"/>
      <c r="AA78" s="46"/>
      <c r="AB78" s="46"/>
      <c r="AC78" s="46" t="str">
        <f t="shared" si="5"/>
        <v/>
      </c>
      <c r="AD78" s="46"/>
      <c r="AE78" s="46"/>
      <c r="AF78" s="2111">
        <f t="shared" si="7"/>
        <v>4</v>
      </c>
      <c r="AG78" s="2111">
        <f t="shared" si="8"/>
        <v>0</v>
      </c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</row>
    <row r="79" spans="1:265" s="8" customFormat="1" ht="15" customHeight="1" thickBot="1" x14ac:dyDescent="0.25">
      <c r="A79" s="790"/>
      <c r="B79" s="112" t="s">
        <v>30</v>
      </c>
      <c r="C79" s="113"/>
      <c r="D79" s="884" t="s">
        <v>31</v>
      </c>
      <c r="E79" s="889"/>
      <c r="F79" s="453"/>
      <c r="G79" s="454"/>
      <c r="H79" s="184" t="s">
        <v>23</v>
      </c>
      <c r="I79" s="184" t="s">
        <v>103</v>
      </c>
      <c r="J79" s="184"/>
      <c r="K79" s="225" t="s">
        <v>1319</v>
      </c>
      <c r="L79" s="225" t="s">
        <v>97</v>
      </c>
      <c r="M79" s="397">
        <v>8</v>
      </c>
      <c r="N79" s="397" t="s">
        <v>24</v>
      </c>
      <c r="O79" s="225" t="s">
        <v>348</v>
      </c>
      <c r="P79" s="2159">
        <f t="shared" si="6"/>
        <v>5</v>
      </c>
      <c r="Q79" s="297">
        <v>5</v>
      </c>
      <c r="R79" s="298"/>
      <c r="S79" s="298"/>
      <c r="T79" s="298"/>
      <c r="U79" s="298"/>
      <c r="V79" s="298"/>
      <c r="W79" s="299"/>
      <c r="X79" s="79"/>
      <c r="Y79" s="79"/>
      <c r="Z79" s="63"/>
      <c r="AA79" s="46"/>
      <c r="AB79" s="46"/>
      <c r="AC79" s="46" t="str">
        <f t="shared" si="5"/>
        <v/>
      </c>
      <c r="AD79" s="46"/>
      <c r="AE79" s="46"/>
      <c r="AF79" s="2111">
        <f t="shared" si="7"/>
        <v>5</v>
      </c>
      <c r="AG79" s="2111">
        <f t="shared" si="8"/>
        <v>0</v>
      </c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6"/>
      <c r="JA79" s="46"/>
      <c r="JB79" s="46"/>
      <c r="JC79" s="46"/>
      <c r="JD79" s="46"/>
      <c r="JE79" s="46"/>
    </row>
    <row r="80" spans="1:265" s="8" customFormat="1" ht="15" customHeight="1" thickBot="1" x14ac:dyDescent="0.25">
      <c r="A80" s="790"/>
      <c r="B80" s="112" t="s">
        <v>30</v>
      </c>
      <c r="C80" s="113"/>
      <c r="D80" s="884" t="s">
        <v>31</v>
      </c>
      <c r="E80" s="889"/>
      <c r="F80" s="453"/>
      <c r="G80" s="454"/>
      <c r="H80" s="184" t="s">
        <v>23</v>
      </c>
      <c r="I80" s="184" t="s">
        <v>103</v>
      </c>
      <c r="J80" s="1723" t="s">
        <v>1424</v>
      </c>
      <c r="K80" s="225" t="s">
        <v>1505</v>
      </c>
      <c r="L80" s="225"/>
      <c r="M80" s="397"/>
      <c r="N80" s="397"/>
      <c r="O80" s="225"/>
      <c r="P80" s="2159">
        <f t="shared" si="6"/>
        <v>0</v>
      </c>
      <c r="Q80" s="297"/>
      <c r="R80" s="298"/>
      <c r="S80" s="298">
        <v>4</v>
      </c>
      <c r="T80" s="298"/>
      <c r="U80" s="298"/>
      <c r="V80" s="298"/>
      <c r="W80" s="299"/>
      <c r="X80" s="79"/>
      <c r="Y80" s="79"/>
      <c r="Z80" s="63"/>
      <c r="AA80" s="46"/>
      <c r="AB80" s="46"/>
      <c r="AC80" s="46" t="str">
        <f t="shared" si="5"/>
        <v/>
      </c>
      <c r="AD80" s="46"/>
      <c r="AE80" s="46"/>
      <c r="AF80" s="2111">
        <f t="shared" si="7"/>
        <v>0</v>
      </c>
      <c r="AG80" s="2111">
        <f t="shared" si="8"/>
        <v>4</v>
      </c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 s="46"/>
      <c r="IY80" s="46"/>
      <c r="IZ80" s="46"/>
      <c r="JA80" s="46"/>
      <c r="JB80" s="46"/>
      <c r="JC80" s="46"/>
      <c r="JD80" s="46"/>
      <c r="JE80" s="46"/>
    </row>
    <row r="81" spans="1:265" s="8" customFormat="1" ht="15" customHeight="1" thickBot="1" x14ac:dyDescent="0.25">
      <c r="A81" s="790"/>
      <c r="B81" s="112" t="s">
        <v>30</v>
      </c>
      <c r="C81" s="113"/>
      <c r="D81" s="884" t="s">
        <v>31</v>
      </c>
      <c r="E81" s="889"/>
      <c r="F81" s="453"/>
      <c r="G81" s="454"/>
      <c r="H81" s="184" t="s">
        <v>23</v>
      </c>
      <c r="I81" s="184" t="s">
        <v>103</v>
      </c>
      <c r="J81" s="1756" t="s">
        <v>1424</v>
      </c>
      <c r="K81" s="212" t="s">
        <v>1506</v>
      </c>
      <c r="L81" s="225"/>
      <c r="M81" s="397"/>
      <c r="N81" s="397"/>
      <c r="O81" s="225"/>
      <c r="P81" s="2159">
        <f t="shared" si="6"/>
        <v>0</v>
      </c>
      <c r="Q81" s="297"/>
      <c r="R81" s="298"/>
      <c r="S81" s="298">
        <v>2</v>
      </c>
      <c r="T81" s="298"/>
      <c r="U81" s="298"/>
      <c r="V81" s="298"/>
      <c r="W81" s="299"/>
      <c r="X81" s="79"/>
      <c r="Y81" s="79"/>
      <c r="Z81" s="63"/>
      <c r="AA81" s="46"/>
      <c r="AB81" s="46"/>
      <c r="AC81" s="46" t="str">
        <f t="shared" si="5"/>
        <v/>
      </c>
      <c r="AD81" s="46"/>
      <c r="AE81" s="46"/>
      <c r="AF81" s="2111">
        <f t="shared" si="7"/>
        <v>0</v>
      </c>
      <c r="AG81" s="2111">
        <f t="shared" si="8"/>
        <v>2</v>
      </c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 s="46"/>
      <c r="IY81" s="46"/>
      <c r="IZ81" s="46"/>
      <c r="JA81" s="46"/>
      <c r="JB81" s="46"/>
      <c r="JC81" s="46"/>
      <c r="JD81" s="46"/>
      <c r="JE81" s="46"/>
    </row>
    <row r="82" spans="1:265" s="8" customFormat="1" ht="15" customHeight="1" thickBot="1" x14ac:dyDescent="0.25">
      <c r="A82" s="790"/>
      <c r="B82" s="112" t="s">
        <v>30</v>
      </c>
      <c r="C82" s="113"/>
      <c r="D82" s="884" t="s">
        <v>31</v>
      </c>
      <c r="E82" s="889"/>
      <c r="F82" s="453"/>
      <c r="G82" s="454"/>
      <c r="H82" s="184" t="s">
        <v>23</v>
      </c>
      <c r="I82" s="184" t="s">
        <v>103</v>
      </c>
      <c r="J82" s="1757" t="s">
        <v>1424</v>
      </c>
      <c r="K82" s="225" t="s">
        <v>1507</v>
      </c>
      <c r="L82" s="225"/>
      <c r="M82" s="397"/>
      <c r="N82" s="397"/>
      <c r="O82" s="225"/>
      <c r="P82" s="2159">
        <f t="shared" si="6"/>
        <v>0</v>
      </c>
      <c r="Q82" s="297"/>
      <c r="R82" s="298"/>
      <c r="S82" s="298"/>
      <c r="T82" s="298"/>
      <c r="U82" s="298"/>
      <c r="V82" s="298"/>
      <c r="W82" s="299">
        <v>2</v>
      </c>
      <c r="X82" s="79"/>
      <c r="Y82" s="79"/>
      <c r="Z82" s="63"/>
      <c r="AA82" s="46"/>
      <c r="AB82" s="46"/>
      <c r="AC82" s="46" t="str">
        <f t="shared" si="5"/>
        <v/>
      </c>
      <c r="AD82" s="46"/>
      <c r="AE82" s="46"/>
      <c r="AF82" s="2111">
        <f t="shared" si="7"/>
        <v>0</v>
      </c>
      <c r="AG82" s="2111">
        <f t="shared" si="8"/>
        <v>2</v>
      </c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  <c r="IX82" s="46"/>
      <c r="IY82" s="46"/>
      <c r="IZ82" s="46"/>
      <c r="JA82" s="46"/>
      <c r="JB82" s="46"/>
      <c r="JC82" s="46"/>
      <c r="JD82" s="46"/>
      <c r="JE82" s="46"/>
    </row>
    <row r="83" spans="1:265" s="8" customFormat="1" ht="15" customHeight="1" thickBot="1" x14ac:dyDescent="0.25">
      <c r="A83" s="790"/>
      <c r="B83" s="112" t="s">
        <v>30</v>
      </c>
      <c r="C83" s="113"/>
      <c r="D83" s="884" t="s">
        <v>31</v>
      </c>
      <c r="E83" s="889"/>
      <c r="F83" s="453"/>
      <c r="G83" s="454"/>
      <c r="H83" s="184" t="s">
        <v>23</v>
      </c>
      <c r="I83" s="184" t="s">
        <v>103</v>
      </c>
      <c r="J83" s="1776" t="s">
        <v>1425</v>
      </c>
      <c r="K83" s="225" t="s">
        <v>1745</v>
      </c>
      <c r="L83" s="225"/>
      <c r="M83" s="397"/>
      <c r="N83" s="397"/>
      <c r="O83" s="225"/>
      <c r="P83" s="2159">
        <f t="shared" si="6"/>
        <v>0</v>
      </c>
      <c r="Q83" s="297"/>
      <c r="R83" s="298"/>
      <c r="S83" s="298"/>
      <c r="T83" s="298">
        <v>8</v>
      </c>
      <c r="U83" s="298"/>
      <c r="V83" s="298"/>
      <c r="W83" s="299"/>
      <c r="X83" s="79"/>
      <c r="Y83" s="79"/>
      <c r="Z83" s="63"/>
      <c r="AA83" s="46"/>
      <c r="AB83" s="46"/>
      <c r="AC83" s="46" t="str">
        <f t="shared" si="5"/>
        <v/>
      </c>
      <c r="AD83" s="46" t="s">
        <v>2082</v>
      </c>
      <c r="AE83" s="46"/>
      <c r="AF83" s="2111">
        <f t="shared" si="7"/>
        <v>0</v>
      </c>
      <c r="AG83" s="2111">
        <f t="shared" si="8"/>
        <v>0</v>
      </c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 s="46"/>
      <c r="IY83" s="46"/>
      <c r="IZ83" s="46"/>
      <c r="JA83" s="46"/>
      <c r="JB83" s="46"/>
      <c r="JC83" s="46"/>
      <c r="JD83" s="46"/>
      <c r="JE83" s="46"/>
    </row>
    <row r="84" spans="1:265" s="8" customFormat="1" ht="15" customHeight="1" thickBot="1" x14ac:dyDescent="0.25">
      <c r="A84" s="790"/>
      <c r="B84" s="112" t="s">
        <v>30</v>
      </c>
      <c r="C84" s="113"/>
      <c r="D84" s="886" t="s">
        <v>31</v>
      </c>
      <c r="E84" s="889"/>
      <c r="F84" s="453"/>
      <c r="G84" s="454"/>
      <c r="H84" s="203" t="s">
        <v>23</v>
      </c>
      <c r="I84" s="203" t="s">
        <v>103</v>
      </c>
      <c r="J84" s="1777" t="s">
        <v>1425</v>
      </c>
      <c r="K84" s="226" t="s">
        <v>1732</v>
      </c>
      <c r="L84" s="226"/>
      <c r="M84" s="524"/>
      <c r="N84" s="524"/>
      <c r="O84" s="226"/>
      <c r="P84" s="2159">
        <f t="shared" si="6"/>
        <v>0</v>
      </c>
      <c r="Q84" s="300"/>
      <c r="R84" s="301"/>
      <c r="S84" s="301"/>
      <c r="T84" s="301">
        <v>5</v>
      </c>
      <c r="U84" s="301"/>
      <c r="V84" s="301"/>
      <c r="W84" s="302"/>
      <c r="X84" s="79">
        <f>SUM(Q75:W84)</f>
        <v>40</v>
      </c>
      <c r="Y84" s="79">
        <f>X84</f>
        <v>40</v>
      </c>
      <c r="Z84" s="63"/>
      <c r="AA84" s="46"/>
      <c r="AB84" s="46"/>
      <c r="AC84" s="46" t="str">
        <f t="shared" si="5"/>
        <v/>
      </c>
      <c r="AD84" s="46" t="s">
        <v>2077</v>
      </c>
      <c r="AE84" s="46"/>
      <c r="AF84" s="2111">
        <f t="shared" si="7"/>
        <v>0</v>
      </c>
      <c r="AG84" s="2111">
        <f t="shared" si="8"/>
        <v>0</v>
      </c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 s="46"/>
      <c r="IY84" s="46"/>
      <c r="IZ84" s="46"/>
      <c r="JA84" s="46"/>
      <c r="JB84" s="46"/>
      <c r="JC84" s="46"/>
      <c r="JD84" s="46"/>
      <c r="JE84" s="46"/>
    </row>
    <row r="85" spans="1:265" s="7" customFormat="1" ht="15" customHeight="1" thickBot="1" x14ac:dyDescent="0.25">
      <c r="A85" s="2039">
        <f>A75+1</f>
        <v>9</v>
      </c>
      <c r="B85" s="630" t="s">
        <v>355</v>
      </c>
      <c r="C85" s="116" t="s">
        <v>35</v>
      </c>
      <c r="D85" s="868" t="s">
        <v>465</v>
      </c>
      <c r="E85" s="842" t="s">
        <v>86</v>
      </c>
      <c r="F85" s="842" t="s">
        <v>512</v>
      </c>
      <c r="G85" s="843" t="s">
        <v>1074</v>
      </c>
      <c r="H85" s="559" t="s">
        <v>351</v>
      </c>
      <c r="I85" s="559" t="s">
        <v>1371</v>
      </c>
      <c r="J85" s="559"/>
      <c r="K85" s="560" t="s">
        <v>1179</v>
      </c>
      <c r="L85" s="560" t="s">
        <v>401</v>
      </c>
      <c r="M85" s="949">
        <v>5</v>
      </c>
      <c r="N85" s="561" t="s">
        <v>390</v>
      </c>
      <c r="O85" s="560" t="s">
        <v>839</v>
      </c>
      <c r="P85" s="2159">
        <f t="shared" si="6"/>
        <v>5</v>
      </c>
      <c r="Q85" s="562">
        <v>3</v>
      </c>
      <c r="R85" s="563">
        <v>2</v>
      </c>
      <c r="S85" s="563"/>
      <c r="T85" s="563"/>
      <c r="U85" s="563"/>
      <c r="V85" s="563"/>
      <c r="W85" s="564"/>
      <c r="X85" s="117"/>
      <c r="Y85" s="117"/>
      <c r="Z85" s="63" t="str">
        <f>C85</f>
        <v>TC</v>
      </c>
      <c r="AA85" s="46" t="s">
        <v>877</v>
      </c>
      <c r="AB85" s="46" t="s">
        <v>881</v>
      </c>
      <c r="AC85" s="46">
        <f t="shared" si="5"/>
        <v>13</v>
      </c>
      <c r="AD85" s="46"/>
      <c r="AE85" s="46"/>
      <c r="AF85" s="2111">
        <f t="shared" si="7"/>
        <v>5</v>
      </c>
      <c r="AG85" s="2111">
        <f t="shared" si="8"/>
        <v>0</v>
      </c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 s="46"/>
      <c r="IY85" s="46"/>
      <c r="IZ85" s="46"/>
      <c r="JA85" s="46"/>
      <c r="JB85" s="46"/>
      <c r="JC85" s="46"/>
      <c r="JD85" s="46"/>
      <c r="JE85" s="46"/>
    </row>
    <row r="86" spans="1:265" s="7" customFormat="1" ht="15" customHeight="1" thickBot="1" x14ac:dyDescent="0.25">
      <c r="A86" s="98"/>
      <c r="B86" s="73" t="s">
        <v>355</v>
      </c>
      <c r="C86" s="118"/>
      <c r="D86" s="870" t="s">
        <v>465</v>
      </c>
      <c r="E86" s="879"/>
      <c r="F86" s="461"/>
      <c r="G86" s="462"/>
      <c r="H86" s="420" t="s">
        <v>509</v>
      </c>
      <c r="I86" s="415" t="s">
        <v>1848</v>
      </c>
      <c r="J86" s="416"/>
      <c r="K86" s="415" t="s">
        <v>1015</v>
      </c>
      <c r="L86" s="417" t="s">
        <v>97</v>
      </c>
      <c r="M86" s="417">
        <v>3</v>
      </c>
      <c r="N86" s="417" t="s">
        <v>24</v>
      </c>
      <c r="O86" s="417" t="s">
        <v>402</v>
      </c>
      <c r="P86" s="2159">
        <f t="shared" si="6"/>
        <v>3</v>
      </c>
      <c r="Q86" s="418">
        <v>3</v>
      </c>
      <c r="R86" s="419"/>
      <c r="S86" s="413"/>
      <c r="T86" s="413"/>
      <c r="U86" s="413"/>
      <c r="V86" s="413"/>
      <c r="W86" s="509"/>
      <c r="X86" s="119"/>
      <c r="Y86" s="119"/>
      <c r="Z86" s="63"/>
      <c r="AA86" s="46"/>
      <c r="AB86" s="46"/>
      <c r="AC86" s="46" t="str">
        <f t="shared" si="5"/>
        <v/>
      </c>
      <c r="AD86" s="46"/>
      <c r="AE86" s="46"/>
      <c r="AF86" s="2111">
        <f t="shared" si="7"/>
        <v>3</v>
      </c>
      <c r="AG86" s="2111">
        <f t="shared" si="8"/>
        <v>0</v>
      </c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 s="46"/>
      <c r="IY86" s="46"/>
      <c r="IZ86" s="46"/>
      <c r="JA86" s="46"/>
      <c r="JB86" s="46"/>
      <c r="JC86" s="46"/>
      <c r="JD86" s="46"/>
      <c r="JE86" s="46"/>
    </row>
    <row r="87" spans="1:265" s="7" customFormat="1" ht="15" customHeight="1" thickBot="1" x14ac:dyDescent="0.25">
      <c r="A87" s="98"/>
      <c r="B87" s="73" t="s">
        <v>355</v>
      </c>
      <c r="C87" s="118"/>
      <c r="D87" s="870" t="s">
        <v>465</v>
      </c>
      <c r="E87" s="879"/>
      <c r="F87" s="461"/>
      <c r="G87" s="462"/>
      <c r="H87" s="420" t="s">
        <v>509</v>
      </c>
      <c r="I87" s="415" t="s">
        <v>1848</v>
      </c>
      <c r="J87" s="400"/>
      <c r="K87" s="399" t="s">
        <v>1015</v>
      </c>
      <c r="L87" s="399" t="s">
        <v>97</v>
      </c>
      <c r="M87" s="507">
        <v>3</v>
      </c>
      <c r="N87" s="507" t="s">
        <v>98</v>
      </c>
      <c r="O87" s="399" t="s">
        <v>402</v>
      </c>
      <c r="P87" s="2159">
        <f t="shared" si="6"/>
        <v>3</v>
      </c>
      <c r="Q87" s="401">
        <v>3</v>
      </c>
      <c r="R87" s="402"/>
      <c r="S87" s="402"/>
      <c r="T87" s="413"/>
      <c r="U87" s="413"/>
      <c r="V87" s="326"/>
      <c r="W87" s="327"/>
      <c r="X87" s="119"/>
      <c r="Y87" s="119"/>
      <c r="Z87" s="63"/>
      <c r="AA87" s="46"/>
      <c r="AB87" s="46"/>
      <c r="AC87" s="46" t="str">
        <f t="shared" si="5"/>
        <v/>
      </c>
      <c r="AD87" s="46"/>
      <c r="AE87" s="46"/>
      <c r="AF87" s="2111">
        <f t="shared" si="7"/>
        <v>3</v>
      </c>
      <c r="AG87" s="2111">
        <f t="shared" si="8"/>
        <v>0</v>
      </c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46"/>
      <c r="JB87" s="46"/>
      <c r="JC87" s="46"/>
      <c r="JD87" s="46"/>
      <c r="JE87" s="46"/>
    </row>
    <row r="88" spans="1:265" s="788" customFormat="1" ht="15" customHeight="1" thickBot="1" x14ac:dyDescent="0.25">
      <c r="A88" s="98"/>
      <c r="B88" s="73" t="s">
        <v>355</v>
      </c>
      <c r="C88" s="118"/>
      <c r="D88" s="870" t="s">
        <v>465</v>
      </c>
      <c r="E88" s="879"/>
      <c r="F88" s="461"/>
      <c r="G88" s="462"/>
      <c r="H88" s="414" t="s">
        <v>509</v>
      </c>
      <c r="I88" s="181" t="s">
        <v>1848</v>
      </c>
      <c r="J88" s="184"/>
      <c r="K88" s="399" t="s">
        <v>1121</v>
      </c>
      <c r="L88" s="399" t="s">
        <v>97</v>
      </c>
      <c r="M88" s="507">
        <v>3</v>
      </c>
      <c r="N88" s="507" t="s">
        <v>98</v>
      </c>
      <c r="O88" s="399" t="s">
        <v>402</v>
      </c>
      <c r="P88" s="2159">
        <f t="shared" si="6"/>
        <v>4</v>
      </c>
      <c r="Q88" s="401">
        <v>4</v>
      </c>
      <c r="R88" s="402"/>
      <c r="S88" s="402"/>
      <c r="T88" s="413"/>
      <c r="U88" s="413"/>
      <c r="V88" s="326"/>
      <c r="W88" s="327"/>
      <c r="X88" s="119"/>
      <c r="Y88" s="119"/>
      <c r="Z88" s="63"/>
      <c r="AA88" s="789"/>
      <c r="AB88" s="789"/>
      <c r="AC88" s="789" t="str">
        <f t="shared" si="5"/>
        <v/>
      </c>
      <c r="AD88" s="789"/>
      <c r="AE88" s="789"/>
      <c r="AF88" s="2111">
        <f t="shared" si="7"/>
        <v>4</v>
      </c>
      <c r="AG88" s="2111">
        <f t="shared" si="8"/>
        <v>0</v>
      </c>
      <c r="AH88" s="789"/>
      <c r="AI88" s="789"/>
      <c r="AJ88" s="789"/>
      <c r="AK88" s="789"/>
      <c r="AL88" s="789"/>
      <c r="AM88" s="789"/>
      <c r="AN88" s="789"/>
      <c r="AO88" s="789"/>
      <c r="AP88" s="789"/>
      <c r="AQ88" s="789"/>
      <c r="AR88" s="789"/>
      <c r="AS88" s="789"/>
      <c r="AT88" s="789"/>
      <c r="AU88" s="789"/>
      <c r="AV88" s="789"/>
      <c r="AW88" s="789"/>
      <c r="AX88" s="789"/>
      <c r="AY88" s="789"/>
      <c r="AZ88" s="789"/>
      <c r="BA88" s="789"/>
      <c r="BB88" s="789"/>
      <c r="BC88" s="789"/>
      <c r="BD88" s="789"/>
      <c r="BE88" s="789"/>
      <c r="BF88" s="789"/>
      <c r="BG88" s="789"/>
      <c r="BH88" s="789"/>
      <c r="BI88" s="789"/>
      <c r="BJ88" s="789"/>
      <c r="BK88" s="789"/>
      <c r="BL88" s="789"/>
      <c r="BM88" s="789"/>
      <c r="BN88" s="789"/>
      <c r="BO88" s="789"/>
      <c r="BP88" s="789"/>
      <c r="BQ88" s="789"/>
      <c r="BR88" s="789"/>
      <c r="BS88" s="789"/>
      <c r="BT88" s="789"/>
      <c r="BU88" s="789"/>
      <c r="BV88" s="789"/>
      <c r="BW88" s="789"/>
      <c r="BX88" s="789"/>
      <c r="BY88" s="789"/>
      <c r="BZ88" s="789"/>
      <c r="CA88" s="789"/>
      <c r="CB88" s="789"/>
      <c r="CC88" s="789"/>
      <c r="CD88" s="789"/>
      <c r="CE88" s="789"/>
      <c r="CF88" s="789"/>
      <c r="CG88" s="789"/>
      <c r="CH88" s="789"/>
      <c r="CI88" s="789"/>
      <c r="CJ88" s="789"/>
      <c r="CK88" s="789"/>
      <c r="CL88" s="789"/>
      <c r="CM88" s="789"/>
      <c r="CN88" s="789"/>
      <c r="CO88" s="789"/>
      <c r="CP88" s="789"/>
      <c r="CQ88" s="789"/>
      <c r="CR88" s="789"/>
      <c r="CS88" s="789"/>
      <c r="CT88" s="789"/>
      <c r="CU88" s="789"/>
      <c r="CV88" s="789"/>
      <c r="CW88" s="789"/>
      <c r="CX88" s="789"/>
      <c r="CY88" s="789"/>
      <c r="CZ88" s="789"/>
      <c r="DA88" s="789"/>
      <c r="DB88" s="789"/>
      <c r="DC88" s="789"/>
      <c r="DD88" s="789"/>
      <c r="DE88" s="789"/>
      <c r="DF88" s="789"/>
      <c r="DG88" s="789"/>
      <c r="DH88" s="789"/>
      <c r="DI88" s="789"/>
      <c r="DJ88" s="789"/>
      <c r="DK88" s="789"/>
      <c r="DL88" s="789"/>
      <c r="DM88" s="789"/>
      <c r="DN88" s="789"/>
      <c r="DO88" s="789"/>
      <c r="DP88" s="789"/>
      <c r="DQ88" s="789"/>
      <c r="DR88" s="789"/>
      <c r="DS88" s="789"/>
      <c r="DT88" s="789"/>
      <c r="DU88" s="789"/>
      <c r="DV88" s="789"/>
      <c r="DW88" s="789"/>
      <c r="DX88" s="789"/>
      <c r="DY88" s="789"/>
      <c r="DZ88" s="789"/>
      <c r="EA88" s="789"/>
      <c r="EB88" s="789"/>
      <c r="EC88" s="789"/>
      <c r="ED88" s="789"/>
      <c r="EE88" s="789"/>
      <c r="EF88" s="789"/>
      <c r="EG88" s="789"/>
      <c r="EH88" s="789"/>
      <c r="EI88" s="789"/>
      <c r="EJ88" s="789"/>
      <c r="EK88" s="789"/>
      <c r="EL88" s="789"/>
      <c r="EM88" s="789"/>
      <c r="EN88" s="789"/>
      <c r="EO88" s="789"/>
      <c r="EP88" s="789"/>
      <c r="EQ88" s="789"/>
      <c r="ER88" s="789"/>
      <c r="ES88" s="789"/>
      <c r="ET88" s="789"/>
      <c r="EU88" s="789"/>
      <c r="EV88" s="789"/>
      <c r="EW88" s="789"/>
      <c r="EX88" s="789"/>
      <c r="EY88" s="789"/>
      <c r="EZ88" s="789"/>
      <c r="FA88" s="789"/>
      <c r="FB88" s="789"/>
      <c r="FC88" s="789"/>
      <c r="FD88" s="789"/>
      <c r="FE88" s="789"/>
      <c r="FF88" s="789"/>
      <c r="FG88" s="789"/>
      <c r="FH88" s="789"/>
      <c r="FI88" s="789"/>
      <c r="FJ88" s="789"/>
      <c r="FK88" s="789"/>
      <c r="FL88" s="789"/>
      <c r="FM88" s="789"/>
      <c r="FN88" s="789"/>
      <c r="FO88" s="789"/>
      <c r="FP88" s="789"/>
      <c r="FQ88" s="789"/>
      <c r="FR88" s="789"/>
      <c r="FS88" s="789"/>
      <c r="FT88" s="789"/>
      <c r="FU88" s="789"/>
      <c r="FV88" s="789"/>
      <c r="FW88" s="789"/>
      <c r="FX88" s="789"/>
      <c r="FY88" s="789"/>
      <c r="FZ88" s="789"/>
      <c r="GA88" s="789"/>
      <c r="GB88" s="789"/>
      <c r="GC88" s="789"/>
      <c r="GD88" s="789"/>
      <c r="GE88" s="789"/>
      <c r="GF88" s="789"/>
      <c r="GG88" s="789"/>
      <c r="GH88" s="789"/>
      <c r="GI88" s="789"/>
      <c r="GJ88" s="789"/>
      <c r="GK88" s="789"/>
      <c r="GL88" s="789"/>
      <c r="GM88" s="789"/>
      <c r="GN88" s="789"/>
      <c r="GO88" s="789"/>
      <c r="GP88" s="789"/>
      <c r="GQ88" s="789"/>
      <c r="GR88" s="789"/>
      <c r="GS88" s="789"/>
      <c r="GT88" s="789"/>
      <c r="GU88" s="789"/>
      <c r="GV88" s="789"/>
      <c r="GW88" s="789"/>
      <c r="GX88" s="789"/>
      <c r="GY88" s="789"/>
      <c r="GZ88" s="789"/>
      <c r="HA88" s="789"/>
      <c r="HB88" s="789"/>
      <c r="HC88" s="789"/>
      <c r="HD88" s="789"/>
      <c r="HE88" s="789"/>
      <c r="HF88" s="789"/>
      <c r="HG88" s="789"/>
      <c r="HH88" s="789"/>
      <c r="HI88" s="789"/>
      <c r="HJ88" s="789"/>
      <c r="HK88" s="789"/>
      <c r="HL88" s="789"/>
      <c r="HM88" s="789"/>
      <c r="HN88" s="789"/>
      <c r="HO88" s="789"/>
      <c r="HP88" s="789"/>
      <c r="HQ88" s="789"/>
      <c r="HR88" s="789"/>
      <c r="HS88" s="789"/>
      <c r="HT88" s="789"/>
      <c r="HU88" s="789"/>
      <c r="HV88" s="789"/>
      <c r="HW88" s="789"/>
      <c r="HX88" s="789"/>
      <c r="HY88" s="789"/>
      <c r="HZ88" s="789"/>
      <c r="IA88" s="789"/>
      <c r="IB88" s="789"/>
      <c r="IC88" s="789"/>
      <c r="ID88" s="789"/>
      <c r="IE88" s="789"/>
      <c r="IF88" s="789"/>
      <c r="IG88" s="789"/>
      <c r="IH88" s="789"/>
      <c r="II88" s="789"/>
      <c r="IJ88" s="789"/>
      <c r="IK88" s="789"/>
      <c r="IL88" s="789"/>
      <c r="IM88" s="789"/>
      <c r="IN88" s="789"/>
      <c r="IO88" s="789"/>
      <c r="IP88" s="789"/>
      <c r="IQ88" s="789"/>
      <c r="IR88" s="789"/>
      <c r="IS88" s="789"/>
      <c r="IT88" s="789"/>
      <c r="IU88" s="789"/>
      <c r="IV88" s="789"/>
      <c r="IW88" s="789"/>
      <c r="IX88" s="789"/>
      <c r="IY88" s="789"/>
      <c r="IZ88" s="789"/>
      <c r="JA88" s="789"/>
      <c r="JB88" s="789"/>
      <c r="JC88" s="789"/>
      <c r="JD88" s="789"/>
      <c r="JE88" s="789"/>
    </row>
    <row r="89" spans="1:265" s="788" customFormat="1" ht="15" customHeight="1" thickBot="1" x14ac:dyDescent="0.25">
      <c r="A89" s="98"/>
      <c r="B89" s="73" t="s">
        <v>355</v>
      </c>
      <c r="C89" s="118"/>
      <c r="D89" s="870" t="s">
        <v>465</v>
      </c>
      <c r="E89" s="879"/>
      <c r="F89" s="461"/>
      <c r="G89" s="462"/>
      <c r="H89" s="414" t="s">
        <v>509</v>
      </c>
      <c r="I89" s="181" t="s">
        <v>511</v>
      </c>
      <c r="J89" s="1757" t="s">
        <v>1424</v>
      </c>
      <c r="K89" s="225" t="s">
        <v>1507</v>
      </c>
      <c r="L89" s="225"/>
      <c r="M89" s="397"/>
      <c r="N89" s="397"/>
      <c r="O89" s="225"/>
      <c r="P89" s="2159">
        <f t="shared" si="6"/>
        <v>0</v>
      </c>
      <c r="Q89" s="297"/>
      <c r="R89" s="298"/>
      <c r="S89" s="298"/>
      <c r="T89" s="298"/>
      <c r="U89" s="298"/>
      <c r="V89" s="298"/>
      <c r="W89" s="299">
        <v>2</v>
      </c>
      <c r="X89" s="119"/>
      <c r="Y89" s="119"/>
      <c r="Z89" s="63"/>
      <c r="AA89" s="789"/>
      <c r="AB89" s="789"/>
      <c r="AC89" s="789" t="str">
        <f t="shared" si="5"/>
        <v/>
      </c>
      <c r="AD89" s="789"/>
      <c r="AE89" s="789"/>
      <c r="AF89" s="2111">
        <f t="shared" si="7"/>
        <v>0</v>
      </c>
      <c r="AG89" s="2111">
        <f t="shared" si="8"/>
        <v>2</v>
      </c>
      <c r="AH89" s="789"/>
      <c r="AI89" s="789"/>
      <c r="AJ89" s="789"/>
      <c r="AK89" s="789"/>
      <c r="AL89" s="789"/>
      <c r="AM89" s="789"/>
      <c r="AN89" s="789"/>
      <c r="AO89" s="789"/>
      <c r="AP89" s="789"/>
      <c r="AQ89" s="789"/>
      <c r="AR89" s="789"/>
      <c r="AS89" s="789"/>
      <c r="AT89" s="789"/>
      <c r="AU89" s="789"/>
      <c r="AV89" s="789"/>
      <c r="AW89" s="789"/>
      <c r="AX89" s="789"/>
      <c r="AY89" s="789"/>
      <c r="AZ89" s="789"/>
      <c r="BA89" s="789"/>
      <c r="BB89" s="789"/>
      <c r="BC89" s="789"/>
      <c r="BD89" s="789"/>
      <c r="BE89" s="789"/>
      <c r="BF89" s="789"/>
      <c r="BG89" s="789"/>
      <c r="BH89" s="789"/>
      <c r="BI89" s="789"/>
      <c r="BJ89" s="789"/>
      <c r="BK89" s="789"/>
      <c r="BL89" s="789"/>
      <c r="BM89" s="789"/>
      <c r="BN89" s="789"/>
      <c r="BO89" s="789"/>
      <c r="BP89" s="789"/>
      <c r="BQ89" s="789"/>
      <c r="BR89" s="789"/>
      <c r="BS89" s="789"/>
      <c r="BT89" s="789"/>
      <c r="BU89" s="789"/>
      <c r="BV89" s="789"/>
      <c r="BW89" s="789"/>
      <c r="BX89" s="789"/>
      <c r="BY89" s="789"/>
      <c r="BZ89" s="789"/>
      <c r="CA89" s="789"/>
      <c r="CB89" s="789"/>
      <c r="CC89" s="789"/>
      <c r="CD89" s="789"/>
      <c r="CE89" s="789"/>
      <c r="CF89" s="789"/>
      <c r="CG89" s="789"/>
      <c r="CH89" s="789"/>
      <c r="CI89" s="789"/>
      <c r="CJ89" s="789"/>
      <c r="CK89" s="789"/>
      <c r="CL89" s="789"/>
      <c r="CM89" s="789"/>
      <c r="CN89" s="789"/>
      <c r="CO89" s="789"/>
      <c r="CP89" s="789"/>
      <c r="CQ89" s="789"/>
      <c r="CR89" s="789"/>
      <c r="CS89" s="789"/>
      <c r="CT89" s="789"/>
      <c r="CU89" s="789"/>
      <c r="CV89" s="789"/>
      <c r="CW89" s="789"/>
      <c r="CX89" s="789"/>
      <c r="CY89" s="789"/>
      <c r="CZ89" s="789"/>
      <c r="DA89" s="789"/>
      <c r="DB89" s="789"/>
      <c r="DC89" s="789"/>
      <c r="DD89" s="789"/>
      <c r="DE89" s="789"/>
      <c r="DF89" s="789"/>
      <c r="DG89" s="789"/>
      <c r="DH89" s="789"/>
      <c r="DI89" s="789"/>
      <c r="DJ89" s="789"/>
      <c r="DK89" s="789"/>
      <c r="DL89" s="789"/>
      <c r="DM89" s="789"/>
      <c r="DN89" s="789"/>
      <c r="DO89" s="789"/>
      <c r="DP89" s="789"/>
      <c r="DQ89" s="789"/>
      <c r="DR89" s="789"/>
      <c r="DS89" s="789"/>
      <c r="DT89" s="789"/>
      <c r="DU89" s="789"/>
      <c r="DV89" s="789"/>
      <c r="DW89" s="789"/>
      <c r="DX89" s="789"/>
      <c r="DY89" s="789"/>
      <c r="DZ89" s="789"/>
      <c r="EA89" s="789"/>
      <c r="EB89" s="789"/>
      <c r="EC89" s="789"/>
      <c r="ED89" s="789"/>
      <c r="EE89" s="789"/>
      <c r="EF89" s="789"/>
      <c r="EG89" s="789"/>
      <c r="EH89" s="789"/>
      <c r="EI89" s="789"/>
      <c r="EJ89" s="789"/>
      <c r="EK89" s="789"/>
      <c r="EL89" s="789"/>
      <c r="EM89" s="789"/>
      <c r="EN89" s="789"/>
      <c r="EO89" s="789"/>
      <c r="EP89" s="789"/>
      <c r="EQ89" s="789"/>
      <c r="ER89" s="789"/>
      <c r="ES89" s="789"/>
      <c r="ET89" s="789"/>
      <c r="EU89" s="789"/>
      <c r="EV89" s="789"/>
      <c r="EW89" s="789"/>
      <c r="EX89" s="789"/>
      <c r="EY89" s="789"/>
      <c r="EZ89" s="789"/>
      <c r="FA89" s="789"/>
      <c r="FB89" s="789"/>
      <c r="FC89" s="789"/>
      <c r="FD89" s="789"/>
      <c r="FE89" s="789"/>
      <c r="FF89" s="789"/>
      <c r="FG89" s="789"/>
      <c r="FH89" s="789"/>
      <c r="FI89" s="789"/>
      <c r="FJ89" s="789"/>
      <c r="FK89" s="789"/>
      <c r="FL89" s="789"/>
      <c r="FM89" s="789"/>
      <c r="FN89" s="789"/>
      <c r="FO89" s="789"/>
      <c r="FP89" s="789"/>
      <c r="FQ89" s="789"/>
      <c r="FR89" s="789"/>
      <c r="FS89" s="789"/>
      <c r="FT89" s="789"/>
      <c r="FU89" s="789"/>
      <c r="FV89" s="789"/>
      <c r="FW89" s="789"/>
      <c r="FX89" s="789"/>
      <c r="FY89" s="789"/>
      <c r="FZ89" s="789"/>
      <c r="GA89" s="789"/>
      <c r="GB89" s="789"/>
      <c r="GC89" s="789"/>
      <c r="GD89" s="789"/>
      <c r="GE89" s="789"/>
      <c r="GF89" s="789"/>
      <c r="GG89" s="789"/>
      <c r="GH89" s="789"/>
      <c r="GI89" s="789"/>
      <c r="GJ89" s="789"/>
      <c r="GK89" s="789"/>
      <c r="GL89" s="789"/>
      <c r="GM89" s="789"/>
      <c r="GN89" s="789"/>
      <c r="GO89" s="789"/>
      <c r="GP89" s="789"/>
      <c r="GQ89" s="789"/>
      <c r="GR89" s="789"/>
      <c r="GS89" s="789"/>
      <c r="GT89" s="789"/>
      <c r="GU89" s="789"/>
      <c r="GV89" s="789"/>
      <c r="GW89" s="789"/>
      <c r="GX89" s="789"/>
      <c r="GY89" s="789"/>
      <c r="GZ89" s="789"/>
      <c r="HA89" s="789"/>
      <c r="HB89" s="789"/>
      <c r="HC89" s="789"/>
      <c r="HD89" s="789"/>
      <c r="HE89" s="789"/>
      <c r="HF89" s="789"/>
      <c r="HG89" s="789"/>
      <c r="HH89" s="789"/>
      <c r="HI89" s="789"/>
      <c r="HJ89" s="789"/>
      <c r="HK89" s="789"/>
      <c r="HL89" s="789"/>
      <c r="HM89" s="789"/>
      <c r="HN89" s="789"/>
      <c r="HO89" s="789"/>
      <c r="HP89" s="789"/>
      <c r="HQ89" s="789"/>
      <c r="HR89" s="789"/>
      <c r="HS89" s="789"/>
      <c r="HT89" s="789"/>
      <c r="HU89" s="789"/>
      <c r="HV89" s="789"/>
      <c r="HW89" s="789"/>
      <c r="HX89" s="789"/>
      <c r="HY89" s="789"/>
      <c r="HZ89" s="789"/>
      <c r="IA89" s="789"/>
      <c r="IB89" s="789"/>
      <c r="IC89" s="789"/>
      <c r="ID89" s="789"/>
      <c r="IE89" s="789"/>
      <c r="IF89" s="789"/>
      <c r="IG89" s="789"/>
      <c r="IH89" s="789"/>
      <c r="II89" s="789"/>
      <c r="IJ89" s="789"/>
      <c r="IK89" s="789"/>
      <c r="IL89" s="789"/>
      <c r="IM89" s="789"/>
      <c r="IN89" s="789"/>
      <c r="IO89" s="789"/>
      <c r="IP89" s="789"/>
      <c r="IQ89" s="789"/>
      <c r="IR89" s="789"/>
      <c r="IS89" s="789"/>
      <c r="IT89" s="789"/>
      <c r="IU89" s="789"/>
      <c r="IV89" s="789"/>
      <c r="IW89" s="789"/>
      <c r="IX89" s="789"/>
      <c r="IY89" s="789"/>
      <c r="IZ89" s="789"/>
      <c r="JA89" s="789"/>
      <c r="JB89" s="789"/>
      <c r="JC89" s="789"/>
      <c r="JD89" s="789"/>
      <c r="JE89" s="789"/>
    </row>
    <row r="90" spans="1:265" s="788" customFormat="1" ht="15" customHeight="1" thickBot="1" x14ac:dyDescent="0.25">
      <c r="A90" s="98"/>
      <c r="B90" s="73" t="s">
        <v>355</v>
      </c>
      <c r="C90" s="118"/>
      <c r="D90" s="870" t="s">
        <v>465</v>
      </c>
      <c r="E90" s="879"/>
      <c r="F90" s="461"/>
      <c r="G90" s="462"/>
      <c r="H90" s="414" t="s">
        <v>509</v>
      </c>
      <c r="I90" s="181" t="s">
        <v>1848</v>
      </c>
      <c r="J90" s="1723" t="s">
        <v>1424</v>
      </c>
      <c r="K90" s="225" t="s">
        <v>1505</v>
      </c>
      <c r="L90" s="225"/>
      <c r="M90" s="397"/>
      <c r="N90" s="397"/>
      <c r="O90" s="225"/>
      <c r="P90" s="2159">
        <f t="shared" si="6"/>
        <v>0</v>
      </c>
      <c r="Q90" s="297"/>
      <c r="R90" s="298"/>
      <c r="S90" s="298">
        <v>2</v>
      </c>
      <c r="T90" s="413"/>
      <c r="U90" s="413"/>
      <c r="V90" s="326"/>
      <c r="W90" s="327"/>
      <c r="X90" s="119"/>
      <c r="Y90" s="119"/>
      <c r="Z90" s="63"/>
      <c r="AA90" s="789"/>
      <c r="AB90" s="789"/>
      <c r="AC90" s="789" t="str">
        <f t="shared" si="5"/>
        <v/>
      </c>
      <c r="AD90" s="789"/>
      <c r="AE90" s="789"/>
      <c r="AF90" s="2111">
        <f t="shared" si="7"/>
        <v>0</v>
      </c>
      <c r="AG90" s="2111">
        <f t="shared" si="8"/>
        <v>2</v>
      </c>
      <c r="AH90" s="789"/>
      <c r="AI90" s="789"/>
      <c r="AJ90" s="789"/>
      <c r="AK90" s="789"/>
      <c r="AL90" s="789"/>
      <c r="AM90" s="789"/>
      <c r="AN90" s="789"/>
      <c r="AO90" s="789"/>
      <c r="AP90" s="789"/>
      <c r="AQ90" s="789"/>
      <c r="AR90" s="789"/>
      <c r="AS90" s="789"/>
      <c r="AT90" s="789"/>
      <c r="AU90" s="789"/>
      <c r="AV90" s="789"/>
      <c r="AW90" s="789"/>
      <c r="AX90" s="789"/>
      <c r="AY90" s="789"/>
      <c r="AZ90" s="789"/>
      <c r="BA90" s="789"/>
      <c r="BB90" s="789"/>
      <c r="BC90" s="789"/>
      <c r="BD90" s="789"/>
      <c r="BE90" s="789"/>
      <c r="BF90" s="789"/>
      <c r="BG90" s="789"/>
      <c r="BH90" s="789"/>
      <c r="BI90" s="789"/>
      <c r="BJ90" s="789"/>
      <c r="BK90" s="789"/>
      <c r="BL90" s="789"/>
      <c r="BM90" s="789"/>
      <c r="BN90" s="789"/>
      <c r="BO90" s="789"/>
      <c r="BP90" s="789"/>
      <c r="BQ90" s="789"/>
      <c r="BR90" s="789"/>
      <c r="BS90" s="789"/>
      <c r="BT90" s="789"/>
      <c r="BU90" s="789"/>
      <c r="BV90" s="789"/>
      <c r="BW90" s="789"/>
      <c r="BX90" s="789"/>
      <c r="BY90" s="789"/>
      <c r="BZ90" s="789"/>
      <c r="CA90" s="789"/>
      <c r="CB90" s="789"/>
      <c r="CC90" s="789"/>
      <c r="CD90" s="789"/>
      <c r="CE90" s="789"/>
      <c r="CF90" s="789"/>
      <c r="CG90" s="789"/>
      <c r="CH90" s="789"/>
      <c r="CI90" s="789"/>
      <c r="CJ90" s="789"/>
      <c r="CK90" s="789"/>
      <c r="CL90" s="789"/>
      <c r="CM90" s="789"/>
      <c r="CN90" s="789"/>
      <c r="CO90" s="789"/>
      <c r="CP90" s="789"/>
      <c r="CQ90" s="789"/>
      <c r="CR90" s="789"/>
      <c r="CS90" s="789"/>
      <c r="CT90" s="789"/>
      <c r="CU90" s="789"/>
      <c r="CV90" s="789"/>
      <c r="CW90" s="789"/>
      <c r="CX90" s="789"/>
      <c r="CY90" s="789"/>
      <c r="CZ90" s="789"/>
      <c r="DA90" s="789"/>
      <c r="DB90" s="789"/>
      <c r="DC90" s="789"/>
      <c r="DD90" s="789"/>
      <c r="DE90" s="789"/>
      <c r="DF90" s="789"/>
      <c r="DG90" s="789"/>
      <c r="DH90" s="789"/>
      <c r="DI90" s="789"/>
      <c r="DJ90" s="789"/>
      <c r="DK90" s="789"/>
      <c r="DL90" s="789"/>
      <c r="DM90" s="789"/>
      <c r="DN90" s="789"/>
      <c r="DO90" s="789"/>
      <c r="DP90" s="789"/>
      <c r="DQ90" s="789"/>
      <c r="DR90" s="789"/>
      <c r="DS90" s="789"/>
      <c r="DT90" s="789"/>
      <c r="DU90" s="789"/>
      <c r="DV90" s="789"/>
      <c r="DW90" s="789"/>
      <c r="DX90" s="789"/>
      <c r="DY90" s="789"/>
      <c r="DZ90" s="789"/>
      <c r="EA90" s="789"/>
      <c r="EB90" s="789"/>
      <c r="EC90" s="789"/>
      <c r="ED90" s="789"/>
      <c r="EE90" s="789"/>
      <c r="EF90" s="789"/>
      <c r="EG90" s="789"/>
      <c r="EH90" s="789"/>
      <c r="EI90" s="789"/>
      <c r="EJ90" s="789"/>
      <c r="EK90" s="789"/>
      <c r="EL90" s="789"/>
      <c r="EM90" s="789"/>
      <c r="EN90" s="789"/>
      <c r="EO90" s="789"/>
      <c r="EP90" s="789"/>
      <c r="EQ90" s="789"/>
      <c r="ER90" s="789"/>
      <c r="ES90" s="789"/>
      <c r="ET90" s="789"/>
      <c r="EU90" s="789"/>
      <c r="EV90" s="789"/>
      <c r="EW90" s="789"/>
      <c r="EX90" s="789"/>
      <c r="EY90" s="789"/>
      <c r="EZ90" s="789"/>
      <c r="FA90" s="789"/>
      <c r="FB90" s="789"/>
      <c r="FC90" s="789"/>
      <c r="FD90" s="789"/>
      <c r="FE90" s="789"/>
      <c r="FF90" s="789"/>
      <c r="FG90" s="789"/>
      <c r="FH90" s="789"/>
      <c r="FI90" s="789"/>
      <c r="FJ90" s="789"/>
      <c r="FK90" s="789"/>
      <c r="FL90" s="789"/>
      <c r="FM90" s="789"/>
      <c r="FN90" s="789"/>
      <c r="FO90" s="789"/>
      <c r="FP90" s="789"/>
      <c r="FQ90" s="789"/>
      <c r="FR90" s="789"/>
      <c r="FS90" s="789"/>
      <c r="FT90" s="789"/>
      <c r="FU90" s="789"/>
      <c r="FV90" s="789"/>
      <c r="FW90" s="789"/>
      <c r="FX90" s="789"/>
      <c r="FY90" s="789"/>
      <c r="FZ90" s="789"/>
      <c r="GA90" s="789"/>
      <c r="GB90" s="789"/>
      <c r="GC90" s="789"/>
      <c r="GD90" s="789"/>
      <c r="GE90" s="789"/>
      <c r="GF90" s="789"/>
      <c r="GG90" s="789"/>
      <c r="GH90" s="789"/>
      <c r="GI90" s="789"/>
      <c r="GJ90" s="789"/>
      <c r="GK90" s="789"/>
      <c r="GL90" s="789"/>
      <c r="GM90" s="789"/>
      <c r="GN90" s="789"/>
      <c r="GO90" s="789"/>
      <c r="GP90" s="789"/>
      <c r="GQ90" s="789"/>
      <c r="GR90" s="789"/>
      <c r="GS90" s="789"/>
      <c r="GT90" s="789"/>
      <c r="GU90" s="789"/>
      <c r="GV90" s="789"/>
      <c r="GW90" s="789"/>
      <c r="GX90" s="789"/>
      <c r="GY90" s="789"/>
      <c r="GZ90" s="789"/>
      <c r="HA90" s="789"/>
      <c r="HB90" s="789"/>
      <c r="HC90" s="789"/>
      <c r="HD90" s="789"/>
      <c r="HE90" s="789"/>
      <c r="HF90" s="789"/>
      <c r="HG90" s="789"/>
      <c r="HH90" s="789"/>
      <c r="HI90" s="789"/>
      <c r="HJ90" s="789"/>
      <c r="HK90" s="789"/>
      <c r="HL90" s="789"/>
      <c r="HM90" s="789"/>
      <c r="HN90" s="789"/>
      <c r="HO90" s="789"/>
      <c r="HP90" s="789"/>
      <c r="HQ90" s="789"/>
      <c r="HR90" s="789"/>
      <c r="HS90" s="789"/>
      <c r="HT90" s="789"/>
      <c r="HU90" s="789"/>
      <c r="HV90" s="789"/>
      <c r="HW90" s="789"/>
      <c r="HX90" s="789"/>
      <c r="HY90" s="789"/>
      <c r="HZ90" s="789"/>
      <c r="IA90" s="789"/>
      <c r="IB90" s="789"/>
      <c r="IC90" s="789"/>
      <c r="ID90" s="789"/>
      <c r="IE90" s="789"/>
      <c r="IF90" s="789"/>
      <c r="IG90" s="789"/>
      <c r="IH90" s="789"/>
      <c r="II90" s="789"/>
      <c r="IJ90" s="789"/>
      <c r="IK90" s="789"/>
      <c r="IL90" s="789"/>
      <c r="IM90" s="789"/>
      <c r="IN90" s="789"/>
      <c r="IO90" s="789"/>
      <c r="IP90" s="789"/>
      <c r="IQ90" s="789"/>
      <c r="IR90" s="789"/>
      <c r="IS90" s="789"/>
      <c r="IT90" s="789"/>
      <c r="IU90" s="789"/>
      <c r="IV90" s="789"/>
      <c r="IW90" s="789"/>
      <c r="IX90" s="789"/>
      <c r="IY90" s="789"/>
      <c r="IZ90" s="789"/>
      <c r="JA90" s="789"/>
      <c r="JB90" s="789"/>
      <c r="JC90" s="789"/>
      <c r="JD90" s="789"/>
      <c r="JE90" s="789"/>
    </row>
    <row r="91" spans="1:265" s="7" customFormat="1" ht="15" customHeight="1" thickBot="1" x14ac:dyDescent="0.25">
      <c r="A91" s="98"/>
      <c r="B91" s="73" t="s">
        <v>355</v>
      </c>
      <c r="C91" s="118"/>
      <c r="D91" s="870" t="s">
        <v>465</v>
      </c>
      <c r="E91" s="879"/>
      <c r="F91" s="461"/>
      <c r="G91" s="462"/>
      <c r="H91" s="414" t="s">
        <v>509</v>
      </c>
      <c r="I91" s="181" t="s">
        <v>1848</v>
      </c>
      <c r="J91" s="1756" t="s">
        <v>1424</v>
      </c>
      <c r="K91" s="212" t="s">
        <v>1506</v>
      </c>
      <c r="L91" s="225"/>
      <c r="M91" s="397"/>
      <c r="N91" s="397"/>
      <c r="O91" s="225"/>
      <c r="P91" s="2159">
        <f t="shared" si="6"/>
        <v>0</v>
      </c>
      <c r="Q91" s="297"/>
      <c r="R91" s="298"/>
      <c r="S91" s="298">
        <v>1</v>
      </c>
      <c r="T91" s="413"/>
      <c r="U91" s="413"/>
      <c r="V91" s="326"/>
      <c r="W91" s="327"/>
      <c r="X91" s="119"/>
      <c r="Y91" s="119"/>
      <c r="Z91" s="63"/>
      <c r="AA91" s="46"/>
      <c r="AB91" s="46"/>
      <c r="AC91" s="46" t="str">
        <f t="shared" si="5"/>
        <v/>
      </c>
      <c r="AD91" s="46"/>
      <c r="AE91" s="46"/>
      <c r="AF91" s="2111">
        <f t="shared" si="7"/>
        <v>0</v>
      </c>
      <c r="AG91" s="2111">
        <f t="shared" si="8"/>
        <v>1</v>
      </c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46"/>
      <c r="JB91" s="46"/>
      <c r="JC91" s="46"/>
      <c r="JD91" s="46"/>
      <c r="JE91" s="46"/>
    </row>
    <row r="92" spans="1:265" s="7" customFormat="1" ht="15" customHeight="1" thickBot="1" x14ac:dyDescent="0.25">
      <c r="A92" s="100"/>
      <c r="B92" s="92" t="s">
        <v>355</v>
      </c>
      <c r="C92" s="135"/>
      <c r="D92" s="893" t="s">
        <v>465</v>
      </c>
      <c r="E92" s="881"/>
      <c r="F92" s="470"/>
      <c r="G92" s="471"/>
      <c r="H92" s="120" t="s">
        <v>509</v>
      </c>
      <c r="I92" s="125" t="s">
        <v>1848</v>
      </c>
      <c r="J92" s="1791" t="s">
        <v>95</v>
      </c>
      <c r="K92" s="1705" t="s">
        <v>1814</v>
      </c>
      <c r="L92" s="244"/>
      <c r="M92" s="525"/>
      <c r="N92" s="525"/>
      <c r="O92" s="244"/>
      <c r="P92" s="2159">
        <f t="shared" si="6"/>
        <v>0</v>
      </c>
      <c r="Q92" s="350"/>
      <c r="R92" s="351"/>
      <c r="S92" s="351"/>
      <c r="T92" s="351"/>
      <c r="U92" s="351">
        <v>20</v>
      </c>
      <c r="V92" s="351"/>
      <c r="W92" s="352"/>
      <c r="X92" s="255">
        <f>SUM(Q85:W92)</f>
        <v>40</v>
      </c>
      <c r="Y92" s="133"/>
      <c r="Z92" s="63"/>
      <c r="AA92" s="46"/>
      <c r="AB92" s="46"/>
      <c r="AC92" s="46" t="str">
        <f t="shared" si="5"/>
        <v/>
      </c>
      <c r="AD92" s="46"/>
      <c r="AE92" s="46"/>
      <c r="AF92" s="2111">
        <f t="shared" si="7"/>
        <v>0</v>
      </c>
      <c r="AG92" s="2111">
        <f t="shared" si="8"/>
        <v>0</v>
      </c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</row>
    <row r="93" spans="1:265" s="8" customFormat="1" ht="15" customHeight="1" thickBot="1" x14ac:dyDescent="0.25">
      <c r="A93" s="790">
        <f>A85+1</f>
        <v>10</v>
      </c>
      <c r="B93" s="632" t="s">
        <v>1109</v>
      </c>
      <c r="C93" s="113" t="s">
        <v>35</v>
      </c>
      <c r="D93" s="894" t="s">
        <v>1053</v>
      </c>
      <c r="E93" s="889" t="s">
        <v>88</v>
      </c>
      <c r="F93" s="453" t="s">
        <v>601</v>
      </c>
      <c r="G93" s="454" t="s">
        <v>1018</v>
      </c>
      <c r="H93" s="400" t="s">
        <v>539</v>
      </c>
      <c r="I93" s="400" t="s">
        <v>1019</v>
      </c>
      <c r="J93" s="400"/>
      <c r="K93" s="399" t="s">
        <v>1485</v>
      </c>
      <c r="L93" s="399" t="s">
        <v>97</v>
      </c>
      <c r="M93" s="507" t="s">
        <v>391</v>
      </c>
      <c r="N93" s="507" t="s">
        <v>24</v>
      </c>
      <c r="O93" s="399" t="s">
        <v>402</v>
      </c>
      <c r="P93" s="2159">
        <f t="shared" si="6"/>
        <v>3</v>
      </c>
      <c r="Q93" s="401">
        <v>3</v>
      </c>
      <c r="R93" s="402"/>
      <c r="S93" s="402"/>
      <c r="T93" s="402"/>
      <c r="U93" s="402"/>
      <c r="V93" s="402"/>
      <c r="W93" s="403"/>
      <c r="X93" s="79"/>
      <c r="Y93" s="79"/>
      <c r="Z93" s="63" t="str">
        <f>C93</f>
        <v>TC</v>
      </c>
      <c r="AA93" s="46" t="s">
        <v>875</v>
      </c>
      <c r="AB93" s="46" t="s">
        <v>880</v>
      </c>
      <c r="AC93" s="46">
        <f t="shared" si="5"/>
        <v>19</v>
      </c>
      <c r="AD93" s="46"/>
      <c r="AE93" s="46"/>
      <c r="AF93" s="2111">
        <f t="shared" si="7"/>
        <v>3</v>
      </c>
      <c r="AG93" s="2111">
        <f t="shared" si="8"/>
        <v>0</v>
      </c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</row>
    <row r="94" spans="1:265" s="8" customFormat="1" ht="15" customHeight="1" thickBot="1" x14ac:dyDescent="0.25">
      <c r="A94" s="790"/>
      <c r="B94" s="112" t="s">
        <v>1109</v>
      </c>
      <c r="C94" s="113"/>
      <c r="D94" s="895" t="s">
        <v>1053</v>
      </c>
      <c r="E94" s="889"/>
      <c r="F94" s="453"/>
      <c r="G94" s="454"/>
      <c r="H94" s="184" t="s">
        <v>539</v>
      </c>
      <c r="I94" s="184" t="s">
        <v>1019</v>
      </c>
      <c r="J94" s="184"/>
      <c r="K94" s="225" t="s">
        <v>1485</v>
      </c>
      <c r="L94" s="225" t="s">
        <v>97</v>
      </c>
      <c r="M94" s="397" t="s">
        <v>391</v>
      </c>
      <c r="N94" s="397" t="s">
        <v>98</v>
      </c>
      <c r="O94" s="225" t="s">
        <v>402</v>
      </c>
      <c r="P94" s="2159">
        <f t="shared" si="6"/>
        <v>3</v>
      </c>
      <c r="Q94" s="297">
        <v>3</v>
      </c>
      <c r="R94" s="298"/>
      <c r="S94" s="298"/>
      <c r="T94" s="298"/>
      <c r="U94" s="298"/>
      <c r="V94" s="298"/>
      <c r="W94" s="299"/>
      <c r="X94" s="79"/>
      <c r="Y94" s="79"/>
      <c r="Z94" s="63"/>
      <c r="AA94" s="46"/>
      <c r="AB94" s="46"/>
      <c r="AC94" s="46" t="str">
        <f t="shared" si="5"/>
        <v/>
      </c>
      <c r="AD94" s="46"/>
      <c r="AE94" s="46"/>
      <c r="AF94" s="2111">
        <f t="shared" si="7"/>
        <v>3</v>
      </c>
      <c r="AG94" s="2111">
        <f t="shared" si="8"/>
        <v>0</v>
      </c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6"/>
      <c r="JA94" s="46"/>
      <c r="JB94" s="46"/>
      <c r="JC94" s="46"/>
      <c r="JD94" s="46"/>
      <c r="JE94" s="46"/>
    </row>
    <row r="95" spans="1:265" s="8" customFormat="1" ht="15" customHeight="1" thickBot="1" x14ac:dyDescent="0.25">
      <c r="A95" s="790"/>
      <c r="B95" s="112" t="s">
        <v>1109</v>
      </c>
      <c r="C95" s="113"/>
      <c r="D95" s="895" t="s">
        <v>1053</v>
      </c>
      <c r="E95" s="889"/>
      <c r="F95" s="453"/>
      <c r="G95" s="454"/>
      <c r="H95" s="184" t="s">
        <v>539</v>
      </c>
      <c r="I95" s="184" t="s">
        <v>1019</v>
      </c>
      <c r="J95" s="184"/>
      <c r="K95" s="225" t="s">
        <v>1414</v>
      </c>
      <c r="L95" s="225" t="s">
        <v>1020</v>
      </c>
      <c r="M95" s="397" t="s">
        <v>391</v>
      </c>
      <c r="N95" s="397" t="s">
        <v>1541</v>
      </c>
      <c r="O95" s="225" t="s">
        <v>402</v>
      </c>
      <c r="P95" s="2159">
        <f t="shared" si="6"/>
        <v>3</v>
      </c>
      <c r="Q95" s="297">
        <v>3</v>
      </c>
      <c r="R95" s="298"/>
      <c r="S95" s="298"/>
      <c r="T95" s="298"/>
      <c r="U95" s="298"/>
      <c r="V95" s="298"/>
      <c r="W95" s="299"/>
      <c r="X95" s="79"/>
      <c r="Y95" s="79"/>
      <c r="Z95" s="63"/>
      <c r="AA95" s="46"/>
      <c r="AB95" s="46"/>
      <c r="AC95" s="46" t="str">
        <f t="shared" si="5"/>
        <v/>
      </c>
      <c r="AD95" s="46"/>
      <c r="AE95" s="46"/>
      <c r="AF95" s="2111">
        <f t="shared" si="7"/>
        <v>3</v>
      </c>
      <c r="AG95" s="2111">
        <f t="shared" si="8"/>
        <v>0</v>
      </c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  <c r="IS95" s="46"/>
      <c r="IT95" s="46"/>
      <c r="IU95" s="46"/>
      <c r="IV95" s="46"/>
      <c r="IW95" s="46"/>
      <c r="IX95" s="46"/>
      <c r="IY95" s="46"/>
      <c r="IZ95" s="46"/>
      <c r="JA95" s="46"/>
      <c r="JB95" s="46"/>
      <c r="JC95" s="46"/>
      <c r="JD95" s="46"/>
      <c r="JE95" s="46"/>
    </row>
    <row r="96" spans="1:265" s="8" customFormat="1" ht="15" customHeight="1" thickBot="1" x14ac:dyDescent="0.25">
      <c r="A96" s="790"/>
      <c r="B96" s="112" t="s">
        <v>1109</v>
      </c>
      <c r="C96" s="113"/>
      <c r="D96" s="895" t="s">
        <v>1053</v>
      </c>
      <c r="E96" s="889"/>
      <c r="F96" s="453"/>
      <c r="G96" s="454"/>
      <c r="H96" s="184" t="s">
        <v>539</v>
      </c>
      <c r="I96" s="184" t="s">
        <v>1019</v>
      </c>
      <c r="J96" s="184"/>
      <c r="K96" s="225" t="s">
        <v>1414</v>
      </c>
      <c r="L96" s="225" t="s">
        <v>1020</v>
      </c>
      <c r="M96" s="397" t="s">
        <v>391</v>
      </c>
      <c r="N96" s="397" t="s">
        <v>1542</v>
      </c>
      <c r="O96" s="225" t="s">
        <v>402</v>
      </c>
      <c r="P96" s="2159">
        <f t="shared" si="6"/>
        <v>3</v>
      </c>
      <c r="Q96" s="297">
        <v>3</v>
      </c>
      <c r="R96" s="298"/>
      <c r="S96" s="298"/>
      <c r="T96" s="298"/>
      <c r="U96" s="298"/>
      <c r="V96" s="298"/>
      <c r="W96" s="299"/>
      <c r="X96" s="79"/>
      <c r="Y96" s="79"/>
      <c r="Z96" s="63"/>
      <c r="AA96" s="46"/>
      <c r="AB96" s="46"/>
      <c r="AC96" s="46" t="str">
        <f t="shared" si="5"/>
        <v/>
      </c>
      <c r="AD96" s="46"/>
      <c r="AE96" s="46"/>
      <c r="AF96" s="2111">
        <f t="shared" si="7"/>
        <v>3</v>
      </c>
      <c r="AG96" s="2111">
        <f t="shared" si="8"/>
        <v>0</v>
      </c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46"/>
      <c r="JB96" s="46"/>
      <c r="JC96" s="46"/>
      <c r="JD96" s="46"/>
      <c r="JE96" s="46"/>
    </row>
    <row r="97" spans="1:265" s="8" customFormat="1" ht="15" customHeight="1" thickBot="1" x14ac:dyDescent="0.25">
      <c r="A97" s="790"/>
      <c r="B97" s="112" t="s">
        <v>1109</v>
      </c>
      <c r="C97" s="113"/>
      <c r="D97" s="896" t="s">
        <v>1053</v>
      </c>
      <c r="E97" s="889"/>
      <c r="F97" s="453"/>
      <c r="G97" s="454"/>
      <c r="H97" s="184" t="s">
        <v>539</v>
      </c>
      <c r="I97" s="184" t="s">
        <v>1019</v>
      </c>
      <c r="J97" s="184"/>
      <c r="K97" s="225" t="s">
        <v>1414</v>
      </c>
      <c r="L97" s="225" t="s">
        <v>97</v>
      </c>
      <c r="M97" s="397">
        <v>3</v>
      </c>
      <c r="N97" s="397" t="s">
        <v>1543</v>
      </c>
      <c r="O97" s="225" t="s">
        <v>402</v>
      </c>
      <c r="P97" s="2159">
        <f t="shared" si="6"/>
        <v>3</v>
      </c>
      <c r="Q97" s="297">
        <v>3</v>
      </c>
      <c r="R97" s="298"/>
      <c r="S97" s="298"/>
      <c r="T97" s="298"/>
      <c r="U97" s="298"/>
      <c r="V97" s="298"/>
      <c r="W97" s="299"/>
      <c r="X97" s="79"/>
      <c r="Y97" s="79"/>
      <c r="Z97" s="63"/>
      <c r="AA97" s="46"/>
      <c r="AB97" s="46"/>
      <c r="AC97" s="46" t="str">
        <f t="shared" si="5"/>
        <v/>
      </c>
      <c r="AD97" s="46"/>
      <c r="AE97" s="46"/>
      <c r="AF97" s="2111">
        <f t="shared" si="7"/>
        <v>3</v>
      </c>
      <c r="AG97" s="2111">
        <f t="shared" si="8"/>
        <v>0</v>
      </c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  <c r="IW97" s="46"/>
      <c r="IX97" s="46"/>
      <c r="IY97" s="46"/>
      <c r="IZ97" s="46"/>
      <c r="JA97" s="46"/>
      <c r="JB97" s="46"/>
      <c r="JC97" s="46"/>
      <c r="JD97" s="46"/>
      <c r="JE97" s="46"/>
    </row>
    <row r="98" spans="1:265" s="8" customFormat="1" ht="15" customHeight="1" thickBot="1" x14ac:dyDescent="0.25">
      <c r="A98" s="790"/>
      <c r="B98" s="112" t="s">
        <v>1109</v>
      </c>
      <c r="C98" s="113"/>
      <c r="D98" s="895" t="s">
        <v>1053</v>
      </c>
      <c r="E98" s="889"/>
      <c r="F98" s="453"/>
      <c r="G98" s="454"/>
      <c r="H98" s="184" t="s">
        <v>539</v>
      </c>
      <c r="I98" s="184" t="s">
        <v>1019</v>
      </c>
      <c r="J98" s="184"/>
      <c r="K98" s="225" t="s">
        <v>1435</v>
      </c>
      <c r="L98" s="225" t="s">
        <v>97</v>
      </c>
      <c r="M98" s="397">
        <v>5</v>
      </c>
      <c r="N98" s="397" t="s">
        <v>24</v>
      </c>
      <c r="O98" s="225" t="s">
        <v>402</v>
      </c>
      <c r="P98" s="2159">
        <f t="shared" si="6"/>
        <v>3</v>
      </c>
      <c r="Q98" s="297">
        <v>2</v>
      </c>
      <c r="R98" s="298">
        <v>1</v>
      </c>
      <c r="S98" s="298"/>
      <c r="T98" s="298"/>
      <c r="U98" s="298"/>
      <c r="V98" s="298"/>
      <c r="W98" s="299"/>
      <c r="X98" s="79"/>
      <c r="Y98" s="79"/>
      <c r="Z98" s="63"/>
      <c r="AA98" s="46"/>
      <c r="AB98" s="46"/>
      <c r="AC98" s="46" t="str">
        <f t="shared" si="5"/>
        <v/>
      </c>
      <c r="AD98" s="46"/>
      <c r="AE98" s="46"/>
      <c r="AF98" s="2111">
        <f t="shared" si="7"/>
        <v>3</v>
      </c>
      <c r="AG98" s="2111">
        <f t="shared" si="8"/>
        <v>0</v>
      </c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  <c r="IW98" s="46"/>
      <c r="IX98" s="46"/>
      <c r="IY98" s="46"/>
      <c r="IZ98" s="46"/>
      <c r="JA98" s="46"/>
      <c r="JB98" s="46"/>
      <c r="JC98" s="46"/>
      <c r="JD98" s="46"/>
      <c r="JE98" s="46"/>
    </row>
    <row r="99" spans="1:265" s="8" customFormat="1" ht="15" customHeight="1" thickBot="1" x14ac:dyDescent="0.25">
      <c r="A99" s="790"/>
      <c r="B99" s="112" t="s">
        <v>1109</v>
      </c>
      <c r="C99" s="113"/>
      <c r="D99" s="895" t="s">
        <v>1053</v>
      </c>
      <c r="E99" s="889"/>
      <c r="F99" s="453"/>
      <c r="G99" s="454"/>
      <c r="H99" s="184" t="s">
        <v>539</v>
      </c>
      <c r="I99" s="184" t="s">
        <v>1019</v>
      </c>
      <c r="J99" s="184"/>
      <c r="K99" s="225" t="s">
        <v>1435</v>
      </c>
      <c r="L99" s="225" t="s">
        <v>97</v>
      </c>
      <c r="M99" s="397">
        <v>5</v>
      </c>
      <c r="N99" s="397" t="s">
        <v>98</v>
      </c>
      <c r="O99" s="225" t="s">
        <v>402</v>
      </c>
      <c r="P99" s="2159">
        <f t="shared" si="6"/>
        <v>3</v>
      </c>
      <c r="Q99" s="297">
        <v>2</v>
      </c>
      <c r="R99" s="298">
        <v>1</v>
      </c>
      <c r="S99" s="298"/>
      <c r="T99" s="298"/>
      <c r="U99" s="298"/>
      <c r="V99" s="298"/>
      <c r="W99" s="299"/>
      <c r="X99" s="79"/>
      <c r="Y99" s="79"/>
      <c r="Z99" s="63"/>
      <c r="AA99" s="46"/>
      <c r="AB99" s="46"/>
      <c r="AC99" s="46" t="str">
        <f t="shared" si="5"/>
        <v/>
      </c>
      <c r="AD99" s="46"/>
      <c r="AE99" s="46"/>
      <c r="AF99" s="2111">
        <f t="shared" si="7"/>
        <v>3</v>
      </c>
      <c r="AG99" s="2111">
        <f t="shared" si="8"/>
        <v>0</v>
      </c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  <c r="IL99" s="46"/>
      <c r="IM99" s="46"/>
      <c r="IN99" s="46"/>
      <c r="IO99" s="46"/>
      <c r="IP99" s="46"/>
      <c r="IQ99" s="46"/>
      <c r="IR99" s="46"/>
      <c r="IS99" s="46"/>
      <c r="IT99" s="46"/>
      <c r="IU99" s="46"/>
      <c r="IV99" s="46"/>
      <c r="IW99" s="46"/>
      <c r="IX99" s="46"/>
      <c r="IY99" s="46"/>
      <c r="IZ99" s="46"/>
      <c r="JA99" s="46"/>
      <c r="JB99" s="46"/>
      <c r="JC99" s="46"/>
      <c r="JD99" s="46"/>
      <c r="JE99" s="46"/>
    </row>
    <row r="100" spans="1:265" s="8" customFormat="1" ht="15" customHeight="1" thickBot="1" x14ac:dyDescent="0.25">
      <c r="A100" s="790"/>
      <c r="B100" s="112" t="s">
        <v>1109</v>
      </c>
      <c r="C100" s="113"/>
      <c r="D100" s="895" t="s">
        <v>1053</v>
      </c>
      <c r="E100" s="889"/>
      <c r="F100" s="453"/>
      <c r="G100" s="454"/>
      <c r="H100" s="818" t="s">
        <v>539</v>
      </c>
      <c r="I100" s="818" t="s">
        <v>1019</v>
      </c>
      <c r="J100" s="1764" t="s">
        <v>1424</v>
      </c>
      <c r="K100" s="228" t="s">
        <v>1505</v>
      </c>
      <c r="L100" s="228"/>
      <c r="M100" s="523"/>
      <c r="N100" s="523"/>
      <c r="O100" s="228"/>
      <c r="P100" s="2159">
        <f t="shared" si="6"/>
        <v>0</v>
      </c>
      <c r="Q100" s="801"/>
      <c r="R100" s="802"/>
      <c r="S100" s="802">
        <v>4</v>
      </c>
      <c r="T100" s="802"/>
      <c r="U100" s="802"/>
      <c r="V100" s="802"/>
      <c r="W100" s="803"/>
      <c r="X100" s="79"/>
      <c r="Y100" s="79"/>
      <c r="Z100" s="63"/>
      <c r="AA100" s="46"/>
      <c r="AB100" s="46"/>
      <c r="AC100" s="46" t="str">
        <f t="shared" si="5"/>
        <v/>
      </c>
      <c r="AD100" s="46"/>
      <c r="AE100" s="46"/>
      <c r="AF100" s="2111">
        <f t="shared" si="7"/>
        <v>0</v>
      </c>
      <c r="AG100" s="2111">
        <f t="shared" si="8"/>
        <v>4</v>
      </c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6"/>
      <c r="JA100" s="46"/>
      <c r="JB100" s="46"/>
      <c r="JC100" s="46"/>
      <c r="JD100" s="46"/>
      <c r="JE100" s="46"/>
    </row>
    <row r="101" spans="1:265" s="8" customFormat="1" ht="15" customHeight="1" thickBot="1" x14ac:dyDescent="0.25">
      <c r="A101" s="790"/>
      <c r="B101" s="112" t="s">
        <v>1109</v>
      </c>
      <c r="C101" s="113"/>
      <c r="D101" s="896" t="s">
        <v>1053</v>
      </c>
      <c r="E101" s="889"/>
      <c r="F101" s="453"/>
      <c r="G101" s="454"/>
      <c r="H101" s="184" t="s">
        <v>539</v>
      </c>
      <c r="I101" s="184" t="s">
        <v>1019</v>
      </c>
      <c r="J101" s="1756" t="s">
        <v>1424</v>
      </c>
      <c r="K101" s="212" t="s">
        <v>1506</v>
      </c>
      <c r="L101" s="225"/>
      <c r="M101" s="397"/>
      <c r="N101" s="397"/>
      <c r="O101" s="225"/>
      <c r="P101" s="2159">
        <f t="shared" si="6"/>
        <v>0</v>
      </c>
      <c r="Q101" s="297"/>
      <c r="R101" s="298"/>
      <c r="S101" s="298">
        <v>2</v>
      </c>
      <c r="T101" s="298"/>
      <c r="U101" s="298"/>
      <c r="V101" s="298"/>
      <c r="W101" s="299"/>
      <c r="X101" s="79"/>
      <c r="Y101" s="79"/>
      <c r="Z101" s="63"/>
      <c r="AA101" s="46"/>
      <c r="AB101" s="46"/>
      <c r="AC101" s="46" t="str">
        <f t="shared" si="5"/>
        <v/>
      </c>
      <c r="AD101" s="46"/>
      <c r="AE101" s="46"/>
      <c r="AF101" s="2111">
        <f t="shared" si="7"/>
        <v>0</v>
      </c>
      <c r="AG101" s="2111">
        <f t="shared" si="8"/>
        <v>2</v>
      </c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  <c r="IV101" s="46"/>
      <c r="IW101" s="46"/>
      <c r="IX101" s="46"/>
      <c r="IY101" s="46"/>
      <c r="IZ101" s="46"/>
      <c r="JA101" s="46"/>
      <c r="JB101" s="46"/>
      <c r="JC101" s="46"/>
      <c r="JD101" s="46"/>
      <c r="JE101" s="46"/>
    </row>
    <row r="102" spans="1:265" s="8" customFormat="1" ht="15" customHeight="1" thickBot="1" x14ac:dyDescent="0.25">
      <c r="A102" s="790"/>
      <c r="B102" s="112" t="s">
        <v>1109</v>
      </c>
      <c r="C102" s="113"/>
      <c r="D102" s="895" t="s">
        <v>1053</v>
      </c>
      <c r="E102" s="889"/>
      <c r="F102" s="453"/>
      <c r="G102" s="454"/>
      <c r="H102" s="184" t="s">
        <v>539</v>
      </c>
      <c r="I102" s="184" t="s">
        <v>1019</v>
      </c>
      <c r="J102" s="1723" t="s">
        <v>1424</v>
      </c>
      <c r="K102" s="742" t="s">
        <v>1508</v>
      </c>
      <c r="L102" s="225"/>
      <c r="M102" s="397"/>
      <c r="N102" s="397"/>
      <c r="O102" s="225"/>
      <c r="P102" s="2159">
        <f t="shared" si="6"/>
        <v>0</v>
      </c>
      <c r="Q102" s="297"/>
      <c r="R102" s="298"/>
      <c r="S102" s="298"/>
      <c r="T102" s="298"/>
      <c r="U102" s="298"/>
      <c r="V102" s="298"/>
      <c r="W102" s="299">
        <v>4</v>
      </c>
      <c r="X102" s="79"/>
      <c r="Y102" s="79"/>
      <c r="Z102" s="63"/>
      <c r="AA102" s="46"/>
      <c r="AB102" s="46"/>
      <c r="AC102" s="46" t="str">
        <f t="shared" si="5"/>
        <v/>
      </c>
      <c r="AD102" s="46"/>
      <c r="AE102" s="46"/>
      <c r="AF102" s="2111">
        <f t="shared" si="7"/>
        <v>0</v>
      </c>
      <c r="AG102" s="2111">
        <f t="shared" si="8"/>
        <v>4</v>
      </c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46"/>
      <c r="JB102" s="46"/>
      <c r="JC102" s="46"/>
      <c r="JD102" s="46"/>
      <c r="JE102" s="46"/>
    </row>
    <row r="103" spans="1:265" s="8" customFormat="1" ht="15" customHeight="1" thickBot="1" x14ac:dyDescent="0.25">
      <c r="A103" s="790"/>
      <c r="B103" s="112" t="s">
        <v>1109</v>
      </c>
      <c r="C103" s="113"/>
      <c r="D103" s="895" t="s">
        <v>1053</v>
      </c>
      <c r="E103" s="889"/>
      <c r="F103" s="453"/>
      <c r="G103" s="454"/>
      <c r="H103" s="184" t="s">
        <v>539</v>
      </c>
      <c r="I103" s="184" t="s">
        <v>1019</v>
      </c>
      <c r="J103" s="1740" t="s">
        <v>1425</v>
      </c>
      <c r="K103" s="225" t="s">
        <v>1732</v>
      </c>
      <c r="L103" s="225"/>
      <c r="M103" s="397"/>
      <c r="N103" s="397"/>
      <c r="O103" s="225"/>
      <c r="P103" s="2159">
        <f t="shared" si="6"/>
        <v>0</v>
      </c>
      <c r="Q103" s="297"/>
      <c r="R103" s="298"/>
      <c r="S103" s="298"/>
      <c r="T103" s="298">
        <v>5</v>
      </c>
      <c r="U103" s="298"/>
      <c r="V103" s="298"/>
      <c r="W103" s="299"/>
      <c r="X103" s="79"/>
      <c r="Y103" s="79"/>
      <c r="Z103" s="63"/>
      <c r="AA103" s="46"/>
      <c r="AB103" s="46"/>
      <c r="AC103" s="46" t="str">
        <f t="shared" si="5"/>
        <v/>
      </c>
      <c r="AD103" s="46" t="s">
        <v>2077</v>
      </c>
      <c r="AE103" s="46"/>
      <c r="AF103" s="2111">
        <f t="shared" si="7"/>
        <v>0</v>
      </c>
      <c r="AG103" s="2111">
        <f t="shared" si="8"/>
        <v>0</v>
      </c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46"/>
      <c r="JB103" s="46"/>
      <c r="JC103" s="46"/>
      <c r="JD103" s="46"/>
      <c r="JE103" s="46"/>
    </row>
    <row r="104" spans="1:265" s="8" customFormat="1" ht="15" customHeight="1" thickBot="1" x14ac:dyDescent="0.25">
      <c r="A104" s="275"/>
      <c r="B104" s="114" t="s">
        <v>1109</v>
      </c>
      <c r="C104" s="115"/>
      <c r="D104" s="897" t="s">
        <v>1053</v>
      </c>
      <c r="E104" s="891"/>
      <c r="F104" s="455"/>
      <c r="G104" s="456"/>
      <c r="H104" s="253" t="s">
        <v>539</v>
      </c>
      <c r="I104" s="253" t="s">
        <v>1019</v>
      </c>
      <c r="J104" s="1765" t="s">
        <v>1424</v>
      </c>
      <c r="K104" s="226" t="s">
        <v>1507</v>
      </c>
      <c r="L104" s="226"/>
      <c r="M104" s="524"/>
      <c r="N104" s="524"/>
      <c r="O104" s="226"/>
      <c r="P104" s="2159">
        <f t="shared" si="6"/>
        <v>0</v>
      </c>
      <c r="Q104" s="300"/>
      <c r="R104" s="301"/>
      <c r="S104" s="301"/>
      <c r="T104" s="301"/>
      <c r="U104" s="301"/>
      <c r="V104" s="301"/>
      <c r="W104" s="302">
        <v>4</v>
      </c>
      <c r="X104" s="79">
        <f>SUM(Q93:W104)</f>
        <v>40</v>
      </c>
      <c r="Y104" s="79">
        <f>X104</f>
        <v>40</v>
      </c>
      <c r="Z104" s="63"/>
      <c r="AA104" s="46"/>
      <c r="AB104" s="46"/>
      <c r="AC104" s="46" t="str">
        <f t="shared" si="5"/>
        <v/>
      </c>
      <c r="AD104" s="46"/>
      <c r="AE104" s="46"/>
      <c r="AF104" s="2111">
        <f t="shared" si="7"/>
        <v>0</v>
      </c>
      <c r="AG104" s="2111">
        <f t="shared" si="8"/>
        <v>4</v>
      </c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46"/>
      <c r="JB104" s="46"/>
      <c r="JC104" s="46"/>
      <c r="JD104" s="46"/>
      <c r="JE104" s="46"/>
    </row>
    <row r="105" spans="1:265" s="549" customFormat="1" ht="15" customHeight="1" thickBot="1" x14ac:dyDescent="0.25">
      <c r="A105" s="273">
        <f>A93+1</f>
        <v>11</v>
      </c>
      <c r="B105" s="630" t="s">
        <v>1947</v>
      </c>
      <c r="C105" s="1866" t="s">
        <v>35</v>
      </c>
      <c r="D105" s="898" t="s">
        <v>1948</v>
      </c>
      <c r="E105" s="842" t="s">
        <v>86</v>
      </c>
      <c r="F105" s="459" t="s">
        <v>1949</v>
      </c>
      <c r="G105" s="460" t="s">
        <v>1950</v>
      </c>
      <c r="H105" s="205" t="s">
        <v>421</v>
      </c>
      <c r="I105" s="205" t="s">
        <v>1847</v>
      </c>
      <c r="J105" s="205"/>
      <c r="K105" s="230" t="s">
        <v>1951</v>
      </c>
      <c r="L105" s="230" t="s">
        <v>97</v>
      </c>
      <c r="M105" s="526">
        <v>2</v>
      </c>
      <c r="N105" s="526" t="s">
        <v>24</v>
      </c>
      <c r="O105" s="230" t="s">
        <v>1860</v>
      </c>
      <c r="P105" s="2159">
        <f t="shared" si="6"/>
        <v>2</v>
      </c>
      <c r="Q105" s="277">
        <v>2</v>
      </c>
      <c r="R105" s="278"/>
      <c r="S105" s="278"/>
      <c r="T105" s="278"/>
      <c r="U105" s="278"/>
      <c r="V105" s="278"/>
      <c r="W105" s="279"/>
      <c r="X105" s="1867"/>
      <c r="Y105" s="1867"/>
      <c r="Z105" s="1868" t="str">
        <f>C105</f>
        <v>TC</v>
      </c>
      <c r="AA105" s="549" t="s">
        <v>876</v>
      </c>
      <c r="AB105" s="549" t="s">
        <v>880</v>
      </c>
      <c r="AC105" s="549">
        <f t="shared" ref="AC105:AC119" si="9">IF(C105&lt;&gt;"",SUMIF(D$6:D$1653,D105,Q$6:R$1653),"")</f>
        <v>20</v>
      </c>
      <c r="AF105" s="2111">
        <f t="shared" si="7"/>
        <v>2</v>
      </c>
      <c r="AG105" s="2111">
        <f t="shared" si="8"/>
        <v>0</v>
      </c>
    </row>
    <row r="106" spans="1:265" s="549" customFormat="1" ht="15" customHeight="1" thickBot="1" x14ac:dyDescent="0.25">
      <c r="A106" s="790"/>
      <c r="B106" s="73" t="s">
        <v>1947</v>
      </c>
      <c r="C106" s="1869"/>
      <c r="D106" s="899" t="s">
        <v>1948</v>
      </c>
      <c r="E106" s="900"/>
      <c r="F106" s="472"/>
      <c r="G106" s="473"/>
      <c r="H106" s="187" t="s">
        <v>421</v>
      </c>
      <c r="I106" s="187" t="s">
        <v>1847</v>
      </c>
      <c r="J106" s="187"/>
      <c r="K106" s="231" t="s">
        <v>1951</v>
      </c>
      <c r="L106" s="231" t="s">
        <v>97</v>
      </c>
      <c r="M106" s="515">
        <v>2</v>
      </c>
      <c r="N106" s="515" t="s">
        <v>395</v>
      </c>
      <c r="O106" s="231" t="s">
        <v>429</v>
      </c>
      <c r="P106" s="2159">
        <f t="shared" si="6"/>
        <v>2</v>
      </c>
      <c r="Q106" s="280">
        <v>2</v>
      </c>
      <c r="R106" s="281"/>
      <c r="S106" s="281"/>
      <c r="T106" s="281"/>
      <c r="U106" s="281"/>
      <c r="V106" s="281"/>
      <c r="W106" s="282"/>
      <c r="X106" s="1870"/>
      <c r="Y106" s="1870"/>
      <c r="Z106" s="1868"/>
      <c r="AC106" s="549" t="str">
        <f t="shared" si="9"/>
        <v/>
      </c>
      <c r="AF106" s="2111">
        <f t="shared" si="7"/>
        <v>2</v>
      </c>
      <c r="AG106" s="2111">
        <f t="shared" si="8"/>
        <v>0</v>
      </c>
    </row>
    <row r="107" spans="1:265" s="549" customFormat="1" ht="15" customHeight="1" thickBot="1" x14ac:dyDescent="0.25">
      <c r="A107" s="790"/>
      <c r="B107" s="73" t="s">
        <v>1947</v>
      </c>
      <c r="C107" s="1869"/>
      <c r="D107" s="899" t="s">
        <v>1948</v>
      </c>
      <c r="E107" s="900"/>
      <c r="F107" s="472"/>
      <c r="G107" s="473"/>
      <c r="H107" s="187" t="s">
        <v>421</v>
      </c>
      <c r="I107" s="187" t="s">
        <v>1847</v>
      </c>
      <c r="J107" s="187"/>
      <c r="K107" s="231" t="s">
        <v>1952</v>
      </c>
      <c r="L107" s="231" t="s">
        <v>97</v>
      </c>
      <c r="M107" s="515">
        <v>3</v>
      </c>
      <c r="N107" s="515" t="s">
        <v>24</v>
      </c>
      <c r="O107" s="231" t="s">
        <v>1860</v>
      </c>
      <c r="P107" s="2159">
        <f t="shared" si="6"/>
        <v>2</v>
      </c>
      <c r="Q107" s="280">
        <v>2</v>
      </c>
      <c r="R107" s="281"/>
      <c r="S107" s="281"/>
      <c r="T107" s="281"/>
      <c r="U107" s="281"/>
      <c r="V107" s="281"/>
      <c r="W107" s="282"/>
      <c r="X107" s="1870"/>
      <c r="Y107" s="1870"/>
      <c r="Z107" s="1868"/>
      <c r="AC107" s="549" t="str">
        <f t="shared" si="9"/>
        <v/>
      </c>
      <c r="AF107" s="2111">
        <f t="shared" si="7"/>
        <v>2</v>
      </c>
      <c r="AG107" s="2111">
        <f t="shared" si="8"/>
        <v>0</v>
      </c>
    </row>
    <row r="108" spans="1:265" s="549" customFormat="1" ht="15" customHeight="1" thickBot="1" x14ac:dyDescent="0.25">
      <c r="A108" s="790"/>
      <c r="B108" s="73" t="s">
        <v>1947</v>
      </c>
      <c r="C108" s="1869"/>
      <c r="D108" s="899" t="s">
        <v>1948</v>
      </c>
      <c r="E108" s="900"/>
      <c r="F108" s="472"/>
      <c r="G108" s="473"/>
      <c r="H108" s="187" t="s">
        <v>421</v>
      </c>
      <c r="I108" s="187" t="s">
        <v>1847</v>
      </c>
      <c r="J108" s="187"/>
      <c r="K108" s="231" t="s">
        <v>1952</v>
      </c>
      <c r="L108" s="231" t="s">
        <v>97</v>
      </c>
      <c r="M108" s="515">
        <v>3</v>
      </c>
      <c r="N108" s="515" t="s">
        <v>98</v>
      </c>
      <c r="O108" s="231" t="s">
        <v>1860</v>
      </c>
      <c r="P108" s="2159">
        <f t="shared" si="6"/>
        <v>2</v>
      </c>
      <c r="Q108" s="280">
        <v>2</v>
      </c>
      <c r="R108" s="281"/>
      <c r="S108" s="281"/>
      <c r="T108" s="281"/>
      <c r="U108" s="281"/>
      <c r="V108" s="281"/>
      <c r="W108" s="282"/>
      <c r="X108" s="1870"/>
      <c r="Y108" s="1870"/>
      <c r="Z108" s="1868"/>
      <c r="AC108" s="549" t="str">
        <f t="shared" si="9"/>
        <v/>
      </c>
      <c r="AF108" s="2111">
        <f t="shared" si="7"/>
        <v>2</v>
      </c>
      <c r="AG108" s="2111">
        <f t="shared" si="8"/>
        <v>0</v>
      </c>
    </row>
    <row r="109" spans="1:265" s="549" customFormat="1" ht="15" customHeight="1" thickBot="1" x14ac:dyDescent="0.25">
      <c r="A109" s="790"/>
      <c r="B109" s="73" t="s">
        <v>1947</v>
      </c>
      <c r="C109" s="1869"/>
      <c r="D109" s="899" t="s">
        <v>1948</v>
      </c>
      <c r="E109" s="900"/>
      <c r="F109" s="472"/>
      <c r="G109" s="473"/>
      <c r="H109" s="187" t="s">
        <v>421</v>
      </c>
      <c r="I109" s="187" t="s">
        <v>1847</v>
      </c>
      <c r="J109" s="187"/>
      <c r="K109" s="231" t="s">
        <v>1953</v>
      </c>
      <c r="L109" s="231" t="s">
        <v>97</v>
      </c>
      <c r="M109" s="515">
        <v>5</v>
      </c>
      <c r="N109" s="515" t="s">
        <v>24</v>
      </c>
      <c r="O109" s="231" t="s">
        <v>1860</v>
      </c>
      <c r="P109" s="2159">
        <f t="shared" si="6"/>
        <v>2</v>
      </c>
      <c r="Q109" s="280">
        <v>2</v>
      </c>
      <c r="R109" s="281"/>
      <c r="S109" s="281"/>
      <c r="T109" s="281"/>
      <c r="U109" s="281"/>
      <c r="V109" s="281"/>
      <c r="W109" s="282"/>
      <c r="X109" s="1870"/>
      <c r="Y109" s="1870"/>
      <c r="Z109" s="1868"/>
      <c r="AC109" s="549" t="str">
        <f t="shared" si="9"/>
        <v/>
      </c>
      <c r="AF109" s="2111">
        <f t="shared" si="7"/>
        <v>2</v>
      </c>
      <c r="AG109" s="2111">
        <f t="shared" si="8"/>
        <v>0</v>
      </c>
    </row>
    <row r="110" spans="1:265" s="549" customFormat="1" ht="15" customHeight="1" thickBot="1" x14ac:dyDescent="0.25">
      <c r="A110" s="790"/>
      <c r="B110" s="73" t="s">
        <v>1947</v>
      </c>
      <c r="C110" s="1869"/>
      <c r="D110" s="899" t="s">
        <v>1948</v>
      </c>
      <c r="E110" s="900"/>
      <c r="F110" s="472"/>
      <c r="G110" s="473"/>
      <c r="H110" s="187" t="s">
        <v>421</v>
      </c>
      <c r="I110" s="187" t="s">
        <v>1847</v>
      </c>
      <c r="J110" s="187"/>
      <c r="K110" s="231" t="s">
        <v>1923</v>
      </c>
      <c r="L110" s="231" t="s">
        <v>97</v>
      </c>
      <c r="M110" s="515">
        <v>5</v>
      </c>
      <c r="N110" s="515" t="s">
        <v>24</v>
      </c>
      <c r="O110" s="231" t="s">
        <v>1860</v>
      </c>
      <c r="P110" s="2159">
        <f t="shared" si="6"/>
        <v>2</v>
      </c>
      <c r="Q110" s="280">
        <v>2</v>
      </c>
      <c r="R110" s="281"/>
      <c r="S110" s="281"/>
      <c r="T110" s="281"/>
      <c r="U110" s="281"/>
      <c r="V110" s="281"/>
      <c r="W110" s="282"/>
      <c r="X110" s="1870"/>
      <c r="Y110" s="1870"/>
      <c r="Z110" s="1868"/>
      <c r="AC110" s="549" t="str">
        <f t="shared" si="9"/>
        <v/>
      </c>
      <c r="AF110" s="2111">
        <f t="shared" si="7"/>
        <v>2</v>
      </c>
      <c r="AG110" s="2111">
        <f t="shared" si="8"/>
        <v>0</v>
      </c>
    </row>
    <row r="111" spans="1:265" s="549" customFormat="1" ht="15" customHeight="1" thickBot="1" x14ac:dyDescent="0.25">
      <c r="A111" s="790"/>
      <c r="B111" s="73" t="s">
        <v>1947</v>
      </c>
      <c r="C111" s="1869"/>
      <c r="D111" s="899" t="s">
        <v>1948</v>
      </c>
      <c r="E111" s="900"/>
      <c r="F111" s="472"/>
      <c r="G111" s="473"/>
      <c r="H111" s="187" t="s">
        <v>421</v>
      </c>
      <c r="I111" s="187" t="s">
        <v>1847</v>
      </c>
      <c r="J111" s="187"/>
      <c r="K111" s="231" t="s">
        <v>1953</v>
      </c>
      <c r="L111" s="231" t="s">
        <v>97</v>
      </c>
      <c r="M111" s="515">
        <v>5</v>
      </c>
      <c r="N111" s="515" t="s">
        <v>98</v>
      </c>
      <c r="O111" s="231" t="s">
        <v>1860</v>
      </c>
      <c r="P111" s="2159">
        <f t="shared" si="6"/>
        <v>2</v>
      </c>
      <c r="Q111" s="280">
        <v>2</v>
      </c>
      <c r="R111" s="281"/>
      <c r="S111" s="281"/>
      <c r="T111" s="281"/>
      <c r="U111" s="281"/>
      <c r="V111" s="281"/>
      <c r="W111" s="282"/>
      <c r="X111" s="1870"/>
      <c r="Y111" s="1870"/>
      <c r="Z111" s="1868"/>
      <c r="AC111" s="549" t="str">
        <f t="shared" si="9"/>
        <v/>
      </c>
      <c r="AF111" s="2111">
        <f t="shared" si="7"/>
        <v>2</v>
      </c>
      <c r="AG111" s="2111">
        <f t="shared" si="8"/>
        <v>0</v>
      </c>
    </row>
    <row r="112" spans="1:265" s="549" customFormat="1" ht="15" customHeight="1" thickBot="1" x14ac:dyDescent="0.25">
      <c r="A112" s="790"/>
      <c r="B112" s="73" t="s">
        <v>1947</v>
      </c>
      <c r="C112" s="1869"/>
      <c r="D112" s="899" t="s">
        <v>1948</v>
      </c>
      <c r="E112" s="900"/>
      <c r="F112" s="472"/>
      <c r="G112" s="473"/>
      <c r="H112" s="187" t="s">
        <v>421</v>
      </c>
      <c r="I112" s="187" t="s">
        <v>1847</v>
      </c>
      <c r="J112" s="187"/>
      <c r="K112" s="231" t="s">
        <v>1923</v>
      </c>
      <c r="L112" s="231" t="s">
        <v>97</v>
      </c>
      <c r="M112" s="515">
        <v>5</v>
      </c>
      <c r="N112" s="515" t="s">
        <v>98</v>
      </c>
      <c r="O112" s="231" t="s">
        <v>1860</v>
      </c>
      <c r="P112" s="2159">
        <f t="shared" si="6"/>
        <v>2</v>
      </c>
      <c r="Q112" s="280">
        <v>2</v>
      </c>
      <c r="R112" s="281"/>
      <c r="S112" s="281"/>
      <c r="T112" s="281"/>
      <c r="U112" s="281"/>
      <c r="V112" s="281"/>
      <c r="W112" s="282"/>
      <c r="X112" s="1870"/>
      <c r="Y112" s="1870"/>
      <c r="Z112" s="1868"/>
      <c r="AC112" s="549" t="str">
        <f t="shared" si="9"/>
        <v/>
      </c>
      <c r="AF112" s="2111">
        <f t="shared" si="7"/>
        <v>2</v>
      </c>
      <c r="AG112" s="2111">
        <f t="shared" si="8"/>
        <v>0</v>
      </c>
    </row>
    <row r="113" spans="1:265" s="549" customFormat="1" ht="15" customHeight="1" thickBot="1" x14ac:dyDescent="0.25">
      <c r="A113" s="790"/>
      <c r="B113" s="73" t="s">
        <v>1947</v>
      </c>
      <c r="C113" s="1869"/>
      <c r="D113" s="899" t="s">
        <v>1948</v>
      </c>
      <c r="E113" s="900"/>
      <c r="F113" s="472"/>
      <c r="G113" s="473"/>
      <c r="H113" s="187" t="s">
        <v>421</v>
      </c>
      <c r="I113" s="187" t="s">
        <v>1847</v>
      </c>
      <c r="J113" s="187"/>
      <c r="K113" s="231" t="s">
        <v>1953</v>
      </c>
      <c r="L113" s="231" t="s">
        <v>97</v>
      </c>
      <c r="M113" s="515">
        <v>5</v>
      </c>
      <c r="N113" s="515" t="s">
        <v>395</v>
      </c>
      <c r="O113" s="231" t="s">
        <v>429</v>
      </c>
      <c r="P113" s="2159">
        <f t="shared" si="6"/>
        <v>2</v>
      </c>
      <c r="Q113" s="280">
        <v>2</v>
      </c>
      <c r="R113" s="281"/>
      <c r="S113" s="281"/>
      <c r="T113" s="281"/>
      <c r="U113" s="281"/>
      <c r="V113" s="281"/>
      <c r="W113" s="282"/>
      <c r="X113" s="1870"/>
      <c r="Y113" s="1870"/>
      <c r="Z113" s="1868"/>
      <c r="AC113" s="549" t="str">
        <f t="shared" si="9"/>
        <v/>
      </c>
      <c r="AF113" s="2111">
        <f t="shared" si="7"/>
        <v>2</v>
      </c>
      <c r="AG113" s="2111">
        <f t="shared" si="8"/>
        <v>0</v>
      </c>
    </row>
    <row r="114" spans="1:265" s="549" customFormat="1" ht="15" customHeight="1" thickBot="1" x14ac:dyDescent="0.25">
      <c r="A114" s="790"/>
      <c r="B114" s="73" t="s">
        <v>1947</v>
      </c>
      <c r="C114" s="1869"/>
      <c r="D114" s="899" t="s">
        <v>1948</v>
      </c>
      <c r="E114" s="900"/>
      <c r="F114" s="472"/>
      <c r="G114" s="473"/>
      <c r="H114" s="187" t="s">
        <v>421</v>
      </c>
      <c r="I114" s="187" t="s">
        <v>1847</v>
      </c>
      <c r="J114" s="187"/>
      <c r="K114" s="231" t="s">
        <v>1923</v>
      </c>
      <c r="L114" s="231" t="s">
        <v>97</v>
      </c>
      <c r="M114" s="515">
        <v>5</v>
      </c>
      <c r="N114" s="515" t="s">
        <v>395</v>
      </c>
      <c r="O114" s="231" t="s">
        <v>429</v>
      </c>
      <c r="P114" s="2159">
        <f t="shared" si="6"/>
        <v>2</v>
      </c>
      <c r="Q114" s="280">
        <v>2</v>
      </c>
      <c r="R114" s="281"/>
      <c r="S114" s="281"/>
      <c r="T114" s="281"/>
      <c r="U114" s="281"/>
      <c r="V114" s="281"/>
      <c r="W114" s="282"/>
      <c r="X114" s="1870"/>
      <c r="Y114" s="1870"/>
      <c r="Z114" s="1868"/>
      <c r="AC114" s="549" t="str">
        <f t="shared" si="9"/>
        <v/>
      </c>
      <c r="AF114" s="2111">
        <f t="shared" si="7"/>
        <v>2</v>
      </c>
      <c r="AG114" s="2111">
        <f t="shared" si="8"/>
        <v>0</v>
      </c>
    </row>
    <row r="115" spans="1:265" s="549" customFormat="1" ht="15" customHeight="1" thickBot="1" x14ac:dyDescent="0.25">
      <c r="A115" s="790"/>
      <c r="B115" s="73" t="s">
        <v>1947</v>
      </c>
      <c r="C115" s="1869"/>
      <c r="D115" s="899" t="s">
        <v>1948</v>
      </c>
      <c r="E115" s="900"/>
      <c r="F115" s="472"/>
      <c r="G115" s="473"/>
      <c r="H115" s="187" t="s">
        <v>421</v>
      </c>
      <c r="I115" s="187" t="s">
        <v>1847</v>
      </c>
      <c r="J115" s="1756" t="s">
        <v>1424</v>
      </c>
      <c r="K115" s="212" t="s">
        <v>1539</v>
      </c>
      <c r="L115" s="231"/>
      <c r="M115" s="515"/>
      <c r="N115" s="515"/>
      <c r="O115" s="231"/>
      <c r="P115" s="2159">
        <f t="shared" si="6"/>
        <v>0</v>
      </c>
      <c r="Q115" s="280"/>
      <c r="R115" s="281"/>
      <c r="S115" s="281">
        <v>4</v>
      </c>
      <c r="T115" s="281"/>
      <c r="U115" s="281"/>
      <c r="V115" s="281"/>
      <c r="W115" s="282"/>
      <c r="X115" s="1870"/>
      <c r="Y115" s="1870"/>
      <c r="Z115" s="1868"/>
      <c r="AC115" s="549" t="str">
        <f t="shared" si="9"/>
        <v/>
      </c>
      <c r="AF115" s="2111">
        <f t="shared" si="7"/>
        <v>0</v>
      </c>
      <c r="AG115" s="2111">
        <f t="shared" si="8"/>
        <v>4</v>
      </c>
    </row>
    <row r="116" spans="1:265" s="549" customFormat="1" ht="15" customHeight="1" thickBot="1" x14ac:dyDescent="0.25">
      <c r="A116" s="790"/>
      <c r="B116" s="73" t="s">
        <v>1947</v>
      </c>
      <c r="C116" s="1869"/>
      <c r="D116" s="899" t="s">
        <v>1948</v>
      </c>
      <c r="E116" s="900"/>
      <c r="F116" s="472"/>
      <c r="G116" s="473"/>
      <c r="H116" s="187" t="s">
        <v>421</v>
      </c>
      <c r="I116" s="187" t="s">
        <v>1847</v>
      </c>
      <c r="J116" s="1723" t="s">
        <v>1424</v>
      </c>
      <c r="K116" s="231" t="s">
        <v>1863</v>
      </c>
      <c r="L116" s="231"/>
      <c r="M116" s="515"/>
      <c r="N116" s="515"/>
      <c r="O116" s="231"/>
      <c r="P116" s="2159">
        <f t="shared" si="6"/>
        <v>0</v>
      </c>
      <c r="Q116" s="280"/>
      <c r="R116" s="281"/>
      <c r="S116" s="281">
        <v>2</v>
      </c>
      <c r="T116" s="281"/>
      <c r="U116" s="281"/>
      <c r="V116" s="281"/>
      <c r="W116" s="282"/>
      <c r="X116" s="1870"/>
      <c r="Y116" s="1870"/>
      <c r="Z116" s="1868"/>
      <c r="AC116" s="549" t="str">
        <f t="shared" si="9"/>
        <v/>
      </c>
      <c r="AF116" s="2111">
        <f t="shared" si="7"/>
        <v>0</v>
      </c>
      <c r="AG116" s="2111">
        <f t="shared" si="8"/>
        <v>2</v>
      </c>
    </row>
    <row r="117" spans="1:265" s="549" customFormat="1" ht="15" customHeight="1" thickBot="1" x14ac:dyDescent="0.25">
      <c r="A117" s="790"/>
      <c r="B117" s="73" t="s">
        <v>1947</v>
      </c>
      <c r="C117" s="1869"/>
      <c r="D117" s="899" t="s">
        <v>1948</v>
      </c>
      <c r="E117" s="900"/>
      <c r="F117" s="472"/>
      <c r="G117" s="473"/>
      <c r="H117" s="187" t="s">
        <v>421</v>
      </c>
      <c r="I117" s="187" t="s">
        <v>1847</v>
      </c>
      <c r="J117" s="1723" t="s">
        <v>1424</v>
      </c>
      <c r="K117" s="742" t="s">
        <v>1864</v>
      </c>
      <c r="L117" s="231"/>
      <c r="M117" s="515"/>
      <c r="N117" s="515"/>
      <c r="O117" s="231"/>
      <c r="P117" s="2159">
        <f t="shared" si="6"/>
        <v>0</v>
      </c>
      <c r="Q117" s="280"/>
      <c r="R117" s="281"/>
      <c r="S117" s="281"/>
      <c r="T117" s="281"/>
      <c r="U117" s="281"/>
      <c r="V117" s="281"/>
      <c r="W117" s="282">
        <v>5</v>
      </c>
      <c r="X117" s="1870"/>
      <c r="Y117" s="1870"/>
      <c r="Z117" s="1868"/>
      <c r="AC117" s="549" t="str">
        <f t="shared" si="9"/>
        <v/>
      </c>
      <c r="AF117" s="2111">
        <f t="shared" si="7"/>
        <v>0</v>
      </c>
      <c r="AG117" s="2111">
        <f t="shared" si="8"/>
        <v>5</v>
      </c>
    </row>
    <row r="118" spans="1:265" s="549" customFormat="1" ht="15" customHeight="1" thickBot="1" x14ac:dyDescent="0.25">
      <c r="A118" s="790"/>
      <c r="B118" s="73" t="s">
        <v>1947</v>
      </c>
      <c r="C118" s="1869"/>
      <c r="D118" s="899" t="s">
        <v>1948</v>
      </c>
      <c r="E118" s="900"/>
      <c r="F118" s="472"/>
      <c r="G118" s="473"/>
      <c r="H118" s="187" t="s">
        <v>421</v>
      </c>
      <c r="I118" s="187" t="s">
        <v>1847</v>
      </c>
      <c r="J118" s="1740" t="s">
        <v>1425</v>
      </c>
      <c r="K118" s="231" t="s">
        <v>2030</v>
      </c>
      <c r="L118" s="231"/>
      <c r="M118" s="515"/>
      <c r="N118" s="515"/>
      <c r="O118" s="231"/>
      <c r="P118" s="2159">
        <f t="shared" si="6"/>
        <v>0</v>
      </c>
      <c r="Q118" s="280"/>
      <c r="R118" s="281"/>
      <c r="S118" s="281"/>
      <c r="T118" s="281">
        <v>4</v>
      </c>
      <c r="U118" s="281"/>
      <c r="V118" s="281"/>
      <c r="W118" s="282"/>
      <c r="X118" s="1870"/>
      <c r="Y118" s="1870"/>
      <c r="Z118" s="1868"/>
      <c r="AC118" s="549" t="str">
        <f t="shared" si="9"/>
        <v/>
      </c>
      <c r="AF118" s="2111">
        <f t="shared" si="7"/>
        <v>0</v>
      </c>
      <c r="AG118" s="2111">
        <f t="shared" si="8"/>
        <v>0</v>
      </c>
    </row>
    <row r="119" spans="1:265" s="549" customFormat="1" ht="15" customHeight="1" thickBot="1" x14ac:dyDescent="0.25">
      <c r="A119" s="790"/>
      <c r="B119" s="73" t="s">
        <v>1947</v>
      </c>
      <c r="C119" s="1869"/>
      <c r="D119" s="901" t="s">
        <v>1948</v>
      </c>
      <c r="E119" s="900"/>
      <c r="F119" s="472"/>
      <c r="G119" s="473"/>
      <c r="H119" s="206" t="s">
        <v>421</v>
      </c>
      <c r="I119" s="206" t="s">
        <v>1847</v>
      </c>
      <c r="J119" s="1871" t="s">
        <v>96</v>
      </c>
      <c r="K119" s="233" t="s">
        <v>2146</v>
      </c>
      <c r="L119" s="233"/>
      <c r="M119" s="528"/>
      <c r="N119" s="528"/>
      <c r="O119" s="233"/>
      <c r="P119" s="2159">
        <f t="shared" si="6"/>
        <v>0</v>
      </c>
      <c r="Q119" s="319"/>
      <c r="R119" s="320"/>
      <c r="S119" s="320"/>
      <c r="T119" s="320"/>
      <c r="U119" s="320"/>
      <c r="V119" s="320">
        <v>5</v>
      </c>
      <c r="W119" s="321"/>
      <c r="X119" s="1870">
        <f>SUM(Q105:W119)</f>
        <v>40</v>
      </c>
      <c r="Y119" s="1870">
        <f>X119</f>
        <v>40</v>
      </c>
      <c r="Z119" s="1868"/>
      <c r="AC119" s="549" t="str">
        <f t="shared" si="9"/>
        <v/>
      </c>
      <c r="AF119" s="2111">
        <f t="shared" si="7"/>
        <v>0</v>
      </c>
      <c r="AG119" s="2111">
        <f t="shared" si="8"/>
        <v>0</v>
      </c>
    </row>
    <row r="120" spans="1:265" s="7" customFormat="1" ht="15" customHeight="1" thickBot="1" x14ac:dyDescent="0.25">
      <c r="A120" s="273">
        <f>A105+1</f>
        <v>12</v>
      </c>
      <c r="B120" s="630" t="s">
        <v>441</v>
      </c>
      <c r="C120" s="111" t="s">
        <v>35</v>
      </c>
      <c r="D120" s="902" t="s">
        <v>466</v>
      </c>
      <c r="E120" s="842" t="s">
        <v>490</v>
      </c>
      <c r="F120" s="459" t="s">
        <v>495</v>
      </c>
      <c r="G120" s="460" t="s">
        <v>510</v>
      </c>
      <c r="H120" s="207" t="s">
        <v>509</v>
      </c>
      <c r="I120" s="207" t="s">
        <v>511</v>
      </c>
      <c r="J120" s="207"/>
      <c r="K120" s="234" t="s">
        <v>1122</v>
      </c>
      <c r="L120" s="234" t="s">
        <v>97</v>
      </c>
      <c r="M120" s="398" t="s">
        <v>1123</v>
      </c>
      <c r="N120" s="398" t="s">
        <v>24</v>
      </c>
      <c r="O120" s="234" t="s">
        <v>402</v>
      </c>
      <c r="P120" s="2159">
        <f t="shared" si="6"/>
        <v>4</v>
      </c>
      <c r="Q120" s="294">
        <v>4</v>
      </c>
      <c r="R120" s="295"/>
      <c r="S120" s="295"/>
      <c r="T120" s="295"/>
      <c r="U120" s="295"/>
      <c r="V120" s="295"/>
      <c r="W120" s="296"/>
      <c r="X120" s="86"/>
      <c r="Y120" s="86"/>
      <c r="Z120" s="63" t="str">
        <f>C120</f>
        <v>TC</v>
      </c>
      <c r="AA120" s="46" t="s">
        <v>877</v>
      </c>
      <c r="AB120" s="46" t="s">
        <v>880</v>
      </c>
      <c r="AC120" s="46">
        <f t="shared" ref="AC120:AC151" si="10">IF(C120&lt;&gt;"",SUMIF(D$6:D$1505,D120,Q$6:R$1505),"")</f>
        <v>16</v>
      </c>
      <c r="AD120" s="46"/>
      <c r="AE120" s="46"/>
      <c r="AF120" s="2111">
        <f t="shared" si="7"/>
        <v>4</v>
      </c>
      <c r="AG120" s="2111">
        <f t="shared" si="8"/>
        <v>0</v>
      </c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6"/>
      <c r="JA120" s="46"/>
      <c r="JB120" s="46"/>
      <c r="JC120" s="46"/>
      <c r="JD120" s="46"/>
      <c r="JE120" s="46"/>
    </row>
    <row r="121" spans="1:265" s="7" customFormat="1" ht="15" customHeight="1" thickBot="1" x14ac:dyDescent="0.25">
      <c r="A121" s="790"/>
      <c r="B121" s="73" t="s">
        <v>441</v>
      </c>
      <c r="C121" s="113"/>
      <c r="D121" s="892" t="s">
        <v>466</v>
      </c>
      <c r="E121" s="900"/>
      <c r="F121" s="472"/>
      <c r="G121" s="473"/>
      <c r="H121" s="186" t="s">
        <v>509</v>
      </c>
      <c r="I121" s="186" t="s">
        <v>1848</v>
      </c>
      <c r="J121" s="186"/>
      <c r="K121" s="229" t="s">
        <v>1124</v>
      </c>
      <c r="L121" s="229" t="s">
        <v>97</v>
      </c>
      <c r="M121" s="397" t="s">
        <v>391</v>
      </c>
      <c r="N121" s="397" t="s">
        <v>24</v>
      </c>
      <c r="O121" s="229" t="s">
        <v>402</v>
      </c>
      <c r="P121" s="2159">
        <f t="shared" si="6"/>
        <v>4</v>
      </c>
      <c r="Q121" s="297">
        <v>4</v>
      </c>
      <c r="R121" s="298"/>
      <c r="S121" s="298"/>
      <c r="T121" s="298"/>
      <c r="U121" s="298"/>
      <c r="V121" s="298"/>
      <c r="W121" s="299"/>
      <c r="X121" s="72"/>
      <c r="Y121" s="72"/>
      <c r="Z121" s="63"/>
      <c r="AA121" s="46"/>
      <c r="AB121" s="46"/>
      <c r="AC121" s="46" t="str">
        <f t="shared" si="10"/>
        <v/>
      </c>
      <c r="AD121" s="46"/>
      <c r="AE121" s="46"/>
      <c r="AF121" s="2111">
        <f t="shared" si="7"/>
        <v>4</v>
      </c>
      <c r="AG121" s="2111">
        <f t="shared" si="8"/>
        <v>0</v>
      </c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6"/>
      <c r="IM121" s="46"/>
      <c r="IN121" s="46"/>
      <c r="IO121" s="46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6"/>
      <c r="JA121" s="46"/>
      <c r="JB121" s="46"/>
      <c r="JC121" s="46"/>
      <c r="JD121" s="46"/>
      <c r="JE121" s="46"/>
    </row>
    <row r="122" spans="1:265" s="788" customFormat="1" ht="15" customHeight="1" thickBot="1" x14ac:dyDescent="0.25">
      <c r="A122" s="790"/>
      <c r="B122" s="73" t="s">
        <v>441</v>
      </c>
      <c r="C122" s="113"/>
      <c r="D122" s="892" t="s">
        <v>466</v>
      </c>
      <c r="E122" s="900"/>
      <c r="F122" s="472"/>
      <c r="G122" s="473"/>
      <c r="H122" s="186" t="s">
        <v>509</v>
      </c>
      <c r="I122" s="186" t="s">
        <v>1848</v>
      </c>
      <c r="J122" s="186"/>
      <c r="K122" s="229" t="s">
        <v>1124</v>
      </c>
      <c r="L122" s="229" t="s">
        <v>97</v>
      </c>
      <c r="M122" s="397" t="s">
        <v>391</v>
      </c>
      <c r="N122" s="397" t="s">
        <v>98</v>
      </c>
      <c r="O122" s="229" t="s">
        <v>402</v>
      </c>
      <c r="P122" s="2159">
        <f t="shared" si="6"/>
        <v>4</v>
      </c>
      <c r="Q122" s="297">
        <v>4</v>
      </c>
      <c r="R122" s="298"/>
      <c r="S122" s="298"/>
      <c r="T122" s="298"/>
      <c r="U122" s="298"/>
      <c r="V122" s="298"/>
      <c r="W122" s="299"/>
      <c r="X122" s="790"/>
      <c r="Y122" s="790"/>
      <c r="Z122" s="63"/>
      <c r="AA122" s="789"/>
      <c r="AB122" s="789"/>
      <c r="AC122" s="789" t="str">
        <f t="shared" si="10"/>
        <v/>
      </c>
      <c r="AD122" s="789"/>
      <c r="AE122" s="789"/>
      <c r="AF122" s="2111">
        <f t="shared" si="7"/>
        <v>4</v>
      </c>
      <c r="AG122" s="2111">
        <f t="shared" si="8"/>
        <v>0</v>
      </c>
      <c r="AH122" s="789"/>
      <c r="AI122" s="789"/>
      <c r="AJ122" s="789"/>
      <c r="AK122" s="789"/>
      <c r="AL122" s="789"/>
      <c r="AM122" s="789"/>
      <c r="AN122" s="789"/>
      <c r="AO122" s="789"/>
      <c r="AP122" s="789"/>
      <c r="AQ122" s="789"/>
      <c r="AR122" s="789"/>
      <c r="AS122" s="789"/>
      <c r="AT122" s="789"/>
      <c r="AU122" s="789"/>
      <c r="AV122" s="789"/>
      <c r="AW122" s="789"/>
      <c r="AX122" s="789"/>
      <c r="AY122" s="789"/>
      <c r="AZ122" s="789"/>
      <c r="BA122" s="789"/>
      <c r="BB122" s="789"/>
      <c r="BC122" s="789"/>
      <c r="BD122" s="789"/>
      <c r="BE122" s="789"/>
      <c r="BF122" s="789"/>
      <c r="BG122" s="789"/>
      <c r="BH122" s="789"/>
      <c r="BI122" s="789"/>
      <c r="BJ122" s="789"/>
      <c r="BK122" s="789"/>
      <c r="BL122" s="789"/>
      <c r="BM122" s="789"/>
      <c r="BN122" s="789"/>
      <c r="BO122" s="789"/>
      <c r="BP122" s="789"/>
      <c r="BQ122" s="789"/>
      <c r="BR122" s="789"/>
      <c r="BS122" s="789"/>
      <c r="BT122" s="789"/>
      <c r="BU122" s="789"/>
      <c r="BV122" s="789"/>
      <c r="BW122" s="789"/>
      <c r="BX122" s="789"/>
      <c r="BY122" s="789"/>
      <c r="BZ122" s="789"/>
      <c r="CA122" s="789"/>
      <c r="CB122" s="789"/>
      <c r="CC122" s="789"/>
      <c r="CD122" s="789"/>
      <c r="CE122" s="789"/>
      <c r="CF122" s="789"/>
      <c r="CG122" s="789"/>
      <c r="CH122" s="789"/>
      <c r="CI122" s="789"/>
      <c r="CJ122" s="789"/>
      <c r="CK122" s="789"/>
      <c r="CL122" s="789"/>
      <c r="CM122" s="789"/>
      <c r="CN122" s="789"/>
      <c r="CO122" s="789"/>
      <c r="CP122" s="789"/>
      <c r="CQ122" s="789"/>
      <c r="CR122" s="789"/>
      <c r="CS122" s="789"/>
      <c r="CT122" s="789"/>
      <c r="CU122" s="789"/>
      <c r="CV122" s="789"/>
      <c r="CW122" s="789"/>
      <c r="CX122" s="789"/>
      <c r="CY122" s="789"/>
      <c r="CZ122" s="789"/>
      <c r="DA122" s="789"/>
      <c r="DB122" s="789"/>
      <c r="DC122" s="789"/>
      <c r="DD122" s="789"/>
      <c r="DE122" s="789"/>
      <c r="DF122" s="789"/>
      <c r="DG122" s="789"/>
      <c r="DH122" s="789"/>
      <c r="DI122" s="789"/>
      <c r="DJ122" s="789"/>
      <c r="DK122" s="789"/>
      <c r="DL122" s="789"/>
      <c r="DM122" s="789"/>
      <c r="DN122" s="789"/>
      <c r="DO122" s="789"/>
      <c r="DP122" s="789"/>
      <c r="DQ122" s="789"/>
      <c r="DR122" s="789"/>
      <c r="DS122" s="789"/>
      <c r="DT122" s="789"/>
      <c r="DU122" s="789"/>
      <c r="DV122" s="789"/>
      <c r="DW122" s="789"/>
      <c r="DX122" s="789"/>
      <c r="DY122" s="789"/>
      <c r="DZ122" s="789"/>
      <c r="EA122" s="789"/>
      <c r="EB122" s="789"/>
      <c r="EC122" s="789"/>
      <c r="ED122" s="789"/>
      <c r="EE122" s="789"/>
      <c r="EF122" s="789"/>
      <c r="EG122" s="789"/>
      <c r="EH122" s="789"/>
      <c r="EI122" s="789"/>
      <c r="EJ122" s="789"/>
      <c r="EK122" s="789"/>
      <c r="EL122" s="789"/>
      <c r="EM122" s="789"/>
      <c r="EN122" s="789"/>
      <c r="EO122" s="789"/>
      <c r="EP122" s="789"/>
      <c r="EQ122" s="789"/>
      <c r="ER122" s="789"/>
      <c r="ES122" s="789"/>
      <c r="ET122" s="789"/>
      <c r="EU122" s="789"/>
      <c r="EV122" s="789"/>
      <c r="EW122" s="789"/>
      <c r="EX122" s="789"/>
      <c r="EY122" s="789"/>
      <c r="EZ122" s="789"/>
      <c r="FA122" s="789"/>
      <c r="FB122" s="789"/>
      <c r="FC122" s="789"/>
      <c r="FD122" s="789"/>
      <c r="FE122" s="789"/>
      <c r="FF122" s="789"/>
      <c r="FG122" s="789"/>
      <c r="FH122" s="789"/>
      <c r="FI122" s="789"/>
      <c r="FJ122" s="789"/>
      <c r="FK122" s="789"/>
      <c r="FL122" s="789"/>
      <c r="FM122" s="789"/>
      <c r="FN122" s="789"/>
      <c r="FO122" s="789"/>
      <c r="FP122" s="789"/>
      <c r="FQ122" s="789"/>
      <c r="FR122" s="789"/>
      <c r="FS122" s="789"/>
      <c r="FT122" s="789"/>
      <c r="FU122" s="789"/>
      <c r="FV122" s="789"/>
      <c r="FW122" s="789"/>
      <c r="FX122" s="789"/>
      <c r="FY122" s="789"/>
      <c r="FZ122" s="789"/>
      <c r="GA122" s="789"/>
      <c r="GB122" s="789"/>
      <c r="GC122" s="789"/>
      <c r="GD122" s="789"/>
      <c r="GE122" s="789"/>
      <c r="GF122" s="789"/>
      <c r="GG122" s="789"/>
      <c r="GH122" s="789"/>
      <c r="GI122" s="789"/>
      <c r="GJ122" s="789"/>
      <c r="GK122" s="789"/>
      <c r="GL122" s="789"/>
      <c r="GM122" s="789"/>
      <c r="GN122" s="789"/>
      <c r="GO122" s="789"/>
      <c r="GP122" s="789"/>
      <c r="GQ122" s="789"/>
      <c r="GR122" s="789"/>
      <c r="GS122" s="789"/>
      <c r="GT122" s="789"/>
      <c r="GU122" s="789"/>
      <c r="GV122" s="789"/>
      <c r="GW122" s="789"/>
      <c r="GX122" s="789"/>
      <c r="GY122" s="789"/>
      <c r="GZ122" s="789"/>
      <c r="HA122" s="789"/>
      <c r="HB122" s="789"/>
      <c r="HC122" s="789"/>
      <c r="HD122" s="789"/>
      <c r="HE122" s="789"/>
      <c r="HF122" s="789"/>
      <c r="HG122" s="789"/>
      <c r="HH122" s="789"/>
      <c r="HI122" s="789"/>
      <c r="HJ122" s="789"/>
      <c r="HK122" s="789"/>
      <c r="HL122" s="789"/>
      <c r="HM122" s="789"/>
      <c r="HN122" s="789"/>
      <c r="HO122" s="789"/>
      <c r="HP122" s="789"/>
      <c r="HQ122" s="789"/>
      <c r="HR122" s="789"/>
      <c r="HS122" s="789"/>
      <c r="HT122" s="789"/>
      <c r="HU122" s="789"/>
      <c r="HV122" s="789"/>
      <c r="HW122" s="789"/>
      <c r="HX122" s="789"/>
      <c r="HY122" s="789"/>
      <c r="HZ122" s="789"/>
      <c r="IA122" s="789"/>
      <c r="IB122" s="789"/>
      <c r="IC122" s="789"/>
      <c r="ID122" s="789"/>
      <c r="IE122" s="789"/>
      <c r="IF122" s="789"/>
      <c r="IG122" s="789"/>
      <c r="IH122" s="789"/>
      <c r="II122" s="789"/>
      <c r="IJ122" s="789"/>
      <c r="IK122" s="789"/>
      <c r="IL122" s="789"/>
      <c r="IM122" s="789"/>
      <c r="IN122" s="789"/>
      <c r="IO122" s="789"/>
      <c r="IP122" s="789"/>
      <c r="IQ122" s="789"/>
      <c r="IR122" s="789"/>
      <c r="IS122" s="789"/>
      <c r="IT122" s="789"/>
      <c r="IU122" s="789"/>
      <c r="IV122" s="789"/>
      <c r="IW122" s="789"/>
      <c r="IX122" s="789"/>
      <c r="IY122" s="789"/>
      <c r="IZ122" s="789"/>
      <c r="JA122" s="789"/>
      <c r="JB122" s="789"/>
      <c r="JC122" s="789"/>
      <c r="JD122" s="789"/>
      <c r="JE122" s="789"/>
    </row>
    <row r="123" spans="1:265" s="788" customFormat="1" ht="15" customHeight="1" thickBot="1" x14ac:dyDescent="0.25">
      <c r="A123" s="790"/>
      <c r="B123" s="73" t="s">
        <v>441</v>
      </c>
      <c r="C123" s="113"/>
      <c r="D123" s="892" t="s">
        <v>466</v>
      </c>
      <c r="E123" s="900"/>
      <c r="F123" s="472"/>
      <c r="G123" s="473"/>
      <c r="H123" s="186" t="s">
        <v>509</v>
      </c>
      <c r="I123" s="186" t="s">
        <v>511</v>
      </c>
      <c r="J123" s="186"/>
      <c r="K123" s="229" t="s">
        <v>1533</v>
      </c>
      <c r="L123" s="229" t="s">
        <v>97</v>
      </c>
      <c r="M123" s="397" t="s">
        <v>397</v>
      </c>
      <c r="N123" s="397" t="s">
        <v>24</v>
      </c>
      <c r="O123" s="229" t="s">
        <v>402</v>
      </c>
      <c r="P123" s="2159">
        <f t="shared" si="6"/>
        <v>4</v>
      </c>
      <c r="Q123" s="297">
        <v>4</v>
      </c>
      <c r="R123" s="298"/>
      <c r="S123" s="298"/>
      <c r="T123" s="298"/>
      <c r="U123" s="298"/>
      <c r="V123" s="298"/>
      <c r="W123" s="299"/>
      <c r="X123" s="790"/>
      <c r="Y123" s="790"/>
      <c r="Z123" s="63"/>
      <c r="AA123" s="789"/>
      <c r="AB123" s="789"/>
      <c r="AC123" s="789" t="str">
        <f t="shared" si="10"/>
        <v/>
      </c>
      <c r="AD123" s="789"/>
      <c r="AE123" s="789"/>
      <c r="AF123" s="2111">
        <f t="shared" si="7"/>
        <v>4</v>
      </c>
      <c r="AG123" s="2111">
        <f t="shared" si="8"/>
        <v>0</v>
      </c>
      <c r="AH123" s="789"/>
      <c r="AI123" s="789"/>
      <c r="AJ123" s="789"/>
      <c r="AK123" s="789"/>
      <c r="AL123" s="789"/>
      <c r="AM123" s="789"/>
      <c r="AN123" s="789"/>
      <c r="AO123" s="789"/>
      <c r="AP123" s="789"/>
      <c r="AQ123" s="789"/>
      <c r="AR123" s="789"/>
      <c r="AS123" s="789"/>
      <c r="AT123" s="789"/>
      <c r="AU123" s="789"/>
      <c r="AV123" s="789"/>
      <c r="AW123" s="789"/>
      <c r="AX123" s="789"/>
      <c r="AY123" s="789"/>
      <c r="AZ123" s="789"/>
      <c r="BA123" s="789"/>
      <c r="BB123" s="789"/>
      <c r="BC123" s="789"/>
      <c r="BD123" s="789"/>
      <c r="BE123" s="789"/>
      <c r="BF123" s="789"/>
      <c r="BG123" s="789"/>
      <c r="BH123" s="789"/>
      <c r="BI123" s="789"/>
      <c r="BJ123" s="789"/>
      <c r="BK123" s="789"/>
      <c r="BL123" s="789"/>
      <c r="BM123" s="789"/>
      <c r="BN123" s="789"/>
      <c r="BO123" s="789"/>
      <c r="BP123" s="789"/>
      <c r="BQ123" s="789"/>
      <c r="BR123" s="789"/>
      <c r="BS123" s="789"/>
      <c r="BT123" s="789"/>
      <c r="BU123" s="789"/>
      <c r="BV123" s="789"/>
      <c r="BW123" s="789"/>
      <c r="BX123" s="789"/>
      <c r="BY123" s="789"/>
      <c r="BZ123" s="789"/>
      <c r="CA123" s="789"/>
      <c r="CB123" s="789"/>
      <c r="CC123" s="789"/>
      <c r="CD123" s="789"/>
      <c r="CE123" s="789"/>
      <c r="CF123" s="789"/>
      <c r="CG123" s="789"/>
      <c r="CH123" s="789"/>
      <c r="CI123" s="789"/>
      <c r="CJ123" s="789"/>
      <c r="CK123" s="789"/>
      <c r="CL123" s="789"/>
      <c r="CM123" s="789"/>
      <c r="CN123" s="789"/>
      <c r="CO123" s="789"/>
      <c r="CP123" s="789"/>
      <c r="CQ123" s="789"/>
      <c r="CR123" s="789"/>
      <c r="CS123" s="789"/>
      <c r="CT123" s="789"/>
      <c r="CU123" s="789"/>
      <c r="CV123" s="789"/>
      <c r="CW123" s="789"/>
      <c r="CX123" s="789"/>
      <c r="CY123" s="789"/>
      <c r="CZ123" s="789"/>
      <c r="DA123" s="789"/>
      <c r="DB123" s="789"/>
      <c r="DC123" s="789"/>
      <c r="DD123" s="789"/>
      <c r="DE123" s="789"/>
      <c r="DF123" s="789"/>
      <c r="DG123" s="789"/>
      <c r="DH123" s="789"/>
      <c r="DI123" s="789"/>
      <c r="DJ123" s="789"/>
      <c r="DK123" s="789"/>
      <c r="DL123" s="789"/>
      <c r="DM123" s="789"/>
      <c r="DN123" s="789"/>
      <c r="DO123" s="789"/>
      <c r="DP123" s="789"/>
      <c r="DQ123" s="789"/>
      <c r="DR123" s="789"/>
      <c r="DS123" s="789"/>
      <c r="DT123" s="789"/>
      <c r="DU123" s="789"/>
      <c r="DV123" s="789"/>
      <c r="DW123" s="789"/>
      <c r="DX123" s="789"/>
      <c r="DY123" s="789"/>
      <c r="DZ123" s="789"/>
      <c r="EA123" s="789"/>
      <c r="EB123" s="789"/>
      <c r="EC123" s="789"/>
      <c r="ED123" s="789"/>
      <c r="EE123" s="789"/>
      <c r="EF123" s="789"/>
      <c r="EG123" s="789"/>
      <c r="EH123" s="789"/>
      <c r="EI123" s="789"/>
      <c r="EJ123" s="789"/>
      <c r="EK123" s="789"/>
      <c r="EL123" s="789"/>
      <c r="EM123" s="789"/>
      <c r="EN123" s="789"/>
      <c r="EO123" s="789"/>
      <c r="EP123" s="789"/>
      <c r="EQ123" s="789"/>
      <c r="ER123" s="789"/>
      <c r="ES123" s="789"/>
      <c r="ET123" s="789"/>
      <c r="EU123" s="789"/>
      <c r="EV123" s="789"/>
      <c r="EW123" s="789"/>
      <c r="EX123" s="789"/>
      <c r="EY123" s="789"/>
      <c r="EZ123" s="789"/>
      <c r="FA123" s="789"/>
      <c r="FB123" s="789"/>
      <c r="FC123" s="789"/>
      <c r="FD123" s="789"/>
      <c r="FE123" s="789"/>
      <c r="FF123" s="789"/>
      <c r="FG123" s="789"/>
      <c r="FH123" s="789"/>
      <c r="FI123" s="789"/>
      <c r="FJ123" s="789"/>
      <c r="FK123" s="789"/>
      <c r="FL123" s="789"/>
      <c r="FM123" s="789"/>
      <c r="FN123" s="789"/>
      <c r="FO123" s="789"/>
      <c r="FP123" s="789"/>
      <c r="FQ123" s="789"/>
      <c r="FR123" s="789"/>
      <c r="FS123" s="789"/>
      <c r="FT123" s="789"/>
      <c r="FU123" s="789"/>
      <c r="FV123" s="789"/>
      <c r="FW123" s="789"/>
      <c r="FX123" s="789"/>
      <c r="FY123" s="789"/>
      <c r="FZ123" s="789"/>
      <c r="GA123" s="789"/>
      <c r="GB123" s="789"/>
      <c r="GC123" s="789"/>
      <c r="GD123" s="789"/>
      <c r="GE123" s="789"/>
      <c r="GF123" s="789"/>
      <c r="GG123" s="789"/>
      <c r="GH123" s="789"/>
      <c r="GI123" s="789"/>
      <c r="GJ123" s="789"/>
      <c r="GK123" s="789"/>
      <c r="GL123" s="789"/>
      <c r="GM123" s="789"/>
      <c r="GN123" s="789"/>
      <c r="GO123" s="789"/>
      <c r="GP123" s="789"/>
      <c r="GQ123" s="789"/>
      <c r="GR123" s="789"/>
      <c r="GS123" s="789"/>
      <c r="GT123" s="789"/>
      <c r="GU123" s="789"/>
      <c r="GV123" s="789"/>
      <c r="GW123" s="789"/>
      <c r="GX123" s="789"/>
      <c r="GY123" s="789"/>
      <c r="GZ123" s="789"/>
      <c r="HA123" s="789"/>
      <c r="HB123" s="789"/>
      <c r="HC123" s="789"/>
      <c r="HD123" s="789"/>
      <c r="HE123" s="789"/>
      <c r="HF123" s="789"/>
      <c r="HG123" s="789"/>
      <c r="HH123" s="789"/>
      <c r="HI123" s="789"/>
      <c r="HJ123" s="789"/>
      <c r="HK123" s="789"/>
      <c r="HL123" s="789"/>
      <c r="HM123" s="789"/>
      <c r="HN123" s="789"/>
      <c r="HO123" s="789"/>
      <c r="HP123" s="789"/>
      <c r="HQ123" s="789"/>
      <c r="HR123" s="789"/>
      <c r="HS123" s="789"/>
      <c r="HT123" s="789"/>
      <c r="HU123" s="789"/>
      <c r="HV123" s="789"/>
      <c r="HW123" s="789"/>
      <c r="HX123" s="789"/>
      <c r="HY123" s="789"/>
      <c r="HZ123" s="789"/>
      <c r="IA123" s="789"/>
      <c r="IB123" s="789"/>
      <c r="IC123" s="789"/>
      <c r="ID123" s="789"/>
      <c r="IE123" s="789"/>
      <c r="IF123" s="789"/>
      <c r="IG123" s="789"/>
      <c r="IH123" s="789"/>
      <c r="II123" s="789"/>
      <c r="IJ123" s="789"/>
      <c r="IK123" s="789"/>
      <c r="IL123" s="789"/>
      <c r="IM123" s="789"/>
      <c r="IN123" s="789"/>
      <c r="IO123" s="789"/>
      <c r="IP123" s="789"/>
      <c r="IQ123" s="789"/>
      <c r="IR123" s="789"/>
      <c r="IS123" s="789"/>
      <c r="IT123" s="789"/>
      <c r="IU123" s="789"/>
      <c r="IV123" s="789"/>
      <c r="IW123" s="789"/>
      <c r="IX123" s="789"/>
      <c r="IY123" s="789"/>
      <c r="IZ123" s="789"/>
      <c r="JA123" s="789"/>
      <c r="JB123" s="789"/>
      <c r="JC123" s="789"/>
      <c r="JD123" s="789"/>
      <c r="JE123" s="789"/>
    </row>
    <row r="124" spans="1:265" s="7" customFormat="1" ht="15" customHeight="1" thickBot="1" x14ac:dyDescent="0.25">
      <c r="A124" s="790"/>
      <c r="B124" s="73" t="s">
        <v>441</v>
      </c>
      <c r="C124" s="113"/>
      <c r="D124" s="892" t="s">
        <v>466</v>
      </c>
      <c r="E124" s="900"/>
      <c r="F124" s="472"/>
      <c r="G124" s="473"/>
      <c r="H124" s="186" t="s">
        <v>509</v>
      </c>
      <c r="I124" s="186" t="s">
        <v>511</v>
      </c>
      <c r="J124" s="1766" t="s">
        <v>1424</v>
      </c>
      <c r="K124" s="229" t="s">
        <v>1558</v>
      </c>
      <c r="L124" s="229"/>
      <c r="M124" s="397"/>
      <c r="N124" s="397"/>
      <c r="O124" s="229"/>
      <c r="P124" s="2159">
        <f t="shared" si="6"/>
        <v>0</v>
      </c>
      <c r="Q124" s="297"/>
      <c r="R124" s="298"/>
      <c r="S124" s="298"/>
      <c r="T124" s="298"/>
      <c r="U124" s="298"/>
      <c r="V124" s="298"/>
      <c r="W124" s="299">
        <v>2</v>
      </c>
      <c r="X124" s="72"/>
      <c r="Y124" s="72"/>
      <c r="Z124" s="63"/>
      <c r="AA124" s="46"/>
      <c r="AB124" s="46"/>
      <c r="AC124" s="46" t="str">
        <f t="shared" si="10"/>
        <v/>
      </c>
      <c r="AD124" s="46"/>
      <c r="AE124" s="46"/>
      <c r="AF124" s="2111">
        <f t="shared" si="7"/>
        <v>0</v>
      </c>
      <c r="AG124" s="2111">
        <f t="shared" si="8"/>
        <v>2</v>
      </c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46"/>
      <c r="JB124" s="46"/>
      <c r="JC124" s="46"/>
      <c r="JD124" s="46"/>
      <c r="JE124" s="46"/>
    </row>
    <row r="125" spans="1:265" s="7" customFormat="1" ht="15" customHeight="1" thickBot="1" x14ac:dyDescent="0.25">
      <c r="A125" s="790"/>
      <c r="B125" s="73" t="s">
        <v>441</v>
      </c>
      <c r="C125" s="113"/>
      <c r="D125" s="892" t="s">
        <v>466</v>
      </c>
      <c r="E125" s="900"/>
      <c r="F125" s="472"/>
      <c r="G125" s="473"/>
      <c r="H125" s="186" t="s">
        <v>509</v>
      </c>
      <c r="I125" s="186" t="s">
        <v>1848</v>
      </c>
      <c r="J125" s="1766" t="s">
        <v>1424</v>
      </c>
      <c r="K125" s="229" t="s">
        <v>1505</v>
      </c>
      <c r="L125" s="229"/>
      <c r="M125" s="397"/>
      <c r="N125" s="397"/>
      <c r="O125" s="229"/>
      <c r="P125" s="2159">
        <f t="shared" si="6"/>
        <v>0</v>
      </c>
      <c r="Q125" s="297"/>
      <c r="R125" s="298"/>
      <c r="S125" s="298">
        <v>2</v>
      </c>
      <c r="T125" s="298"/>
      <c r="U125" s="298"/>
      <c r="V125" s="298"/>
      <c r="W125" s="299"/>
      <c r="X125" s="72"/>
      <c r="Y125" s="72"/>
      <c r="Z125" s="63"/>
      <c r="AA125" s="46"/>
      <c r="AB125" s="46"/>
      <c r="AC125" s="46" t="str">
        <f t="shared" si="10"/>
        <v/>
      </c>
      <c r="AD125" s="46"/>
      <c r="AE125" s="46"/>
      <c r="AF125" s="2111">
        <f t="shared" si="7"/>
        <v>0</v>
      </c>
      <c r="AG125" s="2111">
        <f t="shared" si="8"/>
        <v>2</v>
      </c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6"/>
      <c r="IM125" s="46"/>
      <c r="IN125" s="46"/>
      <c r="IO125" s="46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46"/>
      <c r="JB125" s="46"/>
      <c r="JC125" s="46"/>
      <c r="JD125" s="46"/>
      <c r="JE125" s="46"/>
    </row>
    <row r="126" spans="1:265" s="7" customFormat="1" ht="15" customHeight="1" thickBot="1" x14ac:dyDescent="0.25">
      <c r="A126" s="790"/>
      <c r="B126" s="73" t="s">
        <v>441</v>
      </c>
      <c r="C126" s="113"/>
      <c r="D126" s="892" t="s">
        <v>466</v>
      </c>
      <c r="E126" s="900"/>
      <c r="F126" s="472"/>
      <c r="G126" s="473"/>
      <c r="H126" s="186" t="s">
        <v>509</v>
      </c>
      <c r="I126" s="186" t="s">
        <v>511</v>
      </c>
      <c r="J126" s="1756" t="s">
        <v>1424</v>
      </c>
      <c r="K126" s="212" t="s">
        <v>1506</v>
      </c>
      <c r="L126" s="229"/>
      <c r="M126" s="397"/>
      <c r="N126" s="397"/>
      <c r="O126" s="229"/>
      <c r="P126" s="2159">
        <f t="shared" si="6"/>
        <v>0</v>
      </c>
      <c r="Q126" s="297"/>
      <c r="R126" s="298"/>
      <c r="S126" s="298">
        <v>1</v>
      </c>
      <c r="T126" s="298"/>
      <c r="U126" s="298"/>
      <c r="V126" s="298"/>
      <c r="W126" s="299"/>
      <c r="X126" s="72"/>
      <c r="Y126" s="72"/>
      <c r="Z126" s="63"/>
      <c r="AA126" s="46"/>
      <c r="AB126" s="46"/>
      <c r="AC126" s="46" t="str">
        <f t="shared" si="10"/>
        <v/>
      </c>
      <c r="AD126" s="46"/>
      <c r="AE126" s="46"/>
      <c r="AF126" s="2111">
        <f t="shared" si="7"/>
        <v>0</v>
      </c>
      <c r="AG126" s="2111">
        <f t="shared" si="8"/>
        <v>1</v>
      </c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6"/>
      <c r="GW126" s="46"/>
      <c r="GX126" s="46"/>
      <c r="GY126" s="46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6"/>
      <c r="HK126" s="46"/>
      <c r="HL126" s="46"/>
      <c r="HM126" s="46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6"/>
      <c r="HY126" s="46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6"/>
      <c r="IM126" s="46"/>
      <c r="IN126" s="46"/>
      <c r="IO126" s="46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6"/>
      <c r="JA126" s="46"/>
      <c r="JB126" s="46"/>
      <c r="JC126" s="46"/>
      <c r="JD126" s="46"/>
      <c r="JE126" s="46"/>
    </row>
    <row r="127" spans="1:265" s="788" customFormat="1" ht="15" customHeight="1" thickBot="1" x14ac:dyDescent="0.25">
      <c r="A127" s="790"/>
      <c r="B127" s="73" t="s">
        <v>441</v>
      </c>
      <c r="C127" s="113"/>
      <c r="D127" s="892" t="s">
        <v>466</v>
      </c>
      <c r="E127" s="900"/>
      <c r="F127" s="472"/>
      <c r="G127" s="473"/>
      <c r="H127" s="186" t="s">
        <v>509</v>
      </c>
      <c r="I127" s="186" t="s">
        <v>511</v>
      </c>
      <c r="J127" s="1726" t="s">
        <v>95</v>
      </c>
      <c r="K127" s="1068" t="s">
        <v>1712</v>
      </c>
      <c r="L127" s="229"/>
      <c r="M127" s="397"/>
      <c r="N127" s="397"/>
      <c r="O127" s="229"/>
      <c r="P127" s="2159">
        <f t="shared" si="6"/>
        <v>0</v>
      </c>
      <c r="Q127" s="297"/>
      <c r="R127" s="298"/>
      <c r="S127" s="298"/>
      <c r="T127" s="298"/>
      <c r="U127" s="298">
        <v>2</v>
      </c>
      <c r="V127" s="298"/>
      <c r="W127" s="299"/>
      <c r="X127" s="790"/>
      <c r="Y127" s="790"/>
      <c r="Z127" s="63"/>
      <c r="AA127" s="789"/>
      <c r="AB127" s="789"/>
      <c r="AC127" s="789" t="str">
        <f t="shared" si="10"/>
        <v/>
      </c>
      <c r="AD127" s="789"/>
      <c r="AE127" s="789"/>
      <c r="AF127" s="2111">
        <f t="shared" si="7"/>
        <v>0</v>
      </c>
      <c r="AG127" s="2111">
        <f t="shared" si="8"/>
        <v>0</v>
      </c>
      <c r="AH127" s="789"/>
      <c r="AI127" s="789"/>
      <c r="AJ127" s="789"/>
      <c r="AK127" s="789"/>
      <c r="AL127" s="789"/>
      <c r="AM127" s="789"/>
      <c r="AN127" s="789"/>
      <c r="AO127" s="789"/>
      <c r="AP127" s="789"/>
      <c r="AQ127" s="789"/>
      <c r="AR127" s="789"/>
      <c r="AS127" s="789"/>
      <c r="AT127" s="789"/>
      <c r="AU127" s="789"/>
      <c r="AV127" s="789"/>
      <c r="AW127" s="789"/>
      <c r="AX127" s="789"/>
      <c r="AY127" s="789"/>
      <c r="AZ127" s="789"/>
      <c r="BA127" s="789"/>
      <c r="BB127" s="789"/>
      <c r="BC127" s="789"/>
      <c r="BD127" s="789"/>
      <c r="BE127" s="789"/>
      <c r="BF127" s="789"/>
      <c r="BG127" s="789"/>
      <c r="BH127" s="789"/>
      <c r="BI127" s="789"/>
      <c r="BJ127" s="789"/>
      <c r="BK127" s="789"/>
      <c r="BL127" s="789"/>
      <c r="BM127" s="789"/>
      <c r="BN127" s="789"/>
      <c r="BO127" s="789"/>
      <c r="BP127" s="789"/>
      <c r="BQ127" s="789"/>
      <c r="BR127" s="789"/>
      <c r="BS127" s="789"/>
      <c r="BT127" s="789"/>
      <c r="BU127" s="789"/>
      <c r="BV127" s="789"/>
      <c r="BW127" s="789"/>
      <c r="BX127" s="789"/>
      <c r="BY127" s="789"/>
      <c r="BZ127" s="789"/>
      <c r="CA127" s="789"/>
      <c r="CB127" s="789"/>
      <c r="CC127" s="789"/>
      <c r="CD127" s="789"/>
      <c r="CE127" s="789"/>
      <c r="CF127" s="789"/>
      <c r="CG127" s="789"/>
      <c r="CH127" s="789"/>
      <c r="CI127" s="789"/>
      <c r="CJ127" s="789"/>
      <c r="CK127" s="789"/>
      <c r="CL127" s="789"/>
      <c r="CM127" s="789"/>
      <c r="CN127" s="789"/>
      <c r="CO127" s="789"/>
      <c r="CP127" s="789"/>
      <c r="CQ127" s="789"/>
      <c r="CR127" s="789"/>
      <c r="CS127" s="789"/>
      <c r="CT127" s="789"/>
      <c r="CU127" s="789"/>
      <c r="CV127" s="789"/>
      <c r="CW127" s="789"/>
      <c r="CX127" s="789"/>
      <c r="CY127" s="789"/>
      <c r="CZ127" s="789"/>
      <c r="DA127" s="789"/>
      <c r="DB127" s="789"/>
      <c r="DC127" s="789"/>
      <c r="DD127" s="789"/>
      <c r="DE127" s="789"/>
      <c r="DF127" s="789"/>
      <c r="DG127" s="789"/>
      <c r="DH127" s="789"/>
      <c r="DI127" s="789"/>
      <c r="DJ127" s="789"/>
      <c r="DK127" s="789"/>
      <c r="DL127" s="789"/>
      <c r="DM127" s="789"/>
      <c r="DN127" s="789"/>
      <c r="DO127" s="789"/>
      <c r="DP127" s="789"/>
      <c r="DQ127" s="789"/>
      <c r="DR127" s="789"/>
      <c r="DS127" s="789"/>
      <c r="DT127" s="789"/>
      <c r="DU127" s="789"/>
      <c r="DV127" s="789"/>
      <c r="DW127" s="789"/>
      <c r="DX127" s="789"/>
      <c r="DY127" s="789"/>
      <c r="DZ127" s="789"/>
      <c r="EA127" s="789"/>
      <c r="EB127" s="789"/>
      <c r="EC127" s="789"/>
      <c r="ED127" s="789"/>
      <c r="EE127" s="789"/>
      <c r="EF127" s="789"/>
      <c r="EG127" s="789"/>
      <c r="EH127" s="789"/>
      <c r="EI127" s="789"/>
      <c r="EJ127" s="789"/>
      <c r="EK127" s="789"/>
      <c r="EL127" s="789"/>
      <c r="EM127" s="789"/>
      <c r="EN127" s="789"/>
      <c r="EO127" s="789"/>
      <c r="EP127" s="789"/>
      <c r="EQ127" s="789"/>
      <c r="ER127" s="789"/>
      <c r="ES127" s="789"/>
      <c r="ET127" s="789"/>
      <c r="EU127" s="789"/>
      <c r="EV127" s="789"/>
      <c r="EW127" s="789"/>
      <c r="EX127" s="789"/>
      <c r="EY127" s="789"/>
      <c r="EZ127" s="789"/>
      <c r="FA127" s="789"/>
      <c r="FB127" s="789"/>
      <c r="FC127" s="789"/>
      <c r="FD127" s="789"/>
      <c r="FE127" s="789"/>
      <c r="FF127" s="789"/>
      <c r="FG127" s="789"/>
      <c r="FH127" s="789"/>
      <c r="FI127" s="789"/>
      <c r="FJ127" s="789"/>
      <c r="FK127" s="789"/>
      <c r="FL127" s="789"/>
      <c r="FM127" s="789"/>
      <c r="FN127" s="789"/>
      <c r="FO127" s="789"/>
      <c r="FP127" s="789"/>
      <c r="FQ127" s="789"/>
      <c r="FR127" s="789"/>
      <c r="FS127" s="789"/>
      <c r="FT127" s="789"/>
      <c r="FU127" s="789"/>
      <c r="FV127" s="789"/>
      <c r="FW127" s="789"/>
      <c r="FX127" s="789"/>
      <c r="FY127" s="789"/>
      <c r="FZ127" s="789"/>
      <c r="GA127" s="789"/>
      <c r="GB127" s="789"/>
      <c r="GC127" s="789"/>
      <c r="GD127" s="789"/>
      <c r="GE127" s="789"/>
      <c r="GF127" s="789"/>
      <c r="GG127" s="789"/>
      <c r="GH127" s="789"/>
      <c r="GI127" s="789"/>
      <c r="GJ127" s="789"/>
      <c r="GK127" s="789"/>
      <c r="GL127" s="789"/>
      <c r="GM127" s="789"/>
      <c r="GN127" s="789"/>
      <c r="GO127" s="789"/>
      <c r="GP127" s="789"/>
      <c r="GQ127" s="789"/>
      <c r="GR127" s="789"/>
      <c r="GS127" s="789"/>
      <c r="GT127" s="789"/>
      <c r="GU127" s="789"/>
      <c r="GV127" s="789"/>
      <c r="GW127" s="789"/>
      <c r="GX127" s="789"/>
      <c r="GY127" s="789"/>
      <c r="GZ127" s="789"/>
      <c r="HA127" s="789"/>
      <c r="HB127" s="789"/>
      <c r="HC127" s="789"/>
      <c r="HD127" s="789"/>
      <c r="HE127" s="789"/>
      <c r="HF127" s="789"/>
      <c r="HG127" s="789"/>
      <c r="HH127" s="789"/>
      <c r="HI127" s="789"/>
      <c r="HJ127" s="789"/>
      <c r="HK127" s="789"/>
      <c r="HL127" s="789"/>
      <c r="HM127" s="789"/>
      <c r="HN127" s="789"/>
      <c r="HO127" s="789"/>
      <c r="HP127" s="789"/>
      <c r="HQ127" s="789"/>
      <c r="HR127" s="789"/>
      <c r="HS127" s="789"/>
      <c r="HT127" s="789"/>
      <c r="HU127" s="789"/>
      <c r="HV127" s="789"/>
      <c r="HW127" s="789"/>
      <c r="HX127" s="789"/>
      <c r="HY127" s="789"/>
      <c r="HZ127" s="789"/>
      <c r="IA127" s="789"/>
      <c r="IB127" s="789"/>
      <c r="IC127" s="789"/>
      <c r="ID127" s="789"/>
      <c r="IE127" s="789"/>
      <c r="IF127" s="789"/>
      <c r="IG127" s="789"/>
      <c r="IH127" s="789"/>
      <c r="II127" s="789"/>
      <c r="IJ127" s="789"/>
      <c r="IK127" s="789"/>
      <c r="IL127" s="789"/>
      <c r="IM127" s="789"/>
      <c r="IN127" s="789"/>
      <c r="IO127" s="789"/>
      <c r="IP127" s="789"/>
      <c r="IQ127" s="789"/>
      <c r="IR127" s="789"/>
      <c r="IS127" s="789"/>
      <c r="IT127" s="789"/>
      <c r="IU127" s="789"/>
      <c r="IV127" s="789"/>
      <c r="IW127" s="789"/>
      <c r="IX127" s="789"/>
      <c r="IY127" s="789"/>
      <c r="IZ127" s="789"/>
      <c r="JA127" s="789"/>
      <c r="JB127" s="789"/>
      <c r="JC127" s="789"/>
      <c r="JD127" s="789"/>
      <c r="JE127" s="789"/>
    </row>
    <row r="128" spans="1:265" s="7" customFormat="1" ht="15" customHeight="1" thickBot="1" x14ac:dyDescent="0.25">
      <c r="A128" s="275"/>
      <c r="B128" s="92" t="s">
        <v>441</v>
      </c>
      <c r="C128" s="115"/>
      <c r="D128" s="903" t="s">
        <v>466</v>
      </c>
      <c r="E128" s="904"/>
      <c r="F128" s="474"/>
      <c r="G128" s="475"/>
      <c r="H128" s="208" t="s">
        <v>509</v>
      </c>
      <c r="I128" s="208" t="s">
        <v>1848</v>
      </c>
      <c r="J128" s="1740" t="s">
        <v>1425</v>
      </c>
      <c r="K128" s="235" t="s">
        <v>1646</v>
      </c>
      <c r="L128" s="235"/>
      <c r="M128" s="524"/>
      <c r="N128" s="524"/>
      <c r="O128" s="235"/>
      <c r="P128" s="2159">
        <f t="shared" si="6"/>
        <v>0</v>
      </c>
      <c r="Q128" s="300"/>
      <c r="R128" s="301"/>
      <c r="S128" s="301"/>
      <c r="T128" s="301">
        <v>17</v>
      </c>
      <c r="U128" s="301"/>
      <c r="V128" s="301"/>
      <c r="W128" s="302"/>
      <c r="X128" s="95">
        <f>SUM(Q120:W128)</f>
        <v>40</v>
      </c>
      <c r="Y128" s="91">
        <f>X128</f>
        <v>40</v>
      </c>
      <c r="Z128" s="63"/>
      <c r="AA128" s="46"/>
      <c r="AB128" s="46"/>
      <c r="AC128" s="46" t="str">
        <f t="shared" si="10"/>
        <v/>
      </c>
      <c r="AD128" s="46" t="s">
        <v>2078</v>
      </c>
      <c r="AE128" s="46"/>
      <c r="AF128" s="2111">
        <f t="shared" si="7"/>
        <v>0</v>
      </c>
      <c r="AG128" s="2111">
        <f t="shared" si="8"/>
        <v>0</v>
      </c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6"/>
      <c r="GW128" s="46"/>
      <c r="GX128" s="46"/>
      <c r="GY128" s="46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6"/>
      <c r="HK128" s="46"/>
      <c r="HL128" s="46"/>
      <c r="HM128" s="46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6"/>
      <c r="HY128" s="46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6"/>
      <c r="IM128" s="46"/>
      <c r="IN128" s="46"/>
      <c r="IO128" s="46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6"/>
      <c r="JA128" s="46"/>
      <c r="JB128" s="46"/>
      <c r="JC128" s="46"/>
      <c r="JD128" s="46"/>
      <c r="JE128" s="46"/>
    </row>
    <row r="129" spans="1:265" s="7" customFormat="1" ht="15" customHeight="1" thickBot="1" x14ac:dyDescent="0.25">
      <c r="A129" s="273">
        <f>A120+1</f>
        <v>13</v>
      </c>
      <c r="B129" s="2054" t="s">
        <v>825</v>
      </c>
      <c r="C129" s="273" t="s">
        <v>35</v>
      </c>
      <c r="D129" s="868" t="s">
        <v>826</v>
      </c>
      <c r="E129" s="433" t="s">
        <v>85</v>
      </c>
      <c r="F129" s="433" t="s">
        <v>34</v>
      </c>
      <c r="G129" s="449" t="s">
        <v>222</v>
      </c>
      <c r="H129" s="199" t="s">
        <v>539</v>
      </c>
      <c r="I129" s="199" t="s">
        <v>1017</v>
      </c>
      <c r="J129" s="750"/>
      <c r="K129" s="218" t="s">
        <v>1504</v>
      </c>
      <c r="L129" s="218" t="s">
        <v>97</v>
      </c>
      <c r="M129" s="510">
        <v>1</v>
      </c>
      <c r="N129" s="510" t="s">
        <v>24</v>
      </c>
      <c r="O129" s="218" t="s">
        <v>402</v>
      </c>
      <c r="P129" s="2159">
        <f t="shared" si="6"/>
        <v>4</v>
      </c>
      <c r="Q129" s="322">
        <v>2</v>
      </c>
      <c r="R129" s="323">
        <v>2</v>
      </c>
      <c r="S129" s="323"/>
      <c r="T129" s="323"/>
      <c r="U129" s="754"/>
      <c r="V129" s="754"/>
      <c r="W129" s="755"/>
      <c r="X129" s="117"/>
      <c r="Y129" s="117"/>
      <c r="Z129" s="63" t="str">
        <f>C129</f>
        <v>TC</v>
      </c>
      <c r="AA129" s="46" t="s">
        <v>875</v>
      </c>
      <c r="AB129" s="46" t="s">
        <v>880</v>
      </c>
      <c r="AC129" s="46">
        <f t="shared" si="10"/>
        <v>12</v>
      </c>
      <c r="AD129" s="46"/>
      <c r="AE129" s="46"/>
      <c r="AF129" s="2111">
        <f t="shared" si="7"/>
        <v>4</v>
      </c>
      <c r="AG129" s="2111">
        <f t="shared" si="8"/>
        <v>0</v>
      </c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/>
      <c r="JB129" s="46"/>
      <c r="JC129" s="46"/>
      <c r="JD129" s="46"/>
      <c r="JE129" s="46"/>
    </row>
    <row r="130" spans="1:265" s="7" customFormat="1" ht="15" customHeight="1" thickBot="1" x14ac:dyDescent="0.25">
      <c r="A130" s="790"/>
      <c r="B130" s="84" t="s">
        <v>825</v>
      </c>
      <c r="C130" s="167"/>
      <c r="D130" s="870" t="s">
        <v>826</v>
      </c>
      <c r="E130" s="431"/>
      <c r="F130" s="431"/>
      <c r="G130" s="450"/>
      <c r="H130" s="181" t="s">
        <v>1016</v>
      </c>
      <c r="I130" s="181" t="s">
        <v>1017</v>
      </c>
      <c r="J130" s="736"/>
      <c r="K130" s="219" t="s">
        <v>1504</v>
      </c>
      <c r="L130" s="219" t="s">
        <v>97</v>
      </c>
      <c r="M130" s="511">
        <v>1</v>
      </c>
      <c r="N130" s="511" t="s">
        <v>98</v>
      </c>
      <c r="O130" s="219" t="s">
        <v>402</v>
      </c>
      <c r="P130" s="2159">
        <f t="shared" si="6"/>
        <v>4</v>
      </c>
      <c r="Q130" s="325">
        <v>2</v>
      </c>
      <c r="R130" s="326">
        <v>2</v>
      </c>
      <c r="S130" s="326"/>
      <c r="T130" s="326"/>
      <c r="U130" s="759"/>
      <c r="V130" s="759"/>
      <c r="W130" s="760"/>
      <c r="X130" s="119"/>
      <c r="Y130" s="119"/>
      <c r="Z130" s="63"/>
      <c r="AA130" s="46"/>
      <c r="AB130" s="46"/>
      <c r="AC130" s="46" t="str">
        <f t="shared" si="10"/>
        <v/>
      </c>
      <c r="AD130" s="46"/>
      <c r="AE130" s="46"/>
      <c r="AF130" s="2111">
        <f t="shared" si="7"/>
        <v>4</v>
      </c>
      <c r="AG130" s="2111">
        <f t="shared" si="8"/>
        <v>0</v>
      </c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46"/>
      <c r="JB130" s="46"/>
      <c r="JC130" s="46"/>
      <c r="JD130" s="46"/>
      <c r="JE130" s="46"/>
    </row>
    <row r="131" spans="1:265" s="7" customFormat="1" ht="15" customHeight="1" thickBot="1" x14ac:dyDescent="0.25">
      <c r="A131" s="790"/>
      <c r="B131" s="84" t="s">
        <v>825</v>
      </c>
      <c r="C131" s="167"/>
      <c r="D131" s="870" t="s">
        <v>826</v>
      </c>
      <c r="E131" s="431"/>
      <c r="F131" s="431"/>
      <c r="G131" s="450"/>
      <c r="H131" s="181" t="s">
        <v>1016</v>
      </c>
      <c r="I131" s="181" t="s">
        <v>1017</v>
      </c>
      <c r="J131" s="736"/>
      <c r="K131" s="219" t="s">
        <v>1504</v>
      </c>
      <c r="L131" s="219" t="s">
        <v>97</v>
      </c>
      <c r="M131" s="511">
        <v>1</v>
      </c>
      <c r="N131" s="511" t="s">
        <v>395</v>
      </c>
      <c r="O131" s="219" t="s">
        <v>402</v>
      </c>
      <c r="P131" s="2159">
        <f t="shared" si="6"/>
        <v>4</v>
      </c>
      <c r="Q131" s="325">
        <v>2</v>
      </c>
      <c r="R131" s="326">
        <v>2</v>
      </c>
      <c r="S131" s="326"/>
      <c r="T131" s="326"/>
      <c r="U131" s="759"/>
      <c r="V131" s="759"/>
      <c r="W131" s="760"/>
      <c r="X131" s="119"/>
      <c r="Y131" s="119"/>
      <c r="Z131" s="63"/>
      <c r="AA131" s="46"/>
      <c r="AB131" s="46"/>
      <c r="AC131" s="46" t="str">
        <f t="shared" si="10"/>
        <v/>
      </c>
      <c r="AD131" s="46"/>
      <c r="AE131" s="46"/>
      <c r="AF131" s="2111">
        <f t="shared" si="7"/>
        <v>4</v>
      </c>
      <c r="AG131" s="2111">
        <f t="shared" si="8"/>
        <v>0</v>
      </c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/>
      <c r="HQ131" s="46"/>
      <c r="HR131" s="46"/>
      <c r="HS131" s="46"/>
      <c r="HT131" s="46"/>
      <c r="HU131" s="46"/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/>
      <c r="II131" s="46"/>
      <c r="IJ131" s="46"/>
      <c r="IK131" s="46"/>
      <c r="IL131" s="46"/>
      <c r="IM131" s="46"/>
      <c r="IN131" s="46"/>
      <c r="IO131" s="46"/>
      <c r="IP131" s="46"/>
      <c r="IQ131" s="46"/>
      <c r="IR131" s="46"/>
      <c r="IS131" s="46"/>
      <c r="IT131" s="46"/>
      <c r="IU131" s="46"/>
      <c r="IV131" s="46"/>
      <c r="IW131" s="46"/>
      <c r="IX131" s="46"/>
      <c r="IY131" s="46"/>
      <c r="IZ131" s="46"/>
      <c r="JA131" s="46"/>
      <c r="JB131" s="46"/>
      <c r="JC131" s="46"/>
      <c r="JD131" s="46"/>
      <c r="JE131" s="46"/>
    </row>
    <row r="132" spans="1:265" s="7" customFormat="1" ht="15" customHeight="1" thickBot="1" x14ac:dyDescent="0.25">
      <c r="A132" s="790"/>
      <c r="B132" s="84" t="s">
        <v>825</v>
      </c>
      <c r="C132" s="167"/>
      <c r="D132" s="870" t="s">
        <v>826</v>
      </c>
      <c r="E132" s="431"/>
      <c r="F132" s="431"/>
      <c r="G132" s="450"/>
      <c r="H132" s="181" t="s">
        <v>421</v>
      </c>
      <c r="I132" s="181" t="s">
        <v>1847</v>
      </c>
      <c r="J132" s="178"/>
      <c r="K132" s="219" t="s">
        <v>2140</v>
      </c>
      <c r="L132" s="219" t="s">
        <v>97</v>
      </c>
      <c r="M132" s="511" t="s">
        <v>393</v>
      </c>
      <c r="N132" s="511" t="s">
        <v>325</v>
      </c>
      <c r="O132" s="219"/>
      <c r="P132" s="2159">
        <f t="shared" si="6"/>
        <v>5</v>
      </c>
      <c r="Q132" s="325">
        <v>3</v>
      </c>
      <c r="R132" s="326">
        <v>2</v>
      </c>
      <c r="S132" s="326"/>
      <c r="T132" s="326"/>
      <c r="U132" s="759"/>
      <c r="V132" s="759"/>
      <c r="W132" s="760"/>
      <c r="X132" s="119"/>
      <c r="Y132" s="119"/>
      <c r="Z132" s="63"/>
      <c r="AA132" s="46"/>
      <c r="AB132" s="46"/>
      <c r="AC132" s="46" t="str">
        <f t="shared" si="10"/>
        <v/>
      </c>
      <c r="AD132" s="46"/>
      <c r="AE132" s="46"/>
      <c r="AF132" s="2111">
        <f t="shared" si="7"/>
        <v>5</v>
      </c>
      <c r="AG132" s="2111">
        <f t="shared" si="8"/>
        <v>0</v>
      </c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  <c r="IW132" s="46"/>
      <c r="IX132" s="46"/>
      <c r="IY132" s="46"/>
      <c r="IZ132" s="46"/>
      <c r="JA132" s="46"/>
      <c r="JB132" s="46"/>
      <c r="JC132" s="46"/>
      <c r="JD132" s="46"/>
      <c r="JE132" s="46"/>
    </row>
    <row r="133" spans="1:265" s="788" customFormat="1" ht="15" customHeight="1" thickBot="1" x14ac:dyDescent="0.25">
      <c r="A133" s="790"/>
      <c r="B133" s="84" t="s">
        <v>825</v>
      </c>
      <c r="C133" s="167"/>
      <c r="D133" s="870" t="s">
        <v>826</v>
      </c>
      <c r="E133" s="431"/>
      <c r="F133" s="431"/>
      <c r="G133" s="450"/>
      <c r="H133" s="181" t="s">
        <v>421</v>
      </c>
      <c r="I133" s="181" t="s">
        <v>1847</v>
      </c>
      <c r="J133" s="178"/>
      <c r="K133" s="219" t="s">
        <v>2140</v>
      </c>
      <c r="L133" s="756" t="s">
        <v>97</v>
      </c>
      <c r="M133" s="757" t="s">
        <v>393</v>
      </c>
      <c r="N133" s="757" t="s">
        <v>1730</v>
      </c>
      <c r="O133" s="756"/>
      <c r="P133" s="2159">
        <f t="shared" si="6"/>
        <v>5</v>
      </c>
      <c r="Q133" s="758">
        <v>3</v>
      </c>
      <c r="R133" s="759">
        <v>2</v>
      </c>
      <c r="S133" s="759"/>
      <c r="T133" s="759"/>
      <c r="U133" s="759"/>
      <c r="V133" s="759"/>
      <c r="W133" s="760"/>
      <c r="X133" s="119"/>
      <c r="Y133" s="119"/>
      <c r="Z133" s="63"/>
      <c r="AA133" s="789"/>
      <c r="AB133" s="789"/>
      <c r="AC133" s="789" t="str">
        <f t="shared" si="10"/>
        <v/>
      </c>
      <c r="AD133" s="789"/>
      <c r="AE133" s="789"/>
      <c r="AF133" s="2111">
        <f t="shared" si="7"/>
        <v>5</v>
      </c>
      <c r="AG133" s="2111">
        <f t="shared" si="8"/>
        <v>0</v>
      </c>
      <c r="AH133" s="789"/>
      <c r="AI133" s="789"/>
      <c r="AJ133" s="789"/>
      <c r="AK133" s="789"/>
      <c r="AL133" s="789"/>
      <c r="AM133" s="789"/>
      <c r="AN133" s="789"/>
      <c r="AO133" s="789"/>
      <c r="AP133" s="789"/>
      <c r="AQ133" s="789"/>
      <c r="AR133" s="789"/>
      <c r="AS133" s="789"/>
      <c r="AT133" s="789"/>
      <c r="AU133" s="789"/>
      <c r="AV133" s="789"/>
      <c r="AW133" s="789"/>
      <c r="AX133" s="789"/>
      <c r="AY133" s="789"/>
      <c r="AZ133" s="789"/>
      <c r="BA133" s="789"/>
      <c r="BB133" s="789"/>
      <c r="BC133" s="789"/>
      <c r="BD133" s="789"/>
      <c r="BE133" s="789"/>
      <c r="BF133" s="789"/>
      <c r="BG133" s="789"/>
      <c r="BH133" s="789"/>
      <c r="BI133" s="789"/>
      <c r="BJ133" s="789"/>
      <c r="BK133" s="789"/>
      <c r="BL133" s="789"/>
      <c r="BM133" s="789"/>
      <c r="BN133" s="789"/>
      <c r="BO133" s="789"/>
      <c r="BP133" s="789"/>
      <c r="BQ133" s="789"/>
      <c r="BR133" s="789"/>
      <c r="BS133" s="789"/>
      <c r="BT133" s="789"/>
      <c r="BU133" s="789"/>
      <c r="BV133" s="789"/>
      <c r="BW133" s="789"/>
      <c r="BX133" s="789"/>
      <c r="BY133" s="789"/>
      <c r="BZ133" s="789"/>
      <c r="CA133" s="789"/>
      <c r="CB133" s="789"/>
      <c r="CC133" s="789"/>
      <c r="CD133" s="789"/>
      <c r="CE133" s="789"/>
      <c r="CF133" s="789"/>
      <c r="CG133" s="789"/>
      <c r="CH133" s="789"/>
      <c r="CI133" s="789"/>
      <c r="CJ133" s="789"/>
      <c r="CK133" s="789"/>
      <c r="CL133" s="789"/>
      <c r="CM133" s="789"/>
      <c r="CN133" s="789"/>
      <c r="CO133" s="789"/>
      <c r="CP133" s="789"/>
      <c r="CQ133" s="789"/>
      <c r="CR133" s="789"/>
      <c r="CS133" s="789"/>
      <c r="CT133" s="789"/>
      <c r="CU133" s="789"/>
      <c r="CV133" s="789"/>
      <c r="CW133" s="789"/>
      <c r="CX133" s="789"/>
      <c r="CY133" s="789"/>
      <c r="CZ133" s="789"/>
      <c r="DA133" s="789"/>
      <c r="DB133" s="789"/>
      <c r="DC133" s="789"/>
      <c r="DD133" s="789"/>
      <c r="DE133" s="789"/>
      <c r="DF133" s="789"/>
      <c r="DG133" s="789"/>
      <c r="DH133" s="789"/>
      <c r="DI133" s="789"/>
      <c r="DJ133" s="789"/>
      <c r="DK133" s="789"/>
      <c r="DL133" s="789"/>
      <c r="DM133" s="789"/>
      <c r="DN133" s="789"/>
      <c r="DO133" s="789"/>
      <c r="DP133" s="789"/>
      <c r="DQ133" s="789"/>
      <c r="DR133" s="789"/>
      <c r="DS133" s="789"/>
      <c r="DT133" s="789"/>
      <c r="DU133" s="789"/>
      <c r="DV133" s="789"/>
      <c r="DW133" s="789"/>
      <c r="DX133" s="789"/>
      <c r="DY133" s="789"/>
      <c r="DZ133" s="789"/>
      <c r="EA133" s="789"/>
      <c r="EB133" s="789"/>
      <c r="EC133" s="789"/>
      <c r="ED133" s="789"/>
      <c r="EE133" s="789"/>
      <c r="EF133" s="789"/>
      <c r="EG133" s="789"/>
      <c r="EH133" s="789"/>
      <c r="EI133" s="789"/>
      <c r="EJ133" s="789"/>
      <c r="EK133" s="789"/>
      <c r="EL133" s="789"/>
      <c r="EM133" s="789"/>
      <c r="EN133" s="789"/>
      <c r="EO133" s="789"/>
      <c r="EP133" s="789"/>
      <c r="EQ133" s="789"/>
      <c r="ER133" s="789"/>
      <c r="ES133" s="789"/>
      <c r="ET133" s="789"/>
      <c r="EU133" s="789"/>
      <c r="EV133" s="789"/>
      <c r="EW133" s="789"/>
      <c r="EX133" s="789"/>
      <c r="EY133" s="789"/>
      <c r="EZ133" s="789"/>
      <c r="FA133" s="789"/>
      <c r="FB133" s="789"/>
      <c r="FC133" s="789"/>
      <c r="FD133" s="789"/>
      <c r="FE133" s="789"/>
      <c r="FF133" s="789"/>
      <c r="FG133" s="789"/>
      <c r="FH133" s="789"/>
      <c r="FI133" s="789"/>
      <c r="FJ133" s="789"/>
      <c r="FK133" s="789"/>
      <c r="FL133" s="789"/>
      <c r="FM133" s="789"/>
      <c r="FN133" s="789"/>
      <c r="FO133" s="789"/>
      <c r="FP133" s="789"/>
      <c r="FQ133" s="789"/>
      <c r="FR133" s="789"/>
      <c r="FS133" s="789"/>
      <c r="FT133" s="789"/>
      <c r="FU133" s="789"/>
      <c r="FV133" s="789"/>
      <c r="FW133" s="789"/>
      <c r="FX133" s="789"/>
      <c r="FY133" s="789"/>
      <c r="FZ133" s="789"/>
      <c r="GA133" s="789"/>
      <c r="GB133" s="789"/>
      <c r="GC133" s="789"/>
      <c r="GD133" s="789"/>
      <c r="GE133" s="789"/>
      <c r="GF133" s="789"/>
      <c r="GG133" s="789"/>
      <c r="GH133" s="789"/>
      <c r="GI133" s="789"/>
      <c r="GJ133" s="789"/>
      <c r="GK133" s="789"/>
      <c r="GL133" s="789"/>
      <c r="GM133" s="789"/>
      <c r="GN133" s="789"/>
      <c r="GO133" s="789"/>
      <c r="GP133" s="789"/>
      <c r="GQ133" s="789"/>
      <c r="GR133" s="789"/>
      <c r="GS133" s="789"/>
      <c r="GT133" s="789"/>
      <c r="GU133" s="789"/>
      <c r="GV133" s="789"/>
      <c r="GW133" s="789"/>
      <c r="GX133" s="789"/>
      <c r="GY133" s="789"/>
      <c r="GZ133" s="789"/>
      <c r="HA133" s="789"/>
      <c r="HB133" s="789"/>
      <c r="HC133" s="789"/>
      <c r="HD133" s="789"/>
      <c r="HE133" s="789"/>
      <c r="HF133" s="789"/>
      <c r="HG133" s="789"/>
      <c r="HH133" s="789"/>
      <c r="HI133" s="789"/>
      <c r="HJ133" s="789"/>
      <c r="HK133" s="789"/>
      <c r="HL133" s="789"/>
      <c r="HM133" s="789"/>
      <c r="HN133" s="789"/>
      <c r="HO133" s="789"/>
      <c r="HP133" s="789"/>
      <c r="HQ133" s="789"/>
      <c r="HR133" s="789"/>
      <c r="HS133" s="789"/>
      <c r="HT133" s="789"/>
      <c r="HU133" s="789"/>
      <c r="HV133" s="789"/>
      <c r="HW133" s="789"/>
      <c r="HX133" s="789"/>
      <c r="HY133" s="789"/>
      <c r="HZ133" s="789"/>
      <c r="IA133" s="789"/>
      <c r="IB133" s="789"/>
      <c r="IC133" s="789"/>
      <c r="ID133" s="789"/>
      <c r="IE133" s="789"/>
      <c r="IF133" s="789"/>
      <c r="IG133" s="789"/>
      <c r="IH133" s="789"/>
      <c r="II133" s="789"/>
      <c r="IJ133" s="789"/>
      <c r="IK133" s="789"/>
      <c r="IL133" s="789"/>
      <c r="IM133" s="789"/>
      <c r="IN133" s="789"/>
      <c r="IO133" s="789"/>
      <c r="IP133" s="789"/>
      <c r="IQ133" s="789"/>
      <c r="IR133" s="789"/>
      <c r="IS133" s="789"/>
      <c r="IT133" s="789"/>
      <c r="IU133" s="789"/>
      <c r="IV133" s="789"/>
      <c r="IW133" s="789"/>
      <c r="IX133" s="789"/>
      <c r="IY133" s="789"/>
      <c r="IZ133" s="789"/>
      <c r="JA133" s="789"/>
      <c r="JB133" s="789"/>
      <c r="JC133" s="789"/>
      <c r="JD133" s="789"/>
      <c r="JE133" s="789"/>
    </row>
    <row r="134" spans="1:265" s="788" customFormat="1" ht="15" customHeight="1" thickBot="1" x14ac:dyDescent="0.25">
      <c r="A134" s="790"/>
      <c r="B134" s="84" t="s">
        <v>825</v>
      </c>
      <c r="C134" s="167"/>
      <c r="D134" s="870" t="s">
        <v>826</v>
      </c>
      <c r="E134" s="431"/>
      <c r="F134" s="431"/>
      <c r="G134" s="450"/>
      <c r="H134" s="181" t="s">
        <v>421</v>
      </c>
      <c r="I134" s="181" t="s">
        <v>1847</v>
      </c>
      <c r="J134" s="1756" t="s">
        <v>1424</v>
      </c>
      <c r="K134" s="742" t="s">
        <v>1508</v>
      </c>
      <c r="L134" s="756"/>
      <c r="M134" s="757"/>
      <c r="N134" s="757"/>
      <c r="O134" s="756"/>
      <c r="P134" s="2159">
        <f t="shared" si="6"/>
        <v>0</v>
      </c>
      <c r="Q134" s="758"/>
      <c r="R134" s="759"/>
      <c r="S134" s="759"/>
      <c r="T134" s="759"/>
      <c r="U134" s="759"/>
      <c r="V134" s="759"/>
      <c r="W134" s="760">
        <v>2</v>
      </c>
      <c r="X134" s="119"/>
      <c r="Y134" s="119"/>
      <c r="Z134" s="63"/>
      <c r="AA134" s="789"/>
      <c r="AB134" s="789"/>
      <c r="AC134" s="789" t="str">
        <f t="shared" si="10"/>
        <v/>
      </c>
      <c r="AD134" s="789"/>
      <c r="AE134" s="789"/>
      <c r="AF134" s="2111">
        <f t="shared" si="7"/>
        <v>0</v>
      </c>
      <c r="AG134" s="2111">
        <f t="shared" si="8"/>
        <v>2</v>
      </c>
      <c r="AH134" s="789"/>
      <c r="AI134" s="789"/>
      <c r="AJ134" s="789"/>
      <c r="AK134" s="789"/>
      <c r="AL134" s="789"/>
      <c r="AM134" s="789"/>
      <c r="AN134" s="789"/>
      <c r="AO134" s="789"/>
      <c r="AP134" s="789"/>
      <c r="AQ134" s="789"/>
      <c r="AR134" s="789"/>
      <c r="AS134" s="789"/>
      <c r="AT134" s="789"/>
      <c r="AU134" s="789"/>
      <c r="AV134" s="789"/>
      <c r="AW134" s="789"/>
      <c r="AX134" s="789"/>
      <c r="AY134" s="789"/>
      <c r="AZ134" s="789"/>
      <c r="BA134" s="789"/>
      <c r="BB134" s="789"/>
      <c r="BC134" s="789"/>
      <c r="BD134" s="789"/>
      <c r="BE134" s="789"/>
      <c r="BF134" s="789"/>
      <c r="BG134" s="789"/>
      <c r="BH134" s="789"/>
      <c r="BI134" s="789"/>
      <c r="BJ134" s="789"/>
      <c r="BK134" s="789"/>
      <c r="BL134" s="789"/>
      <c r="BM134" s="789"/>
      <c r="BN134" s="789"/>
      <c r="BO134" s="789"/>
      <c r="BP134" s="789"/>
      <c r="BQ134" s="789"/>
      <c r="BR134" s="789"/>
      <c r="BS134" s="789"/>
      <c r="BT134" s="789"/>
      <c r="BU134" s="789"/>
      <c r="BV134" s="789"/>
      <c r="BW134" s="789"/>
      <c r="BX134" s="789"/>
      <c r="BY134" s="789"/>
      <c r="BZ134" s="789"/>
      <c r="CA134" s="789"/>
      <c r="CB134" s="789"/>
      <c r="CC134" s="789"/>
      <c r="CD134" s="789"/>
      <c r="CE134" s="789"/>
      <c r="CF134" s="789"/>
      <c r="CG134" s="789"/>
      <c r="CH134" s="789"/>
      <c r="CI134" s="789"/>
      <c r="CJ134" s="789"/>
      <c r="CK134" s="789"/>
      <c r="CL134" s="789"/>
      <c r="CM134" s="789"/>
      <c r="CN134" s="789"/>
      <c r="CO134" s="789"/>
      <c r="CP134" s="789"/>
      <c r="CQ134" s="789"/>
      <c r="CR134" s="789"/>
      <c r="CS134" s="789"/>
      <c r="CT134" s="789"/>
      <c r="CU134" s="789"/>
      <c r="CV134" s="789"/>
      <c r="CW134" s="789"/>
      <c r="CX134" s="789"/>
      <c r="CY134" s="789"/>
      <c r="CZ134" s="789"/>
      <c r="DA134" s="789"/>
      <c r="DB134" s="789"/>
      <c r="DC134" s="789"/>
      <c r="DD134" s="789"/>
      <c r="DE134" s="789"/>
      <c r="DF134" s="789"/>
      <c r="DG134" s="789"/>
      <c r="DH134" s="789"/>
      <c r="DI134" s="789"/>
      <c r="DJ134" s="789"/>
      <c r="DK134" s="789"/>
      <c r="DL134" s="789"/>
      <c r="DM134" s="789"/>
      <c r="DN134" s="789"/>
      <c r="DO134" s="789"/>
      <c r="DP134" s="789"/>
      <c r="DQ134" s="789"/>
      <c r="DR134" s="789"/>
      <c r="DS134" s="789"/>
      <c r="DT134" s="789"/>
      <c r="DU134" s="789"/>
      <c r="DV134" s="789"/>
      <c r="DW134" s="789"/>
      <c r="DX134" s="789"/>
      <c r="DY134" s="789"/>
      <c r="DZ134" s="789"/>
      <c r="EA134" s="789"/>
      <c r="EB134" s="789"/>
      <c r="EC134" s="789"/>
      <c r="ED134" s="789"/>
      <c r="EE134" s="789"/>
      <c r="EF134" s="789"/>
      <c r="EG134" s="789"/>
      <c r="EH134" s="789"/>
      <c r="EI134" s="789"/>
      <c r="EJ134" s="789"/>
      <c r="EK134" s="789"/>
      <c r="EL134" s="789"/>
      <c r="EM134" s="789"/>
      <c r="EN134" s="789"/>
      <c r="EO134" s="789"/>
      <c r="EP134" s="789"/>
      <c r="EQ134" s="789"/>
      <c r="ER134" s="789"/>
      <c r="ES134" s="789"/>
      <c r="ET134" s="789"/>
      <c r="EU134" s="789"/>
      <c r="EV134" s="789"/>
      <c r="EW134" s="789"/>
      <c r="EX134" s="789"/>
      <c r="EY134" s="789"/>
      <c r="EZ134" s="789"/>
      <c r="FA134" s="789"/>
      <c r="FB134" s="789"/>
      <c r="FC134" s="789"/>
      <c r="FD134" s="789"/>
      <c r="FE134" s="789"/>
      <c r="FF134" s="789"/>
      <c r="FG134" s="789"/>
      <c r="FH134" s="789"/>
      <c r="FI134" s="789"/>
      <c r="FJ134" s="789"/>
      <c r="FK134" s="789"/>
      <c r="FL134" s="789"/>
      <c r="FM134" s="789"/>
      <c r="FN134" s="789"/>
      <c r="FO134" s="789"/>
      <c r="FP134" s="789"/>
      <c r="FQ134" s="789"/>
      <c r="FR134" s="789"/>
      <c r="FS134" s="789"/>
      <c r="FT134" s="789"/>
      <c r="FU134" s="789"/>
      <c r="FV134" s="789"/>
      <c r="FW134" s="789"/>
      <c r="FX134" s="789"/>
      <c r="FY134" s="789"/>
      <c r="FZ134" s="789"/>
      <c r="GA134" s="789"/>
      <c r="GB134" s="789"/>
      <c r="GC134" s="789"/>
      <c r="GD134" s="789"/>
      <c r="GE134" s="789"/>
      <c r="GF134" s="789"/>
      <c r="GG134" s="789"/>
      <c r="GH134" s="789"/>
      <c r="GI134" s="789"/>
      <c r="GJ134" s="789"/>
      <c r="GK134" s="789"/>
      <c r="GL134" s="789"/>
      <c r="GM134" s="789"/>
      <c r="GN134" s="789"/>
      <c r="GO134" s="789"/>
      <c r="GP134" s="789"/>
      <c r="GQ134" s="789"/>
      <c r="GR134" s="789"/>
      <c r="GS134" s="789"/>
      <c r="GT134" s="789"/>
      <c r="GU134" s="789"/>
      <c r="GV134" s="789"/>
      <c r="GW134" s="789"/>
      <c r="GX134" s="789"/>
      <c r="GY134" s="789"/>
      <c r="GZ134" s="789"/>
      <c r="HA134" s="789"/>
      <c r="HB134" s="789"/>
      <c r="HC134" s="789"/>
      <c r="HD134" s="789"/>
      <c r="HE134" s="789"/>
      <c r="HF134" s="789"/>
      <c r="HG134" s="789"/>
      <c r="HH134" s="789"/>
      <c r="HI134" s="789"/>
      <c r="HJ134" s="789"/>
      <c r="HK134" s="789"/>
      <c r="HL134" s="789"/>
      <c r="HM134" s="789"/>
      <c r="HN134" s="789"/>
      <c r="HO134" s="789"/>
      <c r="HP134" s="789"/>
      <c r="HQ134" s="789"/>
      <c r="HR134" s="789"/>
      <c r="HS134" s="789"/>
      <c r="HT134" s="789"/>
      <c r="HU134" s="789"/>
      <c r="HV134" s="789"/>
      <c r="HW134" s="789"/>
      <c r="HX134" s="789"/>
      <c r="HY134" s="789"/>
      <c r="HZ134" s="789"/>
      <c r="IA134" s="789"/>
      <c r="IB134" s="789"/>
      <c r="IC134" s="789"/>
      <c r="ID134" s="789"/>
      <c r="IE134" s="789"/>
      <c r="IF134" s="789"/>
      <c r="IG134" s="789"/>
      <c r="IH134" s="789"/>
      <c r="II134" s="789"/>
      <c r="IJ134" s="789"/>
      <c r="IK134" s="789"/>
      <c r="IL134" s="789"/>
      <c r="IM134" s="789"/>
      <c r="IN134" s="789"/>
      <c r="IO134" s="789"/>
      <c r="IP134" s="789"/>
      <c r="IQ134" s="789"/>
      <c r="IR134" s="789"/>
      <c r="IS134" s="789"/>
      <c r="IT134" s="789"/>
      <c r="IU134" s="789"/>
      <c r="IV134" s="789"/>
      <c r="IW134" s="789"/>
      <c r="IX134" s="789"/>
      <c r="IY134" s="789"/>
      <c r="IZ134" s="789"/>
      <c r="JA134" s="789"/>
      <c r="JB134" s="789"/>
      <c r="JC134" s="789"/>
      <c r="JD134" s="789"/>
      <c r="JE134" s="789"/>
    </row>
    <row r="135" spans="1:265" s="7" customFormat="1" ht="15" customHeight="1" thickBot="1" x14ac:dyDescent="0.25">
      <c r="A135" s="790"/>
      <c r="B135" s="84" t="s">
        <v>825</v>
      </c>
      <c r="C135" s="167"/>
      <c r="D135" s="870" t="s">
        <v>826</v>
      </c>
      <c r="E135" s="431"/>
      <c r="F135" s="431"/>
      <c r="G135" s="450"/>
      <c r="H135" s="181" t="s">
        <v>1016</v>
      </c>
      <c r="I135" s="181" t="s">
        <v>1017</v>
      </c>
      <c r="J135" s="1740" t="s">
        <v>1425</v>
      </c>
      <c r="K135" s="219" t="s">
        <v>1732</v>
      </c>
      <c r="L135" s="219"/>
      <c r="M135" s="511"/>
      <c r="N135" s="511"/>
      <c r="O135" s="219"/>
      <c r="P135" s="2159">
        <f t="shared" ref="P135:P198" si="11">SUM(Q135:R135)</f>
        <v>0</v>
      </c>
      <c r="Q135" s="325"/>
      <c r="R135" s="326"/>
      <c r="S135" s="326"/>
      <c r="T135" s="326">
        <v>10</v>
      </c>
      <c r="U135" s="759"/>
      <c r="V135" s="759"/>
      <c r="W135" s="760"/>
      <c r="X135" s="119"/>
      <c r="Y135" s="119"/>
      <c r="Z135" s="63"/>
      <c r="AA135" s="46"/>
      <c r="AB135" s="46"/>
      <c r="AC135" s="46" t="str">
        <f t="shared" si="10"/>
        <v/>
      </c>
      <c r="AD135" s="46" t="s">
        <v>2077</v>
      </c>
      <c r="AE135" s="46"/>
      <c r="AF135" s="2111">
        <f t="shared" ref="AF135:AF199" si="12">SUM(Q135:R135)</f>
        <v>0</v>
      </c>
      <c r="AG135" s="2111">
        <f t="shared" ref="AG135:AG199" si="13">S135+W135</f>
        <v>0</v>
      </c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46"/>
      <c r="HH135" s="46"/>
      <c r="HI135" s="46"/>
      <c r="HJ135" s="46"/>
      <c r="HK135" s="46"/>
      <c r="HL135" s="46"/>
      <c r="HM135" s="46"/>
      <c r="HN135" s="46"/>
      <c r="HO135" s="46"/>
      <c r="HP135" s="46"/>
      <c r="HQ135" s="46"/>
      <c r="HR135" s="46"/>
      <c r="HS135" s="46"/>
      <c r="HT135" s="46"/>
      <c r="HU135" s="46"/>
      <c r="HV135" s="46"/>
      <c r="HW135" s="46"/>
      <c r="HX135" s="46"/>
      <c r="HY135" s="46"/>
      <c r="HZ135" s="46"/>
      <c r="IA135" s="46"/>
      <c r="IB135" s="46"/>
      <c r="IC135" s="46"/>
      <c r="ID135" s="46"/>
      <c r="IE135" s="46"/>
      <c r="IF135" s="46"/>
      <c r="IG135" s="46"/>
      <c r="IH135" s="46"/>
      <c r="II135" s="46"/>
      <c r="IJ135" s="46"/>
      <c r="IK135" s="46"/>
      <c r="IL135" s="46"/>
      <c r="IM135" s="46"/>
      <c r="IN135" s="46"/>
      <c r="IO135" s="46"/>
      <c r="IP135" s="46"/>
      <c r="IQ135" s="46"/>
      <c r="IR135" s="46"/>
      <c r="IS135" s="46"/>
      <c r="IT135" s="46"/>
      <c r="IU135" s="46"/>
      <c r="IV135" s="46"/>
      <c r="IW135" s="46"/>
      <c r="IX135" s="46"/>
      <c r="IY135" s="46"/>
      <c r="IZ135" s="46"/>
      <c r="JA135" s="46"/>
      <c r="JB135" s="46"/>
      <c r="JC135" s="46"/>
      <c r="JD135" s="46"/>
      <c r="JE135" s="46"/>
    </row>
    <row r="136" spans="1:265" s="788" customFormat="1" ht="15" customHeight="1" thickBot="1" x14ac:dyDescent="0.25">
      <c r="A136" s="790"/>
      <c r="B136" s="84" t="s">
        <v>825</v>
      </c>
      <c r="C136" s="167"/>
      <c r="D136" s="870" t="s">
        <v>826</v>
      </c>
      <c r="E136" s="431"/>
      <c r="F136" s="431"/>
      <c r="G136" s="450"/>
      <c r="H136" s="181" t="s">
        <v>1016</v>
      </c>
      <c r="I136" s="181" t="s">
        <v>1017</v>
      </c>
      <c r="J136" s="1756" t="s">
        <v>1424</v>
      </c>
      <c r="K136" s="756" t="s">
        <v>1505</v>
      </c>
      <c r="L136" s="756"/>
      <c r="M136" s="757"/>
      <c r="N136" s="757"/>
      <c r="O136" s="756"/>
      <c r="P136" s="2159">
        <f t="shared" si="11"/>
        <v>0</v>
      </c>
      <c r="Q136" s="758"/>
      <c r="R136" s="759"/>
      <c r="S136" s="759">
        <v>4</v>
      </c>
      <c r="T136" s="759"/>
      <c r="U136" s="759"/>
      <c r="V136" s="759"/>
      <c r="W136" s="760"/>
      <c r="X136" s="119"/>
      <c r="Y136" s="119"/>
      <c r="Z136" s="63"/>
      <c r="AA136" s="789"/>
      <c r="AB136" s="789"/>
      <c r="AC136" s="789" t="str">
        <f t="shared" si="10"/>
        <v/>
      </c>
      <c r="AD136" s="789"/>
      <c r="AE136" s="789"/>
      <c r="AF136" s="2111">
        <f t="shared" si="12"/>
        <v>0</v>
      </c>
      <c r="AG136" s="2111">
        <f t="shared" si="13"/>
        <v>4</v>
      </c>
      <c r="AH136" s="789"/>
      <c r="AI136" s="789"/>
      <c r="AJ136" s="789"/>
      <c r="AK136" s="789"/>
      <c r="AL136" s="789"/>
      <c r="AM136" s="789"/>
      <c r="AN136" s="789"/>
      <c r="AO136" s="789"/>
      <c r="AP136" s="789"/>
      <c r="AQ136" s="789"/>
      <c r="AR136" s="789"/>
      <c r="AS136" s="789"/>
      <c r="AT136" s="789"/>
      <c r="AU136" s="789"/>
      <c r="AV136" s="789"/>
      <c r="AW136" s="789"/>
      <c r="AX136" s="789"/>
      <c r="AY136" s="789"/>
      <c r="AZ136" s="789"/>
      <c r="BA136" s="789"/>
      <c r="BB136" s="789"/>
      <c r="BC136" s="789"/>
      <c r="BD136" s="789"/>
      <c r="BE136" s="789"/>
      <c r="BF136" s="789"/>
      <c r="BG136" s="789"/>
      <c r="BH136" s="789"/>
      <c r="BI136" s="789"/>
      <c r="BJ136" s="789"/>
      <c r="BK136" s="789"/>
      <c r="BL136" s="789"/>
      <c r="BM136" s="789"/>
      <c r="BN136" s="789"/>
      <c r="BO136" s="789"/>
      <c r="BP136" s="789"/>
      <c r="BQ136" s="789"/>
      <c r="BR136" s="789"/>
      <c r="BS136" s="789"/>
      <c r="BT136" s="789"/>
      <c r="BU136" s="789"/>
      <c r="BV136" s="789"/>
      <c r="BW136" s="789"/>
      <c r="BX136" s="789"/>
      <c r="BY136" s="789"/>
      <c r="BZ136" s="789"/>
      <c r="CA136" s="789"/>
      <c r="CB136" s="789"/>
      <c r="CC136" s="789"/>
      <c r="CD136" s="789"/>
      <c r="CE136" s="789"/>
      <c r="CF136" s="789"/>
      <c r="CG136" s="789"/>
      <c r="CH136" s="789"/>
      <c r="CI136" s="789"/>
      <c r="CJ136" s="789"/>
      <c r="CK136" s="789"/>
      <c r="CL136" s="789"/>
      <c r="CM136" s="789"/>
      <c r="CN136" s="789"/>
      <c r="CO136" s="789"/>
      <c r="CP136" s="789"/>
      <c r="CQ136" s="789"/>
      <c r="CR136" s="789"/>
      <c r="CS136" s="789"/>
      <c r="CT136" s="789"/>
      <c r="CU136" s="789"/>
      <c r="CV136" s="789"/>
      <c r="CW136" s="789"/>
      <c r="CX136" s="789"/>
      <c r="CY136" s="789"/>
      <c r="CZ136" s="789"/>
      <c r="DA136" s="789"/>
      <c r="DB136" s="789"/>
      <c r="DC136" s="789"/>
      <c r="DD136" s="789"/>
      <c r="DE136" s="789"/>
      <c r="DF136" s="789"/>
      <c r="DG136" s="789"/>
      <c r="DH136" s="789"/>
      <c r="DI136" s="789"/>
      <c r="DJ136" s="789"/>
      <c r="DK136" s="789"/>
      <c r="DL136" s="789"/>
      <c r="DM136" s="789"/>
      <c r="DN136" s="789"/>
      <c r="DO136" s="789"/>
      <c r="DP136" s="789"/>
      <c r="DQ136" s="789"/>
      <c r="DR136" s="789"/>
      <c r="DS136" s="789"/>
      <c r="DT136" s="789"/>
      <c r="DU136" s="789"/>
      <c r="DV136" s="789"/>
      <c r="DW136" s="789"/>
      <c r="DX136" s="789"/>
      <c r="DY136" s="789"/>
      <c r="DZ136" s="789"/>
      <c r="EA136" s="789"/>
      <c r="EB136" s="789"/>
      <c r="EC136" s="789"/>
      <c r="ED136" s="789"/>
      <c r="EE136" s="789"/>
      <c r="EF136" s="789"/>
      <c r="EG136" s="789"/>
      <c r="EH136" s="789"/>
      <c r="EI136" s="789"/>
      <c r="EJ136" s="789"/>
      <c r="EK136" s="789"/>
      <c r="EL136" s="789"/>
      <c r="EM136" s="789"/>
      <c r="EN136" s="789"/>
      <c r="EO136" s="789"/>
      <c r="EP136" s="789"/>
      <c r="EQ136" s="789"/>
      <c r="ER136" s="789"/>
      <c r="ES136" s="789"/>
      <c r="ET136" s="789"/>
      <c r="EU136" s="789"/>
      <c r="EV136" s="789"/>
      <c r="EW136" s="789"/>
      <c r="EX136" s="789"/>
      <c r="EY136" s="789"/>
      <c r="EZ136" s="789"/>
      <c r="FA136" s="789"/>
      <c r="FB136" s="789"/>
      <c r="FC136" s="789"/>
      <c r="FD136" s="789"/>
      <c r="FE136" s="789"/>
      <c r="FF136" s="789"/>
      <c r="FG136" s="789"/>
      <c r="FH136" s="789"/>
      <c r="FI136" s="789"/>
      <c r="FJ136" s="789"/>
      <c r="FK136" s="789"/>
      <c r="FL136" s="789"/>
      <c r="FM136" s="789"/>
      <c r="FN136" s="789"/>
      <c r="FO136" s="789"/>
      <c r="FP136" s="789"/>
      <c r="FQ136" s="789"/>
      <c r="FR136" s="789"/>
      <c r="FS136" s="789"/>
      <c r="FT136" s="789"/>
      <c r="FU136" s="789"/>
      <c r="FV136" s="789"/>
      <c r="FW136" s="789"/>
      <c r="FX136" s="789"/>
      <c r="FY136" s="789"/>
      <c r="FZ136" s="789"/>
      <c r="GA136" s="789"/>
      <c r="GB136" s="789"/>
      <c r="GC136" s="789"/>
      <c r="GD136" s="789"/>
      <c r="GE136" s="789"/>
      <c r="GF136" s="789"/>
      <c r="GG136" s="789"/>
      <c r="GH136" s="789"/>
      <c r="GI136" s="789"/>
      <c r="GJ136" s="789"/>
      <c r="GK136" s="789"/>
      <c r="GL136" s="789"/>
      <c r="GM136" s="789"/>
      <c r="GN136" s="789"/>
      <c r="GO136" s="789"/>
      <c r="GP136" s="789"/>
      <c r="GQ136" s="789"/>
      <c r="GR136" s="789"/>
      <c r="GS136" s="789"/>
      <c r="GT136" s="789"/>
      <c r="GU136" s="789"/>
      <c r="GV136" s="789"/>
      <c r="GW136" s="789"/>
      <c r="GX136" s="789"/>
      <c r="GY136" s="789"/>
      <c r="GZ136" s="789"/>
      <c r="HA136" s="789"/>
      <c r="HB136" s="789"/>
      <c r="HC136" s="789"/>
      <c r="HD136" s="789"/>
      <c r="HE136" s="789"/>
      <c r="HF136" s="789"/>
      <c r="HG136" s="789"/>
      <c r="HH136" s="789"/>
      <c r="HI136" s="789"/>
      <c r="HJ136" s="789"/>
      <c r="HK136" s="789"/>
      <c r="HL136" s="789"/>
      <c r="HM136" s="789"/>
      <c r="HN136" s="789"/>
      <c r="HO136" s="789"/>
      <c r="HP136" s="789"/>
      <c r="HQ136" s="789"/>
      <c r="HR136" s="789"/>
      <c r="HS136" s="789"/>
      <c r="HT136" s="789"/>
      <c r="HU136" s="789"/>
      <c r="HV136" s="789"/>
      <c r="HW136" s="789"/>
      <c r="HX136" s="789"/>
      <c r="HY136" s="789"/>
      <c r="HZ136" s="789"/>
      <c r="IA136" s="789"/>
      <c r="IB136" s="789"/>
      <c r="IC136" s="789"/>
      <c r="ID136" s="789"/>
      <c r="IE136" s="789"/>
      <c r="IF136" s="789"/>
      <c r="IG136" s="789"/>
      <c r="IH136" s="789"/>
      <c r="II136" s="789"/>
      <c r="IJ136" s="789"/>
      <c r="IK136" s="789"/>
      <c r="IL136" s="789"/>
      <c r="IM136" s="789"/>
      <c r="IN136" s="789"/>
      <c r="IO136" s="789"/>
      <c r="IP136" s="789"/>
      <c r="IQ136" s="789"/>
      <c r="IR136" s="789"/>
      <c r="IS136" s="789"/>
      <c r="IT136" s="789"/>
      <c r="IU136" s="789"/>
      <c r="IV136" s="789"/>
      <c r="IW136" s="789"/>
      <c r="IX136" s="789"/>
      <c r="IY136" s="789"/>
      <c r="IZ136" s="789"/>
      <c r="JA136" s="789"/>
      <c r="JB136" s="789"/>
      <c r="JC136" s="789"/>
      <c r="JD136" s="789"/>
      <c r="JE136" s="789"/>
    </row>
    <row r="137" spans="1:265" s="7" customFormat="1" ht="15" customHeight="1" thickBot="1" x14ac:dyDescent="0.25">
      <c r="A137" s="790"/>
      <c r="B137" s="84" t="s">
        <v>825</v>
      </c>
      <c r="C137" s="169"/>
      <c r="D137" s="873" t="s">
        <v>826</v>
      </c>
      <c r="E137" s="432"/>
      <c r="F137" s="432"/>
      <c r="G137" s="451"/>
      <c r="H137" s="181" t="s">
        <v>1016</v>
      </c>
      <c r="I137" s="181" t="s">
        <v>1017</v>
      </c>
      <c r="J137" s="1723" t="s">
        <v>1424</v>
      </c>
      <c r="K137" s="756" t="s">
        <v>1506</v>
      </c>
      <c r="L137" s="756"/>
      <c r="M137" s="757"/>
      <c r="N137" s="757"/>
      <c r="O137" s="756"/>
      <c r="P137" s="2159">
        <f t="shared" si="11"/>
        <v>0</v>
      </c>
      <c r="Q137" s="758"/>
      <c r="R137" s="759"/>
      <c r="S137" s="759">
        <v>2</v>
      </c>
      <c r="T137" s="759"/>
      <c r="U137" s="816"/>
      <c r="V137" s="816"/>
      <c r="W137" s="817"/>
      <c r="X137" s="133">
        <f>SUM(Q129:W137)</f>
        <v>40</v>
      </c>
      <c r="Y137" s="133">
        <f>X137</f>
        <v>40</v>
      </c>
      <c r="Z137" s="63"/>
      <c r="AA137" s="46"/>
      <c r="AB137" s="46"/>
      <c r="AC137" s="46" t="str">
        <f t="shared" si="10"/>
        <v/>
      </c>
      <c r="AD137" s="46"/>
      <c r="AE137" s="46"/>
      <c r="AF137" s="2111">
        <f t="shared" si="12"/>
        <v>0</v>
      </c>
      <c r="AG137" s="2111">
        <f t="shared" si="13"/>
        <v>2</v>
      </c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</row>
    <row r="138" spans="1:265" s="7" customFormat="1" ht="15" customHeight="1" thickBot="1" x14ac:dyDescent="0.25">
      <c r="A138" s="273">
        <f>A129+1</f>
        <v>14</v>
      </c>
      <c r="B138" s="630" t="s">
        <v>159</v>
      </c>
      <c r="C138" s="111" t="s">
        <v>35</v>
      </c>
      <c r="D138" s="882" t="s">
        <v>160</v>
      </c>
      <c r="E138" s="861" t="s">
        <v>161</v>
      </c>
      <c r="F138" s="435" t="s">
        <v>151</v>
      </c>
      <c r="G138" s="436" t="s">
        <v>162</v>
      </c>
      <c r="H138" s="202" t="s">
        <v>23</v>
      </c>
      <c r="I138" s="202" t="s">
        <v>104</v>
      </c>
      <c r="J138" s="202"/>
      <c r="K138" s="224" t="s">
        <v>163</v>
      </c>
      <c r="L138" s="224" t="s">
        <v>97</v>
      </c>
      <c r="M138" s="398">
        <v>2</v>
      </c>
      <c r="N138" s="398" t="s">
        <v>24</v>
      </c>
      <c r="O138" s="224" t="s">
        <v>344</v>
      </c>
      <c r="P138" s="2159">
        <f t="shared" si="11"/>
        <v>5</v>
      </c>
      <c r="Q138" s="294">
        <v>3</v>
      </c>
      <c r="R138" s="295">
        <v>2</v>
      </c>
      <c r="S138" s="295"/>
      <c r="T138" s="295"/>
      <c r="U138" s="295"/>
      <c r="V138" s="295"/>
      <c r="W138" s="296"/>
      <c r="X138" s="121"/>
      <c r="Y138" s="121"/>
      <c r="Z138" s="63" t="str">
        <f>C138</f>
        <v>TC</v>
      </c>
      <c r="AA138" s="46" t="s">
        <v>873</v>
      </c>
      <c r="AB138" s="46" t="s">
        <v>881</v>
      </c>
      <c r="AC138" s="46">
        <f t="shared" si="10"/>
        <v>9</v>
      </c>
      <c r="AD138" s="46"/>
      <c r="AE138" s="46"/>
      <c r="AF138" s="2111">
        <f t="shared" si="12"/>
        <v>5</v>
      </c>
      <c r="AG138" s="2111">
        <f t="shared" si="13"/>
        <v>0</v>
      </c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46"/>
      <c r="JB138" s="46"/>
      <c r="JC138" s="46"/>
      <c r="JD138" s="46"/>
      <c r="JE138" s="46"/>
    </row>
    <row r="139" spans="1:265" s="7" customFormat="1" ht="15" customHeight="1" thickBot="1" x14ac:dyDescent="0.25">
      <c r="A139" s="790"/>
      <c r="B139" s="73" t="s">
        <v>159</v>
      </c>
      <c r="C139" s="113"/>
      <c r="D139" s="884" t="s">
        <v>160</v>
      </c>
      <c r="E139" s="905"/>
      <c r="F139" s="437"/>
      <c r="G139" s="438"/>
      <c r="H139" s="184" t="s">
        <v>23</v>
      </c>
      <c r="I139" s="184" t="s">
        <v>104</v>
      </c>
      <c r="J139" s="184"/>
      <c r="K139" s="225" t="s">
        <v>1242</v>
      </c>
      <c r="L139" s="225" t="s">
        <v>97</v>
      </c>
      <c r="M139" s="397" t="s">
        <v>1125</v>
      </c>
      <c r="N139" s="397" t="s">
        <v>24</v>
      </c>
      <c r="O139" s="225" t="s">
        <v>348</v>
      </c>
      <c r="P139" s="2159">
        <f t="shared" si="11"/>
        <v>4</v>
      </c>
      <c r="Q139" s="297">
        <v>3</v>
      </c>
      <c r="R139" s="298">
        <v>1</v>
      </c>
      <c r="S139" s="298"/>
      <c r="T139" s="298"/>
      <c r="U139" s="298"/>
      <c r="V139" s="298"/>
      <c r="W139" s="299"/>
      <c r="X139" s="122"/>
      <c r="Y139" s="122"/>
      <c r="Z139" s="63"/>
      <c r="AA139" s="46"/>
      <c r="AB139" s="46"/>
      <c r="AC139" s="46" t="str">
        <f t="shared" si="10"/>
        <v/>
      </c>
      <c r="AD139" s="46"/>
      <c r="AE139" s="46"/>
      <c r="AF139" s="2111">
        <f t="shared" si="12"/>
        <v>4</v>
      </c>
      <c r="AG139" s="2111">
        <f t="shared" si="13"/>
        <v>0</v>
      </c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</row>
    <row r="140" spans="1:265" s="7" customFormat="1" ht="15" customHeight="1" thickBot="1" x14ac:dyDescent="0.25">
      <c r="A140" s="790"/>
      <c r="B140" s="73" t="s">
        <v>159</v>
      </c>
      <c r="C140" s="113"/>
      <c r="D140" s="884" t="s">
        <v>160</v>
      </c>
      <c r="E140" s="905"/>
      <c r="F140" s="437"/>
      <c r="G140" s="438"/>
      <c r="H140" s="184" t="s">
        <v>23</v>
      </c>
      <c r="I140" s="184" t="s">
        <v>104</v>
      </c>
      <c r="J140" s="184"/>
      <c r="K140" s="225" t="s">
        <v>164</v>
      </c>
      <c r="L140" s="225" t="s">
        <v>97</v>
      </c>
      <c r="M140" s="397" t="s">
        <v>391</v>
      </c>
      <c r="N140" s="397" t="s">
        <v>24</v>
      </c>
      <c r="O140" s="225" t="s">
        <v>348</v>
      </c>
      <c r="P140" s="2159">
        <f t="shared" si="11"/>
        <v>5</v>
      </c>
      <c r="Q140" s="297">
        <v>3</v>
      </c>
      <c r="R140" s="298">
        <v>2</v>
      </c>
      <c r="S140" s="298"/>
      <c r="T140" s="298"/>
      <c r="U140" s="298"/>
      <c r="V140" s="298"/>
      <c r="W140" s="299"/>
      <c r="X140" s="122"/>
      <c r="Y140" s="122"/>
      <c r="Z140" s="63"/>
      <c r="AA140" s="46"/>
      <c r="AB140" s="46"/>
      <c r="AC140" s="46" t="str">
        <f t="shared" si="10"/>
        <v/>
      </c>
      <c r="AD140" s="46"/>
      <c r="AE140" s="46"/>
      <c r="AF140" s="2111">
        <f t="shared" si="12"/>
        <v>5</v>
      </c>
      <c r="AG140" s="2111">
        <f t="shared" si="13"/>
        <v>0</v>
      </c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46"/>
      <c r="JB140" s="46"/>
      <c r="JC140" s="46"/>
      <c r="JD140" s="46"/>
      <c r="JE140" s="46"/>
    </row>
    <row r="141" spans="1:265" s="7" customFormat="1" ht="15" customHeight="1" thickBot="1" x14ac:dyDescent="0.25">
      <c r="A141" s="790"/>
      <c r="B141" s="73" t="s">
        <v>159</v>
      </c>
      <c r="C141" s="113"/>
      <c r="D141" s="884" t="s">
        <v>160</v>
      </c>
      <c r="E141" s="905"/>
      <c r="F141" s="437"/>
      <c r="G141" s="438"/>
      <c r="H141" s="184" t="s">
        <v>23</v>
      </c>
      <c r="I141" s="184" t="s">
        <v>104</v>
      </c>
      <c r="J141" s="1723" t="s">
        <v>1424</v>
      </c>
      <c r="K141" s="225" t="s">
        <v>1505</v>
      </c>
      <c r="L141" s="225"/>
      <c r="M141" s="397"/>
      <c r="N141" s="397"/>
      <c r="O141" s="225"/>
      <c r="P141" s="2159">
        <f t="shared" si="11"/>
        <v>0</v>
      </c>
      <c r="Q141" s="297"/>
      <c r="R141" s="298"/>
      <c r="S141" s="298">
        <v>2</v>
      </c>
      <c r="T141" s="298"/>
      <c r="U141" s="298"/>
      <c r="V141" s="298"/>
      <c r="W141" s="299"/>
      <c r="X141" s="122"/>
      <c r="Y141" s="122"/>
      <c r="Z141" s="63"/>
      <c r="AA141" s="46"/>
      <c r="AB141" s="46"/>
      <c r="AC141" s="46" t="str">
        <f t="shared" si="10"/>
        <v/>
      </c>
      <c r="AD141" s="46"/>
      <c r="AE141" s="46"/>
      <c r="AF141" s="2111">
        <f t="shared" si="12"/>
        <v>0</v>
      </c>
      <c r="AG141" s="2111">
        <f t="shared" si="13"/>
        <v>2</v>
      </c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46"/>
      <c r="JB141" s="46"/>
      <c r="JC141" s="46"/>
      <c r="JD141" s="46"/>
      <c r="JE141" s="46"/>
    </row>
    <row r="142" spans="1:265" s="788" customFormat="1" ht="15" customHeight="1" thickBot="1" x14ac:dyDescent="0.25">
      <c r="A142" s="790"/>
      <c r="B142" s="73" t="s">
        <v>159</v>
      </c>
      <c r="C142" s="113"/>
      <c r="D142" s="884" t="s">
        <v>160</v>
      </c>
      <c r="E142" s="905"/>
      <c r="F142" s="437"/>
      <c r="G142" s="438"/>
      <c r="H142" s="184" t="s">
        <v>23</v>
      </c>
      <c r="I142" s="184" t="s">
        <v>104</v>
      </c>
      <c r="J142" s="1756" t="s">
        <v>1424</v>
      </c>
      <c r="K142" s="212" t="s">
        <v>1506</v>
      </c>
      <c r="L142" s="225"/>
      <c r="M142" s="397"/>
      <c r="N142" s="397"/>
      <c r="O142" s="225"/>
      <c r="P142" s="2159">
        <f t="shared" si="11"/>
        <v>0</v>
      </c>
      <c r="Q142" s="297"/>
      <c r="R142" s="298"/>
      <c r="S142" s="298">
        <v>2</v>
      </c>
      <c r="T142" s="298"/>
      <c r="U142" s="298"/>
      <c r="V142" s="298"/>
      <c r="W142" s="299"/>
      <c r="X142" s="122"/>
      <c r="Y142" s="122"/>
      <c r="Z142" s="63"/>
      <c r="AA142" s="789"/>
      <c r="AB142" s="789"/>
      <c r="AC142" s="789" t="str">
        <f t="shared" si="10"/>
        <v/>
      </c>
      <c r="AD142" s="789"/>
      <c r="AE142" s="789"/>
      <c r="AF142" s="2111">
        <f t="shared" si="12"/>
        <v>0</v>
      </c>
      <c r="AG142" s="2111">
        <f t="shared" si="13"/>
        <v>2</v>
      </c>
      <c r="AH142" s="789"/>
      <c r="AI142" s="789"/>
      <c r="AJ142" s="789"/>
      <c r="AK142" s="789"/>
      <c r="AL142" s="789"/>
      <c r="AM142" s="789"/>
      <c r="AN142" s="789"/>
      <c r="AO142" s="789"/>
      <c r="AP142" s="789"/>
      <c r="AQ142" s="789"/>
      <c r="AR142" s="789"/>
      <c r="AS142" s="789"/>
      <c r="AT142" s="789"/>
      <c r="AU142" s="789"/>
      <c r="AV142" s="789"/>
      <c r="AW142" s="789"/>
      <c r="AX142" s="789"/>
      <c r="AY142" s="789"/>
      <c r="AZ142" s="789"/>
      <c r="BA142" s="789"/>
      <c r="BB142" s="789"/>
      <c r="BC142" s="789"/>
      <c r="BD142" s="789"/>
      <c r="BE142" s="789"/>
      <c r="BF142" s="789"/>
      <c r="BG142" s="789"/>
      <c r="BH142" s="789"/>
      <c r="BI142" s="789"/>
      <c r="BJ142" s="789"/>
      <c r="BK142" s="789"/>
      <c r="BL142" s="789"/>
      <c r="BM142" s="789"/>
      <c r="BN142" s="789"/>
      <c r="BO142" s="789"/>
      <c r="BP142" s="789"/>
      <c r="BQ142" s="789"/>
      <c r="BR142" s="789"/>
      <c r="BS142" s="789"/>
      <c r="BT142" s="789"/>
      <c r="BU142" s="789"/>
      <c r="BV142" s="789"/>
      <c r="BW142" s="789"/>
      <c r="BX142" s="789"/>
      <c r="BY142" s="789"/>
      <c r="BZ142" s="789"/>
      <c r="CA142" s="789"/>
      <c r="CB142" s="789"/>
      <c r="CC142" s="789"/>
      <c r="CD142" s="789"/>
      <c r="CE142" s="789"/>
      <c r="CF142" s="789"/>
      <c r="CG142" s="789"/>
      <c r="CH142" s="789"/>
      <c r="CI142" s="789"/>
      <c r="CJ142" s="789"/>
      <c r="CK142" s="789"/>
      <c r="CL142" s="789"/>
      <c r="CM142" s="789"/>
      <c r="CN142" s="789"/>
      <c r="CO142" s="789"/>
      <c r="CP142" s="789"/>
      <c r="CQ142" s="789"/>
      <c r="CR142" s="789"/>
      <c r="CS142" s="789"/>
      <c r="CT142" s="789"/>
      <c r="CU142" s="789"/>
      <c r="CV142" s="789"/>
      <c r="CW142" s="789"/>
      <c r="CX142" s="789"/>
      <c r="CY142" s="789"/>
      <c r="CZ142" s="789"/>
      <c r="DA142" s="789"/>
      <c r="DB142" s="789"/>
      <c r="DC142" s="789"/>
      <c r="DD142" s="789"/>
      <c r="DE142" s="789"/>
      <c r="DF142" s="789"/>
      <c r="DG142" s="789"/>
      <c r="DH142" s="789"/>
      <c r="DI142" s="789"/>
      <c r="DJ142" s="789"/>
      <c r="DK142" s="789"/>
      <c r="DL142" s="789"/>
      <c r="DM142" s="789"/>
      <c r="DN142" s="789"/>
      <c r="DO142" s="789"/>
      <c r="DP142" s="789"/>
      <c r="DQ142" s="789"/>
      <c r="DR142" s="789"/>
      <c r="DS142" s="789"/>
      <c r="DT142" s="789"/>
      <c r="DU142" s="789"/>
      <c r="DV142" s="789"/>
      <c r="DW142" s="789"/>
      <c r="DX142" s="789"/>
      <c r="DY142" s="789"/>
      <c r="DZ142" s="789"/>
      <c r="EA142" s="789"/>
      <c r="EB142" s="789"/>
      <c r="EC142" s="789"/>
      <c r="ED142" s="789"/>
      <c r="EE142" s="789"/>
      <c r="EF142" s="789"/>
      <c r="EG142" s="789"/>
      <c r="EH142" s="789"/>
      <c r="EI142" s="789"/>
      <c r="EJ142" s="789"/>
      <c r="EK142" s="789"/>
      <c r="EL142" s="789"/>
      <c r="EM142" s="789"/>
      <c r="EN142" s="789"/>
      <c r="EO142" s="789"/>
      <c r="EP142" s="789"/>
      <c r="EQ142" s="789"/>
      <c r="ER142" s="789"/>
      <c r="ES142" s="789"/>
      <c r="ET142" s="789"/>
      <c r="EU142" s="789"/>
      <c r="EV142" s="789"/>
      <c r="EW142" s="789"/>
      <c r="EX142" s="789"/>
      <c r="EY142" s="789"/>
      <c r="EZ142" s="789"/>
      <c r="FA142" s="789"/>
      <c r="FB142" s="789"/>
      <c r="FC142" s="789"/>
      <c r="FD142" s="789"/>
      <c r="FE142" s="789"/>
      <c r="FF142" s="789"/>
      <c r="FG142" s="789"/>
      <c r="FH142" s="789"/>
      <c r="FI142" s="789"/>
      <c r="FJ142" s="789"/>
      <c r="FK142" s="789"/>
      <c r="FL142" s="789"/>
      <c r="FM142" s="789"/>
      <c r="FN142" s="789"/>
      <c r="FO142" s="789"/>
      <c r="FP142" s="789"/>
      <c r="FQ142" s="789"/>
      <c r="FR142" s="789"/>
      <c r="FS142" s="789"/>
      <c r="FT142" s="789"/>
      <c r="FU142" s="789"/>
      <c r="FV142" s="789"/>
      <c r="FW142" s="789"/>
      <c r="FX142" s="789"/>
      <c r="FY142" s="789"/>
      <c r="FZ142" s="789"/>
      <c r="GA142" s="789"/>
      <c r="GB142" s="789"/>
      <c r="GC142" s="789"/>
      <c r="GD142" s="789"/>
      <c r="GE142" s="789"/>
      <c r="GF142" s="789"/>
      <c r="GG142" s="789"/>
      <c r="GH142" s="789"/>
      <c r="GI142" s="789"/>
      <c r="GJ142" s="789"/>
      <c r="GK142" s="789"/>
      <c r="GL142" s="789"/>
      <c r="GM142" s="789"/>
      <c r="GN142" s="789"/>
      <c r="GO142" s="789"/>
      <c r="GP142" s="789"/>
      <c r="GQ142" s="789"/>
      <c r="GR142" s="789"/>
      <c r="GS142" s="789"/>
      <c r="GT142" s="789"/>
      <c r="GU142" s="789"/>
      <c r="GV142" s="789"/>
      <c r="GW142" s="789"/>
      <c r="GX142" s="789"/>
      <c r="GY142" s="789"/>
      <c r="GZ142" s="789"/>
      <c r="HA142" s="789"/>
      <c r="HB142" s="789"/>
      <c r="HC142" s="789"/>
      <c r="HD142" s="789"/>
      <c r="HE142" s="789"/>
      <c r="HF142" s="789"/>
      <c r="HG142" s="789"/>
      <c r="HH142" s="789"/>
      <c r="HI142" s="789"/>
      <c r="HJ142" s="789"/>
      <c r="HK142" s="789"/>
      <c r="HL142" s="789"/>
      <c r="HM142" s="789"/>
      <c r="HN142" s="789"/>
      <c r="HO142" s="789"/>
      <c r="HP142" s="789"/>
      <c r="HQ142" s="789"/>
      <c r="HR142" s="789"/>
      <c r="HS142" s="789"/>
      <c r="HT142" s="789"/>
      <c r="HU142" s="789"/>
      <c r="HV142" s="789"/>
      <c r="HW142" s="789"/>
      <c r="HX142" s="789"/>
      <c r="HY142" s="789"/>
      <c r="HZ142" s="789"/>
      <c r="IA142" s="789"/>
      <c r="IB142" s="789"/>
      <c r="IC142" s="789"/>
      <c r="ID142" s="789"/>
      <c r="IE142" s="789"/>
      <c r="IF142" s="789"/>
      <c r="IG142" s="789"/>
      <c r="IH142" s="789"/>
      <c r="II142" s="789"/>
      <c r="IJ142" s="789"/>
      <c r="IK142" s="789"/>
      <c r="IL142" s="789"/>
      <c r="IM142" s="789"/>
      <c r="IN142" s="789"/>
      <c r="IO142" s="789"/>
      <c r="IP142" s="789"/>
      <c r="IQ142" s="789"/>
      <c r="IR142" s="789"/>
      <c r="IS142" s="789"/>
      <c r="IT142" s="789"/>
      <c r="IU142" s="789"/>
      <c r="IV142" s="789"/>
      <c r="IW142" s="789"/>
      <c r="IX142" s="789"/>
      <c r="IY142" s="789"/>
      <c r="IZ142" s="789"/>
      <c r="JA142" s="789"/>
      <c r="JB142" s="789"/>
      <c r="JC142" s="789"/>
      <c r="JD142" s="789"/>
      <c r="JE142" s="789"/>
    </row>
    <row r="143" spans="1:265" s="7" customFormat="1" ht="15" customHeight="1" thickBot="1" x14ac:dyDescent="0.25">
      <c r="A143" s="790"/>
      <c r="B143" s="73" t="s">
        <v>159</v>
      </c>
      <c r="C143" s="113"/>
      <c r="D143" s="884" t="s">
        <v>160</v>
      </c>
      <c r="E143" s="905"/>
      <c r="F143" s="437"/>
      <c r="G143" s="438"/>
      <c r="H143" s="184" t="s">
        <v>23</v>
      </c>
      <c r="I143" s="184" t="s">
        <v>104</v>
      </c>
      <c r="J143" s="1790" t="s">
        <v>95</v>
      </c>
      <c r="K143" s="225" t="s">
        <v>1711</v>
      </c>
      <c r="L143" s="225"/>
      <c r="M143" s="397"/>
      <c r="N143" s="397"/>
      <c r="O143" s="225"/>
      <c r="P143" s="2159">
        <f t="shared" si="11"/>
        <v>0</v>
      </c>
      <c r="Q143" s="297"/>
      <c r="R143" s="298"/>
      <c r="S143" s="298"/>
      <c r="T143" s="298"/>
      <c r="U143" s="298">
        <v>5</v>
      </c>
      <c r="V143" s="298"/>
      <c r="W143" s="299"/>
      <c r="X143" s="122"/>
      <c r="Y143" s="122"/>
      <c r="Z143" s="63"/>
      <c r="AA143" s="46"/>
      <c r="AB143" s="46"/>
      <c r="AC143" s="46" t="str">
        <f t="shared" si="10"/>
        <v/>
      </c>
      <c r="AD143" s="46"/>
      <c r="AE143" s="46"/>
      <c r="AF143" s="2111">
        <f t="shared" si="12"/>
        <v>0</v>
      </c>
      <c r="AG143" s="2111">
        <f t="shared" si="13"/>
        <v>0</v>
      </c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  <c r="IX143" s="46"/>
      <c r="IY143" s="46"/>
      <c r="IZ143" s="46"/>
      <c r="JA143" s="46"/>
      <c r="JB143" s="46"/>
      <c r="JC143" s="46"/>
      <c r="JD143" s="46"/>
      <c r="JE143" s="46"/>
    </row>
    <row r="144" spans="1:265" s="7" customFormat="1" ht="15" customHeight="1" thickBot="1" x14ac:dyDescent="0.25">
      <c r="A144" s="275"/>
      <c r="B144" s="92" t="s">
        <v>159</v>
      </c>
      <c r="C144" s="115"/>
      <c r="D144" s="886" t="s">
        <v>160</v>
      </c>
      <c r="E144" s="906"/>
      <c r="F144" s="439"/>
      <c r="G144" s="440"/>
      <c r="H144" s="203" t="s">
        <v>23</v>
      </c>
      <c r="I144" s="253" t="s">
        <v>104</v>
      </c>
      <c r="J144" s="1777" t="s">
        <v>1425</v>
      </c>
      <c r="K144" s="226" t="s">
        <v>1646</v>
      </c>
      <c r="L144" s="226"/>
      <c r="M144" s="524"/>
      <c r="N144" s="524"/>
      <c r="O144" s="226"/>
      <c r="P144" s="2159">
        <f t="shared" si="11"/>
        <v>0</v>
      </c>
      <c r="Q144" s="300"/>
      <c r="R144" s="301"/>
      <c r="S144" s="301"/>
      <c r="T144" s="301">
        <v>17</v>
      </c>
      <c r="U144" s="301"/>
      <c r="V144" s="301"/>
      <c r="W144" s="302"/>
      <c r="X144" s="124">
        <f>SUM(Q138:W144)</f>
        <v>40</v>
      </c>
      <c r="Y144" s="124">
        <f>X144</f>
        <v>40</v>
      </c>
      <c r="Z144" s="63"/>
      <c r="AA144" s="46"/>
      <c r="AB144" s="46"/>
      <c r="AC144" s="46" t="str">
        <f t="shared" si="10"/>
        <v/>
      </c>
      <c r="AD144" s="46" t="s">
        <v>2078</v>
      </c>
      <c r="AE144" s="46"/>
      <c r="AF144" s="2111">
        <f t="shared" si="12"/>
        <v>0</v>
      </c>
      <c r="AG144" s="2111">
        <f t="shared" si="13"/>
        <v>0</v>
      </c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</row>
    <row r="145" spans="1:265" s="7" customFormat="1" ht="15" customHeight="1" thickBot="1" x14ac:dyDescent="0.25">
      <c r="A145" s="273">
        <f>A138+1</f>
        <v>15</v>
      </c>
      <c r="B145" s="630" t="s">
        <v>165</v>
      </c>
      <c r="C145" s="111" t="s">
        <v>35</v>
      </c>
      <c r="D145" s="882" t="s">
        <v>166</v>
      </c>
      <c r="E145" s="861" t="s">
        <v>88</v>
      </c>
      <c r="F145" s="435" t="s">
        <v>167</v>
      </c>
      <c r="G145" s="436" t="s">
        <v>168</v>
      </c>
      <c r="H145" s="202" t="s">
        <v>23</v>
      </c>
      <c r="I145" s="202" t="s">
        <v>107</v>
      </c>
      <c r="J145" s="202"/>
      <c r="K145" s="224" t="s">
        <v>217</v>
      </c>
      <c r="L145" s="224" t="s">
        <v>97</v>
      </c>
      <c r="M145" s="398">
        <v>5</v>
      </c>
      <c r="N145" s="398" t="s">
        <v>24</v>
      </c>
      <c r="O145" s="224" t="s">
        <v>348</v>
      </c>
      <c r="P145" s="2159">
        <f t="shared" si="11"/>
        <v>4</v>
      </c>
      <c r="Q145" s="294">
        <v>4</v>
      </c>
      <c r="R145" s="295"/>
      <c r="S145" s="295"/>
      <c r="T145" s="295"/>
      <c r="U145" s="295"/>
      <c r="V145" s="295"/>
      <c r="W145" s="296"/>
      <c r="X145" s="121"/>
      <c r="Y145" s="121"/>
      <c r="Z145" s="63" t="str">
        <f>C145</f>
        <v>TC</v>
      </c>
      <c r="AA145" s="46" t="s">
        <v>873</v>
      </c>
      <c r="AB145" s="46" t="s">
        <v>881</v>
      </c>
      <c r="AC145" s="46">
        <f t="shared" si="10"/>
        <v>20</v>
      </c>
      <c r="AD145" s="46"/>
      <c r="AE145" s="46"/>
      <c r="AF145" s="2111">
        <f t="shared" si="12"/>
        <v>4</v>
      </c>
      <c r="AG145" s="2111">
        <f t="shared" si="13"/>
        <v>0</v>
      </c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  <c r="IX145" s="46"/>
      <c r="IY145" s="46"/>
      <c r="IZ145" s="46"/>
      <c r="JA145" s="46"/>
      <c r="JB145" s="46"/>
      <c r="JC145" s="46"/>
      <c r="JD145" s="46"/>
      <c r="JE145" s="46"/>
    </row>
    <row r="146" spans="1:265" s="7" customFormat="1" ht="15" customHeight="1" thickBot="1" x14ac:dyDescent="0.25">
      <c r="A146" s="790"/>
      <c r="B146" s="73" t="s">
        <v>165</v>
      </c>
      <c r="C146" s="113"/>
      <c r="D146" s="884" t="s">
        <v>166</v>
      </c>
      <c r="E146" s="905"/>
      <c r="F146" s="437"/>
      <c r="G146" s="438"/>
      <c r="H146" s="184" t="s">
        <v>23</v>
      </c>
      <c r="I146" s="184" t="s">
        <v>107</v>
      </c>
      <c r="J146" s="184"/>
      <c r="K146" s="225" t="s">
        <v>217</v>
      </c>
      <c r="L146" s="225" t="s">
        <v>97</v>
      </c>
      <c r="M146" s="397">
        <v>5</v>
      </c>
      <c r="N146" s="397" t="s">
        <v>98</v>
      </c>
      <c r="O146" s="225" t="s">
        <v>344</v>
      </c>
      <c r="P146" s="2159">
        <f t="shared" si="11"/>
        <v>4</v>
      </c>
      <c r="Q146" s="297">
        <v>4</v>
      </c>
      <c r="R146" s="298"/>
      <c r="S146" s="298"/>
      <c r="T146" s="298"/>
      <c r="U146" s="298"/>
      <c r="V146" s="298"/>
      <c r="W146" s="299"/>
      <c r="X146" s="122"/>
      <c r="Y146" s="122"/>
      <c r="Z146" s="63"/>
      <c r="AA146" s="46"/>
      <c r="AB146" s="46"/>
      <c r="AC146" s="46" t="str">
        <f t="shared" si="10"/>
        <v/>
      </c>
      <c r="AD146" s="46"/>
      <c r="AE146" s="46"/>
      <c r="AF146" s="2111">
        <f t="shared" si="12"/>
        <v>4</v>
      </c>
      <c r="AG146" s="2111">
        <f t="shared" si="13"/>
        <v>0</v>
      </c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  <c r="IW146" s="46"/>
      <c r="IX146" s="46"/>
      <c r="IY146" s="46"/>
      <c r="IZ146" s="46"/>
      <c r="JA146" s="46"/>
      <c r="JB146" s="46"/>
      <c r="JC146" s="46"/>
      <c r="JD146" s="46"/>
      <c r="JE146" s="46"/>
    </row>
    <row r="147" spans="1:265" s="7" customFormat="1" ht="15" customHeight="1" thickBot="1" x14ac:dyDescent="0.25">
      <c r="A147" s="790"/>
      <c r="B147" s="73" t="s">
        <v>165</v>
      </c>
      <c r="C147" s="113"/>
      <c r="D147" s="884" t="s">
        <v>166</v>
      </c>
      <c r="E147" s="905"/>
      <c r="F147" s="437"/>
      <c r="G147" s="438"/>
      <c r="H147" s="184" t="s">
        <v>23</v>
      </c>
      <c r="I147" s="184" t="s">
        <v>107</v>
      </c>
      <c r="J147" s="184"/>
      <c r="K147" s="225" t="s">
        <v>942</v>
      </c>
      <c r="L147" s="225" t="s">
        <v>97</v>
      </c>
      <c r="M147" s="397">
        <v>9</v>
      </c>
      <c r="N147" s="397" t="s">
        <v>24</v>
      </c>
      <c r="O147" s="225" t="s">
        <v>348</v>
      </c>
      <c r="P147" s="2159">
        <f t="shared" si="11"/>
        <v>4</v>
      </c>
      <c r="Q147" s="297">
        <v>4</v>
      </c>
      <c r="R147" s="298"/>
      <c r="S147" s="298"/>
      <c r="T147" s="298"/>
      <c r="U147" s="298"/>
      <c r="V147" s="298"/>
      <c r="W147" s="299"/>
      <c r="X147" s="122"/>
      <c r="Y147" s="122"/>
      <c r="Z147" s="63"/>
      <c r="AA147" s="46"/>
      <c r="AB147" s="46"/>
      <c r="AC147" s="46" t="str">
        <f t="shared" si="10"/>
        <v/>
      </c>
      <c r="AD147" s="46"/>
      <c r="AE147" s="46"/>
      <c r="AF147" s="2111">
        <f t="shared" si="12"/>
        <v>4</v>
      </c>
      <c r="AG147" s="2111">
        <f t="shared" si="13"/>
        <v>0</v>
      </c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</row>
    <row r="148" spans="1:265" s="7" customFormat="1" ht="15" customHeight="1" thickBot="1" x14ac:dyDescent="0.25">
      <c r="A148" s="790"/>
      <c r="B148" s="73" t="s">
        <v>165</v>
      </c>
      <c r="C148" s="113"/>
      <c r="D148" s="884" t="s">
        <v>166</v>
      </c>
      <c r="E148" s="905"/>
      <c r="F148" s="437"/>
      <c r="G148" s="438"/>
      <c r="H148" s="184" t="s">
        <v>23</v>
      </c>
      <c r="I148" s="184" t="s">
        <v>107</v>
      </c>
      <c r="J148" s="184"/>
      <c r="K148" s="225" t="s">
        <v>938</v>
      </c>
      <c r="L148" s="225" t="s">
        <v>97</v>
      </c>
      <c r="M148" s="397">
        <v>4</v>
      </c>
      <c r="N148" s="397" t="s">
        <v>24</v>
      </c>
      <c r="O148" s="225" t="s">
        <v>348</v>
      </c>
      <c r="P148" s="2159">
        <f t="shared" si="11"/>
        <v>4</v>
      </c>
      <c r="Q148" s="297">
        <v>4</v>
      </c>
      <c r="R148" s="298"/>
      <c r="S148" s="298"/>
      <c r="T148" s="298"/>
      <c r="U148" s="298"/>
      <c r="V148" s="298"/>
      <c r="W148" s="299"/>
      <c r="X148" s="122"/>
      <c r="Y148" s="122"/>
      <c r="Z148" s="63"/>
      <c r="AA148" s="46"/>
      <c r="AB148" s="46"/>
      <c r="AC148" s="46" t="str">
        <f t="shared" si="10"/>
        <v/>
      </c>
      <c r="AD148" s="46"/>
      <c r="AE148" s="46"/>
      <c r="AF148" s="2111">
        <f t="shared" si="12"/>
        <v>4</v>
      </c>
      <c r="AG148" s="2111">
        <f t="shared" si="13"/>
        <v>0</v>
      </c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  <c r="IL148" s="46"/>
      <c r="IM148" s="46"/>
      <c r="IN148" s="46"/>
      <c r="IO148" s="46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46"/>
      <c r="JB148" s="46"/>
      <c r="JC148" s="46"/>
      <c r="JD148" s="46"/>
      <c r="JE148" s="46"/>
    </row>
    <row r="149" spans="1:265" s="7" customFormat="1" ht="15" customHeight="1" thickBot="1" x14ac:dyDescent="0.25">
      <c r="A149" s="790"/>
      <c r="B149" s="73" t="s">
        <v>165</v>
      </c>
      <c r="C149" s="113"/>
      <c r="D149" s="884" t="s">
        <v>166</v>
      </c>
      <c r="E149" s="905"/>
      <c r="F149" s="437"/>
      <c r="G149" s="438"/>
      <c r="H149" s="184" t="s">
        <v>23</v>
      </c>
      <c r="I149" s="184" t="s">
        <v>107</v>
      </c>
      <c r="J149" s="184"/>
      <c r="K149" s="225" t="s">
        <v>938</v>
      </c>
      <c r="L149" s="225" t="s">
        <v>97</v>
      </c>
      <c r="M149" s="397">
        <v>4</v>
      </c>
      <c r="N149" s="397" t="s">
        <v>98</v>
      </c>
      <c r="O149" s="225" t="s">
        <v>344</v>
      </c>
      <c r="P149" s="2159">
        <f t="shared" si="11"/>
        <v>4</v>
      </c>
      <c r="Q149" s="297">
        <v>4</v>
      </c>
      <c r="R149" s="298"/>
      <c r="S149" s="298"/>
      <c r="T149" s="298"/>
      <c r="U149" s="298"/>
      <c r="V149" s="298"/>
      <c r="W149" s="299"/>
      <c r="X149" s="122"/>
      <c r="Y149" s="122"/>
      <c r="Z149" s="63"/>
      <c r="AA149" s="46"/>
      <c r="AB149" s="46"/>
      <c r="AC149" s="46" t="str">
        <f t="shared" si="10"/>
        <v/>
      </c>
      <c r="AD149" s="46"/>
      <c r="AE149" s="46"/>
      <c r="AF149" s="2111">
        <f t="shared" si="12"/>
        <v>4</v>
      </c>
      <c r="AG149" s="2111">
        <f t="shared" si="13"/>
        <v>0</v>
      </c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46"/>
      <c r="JB149" s="46"/>
      <c r="JC149" s="46"/>
      <c r="JD149" s="46"/>
      <c r="JE149" s="46"/>
    </row>
    <row r="150" spans="1:265" s="7" customFormat="1" ht="15" customHeight="1" thickBot="1" x14ac:dyDescent="0.25">
      <c r="A150" s="790"/>
      <c r="B150" s="73" t="s">
        <v>165</v>
      </c>
      <c r="C150" s="113"/>
      <c r="D150" s="884" t="s">
        <v>166</v>
      </c>
      <c r="E150" s="905"/>
      <c r="F150" s="437"/>
      <c r="G150" s="438"/>
      <c r="H150" s="184" t="s">
        <v>23</v>
      </c>
      <c r="I150" s="184" t="s">
        <v>107</v>
      </c>
      <c r="J150" s="1723" t="s">
        <v>1424</v>
      </c>
      <c r="K150" s="225" t="s">
        <v>1505</v>
      </c>
      <c r="L150" s="225"/>
      <c r="M150" s="397"/>
      <c r="N150" s="397"/>
      <c r="O150" s="225"/>
      <c r="P150" s="2159">
        <f t="shared" si="11"/>
        <v>0</v>
      </c>
      <c r="Q150" s="297"/>
      <c r="R150" s="298"/>
      <c r="S150" s="298">
        <v>4</v>
      </c>
      <c r="T150" s="298"/>
      <c r="U150" s="298"/>
      <c r="V150" s="298"/>
      <c r="W150" s="299"/>
      <c r="X150" s="122"/>
      <c r="Y150" s="122"/>
      <c r="Z150" s="63"/>
      <c r="AA150" s="46"/>
      <c r="AB150" s="46"/>
      <c r="AC150" s="46" t="str">
        <f t="shared" si="10"/>
        <v/>
      </c>
      <c r="AD150" s="46"/>
      <c r="AE150" s="46"/>
      <c r="AF150" s="2111">
        <f t="shared" si="12"/>
        <v>0</v>
      </c>
      <c r="AG150" s="2111">
        <f t="shared" si="13"/>
        <v>4</v>
      </c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  <c r="IL150" s="46"/>
      <c r="IM150" s="46"/>
      <c r="IN150" s="46"/>
      <c r="IO150" s="46"/>
      <c r="IP150" s="46"/>
      <c r="IQ150" s="46"/>
      <c r="IR150" s="46"/>
      <c r="IS150" s="46"/>
      <c r="IT150" s="46"/>
      <c r="IU150" s="46"/>
      <c r="IV150" s="46"/>
      <c r="IW150" s="46"/>
      <c r="IX150" s="46"/>
      <c r="IY150" s="46"/>
      <c r="IZ150" s="46"/>
      <c r="JA150" s="46"/>
      <c r="JB150" s="46"/>
      <c r="JC150" s="46"/>
      <c r="JD150" s="46"/>
      <c r="JE150" s="46"/>
    </row>
    <row r="151" spans="1:265" s="7" customFormat="1" ht="15" customHeight="1" thickBot="1" x14ac:dyDescent="0.25">
      <c r="A151" s="790"/>
      <c r="B151" s="73" t="s">
        <v>165</v>
      </c>
      <c r="C151" s="113"/>
      <c r="D151" s="884" t="s">
        <v>166</v>
      </c>
      <c r="E151" s="905"/>
      <c r="F151" s="437"/>
      <c r="G151" s="438"/>
      <c r="H151" s="184" t="s">
        <v>23</v>
      </c>
      <c r="I151" s="184" t="s">
        <v>107</v>
      </c>
      <c r="J151" s="1756" t="s">
        <v>1424</v>
      </c>
      <c r="K151" s="212" t="s">
        <v>1506</v>
      </c>
      <c r="L151" s="225"/>
      <c r="M151" s="397"/>
      <c r="N151" s="397"/>
      <c r="O151" s="225"/>
      <c r="P151" s="2159">
        <f t="shared" si="11"/>
        <v>0</v>
      </c>
      <c r="Q151" s="297"/>
      <c r="R151" s="298"/>
      <c r="S151" s="298">
        <v>2</v>
      </c>
      <c r="T151" s="298"/>
      <c r="U151" s="298"/>
      <c r="V151" s="298"/>
      <c r="W151" s="299"/>
      <c r="X151" s="122"/>
      <c r="Y151" s="122"/>
      <c r="Z151" s="63"/>
      <c r="AA151" s="46"/>
      <c r="AB151" s="46"/>
      <c r="AC151" s="46" t="str">
        <f t="shared" si="10"/>
        <v/>
      </c>
      <c r="AD151" s="46"/>
      <c r="AE151" s="46"/>
      <c r="AF151" s="2111">
        <f t="shared" si="12"/>
        <v>0</v>
      </c>
      <c r="AG151" s="2111">
        <f t="shared" si="13"/>
        <v>2</v>
      </c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6"/>
      <c r="HK151" s="46"/>
      <c r="HL151" s="46"/>
      <c r="HM151" s="46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6"/>
      <c r="HY151" s="46"/>
      <c r="HZ151" s="46"/>
      <c r="IA151" s="46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6"/>
      <c r="IM151" s="46"/>
      <c r="IN151" s="46"/>
      <c r="IO151" s="46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6"/>
      <c r="JA151" s="46"/>
      <c r="JB151" s="46"/>
      <c r="JC151" s="46"/>
      <c r="JD151" s="46"/>
      <c r="JE151" s="46"/>
    </row>
    <row r="152" spans="1:265" s="7" customFormat="1" ht="15" customHeight="1" thickBot="1" x14ac:dyDescent="0.25">
      <c r="A152" s="790"/>
      <c r="B152" s="73" t="s">
        <v>165</v>
      </c>
      <c r="C152" s="113"/>
      <c r="D152" s="884" t="s">
        <v>166</v>
      </c>
      <c r="E152" s="905"/>
      <c r="F152" s="437"/>
      <c r="G152" s="438"/>
      <c r="H152" s="184" t="s">
        <v>23</v>
      </c>
      <c r="I152" s="184" t="s">
        <v>107</v>
      </c>
      <c r="J152" s="1757" t="s">
        <v>1424</v>
      </c>
      <c r="K152" s="225" t="s">
        <v>1507</v>
      </c>
      <c r="L152" s="225"/>
      <c r="M152" s="397"/>
      <c r="N152" s="397"/>
      <c r="O152" s="225"/>
      <c r="P152" s="2159">
        <f t="shared" si="11"/>
        <v>0</v>
      </c>
      <c r="Q152" s="297"/>
      <c r="R152" s="298"/>
      <c r="S152" s="298"/>
      <c r="T152" s="298"/>
      <c r="U152" s="298"/>
      <c r="V152" s="298"/>
      <c r="W152" s="299">
        <v>4</v>
      </c>
      <c r="X152" s="122"/>
      <c r="Y152" s="122"/>
      <c r="Z152" s="63"/>
      <c r="AA152" s="46"/>
      <c r="AB152" s="46"/>
      <c r="AC152" s="46" t="str">
        <f t="shared" ref="AC152:AC173" si="14">IF(C152&lt;&gt;"",SUMIF(D$6:D$1505,D152,Q$6:R$1505),"")</f>
        <v/>
      </c>
      <c r="AD152" s="46"/>
      <c r="AE152" s="46"/>
      <c r="AF152" s="2111">
        <f t="shared" si="12"/>
        <v>0</v>
      </c>
      <c r="AG152" s="2111">
        <f t="shared" si="13"/>
        <v>4</v>
      </c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6"/>
      <c r="JA152" s="46"/>
      <c r="JB152" s="46"/>
      <c r="JC152" s="46"/>
      <c r="JD152" s="46"/>
      <c r="JE152" s="46"/>
    </row>
    <row r="153" spans="1:265" s="7" customFormat="1" ht="15" customHeight="1" thickBot="1" x14ac:dyDescent="0.25">
      <c r="A153" s="790"/>
      <c r="B153" s="73" t="s">
        <v>165</v>
      </c>
      <c r="C153" s="113"/>
      <c r="D153" s="884" t="s">
        <v>166</v>
      </c>
      <c r="E153" s="905"/>
      <c r="F153" s="437"/>
      <c r="G153" s="438"/>
      <c r="H153" s="184" t="s">
        <v>23</v>
      </c>
      <c r="I153" s="184" t="s">
        <v>107</v>
      </c>
      <c r="J153" s="1802" t="s">
        <v>96</v>
      </c>
      <c r="K153" s="225" t="s">
        <v>1469</v>
      </c>
      <c r="L153" s="225"/>
      <c r="M153" s="397"/>
      <c r="N153" s="397"/>
      <c r="O153" s="225"/>
      <c r="P153" s="2159">
        <f t="shared" si="11"/>
        <v>0</v>
      </c>
      <c r="Q153" s="297"/>
      <c r="R153" s="298"/>
      <c r="S153" s="298"/>
      <c r="T153" s="298"/>
      <c r="U153" s="298"/>
      <c r="V153" s="298">
        <v>6</v>
      </c>
      <c r="W153" s="299"/>
      <c r="X153" s="122"/>
      <c r="Y153" s="122"/>
      <c r="Z153" s="63"/>
      <c r="AA153" s="46"/>
      <c r="AB153" s="46"/>
      <c r="AC153" s="46" t="str">
        <f t="shared" si="14"/>
        <v/>
      </c>
      <c r="AD153" s="46"/>
      <c r="AE153" s="46"/>
      <c r="AF153" s="2111">
        <f t="shared" si="12"/>
        <v>0</v>
      </c>
      <c r="AG153" s="2111">
        <f t="shared" si="13"/>
        <v>0</v>
      </c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6"/>
      <c r="HK153" s="46"/>
      <c r="HL153" s="46"/>
      <c r="HM153" s="46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6"/>
      <c r="HY153" s="46"/>
      <c r="HZ153" s="46"/>
      <c r="IA153" s="46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6"/>
      <c r="IM153" s="46"/>
      <c r="IN153" s="46"/>
      <c r="IO153" s="46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6"/>
      <c r="JA153" s="46"/>
      <c r="JB153" s="46"/>
      <c r="JC153" s="46"/>
      <c r="JD153" s="46"/>
      <c r="JE153" s="46"/>
    </row>
    <row r="154" spans="1:265" s="7" customFormat="1" ht="15" customHeight="1" thickBot="1" x14ac:dyDescent="0.25">
      <c r="A154" s="275"/>
      <c r="B154" s="92" t="s">
        <v>165</v>
      </c>
      <c r="C154" s="115"/>
      <c r="D154" s="886" t="s">
        <v>166</v>
      </c>
      <c r="E154" s="906"/>
      <c r="F154" s="439"/>
      <c r="G154" s="440"/>
      <c r="H154" s="203" t="s">
        <v>23</v>
      </c>
      <c r="I154" s="203" t="s">
        <v>107</v>
      </c>
      <c r="J154" s="1777" t="s">
        <v>1425</v>
      </c>
      <c r="K154" s="226" t="s">
        <v>1732</v>
      </c>
      <c r="L154" s="226"/>
      <c r="M154" s="524"/>
      <c r="N154" s="524"/>
      <c r="O154" s="226"/>
      <c r="P154" s="2159">
        <f t="shared" si="11"/>
        <v>0</v>
      </c>
      <c r="Q154" s="300"/>
      <c r="R154" s="301"/>
      <c r="S154" s="301"/>
      <c r="T154" s="301">
        <v>4</v>
      </c>
      <c r="U154" s="301"/>
      <c r="V154" s="301"/>
      <c r="W154" s="302"/>
      <c r="X154" s="124">
        <f>SUM(Q145:W154)</f>
        <v>40</v>
      </c>
      <c r="Y154" s="124">
        <f>X154</f>
        <v>40</v>
      </c>
      <c r="Z154" s="63"/>
      <c r="AA154" s="46"/>
      <c r="AB154" s="46"/>
      <c r="AC154" s="46" t="str">
        <f t="shared" si="14"/>
        <v/>
      </c>
      <c r="AD154" s="46" t="s">
        <v>2077</v>
      </c>
      <c r="AE154" s="46"/>
      <c r="AF154" s="2111">
        <f t="shared" si="12"/>
        <v>0</v>
      </c>
      <c r="AG154" s="2111">
        <f t="shared" si="13"/>
        <v>0</v>
      </c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6"/>
      <c r="HK154" s="46"/>
      <c r="HL154" s="46"/>
      <c r="HM154" s="46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6"/>
      <c r="HY154" s="46"/>
      <c r="HZ154" s="46"/>
      <c r="IA154" s="46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  <c r="IL154" s="46"/>
      <c r="IM154" s="46"/>
      <c r="IN154" s="46"/>
      <c r="IO154" s="46"/>
      <c r="IP154" s="46"/>
      <c r="IQ154" s="46"/>
      <c r="IR154" s="46"/>
      <c r="IS154" s="46"/>
      <c r="IT154" s="46"/>
      <c r="IU154" s="46"/>
      <c r="IV154" s="46"/>
      <c r="IW154" s="46"/>
      <c r="IX154" s="46"/>
      <c r="IY154" s="46"/>
      <c r="IZ154" s="46"/>
      <c r="JA154" s="46"/>
      <c r="JB154" s="46"/>
      <c r="JC154" s="46"/>
      <c r="JD154" s="46"/>
      <c r="JE154" s="46"/>
    </row>
    <row r="155" spans="1:265" s="7" customFormat="1" ht="15" customHeight="1" thickBot="1" x14ac:dyDescent="0.25">
      <c r="A155" s="2039">
        <f>A145+1</f>
        <v>16</v>
      </c>
      <c r="B155" s="635" t="s">
        <v>356</v>
      </c>
      <c r="C155" s="116" t="s">
        <v>35</v>
      </c>
      <c r="D155" s="868" t="s">
        <v>565</v>
      </c>
      <c r="E155" s="842" t="s">
        <v>86</v>
      </c>
      <c r="F155" s="459" t="s">
        <v>566</v>
      </c>
      <c r="G155" s="460" t="s">
        <v>567</v>
      </c>
      <c r="H155" s="199" t="s">
        <v>351</v>
      </c>
      <c r="I155" s="199" t="s">
        <v>352</v>
      </c>
      <c r="J155" s="199"/>
      <c r="K155" s="218" t="s">
        <v>1374</v>
      </c>
      <c r="L155" s="218" t="s">
        <v>401</v>
      </c>
      <c r="M155" s="510">
        <v>8</v>
      </c>
      <c r="N155" s="510" t="s">
        <v>24</v>
      </c>
      <c r="O155" s="218" t="s">
        <v>839</v>
      </c>
      <c r="P155" s="2159">
        <f t="shared" si="11"/>
        <v>3</v>
      </c>
      <c r="Q155" s="322">
        <v>3</v>
      </c>
      <c r="R155" s="323"/>
      <c r="S155" s="323"/>
      <c r="T155" s="323"/>
      <c r="U155" s="323"/>
      <c r="V155" s="323"/>
      <c r="W155" s="324"/>
      <c r="X155" s="117"/>
      <c r="Y155" s="117"/>
      <c r="Z155" s="63" t="str">
        <f>C155</f>
        <v>TC</v>
      </c>
      <c r="AA155" s="46" t="s">
        <v>874</v>
      </c>
      <c r="AB155" s="46" t="s">
        <v>880</v>
      </c>
      <c r="AC155" s="46">
        <f t="shared" si="14"/>
        <v>16</v>
      </c>
      <c r="AD155" s="46"/>
      <c r="AE155" s="46"/>
      <c r="AF155" s="2111">
        <f t="shared" si="12"/>
        <v>3</v>
      </c>
      <c r="AG155" s="2111">
        <f t="shared" si="13"/>
        <v>0</v>
      </c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</row>
    <row r="156" spans="1:265" s="7" customFormat="1" ht="15" customHeight="1" thickBot="1" x14ac:dyDescent="0.25">
      <c r="A156" s="98"/>
      <c r="B156" s="112" t="s">
        <v>356</v>
      </c>
      <c r="C156" s="118"/>
      <c r="D156" s="870" t="s">
        <v>565</v>
      </c>
      <c r="E156" s="879"/>
      <c r="F156" s="461"/>
      <c r="G156" s="462"/>
      <c r="H156" s="181" t="s">
        <v>351</v>
      </c>
      <c r="I156" s="181" t="s">
        <v>352</v>
      </c>
      <c r="J156" s="181"/>
      <c r="K156" s="219" t="s">
        <v>1374</v>
      </c>
      <c r="L156" s="219" t="s">
        <v>401</v>
      </c>
      <c r="M156" s="511">
        <v>8</v>
      </c>
      <c r="N156" s="511" t="s">
        <v>98</v>
      </c>
      <c r="O156" s="219" t="s">
        <v>839</v>
      </c>
      <c r="P156" s="2159">
        <f t="shared" si="11"/>
        <v>3</v>
      </c>
      <c r="Q156" s="325">
        <v>3</v>
      </c>
      <c r="R156" s="326"/>
      <c r="S156" s="326"/>
      <c r="T156" s="326"/>
      <c r="U156" s="326"/>
      <c r="V156" s="326"/>
      <c r="W156" s="327"/>
      <c r="X156" s="119"/>
      <c r="Y156" s="119"/>
      <c r="Z156" s="63"/>
      <c r="AA156" s="46"/>
      <c r="AB156" s="46"/>
      <c r="AC156" s="46" t="str">
        <f t="shared" si="14"/>
        <v/>
      </c>
      <c r="AD156" s="46"/>
      <c r="AE156" s="46"/>
      <c r="AF156" s="2111">
        <f t="shared" si="12"/>
        <v>3</v>
      </c>
      <c r="AG156" s="2111">
        <f t="shared" si="13"/>
        <v>0</v>
      </c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6"/>
      <c r="IM156" s="46"/>
      <c r="IN156" s="46"/>
      <c r="IO156" s="46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6"/>
      <c r="JA156" s="46"/>
      <c r="JB156" s="46"/>
      <c r="JC156" s="46"/>
      <c r="JD156" s="46"/>
      <c r="JE156" s="46"/>
    </row>
    <row r="157" spans="1:265" s="7" customFormat="1" ht="15" customHeight="1" thickBot="1" x14ac:dyDescent="0.25">
      <c r="A157" s="98"/>
      <c r="B157" s="112" t="s">
        <v>356</v>
      </c>
      <c r="C157" s="118"/>
      <c r="D157" s="870" t="s">
        <v>565</v>
      </c>
      <c r="E157" s="879"/>
      <c r="F157" s="461"/>
      <c r="G157" s="462"/>
      <c r="H157" s="181" t="s">
        <v>351</v>
      </c>
      <c r="I157" s="181" t="s">
        <v>2177</v>
      </c>
      <c r="J157" s="181"/>
      <c r="K157" s="219" t="s">
        <v>1180</v>
      </c>
      <c r="L157" s="219" t="s">
        <v>401</v>
      </c>
      <c r="M157" s="511">
        <v>10</v>
      </c>
      <c r="N157" s="511" t="s">
        <v>353</v>
      </c>
      <c r="O157" s="219" t="s">
        <v>839</v>
      </c>
      <c r="P157" s="2159">
        <f t="shared" si="11"/>
        <v>3</v>
      </c>
      <c r="Q157" s="325">
        <v>3</v>
      </c>
      <c r="R157" s="326"/>
      <c r="S157" s="326"/>
      <c r="T157" s="326"/>
      <c r="U157" s="326"/>
      <c r="V157" s="326"/>
      <c r="W157" s="327"/>
      <c r="X157" s="119"/>
      <c r="Y157" s="119"/>
      <c r="Z157" s="63"/>
      <c r="AA157" s="46"/>
      <c r="AB157" s="46"/>
      <c r="AC157" s="46" t="str">
        <f t="shared" si="14"/>
        <v/>
      </c>
      <c r="AD157" s="46"/>
      <c r="AE157" s="46"/>
      <c r="AF157" s="2111">
        <f t="shared" si="12"/>
        <v>3</v>
      </c>
      <c r="AG157" s="2111">
        <f t="shared" si="13"/>
        <v>0</v>
      </c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6"/>
      <c r="IM157" s="46"/>
      <c r="IN157" s="46"/>
      <c r="IO157" s="46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6"/>
      <c r="JA157" s="46"/>
      <c r="JB157" s="46"/>
      <c r="JC157" s="46"/>
      <c r="JD157" s="46"/>
      <c r="JE157" s="46"/>
    </row>
    <row r="158" spans="1:265" s="7" customFormat="1" ht="15" customHeight="1" thickBot="1" x14ac:dyDescent="0.25">
      <c r="A158" s="98"/>
      <c r="B158" s="112" t="s">
        <v>356</v>
      </c>
      <c r="C158" s="118"/>
      <c r="D158" s="870" t="s">
        <v>565</v>
      </c>
      <c r="E158" s="879"/>
      <c r="F158" s="461"/>
      <c r="G158" s="462"/>
      <c r="H158" s="181" t="s">
        <v>351</v>
      </c>
      <c r="I158" s="181" t="s">
        <v>352</v>
      </c>
      <c r="J158" s="181"/>
      <c r="K158" s="219" t="s">
        <v>1319</v>
      </c>
      <c r="L158" s="219" t="s">
        <v>401</v>
      </c>
      <c r="M158" s="511">
        <v>9</v>
      </c>
      <c r="N158" s="511" t="s">
        <v>24</v>
      </c>
      <c r="O158" s="219" t="s">
        <v>839</v>
      </c>
      <c r="P158" s="2159">
        <f t="shared" si="11"/>
        <v>5</v>
      </c>
      <c r="Q158" s="325">
        <v>5</v>
      </c>
      <c r="R158" s="326"/>
      <c r="S158" s="326"/>
      <c r="T158" s="326"/>
      <c r="U158" s="326"/>
      <c r="V158" s="326"/>
      <c r="W158" s="327"/>
      <c r="X158" s="119"/>
      <c r="Y158" s="119"/>
      <c r="Z158" s="63"/>
      <c r="AA158" s="46"/>
      <c r="AB158" s="46"/>
      <c r="AC158" s="46" t="str">
        <f t="shared" si="14"/>
        <v/>
      </c>
      <c r="AD158" s="46"/>
      <c r="AE158" s="46"/>
      <c r="AF158" s="2111">
        <f t="shared" si="12"/>
        <v>5</v>
      </c>
      <c r="AG158" s="2111">
        <f t="shared" si="13"/>
        <v>0</v>
      </c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46"/>
      <c r="JB158" s="46"/>
      <c r="JC158" s="46"/>
      <c r="JD158" s="46"/>
      <c r="JE158" s="46"/>
    </row>
    <row r="159" spans="1:265" s="788" customFormat="1" ht="15" customHeight="1" thickBot="1" x14ac:dyDescent="0.25">
      <c r="A159" s="98"/>
      <c r="B159" s="112" t="s">
        <v>356</v>
      </c>
      <c r="C159" s="118"/>
      <c r="D159" s="870" t="s">
        <v>565</v>
      </c>
      <c r="E159" s="879"/>
      <c r="F159" s="461"/>
      <c r="G159" s="462"/>
      <c r="H159" s="181" t="s">
        <v>351</v>
      </c>
      <c r="I159" s="181" t="s">
        <v>352</v>
      </c>
      <c r="J159" s="181"/>
      <c r="K159" s="219" t="s">
        <v>1621</v>
      </c>
      <c r="L159" s="219" t="s">
        <v>401</v>
      </c>
      <c r="M159" s="511" t="s">
        <v>1123</v>
      </c>
      <c r="N159" s="511" t="s">
        <v>24</v>
      </c>
      <c r="O159" s="219" t="s">
        <v>839</v>
      </c>
      <c r="P159" s="2159">
        <f t="shared" si="11"/>
        <v>3</v>
      </c>
      <c r="Q159" s="325">
        <v>2</v>
      </c>
      <c r="R159" s="326">
        <v>1</v>
      </c>
      <c r="S159" s="326"/>
      <c r="T159" s="326"/>
      <c r="U159" s="326"/>
      <c r="V159" s="326"/>
      <c r="W159" s="327"/>
      <c r="X159" s="119"/>
      <c r="Y159" s="119"/>
      <c r="Z159" s="63"/>
      <c r="AA159" s="789"/>
      <c r="AB159" s="789"/>
      <c r="AC159" s="789" t="str">
        <f t="shared" si="14"/>
        <v/>
      </c>
      <c r="AD159" s="789"/>
      <c r="AE159" s="789"/>
      <c r="AF159" s="2111">
        <f>SUM(Q159:R159)</f>
        <v>3</v>
      </c>
      <c r="AG159" s="2111">
        <f>S159+W159</f>
        <v>0</v>
      </c>
      <c r="AH159" s="789"/>
      <c r="AI159" s="789"/>
      <c r="AJ159" s="789"/>
      <c r="AK159" s="789"/>
      <c r="AL159" s="789"/>
      <c r="AM159" s="789"/>
      <c r="AN159" s="789"/>
      <c r="AO159" s="789"/>
      <c r="AP159" s="789"/>
      <c r="AQ159" s="789"/>
      <c r="AR159" s="789"/>
      <c r="AS159" s="789"/>
      <c r="AT159" s="789"/>
      <c r="AU159" s="789"/>
      <c r="AV159" s="789"/>
      <c r="AW159" s="789"/>
      <c r="AX159" s="789"/>
      <c r="AY159" s="789"/>
      <c r="AZ159" s="789"/>
      <c r="BA159" s="789"/>
      <c r="BB159" s="789"/>
      <c r="BC159" s="789"/>
      <c r="BD159" s="789"/>
      <c r="BE159" s="789"/>
      <c r="BF159" s="789"/>
      <c r="BG159" s="789"/>
      <c r="BH159" s="789"/>
      <c r="BI159" s="789"/>
      <c r="BJ159" s="789"/>
      <c r="BK159" s="789"/>
      <c r="BL159" s="789"/>
      <c r="BM159" s="789"/>
      <c r="BN159" s="789"/>
      <c r="BO159" s="789"/>
      <c r="BP159" s="789"/>
      <c r="BQ159" s="789"/>
      <c r="BR159" s="789"/>
      <c r="BS159" s="789"/>
      <c r="BT159" s="789"/>
      <c r="BU159" s="789"/>
      <c r="BV159" s="789"/>
      <c r="BW159" s="789"/>
      <c r="BX159" s="789"/>
      <c r="BY159" s="789"/>
      <c r="BZ159" s="789"/>
      <c r="CA159" s="789"/>
      <c r="CB159" s="789"/>
      <c r="CC159" s="789"/>
      <c r="CD159" s="789"/>
      <c r="CE159" s="789"/>
      <c r="CF159" s="789"/>
      <c r="CG159" s="789"/>
      <c r="CH159" s="789"/>
      <c r="CI159" s="789"/>
      <c r="CJ159" s="789"/>
      <c r="CK159" s="789"/>
      <c r="CL159" s="789"/>
      <c r="CM159" s="789"/>
      <c r="CN159" s="789"/>
      <c r="CO159" s="789"/>
      <c r="CP159" s="789"/>
      <c r="CQ159" s="789"/>
      <c r="CR159" s="789"/>
      <c r="CS159" s="789"/>
      <c r="CT159" s="789"/>
      <c r="CU159" s="789"/>
      <c r="CV159" s="789"/>
      <c r="CW159" s="789"/>
      <c r="CX159" s="789"/>
      <c r="CY159" s="789"/>
      <c r="CZ159" s="789"/>
      <c r="DA159" s="789"/>
      <c r="DB159" s="789"/>
      <c r="DC159" s="789"/>
      <c r="DD159" s="789"/>
      <c r="DE159" s="789"/>
      <c r="DF159" s="789"/>
      <c r="DG159" s="789"/>
      <c r="DH159" s="789"/>
      <c r="DI159" s="789"/>
      <c r="DJ159" s="789"/>
      <c r="DK159" s="789"/>
      <c r="DL159" s="789"/>
      <c r="DM159" s="789"/>
      <c r="DN159" s="789"/>
      <c r="DO159" s="789"/>
      <c r="DP159" s="789"/>
      <c r="DQ159" s="789"/>
      <c r="DR159" s="789"/>
      <c r="DS159" s="789"/>
      <c r="DT159" s="789"/>
      <c r="DU159" s="789"/>
      <c r="DV159" s="789"/>
      <c r="DW159" s="789"/>
      <c r="DX159" s="789"/>
      <c r="DY159" s="789"/>
      <c r="DZ159" s="789"/>
      <c r="EA159" s="789"/>
      <c r="EB159" s="789"/>
      <c r="EC159" s="789"/>
      <c r="ED159" s="789"/>
      <c r="EE159" s="789"/>
      <c r="EF159" s="789"/>
      <c r="EG159" s="789"/>
      <c r="EH159" s="789"/>
      <c r="EI159" s="789"/>
      <c r="EJ159" s="789"/>
      <c r="EK159" s="789"/>
      <c r="EL159" s="789"/>
      <c r="EM159" s="789"/>
      <c r="EN159" s="789"/>
      <c r="EO159" s="789"/>
      <c r="EP159" s="789"/>
      <c r="EQ159" s="789"/>
      <c r="ER159" s="789"/>
      <c r="ES159" s="789"/>
      <c r="ET159" s="789"/>
      <c r="EU159" s="789"/>
      <c r="EV159" s="789"/>
      <c r="EW159" s="789"/>
      <c r="EX159" s="789"/>
      <c r="EY159" s="789"/>
      <c r="EZ159" s="789"/>
      <c r="FA159" s="789"/>
      <c r="FB159" s="789"/>
      <c r="FC159" s="789"/>
      <c r="FD159" s="789"/>
      <c r="FE159" s="789"/>
      <c r="FF159" s="789"/>
      <c r="FG159" s="789"/>
      <c r="FH159" s="789"/>
      <c r="FI159" s="789"/>
      <c r="FJ159" s="789"/>
      <c r="FK159" s="789"/>
      <c r="FL159" s="789"/>
      <c r="FM159" s="789"/>
      <c r="FN159" s="789"/>
      <c r="FO159" s="789"/>
      <c r="FP159" s="789"/>
      <c r="FQ159" s="789"/>
      <c r="FR159" s="789"/>
      <c r="FS159" s="789"/>
      <c r="FT159" s="789"/>
      <c r="FU159" s="789"/>
      <c r="FV159" s="789"/>
      <c r="FW159" s="789"/>
      <c r="FX159" s="789"/>
      <c r="FY159" s="789"/>
      <c r="FZ159" s="789"/>
      <c r="GA159" s="789"/>
      <c r="GB159" s="789"/>
      <c r="GC159" s="789"/>
      <c r="GD159" s="789"/>
      <c r="GE159" s="789"/>
      <c r="GF159" s="789"/>
      <c r="GG159" s="789"/>
      <c r="GH159" s="789"/>
      <c r="GI159" s="789"/>
      <c r="GJ159" s="789"/>
      <c r="GK159" s="789"/>
      <c r="GL159" s="789"/>
      <c r="GM159" s="789"/>
      <c r="GN159" s="789"/>
      <c r="GO159" s="789"/>
      <c r="GP159" s="789"/>
      <c r="GQ159" s="789"/>
      <c r="GR159" s="789"/>
      <c r="GS159" s="789"/>
      <c r="GT159" s="789"/>
      <c r="GU159" s="789"/>
      <c r="GV159" s="789"/>
      <c r="GW159" s="789"/>
      <c r="GX159" s="789"/>
      <c r="GY159" s="789"/>
      <c r="GZ159" s="789"/>
      <c r="HA159" s="789"/>
      <c r="HB159" s="789"/>
      <c r="HC159" s="789"/>
      <c r="HD159" s="789"/>
      <c r="HE159" s="789"/>
      <c r="HF159" s="789"/>
      <c r="HG159" s="789"/>
      <c r="HH159" s="789"/>
      <c r="HI159" s="789"/>
      <c r="HJ159" s="789"/>
      <c r="HK159" s="789"/>
      <c r="HL159" s="789"/>
      <c r="HM159" s="789"/>
      <c r="HN159" s="789"/>
      <c r="HO159" s="789"/>
      <c r="HP159" s="789"/>
      <c r="HQ159" s="789"/>
      <c r="HR159" s="789"/>
      <c r="HS159" s="789"/>
      <c r="HT159" s="789"/>
      <c r="HU159" s="789"/>
      <c r="HV159" s="789"/>
      <c r="HW159" s="789"/>
      <c r="HX159" s="789"/>
      <c r="HY159" s="789"/>
      <c r="HZ159" s="789"/>
      <c r="IA159" s="789"/>
      <c r="IB159" s="789"/>
      <c r="IC159" s="789"/>
      <c r="ID159" s="789"/>
      <c r="IE159" s="789"/>
      <c r="IF159" s="789"/>
      <c r="IG159" s="789"/>
      <c r="IH159" s="789"/>
      <c r="II159" s="789"/>
      <c r="IJ159" s="789"/>
      <c r="IK159" s="789"/>
      <c r="IL159" s="789"/>
      <c r="IM159" s="789"/>
      <c r="IN159" s="789"/>
      <c r="IO159" s="789"/>
      <c r="IP159" s="789"/>
      <c r="IQ159" s="789"/>
      <c r="IR159" s="789"/>
      <c r="IS159" s="789"/>
      <c r="IT159" s="789"/>
      <c r="IU159" s="789"/>
      <c r="IV159" s="789"/>
      <c r="IW159" s="789"/>
      <c r="IX159" s="789"/>
      <c r="IY159" s="789"/>
      <c r="IZ159" s="789"/>
      <c r="JA159" s="789"/>
      <c r="JB159" s="789"/>
      <c r="JC159" s="789"/>
      <c r="JD159" s="789"/>
      <c r="JE159" s="789"/>
    </row>
    <row r="160" spans="1:265" s="7" customFormat="1" ht="15" customHeight="1" thickBot="1" x14ac:dyDescent="0.25">
      <c r="A160" s="98"/>
      <c r="B160" s="112" t="s">
        <v>356</v>
      </c>
      <c r="C160" s="118"/>
      <c r="D160" s="870" t="s">
        <v>565</v>
      </c>
      <c r="E160" s="879"/>
      <c r="F160" s="461"/>
      <c r="G160" s="462"/>
      <c r="H160" s="181" t="s">
        <v>351</v>
      </c>
      <c r="I160" s="181" t="s">
        <v>352</v>
      </c>
      <c r="J160" s="1757" t="s">
        <v>1424</v>
      </c>
      <c r="K160" s="2037" t="s">
        <v>1507</v>
      </c>
      <c r="L160" s="225"/>
      <c r="M160" s="397"/>
      <c r="N160" s="397"/>
      <c r="O160" s="225"/>
      <c r="P160" s="2159">
        <f t="shared" si="11"/>
        <v>0</v>
      </c>
      <c r="Q160" s="297"/>
      <c r="R160" s="298"/>
      <c r="S160" s="298"/>
      <c r="T160" s="298"/>
      <c r="U160" s="298"/>
      <c r="V160" s="298"/>
      <c r="W160" s="299">
        <v>4</v>
      </c>
      <c r="X160" s="119"/>
      <c r="Y160" s="119"/>
      <c r="Z160" s="63"/>
      <c r="AA160" s="46"/>
      <c r="AB160" s="46"/>
      <c r="AC160" s="46" t="str">
        <f t="shared" si="14"/>
        <v/>
      </c>
      <c r="AD160" s="46"/>
      <c r="AE160" s="46"/>
      <c r="AF160" s="2111">
        <f t="shared" si="12"/>
        <v>0</v>
      </c>
      <c r="AG160" s="2111">
        <f t="shared" si="13"/>
        <v>4</v>
      </c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  <c r="IL160" s="46"/>
      <c r="IM160" s="46"/>
      <c r="IN160" s="46"/>
      <c r="IO160" s="46"/>
      <c r="IP160" s="46"/>
      <c r="IQ160" s="46"/>
      <c r="IR160" s="46"/>
      <c r="IS160" s="46"/>
      <c r="IT160" s="46"/>
      <c r="IU160" s="46"/>
      <c r="IV160" s="46"/>
      <c r="IW160" s="46"/>
      <c r="IX160" s="46"/>
      <c r="IY160" s="46"/>
      <c r="IZ160" s="46"/>
      <c r="JA160" s="46"/>
      <c r="JB160" s="46"/>
      <c r="JC160" s="46"/>
      <c r="JD160" s="46"/>
      <c r="JE160" s="46"/>
    </row>
    <row r="161" spans="1:265" s="7" customFormat="1" ht="15" customHeight="1" thickBot="1" x14ac:dyDescent="0.25">
      <c r="A161" s="98"/>
      <c r="B161" s="112" t="s">
        <v>356</v>
      </c>
      <c r="C161" s="118"/>
      <c r="D161" s="870" t="s">
        <v>565</v>
      </c>
      <c r="E161" s="879"/>
      <c r="F161" s="461"/>
      <c r="G161" s="462"/>
      <c r="H161" s="181" t="s">
        <v>351</v>
      </c>
      <c r="I161" s="181" t="s">
        <v>352</v>
      </c>
      <c r="J161" s="1723" t="s">
        <v>1424</v>
      </c>
      <c r="K161" s="225" t="s">
        <v>1558</v>
      </c>
      <c r="L161" s="219"/>
      <c r="M161" s="511"/>
      <c r="N161" s="511"/>
      <c r="O161" s="219"/>
      <c r="P161" s="2159">
        <f t="shared" si="11"/>
        <v>0</v>
      </c>
      <c r="Q161" s="325"/>
      <c r="R161" s="326"/>
      <c r="S161" s="326"/>
      <c r="T161" s="326"/>
      <c r="U161" s="326"/>
      <c r="V161" s="326"/>
      <c r="W161" s="327">
        <v>5</v>
      </c>
      <c r="X161" s="119"/>
      <c r="Y161" s="119"/>
      <c r="Z161" s="63"/>
      <c r="AA161" s="46"/>
      <c r="AB161" s="46"/>
      <c r="AC161" s="46" t="str">
        <f t="shared" si="14"/>
        <v/>
      </c>
      <c r="AD161" s="46"/>
      <c r="AE161" s="46"/>
      <c r="AF161" s="2111">
        <f t="shared" si="12"/>
        <v>0</v>
      </c>
      <c r="AG161" s="2111">
        <f t="shared" si="13"/>
        <v>5</v>
      </c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  <c r="IX161" s="46"/>
      <c r="IY161" s="46"/>
      <c r="IZ161" s="46"/>
      <c r="JA161" s="46"/>
      <c r="JB161" s="46"/>
      <c r="JC161" s="46"/>
      <c r="JD161" s="46"/>
      <c r="JE161" s="46"/>
    </row>
    <row r="162" spans="1:265" s="7" customFormat="1" ht="15" customHeight="1" thickBot="1" x14ac:dyDescent="0.25">
      <c r="A162" s="98"/>
      <c r="B162" s="112" t="s">
        <v>356</v>
      </c>
      <c r="C162" s="118"/>
      <c r="D162" s="870" t="s">
        <v>565</v>
      </c>
      <c r="E162" s="879"/>
      <c r="F162" s="461"/>
      <c r="G162" s="462"/>
      <c r="H162" s="181" t="s">
        <v>351</v>
      </c>
      <c r="I162" s="181" t="s">
        <v>352</v>
      </c>
      <c r="J162" s="1778" t="s">
        <v>1425</v>
      </c>
      <c r="K162" s="219" t="s">
        <v>1740</v>
      </c>
      <c r="L162" s="219"/>
      <c r="M162" s="511"/>
      <c r="N162" s="511"/>
      <c r="O162" s="219"/>
      <c r="P162" s="2159">
        <f t="shared" si="11"/>
        <v>0</v>
      </c>
      <c r="Q162" s="325"/>
      <c r="R162" s="326"/>
      <c r="S162" s="326"/>
      <c r="T162" s="326">
        <v>8</v>
      </c>
      <c r="U162" s="326"/>
      <c r="V162" s="326"/>
      <c r="W162" s="327"/>
      <c r="X162" s="119"/>
      <c r="Y162" s="119"/>
      <c r="Z162" s="63"/>
      <c r="AA162" s="46"/>
      <c r="AB162" s="46"/>
      <c r="AC162" s="46" t="str">
        <f t="shared" si="14"/>
        <v/>
      </c>
      <c r="AD162" s="46"/>
      <c r="AE162" s="46"/>
      <c r="AF162" s="2111">
        <f t="shared" si="12"/>
        <v>0</v>
      </c>
      <c r="AG162" s="2111">
        <f t="shared" si="13"/>
        <v>0</v>
      </c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  <c r="IW162" s="46"/>
      <c r="IX162" s="46"/>
      <c r="IY162" s="46"/>
      <c r="IZ162" s="46"/>
      <c r="JA162" s="46"/>
      <c r="JB162" s="46"/>
      <c r="JC162" s="46"/>
      <c r="JD162" s="46"/>
      <c r="JE162" s="46"/>
    </row>
    <row r="163" spans="1:265" s="7" customFormat="1" ht="15" customHeight="1" thickBot="1" x14ac:dyDescent="0.25">
      <c r="A163" s="98"/>
      <c r="B163" s="112" t="s">
        <v>356</v>
      </c>
      <c r="C163" s="118"/>
      <c r="D163" s="870" t="s">
        <v>565</v>
      </c>
      <c r="E163" s="879"/>
      <c r="F163" s="461"/>
      <c r="G163" s="462"/>
      <c r="H163" s="181" t="s">
        <v>351</v>
      </c>
      <c r="I163" s="181" t="s">
        <v>352</v>
      </c>
      <c r="J163" s="1759" t="s">
        <v>1424</v>
      </c>
      <c r="K163" s="219" t="s">
        <v>1505</v>
      </c>
      <c r="L163" s="219"/>
      <c r="M163" s="511"/>
      <c r="N163" s="511"/>
      <c r="O163" s="219"/>
      <c r="P163" s="2159">
        <f t="shared" si="11"/>
        <v>0</v>
      </c>
      <c r="Q163" s="325"/>
      <c r="R163" s="326"/>
      <c r="S163" s="326">
        <v>4</v>
      </c>
      <c r="T163" s="326"/>
      <c r="U163" s="326"/>
      <c r="V163" s="326"/>
      <c r="W163" s="327"/>
      <c r="X163" s="119"/>
      <c r="Y163" s="119"/>
      <c r="Z163" s="63"/>
      <c r="AA163" s="46"/>
      <c r="AB163" s="46"/>
      <c r="AC163" s="46" t="str">
        <f t="shared" si="14"/>
        <v/>
      </c>
      <c r="AD163" s="46"/>
      <c r="AE163" s="46"/>
      <c r="AF163" s="2111">
        <f t="shared" si="12"/>
        <v>0</v>
      </c>
      <c r="AG163" s="2111">
        <f t="shared" si="13"/>
        <v>4</v>
      </c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</row>
    <row r="164" spans="1:265" s="7" customFormat="1" ht="15" customHeight="1" thickBot="1" x14ac:dyDescent="0.25">
      <c r="A164" s="98"/>
      <c r="B164" s="112" t="s">
        <v>356</v>
      </c>
      <c r="C164" s="118"/>
      <c r="D164" s="873" t="s">
        <v>565</v>
      </c>
      <c r="E164" s="881"/>
      <c r="F164" s="470"/>
      <c r="G164" s="471"/>
      <c r="H164" s="200" t="s">
        <v>351</v>
      </c>
      <c r="I164" s="200" t="s">
        <v>352</v>
      </c>
      <c r="J164" s="1756" t="s">
        <v>1424</v>
      </c>
      <c r="K164" s="212" t="s">
        <v>1506</v>
      </c>
      <c r="L164" s="221"/>
      <c r="M164" s="521"/>
      <c r="N164" s="521"/>
      <c r="O164" s="221"/>
      <c r="P164" s="2159">
        <f t="shared" si="11"/>
        <v>0</v>
      </c>
      <c r="Q164" s="338"/>
      <c r="R164" s="339"/>
      <c r="S164" s="339">
        <v>2</v>
      </c>
      <c r="T164" s="339"/>
      <c r="U164" s="339"/>
      <c r="V164" s="339"/>
      <c r="W164" s="340"/>
      <c r="X164" s="133">
        <f>SUM(Q155:W164)</f>
        <v>40</v>
      </c>
      <c r="Y164" s="133">
        <f>X164</f>
        <v>40</v>
      </c>
      <c r="Z164" s="63"/>
      <c r="AA164" s="46"/>
      <c r="AB164" s="46"/>
      <c r="AC164" s="46" t="str">
        <f t="shared" si="14"/>
        <v/>
      </c>
      <c r="AD164" s="46"/>
      <c r="AE164" s="46"/>
      <c r="AF164" s="2111">
        <f t="shared" si="12"/>
        <v>0</v>
      </c>
      <c r="AG164" s="2111">
        <f t="shared" si="13"/>
        <v>2</v>
      </c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</row>
    <row r="165" spans="1:265" s="7" customFormat="1" ht="15" customHeight="1" thickBot="1" x14ac:dyDescent="0.25">
      <c r="A165" s="2039">
        <f>A155+1</f>
        <v>17</v>
      </c>
      <c r="B165" s="631" t="s">
        <v>357</v>
      </c>
      <c r="C165" s="116" t="s">
        <v>35</v>
      </c>
      <c r="D165" s="868" t="s">
        <v>568</v>
      </c>
      <c r="E165" s="842" t="s">
        <v>88</v>
      </c>
      <c r="F165" s="459" t="s">
        <v>563</v>
      </c>
      <c r="G165" s="460" t="s">
        <v>569</v>
      </c>
      <c r="H165" s="199" t="s">
        <v>351</v>
      </c>
      <c r="I165" s="199" t="s">
        <v>1371</v>
      </c>
      <c r="J165" s="199"/>
      <c r="K165" s="218" t="s">
        <v>1181</v>
      </c>
      <c r="L165" s="218" t="s">
        <v>1182</v>
      </c>
      <c r="M165" s="510" t="s">
        <v>391</v>
      </c>
      <c r="N165" s="510" t="s">
        <v>24</v>
      </c>
      <c r="O165" s="218" t="s">
        <v>348</v>
      </c>
      <c r="P165" s="2159">
        <f t="shared" si="11"/>
        <v>5</v>
      </c>
      <c r="Q165" s="2048">
        <v>3</v>
      </c>
      <c r="R165" s="323">
        <v>2</v>
      </c>
      <c r="S165" s="323"/>
      <c r="T165" s="323"/>
      <c r="U165" s="323"/>
      <c r="V165" s="323"/>
      <c r="W165" s="324"/>
      <c r="X165" s="117"/>
      <c r="Y165" s="117"/>
      <c r="Z165" s="63" t="str">
        <f>C165</f>
        <v>TC</v>
      </c>
      <c r="AA165" s="46" t="s">
        <v>874</v>
      </c>
      <c r="AB165" s="46" t="s">
        <v>881</v>
      </c>
      <c r="AC165" s="46">
        <f t="shared" si="14"/>
        <v>13</v>
      </c>
      <c r="AD165" s="46"/>
      <c r="AE165" s="46"/>
      <c r="AF165" s="2111">
        <f t="shared" si="12"/>
        <v>5</v>
      </c>
      <c r="AG165" s="2111">
        <f t="shared" si="13"/>
        <v>0</v>
      </c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6"/>
      <c r="JA165" s="46"/>
      <c r="JB165" s="46"/>
      <c r="JC165" s="46"/>
      <c r="JD165" s="46"/>
      <c r="JE165" s="46"/>
    </row>
    <row r="166" spans="1:265" s="7" customFormat="1" ht="15" customHeight="1" thickBot="1" x14ac:dyDescent="0.25">
      <c r="A166" s="98"/>
      <c r="B166" s="73" t="s">
        <v>357</v>
      </c>
      <c r="C166" s="118"/>
      <c r="D166" s="870" t="s">
        <v>568</v>
      </c>
      <c r="E166" s="879"/>
      <c r="F166" s="461"/>
      <c r="G166" s="462"/>
      <c r="H166" s="181" t="s">
        <v>351</v>
      </c>
      <c r="I166" s="181" t="s">
        <v>352</v>
      </c>
      <c r="J166" s="181"/>
      <c r="K166" s="219" t="s">
        <v>1181</v>
      </c>
      <c r="L166" s="219" t="s">
        <v>401</v>
      </c>
      <c r="M166" s="511" t="s">
        <v>1155</v>
      </c>
      <c r="N166" s="511" t="s">
        <v>24</v>
      </c>
      <c r="O166" s="219" t="s">
        <v>839</v>
      </c>
      <c r="P166" s="2159">
        <f t="shared" si="11"/>
        <v>5.5</v>
      </c>
      <c r="Q166" s="2049">
        <v>3.5</v>
      </c>
      <c r="R166" s="326">
        <v>2</v>
      </c>
      <c r="S166" s="326"/>
      <c r="T166" s="326"/>
      <c r="U166" s="326"/>
      <c r="V166" s="326"/>
      <c r="W166" s="327"/>
      <c r="X166" s="119"/>
      <c r="Y166" s="119"/>
      <c r="Z166" s="63"/>
      <c r="AA166" s="46"/>
      <c r="AB166" s="46"/>
      <c r="AC166" s="46" t="str">
        <f t="shared" si="14"/>
        <v/>
      </c>
      <c r="AD166" s="46"/>
      <c r="AE166" s="46"/>
      <c r="AF166" s="2111">
        <f t="shared" si="12"/>
        <v>5.5</v>
      </c>
      <c r="AG166" s="2111">
        <f t="shared" si="13"/>
        <v>0</v>
      </c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</row>
    <row r="167" spans="1:265" s="7" customFormat="1" ht="15" customHeight="1" thickBot="1" x14ac:dyDescent="0.25">
      <c r="A167" s="98"/>
      <c r="B167" s="73" t="s">
        <v>357</v>
      </c>
      <c r="C167" s="118"/>
      <c r="D167" s="870" t="s">
        <v>568</v>
      </c>
      <c r="E167" s="879"/>
      <c r="F167" s="461"/>
      <c r="G167" s="462"/>
      <c r="H167" s="181" t="s">
        <v>351</v>
      </c>
      <c r="I167" s="181" t="s">
        <v>352</v>
      </c>
      <c r="J167" s="181"/>
      <c r="K167" s="219" t="s">
        <v>1181</v>
      </c>
      <c r="L167" s="219" t="s">
        <v>401</v>
      </c>
      <c r="M167" s="511">
        <v>4</v>
      </c>
      <c r="N167" s="511" t="s">
        <v>98</v>
      </c>
      <c r="O167" s="219" t="s">
        <v>839</v>
      </c>
      <c r="P167" s="2159">
        <f t="shared" si="11"/>
        <v>5.5</v>
      </c>
      <c r="Q167" s="2049">
        <v>3.5</v>
      </c>
      <c r="R167" s="326">
        <v>2</v>
      </c>
      <c r="S167" s="326"/>
      <c r="T167" s="326"/>
      <c r="U167" s="326"/>
      <c r="V167" s="326"/>
      <c r="W167" s="327"/>
      <c r="X167" s="119"/>
      <c r="Y167" s="119"/>
      <c r="Z167" s="63"/>
      <c r="AA167" s="46"/>
      <c r="AB167" s="46"/>
      <c r="AC167" s="46" t="str">
        <f t="shared" si="14"/>
        <v/>
      </c>
      <c r="AD167" s="46"/>
      <c r="AE167" s="46"/>
      <c r="AF167" s="2111">
        <f t="shared" si="12"/>
        <v>5.5</v>
      </c>
      <c r="AG167" s="2111">
        <f t="shared" si="13"/>
        <v>0</v>
      </c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</row>
    <row r="168" spans="1:265" s="7" customFormat="1" ht="15" customHeight="1" thickBot="1" x14ac:dyDescent="0.25">
      <c r="A168" s="98"/>
      <c r="B168" s="73" t="s">
        <v>357</v>
      </c>
      <c r="C168" s="118"/>
      <c r="D168" s="870" t="s">
        <v>568</v>
      </c>
      <c r="E168" s="879"/>
      <c r="F168" s="461"/>
      <c r="G168" s="462"/>
      <c r="H168" s="181" t="s">
        <v>351</v>
      </c>
      <c r="I168" s="181" t="s">
        <v>1371</v>
      </c>
      <c r="J168" s="181"/>
      <c r="K168" s="219" t="s">
        <v>1376</v>
      </c>
      <c r="L168" s="219" t="s">
        <v>401</v>
      </c>
      <c r="M168" s="511">
        <v>5</v>
      </c>
      <c r="N168" s="511" t="s">
        <v>24</v>
      </c>
      <c r="O168" s="219" t="s">
        <v>839</v>
      </c>
      <c r="P168" s="2159">
        <f t="shared" si="11"/>
        <v>5</v>
      </c>
      <c r="Q168" s="2049">
        <v>3</v>
      </c>
      <c r="R168" s="326">
        <v>2</v>
      </c>
      <c r="S168" s="326"/>
      <c r="T168" s="326"/>
      <c r="U168" s="326"/>
      <c r="V168" s="326"/>
      <c r="W168" s="327"/>
      <c r="X168" s="119"/>
      <c r="Y168" s="119"/>
      <c r="Z168" s="63"/>
      <c r="AA168" s="46"/>
      <c r="AB168" s="46"/>
      <c r="AC168" s="46" t="str">
        <f t="shared" si="14"/>
        <v/>
      </c>
      <c r="AD168" s="46"/>
      <c r="AE168" s="46"/>
      <c r="AF168" s="2111">
        <f t="shared" si="12"/>
        <v>5</v>
      </c>
      <c r="AG168" s="2111">
        <f t="shared" si="13"/>
        <v>0</v>
      </c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</row>
    <row r="169" spans="1:265" s="7" customFormat="1" ht="15" customHeight="1" thickBot="1" x14ac:dyDescent="0.25">
      <c r="A169" s="98"/>
      <c r="B169" s="73" t="s">
        <v>357</v>
      </c>
      <c r="C169" s="118"/>
      <c r="D169" s="870" t="s">
        <v>568</v>
      </c>
      <c r="E169" s="879"/>
      <c r="F169" s="461"/>
      <c r="G169" s="462"/>
      <c r="H169" s="181" t="s">
        <v>351</v>
      </c>
      <c r="I169" s="181" t="s">
        <v>1371</v>
      </c>
      <c r="J169" s="1792" t="s">
        <v>95</v>
      </c>
      <c r="K169" s="219" t="s">
        <v>1711</v>
      </c>
      <c r="L169" s="219"/>
      <c r="M169" s="511"/>
      <c r="N169" s="511"/>
      <c r="O169" s="219"/>
      <c r="P169" s="2159">
        <f t="shared" si="11"/>
        <v>0</v>
      </c>
      <c r="Q169" s="325"/>
      <c r="R169" s="326"/>
      <c r="S169" s="326"/>
      <c r="T169" s="326"/>
      <c r="U169" s="326">
        <v>5</v>
      </c>
      <c r="V169" s="326"/>
      <c r="W169" s="327"/>
      <c r="X169" s="119"/>
      <c r="Y169" s="119"/>
      <c r="Z169" s="63"/>
      <c r="AA169" s="46"/>
      <c r="AB169" s="46"/>
      <c r="AC169" s="46" t="str">
        <f t="shared" si="14"/>
        <v/>
      </c>
      <c r="AD169" s="46"/>
      <c r="AE169" s="46"/>
      <c r="AF169" s="2111">
        <f t="shared" si="12"/>
        <v>0</v>
      </c>
      <c r="AG169" s="2111">
        <f t="shared" si="13"/>
        <v>0</v>
      </c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</row>
    <row r="170" spans="1:265" s="7" customFormat="1" ht="15" customHeight="1" thickBot="1" x14ac:dyDescent="0.25">
      <c r="A170" s="98"/>
      <c r="B170" s="73" t="s">
        <v>357</v>
      </c>
      <c r="C170" s="118"/>
      <c r="D170" s="870" t="s">
        <v>568</v>
      </c>
      <c r="E170" s="879"/>
      <c r="F170" s="461"/>
      <c r="G170" s="462"/>
      <c r="H170" s="181" t="s">
        <v>351</v>
      </c>
      <c r="I170" s="181" t="s">
        <v>1371</v>
      </c>
      <c r="J170" s="1740" t="s">
        <v>1425</v>
      </c>
      <c r="K170" s="219" t="s">
        <v>1732</v>
      </c>
      <c r="L170" s="219"/>
      <c r="M170" s="511"/>
      <c r="N170" s="511"/>
      <c r="O170" s="219"/>
      <c r="P170" s="2159">
        <f t="shared" si="11"/>
        <v>0</v>
      </c>
      <c r="Q170" s="325"/>
      <c r="R170" s="326"/>
      <c r="S170" s="326"/>
      <c r="T170" s="326">
        <v>4</v>
      </c>
      <c r="U170" s="326"/>
      <c r="V170" s="326"/>
      <c r="W170" s="327"/>
      <c r="X170" s="119"/>
      <c r="Y170" s="119"/>
      <c r="Z170" s="63"/>
      <c r="AA170" s="46"/>
      <c r="AB170" s="46"/>
      <c r="AC170" s="46" t="str">
        <f t="shared" si="14"/>
        <v/>
      </c>
      <c r="AD170" s="46" t="s">
        <v>2077</v>
      </c>
      <c r="AE170" s="46"/>
      <c r="AF170" s="2111">
        <f t="shared" si="12"/>
        <v>0</v>
      </c>
      <c r="AG170" s="2111">
        <f t="shared" si="13"/>
        <v>0</v>
      </c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</row>
    <row r="171" spans="1:265" s="7" customFormat="1" ht="15" customHeight="1" thickBot="1" x14ac:dyDescent="0.25">
      <c r="A171" s="98"/>
      <c r="B171" s="73" t="s">
        <v>357</v>
      </c>
      <c r="C171" s="118"/>
      <c r="D171" s="870" t="s">
        <v>568</v>
      </c>
      <c r="E171" s="879"/>
      <c r="F171" s="461"/>
      <c r="G171" s="462"/>
      <c r="H171" s="181" t="s">
        <v>351</v>
      </c>
      <c r="I171" s="181" t="s">
        <v>1371</v>
      </c>
      <c r="J171" s="1778" t="s">
        <v>1425</v>
      </c>
      <c r="K171" s="219" t="s">
        <v>1745</v>
      </c>
      <c r="L171" s="219"/>
      <c r="M171" s="511"/>
      <c r="N171" s="511"/>
      <c r="O171" s="219"/>
      <c r="P171" s="2159">
        <f t="shared" si="11"/>
        <v>0</v>
      </c>
      <c r="Q171" s="325"/>
      <c r="R171" s="326"/>
      <c r="S171" s="326"/>
      <c r="T171" s="326">
        <v>4</v>
      </c>
      <c r="U171" s="326"/>
      <c r="V171" s="326"/>
      <c r="W171" s="327"/>
      <c r="X171" s="119"/>
      <c r="Y171" s="119"/>
      <c r="Z171" s="63"/>
      <c r="AA171" s="46"/>
      <c r="AB171" s="46"/>
      <c r="AC171" s="46" t="str">
        <f t="shared" si="14"/>
        <v/>
      </c>
      <c r="AD171" s="789" t="s">
        <v>2082</v>
      </c>
      <c r="AE171" s="46"/>
      <c r="AF171" s="2111">
        <f t="shared" si="12"/>
        <v>0</v>
      </c>
      <c r="AG171" s="2111">
        <f t="shared" si="13"/>
        <v>0</v>
      </c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</row>
    <row r="172" spans="1:265" s="7" customFormat="1" ht="15" customHeight="1" thickBot="1" x14ac:dyDescent="0.25">
      <c r="A172" s="98"/>
      <c r="B172" s="73" t="s">
        <v>357</v>
      </c>
      <c r="C172" s="118"/>
      <c r="D172" s="870" t="s">
        <v>568</v>
      </c>
      <c r="E172" s="879"/>
      <c r="F172" s="461"/>
      <c r="G172" s="462"/>
      <c r="H172" s="181" t="s">
        <v>351</v>
      </c>
      <c r="I172" s="181" t="s">
        <v>1371</v>
      </c>
      <c r="J172" s="1759" t="s">
        <v>1424</v>
      </c>
      <c r="K172" s="219" t="s">
        <v>1505</v>
      </c>
      <c r="L172" s="219"/>
      <c r="M172" s="511"/>
      <c r="N172" s="511"/>
      <c r="O172" s="219"/>
      <c r="P172" s="2159">
        <f t="shared" si="11"/>
        <v>0</v>
      </c>
      <c r="Q172" s="325"/>
      <c r="R172" s="326"/>
      <c r="S172" s="326">
        <v>4</v>
      </c>
      <c r="T172" s="326"/>
      <c r="U172" s="326"/>
      <c r="V172" s="326"/>
      <c r="W172" s="327"/>
      <c r="X172" s="119"/>
      <c r="Y172" s="119"/>
      <c r="Z172" s="63"/>
      <c r="AA172" s="46"/>
      <c r="AB172" s="46"/>
      <c r="AC172" s="46" t="str">
        <f t="shared" si="14"/>
        <v/>
      </c>
      <c r="AD172" s="46"/>
      <c r="AE172" s="46"/>
      <c r="AF172" s="2111">
        <f t="shared" si="12"/>
        <v>0</v>
      </c>
      <c r="AG172" s="2111">
        <f t="shared" si="13"/>
        <v>4</v>
      </c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</row>
    <row r="173" spans="1:265" s="7" customFormat="1" ht="15" customHeight="1" thickBot="1" x14ac:dyDescent="0.25">
      <c r="A173" s="98"/>
      <c r="B173" s="73" t="s">
        <v>357</v>
      </c>
      <c r="C173" s="118"/>
      <c r="D173" s="873" t="s">
        <v>568</v>
      </c>
      <c r="E173" s="879"/>
      <c r="F173" s="461"/>
      <c r="G173" s="462"/>
      <c r="H173" s="200" t="s">
        <v>351</v>
      </c>
      <c r="I173" s="200" t="s">
        <v>1371</v>
      </c>
      <c r="J173" s="1756" t="s">
        <v>1424</v>
      </c>
      <c r="K173" s="212" t="s">
        <v>1506</v>
      </c>
      <c r="L173" s="221"/>
      <c r="M173" s="521"/>
      <c r="N173" s="521"/>
      <c r="O173" s="221"/>
      <c r="P173" s="2159">
        <f t="shared" si="11"/>
        <v>0</v>
      </c>
      <c r="Q173" s="338"/>
      <c r="R173" s="339"/>
      <c r="S173" s="339">
        <v>2</v>
      </c>
      <c r="T173" s="339"/>
      <c r="U173" s="339"/>
      <c r="V173" s="339"/>
      <c r="W173" s="340"/>
      <c r="X173" s="119">
        <f>SUM(Q165:W173)</f>
        <v>40</v>
      </c>
      <c r="Y173" s="119">
        <f>X173</f>
        <v>40</v>
      </c>
      <c r="Z173" s="63"/>
      <c r="AA173" s="46"/>
      <c r="AB173" s="46"/>
      <c r="AC173" s="46" t="str">
        <f t="shared" si="14"/>
        <v/>
      </c>
      <c r="AD173" s="46"/>
      <c r="AE173" s="46"/>
      <c r="AF173" s="2111">
        <f t="shared" si="12"/>
        <v>0</v>
      </c>
      <c r="AG173" s="2111">
        <f t="shared" si="13"/>
        <v>2</v>
      </c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</row>
    <row r="174" spans="1:265" s="549" customFormat="1" ht="15" customHeight="1" thickBot="1" x14ac:dyDescent="0.25">
      <c r="A174" s="2041">
        <f>A165+1</f>
        <v>18</v>
      </c>
      <c r="B174" s="853" t="s">
        <v>1954</v>
      </c>
      <c r="C174" s="1865" t="s">
        <v>83</v>
      </c>
      <c r="D174" s="1872" t="s">
        <v>1955</v>
      </c>
      <c r="E174" s="1873"/>
      <c r="F174" s="1874" t="s">
        <v>1956</v>
      </c>
      <c r="G174" s="1875" t="s">
        <v>1957</v>
      </c>
      <c r="H174" s="726" t="s">
        <v>421</v>
      </c>
      <c r="I174" s="726" t="s">
        <v>1847</v>
      </c>
      <c r="J174" s="726"/>
      <c r="K174" s="727" t="s">
        <v>1901</v>
      </c>
      <c r="L174" s="727" t="s">
        <v>97</v>
      </c>
      <c r="M174" s="728">
        <v>4</v>
      </c>
      <c r="N174" s="728" t="s">
        <v>395</v>
      </c>
      <c r="O174" s="727" t="s">
        <v>429</v>
      </c>
      <c r="P174" s="2159">
        <f t="shared" si="11"/>
        <v>5</v>
      </c>
      <c r="Q174" s="729">
        <v>3</v>
      </c>
      <c r="R174" s="730">
        <v>2</v>
      </c>
      <c r="S174" s="730"/>
      <c r="T174" s="730"/>
      <c r="U174" s="730"/>
      <c r="V174" s="730"/>
      <c r="W174" s="731"/>
      <c r="X174" s="1867"/>
      <c r="Y174" s="1876"/>
      <c r="Z174" s="1868" t="str">
        <f>C174</f>
        <v>MT</v>
      </c>
      <c r="AA174" s="549" t="s">
        <v>876</v>
      </c>
      <c r="AB174" s="549" t="s">
        <v>881</v>
      </c>
      <c r="AC174" s="549">
        <f t="shared" ref="AC174:AC189" si="15">IF(C174&lt;&gt;"",SUMIF(D$6:D$1635,D174,Q$6:R$1635),"")</f>
        <v>11</v>
      </c>
      <c r="AF174" s="2111">
        <f t="shared" si="12"/>
        <v>5</v>
      </c>
      <c r="AG174" s="2111">
        <f t="shared" si="13"/>
        <v>0</v>
      </c>
    </row>
    <row r="175" spans="1:265" s="549" customFormat="1" ht="15" customHeight="1" thickBot="1" x14ac:dyDescent="0.25">
      <c r="A175" s="2010"/>
      <c r="B175" s="624" t="s">
        <v>1954</v>
      </c>
      <c r="C175" s="586"/>
      <c r="D175" s="1877" t="s">
        <v>1955</v>
      </c>
      <c r="E175" s="1878"/>
      <c r="F175" s="1879"/>
      <c r="G175" s="1880"/>
      <c r="H175" s="580" t="s">
        <v>421</v>
      </c>
      <c r="I175" s="580" t="s">
        <v>1847</v>
      </c>
      <c r="J175" s="580"/>
      <c r="K175" s="1881" t="s">
        <v>1900</v>
      </c>
      <c r="L175" s="1881" t="s">
        <v>97</v>
      </c>
      <c r="M175" s="1882">
        <v>3</v>
      </c>
      <c r="N175" s="1882" t="s">
        <v>395</v>
      </c>
      <c r="O175" s="1881" t="s">
        <v>429</v>
      </c>
      <c r="P175" s="2159">
        <f t="shared" si="11"/>
        <v>5</v>
      </c>
      <c r="Q175" s="1883">
        <v>3</v>
      </c>
      <c r="R175" s="1884">
        <v>2</v>
      </c>
      <c r="S175" s="1884"/>
      <c r="T175" s="1884"/>
      <c r="U175" s="1884"/>
      <c r="V175" s="1884"/>
      <c r="W175" s="1885"/>
      <c r="X175" s="1870"/>
      <c r="Y175" s="1886"/>
      <c r="Z175" s="1868"/>
      <c r="AC175" s="549" t="str">
        <f t="shared" si="15"/>
        <v/>
      </c>
      <c r="AF175" s="2111">
        <f t="shared" si="12"/>
        <v>5</v>
      </c>
      <c r="AG175" s="2111">
        <f t="shared" si="13"/>
        <v>0</v>
      </c>
    </row>
    <row r="176" spans="1:265" s="549" customFormat="1" ht="15" customHeight="1" thickBot="1" x14ac:dyDescent="0.25">
      <c r="A176" s="2010"/>
      <c r="B176" s="624" t="s">
        <v>1954</v>
      </c>
      <c r="C176" s="586"/>
      <c r="D176" s="1877" t="s">
        <v>1955</v>
      </c>
      <c r="E176" s="1878"/>
      <c r="F176" s="1879"/>
      <c r="G176" s="1880"/>
      <c r="H176" s="546" t="s">
        <v>421</v>
      </c>
      <c r="I176" s="546" t="s">
        <v>1847</v>
      </c>
      <c r="J176" s="546"/>
      <c r="K176" s="547" t="s">
        <v>1922</v>
      </c>
      <c r="L176" s="547" t="s">
        <v>97</v>
      </c>
      <c r="M176" s="732">
        <v>4</v>
      </c>
      <c r="N176" s="732" t="s">
        <v>395</v>
      </c>
      <c r="O176" s="547" t="s">
        <v>429</v>
      </c>
      <c r="P176" s="2159">
        <f t="shared" si="11"/>
        <v>2</v>
      </c>
      <c r="Q176" s="548">
        <v>2</v>
      </c>
      <c r="R176" s="724"/>
      <c r="S176" s="724"/>
      <c r="T176" s="724"/>
      <c r="U176" s="724"/>
      <c r="V176" s="724"/>
      <c r="W176" s="725"/>
      <c r="X176" s="1870"/>
      <c r="Y176" s="1886"/>
      <c r="Z176" s="1868"/>
      <c r="AC176" s="549" t="str">
        <f t="shared" si="15"/>
        <v/>
      </c>
      <c r="AF176" s="2111">
        <f t="shared" si="12"/>
        <v>2</v>
      </c>
      <c r="AG176" s="2111">
        <f t="shared" si="13"/>
        <v>0</v>
      </c>
    </row>
    <row r="177" spans="1:265" s="549" customFormat="1" ht="15" customHeight="1" thickBot="1" x14ac:dyDescent="0.25">
      <c r="A177" s="2010"/>
      <c r="B177" s="624" t="s">
        <v>1954</v>
      </c>
      <c r="C177" s="586"/>
      <c r="D177" s="1877" t="s">
        <v>1955</v>
      </c>
      <c r="E177" s="1878"/>
      <c r="F177" s="1879"/>
      <c r="G177" s="1880"/>
      <c r="H177" s="580" t="s">
        <v>421</v>
      </c>
      <c r="I177" s="580" t="s">
        <v>1847</v>
      </c>
      <c r="J177" s="580"/>
      <c r="K177" s="1881" t="s">
        <v>1902</v>
      </c>
      <c r="L177" s="1881" t="s">
        <v>97</v>
      </c>
      <c r="M177" s="1882">
        <v>5</v>
      </c>
      <c r="N177" s="1882" t="s">
        <v>395</v>
      </c>
      <c r="O177" s="1881" t="s">
        <v>429</v>
      </c>
      <c r="P177" s="2159">
        <f t="shared" si="11"/>
        <v>5</v>
      </c>
      <c r="Q177" s="1883">
        <v>3</v>
      </c>
      <c r="R177" s="1884">
        <v>2</v>
      </c>
      <c r="S177" s="1884"/>
      <c r="T177" s="1884"/>
      <c r="U177" s="1884"/>
      <c r="V177" s="1884"/>
      <c r="W177" s="1885"/>
      <c r="X177" s="1870"/>
      <c r="Y177" s="1886"/>
      <c r="Z177" s="1868"/>
      <c r="AC177" s="549" t="str">
        <f t="shared" si="15"/>
        <v/>
      </c>
      <c r="AF177" s="2111">
        <f t="shared" si="12"/>
        <v>5</v>
      </c>
      <c r="AG177" s="2111">
        <f t="shared" si="13"/>
        <v>0</v>
      </c>
    </row>
    <row r="178" spans="1:265" s="549" customFormat="1" ht="15" customHeight="1" thickBot="1" x14ac:dyDescent="0.25">
      <c r="A178" s="2010"/>
      <c r="B178" s="624" t="s">
        <v>1954</v>
      </c>
      <c r="C178" s="586"/>
      <c r="D178" s="1877" t="s">
        <v>1955</v>
      </c>
      <c r="E178" s="1878"/>
      <c r="F178" s="1879"/>
      <c r="G178" s="1880"/>
      <c r="H178" s="546" t="s">
        <v>421</v>
      </c>
      <c r="I178" s="546" t="s">
        <v>1847</v>
      </c>
      <c r="J178" s="1759" t="s">
        <v>1424</v>
      </c>
      <c r="K178" s="547" t="s">
        <v>1539</v>
      </c>
      <c r="L178" s="547"/>
      <c r="M178" s="732"/>
      <c r="N178" s="732"/>
      <c r="O178" s="547"/>
      <c r="P178" s="2159">
        <f t="shared" si="11"/>
        <v>0</v>
      </c>
      <c r="Q178" s="548"/>
      <c r="R178" s="724"/>
      <c r="S178" s="724">
        <v>2</v>
      </c>
      <c r="T178" s="724"/>
      <c r="U178" s="724"/>
      <c r="V178" s="724"/>
      <c r="W178" s="725"/>
      <c r="X178" s="1870"/>
      <c r="Y178" s="1886"/>
      <c r="Z178" s="1868"/>
      <c r="AC178" s="549" t="str">
        <f t="shared" si="15"/>
        <v/>
      </c>
      <c r="AF178" s="2111">
        <f t="shared" si="12"/>
        <v>0</v>
      </c>
      <c r="AG178" s="2111">
        <f t="shared" si="13"/>
        <v>2</v>
      </c>
    </row>
    <row r="179" spans="1:265" s="549" customFormat="1" ht="15" customHeight="1" thickBot="1" x14ac:dyDescent="0.25">
      <c r="A179" s="2011"/>
      <c r="B179" s="625" t="s">
        <v>1954</v>
      </c>
      <c r="C179" s="1887"/>
      <c r="D179" s="1888" t="s">
        <v>1955</v>
      </c>
      <c r="E179" s="1889"/>
      <c r="F179" s="1890"/>
      <c r="G179" s="1891"/>
      <c r="H179" s="1892" t="s">
        <v>421</v>
      </c>
      <c r="I179" s="1892" t="s">
        <v>1847</v>
      </c>
      <c r="J179" s="1756" t="s">
        <v>1424</v>
      </c>
      <c r="K179" s="212" t="s">
        <v>1863</v>
      </c>
      <c r="L179" s="547"/>
      <c r="M179" s="732"/>
      <c r="N179" s="732"/>
      <c r="O179" s="547"/>
      <c r="P179" s="2159">
        <f t="shared" si="11"/>
        <v>0</v>
      </c>
      <c r="Q179" s="548"/>
      <c r="R179" s="724"/>
      <c r="S179" s="724">
        <v>1</v>
      </c>
      <c r="T179" s="724"/>
      <c r="U179" s="735"/>
      <c r="V179" s="735"/>
      <c r="W179" s="748"/>
      <c r="X179" s="1893">
        <f>SUM(Q174:W179)</f>
        <v>20</v>
      </c>
      <c r="Y179" s="1894">
        <f>X179</f>
        <v>20</v>
      </c>
      <c r="Z179" s="1868"/>
      <c r="AC179" s="549" t="str">
        <f t="shared" si="15"/>
        <v/>
      </c>
      <c r="AF179" s="2111">
        <f t="shared" si="12"/>
        <v>0</v>
      </c>
      <c r="AG179" s="2111">
        <f t="shared" si="13"/>
        <v>1</v>
      </c>
    </row>
    <row r="180" spans="1:265" s="549" customFormat="1" ht="15" customHeight="1" thickBot="1" x14ac:dyDescent="0.25">
      <c r="A180" s="273">
        <f>A174+1</f>
        <v>19</v>
      </c>
      <c r="B180" s="630" t="s">
        <v>1959</v>
      </c>
      <c r="C180" s="2052" t="s">
        <v>35</v>
      </c>
      <c r="D180" s="898" t="s">
        <v>1960</v>
      </c>
      <c r="E180" s="842" t="s">
        <v>86</v>
      </c>
      <c r="F180" s="472" t="s">
        <v>1912</v>
      </c>
      <c r="G180" s="473" t="s">
        <v>1961</v>
      </c>
      <c r="H180" s="205" t="s">
        <v>421</v>
      </c>
      <c r="I180" s="205" t="s">
        <v>1847</v>
      </c>
      <c r="J180" s="205"/>
      <c r="K180" s="230" t="s">
        <v>1942</v>
      </c>
      <c r="L180" s="230" t="s">
        <v>97</v>
      </c>
      <c r="M180" s="526">
        <v>7</v>
      </c>
      <c r="N180" s="526" t="s">
        <v>395</v>
      </c>
      <c r="O180" s="230" t="s">
        <v>429</v>
      </c>
      <c r="P180" s="2159">
        <f t="shared" si="11"/>
        <v>3</v>
      </c>
      <c r="Q180" s="277">
        <v>3</v>
      </c>
      <c r="R180" s="278"/>
      <c r="S180" s="278"/>
      <c r="T180" s="278"/>
      <c r="U180" s="278"/>
      <c r="V180" s="278"/>
      <c r="W180" s="279"/>
      <c r="X180" s="1870"/>
      <c r="Y180" s="1870"/>
      <c r="Z180" s="1868" t="str">
        <f>C180</f>
        <v>TC</v>
      </c>
      <c r="AA180" s="549" t="s">
        <v>876</v>
      </c>
      <c r="AB180" s="549" t="s">
        <v>881</v>
      </c>
      <c r="AC180" s="549">
        <f t="shared" si="15"/>
        <v>17</v>
      </c>
      <c r="AF180" s="2111">
        <f t="shared" si="12"/>
        <v>3</v>
      </c>
      <c r="AG180" s="2111">
        <f t="shared" si="13"/>
        <v>0</v>
      </c>
    </row>
    <row r="181" spans="1:265" s="549" customFormat="1" ht="15" customHeight="1" thickBot="1" x14ac:dyDescent="0.25">
      <c r="A181" s="790"/>
      <c r="B181" s="73" t="s">
        <v>1959</v>
      </c>
      <c r="C181" s="1869"/>
      <c r="D181" s="899" t="s">
        <v>1960</v>
      </c>
      <c r="E181" s="900"/>
      <c r="F181" s="472"/>
      <c r="G181" s="473"/>
      <c r="H181" s="187" t="s">
        <v>421</v>
      </c>
      <c r="I181" s="187" t="s">
        <v>1847</v>
      </c>
      <c r="J181" s="187"/>
      <c r="K181" s="231" t="s">
        <v>1963</v>
      </c>
      <c r="L181" s="231" t="s">
        <v>97</v>
      </c>
      <c r="M181" s="515">
        <v>7</v>
      </c>
      <c r="N181" s="515" t="s">
        <v>2050</v>
      </c>
      <c r="O181" s="231" t="s">
        <v>1860</v>
      </c>
      <c r="P181" s="2159">
        <f t="shared" si="11"/>
        <v>3</v>
      </c>
      <c r="Q181" s="280">
        <v>3</v>
      </c>
      <c r="R181" s="281"/>
      <c r="S181" s="281"/>
      <c r="T181" s="281"/>
      <c r="U181" s="281"/>
      <c r="V181" s="281"/>
      <c r="W181" s="282"/>
      <c r="X181" s="1870"/>
      <c r="Y181" s="1870"/>
      <c r="Z181" s="1868"/>
      <c r="AC181" s="549" t="str">
        <f t="shared" si="15"/>
        <v/>
      </c>
      <c r="AF181" s="2111">
        <f t="shared" si="12"/>
        <v>3</v>
      </c>
      <c r="AG181" s="2111">
        <f t="shared" si="13"/>
        <v>0</v>
      </c>
    </row>
    <row r="182" spans="1:265" s="549" customFormat="1" ht="15" customHeight="1" thickBot="1" x14ac:dyDescent="0.25">
      <c r="A182" s="790"/>
      <c r="B182" s="73" t="s">
        <v>1959</v>
      </c>
      <c r="C182" s="1869"/>
      <c r="D182" s="907" t="s">
        <v>1960</v>
      </c>
      <c r="E182" s="900"/>
      <c r="F182" s="472"/>
      <c r="G182" s="473"/>
      <c r="H182" s="188" t="s">
        <v>421</v>
      </c>
      <c r="I182" s="188" t="s">
        <v>1847</v>
      </c>
      <c r="J182" s="188"/>
      <c r="K182" s="232" t="s">
        <v>1963</v>
      </c>
      <c r="L182" s="232" t="s">
        <v>97</v>
      </c>
      <c r="M182" s="527">
        <v>7</v>
      </c>
      <c r="N182" s="527" t="s">
        <v>2051</v>
      </c>
      <c r="O182" s="232" t="s">
        <v>429</v>
      </c>
      <c r="P182" s="2159">
        <f t="shared" si="11"/>
        <v>3</v>
      </c>
      <c r="Q182" s="316">
        <v>3</v>
      </c>
      <c r="R182" s="317"/>
      <c r="S182" s="317"/>
      <c r="T182" s="317"/>
      <c r="U182" s="317"/>
      <c r="V182" s="317"/>
      <c r="W182" s="318"/>
      <c r="X182" s="1870"/>
      <c r="Y182" s="1870"/>
      <c r="Z182" s="1868"/>
      <c r="AC182" s="549" t="str">
        <f t="shared" si="15"/>
        <v/>
      </c>
      <c r="AF182" s="2111">
        <f t="shared" si="12"/>
        <v>3</v>
      </c>
      <c r="AG182" s="2111">
        <f t="shared" si="13"/>
        <v>0</v>
      </c>
    </row>
    <row r="183" spans="1:265" s="549" customFormat="1" ht="15" customHeight="1" thickBot="1" x14ac:dyDescent="0.25">
      <c r="A183" s="790"/>
      <c r="B183" s="73" t="s">
        <v>1959</v>
      </c>
      <c r="C183" s="1869"/>
      <c r="D183" s="907" t="s">
        <v>1960</v>
      </c>
      <c r="E183" s="900"/>
      <c r="F183" s="472"/>
      <c r="G183" s="473"/>
      <c r="H183" s="188" t="s">
        <v>421</v>
      </c>
      <c r="I183" s="188" t="s">
        <v>1847</v>
      </c>
      <c r="J183" s="188"/>
      <c r="K183" s="232" t="s">
        <v>1962</v>
      </c>
      <c r="L183" s="232" t="s">
        <v>97</v>
      </c>
      <c r="M183" s="527">
        <v>9</v>
      </c>
      <c r="N183" s="527" t="s">
        <v>24</v>
      </c>
      <c r="O183" s="232" t="s">
        <v>1860</v>
      </c>
      <c r="P183" s="2159">
        <f t="shared" si="11"/>
        <v>4</v>
      </c>
      <c r="Q183" s="316">
        <v>4</v>
      </c>
      <c r="R183" s="317"/>
      <c r="S183" s="317"/>
      <c r="T183" s="317"/>
      <c r="U183" s="317"/>
      <c r="V183" s="317"/>
      <c r="W183" s="318"/>
      <c r="X183" s="1870"/>
      <c r="Y183" s="1870"/>
      <c r="Z183" s="1868"/>
      <c r="AC183" s="549" t="str">
        <f t="shared" si="15"/>
        <v/>
      </c>
      <c r="AF183" s="2111">
        <f t="shared" si="12"/>
        <v>4</v>
      </c>
      <c r="AG183" s="2111">
        <f t="shared" si="13"/>
        <v>0</v>
      </c>
    </row>
    <row r="184" spans="1:265" s="549" customFormat="1" ht="15" customHeight="1" thickBot="1" x14ac:dyDescent="0.25">
      <c r="A184" s="790"/>
      <c r="B184" s="73" t="s">
        <v>1959</v>
      </c>
      <c r="C184" s="1869"/>
      <c r="D184" s="907" t="s">
        <v>1960</v>
      </c>
      <c r="E184" s="900"/>
      <c r="F184" s="472"/>
      <c r="G184" s="473"/>
      <c r="H184" s="188" t="s">
        <v>421</v>
      </c>
      <c r="I184" s="188" t="s">
        <v>1847</v>
      </c>
      <c r="J184" s="188"/>
      <c r="K184" s="232" t="s">
        <v>1962</v>
      </c>
      <c r="L184" s="232" t="s">
        <v>97</v>
      </c>
      <c r="M184" s="527">
        <v>9</v>
      </c>
      <c r="N184" s="527" t="s">
        <v>98</v>
      </c>
      <c r="O184" s="232" t="s">
        <v>429</v>
      </c>
      <c r="P184" s="2159">
        <f t="shared" si="11"/>
        <v>4</v>
      </c>
      <c r="Q184" s="316">
        <v>4</v>
      </c>
      <c r="R184" s="317"/>
      <c r="S184" s="317"/>
      <c r="T184" s="317"/>
      <c r="U184" s="317"/>
      <c r="V184" s="317"/>
      <c r="W184" s="318"/>
      <c r="X184" s="1870"/>
      <c r="Y184" s="1870"/>
      <c r="Z184" s="1868"/>
      <c r="AC184" s="549" t="str">
        <f t="shared" si="15"/>
        <v/>
      </c>
      <c r="AF184" s="2111">
        <f t="shared" si="12"/>
        <v>4</v>
      </c>
      <c r="AG184" s="2111">
        <f t="shared" si="13"/>
        <v>0</v>
      </c>
    </row>
    <row r="185" spans="1:265" s="549" customFormat="1" ht="15" customHeight="1" thickBot="1" x14ac:dyDescent="0.25">
      <c r="A185" s="790"/>
      <c r="B185" s="73" t="s">
        <v>1959</v>
      </c>
      <c r="C185" s="1869"/>
      <c r="D185" s="907" t="s">
        <v>1960</v>
      </c>
      <c r="E185" s="900"/>
      <c r="F185" s="472"/>
      <c r="G185" s="473"/>
      <c r="H185" s="188" t="s">
        <v>421</v>
      </c>
      <c r="I185" s="188" t="s">
        <v>1847</v>
      </c>
      <c r="J185" s="1759" t="s">
        <v>1424</v>
      </c>
      <c r="K185" s="232" t="s">
        <v>1539</v>
      </c>
      <c r="L185" s="232"/>
      <c r="M185" s="527"/>
      <c r="N185" s="527"/>
      <c r="O185" s="232"/>
      <c r="P185" s="2159">
        <f t="shared" si="11"/>
        <v>0</v>
      </c>
      <c r="Q185" s="316"/>
      <c r="R185" s="317"/>
      <c r="S185" s="317">
        <v>4</v>
      </c>
      <c r="T185" s="317"/>
      <c r="U185" s="317"/>
      <c r="V185" s="317"/>
      <c r="W185" s="318"/>
      <c r="X185" s="1870"/>
      <c r="Y185" s="1870"/>
      <c r="Z185" s="1868"/>
      <c r="AC185" s="549" t="str">
        <f t="shared" si="15"/>
        <v/>
      </c>
      <c r="AF185" s="2111">
        <f t="shared" si="12"/>
        <v>0</v>
      </c>
      <c r="AG185" s="2111">
        <f t="shared" si="13"/>
        <v>4</v>
      </c>
    </row>
    <row r="186" spans="1:265" s="549" customFormat="1" ht="15" customHeight="1" thickBot="1" x14ac:dyDescent="0.25">
      <c r="A186" s="790"/>
      <c r="B186" s="73" t="s">
        <v>1959</v>
      </c>
      <c r="C186" s="1869"/>
      <c r="D186" s="907" t="s">
        <v>1960</v>
      </c>
      <c r="E186" s="900"/>
      <c r="F186" s="472"/>
      <c r="G186" s="473"/>
      <c r="H186" s="188" t="s">
        <v>421</v>
      </c>
      <c r="I186" s="188" t="s">
        <v>1847</v>
      </c>
      <c r="J186" s="1756" t="s">
        <v>1424</v>
      </c>
      <c r="K186" s="212" t="s">
        <v>1863</v>
      </c>
      <c r="L186" s="232"/>
      <c r="M186" s="527"/>
      <c r="N186" s="527"/>
      <c r="O186" s="232"/>
      <c r="P186" s="2159">
        <f t="shared" si="11"/>
        <v>0</v>
      </c>
      <c r="Q186" s="316"/>
      <c r="R186" s="317"/>
      <c r="S186" s="317">
        <v>2</v>
      </c>
      <c r="T186" s="317"/>
      <c r="U186" s="317"/>
      <c r="V186" s="317"/>
      <c r="W186" s="318"/>
      <c r="X186" s="1870"/>
      <c r="Y186" s="1870"/>
      <c r="Z186" s="1868"/>
      <c r="AC186" s="549" t="str">
        <f t="shared" si="15"/>
        <v/>
      </c>
      <c r="AF186" s="2111">
        <f t="shared" si="12"/>
        <v>0</v>
      </c>
      <c r="AG186" s="2111">
        <f t="shared" si="13"/>
        <v>2</v>
      </c>
    </row>
    <row r="187" spans="1:265" s="549" customFormat="1" ht="15" customHeight="1" thickBot="1" x14ac:dyDescent="0.25">
      <c r="A187" s="790"/>
      <c r="B187" s="73" t="s">
        <v>1959</v>
      </c>
      <c r="C187" s="1869"/>
      <c r="D187" s="907" t="s">
        <v>1960</v>
      </c>
      <c r="E187" s="900"/>
      <c r="F187" s="472"/>
      <c r="G187" s="473"/>
      <c r="H187" s="188" t="s">
        <v>421</v>
      </c>
      <c r="I187" s="188" t="s">
        <v>1847</v>
      </c>
      <c r="J187" s="1756" t="s">
        <v>1424</v>
      </c>
      <c r="K187" s="2061" t="s">
        <v>1508</v>
      </c>
      <c r="L187" s="232"/>
      <c r="M187" s="527"/>
      <c r="N187" s="527"/>
      <c r="O187" s="232"/>
      <c r="P187" s="2159">
        <f t="shared" si="11"/>
        <v>0</v>
      </c>
      <c r="Q187" s="316"/>
      <c r="R187" s="317"/>
      <c r="S187" s="317"/>
      <c r="T187" s="317"/>
      <c r="U187" s="317"/>
      <c r="V187" s="317"/>
      <c r="W187" s="318">
        <v>4</v>
      </c>
      <c r="X187" s="1870"/>
      <c r="Y187" s="1870"/>
      <c r="Z187" s="1868"/>
      <c r="AC187" s="549" t="str">
        <f t="shared" si="15"/>
        <v/>
      </c>
      <c r="AF187" s="2111">
        <f t="shared" si="12"/>
        <v>0</v>
      </c>
      <c r="AG187" s="2111">
        <f t="shared" si="13"/>
        <v>4</v>
      </c>
    </row>
    <row r="188" spans="1:265" s="549" customFormat="1" ht="15" customHeight="1" thickBot="1" x14ac:dyDescent="0.25">
      <c r="A188" s="790"/>
      <c r="B188" s="73" t="s">
        <v>1959</v>
      </c>
      <c r="C188" s="1869"/>
      <c r="D188" s="907" t="s">
        <v>1960</v>
      </c>
      <c r="E188" s="900"/>
      <c r="F188" s="472"/>
      <c r="G188" s="473"/>
      <c r="H188" s="188" t="s">
        <v>421</v>
      </c>
      <c r="I188" s="188" t="s">
        <v>1847</v>
      </c>
      <c r="J188" s="1759" t="s">
        <v>1424</v>
      </c>
      <c r="K188" s="232" t="s">
        <v>1864</v>
      </c>
      <c r="L188" s="232"/>
      <c r="M188" s="527"/>
      <c r="N188" s="527"/>
      <c r="O188" s="232"/>
      <c r="P188" s="2159">
        <f t="shared" si="11"/>
        <v>0</v>
      </c>
      <c r="Q188" s="316"/>
      <c r="R188" s="317"/>
      <c r="S188" s="317"/>
      <c r="T188" s="317"/>
      <c r="U188" s="317"/>
      <c r="V188" s="317"/>
      <c r="W188" s="318">
        <v>6</v>
      </c>
      <c r="X188" s="1870"/>
      <c r="Y188" s="1870"/>
      <c r="Z188" s="1868"/>
      <c r="AC188" s="549" t="str">
        <f t="shared" si="15"/>
        <v/>
      </c>
      <c r="AF188" s="2111">
        <f t="shared" si="12"/>
        <v>0</v>
      </c>
      <c r="AG188" s="2111">
        <f t="shared" si="13"/>
        <v>6</v>
      </c>
    </row>
    <row r="189" spans="1:265" s="549" customFormat="1" ht="15" customHeight="1" thickBot="1" x14ac:dyDescent="0.25">
      <c r="A189" s="275"/>
      <c r="B189" s="92" t="s">
        <v>1959</v>
      </c>
      <c r="C189" s="1895"/>
      <c r="D189" s="1907" t="s">
        <v>1960</v>
      </c>
      <c r="E189" s="904"/>
      <c r="F189" s="472"/>
      <c r="G189" s="473"/>
      <c r="H189" s="206" t="s">
        <v>421</v>
      </c>
      <c r="I189" s="206" t="s">
        <v>1847</v>
      </c>
      <c r="J189" s="1871" t="s">
        <v>96</v>
      </c>
      <c r="K189" s="233" t="s">
        <v>1958</v>
      </c>
      <c r="L189" s="233"/>
      <c r="M189" s="528"/>
      <c r="N189" s="528"/>
      <c r="O189" s="233"/>
      <c r="P189" s="2159">
        <f t="shared" si="11"/>
        <v>0</v>
      </c>
      <c r="Q189" s="319"/>
      <c r="R189" s="320"/>
      <c r="S189" s="320"/>
      <c r="T189" s="320"/>
      <c r="U189" s="320"/>
      <c r="V189" s="320">
        <v>7</v>
      </c>
      <c r="W189" s="321"/>
      <c r="X189" s="1870">
        <f>SUM(Q180:W189)</f>
        <v>40</v>
      </c>
      <c r="Y189" s="1870">
        <f>X189</f>
        <v>40</v>
      </c>
      <c r="Z189" s="1868"/>
      <c r="AC189" s="549" t="str">
        <f t="shared" si="15"/>
        <v/>
      </c>
      <c r="AF189" s="2111">
        <f t="shared" si="12"/>
        <v>0</v>
      </c>
      <c r="AG189" s="2111">
        <f t="shared" si="13"/>
        <v>0</v>
      </c>
    </row>
    <row r="190" spans="1:265" s="7" customFormat="1" ht="15" customHeight="1" thickBot="1" x14ac:dyDescent="0.25">
      <c r="A190" s="2039">
        <f>A180+1</f>
        <v>20</v>
      </c>
      <c r="B190" s="630" t="s">
        <v>358</v>
      </c>
      <c r="C190" s="116" t="s">
        <v>35</v>
      </c>
      <c r="D190" s="868" t="s">
        <v>570</v>
      </c>
      <c r="E190" s="842" t="s">
        <v>86</v>
      </c>
      <c r="F190" s="459" t="s">
        <v>36</v>
      </c>
      <c r="G190" s="460" t="s">
        <v>554</v>
      </c>
      <c r="H190" s="199" t="s">
        <v>539</v>
      </c>
      <c r="I190" s="199" t="s">
        <v>1026</v>
      </c>
      <c r="J190" s="750"/>
      <c r="K190" s="751" t="s">
        <v>1231</v>
      </c>
      <c r="L190" s="751" t="s">
        <v>97</v>
      </c>
      <c r="M190" s="752">
        <v>4</v>
      </c>
      <c r="N190" s="752" t="s">
        <v>24</v>
      </c>
      <c r="O190" s="751" t="s">
        <v>348</v>
      </c>
      <c r="P190" s="2159">
        <f t="shared" si="11"/>
        <v>4</v>
      </c>
      <c r="Q190" s="753">
        <v>4</v>
      </c>
      <c r="R190" s="754"/>
      <c r="S190" s="754"/>
      <c r="T190" s="754"/>
      <c r="U190" s="754"/>
      <c r="V190" s="754"/>
      <c r="W190" s="755"/>
      <c r="X190" s="117"/>
      <c r="Y190" s="117"/>
      <c r="Z190" s="63" t="str">
        <f>C190</f>
        <v>TC</v>
      </c>
      <c r="AA190" s="46" t="s">
        <v>875</v>
      </c>
      <c r="AB190" s="46" t="s">
        <v>881</v>
      </c>
      <c r="AC190" s="46">
        <f>IF(C190&lt;&gt;"",SUMIF(D$6:D$1505,D190,Q$6:R$1505),"")</f>
        <v>10</v>
      </c>
      <c r="AD190" s="46"/>
      <c r="AE190" s="46"/>
      <c r="AF190" s="2111">
        <f t="shared" si="12"/>
        <v>4</v>
      </c>
      <c r="AG190" s="2111">
        <f t="shared" si="13"/>
        <v>0</v>
      </c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</row>
    <row r="191" spans="1:265" s="7" customFormat="1" ht="15" customHeight="1" thickBot="1" x14ac:dyDescent="0.25">
      <c r="A191" s="98"/>
      <c r="B191" s="73" t="s">
        <v>358</v>
      </c>
      <c r="C191" s="118"/>
      <c r="D191" s="870" t="s">
        <v>570</v>
      </c>
      <c r="E191" s="879"/>
      <c r="F191" s="461"/>
      <c r="G191" s="462"/>
      <c r="H191" s="181" t="s">
        <v>539</v>
      </c>
      <c r="I191" s="181" t="s">
        <v>1026</v>
      </c>
      <c r="J191" s="736"/>
      <c r="K191" s="756" t="s">
        <v>1193</v>
      </c>
      <c r="L191" s="756" t="s">
        <v>97</v>
      </c>
      <c r="M191" s="757">
        <v>6</v>
      </c>
      <c r="N191" s="757" t="s">
        <v>24</v>
      </c>
      <c r="O191" s="756" t="s">
        <v>344</v>
      </c>
      <c r="P191" s="2159">
        <f t="shared" si="11"/>
        <v>3</v>
      </c>
      <c r="Q191" s="758">
        <v>3</v>
      </c>
      <c r="R191" s="759"/>
      <c r="S191" s="759"/>
      <c r="T191" s="759"/>
      <c r="U191" s="759"/>
      <c r="V191" s="759"/>
      <c r="W191" s="760"/>
      <c r="X191" s="119"/>
      <c r="Y191" s="119"/>
      <c r="Z191" s="63"/>
      <c r="AA191" s="46"/>
      <c r="AB191" s="46"/>
      <c r="AC191" s="46" t="str">
        <f>IF(C191&lt;&gt;"",SUMIF(D$6:D$1505,D191,Q$6:R$1505),"")</f>
        <v/>
      </c>
      <c r="AD191" s="46"/>
      <c r="AE191" s="46"/>
      <c r="AF191" s="2111">
        <f t="shared" si="12"/>
        <v>3</v>
      </c>
      <c r="AG191" s="2111">
        <f t="shared" si="13"/>
        <v>0</v>
      </c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</row>
    <row r="192" spans="1:265" s="788" customFormat="1" ht="15" customHeight="1" thickBot="1" x14ac:dyDescent="0.25">
      <c r="A192" s="98"/>
      <c r="B192" s="73" t="s">
        <v>358</v>
      </c>
      <c r="C192" s="118"/>
      <c r="D192" s="870" t="s">
        <v>570</v>
      </c>
      <c r="E192" s="879"/>
      <c r="F192" s="461"/>
      <c r="G192" s="462"/>
      <c r="H192" s="85" t="s">
        <v>539</v>
      </c>
      <c r="I192" s="82" t="s">
        <v>1026</v>
      </c>
      <c r="J192" s="580"/>
      <c r="K192" s="580" t="s">
        <v>311</v>
      </c>
      <c r="L192" s="580" t="s">
        <v>97</v>
      </c>
      <c r="M192" s="581">
        <v>6</v>
      </c>
      <c r="N192" s="581" t="s">
        <v>24</v>
      </c>
      <c r="O192" s="582" t="s">
        <v>344</v>
      </c>
      <c r="P192" s="2159">
        <f t="shared" si="11"/>
        <v>3</v>
      </c>
      <c r="Q192" s="583">
        <v>3</v>
      </c>
      <c r="R192" s="759"/>
      <c r="S192" s="759"/>
      <c r="T192" s="759"/>
      <c r="U192" s="759"/>
      <c r="V192" s="759"/>
      <c r="W192" s="760"/>
      <c r="X192" s="119"/>
      <c r="Y192" s="119"/>
      <c r="Z192" s="63"/>
      <c r="AA192" s="789"/>
      <c r="AB192" s="789"/>
      <c r="AC192" s="789" t="str">
        <f>IF(C192&lt;&gt;"",SUMIF(D$6:D$1505,D192,Q$6:R$1505),"")</f>
        <v/>
      </c>
      <c r="AD192" s="789"/>
      <c r="AE192" s="789"/>
      <c r="AF192" s="2111">
        <f t="shared" si="12"/>
        <v>3</v>
      </c>
      <c r="AG192" s="2111">
        <f t="shared" si="13"/>
        <v>0</v>
      </c>
      <c r="AH192" s="789"/>
      <c r="AI192" s="789"/>
      <c r="AJ192" s="789"/>
      <c r="AK192" s="789"/>
      <c r="AL192" s="789"/>
      <c r="AM192" s="789"/>
      <c r="AN192" s="789"/>
      <c r="AO192" s="789"/>
      <c r="AP192" s="789"/>
      <c r="AQ192" s="789"/>
      <c r="AR192" s="789"/>
      <c r="AS192" s="789"/>
      <c r="AT192" s="789"/>
      <c r="AU192" s="789"/>
      <c r="AV192" s="789"/>
      <c r="AW192" s="789"/>
      <c r="AX192" s="789"/>
      <c r="AY192" s="789"/>
      <c r="AZ192" s="789"/>
      <c r="BA192" s="789"/>
      <c r="BB192" s="789"/>
      <c r="BC192" s="789"/>
      <c r="BD192" s="789"/>
      <c r="BE192" s="789"/>
      <c r="BF192" s="789"/>
      <c r="BG192" s="789"/>
      <c r="BH192" s="789"/>
      <c r="BI192" s="789"/>
      <c r="BJ192" s="789"/>
      <c r="BK192" s="789"/>
      <c r="BL192" s="789"/>
      <c r="BM192" s="789"/>
      <c r="BN192" s="789"/>
      <c r="BO192" s="789"/>
      <c r="BP192" s="789"/>
      <c r="BQ192" s="789"/>
      <c r="BR192" s="789"/>
      <c r="BS192" s="789"/>
      <c r="BT192" s="789"/>
      <c r="BU192" s="789"/>
      <c r="BV192" s="789"/>
      <c r="BW192" s="789"/>
      <c r="BX192" s="789"/>
      <c r="BY192" s="789"/>
      <c r="BZ192" s="789"/>
      <c r="CA192" s="789"/>
      <c r="CB192" s="789"/>
      <c r="CC192" s="789"/>
      <c r="CD192" s="789"/>
      <c r="CE192" s="789"/>
      <c r="CF192" s="789"/>
      <c r="CG192" s="789"/>
      <c r="CH192" s="789"/>
      <c r="CI192" s="789"/>
      <c r="CJ192" s="789"/>
      <c r="CK192" s="789"/>
      <c r="CL192" s="789"/>
      <c r="CM192" s="789"/>
      <c r="CN192" s="789"/>
      <c r="CO192" s="789"/>
      <c r="CP192" s="789"/>
      <c r="CQ192" s="789"/>
      <c r="CR192" s="789"/>
      <c r="CS192" s="789"/>
      <c r="CT192" s="789"/>
      <c r="CU192" s="789"/>
      <c r="CV192" s="789"/>
      <c r="CW192" s="789"/>
      <c r="CX192" s="789"/>
      <c r="CY192" s="789"/>
      <c r="CZ192" s="789"/>
      <c r="DA192" s="789"/>
      <c r="DB192" s="789"/>
      <c r="DC192" s="789"/>
      <c r="DD192" s="789"/>
      <c r="DE192" s="789"/>
      <c r="DF192" s="789"/>
      <c r="DG192" s="789"/>
      <c r="DH192" s="789"/>
      <c r="DI192" s="789"/>
      <c r="DJ192" s="789"/>
      <c r="DK192" s="789"/>
      <c r="DL192" s="789"/>
      <c r="DM192" s="789"/>
      <c r="DN192" s="789"/>
      <c r="DO192" s="789"/>
      <c r="DP192" s="789"/>
      <c r="DQ192" s="789"/>
      <c r="DR192" s="789"/>
      <c r="DS192" s="789"/>
      <c r="DT192" s="789"/>
      <c r="DU192" s="789"/>
      <c r="DV192" s="789"/>
      <c r="DW192" s="789"/>
      <c r="DX192" s="789"/>
      <c r="DY192" s="789"/>
      <c r="DZ192" s="789"/>
      <c r="EA192" s="789"/>
      <c r="EB192" s="789"/>
      <c r="EC192" s="789"/>
      <c r="ED192" s="789"/>
      <c r="EE192" s="789"/>
      <c r="EF192" s="789"/>
      <c r="EG192" s="789"/>
      <c r="EH192" s="789"/>
      <c r="EI192" s="789"/>
      <c r="EJ192" s="789"/>
      <c r="EK192" s="789"/>
      <c r="EL192" s="789"/>
      <c r="EM192" s="789"/>
      <c r="EN192" s="789"/>
      <c r="EO192" s="789"/>
      <c r="EP192" s="789"/>
      <c r="EQ192" s="789"/>
      <c r="ER192" s="789"/>
      <c r="ES192" s="789"/>
      <c r="ET192" s="789"/>
      <c r="EU192" s="789"/>
      <c r="EV192" s="789"/>
      <c r="EW192" s="789"/>
      <c r="EX192" s="789"/>
      <c r="EY192" s="789"/>
      <c r="EZ192" s="789"/>
      <c r="FA192" s="789"/>
      <c r="FB192" s="789"/>
      <c r="FC192" s="789"/>
      <c r="FD192" s="789"/>
      <c r="FE192" s="789"/>
      <c r="FF192" s="789"/>
      <c r="FG192" s="789"/>
      <c r="FH192" s="789"/>
      <c r="FI192" s="789"/>
      <c r="FJ192" s="789"/>
      <c r="FK192" s="789"/>
      <c r="FL192" s="789"/>
      <c r="FM192" s="789"/>
      <c r="FN192" s="789"/>
      <c r="FO192" s="789"/>
      <c r="FP192" s="789"/>
      <c r="FQ192" s="789"/>
      <c r="FR192" s="789"/>
      <c r="FS192" s="789"/>
      <c r="FT192" s="789"/>
      <c r="FU192" s="789"/>
      <c r="FV192" s="789"/>
      <c r="FW192" s="789"/>
      <c r="FX192" s="789"/>
      <c r="FY192" s="789"/>
      <c r="FZ192" s="789"/>
      <c r="GA192" s="789"/>
      <c r="GB192" s="789"/>
      <c r="GC192" s="789"/>
      <c r="GD192" s="789"/>
      <c r="GE192" s="789"/>
      <c r="GF192" s="789"/>
      <c r="GG192" s="789"/>
      <c r="GH192" s="789"/>
      <c r="GI192" s="789"/>
      <c r="GJ192" s="789"/>
      <c r="GK192" s="789"/>
      <c r="GL192" s="789"/>
      <c r="GM192" s="789"/>
      <c r="GN192" s="789"/>
      <c r="GO192" s="789"/>
      <c r="GP192" s="789"/>
      <c r="GQ192" s="789"/>
      <c r="GR192" s="789"/>
      <c r="GS192" s="789"/>
      <c r="GT192" s="789"/>
      <c r="GU192" s="789"/>
      <c r="GV192" s="789"/>
      <c r="GW192" s="789"/>
      <c r="GX192" s="789"/>
      <c r="GY192" s="789"/>
      <c r="GZ192" s="789"/>
      <c r="HA192" s="789"/>
      <c r="HB192" s="789"/>
      <c r="HC192" s="789"/>
      <c r="HD192" s="789"/>
      <c r="HE192" s="789"/>
      <c r="HF192" s="789"/>
      <c r="HG192" s="789"/>
      <c r="HH192" s="789"/>
      <c r="HI192" s="789"/>
      <c r="HJ192" s="789"/>
      <c r="HK192" s="789"/>
      <c r="HL192" s="789"/>
      <c r="HM192" s="789"/>
      <c r="HN192" s="789"/>
      <c r="HO192" s="789"/>
      <c r="HP192" s="789"/>
      <c r="HQ192" s="789"/>
      <c r="HR192" s="789"/>
      <c r="HS192" s="789"/>
      <c r="HT192" s="789"/>
      <c r="HU192" s="789"/>
      <c r="HV192" s="789"/>
      <c r="HW192" s="789"/>
      <c r="HX192" s="789"/>
      <c r="HY192" s="789"/>
      <c r="HZ192" s="789"/>
      <c r="IA192" s="789"/>
      <c r="IB192" s="789"/>
      <c r="IC192" s="789"/>
      <c r="ID192" s="789"/>
      <c r="IE192" s="789"/>
      <c r="IF192" s="789"/>
      <c r="IG192" s="789"/>
      <c r="IH192" s="789"/>
      <c r="II192" s="789"/>
      <c r="IJ192" s="789"/>
      <c r="IK192" s="789"/>
      <c r="IL192" s="789"/>
      <c r="IM192" s="789"/>
      <c r="IN192" s="789"/>
      <c r="IO192" s="789"/>
      <c r="IP192" s="789"/>
      <c r="IQ192" s="789"/>
      <c r="IR192" s="789"/>
      <c r="IS192" s="789"/>
      <c r="IT192" s="789"/>
      <c r="IU192" s="789"/>
      <c r="IV192" s="789"/>
      <c r="IW192" s="789"/>
      <c r="IX192" s="789"/>
      <c r="IY192" s="789"/>
      <c r="IZ192" s="789"/>
      <c r="JA192" s="789"/>
      <c r="JB192" s="789"/>
      <c r="JC192" s="789"/>
      <c r="JD192" s="789"/>
      <c r="JE192" s="789"/>
    </row>
    <row r="193" spans="1:265" s="7" customFormat="1" ht="15" customHeight="1" thickBot="1" x14ac:dyDescent="0.25">
      <c r="A193" s="98"/>
      <c r="B193" s="73" t="s">
        <v>358</v>
      </c>
      <c r="C193" s="118"/>
      <c r="D193" s="870" t="s">
        <v>570</v>
      </c>
      <c r="E193" s="879"/>
      <c r="F193" s="461"/>
      <c r="G193" s="462"/>
      <c r="H193" s="181" t="s">
        <v>539</v>
      </c>
      <c r="I193" s="181" t="s">
        <v>1026</v>
      </c>
      <c r="J193" s="1759" t="s">
        <v>1424</v>
      </c>
      <c r="K193" s="756" t="s">
        <v>1505</v>
      </c>
      <c r="L193" s="756"/>
      <c r="M193" s="757"/>
      <c r="N193" s="757"/>
      <c r="O193" s="756"/>
      <c r="P193" s="2159">
        <f t="shared" si="11"/>
        <v>0</v>
      </c>
      <c r="Q193" s="758"/>
      <c r="R193" s="759"/>
      <c r="S193" s="759">
        <v>2</v>
      </c>
      <c r="T193" s="759"/>
      <c r="U193" s="759"/>
      <c r="V193" s="759"/>
      <c r="W193" s="760"/>
      <c r="X193" s="119"/>
      <c r="Y193" s="119"/>
      <c r="Z193" s="63"/>
      <c r="AA193" s="46"/>
      <c r="AB193" s="46"/>
      <c r="AC193" s="46" t="str">
        <f>IF(C193&lt;&gt;"",SUMIF(D$6:D$1505,D193,Q$6:R$1505),"")</f>
        <v/>
      </c>
      <c r="AD193" s="46"/>
      <c r="AE193" s="46"/>
      <c r="AF193" s="2111">
        <f t="shared" si="12"/>
        <v>0</v>
      </c>
      <c r="AG193" s="2111">
        <f t="shared" si="13"/>
        <v>2</v>
      </c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</row>
    <row r="194" spans="1:265" s="7" customFormat="1" ht="15" customHeight="1" thickBot="1" x14ac:dyDescent="0.25">
      <c r="A194" s="98"/>
      <c r="B194" s="73" t="s">
        <v>358</v>
      </c>
      <c r="C194" s="118"/>
      <c r="D194" s="870" t="s">
        <v>570</v>
      </c>
      <c r="E194" s="879"/>
      <c r="F194" s="461"/>
      <c r="G194" s="462"/>
      <c r="H194" s="183" t="s">
        <v>539</v>
      </c>
      <c r="I194" s="792" t="s">
        <v>1026</v>
      </c>
      <c r="J194" s="1756" t="s">
        <v>1424</v>
      </c>
      <c r="K194" s="212" t="s">
        <v>1506</v>
      </c>
      <c r="L194" s="546"/>
      <c r="M194" s="666"/>
      <c r="N194" s="666"/>
      <c r="O194" s="761"/>
      <c r="P194" s="2159">
        <f t="shared" si="11"/>
        <v>0</v>
      </c>
      <c r="Q194" s="762"/>
      <c r="R194" s="759"/>
      <c r="S194" s="759">
        <v>1</v>
      </c>
      <c r="T194" s="759"/>
      <c r="U194" s="759"/>
      <c r="V194" s="759"/>
      <c r="W194" s="760"/>
      <c r="X194" s="119"/>
      <c r="Y194" s="119"/>
      <c r="Z194" s="63"/>
      <c r="AA194" s="46"/>
      <c r="AB194" s="46"/>
      <c r="AC194" s="46"/>
      <c r="AD194" s="46"/>
      <c r="AE194" s="46"/>
      <c r="AF194" s="2111">
        <f t="shared" si="12"/>
        <v>0</v>
      </c>
      <c r="AG194" s="2111">
        <f t="shared" si="13"/>
        <v>1</v>
      </c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</row>
    <row r="195" spans="1:265" s="7" customFormat="1" ht="15" customHeight="1" thickBot="1" x14ac:dyDescent="0.25">
      <c r="A195" s="98"/>
      <c r="B195" s="73" t="s">
        <v>358</v>
      </c>
      <c r="C195" s="118"/>
      <c r="D195" s="870" t="s">
        <v>570</v>
      </c>
      <c r="E195" s="879"/>
      <c r="F195" s="461"/>
      <c r="G195" s="462"/>
      <c r="H195" s="183" t="s">
        <v>539</v>
      </c>
      <c r="I195" s="792" t="s">
        <v>1026</v>
      </c>
      <c r="J195" s="1779" t="s">
        <v>1425</v>
      </c>
      <c r="K195" s="546" t="s">
        <v>1544</v>
      </c>
      <c r="L195" s="546"/>
      <c r="M195" s="666"/>
      <c r="N195" s="666"/>
      <c r="O195" s="761"/>
      <c r="P195" s="2159">
        <f t="shared" si="11"/>
        <v>0</v>
      </c>
      <c r="Q195" s="762"/>
      <c r="R195" s="759"/>
      <c r="S195" s="759"/>
      <c r="T195" s="759">
        <v>4</v>
      </c>
      <c r="U195" s="759"/>
      <c r="V195" s="759"/>
      <c r="W195" s="760"/>
      <c r="X195" s="119"/>
      <c r="Y195" s="119"/>
      <c r="Z195" s="63"/>
      <c r="AA195" s="46"/>
      <c r="AB195" s="46"/>
      <c r="AC195" s="46" t="str">
        <f t="shared" ref="AC195:AC214" si="16">IF(C195&lt;&gt;"",SUMIF(D$6:D$1505,D195,Q$6:R$1505),"")</f>
        <v/>
      </c>
      <c r="AD195" s="46"/>
      <c r="AE195" s="46"/>
      <c r="AF195" s="2111">
        <f t="shared" si="12"/>
        <v>0</v>
      </c>
      <c r="AG195" s="2111">
        <f t="shared" si="13"/>
        <v>0</v>
      </c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</row>
    <row r="196" spans="1:265" s="7" customFormat="1" ht="15" customHeight="1" thickBot="1" x14ac:dyDescent="0.25">
      <c r="A196" s="100"/>
      <c r="B196" s="92" t="s">
        <v>358</v>
      </c>
      <c r="C196" s="135"/>
      <c r="D196" s="893" t="s">
        <v>570</v>
      </c>
      <c r="E196" s="881"/>
      <c r="F196" s="470"/>
      <c r="G196" s="471"/>
      <c r="H196" s="125" t="s">
        <v>539</v>
      </c>
      <c r="I196" s="125" t="s">
        <v>1026</v>
      </c>
      <c r="J196" s="1780" t="s">
        <v>1425</v>
      </c>
      <c r="K196" s="604" t="s">
        <v>1646</v>
      </c>
      <c r="L196" s="604"/>
      <c r="M196" s="763"/>
      <c r="N196" s="763"/>
      <c r="O196" s="604"/>
      <c r="P196" s="2159">
        <f t="shared" si="11"/>
        <v>0</v>
      </c>
      <c r="Q196" s="764"/>
      <c r="R196" s="765"/>
      <c r="S196" s="765"/>
      <c r="T196" s="765">
        <v>23</v>
      </c>
      <c r="U196" s="765"/>
      <c r="V196" s="765"/>
      <c r="W196" s="766"/>
      <c r="X196" s="133">
        <f>SUM(Q190:W196)</f>
        <v>40</v>
      </c>
      <c r="Y196" s="133">
        <f>X196</f>
        <v>40</v>
      </c>
      <c r="Z196" s="63"/>
      <c r="AA196" s="46"/>
      <c r="AB196" s="46"/>
      <c r="AC196" s="46" t="str">
        <f t="shared" si="16"/>
        <v/>
      </c>
      <c r="AD196" s="46" t="s">
        <v>2078</v>
      </c>
      <c r="AE196" s="46"/>
      <c r="AF196" s="2111">
        <f t="shared" si="12"/>
        <v>0</v>
      </c>
      <c r="AG196" s="2111">
        <f t="shared" si="13"/>
        <v>0</v>
      </c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</row>
    <row r="197" spans="1:265" s="7" customFormat="1" ht="15" customHeight="1" thickBot="1" x14ac:dyDescent="0.25">
      <c r="A197" s="273">
        <f>A190+1</f>
        <v>21</v>
      </c>
      <c r="B197" s="631" t="s">
        <v>169</v>
      </c>
      <c r="C197" s="111" t="s">
        <v>35</v>
      </c>
      <c r="D197" s="2025" t="s">
        <v>170</v>
      </c>
      <c r="E197" s="861" t="s">
        <v>89</v>
      </c>
      <c r="F197" s="435" t="s">
        <v>171</v>
      </c>
      <c r="G197" s="436" t="s">
        <v>172</v>
      </c>
      <c r="H197" s="2026" t="s">
        <v>23</v>
      </c>
      <c r="I197" s="2026" t="s">
        <v>104</v>
      </c>
      <c r="J197" s="2026"/>
      <c r="K197" s="2027" t="s">
        <v>174</v>
      </c>
      <c r="L197" s="2027" t="s">
        <v>97</v>
      </c>
      <c r="M197" s="533">
        <v>1</v>
      </c>
      <c r="N197" s="533" t="s">
        <v>24</v>
      </c>
      <c r="O197" s="2027" t="s">
        <v>348</v>
      </c>
      <c r="P197" s="2159">
        <f t="shared" si="11"/>
        <v>4</v>
      </c>
      <c r="Q197" s="309">
        <v>3</v>
      </c>
      <c r="R197" s="310">
        <v>1</v>
      </c>
      <c r="S197" s="310"/>
      <c r="T197" s="310"/>
      <c r="U197" s="310"/>
      <c r="V197" s="310"/>
      <c r="W197" s="311"/>
      <c r="X197" s="72"/>
      <c r="Y197" s="72"/>
      <c r="Z197" s="63" t="str">
        <f>C197</f>
        <v>TC</v>
      </c>
      <c r="AA197" s="46" t="s">
        <v>873</v>
      </c>
      <c r="AB197" s="46" t="s">
        <v>880</v>
      </c>
      <c r="AC197" s="46">
        <f t="shared" si="16"/>
        <v>13</v>
      </c>
      <c r="AD197" s="46"/>
      <c r="AE197" s="46"/>
      <c r="AF197" s="2111">
        <f t="shared" si="12"/>
        <v>4</v>
      </c>
      <c r="AG197" s="2111">
        <f t="shared" si="13"/>
        <v>0</v>
      </c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</row>
    <row r="198" spans="1:265" s="788" customFormat="1" ht="15" customHeight="1" thickBot="1" x14ac:dyDescent="0.25">
      <c r="A198" s="790"/>
      <c r="B198" s="73" t="s">
        <v>169</v>
      </c>
      <c r="C198" s="113"/>
      <c r="D198" s="884" t="s">
        <v>170</v>
      </c>
      <c r="E198" s="905"/>
      <c r="F198" s="437"/>
      <c r="G198" s="438"/>
      <c r="H198" s="184" t="s">
        <v>23</v>
      </c>
      <c r="I198" s="184" t="s">
        <v>104</v>
      </c>
      <c r="J198" s="184"/>
      <c r="K198" s="225" t="s">
        <v>174</v>
      </c>
      <c r="L198" s="225" t="s">
        <v>97</v>
      </c>
      <c r="M198" s="397" t="s">
        <v>392</v>
      </c>
      <c r="N198" s="397" t="s">
        <v>98</v>
      </c>
      <c r="O198" s="225" t="s">
        <v>348</v>
      </c>
      <c r="P198" s="2159">
        <f t="shared" si="11"/>
        <v>4</v>
      </c>
      <c r="Q198" s="297">
        <v>3</v>
      </c>
      <c r="R198" s="298">
        <v>1</v>
      </c>
      <c r="S198" s="298"/>
      <c r="T198" s="298"/>
      <c r="U198" s="298"/>
      <c r="V198" s="298"/>
      <c r="W198" s="299"/>
      <c r="X198" s="790"/>
      <c r="Y198" s="790"/>
      <c r="Z198" s="63"/>
      <c r="AA198" s="789"/>
      <c r="AB198" s="789"/>
      <c r="AC198" s="789" t="str">
        <f t="shared" si="16"/>
        <v/>
      </c>
      <c r="AD198" s="789"/>
      <c r="AE198" s="789"/>
      <c r="AF198" s="2111">
        <f t="shared" si="12"/>
        <v>4</v>
      </c>
      <c r="AG198" s="2111">
        <f t="shared" si="13"/>
        <v>0</v>
      </c>
      <c r="AH198" s="789"/>
      <c r="AI198" s="789"/>
      <c r="AJ198" s="789"/>
      <c r="AK198" s="789"/>
      <c r="AL198" s="789"/>
      <c r="AM198" s="789"/>
      <c r="AN198" s="789"/>
      <c r="AO198" s="789"/>
      <c r="AP198" s="789"/>
      <c r="AQ198" s="789"/>
      <c r="AR198" s="789"/>
      <c r="AS198" s="789"/>
      <c r="AT198" s="789"/>
      <c r="AU198" s="789"/>
      <c r="AV198" s="789"/>
      <c r="AW198" s="789"/>
      <c r="AX198" s="789"/>
      <c r="AY198" s="789"/>
      <c r="AZ198" s="789"/>
      <c r="BA198" s="789"/>
      <c r="BB198" s="789"/>
      <c r="BC198" s="789"/>
      <c r="BD198" s="789"/>
      <c r="BE198" s="789"/>
      <c r="BF198" s="789"/>
      <c r="BG198" s="789"/>
      <c r="BH198" s="789"/>
      <c r="BI198" s="789"/>
      <c r="BJ198" s="789"/>
      <c r="BK198" s="789"/>
      <c r="BL198" s="789"/>
      <c r="BM198" s="789"/>
      <c r="BN198" s="789"/>
      <c r="BO198" s="789"/>
      <c r="BP198" s="789"/>
      <c r="BQ198" s="789"/>
      <c r="BR198" s="789"/>
      <c r="BS198" s="789"/>
      <c r="BT198" s="789"/>
      <c r="BU198" s="789"/>
      <c r="BV198" s="789"/>
      <c r="BW198" s="789"/>
      <c r="BX198" s="789"/>
      <c r="BY198" s="789"/>
      <c r="BZ198" s="789"/>
      <c r="CA198" s="789"/>
      <c r="CB198" s="789"/>
      <c r="CC198" s="789"/>
      <c r="CD198" s="789"/>
      <c r="CE198" s="789"/>
      <c r="CF198" s="789"/>
      <c r="CG198" s="789"/>
      <c r="CH198" s="789"/>
      <c r="CI198" s="789"/>
      <c r="CJ198" s="789"/>
      <c r="CK198" s="789"/>
      <c r="CL198" s="789"/>
      <c r="CM198" s="789"/>
      <c r="CN198" s="789"/>
      <c r="CO198" s="789"/>
      <c r="CP198" s="789"/>
      <c r="CQ198" s="789"/>
      <c r="CR198" s="789"/>
      <c r="CS198" s="789"/>
      <c r="CT198" s="789"/>
      <c r="CU198" s="789"/>
      <c r="CV198" s="789"/>
      <c r="CW198" s="789"/>
      <c r="CX198" s="789"/>
      <c r="CY198" s="789"/>
      <c r="CZ198" s="789"/>
      <c r="DA198" s="789"/>
      <c r="DB198" s="789"/>
      <c r="DC198" s="789"/>
      <c r="DD198" s="789"/>
      <c r="DE198" s="789"/>
      <c r="DF198" s="789"/>
      <c r="DG198" s="789"/>
      <c r="DH198" s="789"/>
      <c r="DI198" s="789"/>
      <c r="DJ198" s="789"/>
      <c r="DK198" s="789"/>
      <c r="DL198" s="789"/>
      <c r="DM198" s="789"/>
      <c r="DN198" s="789"/>
      <c r="DO198" s="789"/>
      <c r="DP198" s="789"/>
      <c r="DQ198" s="789"/>
      <c r="DR198" s="789"/>
      <c r="DS198" s="789"/>
      <c r="DT198" s="789"/>
      <c r="DU198" s="789"/>
      <c r="DV198" s="789"/>
      <c r="DW198" s="789"/>
      <c r="DX198" s="789"/>
      <c r="DY198" s="789"/>
      <c r="DZ198" s="789"/>
      <c r="EA198" s="789"/>
      <c r="EB198" s="789"/>
      <c r="EC198" s="789"/>
      <c r="ED198" s="789"/>
      <c r="EE198" s="789"/>
      <c r="EF198" s="789"/>
      <c r="EG198" s="789"/>
      <c r="EH198" s="789"/>
      <c r="EI198" s="789"/>
      <c r="EJ198" s="789"/>
      <c r="EK198" s="789"/>
      <c r="EL198" s="789"/>
      <c r="EM198" s="789"/>
      <c r="EN198" s="789"/>
      <c r="EO198" s="789"/>
      <c r="EP198" s="789"/>
      <c r="EQ198" s="789"/>
      <c r="ER198" s="789"/>
      <c r="ES198" s="789"/>
      <c r="ET198" s="789"/>
      <c r="EU198" s="789"/>
      <c r="EV198" s="789"/>
      <c r="EW198" s="789"/>
      <c r="EX198" s="789"/>
      <c r="EY198" s="789"/>
      <c r="EZ198" s="789"/>
      <c r="FA198" s="789"/>
      <c r="FB198" s="789"/>
      <c r="FC198" s="789"/>
      <c r="FD198" s="789"/>
      <c r="FE198" s="789"/>
      <c r="FF198" s="789"/>
      <c r="FG198" s="789"/>
      <c r="FH198" s="789"/>
      <c r="FI198" s="789"/>
      <c r="FJ198" s="789"/>
      <c r="FK198" s="789"/>
      <c r="FL198" s="789"/>
      <c r="FM198" s="789"/>
      <c r="FN198" s="789"/>
      <c r="FO198" s="789"/>
      <c r="FP198" s="789"/>
      <c r="FQ198" s="789"/>
      <c r="FR198" s="789"/>
      <c r="FS198" s="789"/>
      <c r="FT198" s="789"/>
      <c r="FU198" s="789"/>
      <c r="FV198" s="789"/>
      <c r="FW198" s="789"/>
      <c r="FX198" s="789"/>
      <c r="FY198" s="789"/>
      <c r="FZ198" s="789"/>
      <c r="GA198" s="789"/>
      <c r="GB198" s="789"/>
      <c r="GC198" s="789"/>
      <c r="GD198" s="789"/>
      <c r="GE198" s="789"/>
      <c r="GF198" s="789"/>
      <c r="GG198" s="789"/>
      <c r="GH198" s="789"/>
      <c r="GI198" s="789"/>
      <c r="GJ198" s="789"/>
      <c r="GK198" s="789"/>
      <c r="GL198" s="789"/>
      <c r="GM198" s="789"/>
      <c r="GN198" s="789"/>
      <c r="GO198" s="789"/>
      <c r="GP198" s="789"/>
      <c r="GQ198" s="789"/>
      <c r="GR198" s="789"/>
      <c r="GS198" s="789"/>
      <c r="GT198" s="789"/>
      <c r="GU198" s="789"/>
      <c r="GV198" s="789"/>
      <c r="GW198" s="789"/>
      <c r="GX198" s="789"/>
      <c r="GY198" s="789"/>
      <c r="GZ198" s="789"/>
      <c r="HA198" s="789"/>
      <c r="HB198" s="789"/>
      <c r="HC198" s="789"/>
      <c r="HD198" s="789"/>
      <c r="HE198" s="789"/>
      <c r="HF198" s="789"/>
      <c r="HG198" s="789"/>
      <c r="HH198" s="789"/>
      <c r="HI198" s="789"/>
      <c r="HJ198" s="789"/>
      <c r="HK198" s="789"/>
      <c r="HL198" s="789"/>
      <c r="HM198" s="789"/>
      <c r="HN198" s="789"/>
      <c r="HO198" s="789"/>
      <c r="HP198" s="789"/>
      <c r="HQ198" s="789"/>
      <c r="HR198" s="789"/>
      <c r="HS198" s="789"/>
      <c r="HT198" s="789"/>
      <c r="HU198" s="789"/>
      <c r="HV198" s="789"/>
      <c r="HW198" s="789"/>
      <c r="HX198" s="789"/>
      <c r="HY198" s="789"/>
      <c r="HZ198" s="789"/>
      <c r="IA198" s="789"/>
      <c r="IB198" s="789"/>
      <c r="IC198" s="789"/>
      <c r="ID198" s="789"/>
      <c r="IE198" s="789"/>
      <c r="IF198" s="789"/>
      <c r="IG198" s="789"/>
      <c r="IH198" s="789"/>
      <c r="II198" s="789"/>
      <c r="IJ198" s="789"/>
      <c r="IK198" s="789"/>
      <c r="IL198" s="789"/>
      <c r="IM198" s="789"/>
      <c r="IN198" s="789"/>
      <c r="IO198" s="789"/>
      <c r="IP198" s="789"/>
      <c r="IQ198" s="789"/>
      <c r="IR198" s="789"/>
      <c r="IS198" s="789"/>
      <c r="IT198" s="789"/>
      <c r="IU198" s="789"/>
      <c r="IV198" s="789"/>
      <c r="IW198" s="789"/>
      <c r="IX198" s="789"/>
      <c r="IY198" s="789"/>
      <c r="IZ198" s="789"/>
      <c r="JA198" s="789"/>
      <c r="JB198" s="789"/>
      <c r="JC198" s="789"/>
      <c r="JD198" s="789"/>
      <c r="JE198" s="789"/>
    </row>
    <row r="199" spans="1:265" s="788" customFormat="1" ht="15" customHeight="1" thickBot="1" x14ac:dyDescent="0.25">
      <c r="A199" s="790"/>
      <c r="B199" s="73" t="s">
        <v>169</v>
      </c>
      <c r="C199" s="113"/>
      <c r="D199" s="884" t="s">
        <v>170</v>
      </c>
      <c r="E199" s="905"/>
      <c r="F199" s="437"/>
      <c r="G199" s="438"/>
      <c r="H199" s="184" t="s">
        <v>23</v>
      </c>
      <c r="I199" s="184" t="s">
        <v>104</v>
      </c>
      <c r="J199" s="184"/>
      <c r="K199" s="225" t="s">
        <v>951</v>
      </c>
      <c r="L199" s="225" t="s">
        <v>97</v>
      </c>
      <c r="M199" s="397">
        <v>6</v>
      </c>
      <c r="N199" s="397" t="s">
        <v>24</v>
      </c>
      <c r="O199" s="225" t="s">
        <v>344</v>
      </c>
      <c r="P199" s="2159">
        <f t="shared" ref="P199:P262" si="17">SUM(Q199:R199)</f>
        <v>3</v>
      </c>
      <c r="Q199" s="297">
        <v>2</v>
      </c>
      <c r="R199" s="298">
        <v>1</v>
      </c>
      <c r="S199" s="298"/>
      <c r="T199" s="298"/>
      <c r="U199" s="298"/>
      <c r="V199" s="298"/>
      <c r="W199" s="299"/>
      <c r="X199" s="790"/>
      <c r="Y199" s="790"/>
      <c r="Z199" s="63"/>
      <c r="AA199" s="789"/>
      <c r="AB199" s="789"/>
      <c r="AC199" s="789" t="str">
        <f t="shared" si="16"/>
        <v/>
      </c>
      <c r="AD199" s="789"/>
      <c r="AE199" s="789"/>
      <c r="AF199" s="2111">
        <f t="shared" si="12"/>
        <v>3</v>
      </c>
      <c r="AG199" s="2111">
        <f t="shared" si="13"/>
        <v>0</v>
      </c>
      <c r="AH199" s="789"/>
      <c r="AI199" s="789"/>
      <c r="AJ199" s="789"/>
      <c r="AK199" s="789"/>
      <c r="AL199" s="789"/>
      <c r="AM199" s="789"/>
      <c r="AN199" s="789"/>
      <c r="AO199" s="789"/>
      <c r="AP199" s="789"/>
      <c r="AQ199" s="789"/>
      <c r="AR199" s="789"/>
      <c r="AS199" s="789"/>
      <c r="AT199" s="789"/>
      <c r="AU199" s="789"/>
      <c r="AV199" s="789"/>
      <c r="AW199" s="789"/>
      <c r="AX199" s="789"/>
      <c r="AY199" s="789"/>
      <c r="AZ199" s="789"/>
      <c r="BA199" s="789"/>
      <c r="BB199" s="789"/>
      <c r="BC199" s="789"/>
      <c r="BD199" s="789"/>
      <c r="BE199" s="789"/>
      <c r="BF199" s="789"/>
      <c r="BG199" s="789"/>
      <c r="BH199" s="789"/>
      <c r="BI199" s="789"/>
      <c r="BJ199" s="789"/>
      <c r="BK199" s="789"/>
      <c r="BL199" s="789"/>
      <c r="BM199" s="789"/>
      <c r="BN199" s="789"/>
      <c r="BO199" s="789"/>
      <c r="BP199" s="789"/>
      <c r="BQ199" s="789"/>
      <c r="BR199" s="789"/>
      <c r="BS199" s="789"/>
      <c r="BT199" s="789"/>
      <c r="BU199" s="789"/>
      <c r="BV199" s="789"/>
      <c r="BW199" s="789"/>
      <c r="BX199" s="789"/>
      <c r="BY199" s="789"/>
      <c r="BZ199" s="789"/>
      <c r="CA199" s="789"/>
      <c r="CB199" s="789"/>
      <c r="CC199" s="789"/>
      <c r="CD199" s="789"/>
      <c r="CE199" s="789"/>
      <c r="CF199" s="789"/>
      <c r="CG199" s="789"/>
      <c r="CH199" s="789"/>
      <c r="CI199" s="789"/>
      <c r="CJ199" s="789"/>
      <c r="CK199" s="789"/>
      <c r="CL199" s="789"/>
      <c r="CM199" s="789"/>
      <c r="CN199" s="789"/>
      <c r="CO199" s="789"/>
      <c r="CP199" s="789"/>
      <c r="CQ199" s="789"/>
      <c r="CR199" s="789"/>
      <c r="CS199" s="789"/>
      <c r="CT199" s="789"/>
      <c r="CU199" s="789"/>
      <c r="CV199" s="789"/>
      <c r="CW199" s="789"/>
      <c r="CX199" s="789"/>
      <c r="CY199" s="789"/>
      <c r="CZ199" s="789"/>
      <c r="DA199" s="789"/>
      <c r="DB199" s="789"/>
      <c r="DC199" s="789"/>
      <c r="DD199" s="789"/>
      <c r="DE199" s="789"/>
      <c r="DF199" s="789"/>
      <c r="DG199" s="789"/>
      <c r="DH199" s="789"/>
      <c r="DI199" s="789"/>
      <c r="DJ199" s="789"/>
      <c r="DK199" s="789"/>
      <c r="DL199" s="789"/>
      <c r="DM199" s="789"/>
      <c r="DN199" s="789"/>
      <c r="DO199" s="789"/>
      <c r="DP199" s="789"/>
      <c r="DQ199" s="789"/>
      <c r="DR199" s="789"/>
      <c r="DS199" s="789"/>
      <c r="DT199" s="789"/>
      <c r="DU199" s="789"/>
      <c r="DV199" s="789"/>
      <c r="DW199" s="789"/>
      <c r="DX199" s="789"/>
      <c r="DY199" s="789"/>
      <c r="DZ199" s="789"/>
      <c r="EA199" s="789"/>
      <c r="EB199" s="789"/>
      <c r="EC199" s="789"/>
      <c r="ED199" s="789"/>
      <c r="EE199" s="789"/>
      <c r="EF199" s="789"/>
      <c r="EG199" s="789"/>
      <c r="EH199" s="789"/>
      <c r="EI199" s="789"/>
      <c r="EJ199" s="789"/>
      <c r="EK199" s="789"/>
      <c r="EL199" s="789"/>
      <c r="EM199" s="789"/>
      <c r="EN199" s="789"/>
      <c r="EO199" s="789"/>
      <c r="EP199" s="789"/>
      <c r="EQ199" s="789"/>
      <c r="ER199" s="789"/>
      <c r="ES199" s="789"/>
      <c r="ET199" s="789"/>
      <c r="EU199" s="789"/>
      <c r="EV199" s="789"/>
      <c r="EW199" s="789"/>
      <c r="EX199" s="789"/>
      <c r="EY199" s="789"/>
      <c r="EZ199" s="789"/>
      <c r="FA199" s="789"/>
      <c r="FB199" s="789"/>
      <c r="FC199" s="789"/>
      <c r="FD199" s="789"/>
      <c r="FE199" s="789"/>
      <c r="FF199" s="789"/>
      <c r="FG199" s="789"/>
      <c r="FH199" s="789"/>
      <c r="FI199" s="789"/>
      <c r="FJ199" s="789"/>
      <c r="FK199" s="789"/>
      <c r="FL199" s="789"/>
      <c r="FM199" s="789"/>
      <c r="FN199" s="789"/>
      <c r="FO199" s="789"/>
      <c r="FP199" s="789"/>
      <c r="FQ199" s="789"/>
      <c r="FR199" s="789"/>
      <c r="FS199" s="789"/>
      <c r="FT199" s="789"/>
      <c r="FU199" s="789"/>
      <c r="FV199" s="789"/>
      <c r="FW199" s="789"/>
      <c r="FX199" s="789"/>
      <c r="FY199" s="789"/>
      <c r="FZ199" s="789"/>
      <c r="GA199" s="789"/>
      <c r="GB199" s="789"/>
      <c r="GC199" s="789"/>
      <c r="GD199" s="789"/>
      <c r="GE199" s="789"/>
      <c r="GF199" s="789"/>
      <c r="GG199" s="789"/>
      <c r="GH199" s="789"/>
      <c r="GI199" s="789"/>
      <c r="GJ199" s="789"/>
      <c r="GK199" s="789"/>
      <c r="GL199" s="789"/>
      <c r="GM199" s="789"/>
      <c r="GN199" s="789"/>
      <c r="GO199" s="789"/>
      <c r="GP199" s="789"/>
      <c r="GQ199" s="789"/>
      <c r="GR199" s="789"/>
      <c r="GS199" s="789"/>
      <c r="GT199" s="789"/>
      <c r="GU199" s="789"/>
      <c r="GV199" s="789"/>
      <c r="GW199" s="789"/>
      <c r="GX199" s="789"/>
      <c r="GY199" s="789"/>
      <c r="GZ199" s="789"/>
      <c r="HA199" s="789"/>
      <c r="HB199" s="789"/>
      <c r="HC199" s="789"/>
      <c r="HD199" s="789"/>
      <c r="HE199" s="789"/>
      <c r="HF199" s="789"/>
      <c r="HG199" s="789"/>
      <c r="HH199" s="789"/>
      <c r="HI199" s="789"/>
      <c r="HJ199" s="789"/>
      <c r="HK199" s="789"/>
      <c r="HL199" s="789"/>
      <c r="HM199" s="789"/>
      <c r="HN199" s="789"/>
      <c r="HO199" s="789"/>
      <c r="HP199" s="789"/>
      <c r="HQ199" s="789"/>
      <c r="HR199" s="789"/>
      <c r="HS199" s="789"/>
      <c r="HT199" s="789"/>
      <c r="HU199" s="789"/>
      <c r="HV199" s="789"/>
      <c r="HW199" s="789"/>
      <c r="HX199" s="789"/>
      <c r="HY199" s="789"/>
      <c r="HZ199" s="789"/>
      <c r="IA199" s="789"/>
      <c r="IB199" s="789"/>
      <c r="IC199" s="789"/>
      <c r="ID199" s="789"/>
      <c r="IE199" s="789"/>
      <c r="IF199" s="789"/>
      <c r="IG199" s="789"/>
      <c r="IH199" s="789"/>
      <c r="II199" s="789"/>
      <c r="IJ199" s="789"/>
      <c r="IK199" s="789"/>
      <c r="IL199" s="789"/>
      <c r="IM199" s="789"/>
      <c r="IN199" s="789"/>
      <c r="IO199" s="789"/>
      <c r="IP199" s="789"/>
      <c r="IQ199" s="789"/>
      <c r="IR199" s="789"/>
      <c r="IS199" s="789"/>
      <c r="IT199" s="789"/>
      <c r="IU199" s="789"/>
      <c r="IV199" s="789"/>
      <c r="IW199" s="789"/>
      <c r="IX199" s="789"/>
      <c r="IY199" s="789"/>
      <c r="IZ199" s="789"/>
      <c r="JA199" s="789"/>
      <c r="JB199" s="789"/>
      <c r="JC199" s="789"/>
      <c r="JD199" s="789"/>
      <c r="JE199" s="789"/>
    </row>
    <row r="200" spans="1:265" s="788" customFormat="1" ht="15" customHeight="1" thickBot="1" x14ac:dyDescent="0.25">
      <c r="A200" s="790"/>
      <c r="B200" s="73" t="s">
        <v>169</v>
      </c>
      <c r="C200" s="113"/>
      <c r="D200" s="884" t="s">
        <v>170</v>
      </c>
      <c r="E200" s="905"/>
      <c r="F200" s="437"/>
      <c r="G200" s="438"/>
      <c r="H200" s="184" t="s">
        <v>23</v>
      </c>
      <c r="I200" s="184" t="s">
        <v>104</v>
      </c>
      <c r="J200" s="184"/>
      <c r="K200" s="225" t="s">
        <v>1341</v>
      </c>
      <c r="L200" s="225" t="s">
        <v>97</v>
      </c>
      <c r="M200" s="397" t="s">
        <v>1123</v>
      </c>
      <c r="N200" s="397" t="s">
        <v>24</v>
      </c>
      <c r="O200" s="225" t="s">
        <v>344</v>
      </c>
      <c r="P200" s="2159">
        <f t="shared" si="17"/>
        <v>4</v>
      </c>
      <c r="Q200" s="297">
        <v>2</v>
      </c>
      <c r="R200" s="298">
        <v>2</v>
      </c>
      <c r="S200" s="298"/>
      <c r="T200" s="298"/>
      <c r="U200" s="298"/>
      <c r="V200" s="298"/>
      <c r="W200" s="299"/>
      <c r="X200" s="790"/>
      <c r="Y200" s="790"/>
      <c r="Z200" s="63"/>
      <c r="AA200" s="789"/>
      <c r="AB200" s="789"/>
      <c r="AC200" s="789" t="str">
        <f t="shared" si="16"/>
        <v/>
      </c>
      <c r="AD200" s="789"/>
      <c r="AE200" s="789"/>
      <c r="AF200" s="2111">
        <f t="shared" ref="AF200:AF263" si="18">SUM(Q200:R200)</f>
        <v>4</v>
      </c>
      <c r="AG200" s="2111">
        <f t="shared" ref="AG200:AG263" si="19">S200+W200</f>
        <v>0</v>
      </c>
      <c r="AH200" s="789"/>
      <c r="AI200" s="789"/>
      <c r="AJ200" s="789"/>
      <c r="AK200" s="789"/>
      <c r="AL200" s="789"/>
      <c r="AM200" s="789"/>
      <c r="AN200" s="789"/>
      <c r="AO200" s="789"/>
      <c r="AP200" s="789"/>
      <c r="AQ200" s="789"/>
      <c r="AR200" s="789"/>
      <c r="AS200" s="789"/>
      <c r="AT200" s="789"/>
      <c r="AU200" s="789"/>
      <c r="AV200" s="789"/>
      <c r="AW200" s="789"/>
      <c r="AX200" s="789"/>
      <c r="AY200" s="789"/>
      <c r="AZ200" s="789"/>
      <c r="BA200" s="789"/>
      <c r="BB200" s="789"/>
      <c r="BC200" s="789"/>
      <c r="BD200" s="789"/>
      <c r="BE200" s="789"/>
      <c r="BF200" s="789"/>
      <c r="BG200" s="789"/>
      <c r="BH200" s="789"/>
      <c r="BI200" s="789"/>
      <c r="BJ200" s="789"/>
      <c r="BK200" s="789"/>
      <c r="BL200" s="789"/>
      <c r="BM200" s="789"/>
      <c r="BN200" s="789"/>
      <c r="BO200" s="789"/>
      <c r="BP200" s="789"/>
      <c r="BQ200" s="789"/>
      <c r="BR200" s="789"/>
      <c r="BS200" s="789"/>
      <c r="BT200" s="789"/>
      <c r="BU200" s="789"/>
      <c r="BV200" s="789"/>
      <c r="BW200" s="789"/>
      <c r="BX200" s="789"/>
      <c r="BY200" s="789"/>
      <c r="BZ200" s="789"/>
      <c r="CA200" s="789"/>
      <c r="CB200" s="789"/>
      <c r="CC200" s="789"/>
      <c r="CD200" s="789"/>
      <c r="CE200" s="789"/>
      <c r="CF200" s="789"/>
      <c r="CG200" s="789"/>
      <c r="CH200" s="789"/>
      <c r="CI200" s="789"/>
      <c r="CJ200" s="789"/>
      <c r="CK200" s="789"/>
      <c r="CL200" s="789"/>
      <c r="CM200" s="789"/>
      <c r="CN200" s="789"/>
      <c r="CO200" s="789"/>
      <c r="CP200" s="789"/>
      <c r="CQ200" s="789"/>
      <c r="CR200" s="789"/>
      <c r="CS200" s="789"/>
      <c r="CT200" s="789"/>
      <c r="CU200" s="789"/>
      <c r="CV200" s="789"/>
      <c r="CW200" s="789"/>
      <c r="CX200" s="789"/>
      <c r="CY200" s="789"/>
      <c r="CZ200" s="789"/>
      <c r="DA200" s="789"/>
      <c r="DB200" s="789"/>
      <c r="DC200" s="789"/>
      <c r="DD200" s="789"/>
      <c r="DE200" s="789"/>
      <c r="DF200" s="789"/>
      <c r="DG200" s="789"/>
      <c r="DH200" s="789"/>
      <c r="DI200" s="789"/>
      <c r="DJ200" s="789"/>
      <c r="DK200" s="789"/>
      <c r="DL200" s="789"/>
      <c r="DM200" s="789"/>
      <c r="DN200" s="789"/>
      <c r="DO200" s="789"/>
      <c r="DP200" s="789"/>
      <c r="DQ200" s="789"/>
      <c r="DR200" s="789"/>
      <c r="DS200" s="789"/>
      <c r="DT200" s="789"/>
      <c r="DU200" s="789"/>
      <c r="DV200" s="789"/>
      <c r="DW200" s="789"/>
      <c r="DX200" s="789"/>
      <c r="DY200" s="789"/>
      <c r="DZ200" s="789"/>
      <c r="EA200" s="789"/>
      <c r="EB200" s="789"/>
      <c r="EC200" s="789"/>
      <c r="ED200" s="789"/>
      <c r="EE200" s="789"/>
      <c r="EF200" s="789"/>
      <c r="EG200" s="789"/>
      <c r="EH200" s="789"/>
      <c r="EI200" s="789"/>
      <c r="EJ200" s="789"/>
      <c r="EK200" s="789"/>
      <c r="EL200" s="789"/>
      <c r="EM200" s="789"/>
      <c r="EN200" s="789"/>
      <c r="EO200" s="789"/>
      <c r="EP200" s="789"/>
      <c r="EQ200" s="789"/>
      <c r="ER200" s="789"/>
      <c r="ES200" s="789"/>
      <c r="ET200" s="789"/>
      <c r="EU200" s="789"/>
      <c r="EV200" s="789"/>
      <c r="EW200" s="789"/>
      <c r="EX200" s="789"/>
      <c r="EY200" s="789"/>
      <c r="EZ200" s="789"/>
      <c r="FA200" s="789"/>
      <c r="FB200" s="789"/>
      <c r="FC200" s="789"/>
      <c r="FD200" s="789"/>
      <c r="FE200" s="789"/>
      <c r="FF200" s="789"/>
      <c r="FG200" s="789"/>
      <c r="FH200" s="789"/>
      <c r="FI200" s="789"/>
      <c r="FJ200" s="789"/>
      <c r="FK200" s="789"/>
      <c r="FL200" s="789"/>
      <c r="FM200" s="789"/>
      <c r="FN200" s="789"/>
      <c r="FO200" s="789"/>
      <c r="FP200" s="789"/>
      <c r="FQ200" s="789"/>
      <c r="FR200" s="789"/>
      <c r="FS200" s="789"/>
      <c r="FT200" s="789"/>
      <c r="FU200" s="789"/>
      <c r="FV200" s="789"/>
      <c r="FW200" s="789"/>
      <c r="FX200" s="789"/>
      <c r="FY200" s="789"/>
      <c r="FZ200" s="789"/>
      <c r="GA200" s="789"/>
      <c r="GB200" s="789"/>
      <c r="GC200" s="789"/>
      <c r="GD200" s="789"/>
      <c r="GE200" s="789"/>
      <c r="GF200" s="789"/>
      <c r="GG200" s="789"/>
      <c r="GH200" s="789"/>
      <c r="GI200" s="789"/>
      <c r="GJ200" s="789"/>
      <c r="GK200" s="789"/>
      <c r="GL200" s="789"/>
      <c r="GM200" s="789"/>
      <c r="GN200" s="789"/>
      <c r="GO200" s="789"/>
      <c r="GP200" s="789"/>
      <c r="GQ200" s="789"/>
      <c r="GR200" s="789"/>
      <c r="GS200" s="789"/>
      <c r="GT200" s="789"/>
      <c r="GU200" s="789"/>
      <c r="GV200" s="789"/>
      <c r="GW200" s="789"/>
      <c r="GX200" s="789"/>
      <c r="GY200" s="789"/>
      <c r="GZ200" s="789"/>
      <c r="HA200" s="789"/>
      <c r="HB200" s="789"/>
      <c r="HC200" s="789"/>
      <c r="HD200" s="789"/>
      <c r="HE200" s="789"/>
      <c r="HF200" s="789"/>
      <c r="HG200" s="789"/>
      <c r="HH200" s="789"/>
      <c r="HI200" s="789"/>
      <c r="HJ200" s="789"/>
      <c r="HK200" s="789"/>
      <c r="HL200" s="789"/>
      <c r="HM200" s="789"/>
      <c r="HN200" s="789"/>
      <c r="HO200" s="789"/>
      <c r="HP200" s="789"/>
      <c r="HQ200" s="789"/>
      <c r="HR200" s="789"/>
      <c r="HS200" s="789"/>
      <c r="HT200" s="789"/>
      <c r="HU200" s="789"/>
      <c r="HV200" s="789"/>
      <c r="HW200" s="789"/>
      <c r="HX200" s="789"/>
      <c r="HY200" s="789"/>
      <c r="HZ200" s="789"/>
      <c r="IA200" s="789"/>
      <c r="IB200" s="789"/>
      <c r="IC200" s="789"/>
      <c r="ID200" s="789"/>
      <c r="IE200" s="789"/>
      <c r="IF200" s="789"/>
      <c r="IG200" s="789"/>
      <c r="IH200" s="789"/>
      <c r="II200" s="789"/>
      <c r="IJ200" s="789"/>
      <c r="IK200" s="789"/>
      <c r="IL200" s="789"/>
      <c r="IM200" s="789"/>
      <c r="IN200" s="789"/>
      <c r="IO200" s="789"/>
      <c r="IP200" s="789"/>
      <c r="IQ200" s="789"/>
      <c r="IR200" s="789"/>
      <c r="IS200" s="789"/>
      <c r="IT200" s="789"/>
      <c r="IU200" s="789"/>
      <c r="IV200" s="789"/>
      <c r="IW200" s="789"/>
      <c r="IX200" s="789"/>
      <c r="IY200" s="789"/>
      <c r="IZ200" s="789"/>
      <c r="JA200" s="789"/>
      <c r="JB200" s="789"/>
      <c r="JC200" s="789"/>
      <c r="JD200" s="789"/>
      <c r="JE200" s="789"/>
    </row>
    <row r="201" spans="1:265" s="788" customFormat="1" ht="15" customHeight="1" thickBot="1" x14ac:dyDescent="0.25">
      <c r="A201" s="790"/>
      <c r="B201" s="73" t="s">
        <v>169</v>
      </c>
      <c r="C201" s="113"/>
      <c r="D201" s="884" t="s">
        <v>170</v>
      </c>
      <c r="E201" s="905"/>
      <c r="F201" s="437"/>
      <c r="G201" s="438"/>
      <c r="H201" s="184" t="s">
        <v>23</v>
      </c>
      <c r="I201" s="184" t="s">
        <v>104</v>
      </c>
      <c r="J201" s="184"/>
      <c r="K201" s="225" t="s">
        <v>173</v>
      </c>
      <c r="L201" s="225" t="s">
        <v>97</v>
      </c>
      <c r="M201" s="397">
        <v>4</v>
      </c>
      <c r="N201" s="397" t="s">
        <v>24</v>
      </c>
      <c r="O201" s="225" t="s">
        <v>344</v>
      </c>
      <c r="P201" s="2159">
        <f t="shared" si="17"/>
        <v>4</v>
      </c>
      <c r="Q201" s="297">
        <v>3</v>
      </c>
      <c r="R201" s="298">
        <v>1</v>
      </c>
      <c r="S201" s="298"/>
      <c r="T201" s="298"/>
      <c r="U201" s="298"/>
      <c r="V201" s="298"/>
      <c r="W201" s="299"/>
      <c r="X201" s="790"/>
      <c r="Y201" s="790"/>
      <c r="Z201" s="63"/>
      <c r="AA201" s="789"/>
      <c r="AB201" s="789"/>
      <c r="AC201" s="789" t="str">
        <f t="shared" si="16"/>
        <v/>
      </c>
      <c r="AD201" s="789"/>
      <c r="AE201" s="789"/>
      <c r="AF201" s="2111">
        <f t="shared" si="18"/>
        <v>4</v>
      </c>
      <c r="AG201" s="2111">
        <f t="shared" si="19"/>
        <v>0</v>
      </c>
      <c r="AH201" s="789"/>
      <c r="AI201" s="789"/>
      <c r="AJ201" s="789"/>
      <c r="AK201" s="789"/>
      <c r="AL201" s="789"/>
      <c r="AM201" s="789"/>
      <c r="AN201" s="789"/>
      <c r="AO201" s="789"/>
      <c r="AP201" s="789"/>
      <c r="AQ201" s="789"/>
      <c r="AR201" s="789"/>
      <c r="AS201" s="789"/>
      <c r="AT201" s="789"/>
      <c r="AU201" s="789"/>
      <c r="AV201" s="789"/>
      <c r="AW201" s="789"/>
      <c r="AX201" s="789"/>
      <c r="AY201" s="789"/>
      <c r="AZ201" s="789"/>
      <c r="BA201" s="789"/>
      <c r="BB201" s="789"/>
      <c r="BC201" s="789"/>
      <c r="BD201" s="789"/>
      <c r="BE201" s="789"/>
      <c r="BF201" s="789"/>
      <c r="BG201" s="789"/>
      <c r="BH201" s="789"/>
      <c r="BI201" s="789"/>
      <c r="BJ201" s="789"/>
      <c r="BK201" s="789"/>
      <c r="BL201" s="789"/>
      <c r="BM201" s="789"/>
      <c r="BN201" s="789"/>
      <c r="BO201" s="789"/>
      <c r="BP201" s="789"/>
      <c r="BQ201" s="789"/>
      <c r="BR201" s="789"/>
      <c r="BS201" s="789"/>
      <c r="BT201" s="789"/>
      <c r="BU201" s="789"/>
      <c r="BV201" s="789"/>
      <c r="BW201" s="789"/>
      <c r="BX201" s="789"/>
      <c r="BY201" s="789"/>
      <c r="BZ201" s="789"/>
      <c r="CA201" s="789"/>
      <c r="CB201" s="789"/>
      <c r="CC201" s="789"/>
      <c r="CD201" s="789"/>
      <c r="CE201" s="789"/>
      <c r="CF201" s="789"/>
      <c r="CG201" s="789"/>
      <c r="CH201" s="789"/>
      <c r="CI201" s="789"/>
      <c r="CJ201" s="789"/>
      <c r="CK201" s="789"/>
      <c r="CL201" s="789"/>
      <c r="CM201" s="789"/>
      <c r="CN201" s="789"/>
      <c r="CO201" s="789"/>
      <c r="CP201" s="789"/>
      <c r="CQ201" s="789"/>
      <c r="CR201" s="789"/>
      <c r="CS201" s="789"/>
      <c r="CT201" s="789"/>
      <c r="CU201" s="789"/>
      <c r="CV201" s="789"/>
      <c r="CW201" s="789"/>
      <c r="CX201" s="789"/>
      <c r="CY201" s="789"/>
      <c r="CZ201" s="789"/>
      <c r="DA201" s="789"/>
      <c r="DB201" s="789"/>
      <c r="DC201" s="789"/>
      <c r="DD201" s="789"/>
      <c r="DE201" s="789"/>
      <c r="DF201" s="789"/>
      <c r="DG201" s="789"/>
      <c r="DH201" s="789"/>
      <c r="DI201" s="789"/>
      <c r="DJ201" s="789"/>
      <c r="DK201" s="789"/>
      <c r="DL201" s="789"/>
      <c r="DM201" s="789"/>
      <c r="DN201" s="789"/>
      <c r="DO201" s="789"/>
      <c r="DP201" s="789"/>
      <c r="DQ201" s="789"/>
      <c r="DR201" s="789"/>
      <c r="DS201" s="789"/>
      <c r="DT201" s="789"/>
      <c r="DU201" s="789"/>
      <c r="DV201" s="789"/>
      <c r="DW201" s="789"/>
      <c r="DX201" s="789"/>
      <c r="DY201" s="789"/>
      <c r="DZ201" s="789"/>
      <c r="EA201" s="789"/>
      <c r="EB201" s="789"/>
      <c r="EC201" s="789"/>
      <c r="ED201" s="789"/>
      <c r="EE201" s="789"/>
      <c r="EF201" s="789"/>
      <c r="EG201" s="789"/>
      <c r="EH201" s="789"/>
      <c r="EI201" s="789"/>
      <c r="EJ201" s="789"/>
      <c r="EK201" s="789"/>
      <c r="EL201" s="789"/>
      <c r="EM201" s="789"/>
      <c r="EN201" s="789"/>
      <c r="EO201" s="789"/>
      <c r="EP201" s="789"/>
      <c r="EQ201" s="789"/>
      <c r="ER201" s="789"/>
      <c r="ES201" s="789"/>
      <c r="ET201" s="789"/>
      <c r="EU201" s="789"/>
      <c r="EV201" s="789"/>
      <c r="EW201" s="789"/>
      <c r="EX201" s="789"/>
      <c r="EY201" s="789"/>
      <c r="EZ201" s="789"/>
      <c r="FA201" s="789"/>
      <c r="FB201" s="789"/>
      <c r="FC201" s="789"/>
      <c r="FD201" s="789"/>
      <c r="FE201" s="789"/>
      <c r="FF201" s="789"/>
      <c r="FG201" s="789"/>
      <c r="FH201" s="789"/>
      <c r="FI201" s="789"/>
      <c r="FJ201" s="789"/>
      <c r="FK201" s="789"/>
      <c r="FL201" s="789"/>
      <c r="FM201" s="789"/>
      <c r="FN201" s="789"/>
      <c r="FO201" s="789"/>
      <c r="FP201" s="789"/>
      <c r="FQ201" s="789"/>
      <c r="FR201" s="789"/>
      <c r="FS201" s="789"/>
      <c r="FT201" s="789"/>
      <c r="FU201" s="789"/>
      <c r="FV201" s="789"/>
      <c r="FW201" s="789"/>
      <c r="FX201" s="789"/>
      <c r="FY201" s="789"/>
      <c r="FZ201" s="789"/>
      <c r="GA201" s="789"/>
      <c r="GB201" s="789"/>
      <c r="GC201" s="789"/>
      <c r="GD201" s="789"/>
      <c r="GE201" s="789"/>
      <c r="GF201" s="789"/>
      <c r="GG201" s="789"/>
      <c r="GH201" s="789"/>
      <c r="GI201" s="789"/>
      <c r="GJ201" s="789"/>
      <c r="GK201" s="789"/>
      <c r="GL201" s="789"/>
      <c r="GM201" s="789"/>
      <c r="GN201" s="789"/>
      <c r="GO201" s="789"/>
      <c r="GP201" s="789"/>
      <c r="GQ201" s="789"/>
      <c r="GR201" s="789"/>
      <c r="GS201" s="789"/>
      <c r="GT201" s="789"/>
      <c r="GU201" s="789"/>
      <c r="GV201" s="789"/>
      <c r="GW201" s="789"/>
      <c r="GX201" s="789"/>
      <c r="GY201" s="789"/>
      <c r="GZ201" s="789"/>
      <c r="HA201" s="789"/>
      <c r="HB201" s="789"/>
      <c r="HC201" s="789"/>
      <c r="HD201" s="789"/>
      <c r="HE201" s="789"/>
      <c r="HF201" s="789"/>
      <c r="HG201" s="789"/>
      <c r="HH201" s="789"/>
      <c r="HI201" s="789"/>
      <c r="HJ201" s="789"/>
      <c r="HK201" s="789"/>
      <c r="HL201" s="789"/>
      <c r="HM201" s="789"/>
      <c r="HN201" s="789"/>
      <c r="HO201" s="789"/>
      <c r="HP201" s="789"/>
      <c r="HQ201" s="789"/>
      <c r="HR201" s="789"/>
      <c r="HS201" s="789"/>
      <c r="HT201" s="789"/>
      <c r="HU201" s="789"/>
      <c r="HV201" s="789"/>
      <c r="HW201" s="789"/>
      <c r="HX201" s="789"/>
      <c r="HY201" s="789"/>
      <c r="HZ201" s="789"/>
      <c r="IA201" s="789"/>
      <c r="IB201" s="789"/>
      <c r="IC201" s="789"/>
      <c r="ID201" s="789"/>
      <c r="IE201" s="789"/>
      <c r="IF201" s="789"/>
      <c r="IG201" s="789"/>
      <c r="IH201" s="789"/>
      <c r="II201" s="789"/>
      <c r="IJ201" s="789"/>
      <c r="IK201" s="789"/>
      <c r="IL201" s="789"/>
      <c r="IM201" s="789"/>
      <c r="IN201" s="789"/>
      <c r="IO201" s="789"/>
      <c r="IP201" s="789"/>
      <c r="IQ201" s="789"/>
      <c r="IR201" s="789"/>
      <c r="IS201" s="789"/>
      <c r="IT201" s="789"/>
      <c r="IU201" s="789"/>
      <c r="IV201" s="789"/>
      <c r="IW201" s="789"/>
      <c r="IX201" s="789"/>
      <c r="IY201" s="789"/>
      <c r="IZ201" s="789"/>
      <c r="JA201" s="789"/>
      <c r="JB201" s="789"/>
      <c r="JC201" s="789"/>
      <c r="JD201" s="789"/>
      <c r="JE201" s="789"/>
    </row>
    <row r="202" spans="1:265" s="788" customFormat="1" ht="15" customHeight="1" thickBot="1" x14ac:dyDescent="0.25">
      <c r="A202" s="790"/>
      <c r="B202" s="73" t="s">
        <v>169</v>
      </c>
      <c r="C202" s="113"/>
      <c r="D202" s="884" t="s">
        <v>170</v>
      </c>
      <c r="E202" s="905"/>
      <c r="F202" s="437"/>
      <c r="G202" s="438"/>
      <c r="H202" s="184" t="s">
        <v>23</v>
      </c>
      <c r="I202" s="184" t="s">
        <v>104</v>
      </c>
      <c r="J202" s="1723" t="s">
        <v>1424</v>
      </c>
      <c r="K202" s="225" t="s">
        <v>1505</v>
      </c>
      <c r="L202" s="225"/>
      <c r="M202" s="397"/>
      <c r="N202" s="397"/>
      <c r="O202" s="225"/>
      <c r="P202" s="2159">
        <f t="shared" si="17"/>
        <v>0</v>
      </c>
      <c r="Q202" s="297"/>
      <c r="R202" s="298"/>
      <c r="S202" s="298">
        <v>4</v>
      </c>
      <c r="T202" s="298"/>
      <c r="U202" s="298"/>
      <c r="V202" s="298"/>
      <c r="W202" s="299"/>
      <c r="X202" s="790"/>
      <c r="Y202" s="790"/>
      <c r="Z202" s="63"/>
      <c r="AA202" s="789"/>
      <c r="AB202" s="789"/>
      <c r="AC202" s="789" t="str">
        <f t="shared" si="16"/>
        <v/>
      </c>
      <c r="AD202" s="789"/>
      <c r="AE202" s="789"/>
      <c r="AF202" s="2111">
        <f t="shared" si="18"/>
        <v>0</v>
      </c>
      <c r="AG202" s="2111">
        <f t="shared" si="19"/>
        <v>4</v>
      </c>
      <c r="AH202" s="789"/>
      <c r="AI202" s="789"/>
      <c r="AJ202" s="789"/>
      <c r="AK202" s="789"/>
      <c r="AL202" s="789"/>
      <c r="AM202" s="789"/>
      <c r="AN202" s="789"/>
      <c r="AO202" s="789"/>
      <c r="AP202" s="789"/>
      <c r="AQ202" s="789"/>
      <c r="AR202" s="789"/>
      <c r="AS202" s="789"/>
      <c r="AT202" s="789"/>
      <c r="AU202" s="789"/>
      <c r="AV202" s="789"/>
      <c r="AW202" s="789"/>
      <c r="AX202" s="789"/>
      <c r="AY202" s="789"/>
      <c r="AZ202" s="789"/>
      <c r="BA202" s="789"/>
      <c r="BB202" s="789"/>
      <c r="BC202" s="789"/>
      <c r="BD202" s="789"/>
      <c r="BE202" s="789"/>
      <c r="BF202" s="789"/>
      <c r="BG202" s="789"/>
      <c r="BH202" s="789"/>
      <c r="BI202" s="789"/>
      <c r="BJ202" s="789"/>
      <c r="BK202" s="789"/>
      <c r="BL202" s="789"/>
      <c r="BM202" s="789"/>
      <c r="BN202" s="789"/>
      <c r="BO202" s="789"/>
      <c r="BP202" s="789"/>
      <c r="BQ202" s="789"/>
      <c r="BR202" s="789"/>
      <c r="BS202" s="789"/>
      <c r="BT202" s="789"/>
      <c r="BU202" s="789"/>
      <c r="BV202" s="789"/>
      <c r="BW202" s="789"/>
      <c r="BX202" s="789"/>
      <c r="BY202" s="789"/>
      <c r="BZ202" s="789"/>
      <c r="CA202" s="789"/>
      <c r="CB202" s="789"/>
      <c r="CC202" s="789"/>
      <c r="CD202" s="789"/>
      <c r="CE202" s="789"/>
      <c r="CF202" s="789"/>
      <c r="CG202" s="789"/>
      <c r="CH202" s="789"/>
      <c r="CI202" s="789"/>
      <c r="CJ202" s="789"/>
      <c r="CK202" s="789"/>
      <c r="CL202" s="789"/>
      <c r="CM202" s="789"/>
      <c r="CN202" s="789"/>
      <c r="CO202" s="789"/>
      <c r="CP202" s="789"/>
      <c r="CQ202" s="789"/>
      <c r="CR202" s="789"/>
      <c r="CS202" s="789"/>
      <c r="CT202" s="789"/>
      <c r="CU202" s="789"/>
      <c r="CV202" s="789"/>
      <c r="CW202" s="789"/>
      <c r="CX202" s="789"/>
      <c r="CY202" s="789"/>
      <c r="CZ202" s="789"/>
      <c r="DA202" s="789"/>
      <c r="DB202" s="789"/>
      <c r="DC202" s="789"/>
      <c r="DD202" s="789"/>
      <c r="DE202" s="789"/>
      <c r="DF202" s="789"/>
      <c r="DG202" s="789"/>
      <c r="DH202" s="789"/>
      <c r="DI202" s="789"/>
      <c r="DJ202" s="789"/>
      <c r="DK202" s="789"/>
      <c r="DL202" s="789"/>
      <c r="DM202" s="789"/>
      <c r="DN202" s="789"/>
      <c r="DO202" s="789"/>
      <c r="DP202" s="789"/>
      <c r="DQ202" s="789"/>
      <c r="DR202" s="789"/>
      <c r="DS202" s="789"/>
      <c r="DT202" s="789"/>
      <c r="DU202" s="789"/>
      <c r="DV202" s="789"/>
      <c r="DW202" s="789"/>
      <c r="DX202" s="789"/>
      <c r="DY202" s="789"/>
      <c r="DZ202" s="789"/>
      <c r="EA202" s="789"/>
      <c r="EB202" s="789"/>
      <c r="EC202" s="789"/>
      <c r="ED202" s="789"/>
      <c r="EE202" s="789"/>
      <c r="EF202" s="789"/>
      <c r="EG202" s="789"/>
      <c r="EH202" s="789"/>
      <c r="EI202" s="789"/>
      <c r="EJ202" s="789"/>
      <c r="EK202" s="789"/>
      <c r="EL202" s="789"/>
      <c r="EM202" s="789"/>
      <c r="EN202" s="789"/>
      <c r="EO202" s="789"/>
      <c r="EP202" s="789"/>
      <c r="EQ202" s="789"/>
      <c r="ER202" s="789"/>
      <c r="ES202" s="789"/>
      <c r="ET202" s="789"/>
      <c r="EU202" s="789"/>
      <c r="EV202" s="789"/>
      <c r="EW202" s="789"/>
      <c r="EX202" s="789"/>
      <c r="EY202" s="789"/>
      <c r="EZ202" s="789"/>
      <c r="FA202" s="789"/>
      <c r="FB202" s="789"/>
      <c r="FC202" s="789"/>
      <c r="FD202" s="789"/>
      <c r="FE202" s="789"/>
      <c r="FF202" s="789"/>
      <c r="FG202" s="789"/>
      <c r="FH202" s="789"/>
      <c r="FI202" s="789"/>
      <c r="FJ202" s="789"/>
      <c r="FK202" s="789"/>
      <c r="FL202" s="789"/>
      <c r="FM202" s="789"/>
      <c r="FN202" s="789"/>
      <c r="FO202" s="789"/>
      <c r="FP202" s="789"/>
      <c r="FQ202" s="789"/>
      <c r="FR202" s="789"/>
      <c r="FS202" s="789"/>
      <c r="FT202" s="789"/>
      <c r="FU202" s="789"/>
      <c r="FV202" s="789"/>
      <c r="FW202" s="789"/>
      <c r="FX202" s="789"/>
      <c r="FY202" s="789"/>
      <c r="FZ202" s="789"/>
      <c r="GA202" s="789"/>
      <c r="GB202" s="789"/>
      <c r="GC202" s="789"/>
      <c r="GD202" s="789"/>
      <c r="GE202" s="789"/>
      <c r="GF202" s="789"/>
      <c r="GG202" s="789"/>
      <c r="GH202" s="789"/>
      <c r="GI202" s="789"/>
      <c r="GJ202" s="789"/>
      <c r="GK202" s="789"/>
      <c r="GL202" s="789"/>
      <c r="GM202" s="789"/>
      <c r="GN202" s="789"/>
      <c r="GO202" s="789"/>
      <c r="GP202" s="789"/>
      <c r="GQ202" s="789"/>
      <c r="GR202" s="789"/>
      <c r="GS202" s="789"/>
      <c r="GT202" s="789"/>
      <c r="GU202" s="789"/>
      <c r="GV202" s="789"/>
      <c r="GW202" s="789"/>
      <c r="GX202" s="789"/>
      <c r="GY202" s="789"/>
      <c r="GZ202" s="789"/>
      <c r="HA202" s="789"/>
      <c r="HB202" s="789"/>
      <c r="HC202" s="789"/>
      <c r="HD202" s="789"/>
      <c r="HE202" s="789"/>
      <c r="HF202" s="789"/>
      <c r="HG202" s="789"/>
      <c r="HH202" s="789"/>
      <c r="HI202" s="789"/>
      <c r="HJ202" s="789"/>
      <c r="HK202" s="789"/>
      <c r="HL202" s="789"/>
      <c r="HM202" s="789"/>
      <c r="HN202" s="789"/>
      <c r="HO202" s="789"/>
      <c r="HP202" s="789"/>
      <c r="HQ202" s="789"/>
      <c r="HR202" s="789"/>
      <c r="HS202" s="789"/>
      <c r="HT202" s="789"/>
      <c r="HU202" s="789"/>
      <c r="HV202" s="789"/>
      <c r="HW202" s="789"/>
      <c r="HX202" s="789"/>
      <c r="HY202" s="789"/>
      <c r="HZ202" s="789"/>
      <c r="IA202" s="789"/>
      <c r="IB202" s="789"/>
      <c r="IC202" s="789"/>
      <c r="ID202" s="789"/>
      <c r="IE202" s="789"/>
      <c r="IF202" s="789"/>
      <c r="IG202" s="789"/>
      <c r="IH202" s="789"/>
      <c r="II202" s="789"/>
      <c r="IJ202" s="789"/>
      <c r="IK202" s="789"/>
      <c r="IL202" s="789"/>
      <c r="IM202" s="789"/>
      <c r="IN202" s="789"/>
      <c r="IO202" s="789"/>
      <c r="IP202" s="789"/>
      <c r="IQ202" s="789"/>
      <c r="IR202" s="789"/>
      <c r="IS202" s="789"/>
      <c r="IT202" s="789"/>
      <c r="IU202" s="789"/>
      <c r="IV202" s="789"/>
      <c r="IW202" s="789"/>
      <c r="IX202" s="789"/>
      <c r="IY202" s="789"/>
      <c r="IZ202" s="789"/>
      <c r="JA202" s="789"/>
      <c r="JB202" s="789"/>
      <c r="JC202" s="789"/>
      <c r="JD202" s="789"/>
      <c r="JE202" s="789"/>
    </row>
    <row r="203" spans="1:265" s="7" customFormat="1" ht="15" customHeight="1" thickBot="1" x14ac:dyDescent="0.25">
      <c r="A203" s="790"/>
      <c r="B203" s="73" t="s">
        <v>169</v>
      </c>
      <c r="C203" s="113"/>
      <c r="D203" s="884" t="s">
        <v>170</v>
      </c>
      <c r="E203" s="905"/>
      <c r="F203" s="437"/>
      <c r="G203" s="438"/>
      <c r="H203" s="184" t="s">
        <v>23</v>
      </c>
      <c r="I203" s="184" t="s">
        <v>104</v>
      </c>
      <c r="J203" s="1756" t="s">
        <v>1424</v>
      </c>
      <c r="K203" s="212" t="s">
        <v>1506</v>
      </c>
      <c r="L203" s="225"/>
      <c r="M203" s="397"/>
      <c r="N203" s="397"/>
      <c r="O203" s="225"/>
      <c r="P203" s="2159">
        <f t="shared" si="17"/>
        <v>0</v>
      </c>
      <c r="Q203" s="297"/>
      <c r="R203" s="298"/>
      <c r="S203" s="298">
        <v>2</v>
      </c>
      <c r="T203" s="298"/>
      <c r="U203" s="298"/>
      <c r="V203" s="298"/>
      <c r="W203" s="299"/>
      <c r="X203" s="72"/>
      <c r="Y203" s="72"/>
      <c r="Z203" s="63"/>
      <c r="AA203" s="46"/>
      <c r="AB203" s="46"/>
      <c r="AC203" s="46" t="str">
        <f t="shared" si="16"/>
        <v/>
      </c>
      <c r="AD203" s="46"/>
      <c r="AE203" s="46"/>
      <c r="AF203" s="2111">
        <f t="shared" si="18"/>
        <v>0</v>
      </c>
      <c r="AG203" s="2111">
        <f t="shared" si="19"/>
        <v>2</v>
      </c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</row>
    <row r="204" spans="1:265" s="7" customFormat="1" ht="15" customHeight="1" thickBot="1" x14ac:dyDescent="0.25">
      <c r="A204" s="790"/>
      <c r="B204" s="73" t="s">
        <v>169</v>
      </c>
      <c r="C204" s="113"/>
      <c r="D204" s="884" t="s">
        <v>170</v>
      </c>
      <c r="E204" s="905"/>
      <c r="F204" s="437"/>
      <c r="G204" s="438"/>
      <c r="H204" s="184" t="s">
        <v>23</v>
      </c>
      <c r="I204" s="184" t="s">
        <v>104</v>
      </c>
      <c r="J204" s="1757" t="s">
        <v>1424</v>
      </c>
      <c r="K204" s="225" t="s">
        <v>1507</v>
      </c>
      <c r="L204" s="225"/>
      <c r="M204" s="397"/>
      <c r="N204" s="397"/>
      <c r="O204" s="225"/>
      <c r="P204" s="2159">
        <f t="shared" si="17"/>
        <v>0</v>
      </c>
      <c r="Q204" s="297"/>
      <c r="R204" s="298"/>
      <c r="S204" s="298"/>
      <c r="T204" s="298"/>
      <c r="U204" s="298"/>
      <c r="V204" s="298"/>
      <c r="W204" s="299">
        <v>3</v>
      </c>
      <c r="X204" s="72"/>
      <c r="Y204" s="72"/>
      <c r="Z204" s="63"/>
      <c r="AA204" s="46"/>
      <c r="AB204" s="46"/>
      <c r="AC204" s="46" t="str">
        <f t="shared" si="16"/>
        <v/>
      </c>
      <c r="AD204" s="46"/>
      <c r="AE204" s="46"/>
      <c r="AF204" s="2111">
        <f t="shared" si="18"/>
        <v>0</v>
      </c>
      <c r="AG204" s="2111">
        <f t="shared" si="19"/>
        <v>3</v>
      </c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</row>
    <row r="205" spans="1:265" s="7" customFormat="1" ht="15" customHeight="1" thickBot="1" x14ac:dyDescent="0.25">
      <c r="A205" s="790"/>
      <c r="B205" s="73" t="s">
        <v>169</v>
      </c>
      <c r="C205" s="113"/>
      <c r="D205" s="884" t="s">
        <v>170</v>
      </c>
      <c r="E205" s="905"/>
      <c r="F205" s="437"/>
      <c r="G205" s="438"/>
      <c r="H205" s="184" t="s">
        <v>23</v>
      </c>
      <c r="I205" s="184" t="s">
        <v>104</v>
      </c>
      <c r="J205" s="1731" t="s">
        <v>96</v>
      </c>
      <c r="K205" s="1110" t="s">
        <v>1469</v>
      </c>
      <c r="L205" s="225"/>
      <c r="M205" s="397"/>
      <c r="N205" s="397"/>
      <c r="O205" s="225"/>
      <c r="P205" s="2159">
        <f t="shared" si="17"/>
        <v>0</v>
      </c>
      <c r="Q205" s="297"/>
      <c r="R205" s="298"/>
      <c r="S205" s="298"/>
      <c r="T205" s="298"/>
      <c r="U205" s="298"/>
      <c r="V205" s="298">
        <v>4</v>
      </c>
      <c r="W205" s="299"/>
      <c r="X205" s="72"/>
      <c r="Y205" s="72"/>
      <c r="Z205" s="63"/>
      <c r="AA205" s="46"/>
      <c r="AB205" s="46"/>
      <c r="AC205" s="46" t="str">
        <f t="shared" si="16"/>
        <v/>
      </c>
      <c r="AD205" s="46"/>
      <c r="AE205" s="2044"/>
      <c r="AF205" s="2111">
        <f t="shared" si="18"/>
        <v>0</v>
      </c>
      <c r="AG205" s="2111">
        <f t="shared" si="19"/>
        <v>0</v>
      </c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</row>
    <row r="206" spans="1:265" s="7" customFormat="1" ht="15" customHeight="1" thickBot="1" x14ac:dyDescent="0.25">
      <c r="A206" s="790"/>
      <c r="B206" s="73" t="s">
        <v>169</v>
      </c>
      <c r="C206" s="113"/>
      <c r="D206" s="884" t="s">
        <v>170</v>
      </c>
      <c r="E206" s="905"/>
      <c r="F206" s="437"/>
      <c r="G206" s="438"/>
      <c r="H206" s="184" t="s">
        <v>23</v>
      </c>
      <c r="I206" s="184" t="s">
        <v>104</v>
      </c>
      <c r="J206" s="1790" t="s">
        <v>95</v>
      </c>
      <c r="K206" s="225" t="s">
        <v>1711</v>
      </c>
      <c r="L206" s="225"/>
      <c r="M206" s="397"/>
      <c r="N206" s="397"/>
      <c r="O206" s="225"/>
      <c r="P206" s="2159">
        <f t="shared" si="17"/>
        <v>0</v>
      </c>
      <c r="Q206" s="297"/>
      <c r="R206" s="298"/>
      <c r="S206" s="298"/>
      <c r="T206" s="298"/>
      <c r="U206" s="298">
        <v>4</v>
      </c>
      <c r="V206" s="298"/>
      <c r="W206" s="299"/>
      <c r="X206" s="72"/>
      <c r="Y206" s="72"/>
      <c r="Z206" s="63"/>
      <c r="AA206" s="46"/>
      <c r="AB206" s="46"/>
      <c r="AC206" s="46" t="str">
        <f t="shared" si="16"/>
        <v/>
      </c>
      <c r="AD206" s="46"/>
      <c r="AE206" s="46"/>
      <c r="AF206" s="2111">
        <f t="shared" si="18"/>
        <v>0</v>
      </c>
      <c r="AG206" s="2111">
        <f t="shared" si="19"/>
        <v>0</v>
      </c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</row>
    <row r="207" spans="1:265" s="7" customFormat="1" ht="15" customHeight="1" thickBot="1" x14ac:dyDescent="0.25">
      <c r="A207" s="275"/>
      <c r="B207" s="92" t="s">
        <v>169</v>
      </c>
      <c r="C207" s="115"/>
      <c r="D207" s="923" t="s">
        <v>170</v>
      </c>
      <c r="E207" s="906"/>
      <c r="F207" s="439"/>
      <c r="G207" s="440"/>
      <c r="H207" s="253" t="s">
        <v>23</v>
      </c>
      <c r="I207" s="253" t="s">
        <v>104</v>
      </c>
      <c r="J207" s="1786" t="s">
        <v>1425</v>
      </c>
      <c r="K207" s="254" t="s">
        <v>1732</v>
      </c>
      <c r="L207" s="254"/>
      <c r="M207" s="530"/>
      <c r="N207" s="530"/>
      <c r="O207" s="254"/>
      <c r="P207" s="2159">
        <f t="shared" si="17"/>
        <v>0</v>
      </c>
      <c r="Q207" s="313"/>
      <c r="R207" s="314"/>
      <c r="S207" s="314"/>
      <c r="T207" s="314">
        <v>4</v>
      </c>
      <c r="U207" s="314"/>
      <c r="V207" s="314"/>
      <c r="W207" s="315"/>
      <c r="X207" s="72">
        <f>SUM(Q197:W207)</f>
        <v>40</v>
      </c>
      <c r="Y207" s="72">
        <f>X207</f>
        <v>40</v>
      </c>
      <c r="Z207" s="63"/>
      <c r="AA207" s="46"/>
      <c r="AB207" s="46"/>
      <c r="AC207" s="46" t="str">
        <f t="shared" si="16"/>
        <v/>
      </c>
      <c r="AD207" s="46" t="s">
        <v>2077</v>
      </c>
      <c r="AE207" s="46"/>
      <c r="AF207" s="2111">
        <f t="shared" si="18"/>
        <v>0</v>
      </c>
      <c r="AG207" s="2111">
        <f t="shared" si="19"/>
        <v>0</v>
      </c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6"/>
      <c r="JA207" s="46"/>
      <c r="JB207" s="46"/>
      <c r="JC207" s="46"/>
      <c r="JD207" s="46"/>
      <c r="JE207" s="46"/>
    </row>
    <row r="208" spans="1:265" s="7" customFormat="1" ht="15" customHeight="1" thickBot="1" x14ac:dyDescent="0.25">
      <c r="A208" s="273">
        <f>A197+1</f>
        <v>22</v>
      </c>
      <c r="B208" s="630" t="s">
        <v>540</v>
      </c>
      <c r="C208" s="104" t="s">
        <v>35</v>
      </c>
      <c r="D208" s="876" t="s">
        <v>571</v>
      </c>
      <c r="E208" s="842" t="s">
        <v>88</v>
      </c>
      <c r="F208" s="460" t="s">
        <v>2126</v>
      </c>
      <c r="G208" s="460" t="s">
        <v>1018</v>
      </c>
      <c r="H208" s="201" t="s">
        <v>539</v>
      </c>
      <c r="I208" s="201" t="s">
        <v>1019</v>
      </c>
      <c r="J208" s="645"/>
      <c r="K208" s="740" t="s">
        <v>1487</v>
      </c>
      <c r="L208" s="740" t="s">
        <v>97</v>
      </c>
      <c r="M208" s="741">
        <v>2</v>
      </c>
      <c r="N208" s="741" t="s">
        <v>24</v>
      </c>
      <c r="O208" s="740" t="s">
        <v>402</v>
      </c>
      <c r="P208" s="2159">
        <f t="shared" si="17"/>
        <v>5</v>
      </c>
      <c r="Q208" s="729">
        <v>3</v>
      </c>
      <c r="R208" s="730">
        <v>2</v>
      </c>
      <c r="S208" s="730"/>
      <c r="T208" s="730"/>
      <c r="U208" s="730"/>
      <c r="V208" s="730"/>
      <c r="W208" s="731"/>
      <c r="X208" s="71"/>
      <c r="Y208" s="105"/>
      <c r="Z208" s="63" t="str">
        <f>C208</f>
        <v>TC</v>
      </c>
      <c r="AA208" s="46" t="s">
        <v>875</v>
      </c>
      <c r="AB208" s="46" t="s">
        <v>880</v>
      </c>
      <c r="AC208" s="46">
        <f t="shared" si="16"/>
        <v>9</v>
      </c>
      <c r="AD208" s="46"/>
      <c r="AE208" s="46"/>
      <c r="AF208" s="2111">
        <f t="shared" si="18"/>
        <v>5</v>
      </c>
      <c r="AG208" s="2111">
        <f t="shared" si="19"/>
        <v>0</v>
      </c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</row>
    <row r="209" spans="1:265" s="7" customFormat="1" ht="15" customHeight="1" thickBot="1" x14ac:dyDescent="0.25">
      <c r="A209" s="790"/>
      <c r="B209" s="73" t="s">
        <v>540</v>
      </c>
      <c r="C209" s="107"/>
      <c r="D209" s="878" t="s">
        <v>571</v>
      </c>
      <c r="E209" s="879"/>
      <c r="F209" s="438"/>
      <c r="G209" s="438"/>
      <c r="H209" s="183" t="s">
        <v>539</v>
      </c>
      <c r="I209" s="183" t="s">
        <v>1019</v>
      </c>
      <c r="J209" s="655"/>
      <c r="K209" s="742" t="s">
        <v>1487</v>
      </c>
      <c r="L209" s="742" t="s">
        <v>97</v>
      </c>
      <c r="M209" s="723">
        <v>2</v>
      </c>
      <c r="N209" s="723" t="s">
        <v>98</v>
      </c>
      <c r="O209" s="742" t="s">
        <v>402</v>
      </c>
      <c r="P209" s="2159">
        <f t="shared" si="17"/>
        <v>5</v>
      </c>
      <c r="Q209" s="548">
        <v>3</v>
      </c>
      <c r="R209" s="724">
        <v>2</v>
      </c>
      <c r="S209" s="724"/>
      <c r="T209" s="724"/>
      <c r="U209" s="724"/>
      <c r="V209" s="724"/>
      <c r="W209" s="725"/>
      <c r="X209" s="79"/>
      <c r="Y209" s="80"/>
      <c r="Z209" s="63"/>
      <c r="AA209" s="46"/>
      <c r="AB209" s="46"/>
      <c r="AC209" s="46" t="str">
        <f t="shared" si="16"/>
        <v/>
      </c>
      <c r="AD209" s="46"/>
      <c r="AE209" s="46"/>
      <c r="AF209" s="2111">
        <f t="shared" si="18"/>
        <v>5</v>
      </c>
      <c r="AG209" s="2111">
        <f t="shared" si="19"/>
        <v>0</v>
      </c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</row>
    <row r="210" spans="1:265" s="7" customFormat="1" ht="15" customHeight="1" thickBot="1" x14ac:dyDescent="0.25">
      <c r="A210" s="790"/>
      <c r="B210" s="73" t="s">
        <v>540</v>
      </c>
      <c r="C210" s="107"/>
      <c r="D210" s="878" t="s">
        <v>571</v>
      </c>
      <c r="E210" s="879"/>
      <c r="F210" s="438"/>
      <c r="G210" s="438"/>
      <c r="H210" s="183" t="s">
        <v>539</v>
      </c>
      <c r="I210" s="183" t="s">
        <v>1019</v>
      </c>
      <c r="J210" s="655"/>
      <c r="K210" s="742" t="s">
        <v>1487</v>
      </c>
      <c r="L210" s="742" t="s">
        <v>97</v>
      </c>
      <c r="M210" s="723">
        <v>2</v>
      </c>
      <c r="N210" s="723" t="s">
        <v>395</v>
      </c>
      <c r="O210" s="742" t="s">
        <v>402</v>
      </c>
      <c r="P210" s="2159">
        <f t="shared" si="17"/>
        <v>5</v>
      </c>
      <c r="Q210" s="548">
        <v>3</v>
      </c>
      <c r="R210" s="724">
        <v>2</v>
      </c>
      <c r="S210" s="724"/>
      <c r="T210" s="724"/>
      <c r="U210" s="724"/>
      <c r="V210" s="724"/>
      <c r="W210" s="725"/>
      <c r="X210" s="79"/>
      <c r="Y210" s="80"/>
      <c r="Z210" s="63"/>
      <c r="AA210" s="46"/>
      <c r="AB210" s="46"/>
      <c r="AC210" s="46" t="str">
        <f t="shared" si="16"/>
        <v/>
      </c>
      <c r="AD210" s="46"/>
      <c r="AE210" s="46"/>
      <c r="AF210" s="2111">
        <f t="shared" si="18"/>
        <v>5</v>
      </c>
      <c r="AG210" s="2111">
        <f t="shared" si="19"/>
        <v>0</v>
      </c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</row>
    <row r="211" spans="1:265" s="7" customFormat="1" ht="15" customHeight="1" thickBot="1" x14ac:dyDescent="0.25">
      <c r="A211" s="790"/>
      <c r="B211" s="73" t="s">
        <v>540</v>
      </c>
      <c r="C211" s="107"/>
      <c r="D211" s="878" t="s">
        <v>571</v>
      </c>
      <c r="E211" s="879"/>
      <c r="F211" s="438"/>
      <c r="G211" s="438"/>
      <c r="H211" s="85" t="s">
        <v>539</v>
      </c>
      <c r="I211" s="82" t="s">
        <v>1019</v>
      </c>
      <c r="J211" s="1760" t="s">
        <v>1424</v>
      </c>
      <c r="K211" s="580" t="s">
        <v>1505</v>
      </c>
      <c r="L211" s="580"/>
      <c r="M211" s="581"/>
      <c r="N211" s="581"/>
      <c r="O211" s="582"/>
      <c r="P211" s="2159">
        <f t="shared" si="17"/>
        <v>0</v>
      </c>
      <c r="Q211" s="583"/>
      <c r="R211" s="724"/>
      <c r="S211" s="724">
        <v>2</v>
      </c>
      <c r="T211" s="724"/>
      <c r="U211" s="724"/>
      <c r="V211" s="724"/>
      <c r="W211" s="725"/>
      <c r="X211" s="79"/>
      <c r="Y211" s="80"/>
      <c r="Z211" s="63"/>
      <c r="AA211" s="46"/>
      <c r="AB211" s="46"/>
      <c r="AC211" s="46" t="str">
        <f t="shared" si="16"/>
        <v/>
      </c>
      <c r="AD211" s="46"/>
      <c r="AE211" s="46"/>
      <c r="AF211" s="2111">
        <f t="shared" si="18"/>
        <v>0</v>
      </c>
      <c r="AG211" s="2111">
        <f t="shared" si="19"/>
        <v>2</v>
      </c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</row>
    <row r="212" spans="1:265" s="788" customFormat="1" ht="15" customHeight="1" thickBot="1" x14ac:dyDescent="0.25">
      <c r="A212" s="790"/>
      <c r="B212" s="73" t="s">
        <v>540</v>
      </c>
      <c r="C212" s="107"/>
      <c r="D212" s="878" t="s">
        <v>571</v>
      </c>
      <c r="E212" s="879"/>
      <c r="F212" s="438"/>
      <c r="G212" s="438"/>
      <c r="H212" s="183" t="s">
        <v>539</v>
      </c>
      <c r="I212" s="183" t="s">
        <v>1019</v>
      </c>
      <c r="J212" s="1756" t="s">
        <v>1424</v>
      </c>
      <c r="K212" s="212" t="s">
        <v>1506</v>
      </c>
      <c r="L212" s="742"/>
      <c r="M212" s="723"/>
      <c r="N212" s="723"/>
      <c r="O212" s="742"/>
      <c r="P212" s="2159">
        <f t="shared" si="17"/>
        <v>0</v>
      </c>
      <c r="Q212" s="548"/>
      <c r="R212" s="724"/>
      <c r="S212" s="724">
        <v>1</v>
      </c>
      <c r="T212" s="724"/>
      <c r="U212" s="724"/>
      <c r="V212" s="724"/>
      <c r="W212" s="725"/>
      <c r="X212" s="791"/>
      <c r="Y212" s="80"/>
      <c r="Z212" s="63"/>
      <c r="AA212" s="789"/>
      <c r="AB212" s="789"/>
      <c r="AC212" s="789" t="str">
        <f t="shared" si="16"/>
        <v/>
      </c>
      <c r="AD212" s="789"/>
      <c r="AE212" s="789"/>
      <c r="AF212" s="2111">
        <f t="shared" si="18"/>
        <v>0</v>
      </c>
      <c r="AG212" s="2111">
        <f t="shared" si="19"/>
        <v>1</v>
      </c>
      <c r="AH212" s="789"/>
      <c r="AI212" s="789"/>
      <c r="AJ212" s="789"/>
      <c r="AK212" s="789"/>
      <c r="AL212" s="789"/>
      <c r="AM212" s="789"/>
      <c r="AN212" s="789"/>
      <c r="AO212" s="789"/>
      <c r="AP212" s="789"/>
      <c r="AQ212" s="789"/>
      <c r="AR212" s="789"/>
      <c r="AS212" s="789"/>
      <c r="AT212" s="789"/>
      <c r="AU212" s="789"/>
      <c r="AV212" s="789"/>
      <c r="AW212" s="789"/>
      <c r="AX212" s="789"/>
      <c r="AY212" s="789"/>
      <c r="AZ212" s="789"/>
      <c r="BA212" s="789"/>
      <c r="BB212" s="789"/>
      <c r="BC212" s="789"/>
      <c r="BD212" s="789"/>
      <c r="BE212" s="789"/>
      <c r="BF212" s="789"/>
      <c r="BG212" s="789"/>
      <c r="BH212" s="789"/>
      <c r="BI212" s="789"/>
      <c r="BJ212" s="789"/>
      <c r="BK212" s="789"/>
      <c r="BL212" s="789"/>
      <c r="BM212" s="789"/>
      <c r="BN212" s="789"/>
      <c r="BO212" s="789"/>
      <c r="BP212" s="789"/>
      <c r="BQ212" s="789"/>
      <c r="BR212" s="789"/>
      <c r="BS212" s="789"/>
      <c r="BT212" s="789"/>
      <c r="BU212" s="789"/>
      <c r="BV212" s="789"/>
      <c r="BW212" s="789"/>
      <c r="BX212" s="789"/>
      <c r="BY212" s="789"/>
      <c r="BZ212" s="789"/>
      <c r="CA212" s="789"/>
      <c r="CB212" s="789"/>
      <c r="CC212" s="789"/>
      <c r="CD212" s="789"/>
      <c r="CE212" s="789"/>
      <c r="CF212" s="789"/>
      <c r="CG212" s="789"/>
      <c r="CH212" s="789"/>
      <c r="CI212" s="789"/>
      <c r="CJ212" s="789"/>
      <c r="CK212" s="789"/>
      <c r="CL212" s="789"/>
      <c r="CM212" s="789"/>
      <c r="CN212" s="789"/>
      <c r="CO212" s="789"/>
      <c r="CP212" s="789"/>
      <c r="CQ212" s="789"/>
      <c r="CR212" s="789"/>
      <c r="CS212" s="789"/>
      <c r="CT212" s="789"/>
      <c r="CU212" s="789"/>
      <c r="CV212" s="789"/>
      <c r="CW212" s="789"/>
      <c r="CX212" s="789"/>
      <c r="CY212" s="789"/>
      <c r="CZ212" s="789"/>
      <c r="DA212" s="789"/>
      <c r="DB212" s="789"/>
      <c r="DC212" s="789"/>
      <c r="DD212" s="789"/>
      <c r="DE212" s="789"/>
      <c r="DF212" s="789"/>
      <c r="DG212" s="789"/>
      <c r="DH212" s="789"/>
      <c r="DI212" s="789"/>
      <c r="DJ212" s="789"/>
      <c r="DK212" s="789"/>
      <c r="DL212" s="789"/>
      <c r="DM212" s="789"/>
      <c r="DN212" s="789"/>
      <c r="DO212" s="789"/>
      <c r="DP212" s="789"/>
      <c r="DQ212" s="789"/>
      <c r="DR212" s="789"/>
      <c r="DS212" s="789"/>
      <c r="DT212" s="789"/>
      <c r="DU212" s="789"/>
      <c r="DV212" s="789"/>
      <c r="DW212" s="789"/>
      <c r="DX212" s="789"/>
      <c r="DY212" s="789"/>
      <c r="DZ212" s="789"/>
      <c r="EA212" s="789"/>
      <c r="EB212" s="789"/>
      <c r="EC212" s="789"/>
      <c r="ED212" s="789"/>
      <c r="EE212" s="789"/>
      <c r="EF212" s="789"/>
      <c r="EG212" s="789"/>
      <c r="EH212" s="789"/>
      <c r="EI212" s="789"/>
      <c r="EJ212" s="789"/>
      <c r="EK212" s="789"/>
      <c r="EL212" s="789"/>
      <c r="EM212" s="789"/>
      <c r="EN212" s="789"/>
      <c r="EO212" s="789"/>
      <c r="EP212" s="789"/>
      <c r="EQ212" s="789"/>
      <c r="ER212" s="789"/>
      <c r="ES212" s="789"/>
      <c r="ET212" s="789"/>
      <c r="EU212" s="789"/>
      <c r="EV212" s="789"/>
      <c r="EW212" s="789"/>
      <c r="EX212" s="789"/>
      <c r="EY212" s="789"/>
      <c r="EZ212" s="789"/>
      <c r="FA212" s="789"/>
      <c r="FB212" s="789"/>
      <c r="FC212" s="789"/>
      <c r="FD212" s="789"/>
      <c r="FE212" s="789"/>
      <c r="FF212" s="789"/>
      <c r="FG212" s="789"/>
      <c r="FH212" s="789"/>
      <c r="FI212" s="789"/>
      <c r="FJ212" s="789"/>
      <c r="FK212" s="789"/>
      <c r="FL212" s="789"/>
      <c r="FM212" s="789"/>
      <c r="FN212" s="789"/>
      <c r="FO212" s="789"/>
      <c r="FP212" s="789"/>
      <c r="FQ212" s="789"/>
      <c r="FR212" s="789"/>
      <c r="FS212" s="789"/>
      <c r="FT212" s="789"/>
      <c r="FU212" s="789"/>
      <c r="FV212" s="789"/>
      <c r="FW212" s="789"/>
      <c r="FX212" s="789"/>
      <c r="FY212" s="789"/>
      <c r="FZ212" s="789"/>
      <c r="GA212" s="789"/>
      <c r="GB212" s="789"/>
      <c r="GC212" s="789"/>
      <c r="GD212" s="789"/>
      <c r="GE212" s="789"/>
      <c r="GF212" s="789"/>
      <c r="GG212" s="789"/>
      <c r="GH212" s="789"/>
      <c r="GI212" s="789"/>
      <c r="GJ212" s="789"/>
      <c r="GK212" s="789"/>
      <c r="GL212" s="789"/>
      <c r="GM212" s="789"/>
      <c r="GN212" s="789"/>
      <c r="GO212" s="789"/>
      <c r="GP212" s="789"/>
      <c r="GQ212" s="789"/>
      <c r="GR212" s="789"/>
      <c r="GS212" s="789"/>
      <c r="GT212" s="789"/>
      <c r="GU212" s="789"/>
      <c r="GV212" s="789"/>
      <c r="GW212" s="789"/>
      <c r="GX212" s="789"/>
      <c r="GY212" s="789"/>
      <c r="GZ212" s="789"/>
      <c r="HA212" s="789"/>
      <c r="HB212" s="789"/>
      <c r="HC212" s="789"/>
      <c r="HD212" s="789"/>
      <c r="HE212" s="789"/>
      <c r="HF212" s="789"/>
      <c r="HG212" s="789"/>
      <c r="HH212" s="789"/>
      <c r="HI212" s="789"/>
      <c r="HJ212" s="789"/>
      <c r="HK212" s="789"/>
      <c r="HL212" s="789"/>
      <c r="HM212" s="789"/>
      <c r="HN212" s="789"/>
      <c r="HO212" s="789"/>
      <c r="HP212" s="789"/>
      <c r="HQ212" s="789"/>
      <c r="HR212" s="789"/>
      <c r="HS212" s="789"/>
      <c r="HT212" s="789"/>
      <c r="HU212" s="789"/>
      <c r="HV212" s="789"/>
      <c r="HW212" s="789"/>
      <c r="HX212" s="789"/>
      <c r="HY212" s="789"/>
      <c r="HZ212" s="789"/>
      <c r="IA212" s="789"/>
      <c r="IB212" s="789"/>
      <c r="IC212" s="789"/>
      <c r="ID212" s="789"/>
      <c r="IE212" s="789"/>
      <c r="IF212" s="789"/>
      <c r="IG212" s="789"/>
      <c r="IH212" s="789"/>
      <c r="II212" s="789"/>
      <c r="IJ212" s="789"/>
      <c r="IK212" s="789"/>
      <c r="IL212" s="789"/>
      <c r="IM212" s="789"/>
      <c r="IN212" s="789"/>
      <c r="IO212" s="789"/>
      <c r="IP212" s="789"/>
      <c r="IQ212" s="789"/>
      <c r="IR212" s="789"/>
      <c r="IS212" s="789"/>
      <c r="IT212" s="789"/>
      <c r="IU212" s="789"/>
      <c r="IV212" s="789"/>
      <c r="IW212" s="789"/>
      <c r="IX212" s="789"/>
      <c r="IY212" s="789"/>
      <c r="IZ212" s="789"/>
      <c r="JA212" s="789"/>
      <c r="JB212" s="789"/>
      <c r="JC212" s="789"/>
      <c r="JD212" s="789"/>
      <c r="JE212" s="789"/>
    </row>
    <row r="213" spans="1:265" s="7" customFormat="1" ht="15" customHeight="1" thickBot="1" x14ac:dyDescent="0.25">
      <c r="A213" s="790"/>
      <c r="B213" s="73" t="s">
        <v>540</v>
      </c>
      <c r="C213" s="107"/>
      <c r="D213" s="878" t="s">
        <v>571</v>
      </c>
      <c r="E213" s="879"/>
      <c r="F213" s="438"/>
      <c r="G213" s="438"/>
      <c r="H213" s="183" t="s">
        <v>539</v>
      </c>
      <c r="I213" s="183" t="s">
        <v>1019</v>
      </c>
      <c r="J213" s="1726" t="s">
        <v>95</v>
      </c>
      <c r="K213" s="1068" t="s">
        <v>1712</v>
      </c>
      <c r="L213" s="742"/>
      <c r="M213" s="723"/>
      <c r="N213" s="723"/>
      <c r="O213" s="742"/>
      <c r="P213" s="2159">
        <f t="shared" si="17"/>
        <v>0</v>
      </c>
      <c r="Q213" s="548"/>
      <c r="R213" s="724"/>
      <c r="S213" s="724"/>
      <c r="T213" s="724"/>
      <c r="U213" s="724">
        <v>5</v>
      </c>
      <c r="V213" s="724"/>
      <c r="W213" s="725"/>
      <c r="X213" s="79"/>
      <c r="Y213" s="80"/>
      <c r="Z213" s="63"/>
      <c r="AA213" s="46"/>
      <c r="AB213" s="46"/>
      <c r="AC213" s="46" t="str">
        <f t="shared" si="16"/>
        <v/>
      </c>
      <c r="AD213" s="46"/>
      <c r="AE213" s="46"/>
      <c r="AF213" s="2111">
        <f t="shared" si="18"/>
        <v>0</v>
      </c>
      <c r="AG213" s="2111">
        <f t="shared" si="19"/>
        <v>0</v>
      </c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  <c r="IT213" s="46"/>
      <c r="IU213" s="46"/>
      <c r="IV213" s="46"/>
      <c r="IW213" s="46"/>
      <c r="IX213" s="46"/>
      <c r="IY213" s="46"/>
      <c r="IZ213" s="46"/>
      <c r="JA213" s="46"/>
      <c r="JB213" s="46"/>
      <c r="JC213" s="46"/>
      <c r="JD213" s="46"/>
      <c r="JE213" s="46"/>
    </row>
    <row r="214" spans="1:265" s="7" customFormat="1" ht="15" customHeight="1" thickBot="1" x14ac:dyDescent="0.25">
      <c r="A214" s="275"/>
      <c r="B214" s="92" t="s">
        <v>540</v>
      </c>
      <c r="C214" s="136"/>
      <c r="D214" s="880" t="s">
        <v>571</v>
      </c>
      <c r="E214" s="881"/>
      <c r="F214" s="440"/>
      <c r="G214" s="440"/>
      <c r="H214" s="132" t="s">
        <v>539</v>
      </c>
      <c r="I214" s="132" t="s">
        <v>1019</v>
      </c>
      <c r="J214" s="1781" t="s">
        <v>1425</v>
      </c>
      <c r="K214" s="743" t="s">
        <v>1646</v>
      </c>
      <c r="L214" s="743"/>
      <c r="M214" s="744"/>
      <c r="N214" s="744"/>
      <c r="O214" s="743"/>
      <c r="P214" s="2159">
        <f t="shared" si="17"/>
        <v>0</v>
      </c>
      <c r="Q214" s="745"/>
      <c r="R214" s="738"/>
      <c r="S214" s="738"/>
      <c r="T214" s="738">
        <v>17</v>
      </c>
      <c r="U214" s="738"/>
      <c r="V214" s="738"/>
      <c r="W214" s="739"/>
      <c r="X214" s="109">
        <f>SUM(Q208:W214)</f>
        <v>40</v>
      </c>
      <c r="Y214" s="110">
        <f>X214</f>
        <v>40</v>
      </c>
      <c r="Z214" s="63"/>
      <c r="AA214" s="46"/>
      <c r="AB214" s="46"/>
      <c r="AC214" s="46" t="str">
        <f t="shared" si="16"/>
        <v/>
      </c>
      <c r="AD214" s="46" t="s">
        <v>2078</v>
      </c>
      <c r="AE214" s="46"/>
      <c r="AF214" s="2111">
        <f t="shared" si="18"/>
        <v>0</v>
      </c>
      <c r="AG214" s="2111">
        <f t="shared" si="19"/>
        <v>0</v>
      </c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  <c r="IT214" s="46"/>
      <c r="IU214" s="46"/>
      <c r="IV214" s="46"/>
      <c r="IW214" s="46"/>
      <c r="IX214" s="46"/>
      <c r="IY214" s="46"/>
      <c r="IZ214" s="46"/>
      <c r="JA214" s="46"/>
      <c r="JB214" s="46"/>
      <c r="JC214" s="46"/>
      <c r="JD214" s="46"/>
      <c r="JE214" s="46"/>
    </row>
    <row r="215" spans="1:265" s="549" customFormat="1" ht="15" customHeight="1" thickBot="1" x14ac:dyDescent="0.25">
      <c r="A215" s="790">
        <f>A208+1</f>
        <v>23</v>
      </c>
      <c r="B215" s="630" t="s">
        <v>2141</v>
      </c>
      <c r="C215" s="111" t="s">
        <v>35</v>
      </c>
      <c r="D215" s="1872" t="s">
        <v>1965</v>
      </c>
      <c r="E215" s="842" t="s">
        <v>88</v>
      </c>
      <c r="F215" s="459" t="s">
        <v>422</v>
      </c>
      <c r="G215" s="460" t="s">
        <v>1966</v>
      </c>
      <c r="H215" s="726" t="s">
        <v>421</v>
      </c>
      <c r="I215" s="726" t="s">
        <v>1847</v>
      </c>
      <c r="J215" s="726"/>
      <c r="K215" s="727" t="s">
        <v>1967</v>
      </c>
      <c r="L215" s="727" t="s">
        <v>97</v>
      </c>
      <c r="M215" s="728">
        <v>5</v>
      </c>
      <c r="N215" s="728" t="s">
        <v>24</v>
      </c>
      <c r="O215" s="727" t="s">
        <v>1860</v>
      </c>
      <c r="P215" s="2159">
        <f t="shared" si="17"/>
        <v>4</v>
      </c>
      <c r="Q215" s="729">
        <v>3</v>
      </c>
      <c r="R215" s="730">
        <v>1</v>
      </c>
      <c r="S215" s="730"/>
      <c r="T215" s="730"/>
      <c r="U215" s="730"/>
      <c r="V215" s="730"/>
      <c r="W215" s="731"/>
      <c r="X215" s="1867"/>
      <c r="Y215" s="1867"/>
      <c r="Z215" s="1868" t="str">
        <f>C215</f>
        <v>TC</v>
      </c>
      <c r="AA215" s="549" t="s">
        <v>876</v>
      </c>
      <c r="AB215" s="549" t="s">
        <v>881</v>
      </c>
      <c r="AC215" s="549">
        <f t="shared" ref="AC215:AC224" si="20">IF(C215&lt;&gt;"",SUMIF(D$6:D$1625,D215,Q$6:R$1625),"")</f>
        <v>15</v>
      </c>
      <c r="AF215" s="2111">
        <f t="shared" si="18"/>
        <v>4</v>
      </c>
      <c r="AG215" s="2111">
        <f t="shared" si="19"/>
        <v>0</v>
      </c>
    </row>
    <row r="216" spans="1:265" s="549" customFormat="1" ht="15" customHeight="1" thickBot="1" x14ac:dyDescent="0.25">
      <c r="A216" s="790"/>
      <c r="B216" s="73" t="s">
        <v>1964</v>
      </c>
      <c r="C216" s="113"/>
      <c r="D216" s="1896" t="s">
        <v>1965</v>
      </c>
      <c r="E216" s="900"/>
      <c r="F216" s="472"/>
      <c r="G216" s="473"/>
      <c r="H216" s="546" t="s">
        <v>421</v>
      </c>
      <c r="I216" s="546" t="s">
        <v>1847</v>
      </c>
      <c r="J216" s="546"/>
      <c r="K216" s="547" t="s">
        <v>1967</v>
      </c>
      <c r="L216" s="547" t="s">
        <v>97</v>
      </c>
      <c r="M216" s="732">
        <v>5</v>
      </c>
      <c r="N216" s="732" t="s">
        <v>98</v>
      </c>
      <c r="O216" s="547" t="s">
        <v>1860</v>
      </c>
      <c r="P216" s="2159">
        <f t="shared" si="17"/>
        <v>4</v>
      </c>
      <c r="Q216" s="548">
        <v>3</v>
      </c>
      <c r="R216" s="724">
        <v>1</v>
      </c>
      <c r="S216" s="724"/>
      <c r="T216" s="724"/>
      <c r="U216" s="724"/>
      <c r="V216" s="724"/>
      <c r="W216" s="725"/>
      <c r="X216" s="1870"/>
      <c r="Y216" s="1870"/>
      <c r="Z216" s="1868"/>
      <c r="AC216" s="549" t="str">
        <f t="shared" si="20"/>
        <v/>
      </c>
      <c r="AF216" s="2111">
        <f t="shared" si="18"/>
        <v>4</v>
      </c>
      <c r="AG216" s="2111">
        <f t="shared" si="19"/>
        <v>0</v>
      </c>
    </row>
    <row r="217" spans="1:265" s="549" customFormat="1" ht="15" customHeight="1" thickBot="1" x14ac:dyDescent="0.25">
      <c r="A217" s="790"/>
      <c r="B217" s="73" t="s">
        <v>1964</v>
      </c>
      <c r="C217" s="113"/>
      <c r="D217" s="1896" t="s">
        <v>1965</v>
      </c>
      <c r="E217" s="900"/>
      <c r="F217" s="472"/>
      <c r="G217" s="473"/>
      <c r="H217" s="546" t="s">
        <v>421</v>
      </c>
      <c r="I217" s="546" t="s">
        <v>1847</v>
      </c>
      <c r="J217" s="546"/>
      <c r="K217" s="547" t="s">
        <v>1967</v>
      </c>
      <c r="L217" s="547" t="s">
        <v>97</v>
      </c>
      <c r="M217" s="732">
        <v>5</v>
      </c>
      <c r="N217" s="732" t="s">
        <v>395</v>
      </c>
      <c r="O217" s="547" t="s">
        <v>429</v>
      </c>
      <c r="P217" s="2159">
        <f t="shared" si="17"/>
        <v>4</v>
      </c>
      <c r="Q217" s="548">
        <v>3</v>
      </c>
      <c r="R217" s="724">
        <v>1</v>
      </c>
      <c r="S217" s="724"/>
      <c r="T217" s="724"/>
      <c r="U217" s="724"/>
      <c r="V217" s="724"/>
      <c r="W217" s="725"/>
      <c r="X217" s="1870"/>
      <c r="Y217" s="1870"/>
      <c r="Z217" s="1868"/>
      <c r="AC217" s="549" t="str">
        <f t="shared" si="20"/>
        <v/>
      </c>
      <c r="AF217" s="2111">
        <f t="shared" si="18"/>
        <v>4</v>
      </c>
      <c r="AG217" s="2111">
        <f t="shared" si="19"/>
        <v>0</v>
      </c>
    </row>
    <row r="218" spans="1:265" s="549" customFormat="1" ht="15" customHeight="1" thickBot="1" x14ac:dyDescent="0.25">
      <c r="A218" s="790"/>
      <c r="B218" s="73" t="s">
        <v>1964</v>
      </c>
      <c r="C218" s="113"/>
      <c r="D218" s="1896" t="s">
        <v>1965</v>
      </c>
      <c r="E218" s="900"/>
      <c r="F218" s="472"/>
      <c r="G218" s="473"/>
      <c r="H218" s="546" t="s">
        <v>421</v>
      </c>
      <c r="I218" s="546" t="s">
        <v>1847</v>
      </c>
      <c r="J218" s="546"/>
      <c r="K218" s="547" t="s">
        <v>1968</v>
      </c>
      <c r="L218" s="547" t="s">
        <v>97</v>
      </c>
      <c r="M218" s="732">
        <v>7</v>
      </c>
      <c r="N218" s="732" t="s">
        <v>24</v>
      </c>
      <c r="O218" s="547" t="s">
        <v>1860</v>
      </c>
      <c r="P218" s="2159">
        <f t="shared" si="17"/>
        <v>4</v>
      </c>
      <c r="Q218" s="548">
        <v>3</v>
      </c>
      <c r="R218" s="724">
        <v>1</v>
      </c>
      <c r="S218" s="724"/>
      <c r="T218" s="724"/>
      <c r="U218" s="724"/>
      <c r="V218" s="724"/>
      <c r="W218" s="725"/>
      <c r="X218" s="1870"/>
      <c r="Y218" s="1870"/>
      <c r="Z218" s="1868"/>
      <c r="AC218" s="549" t="str">
        <f t="shared" si="20"/>
        <v/>
      </c>
      <c r="AF218" s="2111">
        <f t="shared" si="18"/>
        <v>4</v>
      </c>
      <c r="AG218" s="2111">
        <f t="shared" si="19"/>
        <v>0</v>
      </c>
    </row>
    <row r="219" spans="1:265" s="549" customFormat="1" ht="15" customHeight="1" thickBot="1" x14ac:dyDescent="0.25">
      <c r="A219" s="790"/>
      <c r="B219" s="73" t="s">
        <v>1964</v>
      </c>
      <c r="C219" s="113"/>
      <c r="D219" s="1896" t="s">
        <v>1965</v>
      </c>
      <c r="E219" s="900"/>
      <c r="F219" s="472"/>
      <c r="G219" s="473"/>
      <c r="H219" s="546" t="s">
        <v>421</v>
      </c>
      <c r="I219" s="546" t="s">
        <v>1847</v>
      </c>
      <c r="J219" s="546"/>
      <c r="K219" s="547" t="s">
        <v>1968</v>
      </c>
      <c r="L219" s="547" t="s">
        <v>97</v>
      </c>
      <c r="M219" s="732">
        <v>7</v>
      </c>
      <c r="N219" s="732" t="s">
        <v>98</v>
      </c>
      <c r="O219" s="547" t="s">
        <v>1860</v>
      </c>
      <c r="P219" s="2159">
        <f t="shared" si="17"/>
        <v>4</v>
      </c>
      <c r="Q219" s="548">
        <v>3</v>
      </c>
      <c r="R219" s="724">
        <v>1</v>
      </c>
      <c r="S219" s="724"/>
      <c r="T219" s="724"/>
      <c r="U219" s="724"/>
      <c r="V219" s="724"/>
      <c r="W219" s="725"/>
      <c r="X219" s="1870"/>
      <c r="Y219" s="1870"/>
      <c r="Z219" s="1868"/>
      <c r="AC219" s="549" t="str">
        <f t="shared" si="20"/>
        <v/>
      </c>
      <c r="AF219" s="2111">
        <f t="shared" si="18"/>
        <v>4</v>
      </c>
      <c r="AG219" s="2111">
        <f t="shared" si="19"/>
        <v>0</v>
      </c>
    </row>
    <row r="220" spans="1:265" s="549" customFormat="1" ht="15" customHeight="1" thickBot="1" x14ac:dyDescent="0.25">
      <c r="A220" s="790"/>
      <c r="B220" s="73" t="s">
        <v>1964</v>
      </c>
      <c r="C220" s="113"/>
      <c r="D220" s="1896" t="s">
        <v>1965</v>
      </c>
      <c r="E220" s="900"/>
      <c r="F220" s="472"/>
      <c r="G220" s="473"/>
      <c r="H220" s="546" t="s">
        <v>421</v>
      </c>
      <c r="I220" s="546" t="s">
        <v>1847</v>
      </c>
      <c r="J220" s="1756" t="s">
        <v>1424</v>
      </c>
      <c r="K220" s="547" t="s">
        <v>1539</v>
      </c>
      <c r="L220" s="547"/>
      <c r="M220" s="732"/>
      <c r="N220" s="732"/>
      <c r="O220" s="547"/>
      <c r="P220" s="2159">
        <f t="shared" si="17"/>
        <v>0</v>
      </c>
      <c r="Q220" s="548"/>
      <c r="R220" s="724"/>
      <c r="S220" s="724">
        <v>4</v>
      </c>
      <c r="T220" s="724"/>
      <c r="U220" s="724"/>
      <c r="V220" s="724"/>
      <c r="W220" s="725"/>
      <c r="X220" s="1870"/>
      <c r="Y220" s="1870"/>
      <c r="Z220" s="1868"/>
      <c r="AC220" s="549" t="str">
        <f t="shared" si="20"/>
        <v/>
      </c>
      <c r="AF220" s="2111">
        <f t="shared" si="18"/>
        <v>0</v>
      </c>
      <c r="AG220" s="2111">
        <f t="shared" si="19"/>
        <v>4</v>
      </c>
    </row>
    <row r="221" spans="1:265" s="549" customFormat="1" ht="15" customHeight="1" thickBot="1" x14ac:dyDescent="0.25">
      <c r="A221" s="790"/>
      <c r="B221" s="73" t="s">
        <v>1964</v>
      </c>
      <c r="C221" s="113"/>
      <c r="D221" s="1897" t="s">
        <v>1965</v>
      </c>
      <c r="E221" s="900"/>
      <c r="F221" s="472"/>
      <c r="G221" s="473"/>
      <c r="H221" s="736" t="s">
        <v>421</v>
      </c>
      <c r="I221" s="736" t="s">
        <v>1847</v>
      </c>
      <c r="J221" s="1756" t="s">
        <v>1424</v>
      </c>
      <c r="K221" s="212" t="s">
        <v>1863</v>
      </c>
      <c r="L221" s="756"/>
      <c r="M221" s="757"/>
      <c r="N221" s="757"/>
      <c r="O221" s="756"/>
      <c r="P221" s="2159">
        <f t="shared" si="17"/>
        <v>0</v>
      </c>
      <c r="Q221" s="758"/>
      <c r="R221" s="759"/>
      <c r="S221" s="759">
        <v>2</v>
      </c>
      <c r="T221" s="759"/>
      <c r="U221" s="759"/>
      <c r="V221" s="759"/>
      <c r="W221" s="760"/>
      <c r="X221" s="1870"/>
      <c r="Y221" s="1870"/>
      <c r="Z221" s="1868"/>
      <c r="AC221" s="549" t="str">
        <f t="shared" si="20"/>
        <v/>
      </c>
      <c r="AF221" s="2111">
        <f t="shared" si="18"/>
        <v>0</v>
      </c>
      <c r="AG221" s="2111">
        <f t="shared" si="19"/>
        <v>2</v>
      </c>
    </row>
    <row r="222" spans="1:265" s="549" customFormat="1" ht="15" customHeight="1" thickBot="1" x14ac:dyDescent="0.25">
      <c r="A222" s="790"/>
      <c r="B222" s="73" t="s">
        <v>1964</v>
      </c>
      <c r="C222" s="113"/>
      <c r="D222" s="1897" t="s">
        <v>1965</v>
      </c>
      <c r="E222" s="900"/>
      <c r="F222" s="472"/>
      <c r="G222" s="473"/>
      <c r="H222" s="736" t="s">
        <v>421</v>
      </c>
      <c r="I222" s="736" t="s">
        <v>1847</v>
      </c>
      <c r="J222" s="1801" t="s">
        <v>96</v>
      </c>
      <c r="K222" s="756" t="s">
        <v>2146</v>
      </c>
      <c r="L222" s="756"/>
      <c r="M222" s="757"/>
      <c r="N222" s="757"/>
      <c r="O222" s="756"/>
      <c r="P222" s="2159">
        <f t="shared" si="17"/>
        <v>0</v>
      </c>
      <c r="Q222" s="758"/>
      <c r="R222" s="759"/>
      <c r="S222" s="759"/>
      <c r="T222" s="759"/>
      <c r="U222" s="759"/>
      <c r="V222" s="759">
        <v>5</v>
      </c>
      <c r="W222" s="760"/>
      <c r="X222" s="1870"/>
      <c r="Y222" s="1870"/>
      <c r="Z222" s="1868"/>
      <c r="AC222" s="549" t="str">
        <f t="shared" si="20"/>
        <v/>
      </c>
      <c r="AF222" s="2111">
        <f t="shared" si="18"/>
        <v>0</v>
      </c>
      <c r="AG222" s="2111">
        <f t="shared" si="19"/>
        <v>0</v>
      </c>
    </row>
    <row r="223" spans="1:265" s="549" customFormat="1" ht="15" customHeight="1" thickBot="1" x14ac:dyDescent="0.25">
      <c r="A223" s="790"/>
      <c r="B223" s="73" t="s">
        <v>1964</v>
      </c>
      <c r="C223" s="113"/>
      <c r="D223" s="1897" t="s">
        <v>1965</v>
      </c>
      <c r="E223" s="900"/>
      <c r="F223" s="472"/>
      <c r="G223" s="473"/>
      <c r="H223" s="736" t="s">
        <v>421</v>
      </c>
      <c r="I223" s="736" t="s">
        <v>1847</v>
      </c>
      <c r="J223" s="1756" t="s">
        <v>1424</v>
      </c>
      <c r="K223" s="756" t="s">
        <v>1644</v>
      </c>
      <c r="L223" s="756"/>
      <c r="M223" s="757"/>
      <c r="N223" s="757"/>
      <c r="O223" s="756"/>
      <c r="P223" s="2159">
        <f t="shared" si="17"/>
        <v>0</v>
      </c>
      <c r="Q223" s="758"/>
      <c r="R223" s="759"/>
      <c r="S223" s="759">
        <v>5</v>
      </c>
      <c r="T223" s="759"/>
      <c r="U223" s="759"/>
      <c r="V223" s="759"/>
      <c r="W223" s="760"/>
      <c r="X223" s="1870"/>
      <c r="Y223" s="1870"/>
      <c r="Z223" s="1868"/>
      <c r="AC223" s="549" t="str">
        <f t="shared" si="20"/>
        <v/>
      </c>
      <c r="AF223" s="2111">
        <f t="shared" si="18"/>
        <v>0</v>
      </c>
      <c r="AG223" s="2111">
        <f t="shared" si="19"/>
        <v>5</v>
      </c>
    </row>
    <row r="224" spans="1:265" s="549" customFormat="1" ht="15" customHeight="1" thickBot="1" x14ac:dyDescent="0.25">
      <c r="A224" s="275"/>
      <c r="B224" s="92" t="s">
        <v>1964</v>
      </c>
      <c r="C224" s="115"/>
      <c r="D224" s="1898" t="s">
        <v>1965</v>
      </c>
      <c r="E224" s="900"/>
      <c r="F224" s="472"/>
      <c r="G224" s="473"/>
      <c r="H224" s="1899" t="s">
        <v>421</v>
      </c>
      <c r="I224" s="1899" t="s">
        <v>1847</v>
      </c>
      <c r="J224" s="1726" t="s">
        <v>95</v>
      </c>
      <c r="K224" s="813" t="s">
        <v>1969</v>
      </c>
      <c r="L224" s="813"/>
      <c r="M224" s="814"/>
      <c r="N224" s="814"/>
      <c r="O224" s="813"/>
      <c r="P224" s="2159">
        <f t="shared" si="17"/>
        <v>0</v>
      </c>
      <c r="Q224" s="815"/>
      <c r="R224" s="816"/>
      <c r="S224" s="816"/>
      <c r="T224" s="816"/>
      <c r="U224" s="816">
        <v>4</v>
      </c>
      <c r="V224" s="816"/>
      <c r="W224" s="817"/>
      <c r="X224" s="1893">
        <f>SUM(Q215:W224)</f>
        <v>40</v>
      </c>
      <c r="Y224" s="1893">
        <f>X224</f>
        <v>40</v>
      </c>
      <c r="Z224" s="1868"/>
      <c r="AC224" s="549" t="str">
        <f t="shared" si="20"/>
        <v/>
      </c>
      <c r="AF224" s="2111">
        <f t="shared" si="18"/>
        <v>0</v>
      </c>
      <c r="AG224" s="2111">
        <f t="shared" si="19"/>
        <v>0</v>
      </c>
    </row>
    <row r="225" spans="1:265" s="7" customFormat="1" ht="15" customHeight="1" thickBot="1" x14ac:dyDescent="0.25">
      <c r="A225" s="790">
        <f>A215+1</f>
        <v>24</v>
      </c>
      <c r="B225" s="632" t="s">
        <v>769</v>
      </c>
      <c r="C225" s="137" t="s">
        <v>35</v>
      </c>
      <c r="D225" s="868" t="s">
        <v>770</v>
      </c>
      <c r="E225" s="441" t="s">
        <v>87</v>
      </c>
      <c r="F225" s="479" t="s">
        <v>771</v>
      </c>
      <c r="G225" s="476" t="s">
        <v>561</v>
      </c>
      <c r="H225" s="199" t="s">
        <v>351</v>
      </c>
      <c r="I225" s="199" t="s">
        <v>352</v>
      </c>
      <c r="J225" s="199"/>
      <c r="K225" s="218" t="s">
        <v>1185</v>
      </c>
      <c r="L225" s="218" t="s">
        <v>401</v>
      </c>
      <c r="M225" s="510">
        <v>7</v>
      </c>
      <c r="N225" s="510" t="s">
        <v>24</v>
      </c>
      <c r="O225" s="218" t="s">
        <v>839</v>
      </c>
      <c r="P225" s="2159">
        <f t="shared" si="17"/>
        <v>4</v>
      </c>
      <c r="Q225" s="322">
        <v>3</v>
      </c>
      <c r="R225" s="323">
        <v>1</v>
      </c>
      <c r="S225" s="323"/>
      <c r="T225" s="323"/>
      <c r="U225" s="323"/>
      <c r="V225" s="323"/>
      <c r="W225" s="324"/>
      <c r="X225" s="119"/>
      <c r="Y225" s="119"/>
      <c r="Z225" s="63" t="s">
        <v>35</v>
      </c>
      <c r="AA225" s="46" t="s">
        <v>874</v>
      </c>
      <c r="AB225" s="46" t="s">
        <v>880</v>
      </c>
      <c r="AC225" s="46">
        <f t="shared" ref="AC225:AC233" si="21">IF(C225&lt;&gt;"",SUMIF(D$6:D$1505,D225,Q$6:R$1505),"")</f>
        <v>12</v>
      </c>
      <c r="AD225" s="46"/>
      <c r="AE225" s="46"/>
      <c r="AF225" s="2111">
        <f t="shared" si="18"/>
        <v>4</v>
      </c>
      <c r="AG225" s="2111">
        <f t="shared" si="19"/>
        <v>0</v>
      </c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  <c r="IT225" s="46"/>
      <c r="IU225" s="46"/>
      <c r="IV225" s="46"/>
      <c r="IW225" s="46"/>
      <c r="IX225" s="46"/>
      <c r="IY225" s="46"/>
      <c r="IZ225" s="46"/>
      <c r="JA225" s="46"/>
      <c r="JB225" s="46"/>
      <c r="JC225" s="46"/>
      <c r="JD225" s="46"/>
      <c r="JE225" s="46"/>
    </row>
    <row r="226" spans="1:265" s="7" customFormat="1" ht="15" customHeight="1" thickBot="1" x14ac:dyDescent="0.25">
      <c r="A226" s="790"/>
      <c r="B226" s="73" t="s">
        <v>769</v>
      </c>
      <c r="C226" s="137"/>
      <c r="D226" s="908" t="s">
        <v>770</v>
      </c>
      <c r="E226" s="442"/>
      <c r="F226" s="480"/>
      <c r="G226" s="477"/>
      <c r="H226" s="76" t="s">
        <v>351</v>
      </c>
      <c r="I226" s="76" t="s">
        <v>352</v>
      </c>
      <c r="J226" s="76"/>
      <c r="K226" s="252" t="s">
        <v>1185</v>
      </c>
      <c r="L226" s="252" t="s">
        <v>401</v>
      </c>
      <c r="M226" s="513">
        <v>7</v>
      </c>
      <c r="N226" s="513" t="s">
        <v>98</v>
      </c>
      <c r="O226" s="252" t="s">
        <v>839</v>
      </c>
      <c r="P226" s="2159">
        <f t="shared" si="17"/>
        <v>4</v>
      </c>
      <c r="Q226" s="344">
        <v>3</v>
      </c>
      <c r="R226" s="345">
        <v>1</v>
      </c>
      <c r="S226" s="345"/>
      <c r="T226" s="345"/>
      <c r="U226" s="345"/>
      <c r="V226" s="345"/>
      <c r="W226" s="346"/>
      <c r="X226" s="119"/>
      <c r="Y226" s="119"/>
      <c r="Z226" s="63"/>
      <c r="AA226" s="46"/>
      <c r="AB226" s="46"/>
      <c r="AC226" s="46" t="str">
        <f t="shared" si="21"/>
        <v/>
      </c>
      <c r="AD226" s="46"/>
      <c r="AE226" s="46"/>
      <c r="AF226" s="2111">
        <f t="shared" si="18"/>
        <v>4</v>
      </c>
      <c r="AG226" s="2111">
        <f t="shared" si="19"/>
        <v>0</v>
      </c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  <c r="IT226" s="46"/>
      <c r="IU226" s="46"/>
      <c r="IV226" s="46"/>
      <c r="IW226" s="46"/>
      <c r="IX226" s="46"/>
      <c r="IY226" s="46"/>
      <c r="IZ226" s="46"/>
      <c r="JA226" s="46"/>
      <c r="JB226" s="46"/>
      <c r="JC226" s="46"/>
      <c r="JD226" s="46"/>
      <c r="JE226" s="46"/>
    </row>
    <row r="227" spans="1:265" s="7" customFormat="1" ht="15" customHeight="1" thickBot="1" x14ac:dyDescent="0.25">
      <c r="A227" s="790"/>
      <c r="B227" s="73" t="s">
        <v>769</v>
      </c>
      <c r="C227" s="137"/>
      <c r="D227" s="908" t="s">
        <v>770</v>
      </c>
      <c r="E227" s="442"/>
      <c r="F227" s="480"/>
      <c r="G227" s="477"/>
      <c r="H227" s="181" t="s">
        <v>351</v>
      </c>
      <c r="I227" s="181" t="s">
        <v>352</v>
      </c>
      <c r="J227" s="181"/>
      <c r="K227" s="219" t="s">
        <v>1184</v>
      </c>
      <c r="L227" s="219" t="s">
        <v>401</v>
      </c>
      <c r="M227" s="511" t="s">
        <v>393</v>
      </c>
      <c r="N227" s="511" t="s">
        <v>98</v>
      </c>
      <c r="O227" s="219" t="s">
        <v>839</v>
      </c>
      <c r="P227" s="2159">
        <f t="shared" si="17"/>
        <v>5</v>
      </c>
      <c r="Q227" s="325">
        <v>3</v>
      </c>
      <c r="R227" s="326">
        <v>2</v>
      </c>
      <c r="S227" s="326"/>
      <c r="T227" s="326"/>
      <c r="U227" s="326"/>
      <c r="V227" s="326"/>
      <c r="W227" s="327"/>
      <c r="X227" s="119"/>
      <c r="Y227" s="119"/>
      <c r="Z227" s="63"/>
      <c r="AA227" s="46"/>
      <c r="AB227" s="46"/>
      <c r="AC227" s="46" t="str">
        <f t="shared" si="21"/>
        <v/>
      </c>
      <c r="AD227" s="46"/>
      <c r="AE227" s="46"/>
      <c r="AF227" s="2111">
        <f t="shared" si="18"/>
        <v>5</v>
      </c>
      <c r="AG227" s="2111">
        <f t="shared" si="19"/>
        <v>0</v>
      </c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  <c r="IL227" s="46"/>
      <c r="IM227" s="46"/>
      <c r="IN227" s="46"/>
      <c r="IO227" s="46"/>
      <c r="IP227" s="46"/>
      <c r="IQ227" s="46"/>
      <c r="IR227" s="46"/>
      <c r="IS227" s="46"/>
      <c r="IT227" s="46"/>
      <c r="IU227" s="46"/>
      <c r="IV227" s="46"/>
      <c r="IW227" s="46"/>
      <c r="IX227" s="46"/>
      <c r="IY227" s="46"/>
      <c r="IZ227" s="46"/>
      <c r="JA227" s="46"/>
      <c r="JB227" s="46"/>
      <c r="JC227" s="46"/>
      <c r="JD227" s="46"/>
      <c r="JE227" s="46"/>
    </row>
    <row r="228" spans="1:265" s="7" customFormat="1" ht="15" customHeight="1" thickBot="1" x14ac:dyDescent="0.25">
      <c r="A228" s="790"/>
      <c r="B228" s="73" t="s">
        <v>769</v>
      </c>
      <c r="C228" s="137"/>
      <c r="D228" s="908" t="s">
        <v>770</v>
      </c>
      <c r="E228" s="442"/>
      <c r="F228" s="480"/>
      <c r="G228" s="477"/>
      <c r="H228" s="181" t="s">
        <v>351</v>
      </c>
      <c r="I228" s="181" t="s">
        <v>352</v>
      </c>
      <c r="J228" s="181"/>
      <c r="K228" s="219" t="s">
        <v>1184</v>
      </c>
      <c r="L228" s="219" t="s">
        <v>401</v>
      </c>
      <c r="M228" s="511" t="s">
        <v>393</v>
      </c>
      <c r="N228" s="511" t="s">
        <v>395</v>
      </c>
      <c r="O228" s="219" t="s">
        <v>839</v>
      </c>
      <c r="P228" s="2159">
        <f t="shared" si="17"/>
        <v>5</v>
      </c>
      <c r="Q228" s="325">
        <v>3</v>
      </c>
      <c r="R228" s="326">
        <v>2</v>
      </c>
      <c r="S228" s="326"/>
      <c r="T228" s="326"/>
      <c r="U228" s="326"/>
      <c r="V228" s="326"/>
      <c r="W228" s="327"/>
      <c r="X228" s="119"/>
      <c r="Y228" s="119"/>
      <c r="Z228" s="63"/>
      <c r="AA228" s="46"/>
      <c r="AB228" s="46"/>
      <c r="AC228" s="46" t="str">
        <f t="shared" si="21"/>
        <v/>
      </c>
      <c r="AD228" s="46"/>
      <c r="AE228" s="46"/>
      <c r="AF228" s="2111">
        <f t="shared" si="18"/>
        <v>5</v>
      </c>
      <c r="AG228" s="2111">
        <f t="shared" si="19"/>
        <v>0</v>
      </c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  <c r="IL228" s="46"/>
      <c r="IM228" s="46"/>
      <c r="IN228" s="46"/>
      <c r="IO228" s="46"/>
      <c r="IP228" s="46"/>
      <c r="IQ228" s="46"/>
      <c r="IR228" s="46"/>
      <c r="IS228" s="46"/>
      <c r="IT228" s="46"/>
      <c r="IU228" s="46"/>
      <c r="IV228" s="46"/>
      <c r="IW228" s="46"/>
      <c r="IX228" s="46"/>
      <c r="IY228" s="46"/>
      <c r="IZ228" s="46"/>
      <c r="JA228" s="46"/>
      <c r="JB228" s="46"/>
      <c r="JC228" s="46"/>
      <c r="JD228" s="46"/>
      <c r="JE228" s="46"/>
    </row>
    <row r="229" spans="1:265" s="7" customFormat="1" ht="15" customHeight="1" thickBot="1" x14ac:dyDescent="0.25">
      <c r="A229" s="790"/>
      <c r="B229" s="73" t="s">
        <v>769</v>
      </c>
      <c r="C229" s="137"/>
      <c r="D229" s="908" t="s">
        <v>770</v>
      </c>
      <c r="E229" s="442"/>
      <c r="F229" s="480"/>
      <c r="G229" s="477"/>
      <c r="H229" s="181" t="s">
        <v>351</v>
      </c>
      <c r="I229" s="181" t="s">
        <v>352</v>
      </c>
      <c r="J229" s="1757" t="s">
        <v>1424</v>
      </c>
      <c r="K229" s="219" t="s">
        <v>1507</v>
      </c>
      <c r="L229" s="219"/>
      <c r="M229" s="511"/>
      <c r="N229" s="511"/>
      <c r="O229" s="219"/>
      <c r="P229" s="2159">
        <f t="shared" si="17"/>
        <v>0</v>
      </c>
      <c r="Q229" s="325"/>
      <c r="R229" s="326"/>
      <c r="S229" s="326"/>
      <c r="T229" s="326"/>
      <c r="U229" s="326"/>
      <c r="V229" s="326"/>
      <c r="W229" s="327">
        <v>6</v>
      </c>
      <c r="X229" s="119"/>
      <c r="Y229" s="119"/>
      <c r="Z229" s="63"/>
      <c r="AA229" s="46"/>
      <c r="AB229" s="46"/>
      <c r="AC229" s="46" t="str">
        <f t="shared" si="21"/>
        <v/>
      </c>
      <c r="AD229" s="46"/>
      <c r="AE229" s="46"/>
      <c r="AF229" s="2111">
        <f t="shared" si="18"/>
        <v>0</v>
      </c>
      <c r="AG229" s="2111">
        <f t="shared" si="19"/>
        <v>6</v>
      </c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/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</row>
    <row r="230" spans="1:265" s="7" customFormat="1" ht="15" customHeight="1" thickBot="1" x14ac:dyDescent="0.25">
      <c r="A230" s="790"/>
      <c r="B230" s="73" t="s">
        <v>769</v>
      </c>
      <c r="C230" s="137"/>
      <c r="D230" s="870" t="s">
        <v>770</v>
      </c>
      <c r="E230" s="442"/>
      <c r="F230" s="480"/>
      <c r="G230" s="477"/>
      <c r="H230" s="181" t="s">
        <v>351</v>
      </c>
      <c r="I230" s="181" t="s">
        <v>352</v>
      </c>
      <c r="J230" s="1740" t="s">
        <v>1425</v>
      </c>
      <c r="K230" s="219" t="s">
        <v>1716</v>
      </c>
      <c r="L230" s="219"/>
      <c r="M230" s="511"/>
      <c r="N230" s="511"/>
      <c r="O230" s="219"/>
      <c r="P230" s="2159">
        <f t="shared" si="17"/>
        <v>0</v>
      </c>
      <c r="Q230" s="325"/>
      <c r="R230" s="326"/>
      <c r="S230" s="326"/>
      <c r="T230" s="326">
        <v>6</v>
      </c>
      <c r="U230" s="326"/>
      <c r="V230" s="326"/>
      <c r="W230" s="327"/>
      <c r="X230" s="119"/>
      <c r="Y230" s="119"/>
      <c r="Z230" s="63"/>
      <c r="AA230" s="46"/>
      <c r="AB230" s="46"/>
      <c r="AC230" s="46" t="str">
        <f t="shared" si="21"/>
        <v/>
      </c>
      <c r="AD230" s="46"/>
      <c r="AE230" s="46"/>
      <c r="AF230" s="2111">
        <f t="shared" si="18"/>
        <v>0</v>
      </c>
      <c r="AG230" s="2111">
        <f t="shared" si="19"/>
        <v>0</v>
      </c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6"/>
      <c r="HQ230" s="46"/>
      <c r="HR230" s="46"/>
      <c r="HS230" s="46"/>
      <c r="HT230" s="46"/>
      <c r="HU230" s="46"/>
      <c r="HV230" s="46"/>
      <c r="HW230" s="46"/>
      <c r="HX230" s="46"/>
      <c r="HY230" s="46"/>
      <c r="HZ230" s="46"/>
      <c r="IA230" s="46"/>
      <c r="IB230" s="46"/>
      <c r="IC230" s="46"/>
      <c r="ID230" s="46"/>
      <c r="IE230" s="46"/>
      <c r="IF230" s="46"/>
      <c r="IG230" s="46"/>
      <c r="IH230" s="46"/>
      <c r="II230" s="46"/>
      <c r="IJ230" s="46"/>
      <c r="IK230" s="46"/>
      <c r="IL230" s="46"/>
      <c r="IM230" s="46"/>
      <c r="IN230" s="46"/>
      <c r="IO230" s="46"/>
      <c r="IP230" s="46"/>
      <c r="IQ230" s="46"/>
      <c r="IR230" s="46"/>
      <c r="IS230" s="46"/>
      <c r="IT230" s="46"/>
      <c r="IU230" s="46"/>
      <c r="IV230" s="46"/>
      <c r="IW230" s="46"/>
      <c r="IX230" s="46"/>
      <c r="IY230" s="46"/>
      <c r="IZ230" s="46"/>
      <c r="JA230" s="46"/>
      <c r="JB230" s="46"/>
      <c r="JC230" s="46"/>
      <c r="JD230" s="46"/>
      <c r="JE230" s="46"/>
    </row>
    <row r="231" spans="1:265" s="7" customFormat="1" ht="15" customHeight="1" thickBot="1" x14ac:dyDescent="0.25">
      <c r="A231" s="790"/>
      <c r="B231" s="73" t="s">
        <v>769</v>
      </c>
      <c r="C231" s="137"/>
      <c r="D231" s="908" t="s">
        <v>770</v>
      </c>
      <c r="E231" s="442"/>
      <c r="F231" s="480"/>
      <c r="G231" s="477"/>
      <c r="H231" s="181" t="s">
        <v>351</v>
      </c>
      <c r="I231" s="181" t="s">
        <v>352</v>
      </c>
      <c r="J231" s="1759" t="s">
        <v>1424</v>
      </c>
      <c r="K231" s="742" t="s">
        <v>1508</v>
      </c>
      <c r="L231" s="219"/>
      <c r="M231" s="511"/>
      <c r="N231" s="511"/>
      <c r="O231" s="219"/>
      <c r="P231" s="2159">
        <f t="shared" si="17"/>
        <v>0</v>
      </c>
      <c r="Q231" s="325"/>
      <c r="R231" s="326"/>
      <c r="S231" s="326"/>
      <c r="T231" s="326"/>
      <c r="U231" s="326"/>
      <c r="V231" s="326"/>
      <c r="W231" s="327">
        <v>4</v>
      </c>
      <c r="X231" s="119"/>
      <c r="Y231" s="119"/>
      <c r="Z231" s="63"/>
      <c r="AA231" s="46"/>
      <c r="AB231" s="46"/>
      <c r="AC231" s="46" t="str">
        <f t="shared" si="21"/>
        <v/>
      </c>
      <c r="AD231" s="46"/>
      <c r="AE231" s="46"/>
      <c r="AF231" s="2111">
        <f t="shared" si="18"/>
        <v>0</v>
      </c>
      <c r="AG231" s="2111">
        <f t="shared" si="19"/>
        <v>4</v>
      </c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/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</row>
    <row r="232" spans="1:265" s="7" customFormat="1" ht="15" customHeight="1" thickBot="1" x14ac:dyDescent="0.25">
      <c r="A232" s="790"/>
      <c r="B232" s="73" t="s">
        <v>769</v>
      </c>
      <c r="C232" s="137"/>
      <c r="D232" s="908" t="s">
        <v>770</v>
      </c>
      <c r="E232" s="442"/>
      <c r="F232" s="480"/>
      <c r="G232" s="477"/>
      <c r="H232" s="181" t="s">
        <v>351</v>
      </c>
      <c r="I232" s="181" t="s">
        <v>352</v>
      </c>
      <c r="J232" s="1759" t="s">
        <v>1424</v>
      </c>
      <c r="K232" s="219" t="s">
        <v>1505</v>
      </c>
      <c r="L232" s="219"/>
      <c r="M232" s="511"/>
      <c r="N232" s="511"/>
      <c r="O232" s="219"/>
      <c r="P232" s="2159">
        <f t="shared" si="17"/>
        <v>0</v>
      </c>
      <c r="Q232" s="325"/>
      <c r="R232" s="326"/>
      <c r="S232" s="326">
        <v>4</v>
      </c>
      <c r="T232" s="326"/>
      <c r="U232" s="326"/>
      <c r="V232" s="326"/>
      <c r="W232" s="327"/>
      <c r="X232" s="119"/>
      <c r="Y232" s="119"/>
      <c r="Z232" s="63"/>
      <c r="AA232" s="46"/>
      <c r="AB232" s="46"/>
      <c r="AC232" s="46" t="str">
        <f t="shared" si="21"/>
        <v/>
      </c>
      <c r="AD232" s="46"/>
      <c r="AE232" s="46"/>
      <c r="AF232" s="2111">
        <f t="shared" si="18"/>
        <v>0</v>
      </c>
      <c r="AG232" s="2111">
        <f t="shared" si="19"/>
        <v>4</v>
      </c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</row>
    <row r="233" spans="1:265" s="7" customFormat="1" ht="15" customHeight="1" thickBot="1" x14ac:dyDescent="0.25">
      <c r="A233" s="790"/>
      <c r="B233" s="73" t="s">
        <v>769</v>
      </c>
      <c r="C233" s="137"/>
      <c r="D233" s="873" t="s">
        <v>770</v>
      </c>
      <c r="E233" s="443"/>
      <c r="F233" s="481"/>
      <c r="G233" s="478"/>
      <c r="H233" s="200" t="s">
        <v>351</v>
      </c>
      <c r="I233" s="200" t="s">
        <v>352</v>
      </c>
      <c r="J233" s="1756" t="s">
        <v>1424</v>
      </c>
      <c r="K233" s="212" t="s">
        <v>1506</v>
      </c>
      <c r="L233" s="221"/>
      <c r="M233" s="521"/>
      <c r="N233" s="521"/>
      <c r="O233" s="221"/>
      <c r="P233" s="2159">
        <f t="shared" si="17"/>
        <v>0</v>
      </c>
      <c r="Q233" s="338"/>
      <c r="R233" s="339"/>
      <c r="S233" s="339">
        <v>2</v>
      </c>
      <c r="T233" s="339"/>
      <c r="U233" s="339"/>
      <c r="V233" s="339"/>
      <c r="W233" s="340"/>
      <c r="X233" s="119">
        <f>SUM(Q225:W233)</f>
        <v>40</v>
      </c>
      <c r="Y233" s="119">
        <f>X233</f>
        <v>40</v>
      </c>
      <c r="Z233" s="63"/>
      <c r="AA233" s="46"/>
      <c r="AB233" s="46"/>
      <c r="AC233" s="46" t="str">
        <f t="shared" si="21"/>
        <v/>
      </c>
      <c r="AD233" s="46"/>
      <c r="AE233" s="46"/>
      <c r="AF233" s="2111">
        <f t="shared" si="18"/>
        <v>0</v>
      </c>
      <c r="AG233" s="2111">
        <f t="shared" si="19"/>
        <v>2</v>
      </c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  <c r="IL233" s="46"/>
      <c r="IM233" s="46"/>
      <c r="IN233" s="46"/>
      <c r="IO233" s="46"/>
      <c r="IP233" s="46"/>
      <c r="IQ233" s="46"/>
      <c r="IR233" s="46"/>
      <c r="IS233" s="46"/>
      <c r="IT233" s="46"/>
      <c r="IU233" s="46"/>
      <c r="IV233" s="46"/>
      <c r="IW233" s="46"/>
      <c r="IX233" s="46"/>
      <c r="IY233" s="46"/>
      <c r="IZ233" s="46"/>
      <c r="JA233" s="46"/>
      <c r="JB233" s="46"/>
      <c r="JC233" s="46"/>
      <c r="JD233" s="46"/>
      <c r="JE233" s="46"/>
    </row>
    <row r="234" spans="1:265" s="549" customFormat="1" ht="15" customHeight="1" thickBot="1" x14ac:dyDescent="0.25">
      <c r="A234" s="273">
        <f>A225+1</f>
        <v>25</v>
      </c>
      <c r="B234" s="630" t="s">
        <v>1970</v>
      </c>
      <c r="C234" s="111" t="s">
        <v>35</v>
      </c>
      <c r="D234" s="898" t="s">
        <v>1971</v>
      </c>
      <c r="E234" s="900" t="s">
        <v>423</v>
      </c>
      <c r="F234" s="472" t="s">
        <v>1912</v>
      </c>
      <c r="G234" s="473" t="s">
        <v>1972</v>
      </c>
      <c r="H234" s="205" t="s">
        <v>421</v>
      </c>
      <c r="I234" s="205" t="s">
        <v>1847</v>
      </c>
      <c r="J234" s="205"/>
      <c r="K234" s="230" t="s">
        <v>1973</v>
      </c>
      <c r="L234" s="230" t="s">
        <v>97</v>
      </c>
      <c r="M234" s="526">
        <v>2</v>
      </c>
      <c r="N234" s="526" t="s">
        <v>24</v>
      </c>
      <c r="O234" s="230" t="s">
        <v>1860</v>
      </c>
      <c r="P234" s="2159">
        <f t="shared" si="17"/>
        <v>2</v>
      </c>
      <c r="Q234" s="277">
        <v>2</v>
      </c>
      <c r="R234" s="278"/>
      <c r="S234" s="278"/>
      <c r="T234" s="278"/>
      <c r="U234" s="278"/>
      <c r="V234" s="278"/>
      <c r="W234" s="279"/>
      <c r="X234" s="1867"/>
      <c r="Y234" s="1867"/>
      <c r="Z234" s="1868" t="str">
        <f>C234</f>
        <v>TC</v>
      </c>
      <c r="AA234" s="549" t="s">
        <v>876</v>
      </c>
      <c r="AB234" s="549" t="s">
        <v>881</v>
      </c>
      <c r="AC234" s="549">
        <f t="shared" ref="AC234:AC244" si="22">IF(C234&lt;&gt;"",SUMIF(D$6:D$1613,D234,Q$6:R$1613),"")</f>
        <v>13</v>
      </c>
      <c r="AF234" s="2111">
        <f t="shared" si="18"/>
        <v>2</v>
      </c>
      <c r="AG234" s="2111">
        <f t="shared" si="19"/>
        <v>0</v>
      </c>
    </row>
    <row r="235" spans="1:265" s="549" customFormat="1" ht="15" customHeight="1" thickBot="1" x14ac:dyDescent="0.25">
      <c r="A235" s="790"/>
      <c r="B235" s="73" t="s">
        <v>1970</v>
      </c>
      <c r="C235" s="113"/>
      <c r="D235" s="899" t="s">
        <v>1971</v>
      </c>
      <c r="E235" s="900"/>
      <c r="F235" s="472"/>
      <c r="G235" s="473"/>
      <c r="H235" s="187" t="s">
        <v>421</v>
      </c>
      <c r="I235" s="187" t="s">
        <v>1847</v>
      </c>
      <c r="J235" s="187"/>
      <c r="K235" s="231" t="s">
        <v>1973</v>
      </c>
      <c r="L235" s="231" t="s">
        <v>97</v>
      </c>
      <c r="M235" s="515">
        <v>2</v>
      </c>
      <c r="N235" s="515" t="s">
        <v>98</v>
      </c>
      <c r="O235" s="231" t="s">
        <v>1860</v>
      </c>
      <c r="P235" s="2159">
        <f t="shared" si="17"/>
        <v>2</v>
      </c>
      <c r="Q235" s="280">
        <v>2</v>
      </c>
      <c r="R235" s="281"/>
      <c r="S235" s="281"/>
      <c r="T235" s="281"/>
      <c r="U235" s="281"/>
      <c r="V235" s="281"/>
      <c r="W235" s="282"/>
      <c r="X235" s="1870"/>
      <c r="Y235" s="1870"/>
      <c r="Z235" s="1868"/>
      <c r="AC235" s="549" t="str">
        <f t="shared" si="22"/>
        <v/>
      </c>
      <c r="AF235" s="2111">
        <f t="shared" si="18"/>
        <v>2</v>
      </c>
      <c r="AG235" s="2111">
        <f t="shared" si="19"/>
        <v>0</v>
      </c>
    </row>
    <row r="236" spans="1:265" s="549" customFormat="1" ht="15" customHeight="1" thickBot="1" x14ac:dyDescent="0.25">
      <c r="A236" s="790"/>
      <c r="B236" s="73" t="s">
        <v>1970</v>
      </c>
      <c r="C236" s="113"/>
      <c r="D236" s="899" t="s">
        <v>1971</v>
      </c>
      <c r="E236" s="900"/>
      <c r="F236" s="472"/>
      <c r="G236" s="473"/>
      <c r="H236" s="187" t="s">
        <v>421</v>
      </c>
      <c r="I236" s="187" t="s">
        <v>1847</v>
      </c>
      <c r="J236" s="187"/>
      <c r="K236" s="231" t="s">
        <v>1974</v>
      </c>
      <c r="L236" s="231" t="s">
        <v>97</v>
      </c>
      <c r="M236" s="515">
        <v>3</v>
      </c>
      <c r="N236" s="515" t="s">
        <v>24</v>
      </c>
      <c r="O236" s="231" t="s">
        <v>1860</v>
      </c>
      <c r="P236" s="2159">
        <f t="shared" si="17"/>
        <v>4</v>
      </c>
      <c r="Q236" s="280">
        <v>2</v>
      </c>
      <c r="R236" s="281">
        <v>2</v>
      </c>
      <c r="S236" s="281"/>
      <c r="T236" s="281"/>
      <c r="U236" s="281"/>
      <c r="V236" s="281"/>
      <c r="W236" s="282"/>
      <c r="X236" s="1870"/>
      <c r="Y236" s="1870"/>
      <c r="Z236" s="1868"/>
      <c r="AC236" s="549" t="str">
        <f t="shared" si="22"/>
        <v/>
      </c>
      <c r="AF236" s="2111">
        <f t="shared" si="18"/>
        <v>4</v>
      </c>
      <c r="AG236" s="2111">
        <f t="shared" si="19"/>
        <v>0</v>
      </c>
    </row>
    <row r="237" spans="1:265" s="549" customFormat="1" ht="15" customHeight="1" thickBot="1" x14ac:dyDescent="0.25">
      <c r="A237" s="790"/>
      <c r="B237" s="73" t="s">
        <v>1970</v>
      </c>
      <c r="C237" s="113"/>
      <c r="D237" s="899" t="s">
        <v>1971</v>
      </c>
      <c r="E237" s="900"/>
      <c r="F237" s="472"/>
      <c r="G237" s="473"/>
      <c r="H237" s="187" t="s">
        <v>421</v>
      </c>
      <c r="I237" s="187" t="s">
        <v>1847</v>
      </c>
      <c r="J237" s="187"/>
      <c r="K237" s="231" t="s">
        <v>1974</v>
      </c>
      <c r="L237" s="231" t="s">
        <v>97</v>
      </c>
      <c r="M237" s="515">
        <v>3</v>
      </c>
      <c r="N237" s="515" t="s">
        <v>98</v>
      </c>
      <c r="O237" s="231" t="s">
        <v>1860</v>
      </c>
      <c r="P237" s="2159">
        <f t="shared" si="17"/>
        <v>4</v>
      </c>
      <c r="Q237" s="280">
        <v>2</v>
      </c>
      <c r="R237" s="281">
        <v>2</v>
      </c>
      <c r="S237" s="281"/>
      <c r="T237" s="281"/>
      <c r="U237" s="281"/>
      <c r="V237" s="281"/>
      <c r="W237" s="282"/>
      <c r="X237" s="1870"/>
      <c r="Y237" s="1870"/>
      <c r="Z237" s="1868"/>
      <c r="AC237" s="549" t="str">
        <f t="shared" si="22"/>
        <v/>
      </c>
      <c r="AF237" s="2111">
        <f t="shared" si="18"/>
        <v>4</v>
      </c>
      <c r="AG237" s="2111">
        <f t="shared" si="19"/>
        <v>0</v>
      </c>
    </row>
    <row r="238" spans="1:265" s="549" customFormat="1" ht="15" customHeight="1" thickBot="1" x14ac:dyDescent="0.25">
      <c r="A238" s="790"/>
      <c r="B238" s="73" t="s">
        <v>1970</v>
      </c>
      <c r="C238" s="113"/>
      <c r="D238" s="899" t="s">
        <v>1971</v>
      </c>
      <c r="E238" s="900"/>
      <c r="F238" s="472"/>
      <c r="G238" s="473"/>
      <c r="H238" s="187" t="s">
        <v>421</v>
      </c>
      <c r="I238" s="187" t="s">
        <v>1847</v>
      </c>
      <c r="J238" s="187"/>
      <c r="K238" s="231" t="s">
        <v>1974</v>
      </c>
      <c r="L238" s="231" t="s">
        <v>97</v>
      </c>
      <c r="M238" s="515">
        <v>3</v>
      </c>
      <c r="N238" s="515" t="s">
        <v>395</v>
      </c>
      <c r="O238" s="231" t="s">
        <v>429</v>
      </c>
      <c r="P238" s="2159">
        <f t="shared" si="17"/>
        <v>4</v>
      </c>
      <c r="Q238" s="280">
        <v>2</v>
      </c>
      <c r="R238" s="281">
        <v>2</v>
      </c>
      <c r="S238" s="281"/>
      <c r="T238" s="281"/>
      <c r="U238" s="281"/>
      <c r="V238" s="281"/>
      <c r="W238" s="282"/>
      <c r="X238" s="1870"/>
      <c r="Y238" s="1870"/>
      <c r="Z238" s="1868"/>
      <c r="AC238" s="549" t="str">
        <f t="shared" si="22"/>
        <v/>
      </c>
      <c r="AF238" s="2111">
        <f t="shared" si="18"/>
        <v>4</v>
      </c>
      <c r="AG238" s="2111">
        <f t="shared" si="19"/>
        <v>0</v>
      </c>
    </row>
    <row r="239" spans="1:265" s="549" customFormat="1" ht="15" customHeight="1" thickBot="1" x14ac:dyDescent="0.25">
      <c r="A239" s="790"/>
      <c r="B239" s="73" t="s">
        <v>1970</v>
      </c>
      <c r="C239" s="113"/>
      <c r="D239" s="899" t="s">
        <v>1971</v>
      </c>
      <c r="E239" s="900"/>
      <c r="F239" s="472"/>
      <c r="G239" s="473"/>
      <c r="H239" s="187" t="s">
        <v>421</v>
      </c>
      <c r="I239" s="187" t="s">
        <v>1847</v>
      </c>
      <c r="J239" s="187"/>
      <c r="K239" s="231" t="s">
        <v>1975</v>
      </c>
      <c r="L239" s="231" t="s">
        <v>97</v>
      </c>
      <c r="M239" s="515">
        <v>4</v>
      </c>
      <c r="N239" s="515" t="s">
        <v>24</v>
      </c>
      <c r="O239" s="231" t="s">
        <v>1860</v>
      </c>
      <c r="P239" s="2159">
        <f t="shared" si="17"/>
        <v>5</v>
      </c>
      <c r="Q239" s="280">
        <v>3</v>
      </c>
      <c r="R239" s="281">
        <v>2</v>
      </c>
      <c r="S239" s="281"/>
      <c r="T239" s="281"/>
      <c r="U239" s="281"/>
      <c r="V239" s="281"/>
      <c r="W239" s="282"/>
      <c r="X239" s="1870"/>
      <c r="Y239" s="1870"/>
      <c r="Z239" s="1868"/>
      <c r="AC239" s="549" t="str">
        <f t="shared" si="22"/>
        <v/>
      </c>
      <c r="AF239" s="2111">
        <f t="shared" si="18"/>
        <v>5</v>
      </c>
      <c r="AG239" s="2111">
        <f t="shared" si="19"/>
        <v>0</v>
      </c>
    </row>
    <row r="240" spans="1:265" s="549" customFormat="1" ht="15" customHeight="1" thickBot="1" x14ac:dyDescent="0.25">
      <c r="A240" s="790"/>
      <c r="B240" s="73" t="s">
        <v>1970</v>
      </c>
      <c r="C240" s="113"/>
      <c r="D240" s="899" t="s">
        <v>1971</v>
      </c>
      <c r="E240" s="900"/>
      <c r="F240" s="472"/>
      <c r="G240" s="473"/>
      <c r="H240" s="187" t="s">
        <v>421</v>
      </c>
      <c r="I240" s="187" t="s">
        <v>1847</v>
      </c>
      <c r="J240" s="1756" t="s">
        <v>1424</v>
      </c>
      <c r="K240" s="231" t="s">
        <v>1539</v>
      </c>
      <c r="L240" s="231"/>
      <c r="M240" s="515"/>
      <c r="N240" s="515"/>
      <c r="O240" s="231"/>
      <c r="P240" s="2159">
        <f t="shared" si="17"/>
        <v>0</v>
      </c>
      <c r="Q240" s="280"/>
      <c r="R240" s="281"/>
      <c r="S240" s="281">
        <v>4</v>
      </c>
      <c r="T240" s="281"/>
      <c r="U240" s="281"/>
      <c r="V240" s="281"/>
      <c r="W240" s="282"/>
      <c r="X240" s="1870"/>
      <c r="Y240" s="1870"/>
      <c r="Z240" s="1868"/>
      <c r="AC240" s="549" t="str">
        <f t="shared" si="22"/>
        <v/>
      </c>
      <c r="AF240" s="2111">
        <f t="shared" si="18"/>
        <v>0</v>
      </c>
      <c r="AG240" s="2111">
        <f t="shared" si="19"/>
        <v>4</v>
      </c>
    </row>
    <row r="241" spans="1:265" s="549" customFormat="1" ht="15" customHeight="1" thickBot="1" x14ac:dyDescent="0.25">
      <c r="A241" s="790"/>
      <c r="B241" s="73" t="s">
        <v>1970</v>
      </c>
      <c r="C241" s="113"/>
      <c r="D241" s="899" t="s">
        <v>1971</v>
      </c>
      <c r="E241" s="900"/>
      <c r="F241" s="472"/>
      <c r="G241" s="473"/>
      <c r="H241" s="187" t="s">
        <v>421</v>
      </c>
      <c r="I241" s="187" t="s">
        <v>1847</v>
      </c>
      <c r="J241" s="1756" t="s">
        <v>1424</v>
      </c>
      <c r="K241" s="231" t="s">
        <v>1863</v>
      </c>
      <c r="L241" s="231"/>
      <c r="M241" s="515"/>
      <c r="N241" s="515"/>
      <c r="O241" s="231"/>
      <c r="P241" s="2159">
        <f t="shared" si="17"/>
        <v>0</v>
      </c>
      <c r="Q241" s="280"/>
      <c r="R241" s="281"/>
      <c r="S241" s="281">
        <v>2</v>
      </c>
      <c r="T241" s="281"/>
      <c r="U241" s="281"/>
      <c r="V241" s="281"/>
      <c r="W241" s="282"/>
      <c r="X241" s="1870"/>
      <c r="Y241" s="1870"/>
      <c r="Z241" s="1868"/>
      <c r="AC241" s="549" t="str">
        <f t="shared" si="22"/>
        <v/>
      </c>
      <c r="AF241" s="2111">
        <f t="shared" si="18"/>
        <v>0</v>
      </c>
      <c r="AG241" s="2111">
        <f t="shared" si="19"/>
        <v>2</v>
      </c>
    </row>
    <row r="242" spans="1:265" s="549" customFormat="1" ht="15" customHeight="1" thickBot="1" x14ac:dyDescent="0.25">
      <c r="A242" s="790"/>
      <c r="B242" s="73" t="s">
        <v>1970</v>
      </c>
      <c r="C242" s="113"/>
      <c r="D242" s="907" t="s">
        <v>1971</v>
      </c>
      <c r="E242" s="900"/>
      <c r="F242" s="472"/>
      <c r="G242" s="473"/>
      <c r="H242" s="188" t="s">
        <v>421</v>
      </c>
      <c r="I242" s="188" t="s">
        <v>1847</v>
      </c>
      <c r="J242" s="1756" t="s">
        <v>1424</v>
      </c>
      <c r="K242" s="212" t="s">
        <v>1864</v>
      </c>
      <c r="L242" s="232"/>
      <c r="M242" s="527"/>
      <c r="N242" s="527"/>
      <c r="O242" s="232"/>
      <c r="P242" s="2159">
        <f t="shared" si="17"/>
        <v>0</v>
      </c>
      <c r="Q242" s="316"/>
      <c r="R242" s="317"/>
      <c r="S242" s="317"/>
      <c r="T242" s="317"/>
      <c r="U242" s="317"/>
      <c r="V242" s="317"/>
      <c r="W242" s="318">
        <v>4</v>
      </c>
      <c r="X242" s="1870"/>
      <c r="Y242" s="1870"/>
      <c r="Z242" s="1868"/>
      <c r="AC242" s="549" t="str">
        <f t="shared" si="22"/>
        <v/>
      </c>
      <c r="AF242" s="2111">
        <f t="shared" si="18"/>
        <v>0</v>
      </c>
      <c r="AG242" s="2111">
        <f t="shared" si="19"/>
        <v>4</v>
      </c>
    </row>
    <row r="243" spans="1:265" s="549" customFormat="1" ht="15" customHeight="1" thickBot="1" x14ac:dyDescent="0.25">
      <c r="A243" s="790"/>
      <c r="B243" s="73" t="s">
        <v>1970</v>
      </c>
      <c r="C243" s="113"/>
      <c r="D243" s="907" t="s">
        <v>1971</v>
      </c>
      <c r="E243" s="900"/>
      <c r="F243" s="472"/>
      <c r="G243" s="473"/>
      <c r="H243" s="188" t="s">
        <v>421</v>
      </c>
      <c r="I243" s="188" t="s">
        <v>1847</v>
      </c>
      <c r="J243" s="1756" t="s">
        <v>1424</v>
      </c>
      <c r="K243" s="232" t="s">
        <v>1644</v>
      </c>
      <c r="L243" s="232"/>
      <c r="M243" s="527"/>
      <c r="N243" s="527"/>
      <c r="O243" s="232"/>
      <c r="P243" s="2159">
        <f t="shared" si="17"/>
        <v>0</v>
      </c>
      <c r="Q243" s="316"/>
      <c r="R243" s="317"/>
      <c r="S243" s="317">
        <v>5</v>
      </c>
      <c r="T243" s="317"/>
      <c r="U243" s="317"/>
      <c r="V243" s="317"/>
      <c r="W243" s="318"/>
      <c r="X243" s="1870"/>
      <c r="Y243" s="1870"/>
      <c r="Z243" s="1868"/>
      <c r="AC243" s="549" t="str">
        <f t="shared" si="22"/>
        <v/>
      </c>
      <c r="AF243" s="2111">
        <f t="shared" si="18"/>
        <v>0</v>
      </c>
      <c r="AG243" s="2111">
        <f t="shared" si="19"/>
        <v>5</v>
      </c>
    </row>
    <row r="244" spans="1:265" s="549" customFormat="1" ht="15" customHeight="1" thickBot="1" x14ac:dyDescent="0.25">
      <c r="A244" s="275"/>
      <c r="B244" s="92" t="s">
        <v>1970</v>
      </c>
      <c r="C244" s="115"/>
      <c r="D244" s="901" t="s">
        <v>1971</v>
      </c>
      <c r="E244" s="904"/>
      <c r="F244" s="474"/>
      <c r="G244" s="475"/>
      <c r="H244" s="206" t="s">
        <v>421</v>
      </c>
      <c r="I244" s="206" t="s">
        <v>1847</v>
      </c>
      <c r="J244" s="1756" t="s">
        <v>1424</v>
      </c>
      <c r="K244" s="742" t="s">
        <v>1508</v>
      </c>
      <c r="L244" s="233"/>
      <c r="M244" s="528"/>
      <c r="N244" s="528"/>
      <c r="O244" s="233"/>
      <c r="P244" s="2159">
        <f t="shared" si="17"/>
        <v>0</v>
      </c>
      <c r="Q244" s="319"/>
      <c r="R244" s="320"/>
      <c r="S244" s="320"/>
      <c r="T244" s="320"/>
      <c r="U244" s="320"/>
      <c r="V244" s="320"/>
      <c r="W244" s="321">
        <v>4</v>
      </c>
      <c r="X244" s="1900">
        <f>SUM(Q234:W244)</f>
        <v>40</v>
      </c>
      <c r="Y244" s="1893">
        <f>X244</f>
        <v>40</v>
      </c>
      <c r="Z244" s="1868"/>
      <c r="AC244" s="549" t="str">
        <f t="shared" si="22"/>
        <v/>
      </c>
      <c r="AF244" s="2111">
        <f t="shared" si="18"/>
        <v>0</v>
      </c>
      <c r="AG244" s="2111">
        <f t="shared" si="19"/>
        <v>4</v>
      </c>
    </row>
    <row r="245" spans="1:265" s="7" customFormat="1" ht="15" customHeight="1" thickBot="1" x14ac:dyDescent="0.25">
      <c r="A245" s="273">
        <f>A234+1</f>
        <v>26</v>
      </c>
      <c r="B245" s="631" t="s">
        <v>175</v>
      </c>
      <c r="C245" s="111" t="s">
        <v>35</v>
      </c>
      <c r="D245" s="882" t="s">
        <v>176</v>
      </c>
      <c r="E245" s="861" t="s">
        <v>89</v>
      </c>
      <c r="F245" s="435" t="s">
        <v>37</v>
      </c>
      <c r="G245" s="436" t="s">
        <v>22</v>
      </c>
      <c r="H245" s="202" t="s">
        <v>23</v>
      </c>
      <c r="I245" s="202" t="s">
        <v>100</v>
      </c>
      <c r="J245" s="202"/>
      <c r="K245" s="224" t="s">
        <v>177</v>
      </c>
      <c r="L245" s="224" t="s">
        <v>97</v>
      </c>
      <c r="M245" s="398">
        <v>1</v>
      </c>
      <c r="N245" s="398" t="s">
        <v>24</v>
      </c>
      <c r="O245" s="224" t="s">
        <v>348</v>
      </c>
      <c r="P245" s="2159">
        <f t="shared" si="17"/>
        <v>6</v>
      </c>
      <c r="Q245" s="294">
        <v>4</v>
      </c>
      <c r="R245" s="295">
        <v>2</v>
      </c>
      <c r="S245" s="295"/>
      <c r="T245" s="295"/>
      <c r="U245" s="295"/>
      <c r="V245" s="295"/>
      <c r="W245" s="296"/>
      <c r="X245" s="121"/>
      <c r="Y245" s="121"/>
      <c r="Z245" s="63" t="str">
        <f>C245</f>
        <v>TC</v>
      </c>
      <c r="AA245" s="46" t="s">
        <v>873</v>
      </c>
      <c r="AB245" s="46" t="s">
        <v>881</v>
      </c>
      <c r="AC245" s="46">
        <f t="shared" ref="AC245:AC276" si="23">IF(C245&lt;&gt;"",SUMIF(D$6:D$1505,D245,Q$6:R$1505),"")</f>
        <v>13</v>
      </c>
      <c r="AD245" s="46"/>
      <c r="AE245" s="46"/>
      <c r="AF245" s="2111">
        <f t="shared" si="18"/>
        <v>6</v>
      </c>
      <c r="AG245" s="2111">
        <f t="shared" si="19"/>
        <v>0</v>
      </c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  <c r="IT245" s="46"/>
      <c r="IU245" s="46"/>
      <c r="IV245" s="46"/>
      <c r="IW245" s="46"/>
      <c r="IX245" s="46"/>
      <c r="IY245" s="46"/>
      <c r="IZ245" s="46"/>
      <c r="JA245" s="46"/>
      <c r="JB245" s="46"/>
      <c r="JC245" s="46"/>
      <c r="JD245" s="46"/>
      <c r="JE245" s="46"/>
    </row>
    <row r="246" spans="1:265" s="7" customFormat="1" ht="15" customHeight="1" thickBot="1" x14ac:dyDescent="0.25">
      <c r="A246" s="790"/>
      <c r="B246" s="73" t="s">
        <v>175</v>
      </c>
      <c r="C246" s="113"/>
      <c r="D246" s="884" t="s">
        <v>176</v>
      </c>
      <c r="E246" s="905"/>
      <c r="F246" s="437"/>
      <c r="G246" s="438"/>
      <c r="H246" s="184" t="s">
        <v>23</v>
      </c>
      <c r="I246" s="184" t="s">
        <v>100</v>
      </c>
      <c r="J246" s="184"/>
      <c r="K246" s="225" t="s">
        <v>178</v>
      </c>
      <c r="L246" s="225" t="s">
        <v>97</v>
      </c>
      <c r="M246" s="397">
        <v>2</v>
      </c>
      <c r="N246" s="397" t="s">
        <v>24</v>
      </c>
      <c r="O246" s="225" t="s">
        <v>344</v>
      </c>
      <c r="P246" s="2159">
        <f t="shared" si="17"/>
        <v>2</v>
      </c>
      <c r="Q246" s="297">
        <v>2</v>
      </c>
      <c r="R246" s="298"/>
      <c r="S246" s="298"/>
      <c r="T246" s="298"/>
      <c r="U246" s="298"/>
      <c r="V246" s="298"/>
      <c r="W246" s="299"/>
      <c r="X246" s="122"/>
      <c r="Y246" s="122"/>
      <c r="Z246" s="63"/>
      <c r="AA246" s="46"/>
      <c r="AB246" s="46"/>
      <c r="AC246" s="46" t="str">
        <f t="shared" si="23"/>
        <v/>
      </c>
      <c r="AD246" s="46"/>
      <c r="AE246" s="46"/>
      <c r="AF246" s="2111">
        <f t="shared" si="18"/>
        <v>2</v>
      </c>
      <c r="AG246" s="2111">
        <f t="shared" si="19"/>
        <v>0</v>
      </c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  <c r="IT246" s="46"/>
      <c r="IU246" s="46"/>
      <c r="IV246" s="46"/>
      <c r="IW246" s="46"/>
      <c r="IX246" s="46"/>
      <c r="IY246" s="46"/>
      <c r="IZ246" s="46"/>
      <c r="JA246" s="46"/>
      <c r="JB246" s="46"/>
      <c r="JC246" s="46"/>
      <c r="JD246" s="46"/>
      <c r="JE246" s="46"/>
    </row>
    <row r="247" spans="1:265" s="7" customFormat="1" ht="15" customHeight="1" thickBot="1" x14ac:dyDescent="0.25">
      <c r="A247" s="790"/>
      <c r="B247" s="73" t="s">
        <v>175</v>
      </c>
      <c r="C247" s="113"/>
      <c r="D247" s="884" t="s">
        <v>176</v>
      </c>
      <c r="E247" s="905"/>
      <c r="F247" s="437"/>
      <c r="G247" s="438"/>
      <c r="H247" s="184" t="s">
        <v>23</v>
      </c>
      <c r="I247" s="184" t="s">
        <v>107</v>
      </c>
      <c r="J247" s="184"/>
      <c r="K247" s="225" t="s">
        <v>961</v>
      </c>
      <c r="L247" s="225" t="s">
        <v>97</v>
      </c>
      <c r="M247" s="397">
        <v>8</v>
      </c>
      <c r="N247" s="397" t="s">
        <v>24</v>
      </c>
      <c r="O247" s="225" t="s">
        <v>344</v>
      </c>
      <c r="P247" s="2159">
        <f t="shared" si="17"/>
        <v>3</v>
      </c>
      <c r="Q247" s="297">
        <v>3</v>
      </c>
      <c r="R247" s="298"/>
      <c r="S247" s="298"/>
      <c r="T247" s="298"/>
      <c r="U247" s="298"/>
      <c r="V247" s="298"/>
      <c r="W247" s="299"/>
      <c r="X247" s="122"/>
      <c r="Y247" s="122"/>
      <c r="Z247" s="63"/>
      <c r="AA247" s="46"/>
      <c r="AB247" s="46"/>
      <c r="AC247" s="46" t="str">
        <f t="shared" si="23"/>
        <v/>
      </c>
      <c r="AD247" s="46"/>
      <c r="AE247" s="46"/>
      <c r="AF247" s="2111">
        <f t="shared" si="18"/>
        <v>3</v>
      </c>
      <c r="AG247" s="2111">
        <f t="shared" si="19"/>
        <v>0</v>
      </c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  <c r="IT247" s="46"/>
      <c r="IU247" s="46"/>
      <c r="IV247" s="46"/>
      <c r="IW247" s="46"/>
      <c r="IX247" s="46"/>
      <c r="IY247" s="46"/>
      <c r="IZ247" s="46"/>
      <c r="JA247" s="46"/>
      <c r="JB247" s="46"/>
      <c r="JC247" s="46"/>
      <c r="JD247" s="46"/>
      <c r="JE247" s="46"/>
    </row>
    <row r="248" spans="1:265" s="7" customFormat="1" ht="15" customHeight="1" thickBot="1" x14ac:dyDescent="0.25">
      <c r="A248" s="790"/>
      <c r="B248" s="73" t="s">
        <v>175</v>
      </c>
      <c r="C248" s="113"/>
      <c r="D248" s="884" t="s">
        <v>176</v>
      </c>
      <c r="E248" s="905"/>
      <c r="F248" s="437"/>
      <c r="G248" s="438"/>
      <c r="H248" s="184" t="s">
        <v>23</v>
      </c>
      <c r="I248" s="184" t="s">
        <v>100</v>
      </c>
      <c r="J248" s="184"/>
      <c r="K248" s="225" t="s">
        <v>1463</v>
      </c>
      <c r="L248" s="225" t="s">
        <v>97</v>
      </c>
      <c r="M248" s="397">
        <v>3</v>
      </c>
      <c r="N248" s="397" t="s">
        <v>24</v>
      </c>
      <c r="O248" s="225" t="s">
        <v>348</v>
      </c>
      <c r="P248" s="2159">
        <f t="shared" si="17"/>
        <v>6</v>
      </c>
      <c r="Q248" s="297">
        <v>4</v>
      </c>
      <c r="R248" s="298">
        <v>2</v>
      </c>
      <c r="S248" s="298"/>
      <c r="T248" s="298"/>
      <c r="U248" s="298"/>
      <c r="V248" s="298"/>
      <c r="W248" s="299"/>
      <c r="X248" s="122"/>
      <c r="Y248" s="122"/>
      <c r="Z248" s="63"/>
      <c r="AA248" s="46"/>
      <c r="AB248" s="46"/>
      <c r="AC248" s="46" t="str">
        <f t="shared" si="23"/>
        <v/>
      </c>
      <c r="AD248" s="46"/>
      <c r="AE248" s="46"/>
      <c r="AF248" s="2111">
        <f t="shared" si="18"/>
        <v>6</v>
      </c>
      <c r="AG248" s="2111">
        <f t="shared" si="19"/>
        <v>0</v>
      </c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6"/>
      <c r="IH248" s="46"/>
      <c r="II248" s="46"/>
      <c r="IJ248" s="46"/>
      <c r="IK248" s="46"/>
      <c r="IL248" s="46"/>
      <c r="IM248" s="46"/>
      <c r="IN248" s="46"/>
      <c r="IO248" s="46"/>
      <c r="IP248" s="46"/>
      <c r="IQ248" s="46"/>
      <c r="IR248" s="46"/>
      <c r="IS248" s="46"/>
      <c r="IT248" s="46"/>
      <c r="IU248" s="46"/>
      <c r="IV248" s="46"/>
      <c r="IW248" s="46"/>
      <c r="IX248" s="46"/>
      <c r="IY248" s="46"/>
      <c r="IZ248" s="46"/>
      <c r="JA248" s="46"/>
      <c r="JB248" s="46"/>
      <c r="JC248" s="46"/>
      <c r="JD248" s="46"/>
      <c r="JE248" s="46"/>
    </row>
    <row r="249" spans="1:265" s="7" customFormat="1" ht="15" customHeight="1" thickBot="1" x14ac:dyDescent="0.25">
      <c r="A249" s="790"/>
      <c r="B249" s="73" t="s">
        <v>175</v>
      </c>
      <c r="C249" s="113"/>
      <c r="D249" s="884" t="s">
        <v>176</v>
      </c>
      <c r="E249" s="905"/>
      <c r="F249" s="437"/>
      <c r="G249" s="438"/>
      <c r="H249" s="184" t="s">
        <v>23</v>
      </c>
      <c r="I249" s="184" t="s">
        <v>100</v>
      </c>
      <c r="J249" s="1723" t="s">
        <v>1424</v>
      </c>
      <c r="K249" s="225" t="s">
        <v>1505</v>
      </c>
      <c r="L249" s="225"/>
      <c r="M249" s="397"/>
      <c r="N249" s="397"/>
      <c r="O249" s="225"/>
      <c r="P249" s="2159">
        <f t="shared" si="17"/>
        <v>0</v>
      </c>
      <c r="Q249" s="297"/>
      <c r="R249" s="298"/>
      <c r="S249" s="298">
        <v>4</v>
      </c>
      <c r="T249" s="298"/>
      <c r="U249" s="298"/>
      <c r="V249" s="298"/>
      <c r="W249" s="299"/>
      <c r="X249" s="122"/>
      <c r="Y249" s="122"/>
      <c r="Z249" s="63"/>
      <c r="AA249" s="46"/>
      <c r="AB249" s="46"/>
      <c r="AC249" s="46" t="str">
        <f t="shared" si="23"/>
        <v/>
      </c>
      <c r="AD249" s="46"/>
      <c r="AE249" s="46"/>
      <c r="AF249" s="2111">
        <f t="shared" si="18"/>
        <v>0</v>
      </c>
      <c r="AG249" s="2111">
        <f t="shared" si="19"/>
        <v>4</v>
      </c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  <c r="IL249" s="46"/>
      <c r="IM249" s="46"/>
      <c r="IN249" s="46"/>
      <c r="IO249" s="46"/>
      <c r="IP249" s="46"/>
      <c r="IQ249" s="46"/>
      <c r="IR249" s="46"/>
      <c r="IS249" s="46"/>
      <c r="IT249" s="46"/>
      <c r="IU249" s="46"/>
      <c r="IV249" s="46"/>
      <c r="IW249" s="46"/>
      <c r="IX249" s="46"/>
      <c r="IY249" s="46"/>
      <c r="IZ249" s="46"/>
      <c r="JA249" s="46"/>
      <c r="JB249" s="46"/>
      <c r="JC249" s="46"/>
      <c r="JD249" s="46"/>
      <c r="JE249" s="46"/>
    </row>
    <row r="250" spans="1:265" s="7" customFormat="1" ht="15" customHeight="1" thickBot="1" x14ac:dyDescent="0.25">
      <c r="A250" s="790"/>
      <c r="B250" s="73" t="s">
        <v>175</v>
      </c>
      <c r="C250" s="113"/>
      <c r="D250" s="884" t="s">
        <v>176</v>
      </c>
      <c r="E250" s="905"/>
      <c r="F250" s="437"/>
      <c r="G250" s="438"/>
      <c r="H250" s="184" t="s">
        <v>23</v>
      </c>
      <c r="I250" s="184" t="s">
        <v>100</v>
      </c>
      <c r="J250" s="1756" t="s">
        <v>1424</v>
      </c>
      <c r="K250" s="212" t="s">
        <v>1506</v>
      </c>
      <c r="L250" s="225"/>
      <c r="M250" s="397"/>
      <c r="N250" s="397"/>
      <c r="O250" s="225"/>
      <c r="P250" s="2159">
        <f t="shared" si="17"/>
        <v>0</v>
      </c>
      <c r="Q250" s="297"/>
      <c r="R250" s="298"/>
      <c r="S250" s="298">
        <v>2</v>
      </c>
      <c r="T250" s="298"/>
      <c r="U250" s="298"/>
      <c r="V250" s="298"/>
      <c r="W250" s="299"/>
      <c r="X250" s="122"/>
      <c r="Y250" s="122"/>
      <c r="Z250" s="63"/>
      <c r="AA250" s="46"/>
      <c r="AB250" s="46"/>
      <c r="AC250" s="46" t="str">
        <f t="shared" si="23"/>
        <v/>
      </c>
      <c r="AD250" s="46"/>
      <c r="AE250" s="46"/>
      <c r="AF250" s="2111">
        <f t="shared" si="18"/>
        <v>0</v>
      </c>
      <c r="AG250" s="2111">
        <f t="shared" si="19"/>
        <v>2</v>
      </c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  <c r="IL250" s="46"/>
      <c r="IM250" s="46"/>
      <c r="IN250" s="46"/>
      <c r="IO250" s="46"/>
      <c r="IP250" s="46"/>
      <c r="IQ250" s="46"/>
      <c r="IR250" s="46"/>
      <c r="IS250" s="46"/>
      <c r="IT250" s="46"/>
      <c r="IU250" s="46"/>
      <c r="IV250" s="46"/>
      <c r="IW250" s="46"/>
      <c r="IX250" s="46"/>
      <c r="IY250" s="46"/>
      <c r="IZ250" s="46"/>
      <c r="JA250" s="46"/>
      <c r="JB250" s="46"/>
      <c r="JC250" s="46"/>
      <c r="JD250" s="46"/>
      <c r="JE250" s="46"/>
    </row>
    <row r="251" spans="1:265" s="7" customFormat="1" ht="15" customHeight="1" thickBot="1" x14ac:dyDescent="0.25">
      <c r="A251" s="790"/>
      <c r="B251" s="73" t="s">
        <v>175</v>
      </c>
      <c r="C251" s="113"/>
      <c r="D251" s="884" t="s">
        <v>176</v>
      </c>
      <c r="E251" s="905"/>
      <c r="F251" s="437"/>
      <c r="G251" s="438"/>
      <c r="H251" s="184" t="s">
        <v>23</v>
      </c>
      <c r="I251" s="184" t="s">
        <v>100</v>
      </c>
      <c r="J251" s="1757" t="s">
        <v>1424</v>
      </c>
      <c r="K251" s="225" t="s">
        <v>1507</v>
      </c>
      <c r="L251" s="225"/>
      <c r="M251" s="397"/>
      <c r="N251" s="397"/>
      <c r="O251" s="225"/>
      <c r="P251" s="2159">
        <f t="shared" si="17"/>
        <v>0</v>
      </c>
      <c r="Q251" s="297"/>
      <c r="R251" s="298"/>
      <c r="S251" s="298"/>
      <c r="T251" s="298"/>
      <c r="U251" s="298"/>
      <c r="V251" s="298"/>
      <c r="W251" s="299">
        <v>4</v>
      </c>
      <c r="X251" s="122"/>
      <c r="Y251" s="122"/>
      <c r="Z251" s="63"/>
      <c r="AA251" s="46"/>
      <c r="AB251" s="46"/>
      <c r="AC251" s="46" t="str">
        <f t="shared" si="23"/>
        <v/>
      </c>
      <c r="AD251" s="46"/>
      <c r="AE251" s="46"/>
      <c r="AF251" s="2111">
        <f t="shared" si="18"/>
        <v>0</v>
      </c>
      <c r="AG251" s="2111">
        <f t="shared" si="19"/>
        <v>4</v>
      </c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  <c r="HQ251" s="46"/>
      <c r="HR251" s="46"/>
      <c r="HS251" s="46"/>
      <c r="HT251" s="46"/>
      <c r="HU251" s="46"/>
      <c r="HV251" s="46"/>
      <c r="HW251" s="46"/>
      <c r="HX251" s="46"/>
      <c r="HY251" s="46"/>
      <c r="HZ251" s="46"/>
      <c r="IA251" s="46"/>
      <c r="IB251" s="46"/>
      <c r="IC251" s="46"/>
      <c r="ID251" s="46"/>
      <c r="IE251" s="46"/>
      <c r="IF251" s="46"/>
      <c r="IG251" s="46"/>
      <c r="IH251" s="46"/>
      <c r="II251" s="46"/>
      <c r="IJ251" s="46"/>
      <c r="IK251" s="46"/>
      <c r="IL251" s="46"/>
      <c r="IM251" s="46"/>
      <c r="IN251" s="46"/>
      <c r="IO251" s="46"/>
      <c r="IP251" s="46"/>
      <c r="IQ251" s="46"/>
      <c r="IR251" s="46"/>
      <c r="IS251" s="46"/>
      <c r="IT251" s="46"/>
      <c r="IU251" s="46"/>
      <c r="IV251" s="46"/>
      <c r="IW251" s="46"/>
      <c r="IX251" s="46"/>
      <c r="IY251" s="46"/>
      <c r="IZ251" s="46"/>
      <c r="JA251" s="46"/>
      <c r="JB251" s="46"/>
      <c r="JC251" s="46"/>
      <c r="JD251" s="46"/>
      <c r="JE251" s="46"/>
    </row>
    <row r="252" spans="1:265" s="7" customFormat="1" ht="15" customHeight="1" thickBot="1" x14ac:dyDescent="0.25">
      <c r="A252" s="790"/>
      <c r="B252" s="73" t="s">
        <v>175</v>
      </c>
      <c r="C252" s="113"/>
      <c r="D252" s="884" t="s">
        <v>176</v>
      </c>
      <c r="E252" s="905"/>
      <c r="F252" s="437"/>
      <c r="G252" s="438"/>
      <c r="H252" s="184" t="s">
        <v>23</v>
      </c>
      <c r="I252" s="184" t="s">
        <v>100</v>
      </c>
      <c r="J252" s="1790" t="s">
        <v>95</v>
      </c>
      <c r="K252" s="2037" t="s">
        <v>2143</v>
      </c>
      <c r="L252" s="225"/>
      <c r="M252" s="397"/>
      <c r="N252" s="397"/>
      <c r="O252" s="225"/>
      <c r="P252" s="2159">
        <f t="shared" si="17"/>
        <v>0</v>
      </c>
      <c r="Q252" s="297"/>
      <c r="R252" s="298"/>
      <c r="S252" s="298"/>
      <c r="T252" s="298"/>
      <c r="U252" s="298">
        <v>5</v>
      </c>
      <c r="V252" s="298"/>
      <c r="W252" s="299"/>
      <c r="X252" s="122"/>
      <c r="Y252" s="122"/>
      <c r="Z252" s="63"/>
      <c r="AA252" s="46"/>
      <c r="AB252" s="46"/>
      <c r="AC252" s="46" t="str">
        <f t="shared" si="23"/>
        <v/>
      </c>
      <c r="AD252" s="46"/>
      <c r="AE252" s="46"/>
      <c r="AF252" s="2111">
        <f t="shared" si="18"/>
        <v>0</v>
      </c>
      <c r="AG252" s="2111">
        <f t="shared" si="19"/>
        <v>0</v>
      </c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6"/>
      <c r="IH252" s="46"/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  <c r="IT252" s="46"/>
      <c r="IU252" s="46"/>
      <c r="IV252" s="46"/>
      <c r="IW252" s="46"/>
      <c r="IX252" s="46"/>
      <c r="IY252" s="46"/>
      <c r="IZ252" s="46"/>
      <c r="JA252" s="46"/>
      <c r="JB252" s="46"/>
      <c r="JC252" s="46"/>
      <c r="JD252" s="46"/>
      <c r="JE252" s="46"/>
    </row>
    <row r="253" spans="1:265" s="7" customFormat="1" ht="15" customHeight="1" thickBot="1" x14ac:dyDescent="0.25">
      <c r="A253" s="275"/>
      <c r="B253" s="92" t="s">
        <v>175</v>
      </c>
      <c r="C253" s="115"/>
      <c r="D253" s="886" t="s">
        <v>176</v>
      </c>
      <c r="E253" s="906"/>
      <c r="F253" s="439"/>
      <c r="G253" s="440"/>
      <c r="H253" s="203" t="s">
        <v>23</v>
      </c>
      <c r="I253" s="203" t="s">
        <v>100</v>
      </c>
      <c r="J253" s="1767" t="s">
        <v>1424</v>
      </c>
      <c r="K253" s="226" t="s">
        <v>1558</v>
      </c>
      <c r="L253" s="226"/>
      <c r="M253" s="524"/>
      <c r="N253" s="524"/>
      <c r="O253" s="226"/>
      <c r="P253" s="2159">
        <f t="shared" si="17"/>
        <v>0</v>
      </c>
      <c r="Q253" s="300"/>
      <c r="R253" s="301"/>
      <c r="S253" s="301"/>
      <c r="T253" s="301"/>
      <c r="U253" s="301"/>
      <c r="V253" s="301"/>
      <c r="W253" s="302">
        <v>8</v>
      </c>
      <c r="X253" s="124">
        <f>SUM(Q245:W253)</f>
        <v>40</v>
      </c>
      <c r="Y253" s="124">
        <f>X253</f>
        <v>40</v>
      </c>
      <c r="Z253" s="63"/>
      <c r="AA253" s="46"/>
      <c r="AB253" s="46"/>
      <c r="AC253" s="46" t="str">
        <f t="shared" si="23"/>
        <v/>
      </c>
      <c r="AD253" s="46"/>
      <c r="AE253" s="46"/>
      <c r="AF253" s="2111">
        <f t="shared" si="18"/>
        <v>0</v>
      </c>
      <c r="AG253" s="2111">
        <f t="shared" si="19"/>
        <v>8</v>
      </c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6"/>
      <c r="IH253" s="46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  <c r="IT253" s="46"/>
      <c r="IU253" s="46"/>
      <c r="IV253" s="46"/>
      <c r="IW253" s="46"/>
      <c r="IX253" s="46"/>
      <c r="IY253" s="46"/>
      <c r="IZ253" s="46"/>
      <c r="JA253" s="46"/>
      <c r="JB253" s="46"/>
      <c r="JC253" s="46"/>
      <c r="JD253" s="46"/>
      <c r="JE253" s="46"/>
    </row>
    <row r="254" spans="1:265" s="7" customFormat="1" ht="15" customHeight="1" thickBot="1" x14ac:dyDescent="0.25">
      <c r="A254" s="273">
        <f>A245+1</f>
        <v>27</v>
      </c>
      <c r="B254" s="640" t="s">
        <v>541</v>
      </c>
      <c r="C254" s="68" t="s">
        <v>35</v>
      </c>
      <c r="D254" s="909" t="s">
        <v>542</v>
      </c>
      <c r="E254" s="877" t="s">
        <v>88</v>
      </c>
      <c r="F254" s="463" t="s">
        <v>543</v>
      </c>
      <c r="G254" s="464" t="s">
        <v>544</v>
      </c>
      <c r="H254" s="793" t="s">
        <v>539</v>
      </c>
      <c r="I254" s="793" t="s">
        <v>1017</v>
      </c>
      <c r="J254" s="726"/>
      <c r="K254" s="798" t="s">
        <v>1488</v>
      </c>
      <c r="L254" s="798" t="s">
        <v>97</v>
      </c>
      <c r="M254" s="810">
        <v>2</v>
      </c>
      <c r="N254" s="810" t="s">
        <v>24</v>
      </c>
      <c r="O254" s="798" t="s">
        <v>402</v>
      </c>
      <c r="P254" s="2159">
        <f t="shared" si="17"/>
        <v>4</v>
      </c>
      <c r="Q254" s="804">
        <v>2</v>
      </c>
      <c r="R254" s="805">
        <v>2</v>
      </c>
      <c r="S254" s="805"/>
      <c r="T254" s="805"/>
      <c r="U254" s="730"/>
      <c r="V254" s="730"/>
      <c r="W254" s="731"/>
      <c r="X254" s="71"/>
      <c r="Y254" s="71"/>
      <c r="Z254" s="63" t="str">
        <f>C254</f>
        <v>TC</v>
      </c>
      <c r="AA254" s="46" t="s">
        <v>875</v>
      </c>
      <c r="AB254" s="46" t="s">
        <v>881</v>
      </c>
      <c r="AC254" s="46">
        <f t="shared" si="23"/>
        <v>10</v>
      </c>
      <c r="AD254" s="46"/>
      <c r="AE254" s="46"/>
      <c r="AF254" s="2111">
        <f t="shared" si="18"/>
        <v>4</v>
      </c>
      <c r="AG254" s="2111">
        <f t="shared" si="19"/>
        <v>0</v>
      </c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6"/>
      <c r="IH254" s="46"/>
      <c r="II254" s="46"/>
      <c r="IJ254" s="46"/>
      <c r="IK254" s="46"/>
      <c r="IL254" s="46"/>
      <c r="IM254" s="46"/>
      <c r="IN254" s="46"/>
      <c r="IO254" s="46"/>
      <c r="IP254" s="46"/>
      <c r="IQ254" s="46"/>
      <c r="IR254" s="46"/>
      <c r="IS254" s="46"/>
      <c r="IT254" s="46"/>
      <c r="IU254" s="46"/>
      <c r="IV254" s="46"/>
      <c r="IW254" s="46"/>
      <c r="IX254" s="46"/>
      <c r="IY254" s="46"/>
      <c r="IZ254" s="46"/>
      <c r="JA254" s="46"/>
      <c r="JB254" s="46"/>
      <c r="JC254" s="46"/>
      <c r="JD254" s="46"/>
      <c r="JE254" s="46"/>
    </row>
    <row r="255" spans="1:265" s="7" customFormat="1" ht="15" customHeight="1" thickBot="1" x14ac:dyDescent="0.25">
      <c r="A255" s="790"/>
      <c r="B255" s="66" t="s">
        <v>541</v>
      </c>
      <c r="C255" s="74"/>
      <c r="D255" s="910" t="s">
        <v>542</v>
      </c>
      <c r="E255" s="879"/>
      <c r="F255" s="465"/>
      <c r="G255" s="466"/>
      <c r="H255" s="792" t="s">
        <v>539</v>
      </c>
      <c r="I255" s="792" t="s">
        <v>1017</v>
      </c>
      <c r="J255" s="546"/>
      <c r="K255" s="799" t="s">
        <v>1488</v>
      </c>
      <c r="L255" s="799" t="s">
        <v>97</v>
      </c>
      <c r="M255" s="811">
        <v>2</v>
      </c>
      <c r="N255" s="811" t="s">
        <v>98</v>
      </c>
      <c r="O255" s="799" t="s">
        <v>402</v>
      </c>
      <c r="P255" s="2159">
        <f t="shared" si="17"/>
        <v>4</v>
      </c>
      <c r="Q255" s="801">
        <v>2</v>
      </c>
      <c r="R255" s="802">
        <v>2</v>
      </c>
      <c r="S255" s="802"/>
      <c r="T255" s="802"/>
      <c r="U255" s="724"/>
      <c r="V255" s="724"/>
      <c r="W255" s="725"/>
      <c r="X255" s="791"/>
      <c r="Y255" s="791"/>
      <c r="Z255" s="63"/>
      <c r="AA255" s="46"/>
      <c r="AB255" s="46"/>
      <c r="AC255" s="46" t="str">
        <f t="shared" si="23"/>
        <v/>
      </c>
      <c r="AD255" s="46"/>
      <c r="AE255" s="46"/>
      <c r="AF255" s="2111">
        <f t="shared" si="18"/>
        <v>4</v>
      </c>
      <c r="AG255" s="2111">
        <f t="shared" si="19"/>
        <v>0</v>
      </c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6"/>
      <c r="IH255" s="46"/>
      <c r="II255" s="46"/>
      <c r="IJ255" s="46"/>
      <c r="IK255" s="46"/>
      <c r="IL255" s="46"/>
      <c r="IM255" s="46"/>
      <c r="IN255" s="46"/>
      <c r="IO255" s="46"/>
      <c r="IP255" s="46"/>
      <c r="IQ255" s="46"/>
      <c r="IR255" s="46"/>
      <c r="IS255" s="46"/>
      <c r="IT255" s="46"/>
      <c r="IU255" s="46"/>
      <c r="IV255" s="46"/>
      <c r="IW255" s="46"/>
      <c r="IX255" s="46"/>
      <c r="IY255" s="46"/>
      <c r="IZ255" s="46"/>
      <c r="JA255" s="46"/>
      <c r="JB255" s="46"/>
      <c r="JC255" s="46"/>
      <c r="JD255" s="46"/>
      <c r="JE255" s="46"/>
    </row>
    <row r="256" spans="1:265" s="7" customFormat="1" ht="15" customHeight="1" thickBot="1" x14ac:dyDescent="0.25">
      <c r="A256" s="790"/>
      <c r="B256" s="66" t="s">
        <v>541</v>
      </c>
      <c r="C256" s="74"/>
      <c r="D256" s="910" t="s">
        <v>542</v>
      </c>
      <c r="E256" s="879"/>
      <c r="F256" s="465"/>
      <c r="G256" s="466"/>
      <c r="H256" s="792" t="s">
        <v>539</v>
      </c>
      <c r="I256" s="792" t="s">
        <v>1017</v>
      </c>
      <c r="J256" s="546"/>
      <c r="K256" s="800" t="s">
        <v>1488</v>
      </c>
      <c r="L256" s="800" t="s">
        <v>97</v>
      </c>
      <c r="M256" s="812">
        <v>2</v>
      </c>
      <c r="N256" s="812" t="s">
        <v>395</v>
      </c>
      <c r="O256" s="800" t="s">
        <v>402</v>
      </c>
      <c r="P256" s="2159">
        <f t="shared" si="17"/>
        <v>4</v>
      </c>
      <c r="Q256" s="807">
        <v>2</v>
      </c>
      <c r="R256" s="802">
        <v>2</v>
      </c>
      <c r="S256" s="802"/>
      <c r="T256" s="802"/>
      <c r="U256" s="724"/>
      <c r="V256" s="724"/>
      <c r="W256" s="725"/>
      <c r="X256" s="791"/>
      <c r="Y256" s="791"/>
      <c r="Z256" s="63"/>
      <c r="AA256" s="46"/>
      <c r="AB256" s="46"/>
      <c r="AC256" s="46" t="str">
        <f t="shared" si="23"/>
        <v/>
      </c>
      <c r="AD256" s="46"/>
      <c r="AE256" s="46"/>
      <c r="AF256" s="2111">
        <f t="shared" si="18"/>
        <v>4</v>
      </c>
      <c r="AG256" s="2111">
        <f t="shared" si="19"/>
        <v>0</v>
      </c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6"/>
      <c r="IH256" s="46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  <c r="IT256" s="46"/>
      <c r="IU256" s="46"/>
      <c r="IV256" s="46"/>
      <c r="IW256" s="46"/>
      <c r="IX256" s="46"/>
      <c r="IY256" s="46"/>
      <c r="IZ256" s="46"/>
      <c r="JA256" s="46"/>
      <c r="JB256" s="46"/>
      <c r="JC256" s="46"/>
      <c r="JD256" s="46"/>
      <c r="JE256" s="46"/>
    </row>
    <row r="257" spans="1:265" s="7" customFormat="1" ht="15" customHeight="1" thickBot="1" x14ac:dyDescent="0.25">
      <c r="A257" s="790"/>
      <c r="B257" s="66" t="s">
        <v>541</v>
      </c>
      <c r="C257" s="74"/>
      <c r="D257" s="910" t="s">
        <v>542</v>
      </c>
      <c r="E257" s="879"/>
      <c r="F257" s="465"/>
      <c r="G257" s="466"/>
      <c r="H257" s="792" t="s">
        <v>539</v>
      </c>
      <c r="I257" s="616" t="s">
        <v>1023</v>
      </c>
      <c r="J257" s="581"/>
      <c r="K257" s="616" t="s">
        <v>1171</v>
      </c>
      <c r="L257" s="581" t="s">
        <v>97</v>
      </c>
      <c r="M257" s="581">
        <v>3</v>
      </c>
      <c r="N257" s="581" t="s">
        <v>24</v>
      </c>
      <c r="O257" s="581" t="s">
        <v>402</v>
      </c>
      <c r="P257" s="2159">
        <f t="shared" si="17"/>
        <v>4</v>
      </c>
      <c r="Q257" s="583">
        <v>4</v>
      </c>
      <c r="R257" s="802"/>
      <c r="S257" s="802"/>
      <c r="T257" s="802"/>
      <c r="U257" s="724"/>
      <c r="V257" s="724"/>
      <c r="W257" s="725"/>
      <c r="X257" s="791"/>
      <c r="Y257" s="791"/>
      <c r="Z257" s="63"/>
      <c r="AA257" s="46"/>
      <c r="AB257" s="46"/>
      <c r="AC257" s="46" t="str">
        <f t="shared" si="23"/>
        <v/>
      </c>
      <c r="AD257" s="46"/>
      <c r="AE257" s="46"/>
      <c r="AF257" s="2111">
        <f t="shared" si="18"/>
        <v>4</v>
      </c>
      <c r="AG257" s="2111">
        <f t="shared" si="19"/>
        <v>0</v>
      </c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  <c r="GQ257" s="46"/>
      <c r="GR257" s="46"/>
      <c r="GS257" s="46"/>
      <c r="GT257" s="46"/>
      <c r="GU257" s="46"/>
      <c r="GV257" s="46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6"/>
      <c r="HO257" s="46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6"/>
      <c r="IH257" s="46"/>
      <c r="II257" s="46"/>
      <c r="IJ257" s="46"/>
      <c r="IK257" s="46"/>
      <c r="IL257" s="46"/>
      <c r="IM257" s="46"/>
      <c r="IN257" s="46"/>
      <c r="IO257" s="46"/>
      <c r="IP257" s="46"/>
      <c r="IQ257" s="46"/>
      <c r="IR257" s="46"/>
      <c r="IS257" s="46"/>
      <c r="IT257" s="46"/>
      <c r="IU257" s="46"/>
      <c r="IV257" s="46"/>
      <c r="IW257" s="46"/>
      <c r="IX257" s="46"/>
      <c r="IY257" s="46"/>
      <c r="IZ257" s="46"/>
      <c r="JA257" s="46"/>
      <c r="JB257" s="46"/>
      <c r="JC257" s="46"/>
      <c r="JD257" s="46"/>
      <c r="JE257" s="46"/>
    </row>
    <row r="258" spans="1:265" s="7" customFormat="1" ht="15" customHeight="1" thickBot="1" x14ac:dyDescent="0.25">
      <c r="A258" s="790"/>
      <c r="B258" s="66" t="s">
        <v>541</v>
      </c>
      <c r="C258" s="74"/>
      <c r="D258" s="910" t="s">
        <v>542</v>
      </c>
      <c r="E258" s="879"/>
      <c r="F258" s="465"/>
      <c r="G258" s="466"/>
      <c r="H258" s="792" t="s">
        <v>539</v>
      </c>
      <c r="I258" s="792" t="s">
        <v>1023</v>
      </c>
      <c r="J258" s="1768" t="s">
        <v>1424</v>
      </c>
      <c r="K258" s="799" t="s">
        <v>1505</v>
      </c>
      <c r="L258" s="799"/>
      <c r="M258" s="811"/>
      <c r="N258" s="811"/>
      <c r="O258" s="799"/>
      <c r="P258" s="2159">
        <f t="shared" si="17"/>
        <v>0</v>
      </c>
      <c r="Q258" s="801"/>
      <c r="R258" s="802"/>
      <c r="S258" s="802">
        <v>2</v>
      </c>
      <c r="T258" s="802"/>
      <c r="U258" s="724"/>
      <c r="V258" s="724"/>
      <c r="W258" s="725"/>
      <c r="X258" s="791"/>
      <c r="Y258" s="791"/>
      <c r="Z258" s="63"/>
      <c r="AA258" s="46"/>
      <c r="AB258" s="46"/>
      <c r="AC258" s="46" t="str">
        <f t="shared" si="23"/>
        <v/>
      </c>
      <c r="AD258" s="46"/>
      <c r="AE258" s="46"/>
      <c r="AF258" s="2111">
        <f t="shared" si="18"/>
        <v>0</v>
      </c>
      <c r="AG258" s="2111">
        <f t="shared" si="19"/>
        <v>2</v>
      </c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  <c r="IT258" s="46"/>
      <c r="IU258" s="46"/>
      <c r="IV258" s="46"/>
      <c r="IW258" s="46"/>
      <c r="IX258" s="46"/>
      <c r="IY258" s="46"/>
      <c r="IZ258" s="46"/>
      <c r="JA258" s="46"/>
      <c r="JB258" s="46"/>
      <c r="JC258" s="46"/>
      <c r="JD258" s="46"/>
      <c r="JE258" s="46"/>
    </row>
    <row r="259" spans="1:265" s="788" customFormat="1" ht="15" customHeight="1" thickBot="1" x14ac:dyDescent="0.25">
      <c r="A259" s="790"/>
      <c r="B259" s="66" t="s">
        <v>541</v>
      </c>
      <c r="C259" s="74"/>
      <c r="D259" s="910" t="s">
        <v>542</v>
      </c>
      <c r="E259" s="879"/>
      <c r="F259" s="465"/>
      <c r="G259" s="466"/>
      <c r="H259" s="792" t="s">
        <v>539</v>
      </c>
      <c r="I259" s="792" t="s">
        <v>1023</v>
      </c>
      <c r="J259" s="1756" t="s">
        <v>1424</v>
      </c>
      <c r="K259" s="212" t="s">
        <v>1506</v>
      </c>
      <c r="L259" s="799"/>
      <c r="M259" s="811"/>
      <c r="N259" s="811"/>
      <c r="O259" s="799"/>
      <c r="P259" s="2159">
        <f t="shared" si="17"/>
        <v>0</v>
      </c>
      <c r="Q259" s="801"/>
      <c r="R259" s="802"/>
      <c r="S259" s="802">
        <v>1</v>
      </c>
      <c r="T259" s="802"/>
      <c r="U259" s="724"/>
      <c r="V259" s="724"/>
      <c r="W259" s="725"/>
      <c r="X259" s="791"/>
      <c r="Y259" s="791"/>
      <c r="Z259" s="63"/>
      <c r="AA259" s="789"/>
      <c r="AB259" s="789"/>
      <c r="AC259" s="789" t="str">
        <f t="shared" si="23"/>
        <v/>
      </c>
      <c r="AD259" s="789"/>
      <c r="AE259" s="789"/>
      <c r="AF259" s="2111">
        <f t="shared" si="18"/>
        <v>0</v>
      </c>
      <c r="AG259" s="2111">
        <f t="shared" si="19"/>
        <v>1</v>
      </c>
      <c r="AH259" s="789"/>
      <c r="AI259" s="789"/>
      <c r="AJ259" s="789"/>
      <c r="AK259" s="789"/>
      <c r="AL259" s="789"/>
      <c r="AM259" s="789"/>
      <c r="AN259" s="789"/>
      <c r="AO259" s="789"/>
      <c r="AP259" s="789"/>
      <c r="AQ259" s="789"/>
      <c r="AR259" s="789"/>
      <c r="AS259" s="789"/>
      <c r="AT259" s="789"/>
      <c r="AU259" s="789"/>
      <c r="AV259" s="789"/>
      <c r="AW259" s="789"/>
      <c r="AX259" s="789"/>
      <c r="AY259" s="789"/>
      <c r="AZ259" s="789"/>
      <c r="BA259" s="789"/>
      <c r="BB259" s="789"/>
      <c r="BC259" s="789"/>
      <c r="BD259" s="789"/>
      <c r="BE259" s="789"/>
      <c r="BF259" s="789"/>
      <c r="BG259" s="789"/>
      <c r="BH259" s="789"/>
      <c r="BI259" s="789"/>
      <c r="BJ259" s="789"/>
      <c r="BK259" s="789"/>
      <c r="BL259" s="789"/>
      <c r="BM259" s="789"/>
      <c r="BN259" s="789"/>
      <c r="BO259" s="789"/>
      <c r="BP259" s="789"/>
      <c r="BQ259" s="789"/>
      <c r="BR259" s="789"/>
      <c r="BS259" s="789"/>
      <c r="BT259" s="789"/>
      <c r="BU259" s="789"/>
      <c r="BV259" s="789"/>
      <c r="BW259" s="789"/>
      <c r="BX259" s="789"/>
      <c r="BY259" s="789"/>
      <c r="BZ259" s="789"/>
      <c r="CA259" s="789"/>
      <c r="CB259" s="789"/>
      <c r="CC259" s="789"/>
      <c r="CD259" s="789"/>
      <c r="CE259" s="789"/>
      <c r="CF259" s="789"/>
      <c r="CG259" s="789"/>
      <c r="CH259" s="789"/>
      <c r="CI259" s="789"/>
      <c r="CJ259" s="789"/>
      <c r="CK259" s="789"/>
      <c r="CL259" s="789"/>
      <c r="CM259" s="789"/>
      <c r="CN259" s="789"/>
      <c r="CO259" s="789"/>
      <c r="CP259" s="789"/>
      <c r="CQ259" s="789"/>
      <c r="CR259" s="789"/>
      <c r="CS259" s="789"/>
      <c r="CT259" s="789"/>
      <c r="CU259" s="789"/>
      <c r="CV259" s="789"/>
      <c r="CW259" s="789"/>
      <c r="CX259" s="789"/>
      <c r="CY259" s="789"/>
      <c r="CZ259" s="789"/>
      <c r="DA259" s="789"/>
      <c r="DB259" s="789"/>
      <c r="DC259" s="789"/>
      <c r="DD259" s="789"/>
      <c r="DE259" s="789"/>
      <c r="DF259" s="789"/>
      <c r="DG259" s="789"/>
      <c r="DH259" s="789"/>
      <c r="DI259" s="789"/>
      <c r="DJ259" s="789"/>
      <c r="DK259" s="789"/>
      <c r="DL259" s="789"/>
      <c r="DM259" s="789"/>
      <c r="DN259" s="789"/>
      <c r="DO259" s="789"/>
      <c r="DP259" s="789"/>
      <c r="DQ259" s="789"/>
      <c r="DR259" s="789"/>
      <c r="DS259" s="789"/>
      <c r="DT259" s="789"/>
      <c r="DU259" s="789"/>
      <c r="DV259" s="789"/>
      <c r="DW259" s="789"/>
      <c r="DX259" s="789"/>
      <c r="DY259" s="789"/>
      <c r="DZ259" s="789"/>
      <c r="EA259" s="789"/>
      <c r="EB259" s="789"/>
      <c r="EC259" s="789"/>
      <c r="ED259" s="789"/>
      <c r="EE259" s="789"/>
      <c r="EF259" s="789"/>
      <c r="EG259" s="789"/>
      <c r="EH259" s="789"/>
      <c r="EI259" s="789"/>
      <c r="EJ259" s="789"/>
      <c r="EK259" s="789"/>
      <c r="EL259" s="789"/>
      <c r="EM259" s="789"/>
      <c r="EN259" s="789"/>
      <c r="EO259" s="789"/>
      <c r="EP259" s="789"/>
      <c r="EQ259" s="789"/>
      <c r="ER259" s="789"/>
      <c r="ES259" s="789"/>
      <c r="ET259" s="789"/>
      <c r="EU259" s="789"/>
      <c r="EV259" s="789"/>
      <c r="EW259" s="789"/>
      <c r="EX259" s="789"/>
      <c r="EY259" s="789"/>
      <c r="EZ259" s="789"/>
      <c r="FA259" s="789"/>
      <c r="FB259" s="789"/>
      <c r="FC259" s="789"/>
      <c r="FD259" s="789"/>
      <c r="FE259" s="789"/>
      <c r="FF259" s="789"/>
      <c r="FG259" s="789"/>
      <c r="FH259" s="789"/>
      <c r="FI259" s="789"/>
      <c r="FJ259" s="789"/>
      <c r="FK259" s="789"/>
      <c r="FL259" s="789"/>
      <c r="FM259" s="789"/>
      <c r="FN259" s="789"/>
      <c r="FO259" s="789"/>
      <c r="FP259" s="789"/>
      <c r="FQ259" s="789"/>
      <c r="FR259" s="789"/>
      <c r="FS259" s="789"/>
      <c r="FT259" s="789"/>
      <c r="FU259" s="789"/>
      <c r="FV259" s="789"/>
      <c r="FW259" s="789"/>
      <c r="FX259" s="789"/>
      <c r="FY259" s="789"/>
      <c r="FZ259" s="789"/>
      <c r="GA259" s="789"/>
      <c r="GB259" s="789"/>
      <c r="GC259" s="789"/>
      <c r="GD259" s="789"/>
      <c r="GE259" s="789"/>
      <c r="GF259" s="789"/>
      <c r="GG259" s="789"/>
      <c r="GH259" s="789"/>
      <c r="GI259" s="789"/>
      <c r="GJ259" s="789"/>
      <c r="GK259" s="789"/>
      <c r="GL259" s="789"/>
      <c r="GM259" s="789"/>
      <c r="GN259" s="789"/>
      <c r="GO259" s="789"/>
      <c r="GP259" s="789"/>
      <c r="GQ259" s="789"/>
      <c r="GR259" s="789"/>
      <c r="GS259" s="789"/>
      <c r="GT259" s="789"/>
      <c r="GU259" s="789"/>
      <c r="GV259" s="789"/>
      <c r="GW259" s="789"/>
      <c r="GX259" s="789"/>
      <c r="GY259" s="789"/>
      <c r="GZ259" s="789"/>
      <c r="HA259" s="789"/>
      <c r="HB259" s="789"/>
      <c r="HC259" s="789"/>
      <c r="HD259" s="789"/>
      <c r="HE259" s="789"/>
      <c r="HF259" s="789"/>
      <c r="HG259" s="789"/>
      <c r="HH259" s="789"/>
      <c r="HI259" s="789"/>
      <c r="HJ259" s="789"/>
      <c r="HK259" s="789"/>
      <c r="HL259" s="789"/>
      <c r="HM259" s="789"/>
      <c r="HN259" s="789"/>
      <c r="HO259" s="789"/>
      <c r="HP259" s="789"/>
      <c r="HQ259" s="789"/>
      <c r="HR259" s="789"/>
      <c r="HS259" s="789"/>
      <c r="HT259" s="789"/>
      <c r="HU259" s="789"/>
      <c r="HV259" s="789"/>
      <c r="HW259" s="789"/>
      <c r="HX259" s="789"/>
      <c r="HY259" s="789"/>
      <c r="HZ259" s="789"/>
      <c r="IA259" s="789"/>
      <c r="IB259" s="789"/>
      <c r="IC259" s="789"/>
      <c r="ID259" s="789"/>
      <c r="IE259" s="789"/>
      <c r="IF259" s="789"/>
      <c r="IG259" s="789"/>
      <c r="IH259" s="789"/>
      <c r="II259" s="789"/>
      <c r="IJ259" s="789"/>
      <c r="IK259" s="789"/>
      <c r="IL259" s="789"/>
      <c r="IM259" s="789"/>
      <c r="IN259" s="789"/>
      <c r="IO259" s="789"/>
      <c r="IP259" s="789"/>
      <c r="IQ259" s="789"/>
      <c r="IR259" s="789"/>
      <c r="IS259" s="789"/>
      <c r="IT259" s="789"/>
      <c r="IU259" s="789"/>
      <c r="IV259" s="789"/>
      <c r="IW259" s="789"/>
      <c r="IX259" s="789"/>
      <c r="IY259" s="789"/>
      <c r="IZ259" s="789"/>
      <c r="JA259" s="789"/>
      <c r="JB259" s="789"/>
      <c r="JC259" s="789"/>
      <c r="JD259" s="789"/>
      <c r="JE259" s="789"/>
    </row>
    <row r="260" spans="1:265" s="7" customFormat="1" ht="15" customHeight="1" thickBot="1" x14ac:dyDescent="0.25">
      <c r="A260" s="790"/>
      <c r="B260" s="66" t="s">
        <v>541</v>
      </c>
      <c r="C260" s="74"/>
      <c r="D260" s="910" t="s">
        <v>542</v>
      </c>
      <c r="E260" s="879"/>
      <c r="F260" s="465"/>
      <c r="G260" s="466"/>
      <c r="H260" s="792" t="s">
        <v>539</v>
      </c>
      <c r="I260" s="792" t="s">
        <v>1023</v>
      </c>
      <c r="J260" s="1726" t="s">
        <v>95</v>
      </c>
      <c r="K260" s="1068" t="s">
        <v>1712</v>
      </c>
      <c r="L260" s="799"/>
      <c r="M260" s="811"/>
      <c r="N260" s="811"/>
      <c r="O260" s="799"/>
      <c r="P260" s="2159">
        <f t="shared" si="17"/>
        <v>0</v>
      </c>
      <c r="Q260" s="801"/>
      <c r="R260" s="802"/>
      <c r="S260" s="802"/>
      <c r="T260" s="802"/>
      <c r="U260" s="724">
        <v>5</v>
      </c>
      <c r="V260" s="724"/>
      <c r="W260" s="725"/>
      <c r="X260" s="791"/>
      <c r="Y260" s="791"/>
      <c r="Z260" s="63"/>
      <c r="AA260" s="46"/>
      <c r="AB260" s="46"/>
      <c r="AC260" s="46" t="str">
        <f t="shared" si="23"/>
        <v/>
      </c>
      <c r="AD260" s="46"/>
      <c r="AE260" s="46"/>
      <c r="AF260" s="2111">
        <f t="shared" si="18"/>
        <v>0</v>
      </c>
      <c r="AG260" s="2111">
        <f t="shared" si="19"/>
        <v>0</v>
      </c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6"/>
      <c r="HQ260" s="46"/>
      <c r="HR260" s="46"/>
      <c r="HS260" s="46"/>
      <c r="HT260" s="46"/>
      <c r="HU260" s="46"/>
      <c r="HV260" s="46"/>
      <c r="HW260" s="46"/>
      <c r="HX260" s="46"/>
      <c r="HY260" s="46"/>
      <c r="HZ260" s="46"/>
      <c r="IA260" s="46"/>
      <c r="IB260" s="46"/>
      <c r="IC260" s="46"/>
      <c r="ID260" s="46"/>
      <c r="IE260" s="46"/>
      <c r="IF260" s="46"/>
      <c r="IG260" s="46"/>
      <c r="IH260" s="46"/>
      <c r="II260" s="46"/>
      <c r="IJ260" s="46"/>
      <c r="IK260" s="46"/>
      <c r="IL260" s="46"/>
      <c r="IM260" s="46"/>
      <c r="IN260" s="46"/>
      <c r="IO260" s="46"/>
      <c r="IP260" s="46"/>
      <c r="IQ260" s="46"/>
      <c r="IR260" s="46"/>
      <c r="IS260" s="46"/>
      <c r="IT260" s="46"/>
      <c r="IU260" s="46"/>
      <c r="IV260" s="46"/>
      <c r="IW260" s="46"/>
      <c r="IX260" s="46"/>
      <c r="IY260" s="46"/>
      <c r="IZ260" s="46"/>
      <c r="JA260" s="46"/>
      <c r="JB260" s="46"/>
      <c r="JC260" s="46"/>
      <c r="JD260" s="46"/>
      <c r="JE260" s="46"/>
    </row>
    <row r="261" spans="1:265" s="7" customFormat="1" ht="15" customHeight="1" thickBot="1" x14ac:dyDescent="0.25">
      <c r="A261" s="275"/>
      <c r="B261" s="127" t="s">
        <v>541</v>
      </c>
      <c r="C261" s="140"/>
      <c r="D261" s="929" t="s">
        <v>542</v>
      </c>
      <c r="E261" s="881"/>
      <c r="F261" s="467"/>
      <c r="G261" s="468"/>
      <c r="H261" s="512" t="s">
        <v>539</v>
      </c>
      <c r="I261" s="512" t="s">
        <v>1023</v>
      </c>
      <c r="J261" s="1990" t="s">
        <v>1425</v>
      </c>
      <c r="K261" s="856" t="s">
        <v>1646</v>
      </c>
      <c r="L261" s="856"/>
      <c r="M261" s="1991"/>
      <c r="N261" s="1991"/>
      <c r="O261" s="856"/>
      <c r="P261" s="2159">
        <f t="shared" si="17"/>
        <v>0</v>
      </c>
      <c r="Q261" s="1568"/>
      <c r="R261" s="858"/>
      <c r="S261" s="858"/>
      <c r="T261" s="858">
        <v>16</v>
      </c>
      <c r="U261" s="738"/>
      <c r="V261" s="738"/>
      <c r="W261" s="739"/>
      <c r="X261" s="109">
        <f>SUM(Q254:W261)</f>
        <v>40</v>
      </c>
      <c r="Y261" s="109">
        <f>X261</f>
        <v>40</v>
      </c>
      <c r="Z261" s="63"/>
      <c r="AA261" s="46"/>
      <c r="AB261" s="46"/>
      <c r="AC261" s="46" t="str">
        <f t="shared" si="23"/>
        <v/>
      </c>
      <c r="AD261" s="46" t="s">
        <v>2078</v>
      </c>
      <c r="AE261" s="46"/>
      <c r="AF261" s="2111">
        <f t="shared" si="18"/>
        <v>0</v>
      </c>
      <c r="AG261" s="2111">
        <f t="shared" si="19"/>
        <v>0</v>
      </c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6"/>
      <c r="HQ261" s="46"/>
      <c r="HR261" s="46"/>
      <c r="HS261" s="46"/>
      <c r="HT261" s="46"/>
      <c r="HU261" s="46"/>
      <c r="HV261" s="46"/>
      <c r="HW261" s="46"/>
      <c r="HX261" s="46"/>
      <c r="HY261" s="46"/>
      <c r="HZ261" s="46"/>
      <c r="IA261" s="46"/>
      <c r="IB261" s="46"/>
      <c r="IC261" s="46"/>
      <c r="ID261" s="46"/>
      <c r="IE261" s="46"/>
      <c r="IF261" s="46"/>
      <c r="IG261" s="46"/>
      <c r="IH261" s="46"/>
      <c r="II261" s="46"/>
      <c r="IJ261" s="46"/>
      <c r="IK261" s="46"/>
      <c r="IL261" s="46"/>
      <c r="IM261" s="46"/>
      <c r="IN261" s="46"/>
      <c r="IO261" s="46"/>
      <c r="IP261" s="46"/>
      <c r="IQ261" s="46"/>
      <c r="IR261" s="46"/>
      <c r="IS261" s="46"/>
      <c r="IT261" s="46"/>
      <c r="IU261" s="46"/>
      <c r="IV261" s="46"/>
      <c r="IW261" s="46"/>
      <c r="IX261" s="46"/>
      <c r="IY261" s="46"/>
      <c r="IZ261" s="46"/>
      <c r="JA261" s="46"/>
      <c r="JB261" s="46"/>
      <c r="JC261" s="46"/>
      <c r="JD261" s="46"/>
      <c r="JE261" s="46"/>
    </row>
    <row r="262" spans="1:265" s="7" customFormat="1" ht="15" customHeight="1" thickBot="1" x14ac:dyDescent="0.25">
      <c r="A262" s="790">
        <f>A254+1</f>
        <v>28</v>
      </c>
      <c r="B262" s="633" t="s">
        <v>38</v>
      </c>
      <c r="C262" s="89" t="s">
        <v>35</v>
      </c>
      <c r="D262" s="865" t="s">
        <v>39</v>
      </c>
      <c r="E262" s="905" t="s">
        <v>88</v>
      </c>
      <c r="F262" s="437" t="s">
        <v>40</v>
      </c>
      <c r="G262" s="438" t="s">
        <v>41</v>
      </c>
      <c r="H262" s="197" t="s">
        <v>23</v>
      </c>
      <c r="I262" s="197" t="s">
        <v>103</v>
      </c>
      <c r="J262" s="197"/>
      <c r="K262" s="215" t="s">
        <v>102</v>
      </c>
      <c r="L262" s="215" t="s">
        <v>97</v>
      </c>
      <c r="M262" s="517" t="s">
        <v>392</v>
      </c>
      <c r="N262" s="517" t="s">
        <v>24</v>
      </c>
      <c r="O262" s="215" t="s">
        <v>348</v>
      </c>
      <c r="P262" s="2159">
        <f t="shared" si="17"/>
        <v>3</v>
      </c>
      <c r="Q262" s="285">
        <v>3</v>
      </c>
      <c r="R262" s="286"/>
      <c r="S262" s="286"/>
      <c r="T262" s="286"/>
      <c r="U262" s="286"/>
      <c r="V262" s="286"/>
      <c r="W262" s="287"/>
      <c r="X262" s="121"/>
      <c r="Y262" s="121"/>
      <c r="Z262" s="63" t="str">
        <f>C262</f>
        <v>TC</v>
      </c>
      <c r="AA262" s="46" t="s">
        <v>873</v>
      </c>
      <c r="AB262" s="46" t="s">
        <v>881</v>
      </c>
      <c r="AC262" s="46">
        <f t="shared" si="23"/>
        <v>21</v>
      </c>
      <c r="AD262" s="46"/>
      <c r="AE262" s="46"/>
      <c r="AF262" s="2111">
        <f t="shared" si="18"/>
        <v>3</v>
      </c>
      <c r="AG262" s="2111">
        <f t="shared" si="19"/>
        <v>0</v>
      </c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  <c r="GQ262" s="46"/>
      <c r="GR262" s="46"/>
      <c r="GS262" s="46"/>
      <c r="GT262" s="46"/>
      <c r="GU262" s="46"/>
      <c r="GV262" s="46"/>
      <c r="GW262" s="46"/>
      <c r="GX262" s="46"/>
      <c r="GY262" s="46"/>
      <c r="GZ262" s="46"/>
      <c r="HA262" s="46"/>
      <c r="HB262" s="46"/>
      <c r="HC262" s="46"/>
      <c r="HD262" s="46"/>
      <c r="HE262" s="46"/>
      <c r="HF262" s="46"/>
      <c r="HG262" s="46"/>
      <c r="HH262" s="46"/>
      <c r="HI262" s="46"/>
      <c r="HJ262" s="46"/>
      <c r="HK262" s="46"/>
      <c r="HL262" s="46"/>
      <c r="HM262" s="46"/>
      <c r="HN262" s="46"/>
      <c r="HO262" s="46"/>
      <c r="HP262" s="46"/>
      <c r="HQ262" s="46"/>
      <c r="HR262" s="46"/>
      <c r="HS262" s="46"/>
      <c r="HT262" s="46"/>
      <c r="HU262" s="46"/>
      <c r="HV262" s="46"/>
      <c r="HW262" s="46"/>
      <c r="HX262" s="46"/>
      <c r="HY262" s="46"/>
      <c r="HZ262" s="46"/>
      <c r="IA262" s="46"/>
      <c r="IB262" s="46"/>
      <c r="IC262" s="46"/>
      <c r="ID262" s="46"/>
      <c r="IE262" s="46"/>
      <c r="IF262" s="46"/>
      <c r="IG262" s="46"/>
      <c r="IH262" s="46"/>
      <c r="II262" s="46"/>
      <c r="IJ262" s="46"/>
      <c r="IK262" s="46"/>
      <c r="IL262" s="46"/>
      <c r="IM262" s="46"/>
      <c r="IN262" s="46"/>
      <c r="IO262" s="46"/>
      <c r="IP262" s="46"/>
      <c r="IQ262" s="46"/>
      <c r="IR262" s="46"/>
      <c r="IS262" s="46"/>
      <c r="IT262" s="46"/>
      <c r="IU262" s="46"/>
      <c r="IV262" s="46"/>
      <c r="IW262" s="46"/>
      <c r="IX262" s="46"/>
      <c r="IY262" s="46"/>
      <c r="IZ262" s="46"/>
      <c r="JA262" s="46"/>
      <c r="JB262" s="46"/>
      <c r="JC262" s="46"/>
      <c r="JD262" s="46"/>
      <c r="JE262" s="46"/>
    </row>
    <row r="263" spans="1:265" s="7" customFormat="1" ht="15" customHeight="1" thickBot="1" x14ac:dyDescent="0.25">
      <c r="A263" s="790"/>
      <c r="B263" s="73" t="s">
        <v>38</v>
      </c>
      <c r="C263" s="89"/>
      <c r="D263" s="912" t="s">
        <v>39</v>
      </c>
      <c r="E263" s="905"/>
      <c r="F263" s="437"/>
      <c r="G263" s="438"/>
      <c r="H263" s="189" t="s">
        <v>23</v>
      </c>
      <c r="I263" s="189" t="s">
        <v>103</v>
      </c>
      <c r="J263" s="189"/>
      <c r="K263" s="236" t="s">
        <v>102</v>
      </c>
      <c r="L263" s="236" t="s">
        <v>97</v>
      </c>
      <c r="M263" s="529" t="s">
        <v>392</v>
      </c>
      <c r="N263" s="529" t="s">
        <v>98</v>
      </c>
      <c r="O263" s="236" t="s">
        <v>344</v>
      </c>
      <c r="P263" s="2159">
        <f t="shared" ref="P263:P326" si="24">SUM(Q263:R263)</f>
        <v>3</v>
      </c>
      <c r="Q263" s="306">
        <v>3</v>
      </c>
      <c r="R263" s="307"/>
      <c r="S263" s="307"/>
      <c r="T263" s="307"/>
      <c r="U263" s="307"/>
      <c r="V263" s="307"/>
      <c r="W263" s="308"/>
      <c r="X263" s="122"/>
      <c r="Y263" s="122"/>
      <c r="Z263" s="63"/>
      <c r="AA263" s="46"/>
      <c r="AB263" s="46"/>
      <c r="AC263" s="46" t="str">
        <f t="shared" si="23"/>
        <v/>
      </c>
      <c r="AD263" s="46"/>
      <c r="AE263" s="46"/>
      <c r="AF263" s="2111">
        <f t="shared" si="18"/>
        <v>3</v>
      </c>
      <c r="AG263" s="2111">
        <f t="shared" si="19"/>
        <v>0</v>
      </c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  <c r="GG263" s="46"/>
      <c r="GH263" s="46"/>
      <c r="GI263" s="46"/>
      <c r="GJ263" s="46"/>
      <c r="GK263" s="46"/>
      <c r="GL263" s="46"/>
      <c r="GM263" s="46"/>
      <c r="GN263" s="46"/>
      <c r="GO263" s="46"/>
      <c r="GP263" s="46"/>
      <c r="GQ263" s="46"/>
      <c r="GR263" s="46"/>
      <c r="GS263" s="46"/>
      <c r="GT263" s="46"/>
      <c r="GU263" s="46"/>
      <c r="GV263" s="46"/>
      <c r="GW263" s="46"/>
      <c r="GX263" s="46"/>
      <c r="GY263" s="46"/>
      <c r="GZ263" s="46"/>
      <c r="HA263" s="46"/>
      <c r="HB263" s="46"/>
      <c r="HC263" s="46"/>
      <c r="HD263" s="46"/>
      <c r="HE263" s="46"/>
      <c r="HF263" s="46"/>
      <c r="HG263" s="46"/>
      <c r="HH263" s="46"/>
      <c r="HI263" s="46"/>
      <c r="HJ263" s="46"/>
      <c r="HK263" s="46"/>
      <c r="HL263" s="46"/>
      <c r="HM263" s="46"/>
      <c r="HN263" s="46"/>
      <c r="HO263" s="46"/>
      <c r="HP263" s="46"/>
      <c r="HQ263" s="46"/>
      <c r="HR263" s="46"/>
      <c r="HS263" s="46"/>
      <c r="HT263" s="46"/>
      <c r="HU263" s="46"/>
      <c r="HV263" s="46"/>
      <c r="HW263" s="46"/>
      <c r="HX263" s="46"/>
      <c r="HY263" s="46"/>
      <c r="HZ263" s="46"/>
      <c r="IA263" s="46"/>
      <c r="IB263" s="46"/>
      <c r="IC263" s="46"/>
      <c r="ID263" s="46"/>
      <c r="IE263" s="46"/>
      <c r="IF263" s="46"/>
      <c r="IG263" s="46"/>
      <c r="IH263" s="46"/>
      <c r="II263" s="46"/>
      <c r="IJ263" s="46"/>
      <c r="IK263" s="46"/>
      <c r="IL263" s="46"/>
      <c r="IM263" s="46"/>
      <c r="IN263" s="46"/>
      <c r="IO263" s="46"/>
      <c r="IP263" s="46"/>
      <c r="IQ263" s="46"/>
      <c r="IR263" s="46"/>
      <c r="IS263" s="46"/>
      <c r="IT263" s="46"/>
      <c r="IU263" s="46"/>
      <c r="IV263" s="46"/>
      <c r="IW263" s="46"/>
      <c r="IX263" s="46"/>
      <c r="IY263" s="46"/>
      <c r="IZ263" s="46"/>
      <c r="JA263" s="46"/>
      <c r="JB263" s="46"/>
      <c r="JC263" s="46"/>
      <c r="JD263" s="46"/>
      <c r="JE263" s="46"/>
    </row>
    <row r="264" spans="1:265" s="7" customFormat="1" ht="15" customHeight="1" thickBot="1" x14ac:dyDescent="0.25">
      <c r="A264" s="790"/>
      <c r="B264" s="73" t="s">
        <v>38</v>
      </c>
      <c r="C264" s="89"/>
      <c r="D264" s="866" t="s">
        <v>39</v>
      </c>
      <c r="E264" s="905"/>
      <c r="F264" s="437"/>
      <c r="G264" s="438"/>
      <c r="H264" s="180" t="s">
        <v>23</v>
      </c>
      <c r="I264" s="180" t="s">
        <v>103</v>
      </c>
      <c r="J264" s="180"/>
      <c r="K264" s="216" t="s">
        <v>1334</v>
      </c>
      <c r="L264" s="216" t="s">
        <v>97</v>
      </c>
      <c r="M264" s="518" t="s">
        <v>393</v>
      </c>
      <c r="N264" s="518" t="s">
        <v>24</v>
      </c>
      <c r="O264" s="216" t="s">
        <v>348</v>
      </c>
      <c r="P264" s="2159">
        <f t="shared" si="24"/>
        <v>4</v>
      </c>
      <c r="Q264" s="288">
        <v>4</v>
      </c>
      <c r="R264" s="289"/>
      <c r="S264" s="289"/>
      <c r="T264" s="289"/>
      <c r="U264" s="289"/>
      <c r="V264" s="289"/>
      <c r="W264" s="290"/>
      <c r="X264" s="122"/>
      <c r="Y264" s="122"/>
      <c r="Z264" s="63"/>
      <c r="AA264" s="46"/>
      <c r="AB264" s="46"/>
      <c r="AC264" s="46" t="str">
        <f t="shared" si="23"/>
        <v/>
      </c>
      <c r="AD264" s="46"/>
      <c r="AE264" s="46"/>
      <c r="AF264" s="2111">
        <f t="shared" ref="AF264:AF327" si="25">SUM(Q264:R264)</f>
        <v>4</v>
      </c>
      <c r="AG264" s="2111">
        <f t="shared" ref="AG264:AG327" si="26">S264+W264</f>
        <v>0</v>
      </c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6"/>
      <c r="HQ264" s="46"/>
      <c r="HR264" s="46"/>
      <c r="HS264" s="46"/>
      <c r="HT264" s="46"/>
      <c r="HU264" s="46"/>
      <c r="HV264" s="46"/>
      <c r="HW264" s="46"/>
      <c r="HX264" s="46"/>
      <c r="HY264" s="46"/>
      <c r="HZ264" s="46"/>
      <c r="IA264" s="46"/>
      <c r="IB264" s="46"/>
      <c r="IC264" s="46"/>
      <c r="ID264" s="46"/>
      <c r="IE264" s="46"/>
      <c r="IF264" s="46"/>
      <c r="IG264" s="46"/>
      <c r="IH264" s="46"/>
      <c r="II264" s="46"/>
      <c r="IJ264" s="46"/>
      <c r="IK264" s="46"/>
      <c r="IL264" s="46"/>
      <c r="IM264" s="46"/>
      <c r="IN264" s="46"/>
      <c r="IO264" s="46"/>
      <c r="IP264" s="46"/>
      <c r="IQ264" s="46"/>
      <c r="IR264" s="46"/>
      <c r="IS264" s="46"/>
      <c r="IT264" s="46"/>
      <c r="IU264" s="46"/>
      <c r="IV264" s="46"/>
      <c r="IW264" s="46"/>
      <c r="IX264" s="46"/>
      <c r="IY264" s="46"/>
      <c r="IZ264" s="46"/>
      <c r="JA264" s="46"/>
      <c r="JB264" s="46"/>
      <c r="JC264" s="46"/>
      <c r="JD264" s="46"/>
      <c r="JE264" s="46"/>
    </row>
    <row r="265" spans="1:265" s="7" customFormat="1" ht="15" customHeight="1" thickBot="1" x14ac:dyDescent="0.25">
      <c r="A265" s="790"/>
      <c r="B265" s="73" t="s">
        <v>38</v>
      </c>
      <c r="C265" s="89"/>
      <c r="D265" s="866" t="s">
        <v>39</v>
      </c>
      <c r="E265" s="905"/>
      <c r="F265" s="437"/>
      <c r="G265" s="438"/>
      <c r="H265" s="180" t="s">
        <v>23</v>
      </c>
      <c r="I265" s="180" t="s">
        <v>103</v>
      </c>
      <c r="J265" s="180"/>
      <c r="K265" s="216" t="s">
        <v>1334</v>
      </c>
      <c r="L265" s="216" t="s">
        <v>97</v>
      </c>
      <c r="M265" s="518" t="s">
        <v>393</v>
      </c>
      <c r="N265" s="518" t="s">
        <v>98</v>
      </c>
      <c r="O265" s="216" t="s">
        <v>344</v>
      </c>
      <c r="P265" s="2159">
        <f t="shared" si="24"/>
        <v>4</v>
      </c>
      <c r="Q265" s="288">
        <v>4</v>
      </c>
      <c r="R265" s="289"/>
      <c r="S265" s="289"/>
      <c r="T265" s="289"/>
      <c r="U265" s="289"/>
      <c r="V265" s="289"/>
      <c r="W265" s="290"/>
      <c r="X265" s="122"/>
      <c r="Y265" s="122"/>
      <c r="Z265" s="63"/>
      <c r="AA265" s="46"/>
      <c r="AB265" s="46"/>
      <c r="AC265" s="46" t="str">
        <f t="shared" si="23"/>
        <v/>
      </c>
      <c r="AD265" s="46"/>
      <c r="AE265" s="46"/>
      <c r="AF265" s="2111">
        <f t="shared" si="25"/>
        <v>4</v>
      </c>
      <c r="AG265" s="2111">
        <f t="shared" si="26"/>
        <v>0</v>
      </c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6"/>
      <c r="HQ265" s="46"/>
      <c r="HR265" s="46"/>
      <c r="HS265" s="46"/>
      <c r="HT265" s="46"/>
      <c r="HU265" s="46"/>
      <c r="HV265" s="46"/>
      <c r="HW265" s="46"/>
      <c r="HX265" s="46"/>
      <c r="HY265" s="46"/>
      <c r="HZ265" s="46"/>
      <c r="IA265" s="46"/>
      <c r="IB265" s="46"/>
      <c r="IC265" s="46"/>
      <c r="ID265" s="46"/>
      <c r="IE265" s="46"/>
      <c r="IF265" s="46"/>
      <c r="IG265" s="46"/>
      <c r="IH265" s="46"/>
      <c r="II265" s="46"/>
      <c r="IJ265" s="46"/>
      <c r="IK265" s="46"/>
      <c r="IL265" s="46"/>
      <c r="IM265" s="46"/>
      <c r="IN265" s="46"/>
      <c r="IO265" s="46"/>
      <c r="IP265" s="46"/>
      <c r="IQ265" s="46"/>
      <c r="IR265" s="46"/>
      <c r="IS265" s="46"/>
      <c r="IT265" s="46"/>
      <c r="IU265" s="46"/>
      <c r="IV265" s="46"/>
      <c r="IW265" s="46"/>
      <c r="IX265" s="46"/>
      <c r="IY265" s="46"/>
      <c r="IZ265" s="46"/>
      <c r="JA265" s="46"/>
      <c r="JB265" s="46"/>
      <c r="JC265" s="46"/>
      <c r="JD265" s="46"/>
      <c r="JE265" s="46"/>
    </row>
    <row r="266" spans="1:265" s="7" customFormat="1" ht="15" customHeight="1" thickBot="1" x14ac:dyDescent="0.25">
      <c r="A266" s="790"/>
      <c r="B266" s="73" t="s">
        <v>38</v>
      </c>
      <c r="C266" s="89"/>
      <c r="D266" s="866" t="s">
        <v>39</v>
      </c>
      <c r="E266" s="905"/>
      <c r="F266" s="437"/>
      <c r="G266" s="438"/>
      <c r="H266" s="180" t="s">
        <v>23</v>
      </c>
      <c r="I266" s="180" t="s">
        <v>99</v>
      </c>
      <c r="J266" s="180"/>
      <c r="K266" s="216" t="s">
        <v>102</v>
      </c>
      <c r="L266" s="216" t="s">
        <v>97</v>
      </c>
      <c r="M266" s="518">
        <v>1</v>
      </c>
      <c r="N266" s="518" t="s">
        <v>24</v>
      </c>
      <c r="O266" s="216" t="s">
        <v>348</v>
      </c>
      <c r="P266" s="2159">
        <f t="shared" si="24"/>
        <v>3</v>
      </c>
      <c r="Q266" s="288">
        <v>3</v>
      </c>
      <c r="R266" s="289"/>
      <c r="S266" s="289"/>
      <c r="T266" s="289"/>
      <c r="U266" s="289"/>
      <c r="V266" s="289"/>
      <c r="W266" s="290"/>
      <c r="X266" s="122"/>
      <c r="Y266" s="122"/>
      <c r="Z266" s="63"/>
      <c r="AA266" s="46"/>
      <c r="AB266" s="46"/>
      <c r="AC266" s="46" t="str">
        <f t="shared" si="23"/>
        <v/>
      </c>
      <c r="AD266" s="46"/>
      <c r="AE266" s="46"/>
      <c r="AF266" s="2111">
        <f t="shared" si="25"/>
        <v>3</v>
      </c>
      <c r="AG266" s="2111">
        <f t="shared" si="26"/>
        <v>0</v>
      </c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6"/>
      <c r="HQ266" s="46"/>
      <c r="HR266" s="46"/>
      <c r="HS266" s="46"/>
      <c r="HT266" s="46"/>
      <c r="HU266" s="46"/>
      <c r="HV266" s="46"/>
      <c r="HW266" s="46"/>
      <c r="HX266" s="46"/>
      <c r="HY266" s="46"/>
      <c r="HZ266" s="46"/>
      <c r="IA266" s="46"/>
      <c r="IB266" s="46"/>
      <c r="IC266" s="46"/>
      <c r="ID266" s="46"/>
      <c r="IE266" s="46"/>
      <c r="IF266" s="46"/>
      <c r="IG266" s="46"/>
      <c r="IH266" s="46"/>
      <c r="II266" s="46"/>
      <c r="IJ266" s="46"/>
      <c r="IK266" s="46"/>
      <c r="IL266" s="46"/>
      <c r="IM266" s="46"/>
      <c r="IN266" s="46"/>
      <c r="IO266" s="46"/>
      <c r="IP266" s="46"/>
      <c r="IQ266" s="46"/>
      <c r="IR266" s="46"/>
      <c r="IS266" s="46"/>
      <c r="IT266" s="46"/>
      <c r="IU266" s="46"/>
      <c r="IV266" s="46"/>
      <c r="IW266" s="46"/>
      <c r="IX266" s="46"/>
      <c r="IY266" s="46"/>
      <c r="IZ266" s="46"/>
      <c r="JA266" s="46"/>
      <c r="JB266" s="46"/>
      <c r="JC266" s="46"/>
      <c r="JD266" s="46"/>
      <c r="JE266" s="46"/>
    </row>
    <row r="267" spans="1:265" s="7" customFormat="1" ht="15" customHeight="1" thickBot="1" x14ac:dyDescent="0.25">
      <c r="A267" s="790"/>
      <c r="B267" s="73" t="s">
        <v>38</v>
      </c>
      <c r="C267" s="89"/>
      <c r="D267" s="866" t="s">
        <v>39</v>
      </c>
      <c r="E267" s="905"/>
      <c r="F267" s="437"/>
      <c r="G267" s="438"/>
      <c r="H267" s="180" t="s">
        <v>23</v>
      </c>
      <c r="I267" s="180" t="s">
        <v>107</v>
      </c>
      <c r="J267" s="180"/>
      <c r="K267" s="216" t="s">
        <v>117</v>
      </c>
      <c r="L267" s="216" t="s">
        <v>97</v>
      </c>
      <c r="M267" s="518">
        <v>1</v>
      </c>
      <c r="N267" s="518" t="s">
        <v>24</v>
      </c>
      <c r="O267" s="216" t="s">
        <v>348</v>
      </c>
      <c r="P267" s="2159">
        <f t="shared" si="24"/>
        <v>2</v>
      </c>
      <c r="Q267" s="288">
        <v>2</v>
      </c>
      <c r="R267" s="289"/>
      <c r="S267" s="289"/>
      <c r="T267" s="289"/>
      <c r="U267" s="289"/>
      <c r="V267" s="289"/>
      <c r="W267" s="290"/>
      <c r="X267" s="122"/>
      <c r="Y267" s="122"/>
      <c r="Z267" s="63"/>
      <c r="AA267" s="46"/>
      <c r="AB267" s="46"/>
      <c r="AC267" s="46" t="str">
        <f t="shared" si="23"/>
        <v/>
      </c>
      <c r="AD267" s="46"/>
      <c r="AE267" s="46"/>
      <c r="AF267" s="2111">
        <f t="shared" si="25"/>
        <v>2</v>
      </c>
      <c r="AG267" s="2111">
        <f t="shared" si="26"/>
        <v>0</v>
      </c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6"/>
      <c r="HQ267" s="46"/>
      <c r="HR267" s="46"/>
      <c r="HS267" s="46"/>
      <c r="HT267" s="46"/>
      <c r="HU267" s="46"/>
      <c r="HV267" s="46"/>
      <c r="HW267" s="46"/>
      <c r="HX267" s="46"/>
      <c r="HY267" s="46"/>
      <c r="HZ267" s="46"/>
      <c r="IA267" s="46"/>
      <c r="IB267" s="46"/>
      <c r="IC267" s="46"/>
      <c r="ID267" s="46"/>
      <c r="IE267" s="46"/>
      <c r="IF267" s="46"/>
      <c r="IG267" s="46"/>
      <c r="IH267" s="46"/>
      <c r="II267" s="46"/>
      <c r="IJ267" s="46"/>
      <c r="IK267" s="46"/>
      <c r="IL267" s="46"/>
      <c r="IM267" s="46"/>
      <c r="IN267" s="46"/>
      <c r="IO267" s="46"/>
      <c r="IP267" s="46"/>
      <c r="IQ267" s="46"/>
      <c r="IR267" s="46"/>
      <c r="IS267" s="46"/>
      <c r="IT267" s="46"/>
      <c r="IU267" s="46"/>
      <c r="IV267" s="46"/>
      <c r="IW267" s="46"/>
      <c r="IX267" s="46"/>
      <c r="IY267" s="46"/>
      <c r="IZ267" s="46"/>
      <c r="JA267" s="46"/>
      <c r="JB267" s="46"/>
      <c r="JC267" s="46"/>
      <c r="JD267" s="46"/>
      <c r="JE267" s="46"/>
    </row>
    <row r="268" spans="1:265" s="7" customFormat="1" ht="15" customHeight="1" thickBot="1" x14ac:dyDescent="0.25">
      <c r="A268" s="790"/>
      <c r="B268" s="73" t="s">
        <v>38</v>
      </c>
      <c r="C268" s="89"/>
      <c r="D268" s="866" t="s">
        <v>39</v>
      </c>
      <c r="E268" s="905"/>
      <c r="F268" s="437"/>
      <c r="G268" s="438"/>
      <c r="H268" s="180" t="s">
        <v>23</v>
      </c>
      <c r="I268" s="180" t="s">
        <v>107</v>
      </c>
      <c r="J268" s="180"/>
      <c r="K268" s="216" t="s">
        <v>117</v>
      </c>
      <c r="L268" s="216" t="s">
        <v>97</v>
      </c>
      <c r="M268" s="518">
        <v>1</v>
      </c>
      <c r="N268" s="518" t="s">
        <v>98</v>
      </c>
      <c r="O268" s="216" t="s">
        <v>344</v>
      </c>
      <c r="P268" s="2159">
        <f t="shared" si="24"/>
        <v>2</v>
      </c>
      <c r="Q268" s="288">
        <v>2</v>
      </c>
      <c r="R268" s="289"/>
      <c r="S268" s="289"/>
      <c r="T268" s="289"/>
      <c r="U268" s="289"/>
      <c r="V268" s="289"/>
      <c r="W268" s="290"/>
      <c r="X268" s="122"/>
      <c r="Y268" s="122"/>
      <c r="Z268" s="63"/>
      <c r="AA268" s="46"/>
      <c r="AB268" s="46"/>
      <c r="AC268" s="46" t="str">
        <f t="shared" si="23"/>
        <v/>
      </c>
      <c r="AD268" s="46"/>
      <c r="AE268" s="46"/>
      <c r="AF268" s="2111">
        <f t="shared" si="25"/>
        <v>2</v>
      </c>
      <c r="AG268" s="2111">
        <f t="shared" si="26"/>
        <v>0</v>
      </c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6"/>
      <c r="GZ268" s="46"/>
      <c r="HA268" s="46"/>
      <c r="HB268" s="46"/>
      <c r="HC268" s="46"/>
      <c r="HD268" s="46"/>
      <c r="HE268" s="46"/>
      <c r="HF268" s="46"/>
      <c r="HG268" s="46"/>
      <c r="HH268" s="46"/>
      <c r="HI268" s="46"/>
      <c r="HJ268" s="46"/>
      <c r="HK268" s="46"/>
      <c r="HL268" s="46"/>
      <c r="HM268" s="46"/>
      <c r="HN268" s="46"/>
      <c r="HO268" s="46"/>
      <c r="HP268" s="46"/>
      <c r="HQ268" s="46"/>
      <c r="HR268" s="46"/>
      <c r="HS268" s="46"/>
      <c r="HT268" s="46"/>
      <c r="HU268" s="46"/>
      <c r="HV268" s="46"/>
      <c r="HW268" s="46"/>
      <c r="HX268" s="46"/>
      <c r="HY268" s="46"/>
      <c r="HZ268" s="46"/>
      <c r="IA268" s="46"/>
      <c r="IB268" s="46"/>
      <c r="IC268" s="46"/>
      <c r="ID268" s="46"/>
      <c r="IE268" s="46"/>
      <c r="IF268" s="46"/>
      <c r="IG268" s="46"/>
      <c r="IH268" s="46"/>
      <c r="II268" s="46"/>
      <c r="IJ268" s="46"/>
      <c r="IK268" s="46"/>
      <c r="IL268" s="46"/>
      <c r="IM268" s="46"/>
      <c r="IN268" s="46"/>
      <c r="IO268" s="46"/>
      <c r="IP268" s="46"/>
      <c r="IQ268" s="46"/>
      <c r="IR268" s="46"/>
      <c r="IS268" s="46"/>
      <c r="IT268" s="46"/>
      <c r="IU268" s="46"/>
      <c r="IV268" s="46"/>
      <c r="IW268" s="46"/>
      <c r="IX268" s="46"/>
      <c r="IY268" s="46"/>
      <c r="IZ268" s="46"/>
      <c r="JA268" s="46"/>
      <c r="JB268" s="46"/>
      <c r="JC268" s="46"/>
      <c r="JD268" s="46"/>
      <c r="JE268" s="46"/>
    </row>
    <row r="269" spans="1:265" s="7" customFormat="1" ht="15" customHeight="1" thickBot="1" x14ac:dyDescent="0.25">
      <c r="A269" s="790"/>
      <c r="B269" s="73" t="s">
        <v>38</v>
      </c>
      <c r="C269" s="89"/>
      <c r="D269" s="866" t="s">
        <v>39</v>
      </c>
      <c r="E269" s="905"/>
      <c r="F269" s="437"/>
      <c r="G269" s="438"/>
      <c r="H269" s="180" t="s">
        <v>23</v>
      </c>
      <c r="I269" s="180" t="s">
        <v>103</v>
      </c>
      <c r="J269" s="1757" t="s">
        <v>1424</v>
      </c>
      <c r="K269" s="216" t="s">
        <v>1505</v>
      </c>
      <c r="L269" s="216"/>
      <c r="M269" s="518"/>
      <c r="N269" s="518"/>
      <c r="O269" s="216"/>
      <c r="P269" s="2159">
        <f t="shared" si="24"/>
        <v>0</v>
      </c>
      <c r="Q269" s="288"/>
      <c r="R269" s="289"/>
      <c r="S269" s="289">
        <v>4</v>
      </c>
      <c r="T269" s="289"/>
      <c r="U269" s="289"/>
      <c r="V269" s="289"/>
      <c r="W269" s="290"/>
      <c r="X269" s="122"/>
      <c r="Y269" s="122"/>
      <c r="Z269" s="63"/>
      <c r="AA269" s="46"/>
      <c r="AB269" s="46"/>
      <c r="AC269" s="46" t="str">
        <f t="shared" si="23"/>
        <v/>
      </c>
      <c r="AD269" s="46"/>
      <c r="AE269" s="46"/>
      <c r="AF269" s="2111">
        <f t="shared" si="25"/>
        <v>0</v>
      </c>
      <c r="AG269" s="2111">
        <f t="shared" si="26"/>
        <v>4</v>
      </c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6"/>
      <c r="GZ269" s="46"/>
      <c r="HA269" s="46"/>
      <c r="HB269" s="46"/>
      <c r="HC269" s="46"/>
      <c r="HD269" s="46"/>
      <c r="HE269" s="46"/>
      <c r="HF269" s="46"/>
      <c r="HG269" s="46"/>
      <c r="HH269" s="46"/>
      <c r="HI269" s="46"/>
      <c r="HJ269" s="46"/>
      <c r="HK269" s="46"/>
      <c r="HL269" s="46"/>
      <c r="HM269" s="46"/>
      <c r="HN269" s="46"/>
      <c r="HO269" s="46"/>
      <c r="HP269" s="46"/>
      <c r="HQ269" s="46"/>
      <c r="HR269" s="46"/>
      <c r="HS269" s="46"/>
      <c r="HT269" s="46"/>
      <c r="HU269" s="46"/>
      <c r="HV269" s="46"/>
      <c r="HW269" s="46"/>
      <c r="HX269" s="46"/>
      <c r="HY269" s="46"/>
      <c r="HZ269" s="46"/>
      <c r="IA269" s="46"/>
      <c r="IB269" s="46"/>
      <c r="IC269" s="46"/>
      <c r="ID269" s="46"/>
      <c r="IE269" s="46"/>
      <c r="IF269" s="46"/>
      <c r="IG269" s="46"/>
      <c r="IH269" s="46"/>
      <c r="II269" s="46"/>
      <c r="IJ269" s="46"/>
      <c r="IK269" s="46"/>
      <c r="IL269" s="46"/>
      <c r="IM269" s="46"/>
      <c r="IN269" s="46"/>
      <c r="IO269" s="46"/>
      <c r="IP269" s="46"/>
      <c r="IQ269" s="46"/>
      <c r="IR269" s="46"/>
      <c r="IS269" s="46"/>
      <c r="IT269" s="46"/>
      <c r="IU269" s="46"/>
      <c r="IV269" s="46"/>
      <c r="IW269" s="46"/>
      <c r="IX269" s="46"/>
      <c r="IY269" s="46"/>
      <c r="IZ269" s="46"/>
      <c r="JA269" s="46"/>
      <c r="JB269" s="46"/>
      <c r="JC269" s="46"/>
      <c r="JD269" s="46"/>
      <c r="JE269" s="46"/>
    </row>
    <row r="270" spans="1:265" s="7" customFormat="1" ht="15" customHeight="1" thickBot="1" x14ac:dyDescent="0.25">
      <c r="A270" s="790"/>
      <c r="B270" s="73" t="s">
        <v>38</v>
      </c>
      <c r="C270" s="89"/>
      <c r="D270" s="866" t="s">
        <v>39</v>
      </c>
      <c r="E270" s="905"/>
      <c r="F270" s="437"/>
      <c r="G270" s="438"/>
      <c r="H270" s="180" t="s">
        <v>23</v>
      </c>
      <c r="I270" s="180" t="s">
        <v>103</v>
      </c>
      <c r="J270" s="1756" t="s">
        <v>1424</v>
      </c>
      <c r="K270" s="212" t="s">
        <v>1506</v>
      </c>
      <c r="L270" s="216"/>
      <c r="M270" s="518"/>
      <c r="N270" s="518"/>
      <c r="O270" s="216"/>
      <c r="P270" s="2159">
        <f t="shared" si="24"/>
        <v>0</v>
      </c>
      <c r="Q270" s="288"/>
      <c r="R270" s="289"/>
      <c r="S270" s="289">
        <v>2</v>
      </c>
      <c r="T270" s="289"/>
      <c r="U270" s="289"/>
      <c r="V270" s="289"/>
      <c r="W270" s="290"/>
      <c r="X270" s="122"/>
      <c r="Y270" s="122"/>
      <c r="Z270" s="63"/>
      <c r="AA270" s="46"/>
      <c r="AB270" s="46"/>
      <c r="AC270" s="46" t="str">
        <f t="shared" si="23"/>
        <v/>
      </c>
      <c r="AD270" s="46"/>
      <c r="AE270" s="46"/>
      <c r="AF270" s="2111">
        <f t="shared" si="25"/>
        <v>0</v>
      </c>
      <c r="AG270" s="2111">
        <f t="shared" si="26"/>
        <v>2</v>
      </c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6"/>
      <c r="GZ270" s="46"/>
      <c r="HA270" s="46"/>
      <c r="HB270" s="46"/>
      <c r="HC270" s="46"/>
      <c r="HD270" s="46"/>
      <c r="HE270" s="46"/>
      <c r="HF270" s="46"/>
      <c r="HG270" s="46"/>
      <c r="HH270" s="46"/>
      <c r="HI270" s="46"/>
      <c r="HJ270" s="46"/>
      <c r="HK270" s="46"/>
      <c r="HL270" s="46"/>
      <c r="HM270" s="46"/>
      <c r="HN270" s="46"/>
      <c r="HO270" s="46"/>
      <c r="HP270" s="46"/>
      <c r="HQ270" s="46"/>
      <c r="HR270" s="46"/>
      <c r="HS270" s="46"/>
      <c r="HT270" s="46"/>
      <c r="HU270" s="46"/>
      <c r="HV270" s="46"/>
      <c r="HW270" s="46"/>
      <c r="HX270" s="46"/>
      <c r="HY270" s="46"/>
      <c r="HZ270" s="46"/>
      <c r="IA270" s="46"/>
      <c r="IB270" s="46"/>
      <c r="IC270" s="46"/>
      <c r="ID270" s="46"/>
      <c r="IE270" s="46"/>
      <c r="IF270" s="46"/>
      <c r="IG270" s="46"/>
      <c r="IH270" s="46"/>
      <c r="II270" s="46"/>
      <c r="IJ270" s="46"/>
      <c r="IK270" s="46"/>
      <c r="IL270" s="46"/>
      <c r="IM270" s="46"/>
      <c r="IN270" s="46"/>
      <c r="IO270" s="46"/>
      <c r="IP270" s="46"/>
      <c r="IQ270" s="46"/>
      <c r="IR270" s="46"/>
      <c r="IS270" s="46"/>
      <c r="IT270" s="46"/>
      <c r="IU270" s="46"/>
      <c r="IV270" s="46"/>
      <c r="IW270" s="46"/>
      <c r="IX270" s="46"/>
      <c r="IY270" s="46"/>
      <c r="IZ270" s="46"/>
      <c r="JA270" s="46"/>
      <c r="JB270" s="46"/>
      <c r="JC270" s="46"/>
      <c r="JD270" s="46"/>
      <c r="JE270" s="46"/>
    </row>
    <row r="271" spans="1:265" s="7" customFormat="1" ht="15" customHeight="1" thickBot="1" x14ac:dyDescent="0.25">
      <c r="A271" s="790"/>
      <c r="B271" s="73" t="s">
        <v>38</v>
      </c>
      <c r="C271" s="89"/>
      <c r="D271" s="866" t="s">
        <v>39</v>
      </c>
      <c r="E271" s="905"/>
      <c r="F271" s="437"/>
      <c r="G271" s="438"/>
      <c r="H271" s="180" t="s">
        <v>23</v>
      </c>
      <c r="I271" s="180" t="s">
        <v>103</v>
      </c>
      <c r="J271" s="1736" t="s">
        <v>1425</v>
      </c>
      <c r="K271" s="1078" t="s">
        <v>1716</v>
      </c>
      <c r="L271" s="216"/>
      <c r="M271" s="518"/>
      <c r="N271" s="518"/>
      <c r="O271" s="216"/>
      <c r="P271" s="2159">
        <f t="shared" si="24"/>
        <v>0</v>
      </c>
      <c r="Q271" s="288"/>
      <c r="R271" s="289"/>
      <c r="S271" s="289"/>
      <c r="T271" s="289">
        <v>3</v>
      </c>
      <c r="U271" s="289"/>
      <c r="V271" s="289"/>
      <c r="W271" s="290"/>
      <c r="X271" s="122"/>
      <c r="Y271" s="122"/>
      <c r="Z271" s="63"/>
      <c r="AA271" s="46"/>
      <c r="AB271" s="46"/>
      <c r="AC271" s="46" t="str">
        <f t="shared" si="23"/>
        <v/>
      </c>
      <c r="AD271" s="46"/>
      <c r="AE271" s="46"/>
      <c r="AF271" s="2111">
        <f t="shared" si="25"/>
        <v>0</v>
      </c>
      <c r="AG271" s="2111">
        <f t="shared" si="26"/>
        <v>0</v>
      </c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6"/>
      <c r="GZ271" s="46"/>
      <c r="HA271" s="46"/>
      <c r="HB271" s="46"/>
      <c r="HC271" s="46"/>
      <c r="HD271" s="46"/>
      <c r="HE271" s="46"/>
      <c r="HF271" s="46"/>
      <c r="HG271" s="46"/>
      <c r="HH271" s="46"/>
      <c r="HI271" s="46"/>
      <c r="HJ271" s="46"/>
      <c r="HK271" s="46"/>
      <c r="HL271" s="46"/>
      <c r="HM271" s="46"/>
      <c r="HN271" s="46"/>
      <c r="HO271" s="46"/>
      <c r="HP271" s="46"/>
      <c r="HQ271" s="46"/>
      <c r="HR271" s="46"/>
      <c r="HS271" s="46"/>
      <c r="HT271" s="46"/>
      <c r="HU271" s="46"/>
      <c r="HV271" s="46"/>
      <c r="HW271" s="46"/>
      <c r="HX271" s="46"/>
      <c r="HY271" s="46"/>
      <c r="HZ271" s="46"/>
      <c r="IA271" s="46"/>
      <c r="IB271" s="46"/>
      <c r="IC271" s="46"/>
      <c r="ID271" s="46"/>
      <c r="IE271" s="46"/>
      <c r="IF271" s="46"/>
      <c r="IG271" s="46"/>
      <c r="IH271" s="46"/>
      <c r="II271" s="46"/>
      <c r="IJ271" s="46"/>
      <c r="IK271" s="46"/>
      <c r="IL271" s="46"/>
      <c r="IM271" s="46"/>
      <c r="IN271" s="46"/>
      <c r="IO271" s="46"/>
      <c r="IP271" s="46"/>
      <c r="IQ271" s="46"/>
      <c r="IR271" s="46"/>
      <c r="IS271" s="46"/>
      <c r="IT271" s="46"/>
      <c r="IU271" s="46"/>
      <c r="IV271" s="46"/>
      <c r="IW271" s="46"/>
      <c r="IX271" s="46"/>
      <c r="IY271" s="46"/>
      <c r="IZ271" s="46"/>
      <c r="JA271" s="46"/>
      <c r="JB271" s="46"/>
      <c r="JC271" s="46"/>
      <c r="JD271" s="46"/>
      <c r="JE271" s="46"/>
    </row>
    <row r="272" spans="1:265" s="7" customFormat="1" ht="15" customHeight="1" thickBot="1" x14ac:dyDescent="0.25">
      <c r="A272" s="790"/>
      <c r="B272" s="73" t="s">
        <v>38</v>
      </c>
      <c r="C272" s="89"/>
      <c r="D272" s="866" t="s">
        <v>39</v>
      </c>
      <c r="E272" s="905"/>
      <c r="F272" s="437"/>
      <c r="G272" s="438"/>
      <c r="H272" s="180" t="s">
        <v>23</v>
      </c>
      <c r="I272" s="180" t="s">
        <v>103</v>
      </c>
      <c r="J272" s="1793" t="s">
        <v>95</v>
      </c>
      <c r="K272" s="216" t="s">
        <v>2144</v>
      </c>
      <c r="L272" s="216"/>
      <c r="M272" s="518"/>
      <c r="N272" s="518"/>
      <c r="O272" s="216"/>
      <c r="P272" s="2159">
        <f t="shared" si="24"/>
        <v>0</v>
      </c>
      <c r="Q272" s="288"/>
      <c r="R272" s="289"/>
      <c r="S272" s="289"/>
      <c r="T272" s="289"/>
      <c r="U272" s="289">
        <v>5</v>
      </c>
      <c r="V272" s="289"/>
      <c r="W272" s="290"/>
      <c r="X272" s="122"/>
      <c r="Y272" s="122"/>
      <c r="Z272" s="63"/>
      <c r="AA272" s="46"/>
      <c r="AB272" s="46"/>
      <c r="AC272" s="46" t="str">
        <f t="shared" si="23"/>
        <v/>
      </c>
      <c r="AD272" s="46"/>
      <c r="AE272" s="46"/>
      <c r="AF272" s="2111">
        <f t="shared" si="25"/>
        <v>0</v>
      </c>
      <c r="AG272" s="2111">
        <f t="shared" si="26"/>
        <v>0</v>
      </c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6"/>
      <c r="GZ272" s="46"/>
      <c r="HA272" s="46"/>
      <c r="HB272" s="46"/>
      <c r="HC272" s="46"/>
      <c r="HD272" s="46"/>
      <c r="HE272" s="46"/>
      <c r="HF272" s="46"/>
      <c r="HG272" s="46"/>
      <c r="HH272" s="46"/>
      <c r="HI272" s="46"/>
      <c r="HJ272" s="46"/>
      <c r="HK272" s="46"/>
      <c r="HL272" s="46"/>
      <c r="HM272" s="46"/>
      <c r="HN272" s="46"/>
      <c r="HO272" s="46"/>
      <c r="HP272" s="46"/>
      <c r="HQ272" s="46"/>
      <c r="HR272" s="46"/>
      <c r="HS272" s="46"/>
      <c r="HT272" s="46"/>
      <c r="HU272" s="46"/>
      <c r="HV272" s="46"/>
      <c r="HW272" s="46"/>
      <c r="HX272" s="46"/>
      <c r="HY272" s="46"/>
      <c r="HZ272" s="46"/>
      <c r="IA272" s="46"/>
      <c r="IB272" s="46"/>
      <c r="IC272" s="46"/>
      <c r="ID272" s="46"/>
      <c r="IE272" s="46"/>
      <c r="IF272" s="46"/>
      <c r="IG272" s="46"/>
      <c r="IH272" s="46"/>
      <c r="II272" s="46"/>
      <c r="IJ272" s="46"/>
      <c r="IK272" s="46"/>
      <c r="IL272" s="46"/>
      <c r="IM272" s="46"/>
      <c r="IN272" s="46"/>
      <c r="IO272" s="46"/>
      <c r="IP272" s="46"/>
      <c r="IQ272" s="46"/>
      <c r="IR272" s="46"/>
      <c r="IS272" s="46"/>
      <c r="IT272" s="46"/>
      <c r="IU272" s="46"/>
      <c r="IV272" s="46"/>
      <c r="IW272" s="46"/>
      <c r="IX272" s="46"/>
      <c r="IY272" s="46"/>
      <c r="IZ272" s="46"/>
      <c r="JA272" s="46"/>
      <c r="JB272" s="46"/>
      <c r="JC272" s="46"/>
      <c r="JD272" s="46"/>
      <c r="JE272" s="46"/>
    </row>
    <row r="273" spans="1:265" s="7" customFormat="1" ht="15" customHeight="1" thickBot="1" x14ac:dyDescent="0.25">
      <c r="A273" s="790"/>
      <c r="B273" s="73" t="s">
        <v>38</v>
      </c>
      <c r="C273" s="89"/>
      <c r="D273" s="867" t="s">
        <v>39</v>
      </c>
      <c r="E273" s="905"/>
      <c r="F273" s="437"/>
      <c r="G273" s="438"/>
      <c r="H273" s="198" t="s">
        <v>23</v>
      </c>
      <c r="I273" s="198" t="s">
        <v>1087</v>
      </c>
      <c r="J273" s="1762" t="s">
        <v>1424</v>
      </c>
      <c r="K273" s="217" t="s">
        <v>1508</v>
      </c>
      <c r="L273" s="217"/>
      <c r="M273" s="519"/>
      <c r="N273" s="519"/>
      <c r="O273" s="217"/>
      <c r="P273" s="2159">
        <f t="shared" si="24"/>
        <v>0</v>
      </c>
      <c r="Q273" s="291"/>
      <c r="R273" s="292"/>
      <c r="S273" s="292"/>
      <c r="T273" s="292"/>
      <c r="U273" s="292"/>
      <c r="V273" s="292"/>
      <c r="W273" s="293">
        <v>5</v>
      </c>
      <c r="X273" s="124">
        <f>SUM(Q262:W273)</f>
        <v>40</v>
      </c>
      <c r="Y273" s="124">
        <f>SUM(Q262:W273)</f>
        <v>40</v>
      </c>
      <c r="Z273" s="63"/>
      <c r="AA273" s="46"/>
      <c r="AB273" s="46"/>
      <c r="AC273" s="46" t="str">
        <f t="shared" si="23"/>
        <v/>
      </c>
      <c r="AD273" s="46"/>
      <c r="AE273" s="46"/>
      <c r="AF273" s="2111">
        <f t="shared" si="25"/>
        <v>0</v>
      </c>
      <c r="AG273" s="2111">
        <f t="shared" si="26"/>
        <v>5</v>
      </c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46"/>
      <c r="GU273" s="46"/>
      <c r="GV273" s="46"/>
      <c r="GW273" s="46"/>
      <c r="GX273" s="46"/>
      <c r="GY273" s="46"/>
      <c r="GZ273" s="46"/>
      <c r="HA273" s="46"/>
      <c r="HB273" s="46"/>
      <c r="HC273" s="46"/>
      <c r="HD273" s="46"/>
      <c r="HE273" s="46"/>
      <c r="HF273" s="46"/>
      <c r="HG273" s="46"/>
      <c r="HH273" s="46"/>
      <c r="HI273" s="46"/>
      <c r="HJ273" s="46"/>
      <c r="HK273" s="46"/>
      <c r="HL273" s="46"/>
      <c r="HM273" s="46"/>
      <c r="HN273" s="46"/>
      <c r="HO273" s="46"/>
      <c r="HP273" s="46"/>
      <c r="HQ273" s="46"/>
      <c r="HR273" s="46"/>
      <c r="HS273" s="46"/>
      <c r="HT273" s="46"/>
      <c r="HU273" s="46"/>
      <c r="HV273" s="46"/>
      <c r="HW273" s="46"/>
      <c r="HX273" s="46"/>
      <c r="HY273" s="46"/>
      <c r="HZ273" s="46"/>
      <c r="IA273" s="46"/>
      <c r="IB273" s="46"/>
      <c r="IC273" s="46"/>
      <c r="ID273" s="46"/>
      <c r="IE273" s="46"/>
      <c r="IF273" s="46"/>
      <c r="IG273" s="46"/>
      <c r="IH273" s="46"/>
      <c r="II273" s="46"/>
      <c r="IJ273" s="46"/>
      <c r="IK273" s="46"/>
      <c r="IL273" s="46"/>
      <c r="IM273" s="46"/>
      <c r="IN273" s="46"/>
      <c r="IO273" s="46"/>
      <c r="IP273" s="46"/>
      <c r="IQ273" s="46"/>
      <c r="IR273" s="46"/>
      <c r="IS273" s="46"/>
      <c r="IT273" s="46"/>
      <c r="IU273" s="46"/>
      <c r="IV273" s="46"/>
      <c r="IW273" s="46"/>
      <c r="IX273" s="46"/>
      <c r="IY273" s="46"/>
      <c r="IZ273" s="46"/>
      <c r="JA273" s="46"/>
      <c r="JB273" s="46"/>
      <c r="JC273" s="46"/>
      <c r="JD273" s="46"/>
      <c r="JE273" s="46"/>
    </row>
    <row r="274" spans="1:265" s="7" customFormat="1" ht="15" customHeight="1" thickBot="1" x14ac:dyDescent="0.25">
      <c r="A274" s="2039">
        <f>A262+1</f>
        <v>29</v>
      </c>
      <c r="B274" s="631" t="s">
        <v>360</v>
      </c>
      <c r="C274" s="116" t="s">
        <v>35</v>
      </c>
      <c r="D274" s="868" t="s">
        <v>572</v>
      </c>
      <c r="E274" s="842" t="s">
        <v>90</v>
      </c>
      <c r="F274" s="459" t="s">
        <v>573</v>
      </c>
      <c r="G274" s="460" t="s">
        <v>574</v>
      </c>
      <c r="H274" s="199" t="s">
        <v>351</v>
      </c>
      <c r="I274" s="199" t="s">
        <v>352</v>
      </c>
      <c r="J274" s="199"/>
      <c r="K274" s="218" t="s">
        <v>919</v>
      </c>
      <c r="L274" s="218" t="s">
        <v>401</v>
      </c>
      <c r="M274" s="510">
        <v>2</v>
      </c>
      <c r="N274" s="510" t="s">
        <v>24</v>
      </c>
      <c r="O274" s="218" t="s">
        <v>839</v>
      </c>
      <c r="P274" s="2159">
        <f t="shared" si="24"/>
        <v>5</v>
      </c>
      <c r="Q274" s="322">
        <v>3</v>
      </c>
      <c r="R274" s="323">
        <v>2</v>
      </c>
      <c r="S274" s="323"/>
      <c r="T274" s="323"/>
      <c r="U274" s="323"/>
      <c r="V274" s="323"/>
      <c r="W274" s="324"/>
      <c r="X274" s="117"/>
      <c r="Y274" s="117"/>
      <c r="Z274" s="63" t="str">
        <f>C274</f>
        <v>TC</v>
      </c>
      <c r="AA274" s="46" t="s">
        <v>874</v>
      </c>
      <c r="AB274" s="46" t="s">
        <v>881</v>
      </c>
      <c r="AC274" s="46">
        <f t="shared" si="23"/>
        <v>15</v>
      </c>
      <c r="AD274" s="46"/>
      <c r="AE274" s="46"/>
      <c r="AF274" s="2111">
        <f t="shared" si="25"/>
        <v>5</v>
      </c>
      <c r="AG274" s="2111">
        <f t="shared" si="26"/>
        <v>0</v>
      </c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6"/>
      <c r="HQ274" s="46"/>
      <c r="HR274" s="46"/>
      <c r="HS274" s="46"/>
      <c r="HT274" s="46"/>
      <c r="HU274" s="46"/>
      <c r="HV274" s="46"/>
      <c r="HW274" s="46"/>
      <c r="HX274" s="46"/>
      <c r="HY274" s="46"/>
      <c r="HZ274" s="46"/>
      <c r="IA274" s="46"/>
      <c r="IB274" s="46"/>
      <c r="IC274" s="46"/>
      <c r="ID274" s="46"/>
      <c r="IE274" s="46"/>
      <c r="IF274" s="46"/>
      <c r="IG274" s="46"/>
      <c r="IH274" s="46"/>
      <c r="II274" s="46"/>
      <c r="IJ274" s="46"/>
      <c r="IK274" s="46"/>
      <c r="IL274" s="46"/>
      <c r="IM274" s="46"/>
      <c r="IN274" s="46"/>
      <c r="IO274" s="46"/>
      <c r="IP274" s="46"/>
      <c r="IQ274" s="46"/>
      <c r="IR274" s="46"/>
      <c r="IS274" s="46"/>
      <c r="IT274" s="46"/>
      <c r="IU274" s="46"/>
      <c r="IV274" s="46"/>
      <c r="IW274" s="46"/>
      <c r="IX274" s="46"/>
      <c r="IY274" s="46"/>
      <c r="IZ274" s="46"/>
      <c r="JA274" s="46"/>
      <c r="JB274" s="46"/>
      <c r="JC274" s="46"/>
      <c r="JD274" s="46"/>
      <c r="JE274" s="46"/>
    </row>
    <row r="275" spans="1:265" s="7" customFormat="1" ht="15" customHeight="1" thickBot="1" x14ac:dyDescent="0.25">
      <c r="A275" s="98"/>
      <c r="B275" s="73" t="s">
        <v>360</v>
      </c>
      <c r="C275" s="118"/>
      <c r="D275" s="870" t="s">
        <v>572</v>
      </c>
      <c r="E275" s="879"/>
      <c r="F275" s="461"/>
      <c r="G275" s="462"/>
      <c r="H275" s="181" t="s">
        <v>351</v>
      </c>
      <c r="I275" s="181" t="s">
        <v>352</v>
      </c>
      <c r="J275" s="181"/>
      <c r="K275" s="219" t="s">
        <v>1377</v>
      </c>
      <c r="L275" s="219" t="s">
        <v>401</v>
      </c>
      <c r="M275" s="511">
        <v>6</v>
      </c>
      <c r="N275" s="511" t="s">
        <v>24</v>
      </c>
      <c r="O275" s="219" t="s">
        <v>839</v>
      </c>
      <c r="P275" s="2159">
        <f t="shared" si="24"/>
        <v>4</v>
      </c>
      <c r="Q275" s="325">
        <v>3</v>
      </c>
      <c r="R275" s="326">
        <v>1</v>
      </c>
      <c r="S275" s="326"/>
      <c r="T275" s="326"/>
      <c r="U275" s="326"/>
      <c r="V275" s="326"/>
      <c r="W275" s="327"/>
      <c r="X275" s="119"/>
      <c r="Y275" s="119"/>
      <c r="Z275" s="63"/>
      <c r="AA275" s="46"/>
      <c r="AB275" s="46"/>
      <c r="AC275" s="46" t="str">
        <f t="shared" si="23"/>
        <v/>
      </c>
      <c r="AD275" s="46"/>
      <c r="AE275" s="46"/>
      <c r="AF275" s="2111">
        <f t="shared" si="25"/>
        <v>4</v>
      </c>
      <c r="AG275" s="2111">
        <f t="shared" si="26"/>
        <v>0</v>
      </c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6"/>
      <c r="HQ275" s="46"/>
      <c r="HR275" s="46"/>
      <c r="HS275" s="46"/>
      <c r="HT275" s="46"/>
      <c r="HU275" s="46"/>
      <c r="HV275" s="46"/>
      <c r="HW275" s="46"/>
      <c r="HX275" s="46"/>
      <c r="HY275" s="46"/>
      <c r="HZ275" s="46"/>
      <c r="IA275" s="46"/>
      <c r="IB275" s="46"/>
      <c r="IC275" s="46"/>
      <c r="ID275" s="46"/>
      <c r="IE275" s="46"/>
      <c r="IF275" s="46"/>
      <c r="IG275" s="46"/>
      <c r="IH275" s="46"/>
      <c r="II275" s="46"/>
      <c r="IJ275" s="46"/>
      <c r="IK275" s="46"/>
      <c r="IL275" s="46"/>
      <c r="IM275" s="46"/>
      <c r="IN275" s="46"/>
      <c r="IO275" s="46"/>
      <c r="IP275" s="46"/>
      <c r="IQ275" s="46"/>
      <c r="IR275" s="46"/>
      <c r="IS275" s="46"/>
      <c r="IT275" s="46"/>
      <c r="IU275" s="46"/>
      <c r="IV275" s="46"/>
      <c r="IW275" s="46"/>
      <c r="IX275" s="46"/>
      <c r="IY275" s="46"/>
      <c r="IZ275" s="46"/>
      <c r="JA275" s="46"/>
      <c r="JB275" s="46"/>
      <c r="JC275" s="46"/>
      <c r="JD275" s="46"/>
      <c r="JE275" s="46"/>
    </row>
    <row r="276" spans="1:265" s="7" customFormat="1" ht="15" customHeight="1" thickBot="1" x14ac:dyDescent="0.25">
      <c r="A276" s="98"/>
      <c r="B276" s="73" t="s">
        <v>360</v>
      </c>
      <c r="C276" s="118"/>
      <c r="D276" s="870" t="s">
        <v>572</v>
      </c>
      <c r="E276" s="879"/>
      <c r="F276" s="461"/>
      <c r="G276" s="462"/>
      <c r="H276" s="181" t="s">
        <v>351</v>
      </c>
      <c r="I276" s="181" t="s">
        <v>352</v>
      </c>
      <c r="J276" s="181"/>
      <c r="K276" s="219" t="s">
        <v>1186</v>
      </c>
      <c r="L276" s="219" t="s">
        <v>401</v>
      </c>
      <c r="M276" s="511">
        <v>8</v>
      </c>
      <c r="N276" s="511" t="s">
        <v>24</v>
      </c>
      <c r="O276" s="219" t="s">
        <v>402</v>
      </c>
      <c r="P276" s="2159">
        <f t="shared" si="24"/>
        <v>4</v>
      </c>
      <c r="Q276" s="325">
        <v>3</v>
      </c>
      <c r="R276" s="326">
        <v>1</v>
      </c>
      <c r="S276" s="326"/>
      <c r="T276" s="326"/>
      <c r="U276" s="326"/>
      <c r="V276" s="326"/>
      <c r="W276" s="327"/>
      <c r="X276" s="119"/>
      <c r="Y276" s="119"/>
      <c r="Z276" s="63"/>
      <c r="AA276" s="46"/>
      <c r="AB276" s="46"/>
      <c r="AC276" s="46" t="str">
        <f t="shared" si="23"/>
        <v/>
      </c>
      <c r="AD276" s="46"/>
      <c r="AE276" s="46"/>
      <c r="AF276" s="2111">
        <f t="shared" si="25"/>
        <v>4</v>
      </c>
      <c r="AG276" s="2111">
        <f t="shared" si="26"/>
        <v>0</v>
      </c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46"/>
      <c r="GU276" s="46"/>
      <c r="GV276" s="46"/>
      <c r="GW276" s="46"/>
      <c r="GX276" s="46"/>
      <c r="GY276" s="46"/>
      <c r="GZ276" s="46"/>
      <c r="HA276" s="46"/>
      <c r="HB276" s="46"/>
      <c r="HC276" s="46"/>
      <c r="HD276" s="46"/>
      <c r="HE276" s="46"/>
      <c r="HF276" s="46"/>
      <c r="HG276" s="46"/>
      <c r="HH276" s="46"/>
      <c r="HI276" s="46"/>
      <c r="HJ276" s="46"/>
      <c r="HK276" s="46"/>
      <c r="HL276" s="46"/>
      <c r="HM276" s="46"/>
      <c r="HN276" s="46"/>
      <c r="HO276" s="46"/>
      <c r="HP276" s="46"/>
      <c r="HQ276" s="46"/>
      <c r="HR276" s="46"/>
      <c r="HS276" s="46"/>
      <c r="HT276" s="46"/>
      <c r="HU276" s="46"/>
      <c r="HV276" s="46"/>
      <c r="HW276" s="46"/>
      <c r="HX276" s="46"/>
      <c r="HY276" s="46"/>
      <c r="HZ276" s="46"/>
      <c r="IA276" s="46"/>
      <c r="IB276" s="46"/>
      <c r="IC276" s="46"/>
      <c r="ID276" s="46"/>
      <c r="IE276" s="46"/>
      <c r="IF276" s="46"/>
      <c r="IG276" s="46"/>
      <c r="IH276" s="46"/>
      <c r="II276" s="46"/>
      <c r="IJ276" s="46"/>
      <c r="IK276" s="46"/>
      <c r="IL276" s="46"/>
      <c r="IM276" s="46"/>
      <c r="IN276" s="46"/>
      <c r="IO276" s="46"/>
      <c r="IP276" s="46"/>
      <c r="IQ276" s="46"/>
      <c r="IR276" s="46"/>
      <c r="IS276" s="46"/>
      <c r="IT276" s="46"/>
      <c r="IU276" s="46"/>
      <c r="IV276" s="46"/>
      <c r="IW276" s="46"/>
      <c r="IX276" s="46"/>
      <c r="IY276" s="46"/>
      <c r="IZ276" s="46"/>
      <c r="JA276" s="46"/>
      <c r="JB276" s="46"/>
      <c r="JC276" s="46"/>
      <c r="JD276" s="46"/>
      <c r="JE276" s="46"/>
    </row>
    <row r="277" spans="1:265" s="788" customFormat="1" ht="15" customHeight="1" thickBot="1" x14ac:dyDescent="0.25">
      <c r="A277" s="98"/>
      <c r="B277" s="73" t="s">
        <v>360</v>
      </c>
      <c r="C277" s="118"/>
      <c r="D277" s="870" t="s">
        <v>572</v>
      </c>
      <c r="E277" s="879"/>
      <c r="F277" s="461"/>
      <c r="G277" s="462"/>
      <c r="H277" s="181" t="s">
        <v>351</v>
      </c>
      <c r="I277" s="181" t="s">
        <v>352</v>
      </c>
      <c r="J277" s="181"/>
      <c r="K277" s="219" t="s">
        <v>1366</v>
      </c>
      <c r="L277" s="219"/>
      <c r="M277" s="511">
        <v>6</v>
      </c>
      <c r="N277" s="511" t="s">
        <v>98</v>
      </c>
      <c r="O277" s="219"/>
      <c r="P277" s="2159">
        <f t="shared" si="24"/>
        <v>4</v>
      </c>
      <c r="Q277" s="325">
        <v>3</v>
      </c>
      <c r="R277" s="326">
        <v>1</v>
      </c>
      <c r="S277" s="326"/>
      <c r="T277" s="326"/>
      <c r="U277" s="326"/>
      <c r="V277" s="326"/>
      <c r="W277" s="327"/>
      <c r="X277" s="119"/>
      <c r="Y277" s="119"/>
      <c r="Z277" s="63"/>
      <c r="AA277" s="789"/>
      <c r="AB277" s="789"/>
      <c r="AC277" s="789" t="str">
        <f t="shared" ref="AC277:AC308" si="27">IF(C277&lt;&gt;"",SUMIF(D$6:D$1505,D277,Q$6:R$1505),"")</f>
        <v/>
      </c>
      <c r="AD277" s="789"/>
      <c r="AE277" s="789"/>
      <c r="AF277" s="2111">
        <f t="shared" si="25"/>
        <v>4</v>
      </c>
      <c r="AG277" s="2111">
        <f t="shared" si="26"/>
        <v>0</v>
      </c>
      <c r="AH277" s="789"/>
      <c r="AI277" s="789"/>
      <c r="AJ277" s="789"/>
      <c r="AK277" s="789"/>
      <c r="AL277" s="789"/>
      <c r="AM277" s="789"/>
      <c r="AN277" s="789"/>
      <c r="AO277" s="789"/>
      <c r="AP277" s="789"/>
      <c r="AQ277" s="789"/>
      <c r="AR277" s="789"/>
      <c r="AS277" s="789"/>
      <c r="AT277" s="789"/>
      <c r="AU277" s="789"/>
      <c r="AV277" s="789"/>
      <c r="AW277" s="789"/>
      <c r="AX277" s="789"/>
      <c r="AY277" s="789"/>
      <c r="AZ277" s="789"/>
      <c r="BA277" s="789"/>
      <c r="BB277" s="789"/>
      <c r="BC277" s="789"/>
      <c r="BD277" s="789"/>
      <c r="BE277" s="789"/>
      <c r="BF277" s="789"/>
      <c r="BG277" s="789"/>
      <c r="BH277" s="789"/>
      <c r="BI277" s="789"/>
      <c r="BJ277" s="789"/>
      <c r="BK277" s="789"/>
      <c r="BL277" s="789"/>
      <c r="BM277" s="789"/>
      <c r="BN277" s="789"/>
      <c r="BO277" s="789"/>
      <c r="BP277" s="789"/>
      <c r="BQ277" s="789"/>
      <c r="BR277" s="789"/>
      <c r="BS277" s="789"/>
      <c r="BT277" s="789"/>
      <c r="BU277" s="789"/>
      <c r="BV277" s="789"/>
      <c r="BW277" s="789"/>
      <c r="BX277" s="789"/>
      <c r="BY277" s="789"/>
      <c r="BZ277" s="789"/>
      <c r="CA277" s="789"/>
      <c r="CB277" s="789"/>
      <c r="CC277" s="789"/>
      <c r="CD277" s="789"/>
      <c r="CE277" s="789"/>
      <c r="CF277" s="789"/>
      <c r="CG277" s="789"/>
      <c r="CH277" s="789"/>
      <c r="CI277" s="789"/>
      <c r="CJ277" s="789"/>
      <c r="CK277" s="789"/>
      <c r="CL277" s="789"/>
      <c r="CM277" s="789"/>
      <c r="CN277" s="789"/>
      <c r="CO277" s="789"/>
      <c r="CP277" s="789"/>
      <c r="CQ277" s="789"/>
      <c r="CR277" s="789"/>
      <c r="CS277" s="789"/>
      <c r="CT277" s="789"/>
      <c r="CU277" s="789"/>
      <c r="CV277" s="789"/>
      <c r="CW277" s="789"/>
      <c r="CX277" s="789"/>
      <c r="CY277" s="789"/>
      <c r="CZ277" s="789"/>
      <c r="DA277" s="789"/>
      <c r="DB277" s="789"/>
      <c r="DC277" s="789"/>
      <c r="DD277" s="789"/>
      <c r="DE277" s="789"/>
      <c r="DF277" s="789"/>
      <c r="DG277" s="789"/>
      <c r="DH277" s="789"/>
      <c r="DI277" s="789"/>
      <c r="DJ277" s="789"/>
      <c r="DK277" s="789"/>
      <c r="DL277" s="789"/>
      <c r="DM277" s="789"/>
      <c r="DN277" s="789"/>
      <c r="DO277" s="789"/>
      <c r="DP277" s="789"/>
      <c r="DQ277" s="789"/>
      <c r="DR277" s="789"/>
      <c r="DS277" s="789"/>
      <c r="DT277" s="789"/>
      <c r="DU277" s="789"/>
      <c r="DV277" s="789"/>
      <c r="DW277" s="789"/>
      <c r="DX277" s="789"/>
      <c r="DY277" s="789"/>
      <c r="DZ277" s="789"/>
      <c r="EA277" s="789"/>
      <c r="EB277" s="789"/>
      <c r="EC277" s="789"/>
      <c r="ED277" s="789"/>
      <c r="EE277" s="789"/>
      <c r="EF277" s="789"/>
      <c r="EG277" s="789"/>
      <c r="EH277" s="789"/>
      <c r="EI277" s="789"/>
      <c r="EJ277" s="789"/>
      <c r="EK277" s="789"/>
      <c r="EL277" s="789"/>
      <c r="EM277" s="789"/>
      <c r="EN277" s="789"/>
      <c r="EO277" s="789"/>
      <c r="EP277" s="789"/>
      <c r="EQ277" s="789"/>
      <c r="ER277" s="789"/>
      <c r="ES277" s="789"/>
      <c r="ET277" s="789"/>
      <c r="EU277" s="789"/>
      <c r="EV277" s="789"/>
      <c r="EW277" s="789"/>
      <c r="EX277" s="789"/>
      <c r="EY277" s="789"/>
      <c r="EZ277" s="789"/>
      <c r="FA277" s="789"/>
      <c r="FB277" s="789"/>
      <c r="FC277" s="789"/>
      <c r="FD277" s="789"/>
      <c r="FE277" s="789"/>
      <c r="FF277" s="789"/>
      <c r="FG277" s="789"/>
      <c r="FH277" s="789"/>
      <c r="FI277" s="789"/>
      <c r="FJ277" s="789"/>
      <c r="FK277" s="789"/>
      <c r="FL277" s="789"/>
      <c r="FM277" s="789"/>
      <c r="FN277" s="789"/>
      <c r="FO277" s="789"/>
      <c r="FP277" s="789"/>
      <c r="FQ277" s="789"/>
      <c r="FR277" s="789"/>
      <c r="FS277" s="789"/>
      <c r="FT277" s="789"/>
      <c r="FU277" s="789"/>
      <c r="FV277" s="789"/>
      <c r="FW277" s="789"/>
      <c r="FX277" s="789"/>
      <c r="FY277" s="789"/>
      <c r="FZ277" s="789"/>
      <c r="GA277" s="789"/>
      <c r="GB277" s="789"/>
      <c r="GC277" s="789"/>
      <c r="GD277" s="789"/>
      <c r="GE277" s="789"/>
      <c r="GF277" s="789"/>
      <c r="GG277" s="789"/>
      <c r="GH277" s="789"/>
      <c r="GI277" s="789"/>
      <c r="GJ277" s="789"/>
      <c r="GK277" s="789"/>
      <c r="GL277" s="789"/>
      <c r="GM277" s="789"/>
      <c r="GN277" s="789"/>
      <c r="GO277" s="789"/>
      <c r="GP277" s="789"/>
      <c r="GQ277" s="789"/>
      <c r="GR277" s="789"/>
      <c r="GS277" s="789"/>
      <c r="GT277" s="789"/>
      <c r="GU277" s="789"/>
      <c r="GV277" s="789"/>
      <c r="GW277" s="789"/>
      <c r="GX277" s="789"/>
      <c r="GY277" s="789"/>
      <c r="GZ277" s="789"/>
      <c r="HA277" s="789"/>
      <c r="HB277" s="789"/>
      <c r="HC277" s="789"/>
      <c r="HD277" s="789"/>
      <c r="HE277" s="789"/>
      <c r="HF277" s="789"/>
      <c r="HG277" s="789"/>
      <c r="HH277" s="789"/>
      <c r="HI277" s="789"/>
      <c r="HJ277" s="789"/>
      <c r="HK277" s="789"/>
      <c r="HL277" s="789"/>
      <c r="HM277" s="789"/>
      <c r="HN277" s="789"/>
      <c r="HO277" s="789"/>
      <c r="HP277" s="789"/>
      <c r="HQ277" s="789"/>
      <c r="HR277" s="789"/>
      <c r="HS277" s="789"/>
      <c r="HT277" s="789"/>
      <c r="HU277" s="789"/>
      <c r="HV277" s="789"/>
      <c r="HW277" s="789"/>
      <c r="HX277" s="789"/>
      <c r="HY277" s="789"/>
      <c r="HZ277" s="789"/>
      <c r="IA277" s="789"/>
      <c r="IB277" s="789"/>
      <c r="IC277" s="789"/>
      <c r="ID277" s="789"/>
      <c r="IE277" s="789"/>
      <c r="IF277" s="789"/>
      <c r="IG277" s="789"/>
      <c r="IH277" s="789"/>
      <c r="II277" s="789"/>
      <c r="IJ277" s="789"/>
      <c r="IK277" s="789"/>
      <c r="IL277" s="789"/>
      <c r="IM277" s="789"/>
      <c r="IN277" s="789"/>
      <c r="IO277" s="789"/>
      <c r="IP277" s="789"/>
      <c r="IQ277" s="789"/>
      <c r="IR277" s="789"/>
      <c r="IS277" s="789"/>
      <c r="IT277" s="789"/>
      <c r="IU277" s="789"/>
      <c r="IV277" s="789"/>
      <c r="IW277" s="789"/>
      <c r="IX277" s="789"/>
      <c r="IY277" s="789"/>
      <c r="IZ277" s="789"/>
      <c r="JA277" s="789"/>
      <c r="JB277" s="789"/>
      <c r="JC277" s="789"/>
      <c r="JD277" s="789"/>
      <c r="JE277" s="789"/>
    </row>
    <row r="278" spans="1:265" s="7" customFormat="1" ht="15" customHeight="1" thickBot="1" x14ac:dyDescent="0.25">
      <c r="A278" s="98"/>
      <c r="B278" s="73" t="s">
        <v>360</v>
      </c>
      <c r="C278" s="118"/>
      <c r="D278" s="870" t="s">
        <v>572</v>
      </c>
      <c r="E278" s="879"/>
      <c r="F278" s="461"/>
      <c r="G278" s="462"/>
      <c r="H278" s="181" t="s">
        <v>351</v>
      </c>
      <c r="I278" s="181" t="s">
        <v>352</v>
      </c>
      <c r="J278" s="181"/>
      <c r="K278" s="219" t="s">
        <v>1186</v>
      </c>
      <c r="L278" s="219" t="s">
        <v>401</v>
      </c>
      <c r="M278" s="511">
        <v>8</v>
      </c>
      <c r="N278" s="511" t="s">
        <v>98</v>
      </c>
      <c r="O278" s="219" t="s">
        <v>402</v>
      </c>
      <c r="P278" s="2159">
        <f t="shared" si="24"/>
        <v>4</v>
      </c>
      <c r="Q278" s="325">
        <v>3</v>
      </c>
      <c r="R278" s="326">
        <v>1</v>
      </c>
      <c r="S278" s="326"/>
      <c r="T278" s="326"/>
      <c r="U278" s="326"/>
      <c r="V278" s="326"/>
      <c r="W278" s="327"/>
      <c r="X278" s="119"/>
      <c r="Y278" s="119"/>
      <c r="Z278" s="63"/>
      <c r="AA278" s="46"/>
      <c r="AB278" s="46"/>
      <c r="AC278" s="46" t="str">
        <f t="shared" si="27"/>
        <v/>
      </c>
      <c r="AD278" s="46"/>
      <c r="AE278" s="46"/>
      <c r="AF278" s="2111">
        <f t="shared" si="25"/>
        <v>4</v>
      </c>
      <c r="AG278" s="2111">
        <f t="shared" si="26"/>
        <v>0</v>
      </c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  <c r="IL278" s="46"/>
      <c r="IM278" s="46"/>
      <c r="IN278" s="46"/>
      <c r="IO278" s="46"/>
      <c r="IP278" s="46"/>
      <c r="IQ278" s="46"/>
      <c r="IR278" s="46"/>
      <c r="IS278" s="46"/>
      <c r="IT278" s="46"/>
      <c r="IU278" s="46"/>
      <c r="IV278" s="46"/>
      <c r="IW278" s="46"/>
      <c r="IX278" s="46"/>
      <c r="IY278" s="46"/>
      <c r="IZ278" s="46"/>
      <c r="JA278" s="46"/>
      <c r="JB278" s="46"/>
      <c r="JC278" s="46"/>
      <c r="JD278" s="46"/>
      <c r="JE278" s="46"/>
    </row>
    <row r="279" spans="1:265" s="7" customFormat="1" ht="15" customHeight="1" thickBot="1" x14ac:dyDescent="0.25">
      <c r="A279" s="98"/>
      <c r="B279" s="73" t="s">
        <v>360</v>
      </c>
      <c r="C279" s="118"/>
      <c r="D279" s="870" t="s">
        <v>572</v>
      </c>
      <c r="E279" s="879"/>
      <c r="F279" s="461"/>
      <c r="G279" s="462"/>
      <c r="H279" s="181" t="s">
        <v>351</v>
      </c>
      <c r="I279" s="181" t="s">
        <v>352</v>
      </c>
      <c r="J279" s="1757" t="s">
        <v>1424</v>
      </c>
      <c r="K279" s="219" t="s">
        <v>1507</v>
      </c>
      <c r="L279" s="219"/>
      <c r="M279" s="511"/>
      <c r="N279" s="511"/>
      <c r="O279" s="219"/>
      <c r="P279" s="2159">
        <f t="shared" si="24"/>
        <v>0</v>
      </c>
      <c r="Q279" s="325"/>
      <c r="R279" s="326"/>
      <c r="S279" s="326"/>
      <c r="T279" s="326"/>
      <c r="U279" s="326"/>
      <c r="V279" s="326"/>
      <c r="W279" s="327">
        <v>3</v>
      </c>
      <c r="X279" s="119"/>
      <c r="Y279" s="119"/>
      <c r="Z279" s="63"/>
      <c r="AA279" s="46"/>
      <c r="AB279" s="46"/>
      <c r="AC279" s="46" t="str">
        <f t="shared" si="27"/>
        <v/>
      </c>
      <c r="AD279" s="46"/>
      <c r="AE279" s="46"/>
      <c r="AF279" s="2111">
        <f t="shared" si="25"/>
        <v>0</v>
      </c>
      <c r="AG279" s="2111">
        <f t="shared" si="26"/>
        <v>3</v>
      </c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46"/>
      <c r="GU279" s="46"/>
      <c r="GV279" s="46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46"/>
      <c r="HI279" s="46"/>
      <c r="HJ279" s="46"/>
      <c r="HK279" s="46"/>
      <c r="HL279" s="46"/>
      <c r="HM279" s="46"/>
      <c r="HN279" s="46"/>
      <c r="HO279" s="46"/>
      <c r="HP279" s="46"/>
      <c r="HQ279" s="46"/>
      <c r="HR279" s="46"/>
      <c r="HS279" s="46"/>
      <c r="HT279" s="46"/>
      <c r="HU279" s="46"/>
      <c r="HV279" s="46"/>
      <c r="HW279" s="46"/>
      <c r="HX279" s="46"/>
      <c r="HY279" s="46"/>
      <c r="HZ279" s="46"/>
      <c r="IA279" s="46"/>
      <c r="IB279" s="46"/>
      <c r="IC279" s="46"/>
      <c r="ID279" s="46"/>
      <c r="IE279" s="46"/>
      <c r="IF279" s="46"/>
      <c r="IG279" s="46"/>
      <c r="IH279" s="46"/>
      <c r="II279" s="46"/>
      <c r="IJ279" s="46"/>
      <c r="IK279" s="46"/>
      <c r="IL279" s="46"/>
      <c r="IM279" s="46"/>
      <c r="IN279" s="46"/>
      <c r="IO279" s="46"/>
      <c r="IP279" s="46"/>
      <c r="IQ279" s="46"/>
      <c r="IR279" s="46"/>
      <c r="IS279" s="46"/>
      <c r="IT279" s="46"/>
      <c r="IU279" s="46"/>
      <c r="IV279" s="46"/>
      <c r="IW279" s="46"/>
      <c r="IX279" s="46"/>
      <c r="IY279" s="46"/>
      <c r="IZ279" s="46"/>
      <c r="JA279" s="46"/>
      <c r="JB279" s="46"/>
      <c r="JC279" s="46"/>
      <c r="JD279" s="46"/>
      <c r="JE279" s="46"/>
    </row>
    <row r="280" spans="1:265" s="7" customFormat="1" ht="15" customHeight="1" thickBot="1" x14ac:dyDescent="0.25">
      <c r="A280" s="98"/>
      <c r="B280" s="73" t="s">
        <v>360</v>
      </c>
      <c r="C280" s="118"/>
      <c r="D280" s="870" t="s">
        <v>572</v>
      </c>
      <c r="E280" s="879"/>
      <c r="F280" s="461"/>
      <c r="G280" s="462"/>
      <c r="H280" s="181" t="s">
        <v>351</v>
      </c>
      <c r="I280" s="181" t="s">
        <v>352</v>
      </c>
      <c r="J280" s="1778" t="s">
        <v>1425</v>
      </c>
      <c r="K280" s="219" t="s">
        <v>2147</v>
      </c>
      <c r="L280" s="219"/>
      <c r="M280" s="511"/>
      <c r="N280" s="511"/>
      <c r="O280" s="219"/>
      <c r="P280" s="2159">
        <f t="shared" si="24"/>
        <v>0</v>
      </c>
      <c r="Q280" s="325"/>
      <c r="R280" s="326"/>
      <c r="S280" s="326"/>
      <c r="T280" s="326">
        <v>4</v>
      </c>
      <c r="U280" s="326"/>
      <c r="V280" s="326"/>
      <c r="W280" s="327"/>
      <c r="X280" s="119"/>
      <c r="Y280" s="119"/>
      <c r="Z280" s="63"/>
      <c r="AA280" s="46"/>
      <c r="AB280" s="46"/>
      <c r="AC280" s="46" t="str">
        <f t="shared" si="27"/>
        <v/>
      </c>
      <c r="AD280" s="46"/>
      <c r="AE280" s="46"/>
      <c r="AF280" s="2111">
        <f t="shared" si="25"/>
        <v>0</v>
      </c>
      <c r="AG280" s="2111">
        <f t="shared" si="26"/>
        <v>0</v>
      </c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  <c r="GG280" s="46"/>
      <c r="GH280" s="46"/>
      <c r="GI280" s="46"/>
      <c r="GJ280" s="46"/>
      <c r="GK280" s="46"/>
      <c r="GL280" s="46"/>
      <c r="GM280" s="46"/>
      <c r="GN280" s="46"/>
      <c r="GO280" s="46"/>
      <c r="GP280" s="46"/>
      <c r="GQ280" s="46"/>
      <c r="GR280" s="46"/>
      <c r="GS280" s="46"/>
      <c r="GT280" s="46"/>
      <c r="GU280" s="46"/>
      <c r="GV280" s="46"/>
      <c r="GW280" s="46"/>
      <c r="GX280" s="46"/>
      <c r="GY280" s="46"/>
      <c r="GZ280" s="46"/>
      <c r="HA280" s="46"/>
      <c r="HB280" s="46"/>
      <c r="HC280" s="46"/>
      <c r="HD280" s="46"/>
      <c r="HE280" s="46"/>
      <c r="HF280" s="46"/>
      <c r="HG280" s="46"/>
      <c r="HH280" s="46"/>
      <c r="HI280" s="46"/>
      <c r="HJ280" s="46"/>
      <c r="HK280" s="46"/>
      <c r="HL280" s="46"/>
      <c r="HM280" s="46"/>
      <c r="HN280" s="46"/>
      <c r="HO280" s="46"/>
      <c r="HP280" s="46"/>
      <c r="HQ280" s="46"/>
      <c r="HR280" s="46"/>
      <c r="HS280" s="46"/>
      <c r="HT280" s="46"/>
      <c r="HU280" s="46"/>
      <c r="HV280" s="46"/>
      <c r="HW280" s="46"/>
      <c r="HX280" s="46"/>
      <c r="HY280" s="46"/>
      <c r="HZ280" s="46"/>
      <c r="IA280" s="46"/>
      <c r="IB280" s="46"/>
      <c r="IC280" s="46"/>
      <c r="ID280" s="46"/>
      <c r="IE280" s="46"/>
      <c r="IF280" s="46"/>
      <c r="IG280" s="46"/>
      <c r="IH280" s="46"/>
      <c r="II280" s="46"/>
      <c r="IJ280" s="46"/>
      <c r="IK280" s="46"/>
      <c r="IL280" s="46"/>
      <c r="IM280" s="46"/>
      <c r="IN280" s="46"/>
      <c r="IO280" s="46"/>
      <c r="IP280" s="46"/>
      <c r="IQ280" s="46"/>
      <c r="IR280" s="46"/>
      <c r="IS280" s="46"/>
      <c r="IT280" s="46"/>
      <c r="IU280" s="46"/>
      <c r="IV280" s="46"/>
      <c r="IW280" s="46"/>
      <c r="IX280" s="46"/>
      <c r="IY280" s="46"/>
      <c r="IZ280" s="46"/>
      <c r="JA280" s="46"/>
      <c r="JB280" s="46"/>
      <c r="JC280" s="46"/>
      <c r="JD280" s="46"/>
      <c r="JE280" s="46"/>
    </row>
    <row r="281" spans="1:265" s="7" customFormat="1" ht="15" customHeight="1" thickBot="1" x14ac:dyDescent="0.25">
      <c r="A281" s="98"/>
      <c r="B281" s="73" t="s">
        <v>360</v>
      </c>
      <c r="C281" s="118"/>
      <c r="D281" s="870" t="s">
        <v>572</v>
      </c>
      <c r="E281" s="879"/>
      <c r="F281" s="461"/>
      <c r="G281" s="462"/>
      <c r="H281" s="181" t="s">
        <v>351</v>
      </c>
      <c r="I281" s="181" t="s">
        <v>352</v>
      </c>
      <c r="J281" s="1778" t="s">
        <v>1425</v>
      </c>
      <c r="K281" s="219" t="s">
        <v>2087</v>
      </c>
      <c r="L281" s="219"/>
      <c r="M281" s="511"/>
      <c r="N281" s="511"/>
      <c r="O281" s="219"/>
      <c r="P281" s="2159">
        <f t="shared" si="24"/>
        <v>0</v>
      </c>
      <c r="Q281" s="325"/>
      <c r="R281" s="326"/>
      <c r="S281" s="326"/>
      <c r="T281" s="326">
        <v>6</v>
      </c>
      <c r="U281" s="1812"/>
      <c r="V281" s="326"/>
      <c r="W281" s="327"/>
      <c r="X281" s="119"/>
      <c r="Y281" s="119"/>
      <c r="Z281" s="63"/>
      <c r="AA281" s="46"/>
      <c r="AB281" s="46"/>
      <c r="AC281" s="46" t="str">
        <f t="shared" si="27"/>
        <v/>
      </c>
      <c r="AD281" s="789" t="s">
        <v>2082</v>
      </c>
      <c r="AE281" s="46"/>
      <c r="AF281" s="2111">
        <f t="shared" si="25"/>
        <v>0</v>
      </c>
      <c r="AG281" s="2111">
        <f t="shared" si="26"/>
        <v>0</v>
      </c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46"/>
      <c r="GU281" s="46"/>
      <c r="GV281" s="46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46"/>
      <c r="HI281" s="46"/>
      <c r="HJ281" s="46"/>
      <c r="HK281" s="46"/>
      <c r="HL281" s="46"/>
      <c r="HM281" s="46"/>
      <c r="HN281" s="46"/>
      <c r="HO281" s="46"/>
      <c r="HP281" s="46"/>
      <c r="HQ281" s="46"/>
      <c r="HR281" s="46"/>
      <c r="HS281" s="46"/>
      <c r="HT281" s="46"/>
      <c r="HU281" s="46"/>
      <c r="HV281" s="46"/>
      <c r="HW281" s="46"/>
      <c r="HX281" s="46"/>
      <c r="HY281" s="46"/>
      <c r="HZ281" s="46"/>
      <c r="IA281" s="46"/>
      <c r="IB281" s="46"/>
      <c r="IC281" s="46"/>
      <c r="ID281" s="46"/>
      <c r="IE281" s="46"/>
      <c r="IF281" s="46"/>
      <c r="IG281" s="46"/>
      <c r="IH281" s="46"/>
      <c r="II281" s="46"/>
      <c r="IJ281" s="46"/>
      <c r="IK281" s="46"/>
      <c r="IL281" s="46"/>
      <c r="IM281" s="46"/>
      <c r="IN281" s="46"/>
      <c r="IO281" s="46"/>
      <c r="IP281" s="46"/>
      <c r="IQ281" s="46"/>
      <c r="IR281" s="46"/>
      <c r="IS281" s="46"/>
      <c r="IT281" s="46"/>
      <c r="IU281" s="46"/>
      <c r="IV281" s="46"/>
      <c r="IW281" s="46"/>
      <c r="IX281" s="46"/>
      <c r="IY281" s="46"/>
      <c r="IZ281" s="46"/>
      <c r="JA281" s="46"/>
      <c r="JB281" s="46"/>
      <c r="JC281" s="46"/>
      <c r="JD281" s="46"/>
      <c r="JE281" s="46"/>
    </row>
    <row r="282" spans="1:265" s="7" customFormat="1" ht="15" customHeight="1" thickBot="1" x14ac:dyDescent="0.25">
      <c r="A282" s="98"/>
      <c r="B282" s="73" t="s">
        <v>360</v>
      </c>
      <c r="C282" s="118"/>
      <c r="D282" s="870" t="s">
        <v>572</v>
      </c>
      <c r="E282" s="879"/>
      <c r="F282" s="461"/>
      <c r="G282" s="462"/>
      <c r="H282" s="181" t="s">
        <v>351</v>
      </c>
      <c r="I282" s="181" t="s">
        <v>352</v>
      </c>
      <c r="J282" s="1759" t="s">
        <v>1424</v>
      </c>
      <c r="K282" s="219" t="s">
        <v>1505</v>
      </c>
      <c r="L282" s="219"/>
      <c r="M282" s="511"/>
      <c r="N282" s="511"/>
      <c r="O282" s="219"/>
      <c r="P282" s="2159">
        <f t="shared" si="24"/>
        <v>0</v>
      </c>
      <c r="Q282" s="325"/>
      <c r="R282" s="326"/>
      <c r="S282" s="326">
        <v>4</v>
      </c>
      <c r="T282" s="326"/>
      <c r="U282" s="326"/>
      <c r="V282" s="326"/>
      <c r="W282" s="327"/>
      <c r="X282" s="119"/>
      <c r="Y282" s="119"/>
      <c r="Z282" s="63"/>
      <c r="AA282" s="46"/>
      <c r="AB282" s="46"/>
      <c r="AC282" s="46" t="str">
        <f t="shared" si="27"/>
        <v/>
      </c>
      <c r="AD282" s="46"/>
      <c r="AE282" s="46"/>
      <c r="AF282" s="2111">
        <f t="shared" si="25"/>
        <v>0</v>
      </c>
      <c r="AG282" s="2111">
        <f t="shared" si="26"/>
        <v>4</v>
      </c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  <c r="GG282" s="46"/>
      <c r="GH282" s="46"/>
      <c r="GI282" s="46"/>
      <c r="GJ282" s="46"/>
      <c r="GK282" s="46"/>
      <c r="GL282" s="46"/>
      <c r="GM282" s="46"/>
      <c r="GN282" s="46"/>
      <c r="GO282" s="46"/>
      <c r="GP282" s="46"/>
      <c r="GQ282" s="46"/>
      <c r="GR282" s="46"/>
      <c r="GS282" s="46"/>
      <c r="GT282" s="46"/>
      <c r="GU282" s="46"/>
      <c r="GV282" s="46"/>
      <c r="GW282" s="46"/>
      <c r="GX282" s="46"/>
      <c r="GY282" s="46"/>
      <c r="GZ282" s="46"/>
      <c r="HA282" s="46"/>
      <c r="HB282" s="46"/>
      <c r="HC282" s="46"/>
      <c r="HD282" s="46"/>
      <c r="HE282" s="46"/>
      <c r="HF282" s="46"/>
      <c r="HG282" s="46"/>
      <c r="HH282" s="46"/>
      <c r="HI282" s="46"/>
      <c r="HJ282" s="46"/>
      <c r="HK282" s="46"/>
      <c r="HL282" s="46"/>
      <c r="HM282" s="46"/>
      <c r="HN282" s="46"/>
      <c r="HO282" s="46"/>
      <c r="HP282" s="46"/>
      <c r="HQ282" s="46"/>
      <c r="HR282" s="46"/>
      <c r="HS282" s="46"/>
      <c r="HT282" s="46"/>
      <c r="HU282" s="46"/>
      <c r="HV282" s="46"/>
      <c r="HW282" s="46"/>
      <c r="HX282" s="46"/>
      <c r="HY282" s="46"/>
      <c r="HZ282" s="46"/>
      <c r="IA282" s="46"/>
      <c r="IB282" s="46"/>
      <c r="IC282" s="46"/>
      <c r="ID282" s="46"/>
      <c r="IE282" s="46"/>
      <c r="IF282" s="46"/>
      <c r="IG282" s="46"/>
      <c r="IH282" s="46"/>
      <c r="II282" s="46"/>
      <c r="IJ282" s="46"/>
      <c r="IK282" s="46"/>
      <c r="IL282" s="46"/>
      <c r="IM282" s="46"/>
      <c r="IN282" s="46"/>
      <c r="IO282" s="46"/>
      <c r="IP282" s="46"/>
      <c r="IQ282" s="46"/>
      <c r="IR282" s="46"/>
      <c r="IS282" s="46"/>
      <c r="IT282" s="46"/>
      <c r="IU282" s="46"/>
      <c r="IV282" s="46"/>
      <c r="IW282" s="46"/>
      <c r="IX282" s="46"/>
      <c r="IY282" s="46"/>
      <c r="IZ282" s="46"/>
      <c r="JA282" s="46"/>
      <c r="JB282" s="46"/>
      <c r="JC282" s="46"/>
      <c r="JD282" s="46"/>
      <c r="JE282" s="46"/>
    </row>
    <row r="283" spans="1:265" s="7" customFormat="1" ht="15" customHeight="1" thickBot="1" x14ac:dyDescent="0.25">
      <c r="A283" s="100"/>
      <c r="B283" s="92" t="s">
        <v>360</v>
      </c>
      <c r="C283" s="135"/>
      <c r="D283" s="873" t="s">
        <v>572</v>
      </c>
      <c r="E283" s="879"/>
      <c r="F283" s="461"/>
      <c r="G283" s="462"/>
      <c r="H283" s="200" t="s">
        <v>351</v>
      </c>
      <c r="I283" s="200" t="s">
        <v>352</v>
      </c>
      <c r="J283" s="1756" t="s">
        <v>1424</v>
      </c>
      <c r="K283" s="212" t="s">
        <v>1506</v>
      </c>
      <c r="L283" s="221"/>
      <c r="M283" s="521"/>
      <c r="N283" s="521"/>
      <c r="O283" s="221"/>
      <c r="P283" s="2159">
        <f t="shared" si="24"/>
        <v>0</v>
      </c>
      <c r="Q283" s="338"/>
      <c r="R283" s="339"/>
      <c r="S283" s="339">
        <v>2</v>
      </c>
      <c r="T283" s="339"/>
      <c r="U283" s="339"/>
      <c r="V283" s="339"/>
      <c r="W283" s="340"/>
      <c r="X283" s="133">
        <f>SUM(Q274:W283)</f>
        <v>40</v>
      </c>
      <c r="Y283" s="133">
        <f>X283</f>
        <v>40</v>
      </c>
      <c r="Z283" s="63"/>
      <c r="AA283" s="46"/>
      <c r="AB283" s="46"/>
      <c r="AC283" s="46" t="str">
        <f t="shared" si="27"/>
        <v/>
      </c>
      <c r="AD283" s="46"/>
      <c r="AE283" s="46"/>
      <c r="AF283" s="2111">
        <f t="shared" si="25"/>
        <v>0</v>
      </c>
      <c r="AG283" s="2111">
        <f t="shared" si="26"/>
        <v>2</v>
      </c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  <c r="GG283" s="46"/>
      <c r="GH283" s="46"/>
      <c r="GI283" s="46"/>
      <c r="GJ283" s="46"/>
      <c r="GK283" s="46"/>
      <c r="GL283" s="46"/>
      <c r="GM283" s="46"/>
      <c r="GN283" s="46"/>
      <c r="GO283" s="46"/>
      <c r="GP283" s="46"/>
      <c r="GQ283" s="46"/>
      <c r="GR283" s="46"/>
      <c r="GS283" s="46"/>
      <c r="GT283" s="46"/>
      <c r="GU283" s="46"/>
      <c r="GV283" s="46"/>
      <c r="GW283" s="46"/>
      <c r="GX283" s="46"/>
      <c r="GY283" s="46"/>
      <c r="GZ283" s="46"/>
      <c r="HA283" s="46"/>
      <c r="HB283" s="46"/>
      <c r="HC283" s="46"/>
      <c r="HD283" s="46"/>
      <c r="HE283" s="46"/>
      <c r="HF283" s="46"/>
      <c r="HG283" s="46"/>
      <c r="HH283" s="46"/>
      <c r="HI283" s="46"/>
      <c r="HJ283" s="46"/>
      <c r="HK283" s="46"/>
      <c r="HL283" s="46"/>
      <c r="HM283" s="46"/>
      <c r="HN283" s="46"/>
      <c r="HO283" s="46"/>
      <c r="HP283" s="46"/>
      <c r="HQ283" s="46"/>
      <c r="HR283" s="46"/>
      <c r="HS283" s="46"/>
      <c r="HT283" s="46"/>
      <c r="HU283" s="46"/>
      <c r="HV283" s="46"/>
      <c r="HW283" s="46"/>
      <c r="HX283" s="46"/>
      <c r="HY283" s="46"/>
      <c r="HZ283" s="46"/>
      <c r="IA283" s="46"/>
      <c r="IB283" s="46"/>
      <c r="IC283" s="46"/>
      <c r="ID283" s="46"/>
      <c r="IE283" s="46"/>
      <c r="IF283" s="46"/>
      <c r="IG283" s="46"/>
      <c r="IH283" s="46"/>
      <c r="II283" s="46"/>
      <c r="IJ283" s="46"/>
      <c r="IK283" s="46"/>
      <c r="IL283" s="46"/>
      <c r="IM283" s="46"/>
      <c r="IN283" s="46"/>
      <c r="IO283" s="46"/>
      <c r="IP283" s="46"/>
      <c r="IQ283" s="46"/>
      <c r="IR283" s="46"/>
      <c r="IS283" s="46"/>
      <c r="IT283" s="46"/>
      <c r="IU283" s="46"/>
      <c r="IV283" s="46"/>
      <c r="IW283" s="46"/>
      <c r="IX283" s="46"/>
      <c r="IY283" s="46"/>
      <c r="IZ283" s="46"/>
      <c r="JA283" s="46"/>
      <c r="JB283" s="46"/>
      <c r="JC283" s="46"/>
      <c r="JD283" s="46"/>
      <c r="JE283" s="46"/>
    </row>
    <row r="284" spans="1:265" s="7" customFormat="1" ht="15" customHeight="1" thickBot="1" x14ac:dyDescent="0.25">
      <c r="A284" s="98">
        <f>A274+1</f>
        <v>30</v>
      </c>
      <c r="B284" s="632" t="s">
        <v>772</v>
      </c>
      <c r="C284" s="118" t="s">
        <v>35</v>
      </c>
      <c r="D284" s="868" t="s">
        <v>773</v>
      </c>
      <c r="E284" s="913" t="s">
        <v>86</v>
      </c>
      <c r="F284" s="482" t="s">
        <v>774</v>
      </c>
      <c r="G284" s="476" t="s">
        <v>574</v>
      </c>
      <c r="H284" s="199" t="s">
        <v>351</v>
      </c>
      <c r="I284" s="199"/>
      <c r="J284" s="199"/>
      <c r="K284" s="218" t="s">
        <v>1187</v>
      </c>
      <c r="L284" s="218"/>
      <c r="M284" s="510"/>
      <c r="N284" s="510"/>
      <c r="O284" s="218"/>
      <c r="P284" s="2159">
        <f t="shared" si="24"/>
        <v>0</v>
      </c>
      <c r="Q284" s="322"/>
      <c r="R284" s="323"/>
      <c r="S284" s="323"/>
      <c r="T284" s="323"/>
      <c r="U284" s="323"/>
      <c r="V284" s="323"/>
      <c r="W284" s="324"/>
      <c r="X284" s="119"/>
      <c r="Y284" s="119"/>
      <c r="Z284" s="63" t="s">
        <v>35</v>
      </c>
      <c r="AA284" s="46" t="s">
        <v>874</v>
      </c>
      <c r="AB284" s="46" t="s">
        <v>881</v>
      </c>
      <c r="AC284" s="46">
        <f t="shared" si="27"/>
        <v>0</v>
      </c>
      <c r="AD284" s="46"/>
      <c r="AE284" s="46"/>
      <c r="AF284" s="2111">
        <f t="shared" si="25"/>
        <v>0</v>
      </c>
      <c r="AG284" s="2111">
        <f t="shared" si="26"/>
        <v>0</v>
      </c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  <c r="GG284" s="46"/>
      <c r="GH284" s="46"/>
      <c r="GI284" s="46"/>
      <c r="GJ284" s="46"/>
      <c r="GK284" s="46"/>
      <c r="GL284" s="46"/>
      <c r="GM284" s="46"/>
      <c r="GN284" s="46"/>
      <c r="GO284" s="46"/>
      <c r="GP284" s="46"/>
      <c r="GQ284" s="46"/>
      <c r="GR284" s="46"/>
      <c r="GS284" s="46"/>
      <c r="GT284" s="46"/>
      <c r="GU284" s="46"/>
      <c r="GV284" s="46"/>
      <c r="GW284" s="46"/>
      <c r="GX284" s="46"/>
      <c r="GY284" s="46"/>
      <c r="GZ284" s="46"/>
      <c r="HA284" s="46"/>
      <c r="HB284" s="46"/>
      <c r="HC284" s="46"/>
      <c r="HD284" s="46"/>
      <c r="HE284" s="46"/>
      <c r="HF284" s="46"/>
      <c r="HG284" s="46"/>
      <c r="HH284" s="46"/>
      <c r="HI284" s="46"/>
      <c r="HJ284" s="46"/>
      <c r="HK284" s="46"/>
      <c r="HL284" s="46"/>
      <c r="HM284" s="46"/>
      <c r="HN284" s="46"/>
      <c r="HO284" s="46"/>
      <c r="HP284" s="46"/>
      <c r="HQ284" s="46"/>
      <c r="HR284" s="46"/>
      <c r="HS284" s="46"/>
      <c r="HT284" s="46"/>
      <c r="HU284" s="46"/>
      <c r="HV284" s="46"/>
      <c r="HW284" s="46"/>
      <c r="HX284" s="46"/>
      <c r="HY284" s="46"/>
      <c r="HZ284" s="46"/>
      <c r="IA284" s="46"/>
      <c r="IB284" s="46"/>
      <c r="IC284" s="46"/>
      <c r="ID284" s="46"/>
      <c r="IE284" s="46"/>
      <c r="IF284" s="46"/>
      <c r="IG284" s="46"/>
      <c r="IH284" s="46"/>
      <c r="II284" s="46"/>
      <c r="IJ284" s="46"/>
      <c r="IK284" s="46"/>
      <c r="IL284" s="46"/>
      <c r="IM284" s="46"/>
      <c r="IN284" s="46"/>
      <c r="IO284" s="46"/>
      <c r="IP284" s="46"/>
      <c r="IQ284" s="46"/>
      <c r="IR284" s="46"/>
      <c r="IS284" s="46"/>
      <c r="IT284" s="46"/>
      <c r="IU284" s="46"/>
      <c r="IV284" s="46"/>
      <c r="IW284" s="46"/>
      <c r="IX284" s="46"/>
      <c r="IY284" s="46"/>
      <c r="IZ284" s="46"/>
      <c r="JA284" s="46"/>
      <c r="JB284" s="46"/>
      <c r="JC284" s="46"/>
      <c r="JD284" s="46"/>
      <c r="JE284" s="46"/>
    </row>
    <row r="285" spans="1:265" s="7" customFormat="1" ht="15" customHeight="1" thickBot="1" x14ac:dyDescent="0.25">
      <c r="A285" s="98"/>
      <c r="B285" s="73" t="s">
        <v>772</v>
      </c>
      <c r="C285" s="118"/>
      <c r="D285" s="873" t="s">
        <v>773</v>
      </c>
      <c r="E285" s="914"/>
      <c r="F285" s="444"/>
      <c r="G285" s="478"/>
      <c r="H285" s="200" t="s">
        <v>351</v>
      </c>
      <c r="I285" s="200"/>
      <c r="J285" s="200"/>
      <c r="K285" s="221"/>
      <c r="L285" s="221"/>
      <c r="M285" s="521"/>
      <c r="N285" s="521"/>
      <c r="O285" s="221"/>
      <c r="P285" s="2159">
        <f t="shared" si="24"/>
        <v>0</v>
      </c>
      <c r="Q285" s="338"/>
      <c r="R285" s="339"/>
      <c r="S285" s="339"/>
      <c r="T285" s="339"/>
      <c r="U285" s="339"/>
      <c r="V285" s="339"/>
      <c r="W285" s="340"/>
      <c r="X285" s="119">
        <f>SUM(Q284:W285)</f>
        <v>0</v>
      </c>
      <c r="Y285" s="119">
        <f>X285</f>
        <v>0</v>
      </c>
      <c r="Z285" s="63"/>
      <c r="AA285" s="46"/>
      <c r="AB285" s="46"/>
      <c r="AC285" s="46" t="str">
        <f t="shared" si="27"/>
        <v/>
      </c>
      <c r="AD285" s="46"/>
      <c r="AE285" s="46"/>
      <c r="AF285" s="2111">
        <f t="shared" si="25"/>
        <v>0</v>
      </c>
      <c r="AG285" s="2111">
        <f t="shared" si="26"/>
        <v>0</v>
      </c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  <c r="GQ285" s="46"/>
      <c r="GR285" s="46"/>
      <c r="GS285" s="46"/>
      <c r="GT285" s="46"/>
      <c r="GU285" s="46"/>
      <c r="GV285" s="46"/>
      <c r="GW285" s="46"/>
      <c r="GX285" s="46"/>
      <c r="GY285" s="46"/>
      <c r="GZ285" s="46"/>
      <c r="HA285" s="46"/>
      <c r="HB285" s="46"/>
      <c r="HC285" s="46"/>
      <c r="HD285" s="46"/>
      <c r="HE285" s="46"/>
      <c r="HF285" s="46"/>
      <c r="HG285" s="46"/>
      <c r="HH285" s="46"/>
      <c r="HI285" s="46"/>
      <c r="HJ285" s="46"/>
      <c r="HK285" s="46"/>
      <c r="HL285" s="46"/>
      <c r="HM285" s="46"/>
      <c r="HN285" s="46"/>
      <c r="HO285" s="46"/>
      <c r="HP285" s="46"/>
      <c r="HQ285" s="46"/>
      <c r="HR285" s="46"/>
      <c r="HS285" s="46"/>
      <c r="HT285" s="46"/>
      <c r="HU285" s="46"/>
      <c r="HV285" s="46"/>
      <c r="HW285" s="46"/>
      <c r="HX285" s="46"/>
      <c r="HY285" s="46"/>
      <c r="HZ285" s="46"/>
      <c r="IA285" s="46"/>
      <c r="IB285" s="46"/>
      <c r="IC285" s="46"/>
      <c r="ID285" s="46"/>
      <c r="IE285" s="46"/>
      <c r="IF285" s="46"/>
      <c r="IG285" s="46"/>
      <c r="IH285" s="46"/>
      <c r="II285" s="46"/>
      <c r="IJ285" s="46"/>
      <c r="IK285" s="46"/>
      <c r="IL285" s="46"/>
      <c r="IM285" s="46"/>
      <c r="IN285" s="46"/>
      <c r="IO285" s="46"/>
      <c r="IP285" s="46"/>
      <c r="IQ285" s="46"/>
      <c r="IR285" s="46"/>
      <c r="IS285" s="46"/>
      <c r="IT285" s="46"/>
      <c r="IU285" s="46"/>
      <c r="IV285" s="46"/>
      <c r="IW285" s="46"/>
      <c r="IX285" s="46"/>
      <c r="IY285" s="46"/>
      <c r="IZ285" s="46"/>
      <c r="JA285" s="46"/>
      <c r="JB285" s="46"/>
      <c r="JC285" s="46"/>
      <c r="JD285" s="46"/>
      <c r="JE285" s="46"/>
    </row>
    <row r="286" spans="1:265" s="7" customFormat="1" ht="15" customHeight="1" thickBot="1" x14ac:dyDescent="0.25">
      <c r="A286" s="273">
        <f>A284+1</f>
        <v>31</v>
      </c>
      <c r="B286" s="631" t="s">
        <v>179</v>
      </c>
      <c r="C286" s="87" t="s">
        <v>35</v>
      </c>
      <c r="D286" s="882" t="s">
        <v>180</v>
      </c>
      <c r="E286" s="905" t="s">
        <v>181</v>
      </c>
      <c r="F286" s="437" t="s">
        <v>182</v>
      </c>
      <c r="G286" s="438" t="s">
        <v>183</v>
      </c>
      <c r="H286" s="202" t="s">
        <v>23</v>
      </c>
      <c r="I286" s="202" t="s">
        <v>104</v>
      </c>
      <c r="J286" s="202"/>
      <c r="K286" s="224" t="s">
        <v>318</v>
      </c>
      <c r="L286" s="224" t="s">
        <v>97</v>
      </c>
      <c r="M286" s="398" t="s">
        <v>393</v>
      </c>
      <c r="N286" s="398" t="s">
        <v>24</v>
      </c>
      <c r="O286" s="224" t="s">
        <v>348</v>
      </c>
      <c r="P286" s="2159">
        <f t="shared" si="24"/>
        <v>4</v>
      </c>
      <c r="Q286" s="294">
        <v>3</v>
      </c>
      <c r="R286" s="295">
        <v>1</v>
      </c>
      <c r="S286" s="295"/>
      <c r="T286" s="295"/>
      <c r="U286" s="295"/>
      <c r="V286" s="295"/>
      <c r="W286" s="296"/>
      <c r="X286" s="121"/>
      <c r="Y286" s="121"/>
      <c r="Z286" s="63" t="str">
        <f>C286</f>
        <v>TC</v>
      </c>
      <c r="AA286" s="46" t="s">
        <v>873</v>
      </c>
      <c r="AB286" s="46" t="s">
        <v>881</v>
      </c>
      <c r="AC286" s="46">
        <f t="shared" si="27"/>
        <v>15</v>
      </c>
      <c r="AD286" s="46"/>
      <c r="AE286" s="46"/>
      <c r="AF286" s="2111">
        <f t="shared" si="25"/>
        <v>4</v>
      </c>
      <c r="AG286" s="2111">
        <f t="shared" si="26"/>
        <v>0</v>
      </c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6"/>
      <c r="IL286" s="46"/>
      <c r="IM286" s="46"/>
      <c r="IN286" s="46"/>
      <c r="IO286" s="46"/>
      <c r="IP286" s="46"/>
      <c r="IQ286" s="46"/>
      <c r="IR286" s="46"/>
      <c r="IS286" s="46"/>
      <c r="IT286" s="46"/>
      <c r="IU286" s="46"/>
      <c r="IV286" s="46"/>
      <c r="IW286" s="46"/>
      <c r="IX286" s="46"/>
      <c r="IY286" s="46"/>
      <c r="IZ286" s="46"/>
      <c r="JA286" s="46"/>
      <c r="JB286" s="46"/>
      <c r="JC286" s="46"/>
      <c r="JD286" s="46"/>
      <c r="JE286" s="46"/>
    </row>
    <row r="287" spans="1:265" s="7" customFormat="1" ht="15" customHeight="1" thickBot="1" x14ac:dyDescent="0.25">
      <c r="A287" s="790"/>
      <c r="B287" s="73" t="s">
        <v>179</v>
      </c>
      <c r="C287" s="89"/>
      <c r="D287" s="884" t="s">
        <v>180</v>
      </c>
      <c r="E287" s="905"/>
      <c r="F287" s="437"/>
      <c r="G287" s="438"/>
      <c r="H287" s="184" t="s">
        <v>23</v>
      </c>
      <c r="I287" s="184" t="s">
        <v>99</v>
      </c>
      <c r="J287" s="184"/>
      <c r="K287" s="225" t="s">
        <v>1335</v>
      </c>
      <c r="L287" s="225" t="s">
        <v>97</v>
      </c>
      <c r="M287" s="397">
        <v>1</v>
      </c>
      <c r="N287" s="397" t="s">
        <v>24</v>
      </c>
      <c r="O287" s="225" t="s">
        <v>348</v>
      </c>
      <c r="P287" s="2159">
        <f t="shared" si="24"/>
        <v>2</v>
      </c>
      <c r="Q287" s="297">
        <v>2</v>
      </c>
      <c r="R287" s="298"/>
      <c r="S287" s="298"/>
      <c r="T287" s="298"/>
      <c r="U287" s="298"/>
      <c r="V287" s="298"/>
      <c r="W287" s="299"/>
      <c r="X287" s="122"/>
      <c r="Y287" s="122"/>
      <c r="Z287" s="63"/>
      <c r="AA287" s="46"/>
      <c r="AB287" s="46"/>
      <c r="AC287" s="46" t="str">
        <f t="shared" si="27"/>
        <v/>
      </c>
      <c r="AD287" s="46"/>
      <c r="AE287" s="46"/>
      <c r="AF287" s="2111">
        <f t="shared" si="25"/>
        <v>2</v>
      </c>
      <c r="AG287" s="2111">
        <f t="shared" si="26"/>
        <v>0</v>
      </c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  <c r="GQ287" s="46"/>
      <c r="GR287" s="46"/>
      <c r="GS287" s="46"/>
      <c r="GT287" s="46"/>
      <c r="GU287" s="46"/>
      <c r="GV287" s="46"/>
      <c r="GW287" s="46"/>
      <c r="GX287" s="46"/>
      <c r="GY287" s="46"/>
      <c r="GZ287" s="46"/>
      <c r="HA287" s="46"/>
      <c r="HB287" s="46"/>
      <c r="HC287" s="46"/>
      <c r="HD287" s="46"/>
      <c r="HE287" s="46"/>
      <c r="HF287" s="46"/>
      <c r="HG287" s="46"/>
      <c r="HH287" s="46"/>
      <c r="HI287" s="46"/>
      <c r="HJ287" s="46"/>
      <c r="HK287" s="46"/>
      <c r="HL287" s="46"/>
      <c r="HM287" s="46"/>
      <c r="HN287" s="46"/>
      <c r="HO287" s="46"/>
      <c r="HP287" s="46"/>
      <c r="HQ287" s="46"/>
      <c r="HR287" s="46"/>
      <c r="HS287" s="46"/>
      <c r="HT287" s="46"/>
      <c r="HU287" s="46"/>
      <c r="HV287" s="46"/>
      <c r="HW287" s="46"/>
      <c r="HX287" s="46"/>
      <c r="HY287" s="46"/>
      <c r="HZ287" s="46"/>
      <c r="IA287" s="46"/>
      <c r="IB287" s="46"/>
      <c r="IC287" s="46"/>
      <c r="ID287" s="46"/>
      <c r="IE287" s="46"/>
      <c r="IF287" s="46"/>
      <c r="IG287" s="46"/>
      <c r="IH287" s="46"/>
      <c r="II287" s="46"/>
      <c r="IJ287" s="46"/>
      <c r="IK287" s="46"/>
      <c r="IL287" s="46"/>
      <c r="IM287" s="46"/>
      <c r="IN287" s="46"/>
      <c r="IO287" s="46"/>
      <c r="IP287" s="46"/>
      <c r="IQ287" s="46"/>
      <c r="IR287" s="46"/>
      <c r="IS287" s="46"/>
      <c r="IT287" s="46"/>
      <c r="IU287" s="46"/>
      <c r="IV287" s="46"/>
      <c r="IW287" s="46"/>
      <c r="IX287" s="46"/>
      <c r="IY287" s="46"/>
      <c r="IZ287" s="46"/>
      <c r="JA287" s="46"/>
      <c r="JB287" s="46"/>
      <c r="JC287" s="46"/>
      <c r="JD287" s="46"/>
      <c r="JE287" s="46"/>
    </row>
    <row r="288" spans="1:265" s="7" customFormat="1" ht="15" customHeight="1" thickBot="1" x14ac:dyDescent="0.25">
      <c r="A288" s="790"/>
      <c r="B288" s="73" t="s">
        <v>179</v>
      </c>
      <c r="C288" s="89"/>
      <c r="D288" s="884" t="s">
        <v>180</v>
      </c>
      <c r="E288" s="905"/>
      <c r="F288" s="437"/>
      <c r="G288" s="438"/>
      <c r="H288" s="184" t="s">
        <v>23</v>
      </c>
      <c r="I288" s="184" t="s">
        <v>99</v>
      </c>
      <c r="J288" s="184"/>
      <c r="K288" s="225" t="s">
        <v>1335</v>
      </c>
      <c r="L288" s="225" t="s">
        <v>97</v>
      </c>
      <c r="M288" s="397">
        <v>1</v>
      </c>
      <c r="N288" s="397" t="s">
        <v>98</v>
      </c>
      <c r="O288" s="225" t="s">
        <v>344</v>
      </c>
      <c r="P288" s="2159">
        <f t="shared" si="24"/>
        <v>2</v>
      </c>
      <c r="Q288" s="297">
        <v>2</v>
      </c>
      <c r="R288" s="298"/>
      <c r="S288" s="298"/>
      <c r="T288" s="298"/>
      <c r="U288" s="298"/>
      <c r="V288" s="298"/>
      <c r="W288" s="299"/>
      <c r="X288" s="122"/>
      <c r="Y288" s="122"/>
      <c r="Z288" s="63"/>
      <c r="AA288" s="46"/>
      <c r="AB288" s="46"/>
      <c r="AC288" s="46" t="str">
        <f t="shared" si="27"/>
        <v/>
      </c>
      <c r="AD288" s="46"/>
      <c r="AE288" s="46"/>
      <c r="AF288" s="2111">
        <f t="shared" si="25"/>
        <v>2</v>
      </c>
      <c r="AG288" s="2111">
        <f t="shared" si="26"/>
        <v>0</v>
      </c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  <c r="GQ288" s="46"/>
      <c r="GR288" s="46"/>
      <c r="GS288" s="46"/>
      <c r="GT288" s="46"/>
      <c r="GU288" s="46"/>
      <c r="GV288" s="46"/>
      <c r="GW288" s="46"/>
      <c r="GX288" s="46"/>
      <c r="GY288" s="46"/>
      <c r="GZ288" s="46"/>
      <c r="HA288" s="46"/>
      <c r="HB288" s="46"/>
      <c r="HC288" s="46"/>
      <c r="HD288" s="46"/>
      <c r="HE288" s="46"/>
      <c r="HF288" s="46"/>
      <c r="HG288" s="46"/>
      <c r="HH288" s="46"/>
      <c r="HI288" s="46"/>
      <c r="HJ288" s="46"/>
      <c r="HK288" s="46"/>
      <c r="HL288" s="46"/>
      <c r="HM288" s="46"/>
      <c r="HN288" s="46"/>
      <c r="HO288" s="46"/>
      <c r="HP288" s="46"/>
      <c r="HQ288" s="46"/>
      <c r="HR288" s="46"/>
      <c r="HS288" s="46"/>
      <c r="HT288" s="46"/>
      <c r="HU288" s="46"/>
      <c r="HV288" s="46"/>
      <c r="HW288" s="46"/>
      <c r="HX288" s="46"/>
      <c r="HY288" s="46"/>
      <c r="HZ288" s="46"/>
      <c r="IA288" s="46"/>
      <c r="IB288" s="46"/>
      <c r="IC288" s="46"/>
      <c r="ID288" s="46"/>
      <c r="IE288" s="46"/>
      <c r="IF288" s="46"/>
      <c r="IG288" s="46"/>
      <c r="IH288" s="46"/>
      <c r="II288" s="46"/>
      <c r="IJ288" s="46"/>
      <c r="IK288" s="46"/>
      <c r="IL288" s="46"/>
      <c r="IM288" s="46"/>
      <c r="IN288" s="46"/>
      <c r="IO288" s="46"/>
      <c r="IP288" s="46"/>
      <c r="IQ288" s="46"/>
      <c r="IR288" s="46"/>
      <c r="IS288" s="46"/>
      <c r="IT288" s="46"/>
      <c r="IU288" s="46"/>
      <c r="IV288" s="46"/>
      <c r="IW288" s="46"/>
      <c r="IX288" s="46"/>
      <c r="IY288" s="46"/>
      <c r="IZ288" s="46"/>
      <c r="JA288" s="46"/>
      <c r="JB288" s="46"/>
      <c r="JC288" s="46"/>
      <c r="JD288" s="46"/>
      <c r="JE288" s="46"/>
    </row>
    <row r="289" spans="1:265" s="7" customFormat="1" ht="15" customHeight="1" thickBot="1" x14ac:dyDescent="0.25">
      <c r="A289" s="790"/>
      <c r="B289" s="73" t="s">
        <v>179</v>
      </c>
      <c r="C289" s="89"/>
      <c r="D289" s="884" t="s">
        <v>180</v>
      </c>
      <c r="E289" s="905"/>
      <c r="F289" s="437"/>
      <c r="G289" s="438"/>
      <c r="H289" s="184" t="s">
        <v>23</v>
      </c>
      <c r="I289" s="184" t="s">
        <v>104</v>
      </c>
      <c r="J289" s="184"/>
      <c r="K289" s="225" t="s">
        <v>339</v>
      </c>
      <c r="L289" s="225" t="s">
        <v>97</v>
      </c>
      <c r="M289" s="397">
        <v>3</v>
      </c>
      <c r="N289" s="397" t="s">
        <v>24</v>
      </c>
      <c r="O289" s="225" t="s">
        <v>348</v>
      </c>
      <c r="P289" s="2159">
        <f t="shared" si="24"/>
        <v>4</v>
      </c>
      <c r="Q289" s="297">
        <v>3</v>
      </c>
      <c r="R289" s="298">
        <v>1</v>
      </c>
      <c r="S289" s="298"/>
      <c r="T289" s="298"/>
      <c r="U289" s="298"/>
      <c r="V289" s="298"/>
      <c r="W289" s="299"/>
      <c r="X289" s="122"/>
      <c r="Y289" s="122"/>
      <c r="Z289" s="63"/>
      <c r="AA289" s="46"/>
      <c r="AB289" s="46"/>
      <c r="AC289" s="46" t="str">
        <f t="shared" si="27"/>
        <v/>
      </c>
      <c r="AD289" s="46"/>
      <c r="AE289" s="46"/>
      <c r="AF289" s="2111">
        <f t="shared" si="25"/>
        <v>4</v>
      </c>
      <c r="AG289" s="2111">
        <f t="shared" si="26"/>
        <v>0</v>
      </c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6"/>
      <c r="EK289" s="46"/>
      <c r="EL289" s="46"/>
      <c r="EM289" s="46"/>
      <c r="EN289" s="46"/>
      <c r="EO289" s="46"/>
      <c r="EP289" s="46"/>
      <c r="EQ289" s="46"/>
      <c r="ER289" s="46"/>
      <c r="ES289" s="46"/>
      <c r="ET289" s="46"/>
      <c r="EU289" s="46"/>
      <c r="EV289" s="46"/>
      <c r="EW289" s="46"/>
      <c r="EX289" s="46"/>
      <c r="EY289" s="46"/>
      <c r="EZ289" s="46"/>
      <c r="FA289" s="46"/>
      <c r="FB289" s="46"/>
      <c r="FC289" s="46"/>
      <c r="FD289" s="46"/>
      <c r="FE289" s="46"/>
      <c r="FF289" s="46"/>
      <c r="FG289" s="46"/>
      <c r="FH289" s="46"/>
      <c r="FI289" s="46"/>
      <c r="FJ289" s="46"/>
      <c r="FK289" s="46"/>
      <c r="FL289" s="46"/>
      <c r="FM289" s="46"/>
      <c r="FN289" s="46"/>
      <c r="FO289" s="46"/>
      <c r="FP289" s="46"/>
      <c r="FQ289" s="46"/>
      <c r="FR289" s="46"/>
      <c r="FS289" s="46"/>
      <c r="FT289" s="46"/>
      <c r="FU289" s="46"/>
      <c r="FV289" s="46"/>
      <c r="FW289" s="46"/>
      <c r="FX289" s="46"/>
      <c r="FY289" s="46"/>
      <c r="FZ289" s="46"/>
      <c r="GA289" s="46"/>
      <c r="GB289" s="46"/>
      <c r="GC289" s="46"/>
      <c r="GD289" s="46"/>
      <c r="GE289" s="46"/>
      <c r="GF289" s="46"/>
      <c r="GG289" s="46"/>
      <c r="GH289" s="46"/>
      <c r="GI289" s="46"/>
      <c r="GJ289" s="46"/>
      <c r="GK289" s="46"/>
      <c r="GL289" s="46"/>
      <c r="GM289" s="46"/>
      <c r="GN289" s="46"/>
      <c r="GO289" s="46"/>
      <c r="GP289" s="46"/>
      <c r="GQ289" s="46"/>
      <c r="GR289" s="46"/>
      <c r="GS289" s="46"/>
      <c r="GT289" s="46"/>
      <c r="GU289" s="46"/>
      <c r="GV289" s="46"/>
      <c r="GW289" s="46"/>
      <c r="GX289" s="46"/>
      <c r="GY289" s="46"/>
      <c r="GZ289" s="46"/>
      <c r="HA289" s="46"/>
      <c r="HB289" s="46"/>
      <c r="HC289" s="46"/>
      <c r="HD289" s="46"/>
      <c r="HE289" s="46"/>
      <c r="HF289" s="46"/>
      <c r="HG289" s="46"/>
      <c r="HH289" s="46"/>
      <c r="HI289" s="46"/>
      <c r="HJ289" s="46"/>
      <c r="HK289" s="46"/>
      <c r="HL289" s="46"/>
      <c r="HM289" s="46"/>
      <c r="HN289" s="46"/>
      <c r="HO289" s="46"/>
      <c r="HP289" s="46"/>
      <c r="HQ289" s="46"/>
      <c r="HR289" s="46"/>
      <c r="HS289" s="46"/>
      <c r="HT289" s="46"/>
      <c r="HU289" s="46"/>
      <c r="HV289" s="46"/>
      <c r="HW289" s="46"/>
      <c r="HX289" s="46"/>
      <c r="HY289" s="46"/>
      <c r="HZ289" s="46"/>
      <c r="IA289" s="46"/>
      <c r="IB289" s="46"/>
      <c r="IC289" s="46"/>
      <c r="ID289" s="46"/>
      <c r="IE289" s="46"/>
      <c r="IF289" s="46"/>
      <c r="IG289" s="46"/>
      <c r="IH289" s="46"/>
      <c r="II289" s="46"/>
      <c r="IJ289" s="46"/>
      <c r="IK289" s="46"/>
      <c r="IL289" s="46"/>
      <c r="IM289" s="46"/>
      <c r="IN289" s="46"/>
      <c r="IO289" s="46"/>
      <c r="IP289" s="46"/>
      <c r="IQ289" s="46"/>
      <c r="IR289" s="46"/>
      <c r="IS289" s="46"/>
      <c r="IT289" s="46"/>
      <c r="IU289" s="46"/>
      <c r="IV289" s="46"/>
      <c r="IW289" s="46"/>
      <c r="IX289" s="46"/>
      <c r="IY289" s="46"/>
      <c r="IZ289" s="46"/>
      <c r="JA289" s="46"/>
      <c r="JB289" s="46"/>
      <c r="JC289" s="46"/>
      <c r="JD289" s="46"/>
      <c r="JE289" s="46"/>
    </row>
    <row r="290" spans="1:265" s="7" customFormat="1" ht="15" customHeight="1" thickBot="1" x14ac:dyDescent="0.25">
      <c r="A290" s="790"/>
      <c r="B290" s="73" t="s">
        <v>179</v>
      </c>
      <c r="C290" s="89"/>
      <c r="D290" s="866" t="s">
        <v>180</v>
      </c>
      <c r="E290" s="905"/>
      <c r="F290" s="437"/>
      <c r="G290" s="438"/>
      <c r="H290" s="180" t="s">
        <v>23</v>
      </c>
      <c r="I290" s="180" t="s">
        <v>104</v>
      </c>
      <c r="J290" s="180"/>
      <c r="K290" s="216" t="s">
        <v>1336</v>
      </c>
      <c r="L290" s="216" t="s">
        <v>97</v>
      </c>
      <c r="M290" s="518" t="s">
        <v>1134</v>
      </c>
      <c r="N290" s="518" t="s">
        <v>24</v>
      </c>
      <c r="O290" s="216" t="s">
        <v>348</v>
      </c>
      <c r="P290" s="2159">
        <f t="shared" si="24"/>
        <v>4</v>
      </c>
      <c r="Q290" s="288">
        <v>3</v>
      </c>
      <c r="R290" s="289">
        <v>1</v>
      </c>
      <c r="S290" s="289"/>
      <c r="T290" s="289"/>
      <c r="U290" s="289"/>
      <c r="V290" s="289"/>
      <c r="W290" s="290"/>
      <c r="X290" s="122"/>
      <c r="Y290" s="122"/>
      <c r="Z290" s="63"/>
      <c r="AA290" s="46"/>
      <c r="AB290" s="46"/>
      <c r="AC290" s="46" t="str">
        <f t="shared" si="27"/>
        <v/>
      </c>
      <c r="AD290" s="46"/>
      <c r="AE290" s="46"/>
      <c r="AF290" s="2111">
        <f t="shared" si="25"/>
        <v>4</v>
      </c>
      <c r="AG290" s="2111">
        <f t="shared" si="26"/>
        <v>0</v>
      </c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6"/>
      <c r="EK290" s="46"/>
      <c r="EL290" s="46"/>
      <c r="EM290" s="46"/>
      <c r="EN290" s="46"/>
      <c r="EO290" s="46"/>
      <c r="EP290" s="46"/>
      <c r="EQ290" s="46"/>
      <c r="ER290" s="46"/>
      <c r="ES290" s="46"/>
      <c r="ET290" s="46"/>
      <c r="EU290" s="46"/>
      <c r="EV290" s="46"/>
      <c r="EW290" s="46"/>
      <c r="EX290" s="46"/>
      <c r="EY290" s="46"/>
      <c r="EZ290" s="46"/>
      <c r="FA290" s="46"/>
      <c r="FB290" s="46"/>
      <c r="FC290" s="46"/>
      <c r="FD290" s="46"/>
      <c r="FE290" s="46"/>
      <c r="FF290" s="46"/>
      <c r="FG290" s="46"/>
      <c r="FH290" s="46"/>
      <c r="FI290" s="46"/>
      <c r="FJ290" s="46"/>
      <c r="FK290" s="46"/>
      <c r="FL290" s="46"/>
      <c r="FM290" s="46"/>
      <c r="FN290" s="46"/>
      <c r="FO290" s="46"/>
      <c r="FP290" s="46"/>
      <c r="FQ290" s="46"/>
      <c r="FR290" s="46"/>
      <c r="FS290" s="46"/>
      <c r="FT290" s="46"/>
      <c r="FU290" s="46"/>
      <c r="FV290" s="46"/>
      <c r="FW290" s="46"/>
      <c r="FX290" s="46"/>
      <c r="FY290" s="46"/>
      <c r="FZ290" s="46"/>
      <c r="GA290" s="46"/>
      <c r="GB290" s="46"/>
      <c r="GC290" s="46"/>
      <c r="GD290" s="46"/>
      <c r="GE290" s="46"/>
      <c r="GF290" s="46"/>
      <c r="GG290" s="46"/>
      <c r="GH290" s="46"/>
      <c r="GI290" s="46"/>
      <c r="GJ290" s="46"/>
      <c r="GK290" s="46"/>
      <c r="GL290" s="46"/>
      <c r="GM290" s="46"/>
      <c r="GN290" s="46"/>
      <c r="GO290" s="46"/>
      <c r="GP290" s="46"/>
      <c r="GQ290" s="46"/>
      <c r="GR290" s="46"/>
      <c r="GS290" s="46"/>
      <c r="GT290" s="46"/>
      <c r="GU290" s="46"/>
      <c r="GV290" s="46"/>
      <c r="GW290" s="46"/>
      <c r="GX290" s="46"/>
      <c r="GY290" s="46"/>
      <c r="GZ290" s="46"/>
      <c r="HA290" s="46"/>
      <c r="HB290" s="46"/>
      <c r="HC290" s="46"/>
      <c r="HD290" s="46"/>
      <c r="HE290" s="46"/>
      <c r="HF290" s="46"/>
      <c r="HG290" s="46"/>
      <c r="HH290" s="46"/>
      <c r="HI290" s="46"/>
      <c r="HJ290" s="46"/>
      <c r="HK290" s="46"/>
      <c r="HL290" s="46"/>
      <c r="HM290" s="46"/>
      <c r="HN290" s="46"/>
      <c r="HO290" s="46"/>
      <c r="HP290" s="46"/>
      <c r="HQ290" s="46"/>
      <c r="HR290" s="46"/>
      <c r="HS290" s="46"/>
      <c r="HT290" s="46"/>
      <c r="HU290" s="46"/>
      <c r="HV290" s="46"/>
      <c r="HW290" s="46"/>
      <c r="HX290" s="46"/>
      <c r="HY290" s="46"/>
      <c r="HZ290" s="46"/>
      <c r="IA290" s="46"/>
      <c r="IB290" s="46"/>
      <c r="IC290" s="46"/>
      <c r="ID290" s="46"/>
      <c r="IE290" s="46"/>
      <c r="IF290" s="46"/>
      <c r="IG290" s="46"/>
      <c r="IH290" s="46"/>
      <c r="II290" s="46"/>
      <c r="IJ290" s="46"/>
      <c r="IK290" s="46"/>
      <c r="IL290" s="46"/>
      <c r="IM290" s="46"/>
      <c r="IN290" s="46"/>
      <c r="IO290" s="46"/>
      <c r="IP290" s="46"/>
      <c r="IQ290" s="46"/>
      <c r="IR290" s="46"/>
      <c r="IS290" s="46"/>
      <c r="IT290" s="46"/>
      <c r="IU290" s="46"/>
      <c r="IV290" s="46"/>
      <c r="IW290" s="46"/>
      <c r="IX290" s="46"/>
      <c r="IY290" s="46"/>
      <c r="IZ290" s="46"/>
      <c r="JA290" s="46"/>
      <c r="JB290" s="46"/>
      <c r="JC290" s="46"/>
      <c r="JD290" s="46"/>
      <c r="JE290" s="46"/>
    </row>
    <row r="291" spans="1:265" s="7" customFormat="1" ht="15" customHeight="1" thickBot="1" x14ac:dyDescent="0.25">
      <c r="A291" s="790"/>
      <c r="B291" s="73" t="s">
        <v>179</v>
      </c>
      <c r="C291" s="89"/>
      <c r="D291" s="866" t="s">
        <v>180</v>
      </c>
      <c r="E291" s="905"/>
      <c r="F291" s="437"/>
      <c r="G291" s="438"/>
      <c r="H291" s="180" t="s">
        <v>23</v>
      </c>
      <c r="I291" s="180" t="s">
        <v>104</v>
      </c>
      <c r="J291" s="180"/>
      <c r="K291" s="216" t="s">
        <v>1337</v>
      </c>
      <c r="L291" s="216" t="s">
        <v>97</v>
      </c>
      <c r="M291" s="518" t="s">
        <v>397</v>
      </c>
      <c r="N291" s="518" t="s">
        <v>24</v>
      </c>
      <c r="O291" s="216" t="s">
        <v>344</v>
      </c>
      <c r="P291" s="2159">
        <f t="shared" si="24"/>
        <v>3</v>
      </c>
      <c r="Q291" s="288">
        <v>2</v>
      </c>
      <c r="R291" s="289">
        <v>1</v>
      </c>
      <c r="S291" s="289"/>
      <c r="T291" s="289"/>
      <c r="U291" s="289"/>
      <c r="V291" s="289"/>
      <c r="W291" s="290"/>
      <c r="X291" s="122"/>
      <c r="Y291" s="122"/>
      <c r="Z291" s="63"/>
      <c r="AA291" s="46"/>
      <c r="AB291" s="46"/>
      <c r="AC291" s="46" t="str">
        <f t="shared" si="27"/>
        <v/>
      </c>
      <c r="AD291" s="46"/>
      <c r="AE291" s="46"/>
      <c r="AF291" s="2111">
        <f t="shared" si="25"/>
        <v>3</v>
      </c>
      <c r="AG291" s="2111">
        <f t="shared" si="26"/>
        <v>0</v>
      </c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  <c r="DA291" s="46"/>
      <c r="DB291" s="46"/>
      <c r="DC291" s="46"/>
      <c r="DD291" s="46"/>
      <c r="DE291" s="46"/>
      <c r="DF291" s="46"/>
      <c r="DG291" s="46"/>
      <c r="DH291" s="46"/>
      <c r="DI291" s="46"/>
      <c r="DJ291" s="46"/>
      <c r="DK291" s="46"/>
      <c r="DL291" s="46"/>
      <c r="DM291" s="46"/>
      <c r="DN291" s="46"/>
      <c r="DO291" s="46"/>
      <c r="DP291" s="46"/>
      <c r="DQ291" s="46"/>
      <c r="DR291" s="46"/>
      <c r="DS291" s="46"/>
      <c r="DT291" s="46"/>
      <c r="DU291" s="46"/>
      <c r="DV291" s="46"/>
      <c r="DW291" s="46"/>
      <c r="DX291" s="46"/>
      <c r="DY291" s="46"/>
      <c r="DZ291" s="46"/>
      <c r="EA291" s="46"/>
      <c r="EB291" s="46"/>
      <c r="EC291" s="46"/>
      <c r="ED291" s="46"/>
      <c r="EE291" s="46"/>
      <c r="EF291" s="46"/>
      <c r="EG291" s="46"/>
      <c r="EH291" s="46"/>
      <c r="EI291" s="46"/>
      <c r="EJ291" s="46"/>
      <c r="EK291" s="46"/>
      <c r="EL291" s="46"/>
      <c r="EM291" s="46"/>
      <c r="EN291" s="46"/>
      <c r="EO291" s="46"/>
      <c r="EP291" s="46"/>
      <c r="EQ291" s="46"/>
      <c r="ER291" s="46"/>
      <c r="ES291" s="46"/>
      <c r="ET291" s="46"/>
      <c r="EU291" s="46"/>
      <c r="EV291" s="46"/>
      <c r="EW291" s="46"/>
      <c r="EX291" s="46"/>
      <c r="EY291" s="46"/>
      <c r="EZ291" s="46"/>
      <c r="FA291" s="46"/>
      <c r="FB291" s="46"/>
      <c r="FC291" s="46"/>
      <c r="FD291" s="46"/>
      <c r="FE291" s="46"/>
      <c r="FF291" s="46"/>
      <c r="FG291" s="46"/>
      <c r="FH291" s="46"/>
      <c r="FI291" s="46"/>
      <c r="FJ291" s="46"/>
      <c r="FK291" s="46"/>
      <c r="FL291" s="46"/>
      <c r="FM291" s="46"/>
      <c r="FN291" s="46"/>
      <c r="FO291" s="46"/>
      <c r="FP291" s="46"/>
      <c r="FQ291" s="46"/>
      <c r="FR291" s="46"/>
      <c r="FS291" s="46"/>
      <c r="FT291" s="46"/>
      <c r="FU291" s="46"/>
      <c r="FV291" s="46"/>
      <c r="FW291" s="46"/>
      <c r="FX291" s="46"/>
      <c r="FY291" s="46"/>
      <c r="FZ291" s="46"/>
      <c r="GA291" s="46"/>
      <c r="GB291" s="46"/>
      <c r="GC291" s="46"/>
      <c r="GD291" s="46"/>
      <c r="GE291" s="46"/>
      <c r="GF291" s="46"/>
      <c r="GG291" s="46"/>
      <c r="GH291" s="46"/>
      <c r="GI291" s="46"/>
      <c r="GJ291" s="46"/>
      <c r="GK291" s="46"/>
      <c r="GL291" s="46"/>
      <c r="GM291" s="46"/>
      <c r="GN291" s="46"/>
      <c r="GO291" s="46"/>
      <c r="GP291" s="46"/>
      <c r="GQ291" s="46"/>
      <c r="GR291" s="46"/>
      <c r="GS291" s="46"/>
      <c r="GT291" s="46"/>
      <c r="GU291" s="46"/>
      <c r="GV291" s="46"/>
      <c r="GW291" s="46"/>
      <c r="GX291" s="46"/>
      <c r="GY291" s="46"/>
      <c r="GZ291" s="46"/>
      <c r="HA291" s="46"/>
      <c r="HB291" s="46"/>
      <c r="HC291" s="46"/>
      <c r="HD291" s="46"/>
      <c r="HE291" s="46"/>
      <c r="HF291" s="46"/>
      <c r="HG291" s="46"/>
      <c r="HH291" s="46"/>
      <c r="HI291" s="46"/>
      <c r="HJ291" s="46"/>
      <c r="HK291" s="46"/>
      <c r="HL291" s="46"/>
      <c r="HM291" s="46"/>
      <c r="HN291" s="46"/>
      <c r="HO291" s="46"/>
      <c r="HP291" s="46"/>
      <c r="HQ291" s="46"/>
      <c r="HR291" s="46"/>
      <c r="HS291" s="46"/>
      <c r="HT291" s="46"/>
      <c r="HU291" s="46"/>
      <c r="HV291" s="46"/>
      <c r="HW291" s="46"/>
      <c r="HX291" s="46"/>
      <c r="HY291" s="46"/>
      <c r="HZ291" s="46"/>
      <c r="IA291" s="46"/>
      <c r="IB291" s="46"/>
      <c r="IC291" s="46"/>
      <c r="ID291" s="46"/>
      <c r="IE291" s="46"/>
      <c r="IF291" s="46"/>
      <c r="IG291" s="46"/>
      <c r="IH291" s="46"/>
      <c r="II291" s="46"/>
      <c r="IJ291" s="46"/>
      <c r="IK291" s="46"/>
      <c r="IL291" s="46"/>
      <c r="IM291" s="46"/>
      <c r="IN291" s="46"/>
      <c r="IO291" s="46"/>
      <c r="IP291" s="46"/>
      <c r="IQ291" s="46"/>
      <c r="IR291" s="46"/>
      <c r="IS291" s="46"/>
      <c r="IT291" s="46"/>
      <c r="IU291" s="46"/>
      <c r="IV291" s="46"/>
      <c r="IW291" s="46"/>
      <c r="IX291" s="46"/>
      <c r="IY291" s="46"/>
      <c r="IZ291" s="46"/>
      <c r="JA291" s="46"/>
      <c r="JB291" s="46"/>
      <c r="JC291" s="46"/>
      <c r="JD291" s="46"/>
      <c r="JE291" s="46"/>
    </row>
    <row r="292" spans="1:265" s="7" customFormat="1" ht="15" customHeight="1" thickBot="1" x14ac:dyDescent="0.25">
      <c r="A292" s="790"/>
      <c r="B292" s="73" t="s">
        <v>179</v>
      </c>
      <c r="C292" s="89"/>
      <c r="D292" s="866" t="s">
        <v>180</v>
      </c>
      <c r="E292" s="905"/>
      <c r="F292" s="437"/>
      <c r="G292" s="438"/>
      <c r="H292" s="180" t="s">
        <v>23</v>
      </c>
      <c r="I292" s="180" t="s">
        <v>104</v>
      </c>
      <c r="J292" s="1757" t="s">
        <v>1424</v>
      </c>
      <c r="K292" s="216" t="s">
        <v>1505</v>
      </c>
      <c r="L292" s="216"/>
      <c r="M292" s="518"/>
      <c r="N292" s="518"/>
      <c r="O292" s="216"/>
      <c r="P292" s="2159">
        <f t="shared" si="24"/>
        <v>0</v>
      </c>
      <c r="Q292" s="288"/>
      <c r="R292" s="289"/>
      <c r="S292" s="289">
        <v>5</v>
      </c>
      <c r="T292" s="289"/>
      <c r="U292" s="289"/>
      <c r="V292" s="289"/>
      <c r="W292" s="290"/>
      <c r="X292" s="122"/>
      <c r="Y292" s="122"/>
      <c r="Z292" s="63"/>
      <c r="AA292" s="46"/>
      <c r="AB292" s="46"/>
      <c r="AC292" s="46" t="str">
        <f t="shared" si="27"/>
        <v/>
      </c>
      <c r="AD292" s="46"/>
      <c r="AE292" s="46"/>
      <c r="AF292" s="2111">
        <f t="shared" si="25"/>
        <v>0</v>
      </c>
      <c r="AG292" s="2111">
        <f t="shared" si="26"/>
        <v>5</v>
      </c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46"/>
      <c r="DP292" s="46"/>
      <c r="DQ292" s="46"/>
      <c r="DR292" s="46"/>
      <c r="DS292" s="46"/>
      <c r="DT292" s="46"/>
      <c r="DU292" s="46"/>
      <c r="DV292" s="46"/>
      <c r="DW292" s="46"/>
      <c r="DX292" s="46"/>
      <c r="DY292" s="46"/>
      <c r="DZ292" s="46"/>
      <c r="EA292" s="46"/>
      <c r="EB292" s="46"/>
      <c r="EC292" s="46"/>
      <c r="ED292" s="46"/>
      <c r="EE292" s="46"/>
      <c r="EF292" s="46"/>
      <c r="EG292" s="46"/>
      <c r="EH292" s="46"/>
      <c r="EI292" s="46"/>
      <c r="EJ292" s="46"/>
      <c r="EK292" s="46"/>
      <c r="EL292" s="46"/>
      <c r="EM292" s="46"/>
      <c r="EN292" s="46"/>
      <c r="EO292" s="46"/>
      <c r="EP292" s="46"/>
      <c r="EQ292" s="46"/>
      <c r="ER292" s="46"/>
      <c r="ES292" s="46"/>
      <c r="ET292" s="46"/>
      <c r="EU292" s="46"/>
      <c r="EV292" s="46"/>
      <c r="EW292" s="46"/>
      <c r="EX292" s="46"/>
      <c r="EY292" s="46"/>
      <c r="EZ292" s="46"/>
      <c r="FA292" s="46"/>
      <c r="FB292" s="46"/>
      <c r="FC292" s="46"/>
      <c r="FD292" s="46"/>
      <c r="FE292" s="46"/>
      <c r="FF292" s="46"/>
      <c r="FG292" s="46"/>
      <c r="FH292" s="46"/>
      <c r="FI292" s="46"/>
      <c r="FJ292" s="46"/>
      <c r="FK292" s="46"/>
      <c r="FL292" s="46"/>
      <c r="FM292" s="46"/>
      <c r="FN292" s="46"/>
      <c r="FO292" s="46"/>
      <c r="FP292" s="46"/>
      <c r="FQ292" s="46"/>
      <c r="FR292" s="46"/>
      <c r="FS292" s="46"/>
      <c r="FT292" s="46"/>
      <c r="FU292" s="46"/>
      <c r="FV292" s="46"/>
      <c r="FW292" s="46"/>
      <c r="FX292" s="46"/>
      <c r="FY292" s="46"/>
      <c r="FZ292" s="46"/>
      <c r="GA292" s="46"/>
      <c r="GB292" s="46"/>
      <c r="GC292" s="46"/>
      <c r="GD292" s="46"/>
      <c r="GE292" s="46"/>
      <c r="GF292" s="46"/>
      <c r="GG292" s="46"/>
      <c r="GH292" s="46"/>
      <c r="GI292" s="46"/>
      <c r="GJ292" s="46"/>
      <c r="GK292" s="46"/>
      <c r="GL292" s="46"/>
      <c r="GM292" s="46"/>
      <c r="GN292" s="46"/>
      <c r="GO292" s="46"/>
      <c r="GP292" s="46"/>
      <c r="GQ292" s="46"/>
      <c r="GR292" s="46"/>
      <c r="GS292" s="46"/>
      <c r="GT292" s="46"/>
      <c r="GU292" s="46"/>
      <c r="GV292" s="46"/>
      <c r="GW292" s="46"/>
      <c r="GX292" s="46"/>
      <c r="GY292" s="46"/>
      <c r="GZ292" s="46"/>
      <c r="HA292" s="46"/>
      <c r="HB292" s="46"/>
      <c r="HC292" s="46"/>
      <c r="HD292" s="46"/>
      <c r="HE292" s="46"/>
      <c r="HF292" s="46"/>
      <c r="HG292" s="46"/>
      <c r="HH292" s="46"/>
      <c r="HI292" s="46"/>
      <c r="HJ292" s="46"/>
      <c r="HK292" s="46"/>
      <c r="HL292" s="46"/>
      <c r="HM292" s="46"/>
      <c r="HN292" s="46"/>
      <c r="HO292" s="46"/>
      <c r="HP292" s="46"/>
      <c r="HQ292" s="46"/>
      <c r="HR292" s="46"/>
      <c r="HS292" s="46"/>
      <c r="HT292" s="46"/>
      <c r="HU292" s="46"/>
      <c r="HV292" s="46"/>
      <c r="HW292" s="46"/>
      <c r="HX292" s="46"/>
      <c r="HY292" s="46"/>
      <c r="HZ292" s="46"/>
      <c r="IA292" s="46"/>
      <c r="IB292" s="46"/>
      <c r="IC292" s="46"/>
      <c r="ID292" s="46"/>
      <c r="IE292" s="46"/>
      <c r="IF292" s="46"/>
      <c r="IG292" s="46"/>
      <c r="IH292" s="46"/>
      <c r="II292" s="46"/>
      <c r="IJ292" s="46"/>
      <c r="IK292" s="46"/>
      <c r="IL292" s="46"/>
      <c r="IM292" s="46"/>
      <c r="IN292" s="46"/>
      <c r="IO292" s="46"/>
      <c r="IP292" s="46"/>
      <c r="IQ292" s="46"/>
      <c r="IR292" s="46"/>
      <c r="IS292" s="46"/>
      <c r="IT292" s="46"/>
      <c r="IU292" s="46"/>
      <c r="IV292" s="46"/>
      <c r="IW292" s="46"/>
      <c r="IX292" s="46"/>
      <c r="IY292" s="46"/>
      <c r="IZ292" s="46"/>
      <c r="JA292" s="46"/>
      <c r="JB292" s="46"/>
      <c r="JC292" s="46"/>
      <c r="JD292" s="46"/>
      <c r="JE292" s="46"/>
    </row>
    <row r="293" spans="1:265" s="7" customFormat="1" ht="15" customHeight="1" thickBot="1" x14ac:dyDescent="0.25">
      <c r="A293" s="790"/>
      <c r="B293" s="73" t="s">
        <v>179</v>
      </c>
      <c r="C293" s="89"/>
      <c r="D293" s="866" t="s">
        <v>180</v>
      </c>
      <c r="E293" s="905"/>
      <c r="F293" s="437"/>
      <c r="G293" s="438"/>
      <c r="H293" s="180" t="s">
        <v>23</v>
      </c>
      <c r="I293" s="180" t="s">
        <v>104</v>
      </c>
      <c r="J293" s="1756" t="s">
        <v>1424</v>
      </c>
      <c r="K293" s="212" t="s">
        <v>1506</v>
      </c>
      <c r="L293" s="216"/>
      <c r="M293" s="518"/>
      <c r="N293" s="518"/>
      <c r="O293" s="216"/>
      <c r="P293" s="2159">
        <f t="shared" si="24"/>
        <v>0</v>
      </c>
      <c r="Q293" s="288"/>
      <c r="R293" s="289"/>
      <c r="S293" s="289">
        <v>3</v>
      </c>
      <c r="T293" s="289"/>
      <c r="U293" s="289"/>
      <c r="V293" s="289"/>
      <c r="W293" s="290"/>
      <c r="X293" s="122"/>
      <c r="Y293" s="122"/>
      <c r="Z293" s="63"/>
      <c r="AA293" s="46"/>
      <c r="AB293" s="46"/>
      <c r="AC293" s="46" t="str">
        <f t="shared" si="27"/>
        <v/>
      </c>
      <c r="AD293" s="46"/>
      <c r="AE293" s="46"/>
      <c r="AF293" s="2111">
        <f t="shared" si="25"/>
        <v>0</v>
      </c>
      <c r="AG293" s="2111">
        <f t="shared" si="26"/>
        <v>3</v>
      </c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46"/>
      <c r="FZ293" s="46"/>
      <c r="GA293" s="46"/>
      <c r="GB293" s="46"/>
      <c r="GC293" s="46"/>
      <c r="GD293" s="46"/>
      <c r="GE293" s="46"/>
      <c r="GF293" s="46"/>
      <c r="GG293" s="46"/>
      <c r="GH293" s="46"/>
      <c r="GI293" s="46"/>
      <c r="GJ293" s="46"/>
      <c r="GK293" s="46"/>
      <c r="GL293" s="46"/>
      <c r="GM293" s="46"/>
      <c r="GN293" s="46"/>
      <c r="GO293" s="46"/>
      <c r="GP293" s="46"/>
      <c r="GQ293" s="46"/>
      <c r="GR293" s="46"/>
      <c r="GS293" s="46"/>
      <c r="GT293" s="46"/>
      <c r="GU293" s="46"/>
      <c r="GV293" s="46"/>
      <c r="GW293" s="46"/>
      <c r="GX293" s="46"/>
      <c r="GY293" s="46"/>
      <c r="GZ293" s="46"/>
      <c r="HA293" s="46"/>
      <c r="HB293" s="46"/>
      <c r="HC293" s="46"/>
      <c r="HD293" s="46"/>
      <c r="HE293" s="46"/>
      <c r="HF293" s="46"/>
      <c r="HG293" s="46"/>
      <c r="HH293" s="46"/>
      <c r="HI293" s="46"/>
      <c r="HJ293" s="46"/>
      <c r="HK293" s="46"/>
      <c r="HL293" s="46"/>
      <c r="HM293" s="46"/>
      <c r="HN293" s="46"/>
      <c r="HO293" s="46"/>
      <c r="HP293" s="46"/>
      <c r="HQ293" s="46"/>
      <c r="HR293" s="46"/>
      <c r="HS293" s="46"/>
      <c r="HT293" s="46"/>
      <c r="HU293" s="46"/>
      <c r="HV293" s="46"/>
      <c r="HW293" s="46"/>
      <c r="HX293" s="46"/>
      <c r="HY293" s="46"/>
      <c r="HZ293" s="46"/>
      <c r="IA293" s="46"/>
      <c r="IB293" s="46"/>
      <c r="IC293" s="46"/>
      <c r="ID293" s="46"/>
      <c r="IE293" s="46"/>
      <c r="IF293" s="46"/>
      <c r="IG293" s="46"/>
      <c r="IH293" s="46"/>
      <c r="II293" s="46"/>
      <c r="IJ293" s="46"/>
      <c r="IK293" s="46"/>
      <c r="IL293" s="46"/>
      <c r="IM293" s="46"/>
      <c r="IN293" s="46"/>
      <c r="IO293" s="46"/>
      <c r="IP293" s="46"/>
      <c r="IQ293" s="46"/>
      <c r="IR293" s="46"/>
      <c r="IS293" s="46"/>
      <c r="IT293" s="46"/>
      <c r="IU293" s="46"/>
      <c r="IV293" s="46"/>
      <c r="IW293" s="46"/>
      <c r="IX293" s="46"/>
      <c r="IY293" s="46"/>
      <c r="IZ293" s="46"/>
      <c r="JA293" s="46"/>
      <c r="JB293" s="46"/>
      <c r="JC293" s="46"/>
      <c r="JD293" s="46"/>
      <c r="JE293" s="46"/>
    </row>
    <row r="294" spans="1:265" s="7" customFormat="1" ht="15" customHeight="1" thickBot="1" x14ac:dyDescent="0.25">
      <c r="A294" s="790"/>
      <c r="B294" s="73" t="s">
        <v>179</v>
      </c>
      <c r="C294" s="89"/>
      <c r="D294" s="866" t="s">
        <v>180</v>
      </c>
      <c r="E294" s="905"/>
      <c r="F294" s="437"/>
      <c r="G294" s="438"/>
      <c r="H294" s="180" t="s">
        <v>23</v>
      </c>
      <c r="I294" s="180" t="s">
        <v>104</v>
      </c>
      <c r="J294" s="1757" t="s">
        <v>1424</v>
      </c>
      <c r="K294" s="216" t="s">
        <v>1507</v>
      </c>
      <c r="L294" s="216"/>
      <c r="M294" s="518"/>
      <c r="N294" s="518"/>
      <c r="O294" s="216"/>
      <c r="P294" s="2159">
        <f t="shared" si="24"/>
        <v>0</v>
      </c>
      <c r="Q294" s="288"/>
      <c r="R294" s="289"/>
      <c r="S294" s="289"/>
      <c r="T294" s="289"/>
      <c r="U294" s="289"/>
      <c r="V294" s="289"/>
      <c r="W294" s="290">
        <v>2</v>
      </c>
      <c r="X294" s="122"/>
      <c r="Y294" s="122"/>
      <c r="Z294" s="63"/>
      <c r="AA294" s="46"/>
      <c r="AB294" s="46"/>
      <c r="AC294" s="46" t="str">
        <f t="shared" si="27"/>
        <v/>
      </c>
      <c r="AD294" s="46"/>
      <c r="AE294" s="46"/>
      <c r="AF294" s="2111">
        <f t="shared" si="25"/>
        <v>0</v>
      </c>
      <c r="AG294" s="2111">
        <f t="shared" si="26"/>
        <v>2</v>
      </c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46"/>
      <c r="ET294" s="46"/>
      <c r="EU294" s="46"/>
      <c r="EV294" s="46"/>
      <c r="EW294" s="46"/>
      <c r="EX294" s="46"/>
      <c r="EY294" s="46"/>
      <c r="EZ294" s="46"/>
      <c r="FA294" s="46"/>
      <c r="FB294" s="46"/>
      <c r="FC294" s="46"/>
      <c r="FD294" s="46"/>
      <c r="FE294" s="46"/>
      <c r="FF294" s="46"/>
      <c r="FG294" s="46"/>
      <c r="FH294" s="46"/>
      <c r="FI294" s="46"/>
      <c r="FJ294" s="46"/>
      <c r="FK294" s="46"/>
      <c r="FL294" s="46"/>
      <c r="FM294" s="46"/>
      <c r="FN294" s="46"/>
      <c r="FO294" s="46"/>
      <c r="FP294" s="46"/>
      <c r="FQ294" s="46"/>
      <c r="FR294" s="46"/>
      <c r="FS294" s="46"/>
      <c r="FT294" s="46"/>
      <c r="FU294" s="46"/>
      <c r="FV294" s="46"/>
      <c r="FW294" s="46"/>
      <c r="FX294" s="46"/>
      <c r="FY294" s="46"/>
      <c r="FZ294" s="46"/>
      <c r="GA294" s="46"/>
      <c r="GB294" s="46"/>
      <c r="GC294" s="46"/>
      <c r="GD294" s="46"/>
      <c r="GE294" s="46"/>
      <c r="GF294" s="46"/>
      <c r="GG294" s="46"/>
      <c r="GH294" s="46"/>
      <c r="GI294" s="46"/>
      <c r="GJ294" s="46"/>
      <c r="GK294" s="46"/>
      <c r="GL294" s="46"/>
      <c r="GM294" s="46"/>
      <c r="GN294" s="46"/>
      <c r="GO294" s="46"/>
      <c r="GP294" s="46"/>
      <c r="GQ294" s="46"/>
      <c r="GR294" s="46"/>
      <c r="GS294" s="46"/>
      <c r="GT294" s="46"/>
      <c r="GU294" s="46"/>
      <c r="GV294" s="46"/>
      <c r="GW294" s="46"/>
      <c r="GX294" s="46"/>
      <c r="GY294" s="46"/>
      <c r="GZ294" s="46"/>
      <c r="HA294" s="46"/>
      <c r="HB294" s="46"/>
      <c r="HC294" s="46"/>
      <c r="HD294" s="46"/>
      <c r="HE294" s="46"/>
      <c r="HF294" s="46"/>
      <c r="HG294" s="46"/>
      <c r="HH294" s="46"/>
      <c r="HI294" s="46"/>
      <c r="HJ294" s="46"/>
      <c r="HK294" s="46"/>
      <c r="HL294" s="46"/>
      <c r="HM294" s="46"/>
      <c r="HN294" s="46"/>
      <c r="HO294" s="46"/>
      <c r="HP294" s="46"/>
      <c r="HQ294" s="46"/>
      <c r="HR294" s="46"/>
      <c r="HS294" s="46"/>
      <c r="HT294" s="46"/>
      <c r="HU294" s="46"/>
      <c r="HV294" s="46"/>
      <c r="HW294" s="46"/>
      <c r="HX294" s="46"/>
      <c r="HY294" s="46"/>
      <c r="HZ294" s="46"/>
      <c r="IA294" s="46"/>
      <c r="IB294" s="46"/>
      <c r="IC294" s="46"/>
      <c r="ID294" s="46"/>
      <c r="IE294" s="46"/>
      <c r="IF294" s="46"/>
      <c r="IG294" s="46"/>
      <c r="IH294" s="46"/>
      <c r="II294" s="46"/>
      <c r="IJ294" s="46"/>
      <c r="IK294" s="46"/>
      <c r="IL294" s="46"/>
      <c r="IM294" s="46"/>
      <c r="IN294" s="46"/>
      <c r="IO294" s="46"/>
      <c r="IP294" s="46"/>
      <c r="IQ294" s="46"/>
      <c r="IR294" s="46"/>
      <c r="IS294" s="46"/>
      <c r="IT294" s="46"/>
      <c r="IU294" s="46"/>
      <c r="IV294" s="46"/>
      <c r="IW294" s="46"/>
      <c r="IX294" s="46"/>
      <c r="IY294" s="46"/>
      <c r="IZ294" s="46"/>
      <c r="JA294" s="46"/>
      <c r="JB294" s="46"/>
      <c r="JC294" s="46"/>
      <c r="JD294" s="46"/>
      <c r="JE294" s="46"/>
    </row>
    <row r="295" spans="1:265" s="788" customFormat="1" ht="15" customHeight="1" thickBot="1" x14ac:dyDescent="0.25">
      <c r="A295" s="790"/>
      <c r="B295" s="73" t="s">
        <v>179</v>
      </c>
      <c r="C295" s="89"/>
      <c r="D295" s="866" t="s">
        <v>180</v>
      </c>
      <c r="E295" s="905"/>
      <c r="F295" s="437"/>
      <c r="G295" s="438"/>
      <c r="H295" s="180" t="s">
        <v>23</v>
      </c>
      <c r="I295" s="180" t="s">
        <v>104</v>
      </c>
      <c r="J295" s="1757" t="s">
        <v>1424</v>
      </c>
      <c r="K295" s="216" t="s">
        <v>1558</v>
      </c>
      <c r="L295" s="216"/>
      <c r="M295" s="518"/>
      <c r="N295" s="518"/>
      <c r="O295" s="216"/>
      <c r="P295" s="2159">
        <f t="shared" si="24"/>
        <v>0</v>
      </c>
      <c r="Q295" s="288"/>
      <c r="R295" s="289"/>
      <c r="S295" s="289"/>
      <c r="T295" s="289"/>
      <c r="U295" s="289"/>
      <c r="V295" s="289"/>
      <c r="W295" s="290">
        <v>3</v>
      </c>
      <c r="X295" s="122"/>
      <c r="Y295" s="122"/>
      <c r="Z295" s="63"/>
      <c r="AA295" s="789"/>
      <c r="AB295" s="789"/>
      <c r="AC295" s="789" t="str">
        <f t="shared" si="27"/>
        <v/>
      </c>
      <c r="AD295" s="789"/>
      <c r="AE295" s="789"/>
      <c r="AF295" s="2111">
        <f t="shared" si="25"/>
        <v>0</v>
      </c>
      <c r="AG295" s="2111">
        <f t="shared" si="26"/>
        <v>3</v>
      </c>
      <c r="AH295" s="789"/>
      <c r="AI295" s="789"/>
      <c r="AJ295" s="789"/>
      <c r="AK295" s="789"/>
      <c r="AL295" s="789"/>
      <c r="AM295" s="789"/>
      <c r="AN295" s="789"/>
      <c r="AO295" s="789"/>
      <c r="AP295" s="789"/>
      <c r="AQ295" s="789"/>
      <c r="AR295" s="789"/>
      <c r="AS295" s="789"/>
      <c r="AT295" s="789"/>
      <c r="AU295" s="789"/>
      <c r="AV295" s="789"/>
      <c r="AW295" s="789"/>
      <c r="AX295" s="789"/>
      <c r="AY295" s="789"/>
      <c r="AZ295" s="789"/>
      <c r="BA295" s="789"/>
      <c r="BB295" s="789"/>
      <c r="BC295" s="789"/>
      <c r="BD295" s="789"/>
      <c r="BE295" s="789"/>
      <c r="BF295" s="789"/>
      <c r="BG295" s="789"/>
      <c r="BH295" s="789"/>
      <c r="BI295" s="789"/>
      <c r="BJ295" s="789"/>
      <c r="BK295" s="789"/>
      <c r="BL295" s="789"/>
      <c r="BM295" s="789"/>
      <c r="BN295" s="789"/>
      <c r="BO295" s="789"/>
      <c r="BP295" s="789"/>
      <c r="BQ295" s="789"/>
      <c r="BR295" s="789"/>
      <c r="BS295" s="789"/>
      <c r="BT295" s="789"/>
      <c r="BU295" s="789"/>
      <c r="BV295" s="789"/>
      <c r="BW295" s="789"/>
      <c r="BX295" s="789"/>
      <c r="BY295" s="789"/>
      <c r="BZ295" s="789"/>
      <c r="CA295" s="789"/>
      <c r="CB295" s="789"/>
      <c r="CC295" s="789"/>
      <c r="CD295" s="789"/>
      <c r="CE295" s="789"/>
      <c r="CF295" s="789"/>
      <c r="CG295" s="789"/>
      <c r="CH295" s="789"/>
      <c r="CI295" s="789"/>
      <c r="CJ295" s="789"/>
      <c r="CK295" s="789"/>
      <c r="CL295" s="789"/>
      <c r="CM295" s="789"/>
      <c r="CN295" s="789"/>
      <c r="CO295" s="789"/>
      <c r="CP295" s="789"/>
      <c r="CQ295" s="789"/>
      <c r="CR295" s="789"/>
      <c r="CS295" s="789"/>
      <c r="CT295" s="789"/>
      <c r="CU295" s="789"/>
      <c r="CV295" s="789"/>
      <c r="CW295" s="789"/>
      <c r="CX295" s="789"/>
      <c r="CY295" s="789"/>
      <c r="CZ295" s="789"/>
      <c r="DA295" s="789"/>
      <c r="DB295" s="789"/>
      <c r="DC295" s="789"/>
      <c r="DD295" s="789"/>
      <c r="DE295" s="789"/>
      <c r="DF295" s="789"/>
      <c r="DG295" s="789"/>
      <c r="DH295" s="789"/>
      <c r="DI295" s="789"/>
      <c r="DJ295" s="789"/>
      <c r="DK295" s="789"/>
      <c r="DL295" s="789"/>
      <c r="DM295" s="789"/>
      <c r="DN295" s="789"/>
      <c r="DO295" s="789"/>
      <c r="DP295" s="789"/>
      <c r="DQ295" s="789"/>
      <c r="DR295" s="789"/>
      <c r="DS295" s="789"/>
      <c r="DT295" s="789"/>
      <c r="DU295" s="789"/>
      <c r="DV295" s="789"/>
      <c r="DW295" s="789"/>
      <c r="DX295" s="789"/>
      <c r="DY295" s="789"/>
      <c r="DZ295" s="789"/>
      <c r="EA295" s="789"/>
      <c r="EB295" s="789"/>
      <c r="EC295" s="789"/>
      <c r="ED295" s="789"/>
      <c r="EE295" s="789"/>
      <c r="EF295" s="789"/>
      <c r="EG295" s="789"/>
      <c r="EH295" s="789"/>
      <c r="EI295" s="789"/>
      <c r="EJ295" s="789"/>
      <c r="EK295" s="789"/>
      <c r="EL295" s="789"/>
      <c r="EM295" s="789"/>
      <c r="EN295" s="789"/>
      <c r="EO295" s="789"/>
      <c r="EP295" s="789"/>
      <c r="EQ295" s="789"/>
      <c r="ER295" s="789"/>
      <c r="ES295" s="789"/>
      <c r="ET295" s="789"/>
      <c r="EU295" s="789"/>
      <c r="EV295" s="789"/>
      <c r="EW295" s="789"/>
      <c r="EX295" s="789"/>
      <c r="EY295" s="789"/>
      <c r="EZ295" s="789"/>
      <c r="FA295" s="789"/>
      <c r="FB295" s="789"/>
      <c r="FC295" s="789"/>
      <c r="FD295" s="789"/>
      <c r="FE295" s="789"/>
      <c r="FF295" s="789"/>
      <c r="FG295" s="789"/>
      <c r="FH295" s="789"/>
      <c r="FI295" s="789"/>
      <c r="FJ295" s="789"/>
      <c r="FK295" s="789"/>
      <c r="FL295" s="789"/>
      <c r="FM295" s="789"/>
      <c r="FN295" s="789"/>
      <c r="FO295" s="789"/>
      <c r="FP295" s="789"/>
      <c r="FQ295" s="789"/>
      <c r="FR295" s="789"/>
      <c r="FS295" s="789"/>
      <c r="FT295" s="789"/>
      <c r="FU295" s="789"/>
      <c r="FV295" s="789"/>
      <c r="FW295" s="789"/>
      <c r="FX295" s="789"/>
      <c r="FY295" s="789"/>
      <c r="FZ295" s="789"/>
      <c r="GA295" s="789"/>
      <c r="GB295" s="789"/>
      <c r="GC295" s="789"/>
      <c r="GD295" s="789"/>
      <c r="GE295" s="789"/>
      <c r="GF295" s="789"/>
      <c r="GG295" s="789"/>
      <c r="GH295" s="789"/>
      <c r="GI295" s="789"/>
      <c r="GJ295" s="789"/>
      <c r="GK295" s="789"/>
      <c r="GL295" s="789"/>
      <c r="GM295" s="789"/>
      <c r="GN295" s="789"/>
      <c r="GO295" s="789"/>
      <c r="GP295" s="789"/>
      <c r="GQ295" s="789"/>
      <c r="GR295" s="789"/>
      <c r="GS295" s="789"/>
      <c r="GT295" s="789"/>
      <c r="GU295" s="789"/>
      <c r="GV295" s="789"/>
      <c r="GW295" s="789"/>
      <c r="GX295" s="789"/>
      <c r="GY295" s="789"/>
      <c r="GZ295" s="789"/>
      <c r="HA295" s="789"/>
      <c r="HB295" s="789"/>
      <c r="HC295" s="789"/>
      <c r="HD295" s="789"/>
      <c r="HE295" s="789"/>
      <c r="HF295" s="789"/>
      <c r="HG295" s="789"/>
      <c r="HH295" s="789"/>
      <c r="HI295" s="789"/>
      <c r="HJ295" s="789"/>
      <c r="HK295" s="789"/>
      <c r="HL295" s="789"/>
      <c r="HM295" s="789"/>
      <c r="HN295" s="789"/>
      <c r="HO295" s="789"/>
      <c r="HP295" s="789"/>
      <c r="HQ295" s="789"/>
      <c r="HR295" s="789"/>
      <c r="HS295" s="789"/>
      <c r="HT295" s="789"/>
      <c r="HU295" s="789"/>
      <c r="HV295" s="789"/>
      <c r="HW295" s="789"/>
      <c r="HX295" s="789"/>
      <c r="HY295" s="789"/>
      <c r="HZ295" s="789"/>
      <c r="IA295" s="789"/>
      <c r="IB295" s="789"/>
      <c r="IC295" s="789"/>
      <c r="ID295" s="789"/>
      <c r="IE295" s="789"/>
      <c r="IF295" s="789"/>
      <c r="IG295" s="789"/>
      <c r="IH295" s="789"/>
      <c r="II295" s="789"/>
      <c r="IJ295" s="789"/>
      <c r="IK295" s="789"/>
      <c r="IL295" s="789"/>
      <c r="IM295" s="789"/>
      <c r="IN295" s="789"/>
      <c r="IO295" s="789"/>
      <c r="IP295" s="789"/>
      <c r="IQ295" s="789"/>
      <c r="IR295" s="789"/>
      <c r="IS295" s="789"/>
      <c r="IT295" s="789"/>
      <c r="IU295" s="789"/>
      <c r="IV295" s="789"/>
      <c r="IW295" s="789"/>
      <c r="IX295" s="789"/>
      <c r="IY295" s="789"/>
      <c r="IZ295" s="789"/>
      <c r="JA295" s="789"/>
      <c r="JB295" s="789"/>
      <c r="JC295" s="789"/>
      <c r="JD295" s="789"/>
      <c r="JE295" s="789"/>
    </row>
    <row r="296" spans="1:265" s="7" customFormat="1" ht="15" customHeight="1" thickBot="1" x14ac:dyDescent="0.25">
      <c r="A296" s="790"/>
      <c r="B296" s="73" t="s">
        <v>179</v>
      </c>
      <c r="C296" s="89"/>
      <c r="D296" s="866" t="s">
        <v>180</v>
      </c>
      <c r="E296" s="905"/>
      <c r="F296" s="437"/>
      <c r="G296" s="438"/>
      <c r="H296" s="180" t="s">
        <v>23</v>
      </c>
      <c r="I296" s="180" t="s">
        <v>104</v>
      </c>
      <c r="J296" s="1726" t="s">
        <v>95</v>
      </c>
      <c r="K296" s="1068" t="s">
        <v>1711</v>
      </c>
      <c r="L296" s="216"/>
      <c r="M296" s="518"/>
      <c r="N296" s="518"/>
      <c r="O296" s="216"/>
      <c r="P296" s="2159">
        <f t="shared" si="24"/>
        <v>0</v>
      </c>
      <c r="Q296" s="288"/>
      <c r="R296" s="289"/>
      <c r="S296" s="289"/>
      <c r="T296" s="289"/>
      <c r="U296" s="289">
        <v>4</v>
      </c>
      <c r="V296" s="289"/>
      <c r="W296" s="290"/>
      <c r="X296" s="122"/>
      <c r="Y296" s="122"/>
      <c r="Z296" s="63"/>
      <c r="AA296" s="46"/>
      <c r="AB296" s="46"/>
      <c r="AC296" s="46" t="str">
        <f t="shared" si="27"/>
        <v/>
      </c>
      <c r="AD296" s="46"/>
      <c r="AE296" s="46"/>
      <c r="AF296" s="2111">
        <f t="shared" si="25"/>
        <v>0</v>
      </c>
      <c r="AG296" s="2111">
        <f t="shared" si="26"/>
        <v>0</v>
      </c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  <c r="EY296" s="46"/>
      <c r="EZ296" s="46"/>
      <c r="FA296" s="46"/>
      <c r="FB296" s="46"/>
      <c r="FC296" s="46"/>
      <c r="FD296" s="46"/>
      <c r="FE296" s="46"/>
      <c r="FF296" s="46"/>
      <c r="FG296" s="46"/>
      <c r="FH296" s="46"/>
      <c r="FI296" s="46"/>
      <c r="FJ296" s="46"/>
      <c r="FK296" s="46"/>
      <c r="FL296" s="46"/>
      <c r="FM296" s="46"/>
      <c r="FN296" s="46"/>
      <c r="FO296" s="46"/>
      <c r="FP296" s="46"/>
      <c r="FQ296" s="46"/>
      <c r="FR296" s="46"/>
      <c r="FS296" s="46"/>
      <c r="FT296" s="46"/>
      <c r="FU296" s="46"/>
      <c r="FV296" s="46"/>
      <c r="FW296" s="46"/>
      <c r="FX296" s="46"/>
      <c r="FY296" s="46"/>
      <c r="FZ296" s="46"/>
      <c r="GA296" s="46"/>
      <c r="GB296" s="46"/>
      <c r="GC296" s="46"/>
      <c r="GD296" s="46"/>
      <c r="GE296" s="46"/>
      <c r="GF296" s="46"/>
      <c r="GG296" s="46"/>
      <c r="GH296" s="46"/>
      <c r="GI296" s="46"/>
      <c r="GJ296" s="46"/>
      <c r="GK296" s="46"/>
      <c r="GL296" s="46"/>
      <c r="GM296" s="46"/>
      <c r="GN296" s="46"/>
      <c r="GO296" s="46"/>
      <c r="GP296" s="46"/>
      <c r="GQ296" s="46"/>
      <c r="GR296" s="46"/>
      <c r="GS296" s="46"/>
      <c r="GT296" s="46"/>
      <c r="GU296" s="46"/>
      <c r="GV296" s="46"/>
      <c r="GW296" s="46"/>
      <c r="GX296" s="46"/>
      <c r="GY296" s="46"/>
      <c r="GZ296" s="46"/>
      <c r="HA296" s="46"/>
      <c r="HB296" s="46"/>
      <c r="HC296" s="46"/>
      <c r="HD296" s="46"/>
      <c r="HE296" s="46"/>
      <c r="HF296" s="46"/>
      <c r="HG296" s="46"/>
      <c r="HH296" s="46"/>
      <c r="HI296" s="46"/>
      <c r="HJ296" s="46"/>
      <c r="HK296" s="46"/>
      <c r="HL296" s="46"/>
      <c r="HM296" s="46"/>
      <c r="HN296" s="46"/>
      <c r="HO296" s="46"/>
      <c r="HP296" s="46"/>
      <c r="HQ296" s="46"/>
      <c r="HR296" s="46"/>
      <c r="HS296" s="46"/>
      <c r="HT296" s="46"/>
      <c r="HU296" s="46"/>
      <c r="HV296" s="46"/>
      <c r="HW296" s="46"/>
      <c r="HX296" s="46"/>
      <c r="HY296" s="46"/>
      <c r="HZ296" s="46"/>
      <c r="IA296" s="46"/>
      <c r="IB296" s="46"/>
      <c r="IC296" s="46"/>
      <c r="ID296" s="46"/>
      <c r="IE296" s="46"/>
      <c r="IF296" s="46"/>
      <c r="IG296" s="46"/>
      <c r="IH296" s="46"/>
      <c r="II296" s="46"/>
      <c r="IJ296" s="46"/>
      <c r="IK296" s="46"/>
      <c r="IL296" s="46"/>
      <c r="IM296" s="46"/>
      <c r="IN296" s="46"/>
      <c r="IO296" s="46"/>
      <c r="IP296" s="46"/>
      <c r="IQ296" s="46"/>
      <c r="IR296" s="46"/>
      <c r="IS296" s="46"/>
      <c r="IT296" s="46"/>
      <c r="IU296" s="46"/>
      <c r="IV296" s="46"/>
      <c r="IW296" s="46"/>
      <c r="IX296" s="46"/>
      <c r="IY296" s="46"/>
      <c r="IZ296" s="46"/>
      <c r="JA296" s="46"/>
      <c r="JB296" s="46"/>
      <c r="JC296" s="46"/>
      <c r="JD296" s="46"/>
      <c r="JE296" s="46"/>
    </row>
    <row r="297" spans="1:265" s="7" customFormat="1" ht="15" customHeight="1" thickBot="1" x14ac:dyDescent="0.25">
      <c r="A297" s="275"/>
      <c r="B297" s="92" t="s">
        <v>179</v>
      </c>
      <c r="C297" s="93"/>
      <c r="D297" s="867" t="s">
        <v>180</v>
      </c>
      <c r="E297" s="906"/>
      <c r="F297" s="439"/>
      <c r="G297" s="440"/>
      <c r="H297" s="198" t="s">
        <v>23</v>
      </c>
      <c r="I297" s="198" t="s">
        <v>104</v>
      </c>
      <c r="J297" s="1775" t="s">
        <v>1425</v>
      </c>
      <c r="K297" s="217" t="s">
        <v>1815</v>
      </c>
      <c r="L297" s="217"/>
      <c r="M297" s="519"/>
      <c r="N297" s="519"/>
      <c r="O297" s="217"/>
      <c r="P297" s="2159">
        <f t="shared" si="24"/>
        <v>0</v>
      </c>
      <c r="Q297" s="291"/>
      <c r="R297" s="292"/>
      <c r="S297" s="292"/>
      <c r="T297" s="292">
        <v>4</v>
      </c>
      <c r="U297" s="292"/>
      <c r="V297" s="292"/>
      <c r="W297" s="293"/>
      <c r="X297" s="124">
        <f>SUM(Q286:W297)</f>
        <v>40</v>
      </c>
      <c r="Y297" s="124">
        <f>X297</f>
        <v>40</v>
      </c>
      <c r="Z297" s="63"/>
      <c r="AA297" s="46"/>
      <c r="AB297" s="46"/>
      <c r="AC297" s="46" t="str">
        <f t="shared" si="27"/>
        <v/>
      </c>
      <c r="AD297" s="46"/>
      <c r="AE297" s="46"/>
      <c r="AF297" s="2111">
        <f t="shared" si="25"/>
        <v>0</v>
      </c>
      <c r="AG297" s="2111">
        <f t="shared" si="26"/>
        <v>0</v>
      </c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  <c r="DA297" s="46"/>
      <c r="DB297" s="46"/>
      <c r="DC297" s="46"/>
      <c r="DD297" s="46"/>
      <c r="DE297" s="46"/>
      <c r="DF297" s="46"/>
      <c r="DG297" s="46"/>
      <c r="DH297" s="46"/>
      <c r="DI297" s="46"/>
      <c r="DJ297" s="46"/>
      <c r="DK297" s="46"/>
      <c r="DL297" s="46"/>
      <c r="DM297" s="46"/>
      <c r="DN297" s="46"/>
      <c r="DO297" s="46"/>
      <c r="DP297" s="46"/>
      <c r="DQ297" s="46"/>
      <c r="DR297" s="46"/>
      <c r="DS297" s="46"/>
      <c r="DT297" s="46"/>
      <c r="DU297" s="46"/>
      <c r="DV297" s="46"/>
      <c r="DW297" s="46"/>
      <c r="DX297" s="46"/>
      <c r="DY297" s="46"/>
      <c r="DZ297" s="46"/>
      <c r="EA297" s="46"/>
      <c r="EB297" s="46"/>
      <c r="EC297" s="46"/>
      <c r="ED297" s="46"/>
      <c r="EE297" s="46"/>
      <c r="EF297" s="46"/>
      <c r="EG297" s="46"/>
      <c r="EH297" s="46"/>
      <c r="EI297" s="46"/>
      <c r="EJ297" s="46"/>
      <c r="EK297" s="46"/>
      <c r="EL297" s="46"/>
      <c r="EM297" s="46"/>
      <c r="EN297" s="46"/>
      <c r="EO297" s="46"/>
      <c r="EP297" s="46"/>
      <c r="EQ297" s="46"/>
      <c r="ER297" s="46"/>
      <c r="ES297" s="46"/>
      <c r="ET297" s="46"/>
      <c r="EU297" s="46"/>
      <c r="EV297" s="46"/>
      <c r="EW297" s="46"/>
      <c r="EX297" s="46"/>
      <c r="EY297" s="46"/>
      <c r="EZ297" s="46"/>
      <c r="FA297" s="46"/>
      <c r="FB297" s="46"/>
      <c r="FC297" s="46"/>
      <c r="FD297" s="46"/>
      <c r="FE297" s="46"/>
      <c r="FF297" s="46"/>
      <c r="FG297" s="46"/>
      <c r="FH297" s="46"/>
      <c r="FI297" s="46"/>
      <c r="FJ297" s="46"/>
      <c r="FK297" s="46"/>
      <c r="FL297" s="46"/>
      <c r="FM297" s="46"/>
      <c r="FN297" s="46"/>
      <c r="FO297" s="46"/>
      <c r="FP297" s="46"/>
      <c r="FQ297" s="46"/>
      <c r="FR297" s="46"/>
      <c r="FS297" s="46"/>
      <c r="FT297" s="46"/>
      <c r="FU297" s="46"/>
      <c r="FV297" s="46"/>
      <c r="FW297" s="46"/>
      <c r="FX297" s="46"/>
      <c r="FY297" s="46"/>
      <c r="FZ297" s="46"/>
      <c r="GA297" s="46"/>
      <c r="GB297" s="46"/>
      <c r="GC297" s="46"/>
      <c r="GD297" s="46"/>
      <c r="GE297" s="46"/>
      <c r="GF297" s="46"/>
      <c r="GG297" s="46"/>
      <c r="GH297" s="46"/>
      <c r="GI297" s="46"/>
      <c r="GJ297" s="46"/>
      <c r="GK297" s="46"/>
      <c r="GL297" s="46"/>
      <c r="GM297" s="46"/>
      <c r="GN297" s="46"/>
      <c r="GO297" s="46"/>
      <c r="GP297" s="46"/>
      <c r="GQ297" s="46"/>
      <c r="GR297" s="46"/>
      <c r="GS297" s="46"/>
      <c r="GT297" s="46"/>
      <c r="GU297" s="46"/>
      <c r="GV297" s="46"/>
      <c r="GW297" s="46"/>
      <c r="GX297" s="46"/>
      <c r="GY297" s="46"/>
      <c r="GZ297" s="46"/>
      <c r="HA297" s="46"/>
      <c r="HB297" s="46"/>
      <c r="HC297" s="46"/>
      <c r="HD297" s="46"/>
      <c r="HE297" s="46"/>
      <c r="HF297" s="46"/>
      <c r="HG297" s="46"/>
      <c r="HH297" s="46"/>
      <c r="HI297" s="46"/>
      <c r="HJ297" s="46"/>
      <c r="HK297" s="46"/>
      <c r="HL297" s="46"/>
      <c r="HM297" s="46"/>
      <c r="HN297" s="46"/>
      <c r="HO297" s="46"/>
      <c r="HP297" s="46"/>
      <c r="HQ297" s="46"/>
      <c r="HR297" s="46"/>
      <c r="HS297" s="46"/>
      <c r="HT297" s="46"/>
      <c r="HU297" s="46"/>
      <c r="HV297" s="46"/>
      <c r="HW297" s="46"/>
      <c r="HX297" s="46"/>
      <c r="HY297" s="46"/>
      <c r="HZ297" s="46"/>
      <c r="IA297" s="46"/>
      <c r="IB297" s="46"/>
      <c r="IC297" s="46"/>
      <c r="ID297" s="46"/>
      <c r="IE297" s="46"/>
      <c r="IF297" s="46"/>
      <c r="IG297" s="46"/>
      <c r="IH297" s="46"/>
      <c r="II297" s="46"/>
      <c r="IJ297" s="46"/>
      <c r="IK297" s="46"/>
      <c r="IL297" s="46"/>
      <c r="IM297" s="46"/>
      <c r="IN297" s="46"/>
      <c r="IO297" s="46"/>
      <c r="IP297" s="46"/>
      <c r="IQ297" s="46"/>
      <c r="IR297" s="46"/>
      <c r="IS297" s="46"/>
      <c r="IT297" s="46"/>
      <c r="IU297" s="46"/>
      <c r="IV297" s="46"/>
      <c r="IW297" s="46"/>
      <c r="IX297" s="46"/>
      <c r="IY297" s="46"/>
      <c r="IZ297" s="46"/>
      <c r="JA297" s="46"/>
      <c r="JB297" s="46"/>
      <c r="JC297" s="46"/>
      <c r="JD297" s="46"/>
      <c r="JE297" s="46"/>
    </row>
    <row r="298" spans="1:265" s="7" customFormat="1" ht="15" customHeight="1" thickBot="1" x14ac:dyDescent="0.25">
      <c r="A298" s="790">
        <f>A286+1</f>
        <v>32</v>
      </c>
      <c r="B298" s="633" t="s">
        <v>42</v>
      </c>
      <c r="C298" s="89" t="s">
        <v>35</v>
      </c>
      <c r="D298" s="865" t="s">
        <v>43</v>
      </c>
      <c r="E298" s="905" t="s">
        <v>89</v>
      </c>
      <c r="F298" s="437" t="s">
        <v>36</v>
      </c>
      <c r="G298" s="438" t="s">
        <v>44</v>
      </c>
      <c r="H298" s="197" t="s">
        <v>23</v>
      </c>
      <c r="I298" s="197" t="s">
        <v>99</v>
      </c>
      <c r="J298" s="197"/>
      <c r="K298" s="215" t="s">
        <v>129</v>
      </c>
      <c r="L298" s="215" t="s">
        <v>97</v>
      </c>
      <c r="M298" s="517">
        <v>4</v>
      </c>
      <c r="N298" s="517" t="s">
        <v>24</v>
      </c>
      <c r="O298" s="215" t="s">
        <v>348</v>
      </c>
      <c r="P298" s="2159">
        <f t="shared" si="24"/>
        <v>3</v>
      </c>
      <c r="Q298" s="285">
        <v>3</v>
      </c>
      <c r="R298" s="286"/>
      <c r="S298" s="286"/>
      <c r="T298" s="286"/>
      <c r="U298" s="286"/>
      <c r="V298" s="286"/>
      <c r="W298" s="287"/>
      <c r="X298" s="122"/>
      <c r="Y298" s="122"/>
      <c r="Z298" s="63" t="str">
        <f>C298</f>
        <v>TC</v>
      </c>
      <c r="AA298" s="46" t="s">
        <v>873</v>
      </c>
      <c r="AB298" s="46" t="s">
        <v>881</v>
      </c>
      <c r="AC298" s="46">
        <f t="shared" si="27"/>
        <v>20</v>
      </c>
      <c r="AD298" s="46"/>
      <c r="AE298" s="46"/>
      <c r="AF298" s="2111">
        <f t="shared" si="25"/>
        <v>3</v>
      </c>
      <c r="AG298" s="2111">
        <f t="shared" si="26"/>
        <v>0</v>
      </c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  <c r="DA298" s="46"/>
      <c r="DB298" s="46"/>
      <c r="DC298" s="46"/>
      <c r="DD298" s="46"/>
      <c r="DE298" s="46"/>
      <c r="DF298" s="46"/>
      <c r="DG298" s="46"/>
      <c r="DH298" s="46"/>
      <c r="DI298" s="46"/>
      <c r="DJ298" s="46"/>
      <c r="DK298" s="46"/>
      <c r="DL298" s="46"/>
      <c r="DM298" s="46"/>
      <c r="DN298" s="46"/>
      <c r="DO298" s="46"/>
      <c r="DP298" s="46"/>
      <c r="DQ298" s="46"/>
      <c r="DR298" s="46"/>
      <c r="DS298" s="46"/>
      <c r="DT298" s="46"/>
      <c r="DU298" s="46"/>
      <c r="DV298" s="46"/>
      <c r="DW298" s="46"/>
      <c r="DX298" s="46"/>
      <c r="DY298" s="46"/>
      <c r="DZ298" s="46"/>
      <c r="EA298" s="46"/>
      <c r="EB298" s="46"/>
      <c r="EC298" s="46"/>
      <c r="ED298" s="46"/>
      <c r="EE298" s="46"/>
      <c r="EF298" s="46"/>
      <c r="EG298" s="46"/>
      <c r="EH298" s="46"/>
      <c r="EI298" s="46"/>
      <c r="EJ298" s="46"/>
      <c r="EK298" s="46"/>
      <c r="EL298" s="46"/>
      <c r="EM298" s="46"/>
      <c r="EN298" s="46"/>
      <c r="EO298" s="46"/>
      <c r="EP298" s="46"/>
      <c r="EQ298" s="46"/>
      <c r="ER298" s="46"/>
      <c r="ES298" s="46"/>
      <c r="ET298" s="46"/>
      <c r="EU298" s="46"/>
      <c r="EV298" s="46"/>
      <c r="EW298" s="46"/>
      <c r="EX298" s="46"/>
      <c r="EY298" s="46"/>
      <c r="EZ298" s="46"/>
      <c r="FA298" s="46"/>
      <c r="FB298" s="46"/>
      <c r="FC298" s="46"/>
      <c r="FD298" s="46"/>
      <c r="FE298" s="46"/>
      <c r="FF298" s="46"/>
      <c r="FG298" s="46"/>
      <c r="FH298" s="46"/>
      <c r="FI298" s="46"/>
      <c r="FJ298" s="46"/>
      <c r="FK298" s="46"/>
      <c r="FL298" s="46"/>
      <c r="FM298" s="46"/>
      <c r="FN298" s="46"/>
      <c r="FO298" s="46"/>
      <c r="FP298" s="46"/>
      <c r="FQ298" s="46"/>
      <c r="FR298" s="46"/>
      <c r="FS298" s="46"/>
      <c r="FT298" s="46"/>
      <c r="FU298" s="46"/>
      <c r="FV298" s="46"/>
      <c r="FW298" s="46"/>
      <c r="FX298" s="46"/>
      <c r="FY298" s="46"/>
      <c r="FZ298" s="46"/>
      <c r="GA298" s="46"/>
      <c r="GB298" s="46"/>
      <c r="GC298" s="46"/>
      <c r="GD298" s="46"/>
      <c r="GE298" s="46"/>
      <c r="GF298" s="46"/>
      <c r="GG298" s="46"/>
      <c r="GH298" s="46"/>
      <c r="GI298" s="46"/>
      <c r="GJ298" s="46"/>
      <c r="GK298" s="46"/>
      <c r="GL298" s="46"/>
      <c r="GM298" s="46"/>
      <c r="GN298" s="46"/>
      <c r="GO298" s="46"/>
      <c r="GP298" s="46"/>
      <c r="GQ298" s="46"/>
      <c r="GR298" s="46"/>
      <c r="GS298" s="46"/>
      <c r="GT298" s="46"/>
      <c r="GU298" s="46"/>
      <c r="GV298" s="46"/>
      <c r="GW298" s="46"/>
      <c r="GX298" s="46"/>
      <c r="GY298" s="46"/>
      <c r="GZ298" s="46"/>
      <c r="HA298" s="46"/>
      <c r="HB298" s="46"/>
      <c r="HC298" s="46"/>
      <c r="HD298" s="46"/>
      <c r="HE298" s="46"/>
      <c r="HF298" s="46"/>
      <c r="HG298" s="46"/>
      <c r="HH298" s="46"/>
      <c r="HI298" s="46"/>
      <c r="HJ298" s="46"/>
      <c r="HK298" s="46"/>
      <c r="HL298" s="46"/>
      <c r="HM298" s="46"/>
      <c r="HN298" s="46"/>
      <c r="HO298" s="46"/>
      <c r="HP298" s="46"/>
      <c r="HQ298" s="46"/>
      <c r="HR298" s="46"/>
      <c r="HS298" s="46"/>
      <c r="HT298" s="46"/>
      <c r="HU298" s="46"/>
      <c r="HV298" s="46"/>
      <c r="HW298" s="46"/>
      <c r="HX298" s="46"/>
      <c r="HY298" s="46"/>
      <c r="HZ298" s="46"/>
      <c r="IA298" s="46"/>
      <c r="IB298" s="46"/>
      <c r="IC298" s="46"/>
      <c r="ID298" s="46"/>
      <c r="IE298" s="46"/>
      <c r="IF298" s="46"/>
      <c r="IG298" s="46"/>
      <c r="IH298" s="46"/>
      <c r="II298" s="46"/>
      <c r="IJ298" s="46"/>
      <c r="IK298" s="46"/>
      <c r="IL298" s="46"/>
      <c r="IM298" s="46"/>
      <c r="IN298" s="46"/>
      <c r="IO298" s="46"/>
      <c r="IP298" s="46"/>
      <c r="IQ298" s="46"/>
      <c r="IR298" s="46"/>
      <c r="IS298" s="46"/>
      <c r="IT298" s="46"/>
      <c r="IU298" s="46"/>
      <c r="IV298" s="46"/>
      <c r="IW298" s="46"/>
      <c r="IX298" s="46"/>
      <c r="IY298" s="46"/>
      <c r="IZ298" s="46"/>
      <c r="JA298" s="46"/>
      <c r="JB298" s="46"/>
      <c r="JC298" s="46"/>
      <c r="JD298" s="46"/>
      <c r="JE298" s="46"/>
    </row>
    <row r="299" spans="1:265" s="7" customFormat="1" ht="15" customHeight="1" thickBot="1" x14ac:dyDescent="0.25">
      <c r="A299" s="790"/>
      <c r="B299" s="73" t="s">
        <v>42</v>
      </c>
      <c r="C299" s="89"/>
      <c r="D299" s="866" t="s">
        <v>43</v>
      </c>
      <c r="E299" s="905"/>
      <c r="F299" s="437"/>
      <c r="G299" s="438"/>
      <c r="H299" s="180" t="s">
        <v>23</v>
      </c>
      <c r="I299" s="180" t="s">
        <v>99</v>
      </c>
      <c r="J299" s="180"/>
      <c r="K299" s="216" t="s">
        <v>1334</v>
      </c>
      <c r="L299" s="216" t="s">
        <v>97</v>
      </c>
      <c r="M299" s="518" t="s">
        <v>393</v>
      </c>
      <c r="N299" s="518" t="s">
        <v>24</v>
      </c>
      <c r="O299" s="216" t="s">
        <v>348</v>
      </c>
      <c r="P299" s="2159">
        <f t="shared" si="24"/>
        <v>3</v>
      </c>
      <c r="Q299" s="288">
        <v>3</v>
      </c>
      <c r="R299" s="289"/>
      <c r="S299" s="289"/>
      <c r="T299" s="289"/>
      <c r="U299" s="289"/>
      <c r="V299" s="289"/>
      <c r="W299" s="290"/>
      <c r="X299" s="122"/>
      <c r="Y299" s="122"/>
      <c r="Z299" s="63"/>
      <c r="AA299" s="46"/>
      <c r="AB299" s="46"/>
      <c r="AC299" s="46" t="str">
        <f t="shared" si="27"/>
        <v/>
      </c>
      <c r="AD299" s="46"/>
      <c r="AE299" s="46"/>
      <c r="AF299" s="2111">
        <f t="shared" si="25"/>
        <v>3</v>
      </c>
      <c r="AG299" s="2111">
        <f t="shared" si="26"/>
        <v>0</v>
      </c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6"/>
      <c r="DF299" s="46"/>
      <c r="DG299" s="46"/>
      <c r="DH299" s="46"/>
      <c r="DI299" s="46"/>
      <c r="DJ299" s="46"/>
      <c r="DK299" s="46"/>
      <c r="DL299" s="46"/>
      <c r="DM299" s="46"/>
      <c r="DN299" s="46"/>
      <c r="DO299" s="46"/>
      <c r="DP299" s="46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46"/>
      <c r="EB299" s="46"/>
      <c r="EC299" s="46"/>
      <c r="ED299" s="46"/>
      <c r="EE299" s="46"/>
      <c r="EF299" s="46"/>
      <c r="EG299" s="46"/>
      <c r="EH299" s="46"/>
      <c r="EI299" s="46"/>
      <c r="EJ299" s="46"/>
      <c r="EK299" s="46"/>
      <c r="EL299" s="46"/>
      <c r="EM299" s="46"/>
      <c r="EN299" s="46"/>
      <c r="EO299" s="46"/>
      <c r="EP299" s="46"/>
      <c r="EQ299" s="46"/>
      <c r="ER299" s="46"/>
      <c r="ES299" s="46"/>
      <c r="ET299" s="46"/>
      <c r="EU299" s="46"/>
      <c r="EV299" s="46"/>
      <c r="EW299" s="46"/>
      <c r="EX299" s="46"/>
      <c r="EY299" s="46"/>
      <c r="EZ299" s="46"/>
      <c r="FA299" s="46"/>
      <c r="FB299" s="46"/>
      <c r="FC299" s="46"/>
      <c r="FD299" s="46"/>
      <c r="FE299" s="46"/>
      <c r="FF299" s="46"/>
      <c r="FG299" s="46"/>
      <c r="FH299" s="46"/>
      <c r="FI299" s="46"/>
      <c r="FJ299" s="46"/>
      <c r="FK299" s="46"/>
      <c r="FL299" s="46"/>
      <c r="FM299" s="46"/>
      <c r="FN299" s="46"/>
      <c r="FO299" s="46"/>
      <c r="FP299" s="46"/>
      <c r="FQ299" s="46"/>
      <c r="FR299" s="46"/>
      <c r="FS299" s="46"/>
      <c r="FT299" s="46"/>
      <c r="FU299" s="46"/>
      <c r="FV299" s="46"/>
      <c r="FW299" s="46"/>
      <c r="FX299" s="46"/>
      <c r="FY299" s="46"/>
      <c r="FZ299" s="46"/>
      <c r="GA299" s="46"/>
      <c r="GB299" s="46"/>
      <c r="GC299" s="46"/>
      <c r="GD299" s="46"/>
      <c r="GE299" s="46"/>
      <c r="GF299" s="46"/>
      <c r="GG299" s="46"/>
      <c r="GH299" s="46"/>
      <c r="GI299" s="46"/>
      <c r="GJ299" s="46"/>
      <c r="GK299" s="46"/>
      <c r="GL299" s="46"/>
      <c r="GM299" s="46"/>
      <c r="GN299" s="46"/>
      <c r="GO299" s="46"/>
      <c r="GP299" s="46"/>
      <c r="GQ299" s="46"/>
      <c r="GR299" s="46"/>
      <c r="GS299" s="46"/>
      <c r="GT299" s="46"/>
      <c r="GU299" s="46"/>
      <c r="GV299" s="46"/>
      <c r="GW299" s="46"/>
      <c r="GX299" s="46"/>
      <c r="GY299" s="46"/>
      <c r="GZ299" s="46"/>
      <c r="HA299" s="46"/>
      <c r="HB299" s="46"/>
      <c r="HC299" s="46"/>
      <c r="HD299" s="46"/>
      <c r="HE299" s="46"/>
      <c r="HF299" s="46"/>
      <c r="HG299" s="46"/>
      <c r="HH299" s="46"/>
      <c r="HI299" s="46"/>
      <c r="HJ299" s="46"/>
      <c r="HK299" s="46"/>
      <c r="HL299" s="46"/>
      <c r="HM299" s="46"/>
      <c r="HN299" s="46"/>
      <c r="HO299" s="46"/>
      <c r="HP299" s="46"/>
      <c r="HQ299" s="46"/>
      <c r="HR299" s="46"/>
      <c r="HS299" s="46"/>
      <c r="HT299" s="46"/>
      <c r="HU299" s="46"/>
      <c r="HV299" s="46"/>
      <c r="HW299" s="46"/>
      <c r="HX299" s="46"/>
      <c r="HY299" s="46"/>
      <c r="HZ299" s="46"/>
      <c r="IA299" s="46"/>
      <c r="IB299" s="46"/>
      <c r="IC299" s="46"/>
      <c r="ID299" s="46"/>
      <c r="IE299" s="46"/>
      <c r="IF299" s="46"/>
      <c r="IG299" s="46"/>
      <c r="IH299" s="46"/>
      <c r="II299" s="46"/>
      <c r="IJ299" s="46"/>
      <c r="IK299" s="46"/>
      <c r="IL299" s="46"/>
      <c r="IM299" s="46"/>
      <c r="IN299" s="46"/>
      <c r="IO299" s="46"/>
      <c r="IP299" s="46"/>
      <c r="IQ299" s="46"/>
      <c r="IR299" s="46"/>
      <c r="IS299" s="46"/>
      <c r="IT299" s="46"/>
      <c r="IU299" s="46"/>
      <c r="IV299" s="46"/>
      <c r="IW299" s="46"/>
      <c r="IX299" s="46"/>
      <c r="IY299" s="46"/>
      <c r="IZ299" s="46"/>
      <c r="JA299" s="46"/>
      <c r="JB299" s="46"/>
      <c r="JC299" s="46"/>
      <c r="JD299" s="46"/>
      <c r="JE299" s="46"/>
    </row>
    <row r="300" spans="1:265" s="7" customFormat="1" ht="15" customHeight="1" thickBot="1" x14ac:dyDescent="0.25">
      <c r="A300" s="790"/>
      <c r="B300" s="73" t="s">
        <v>42</v>
      </c>
      <c r="C300" s="89"/>
      <c r="D300" s="866" t="s">
        <v>43</v>
      </c>
      <c r="E300" s="905"/>
      <c r="F300" s="437"/>
      <c r="G300" s="438"/>
      <c r="H300" s="180" t="s">
        <v>23</v>
      </c>
      <c r="I300" s="180" t="s">
        <v>99</v>
      </c>
      <c r="J300" s="180"/>
      <c r="K300" s="216" t="s">
        <v>121</v>
      </c>
      <c r="L300" s="216" t="s">
        <v>97</v>
      </c>
      <c r="M300" s="518">
        <v>3</v>
      </c>
      <c r="N300" s="518" t="s">
        <v>24</v>
      </c>
      <c r="O300" s="216" t="s">
        <v>348</v>
      </c>
      <c r="P300" s="2159">
        <f t="shared" si="24"/>
        <v>3</v>
      </c>
      <c r="Q300" s="288">
        <v>3</v>
      </c>
      <c r="R300" s="289"/>
      <c r="S300" s="289"/>
      <c r="T300" s="289"/>
      <c r="U300" s="289"/>
      <c r="V300" s="289"/>
      <c r="W300" s="290"/>
      <c r="X300" s="122"/>
      <c r="Y300" s="122"/>
      <c r="Z300" s="63"/>
      <c r="AA300" s="46"/>
      <c r="AB300" s="46"/>
      <c r="AC300" s="46" t="str">
        <f t="shared" si="27"/>
        <v/>
      </c>
      <c r="AD300" s="46"/>
      <c r="AE300" s="46"/>
      <c r="AF300" s="2111">
        <f t="shared" si="25"/>
        <v>3</v>
      </c>
      <c r="AG300" s="2111">
        <f t="shared" si="26"/>
        <v>0</v>
      </c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  <c r="CZ300" s="46"/>
      <c r="DA300" s="46"/>
      <c r="DB300" s="46"/>
      <c r="DC300" s="46"/>
      <c r="DD300" s="46"/>
      <c r="DE300" s="46"/>
      <c r="DF300" s="46"/>
      <c r="DG300" s="46"/>
      <c r="DH300" s="46"/>
      <c r="DI300" s="46"/>
      <c r="DJ300" s="46"/>
      <c r="DK300" s="46"/>
      <c r="DL300" s="46"/>
      <c r="DM300" s="46"/>
      <c r="DN300" s="46"/>
      <c r="DO300" s="46"/>
      <c r="DP300" s="46"/>
      <c r="DQ300" s="46"/>
      <c r="DR300" s="46"/>
      <c r="DS300" s="46"/>
      <c r="DT300" s="46"/>
      <c r="DU300" s="46"/>
      <c r="DV300" s="46"/>
      <c r="DW300" s="46"/>
      <c r="DX300" s="46"/>
      <c r="DY300" s="46"/>
      <c r="DZ300" s="46"/>
      <c r="EA300" s="46"/>
      <c r="EB300" s="46"/>
      <c r="EC300" s="46"/>
      <c r="ED300" s="46"/>
      <c r="EE300" s="46"/>
      <c r="EF300" s="46"/>
      <c r="EG300" s="46"/>
      <c r="EH300" s="46"/>
      <c r="EI300" s="46"/>
      <c r="EJ300" s="46"/>
      <c r="EK300" s="46"/>
      <c r="EL300" s="46"/>
      <c r="EM300" s="46"/>
      <c r="EN300" s="46"/>
      <c r="EO300" s="46"/>
      <c r="EP300" s="46"/>
      <c r="EQ300" s="46"/>
      <c r="ER300" s="46"/>
      <c r="ES300" s="46"/>
      <c r="ET300" s="46"/>
      <c r="EU300" s="46"/>
      <c r="EV300" s="46"/>
      <c r="EW300" s="46"/>
      <c r="EX300" s="46"/>
      <c r="EY300" s="46"/>
      <c r="EZ300" s="46"/>
      <c r="FA300" s="46"/>
      <c r="FB300" s="46"/>
      <c r="FC300" s="46"/>
      <c r="FD300" s="46"/>
      <c r="FE300" s="46"/>
      <c r="FF300" s="46"/>
      <c r="FG300" s="46"/>
      <c r="FH300" s="46"/>
      <c r="FI300" s="46"/>
      <c r="FJ300" s="46"/>
      <c r="FK300" s="46"/>
      <c r="FL300" s="46"/>
      <c r="FM300" s="46"/>
      <c r="FN300" s="46"/>
      <c r="FO300" s="46"/>
      <c r="FP300" s="46"/>
      <c r="FQ300" s="46"/>
      <c r="FR300" s="46"/>
      <c r="FS300" s="46"/>
      <c r="FT300" s="46"/>
      <c r="FU300" s="46"/>
      <c r="FV300" s="46"/>
      <c r="FW300" s="46"/>
      <c r="FX300" s="46"/>
      <c r="FY300" s="46"/>
      <c r="FZ300" s="46"/>
      <c r="GA300" s="46"/>
      <c r="GB300" s="46"/>
      <c r="GC300" s="46"/>
      <c r="GD300" s="46"/>
      <c r="GE300" s="46"/>
      <c r="GF300" s="46"/>
      <c r="GG300" s="46"/>
      <c r="GH300" s="46"/>
      <c r="GI300" s="46"/>
      <c r="GJ300" s="46"/>
      <c r="GK300" s="46"/>
      <c r="GL300" s="46"/>
      <c r="GM300" s="46"/>
      <c r="GN300" s="46"/>
      <c r="GO300" s="46"/>
      <c r="GP300" s="46"/>
      <c r="GQ300" s="46"/>
      <c r="GR300" s="46"/>
      <c r="GS300" s="46"/>
      <c r="GT300" s="46"/>
      <c r="GU300" s="46"/>
      <c r="GV300" s="46"/>
      <c r="GW300" s="46"/>
      <c r="GX300" s="46"/>
      <c r="GY300" s="46"/>
      <c r="GZ300" s="46"/>
      <c r="HA300" s="46"/>
      <c r="HB300" s="46"/>
      <c r="HC300" s="46"/>
      <c r="HD300" s="46"/>
      <c r="HE300" s="46"/>
      <c r="HF300" s="46"/>
      <c r="HG300" s="46"/>
      <c r="HH300" s="46"/>
      <c r="HI300" s="46"/>
      <c r="HJ300" s="46"/>
      <c r="HK300" s="46"/>
      <c r="HL300" s="46"/>
      <c r="HM300" s="46"/>
      <c r="HN300" s="46"/>
      <c r="HO300" s="46"/>
      <c r="HP300" s="46"/>
      <c r="HQ300" s="46"/>
      <c r="HR300" s="46"/>
      <c r="HS300" s="46"/>
      <c r="HT300" s="46"/>
      <c r="HU300" s="46"/>
      <c r="HV300" s="46"/>
      <c r="HW300" s="46"/>
      <c r="HX300" s="46"/>
      <c r="HY300" s="46"/>
      <c r="HZ300" s="46"/>
      <c r="IA300" s="46"/>
      <c r="IB300" s="46"/>
      <c r="IC300" s="46"/>
      <c r="ID300" s="46"/>
      <c r="IE300" s="46"/>
      <c r="IF300" s="46"/>
      <c r="IG300" s="46"/>
      <c r="IH300" s="46"/>
      <c r="II300" s="46"/>
      <c r="IJ300" s="46"/>
      <c r="IK300" s="46"/>
      <c r="IL300" s="46"/>
      <c r="IM300" s="46"/>
      <c r="IN300" s="46"/>
      <c r="IO300" s="46"/>
      <c r="IP300" s="46"/>
      <c r="IQ300" s="46"/>
      <c r="IR300" s="46"/>
      <c r="IS300" s="46"/>
      <c r="IT300" s="46"/>
      <c r="IU300" s="46"/>
      <c r="IV300" s="46"/>
      <c r="IW300" s="46"/>
      <c r="IX300" s="46"/>
      <c r="IY300" s="46"/>
      <c r="IZ300" s="46"/>
      <c r="JA300" s="46"/>
      <c r="JB300" s="46"/>
      <c r="JC300" s="46"/>
      <c r="JD300" s="46"/>
      <c r="JE300" s="46"/>
    </row>
    <row r="301" spans="1:265" s="7" customFormat="1" ht="15" customHeight="1" thickBot="1" x14ac:dyDescent="0.25">
      <c r="A301" s="790"/>
      <c r="B301" s="73" t="s">
        <v>42</v>
      </c>
      <c r="C301" s="89"/>
      <c r="D301" s="866" t="s">
        <v>43</v>
      </c>
      <c r="E301" s="905"/>
      <c r="F301" s="437"/>
      <c r="G301" s="438"/>
      <c r="H301" s="180" t="s">
        <v>23</v>
      </c>
      <c r="I301" s="180" t="s">
        <v>99</v>
      </c>
      <c r="J301" s="180"/>
      <c r="K301" s="216" t="s">
        <v>121</v>
      </c>
      <c r="L301" s="216" t="s">
        <v>97</v>
      </c>
      <c r="M301" s="518">
        <v>3</v>
      </c>
      <c r="N301" s="518" t="s">
        <v>98</v>
      </c>
      <c r="O301" s="216" t="s">
        <v>344</v>
      </c>
      <c r="P301" s="2159">
        <f t="shared" si="24"/>
        <v>3</v>
      </c>
      <c r="Q301" s="288">
        <v>3</v>
      </c>
      <c r="R301" s="289"/>
      <c r="S301" s="289"/>
      <c r="T301" s="289"/>
      <c r="U301" s="289"/>
      <c r="V301" s="289"/>
      <c r="W301" s="290"/>
      <c r="X301" s="122"/>
      <c r="Y301" s="122"/>
      <c r="Z301" s="63"/>
      <c r="AA301" s="46"/>
      <c r="AB301" s="46"/>
      <c r="AC301" s="46" t="str">
        <f t="shared" si="27"/>
        <v/>
      </c>
      <c r="AD301" s="46"/>
      <c r="AE301" s="46"/>
      <c r="AF301" s="2111">
        <f t="shared" si="25"/>
        <v>3</v>
      </c>
      <c r="AG301" s="2111">
        <f t="shared" si="26"/>
        <v>0</v>
      </c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  <c r="CZ301" s="46"/>
      <c r="DA301" s="46"/>
      <c r="DB301" s="46"/>
      <c r="DC301" s="46"/>
      <c r="DD301" s="46"/>
      <c r="DE301" s="46"/>
      <c r="DF301" s="46"/>
      <c r="DG301" s="46"/>
      <c r="DH301" s="46"/>
      <c r="DI301" s="46"/>
      <c r="DJ301" s="46"/>
      <c r="DK301" s="46"/>
      <c r="DL301" s="46"/>
      <c r="DM301" s="46"/>
      <c r="DN301" s="46"/>
      <c r="DO301" s="46"/>
      <c r="DP301" s="46"/>
      <c r="DQ301" s="46"/>
      <c r="DR301" s="46"/>
      <c r="DS301" s="46"/>
      <c r="DT301" s="46"/>
      <c r="DU301" s="46"/>
      <c r="DV301" s="46"/>
      <c r="DW301" s="46"/>
      <c r="DX301" s="46"/>
      <c r="DY301" s="46"/>
      <c r="DZ301" s="46"/>
      <c r="EA301" s="46"/>
      <c r="EB301" s="46"/>
      <c r="EC301" s="46"/>
      <c r="ED301" s="46"/>
      <c r="EE301" s="46"/>
      <c r="EF301" s="46"/>
      <c r="EG301" s="46"/>
      <c r="EH301" s="46"/>
      <c r="EI301" s="46"/>
      <c r="EJ301" s="46"/>
      <c r="EK301" s="46"/>
      <c r="EL301" s="46"/>
      <c r="EM301" s="46"/>
      <c r="EN301" s="46"/>
      <c r="EO301" s="46"/>
      <c r="EP301" s="46"/>
      <c r="EQ301" s="46"/>
      <c r="ER301" s="46"/>
      <c r="ES301" s="46"/>
      <c r="ET301" s="46"/>
      <c r="EU301" s="46"/>
      <c r="EV301" s="46"/>
      <c r="EW301" s="46"/>
      <c r="EX301" s="46"/>
      <c r="EY301" s="46"/>
      <c r="EZ301" s="46"/>
      <c r="FA301" s="46"/>
      <c r="FB301" s="46"/>
      <c r="FC301" s="46"/>
      <c r="FD301" s="46"/>
      <c r="FE301" s="46"/>
      <c r="FF301" s="46"/>
      <c r="FG301" s="46"/>
      <c r="FH301" s="46"/>
      <c r="FI301" s="46"/>
      <c r="FJ301" s="46"/>
      <c r="FK301" s="46"/>
      <c r="FL301" s="46"/>
      <c r="FM301" s="46"/>
      <c r="FN301" s="46"/>
      <c r="FO301" s="46"/>
      <c r="FP301" s="46"/>
      <c r="FQ301" s="46"/>
      <c r="FR301" s="46"/>
      <c r="FS301" s="46"/>
      <c r="FT301" s="46"/>
      <c r="FU301" s="46"/>
      <c r="FV301" s="46"/>
      <c r="FW301" s="46"/>
      <c r="FX301" s="46"/>
      <c r="FY301" s="46"/>
      <c r="FZ301" s="46"/>
      <c r="GA301" s="46"/>
      <c r="GB301" s="46"/>
      <c r="GC301" s="46"/>
      <c r="GD301" s="46"/>
      <c r="GE301" s="46"/>
      <c r="GF301" s="46"/>
      <c r="GG301" s="46"/>
      <c r="GH301" s="46"/>
      <c r="GI301" s="46"/>
      <c r="GJ301" s="46"/>
      <c r="GK301" s="46"/>
      <c r="GL301" s="46"/>
      <c r="GM301" s="46"/>
      <c r="GN301" s="46"/>
      <c r="GO301" s="46"/>
      <c r="GP301" s="46"/>
      <c r="GQ301" s="46"/>
      <c r="GR301" s="46"/>
      <c r="GS301" s="46"/>
      <c r="GT301" s="46"/>
      <c r="GU301" s="46"/>
      <c r="GV301" s="46"/>
      <c r="GW301" s="46"/>
      <c r="GX301" s="46"/>
      <c r="GY301" s="46"/>
      <c r="GZ301" s="46"/>
      <c r="HA301" s="46"/>
      <c r="HB301" s="46"/>
      <c r="HC301" s="46"/>
      <c r="HD301" s="46"/>
      <c r="HE301" s="46"/>
      <c r="HF301" s="46"/>
      <c r="HG301" s="46"/>
      <c r="HH301" s="46"/>
      <c r="HI301" s="46"/>
      <c r="HJ301" s="46"/>
      <c r="HK301" s="46"/>
      <c r="HL301" s="46"/>
      <c r="HM301" s="46"/>
      <c r="HN301" s="46"/>
      <c r="HO301" s="46"/>
      <c r="HP301" s="46"/>
      <c r="HQ301" s="46"/>
      <c r="HR301" s="46"/>
      <c r="HS301" s="46"/>
      <c r="HT301" s="46"/>
      <c r="HU301" s="46"/>
      <c r="HV301" s="46"/>
      <c r="HW301" s="46"/>
      <c r="HX301" s="46"/>
      <c r="HY301" s="46"/>
      <c r="HZ301" s="46"/>
      <c r="IA301" s="46"/>
      <c r="IB301" s="46"/>
      <c r="IC301" s="46"/>
      <c r="ID301" s="46"/>
      <c r="IE301" s="46"/>
      <c r="IF301" s="46"/>
      <c r="IG301" s="46"/>
      <c r="IH301" s="46"/>
      <c r="II301" s="46"/>
      <c r="IJ301" s="46"/>
      <c r="IK301" s="46"/>
      <c r="IL301" s="46"/>
      <c r="IM301" s="46"/>
      <c r="IN301" s="46"/>
      <c r="IO301" s="46"/>
      <c r="IP301" s="46"/>
      <c r="IQ301" s="46"/>
      <c r="IR301" s="46"/>
      <c r="IS301" s="46"/>
      <c r="IT301" s="46"/>
      <c r="IU301" s="46"/>
      <c r="IV301" s="46"/>
      <c r="IW301" s="46"/>
      <c r="IX301" s="46"/>
      <c r="IY301" s="46"/>
      <c r="IZ301" s="46"/>
      <c r="JA301" s="46"/>
      <c r="JB301" s="46"/>
      <c r="JC301" s="46"/>
      <c r="JD301" s="46"/>
      <c r="JE301" s="46"/>
    </row>
    <row r="302" spans="1:265" s="7" customFormat="1" ht="15" customHeight="1" thickBot="1" x14ac:dyDescent="0.25">
      <c r="A302" s="790"/>
      <c r="B302" s="73" t="s">
        <v>42</v>
      </c>
      <c r="C302" s="89"/>
      <c r="D302" s="866" t="s">
        <v>43</v>
      </c>
      <c r="E302" s="905"/>
      <c r="F302" s="437"/>
      <c r="G302" s="438"/>
      <c r="H302" s="180" t="s">
        <v>23</v>
      </c>
      <c r="I302" s="180" t="s">
        <v>103</v>
      </c>
      <c r="J302" s="180"/>
      <c r="K302" s="216" t="s">
        <v>139</v>
      </c>
      <c r="L302" s="216" t="s">
        <v>97</v>
      </c>
      <c r="M302" s="518" t="s">
        <v>391</v>
      </c>
      <c r="N302" s="518" t="s">
        <v>24</v>
      </c>
      <c r="O302" s="216" t="s">
        <v>348</v>
      </c>
      <c r="P302" s="2159">
        <f t="shared" si="24"/>
        <v>4</v>
      </c>
      <c r="Q302" s="288">
        <v>4</v>
      </c>
      <c r="R302" s="289"/>
      <c r="S302" s="289"/>
      <c r="T302" s="289"/>
      <c r="U302" s="289"/>
      <c r="V302" s="289"/>
      <c r="W302" s="290"/>
      <c r="X302" s="122"/>
      <c r="Y302" s="122"/>
      <c r="Z302" s="63"/>
      <c r="AA302" s="46"/>
      <c r="AB302" s="46"/>
      <c r="AC302" s="46" t="str">
        <f t="shared" si="27"/>
        <v/>
      </c>
      <c r="AD302" s="46"/>
      <c r="AE302" s="46"/>
      <c r="AF302" s="2111">
        <f t="shared" si="25"/>
        <v>4</v>
      </c>
      <c r="AG302" s="2111">
        <f t="shared" si="26"/>
        <v>0</v>
      </c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6"/>
      <c r="DF302" s="46"/>
      <c r="DG302" s="46"/>
      <c r="DH302" s="46"/>
      <c r="DI302" s="46"/>
      <c r="DJ302" s="46"/>
      <c r="DK302" s="46"/>
      <c r="DL302" s="46"/>
      <c r="DM302" s="46"/>
      <c r="DN302" s="46"/>
      <c r="DO302" s="46"/>
      <c r="DP302" s="46"/>
      <c r="DQ302" s="46"/>
      <c r="DR302" s="46"/>
      <c r="DS302" s="46"/>
      <c r="DT302" s="46"/>
      <c r="DU302" s="46"/>
      <c r="DV302" s="46"/>
      <c r="DW302" s="46"/>
      <c r="DX302" s="46"/>
      <c r="DY302" s="46"/>
      <c r="DZ302" s="46"/>
      <c r="EA302" s="46"/>
      <c r="EB302" s="46"/>
      <c r="EC302" s="46"/>
      <c r="ED302" s="46"/>
      <c r="EE302" s="46"/>
      <c r="EF302" s="46"/>
      <c r="EG302" s="46"/>
      <c r="EH302" s="46"/>
      <c r="EI302" s="46"/>
      <c r="EJ302" s="46"/>
      <c r="EK302" s="46"/>
      <c r="EL302" s="46"/>
      <c r="EM302" s="46"/>
      <c r="EN302" s="46"/>
      <c r="EO302" s="46"/>
      <c r="EP302" s="46"/>
      <c r="EQ302" s="46"/>
      <c r="ER302" s="46"/>
      <c r="ES302" s="46"/>
      <c r="ET302" s="46"/>
      <c r="EU302" s="46"/>
      <c r="EV302" s="46"/>
      <c r="EW302" s="46"/>
      <c r="EX302" s="46"/>
      <c r="EY302" s="46"/>
      <c r="EZ302" s="46"/>
      <c r="FA302" s="46"/>
      <c r="FB302" s="46"/>
      <c r="FC302" s="46"/>
      <c r="FD302" s="46"/>
      <c r="FE302" s="46"/>
      <c r="FF302" s="46"/>
      <c r="FG302" s="46"/>
      <c r="FH302" s="46"/>
      <c r="FI302" s="46"/>
      <c r="FJ302" s="46"/>
      <c r="FK302" s="46"/>
      <c r="FL302" s="46"/>
      <c r="FM302" s="46"/>
      <c r="FN302" s="46"/>
      <c r="FO302" s="46"/>
      <c r="FP302" s="46"/>
      <c r="FQ302" s="46"/>
      <c r="FR302" s="46"/>
      <c r="FS302" s="46"/>
      <c r="FT302" s="46"/>
      <c r="FU302" s="46"/>
      <c r="FV302" s="46"/>
      <c r="FW302" s="46"/>
      <c r="FX302" s="46"/>
      <c r="FY302" s="46"/>
      <c r="FZ302" s="46"/>
      <c r="GA302" s="46"/>
      <c r="GB302" s="46"/>
      <c r="GC302" s="46"/>
      <c r="GD302" s="46"/>
      <c r="GE302" s="46"/>
      <c r="GF302" s="46"/>
      <c r="GG302" s="46"/>
      <c r="GH302" s="46"/>
      <c r="GI302" s="46"/>
      <c r="GJ302" s="46"/>
      <c r="GK302" s="46"/>
      <c r="GL302" s="46"/>
      <c r="GM302" s="46"/>
      <c r="GN302" s="46"/>
      <c r="GO302" s="46"/>
      <c r="GP302" s="46"/>
      <c r="GQ302" s="46"/>
      <c r="GR302" s="46"/>
      <c r="GS302" s="46"/>
      <c r="GT302" s="46"/>
      <c r="GU302" s="46"/>
      <c r="GV302" s="46"/>
      <c r="GW302" s="46"/>
      <c r="GX302" s="46"/>
      <c r="GY302" s="46"/>
      <c r="GZ302" s="46"/>
      <c r="HA302" s="46"/>
      <c r="HB302" s="46"/>
      <c r="HC302" s="46"/>
      <c r="HD302" s="46"/>
      <c r="HE302" s="46"/>
      <c r="HF302" s="46"/>
      <c r="HG302" s="46"/>
      <c r="HH302" s="46"/>
      <c r="HI302" s="46"/>
      <c r="HJ302" s="46"/>
      <c r="HK302" s="46"/>
      <c r="HL302" s="46"/>
      <c r="HM302" s="46"/>
      <c r="HN302" s="46"/>
      <c r="HO302" s="46"/>
      <c r="HP302" s="46"/>
      <c r="HQ302" s="46"/>
      <c r="HR302" s="46"/>
      <c r="HS302" s="46"/>
      <c r="HT302" s="46"/>
      <c r="HU302" s="46"/>
      <c r="HV302" s="46"/>
      <c r="HW302" s="46"/>
      <c r="HX302" s="46"/>
      <c r="HY302" s="46"/>
      <c r="HZ302" s="46"/>
      <c r="IA302" s="46"/>
      <c r="IB302" s="46"/>
      <c r="IC302" s="46"/>
      <c r="ID302" s="46"/>
      <c r="IE302" s="46"/>
      <c r="IF302" s="46"/>
      <c r="IG302" s="46"/>
      <c r="IH302" s="46"/>
      <c r="II302" s="46"/>
      <c r="IJ302" s="46"/>
      <c r="IK302" s="46"/>
      <c r="IL302" s="46"/>
      <c r="IM302" s="46"/>
      <c r="IN302" s="46"/>
      <c r="IO302" s="46"/>
      <c r="IP302" s="46"/>
      <c r="IQ302" s="46"/>
      <c r="IR302" s="46"/>
      <c r="IS302" s="46"/>
      <c r="IT302" s="46"/>
      <c r="IU302" s="46"/>
      <c r="IV302" s="46"/>
      <c r="IW302" s="46"/>
      <c r="IX302" s="46"/>
      <c r="IY302" s="46"/>
      <c r="IZ302" s="46"/>
      <c r="JA302" s="46"/>
      <c r="JB302" s="46"/>
      <c r="JC302" s="46"/>
      <c r="JD302" s="46"/>
      <c r="JE302" s="46"/>
    </row>
    <row r="303" spans="1:265" s="7" customFormat="1" ht="15" customHeight="1" thickBot="1" x14ac:dyDescent="0.25">
      <c r="A303" s="790"/>
      <c r="B303" s="73" t="s">
        <v>42</v>
      </c>
      <c r="C303" s="89"/>
      <c r="D303" s="866" t="s">
        <v>43</v>
      </c>
      <c r="E303" s="905"/>
      <c r="F303" s="437"/>
      <c r="G303" s="438"/>
      <c r="H303" s="180" t="s">
        <v>23</v>
      </c>
      <c r="I303" s="180" t="s">
        <v>103</v>
      </c>
      <c r="J303" s="180"/>
      <c r="K303" s="216" t="s">
        <v>139</v>
      </c>
      <c r="L303" s="216" t="s">
        <v>97</v>
      </c>
      <c r="M303" s="518" t="s">
        <v>391</v>
      </c>
      <c r="N303" s="518" t="s">
        <v>98</v>
      </c>
      <c r="O303" s="216" t="s">
        <v>344</v>
      </c>
      <c r="P303" s="2159">
        <f t="shared" si="24"/>
        <v>4</v>
      </c>
      <c r="Q303" s="288">
        <v>4</v>
      </c>
      <c r="R303" s="289"/>
      <c r="S303" s="289"/>
      <c r="T303" s="289"/>
      <c r="U303" s="289"/>
      <c r="V303" s="289"/>
      <c r="W303" s="290"/>
      <c r="X303" s="122"/>
      <c r="Y303" s="122"/>
      <c r="Z303" s="63"/>
      <c r="AA303" s="46"/>
      <c r="AB303" s="46"/>
      <c r="AC303" s="46" t="str">
        <f t="shared" si="27"/>
        <v/>
      </c>
      <c r="AD303" s="46"/>
      <c r="AE303" s="46"/>
      <c r="AF303" s="2111">
        <f t="shared" si="25"/>
        <v>4</v>
      </c>
      <c r="AG303" s="2111">
        <f t="shared" si="26"/>
        <v>0</v>
      </c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  <c r="EY303" s="46"/>
      <c r="EZ303" s="46"/>
      <c r="FA303" s="46"/>
      <c r="FB303" s="46"/>
      <c r="FC303" s="46"/>
      <c r="FD303" s="46"/>
      <c r="FE303" s="46"/>
      <c r="FF303" s="46"/>
      <c r="FG303" s="46"/>
      <c r="FH303" s="46"/>
      <c r="FI303" s="46"/>
      <c r="FJ303" s="46"/>
      <c r="FK303" s="46"/>
      <c r="FL303" s="46"/>
      <c r="FM303" s="46"/>
      <c r="FN303" s="46"/>
      <c r="FO303" s="46"/>
      <c r="FP303" s="46"/>
      <c r="FQ303" s="46"/>
      <c r="FR303" s="46"/>
      <c r="FS303" s="46"/>
      <c r="FT303" s="46"/>
      <c r="FU303" s="46"/>
      <c r="FV303" s="46"/>
      <c r="FW303" s="46"/>
      <c r="FX303" s="46"/>
      <c r="FY303" s="46"/>
      <c r="FZ303" s="46"/>
      <c r="GA303" s="46"/>
      <c r="GB303" s="46"/>
      <c r="GC303" s="46"/>
      <c r="GD303" s="46"/>
      <c r="GE303" s="46"/>
      <c r="GF303" s="46"/>
      <c r="GG303" s="46"/>
      <c r="GH303" s="46"/>
      <c r="GI303" s="46"/>
      <c r="GJ303" s="46"/>
      <c r="GK303" s="46"/>
      <c r="GL303" s="46"/>
      <c r="GM303" s="46"/>
      <c r="GN303" s="46"/>
      <c r="GO303" s="46"/>
      <c r="GP303" s="46"/>
      <c r="GQ303" s="46"/>
      <c r="GR303" s="46"/>
      <c r="GS303" s="46"/>
      <c r="GT303" s="46"/>
      <c r="GU303" s="46"/>
      <c r="GV303" s="46"/>
      <c r="GW303" s="46"/>
      <c r="GX303" s="46"/>
      <c r="GY303" s="46"/>
      <c r="GZ303" s="46"/>
      <c r="HA303" s="46"/>
      <c r="HB303" s="46"/>
      <c r="HC303" s="46"/>
      <c r="HD303" s="46"/>
      <c r="HE303" s="46"/>
      <c r="HF303" s="46"/>
      <c r="HG303" s="46"/>
      <c r="HH303" s="46"/>
      <c r="HI303" s="46"/>
      <c r="HJ303" s="46"/>
      <c r="HK303" s="46"/>
      <c r="HL303" s="46"/>
      <c r="HM303" s="46"/>
      <c r="HN303" s="46"/>
      <c r="HO303" s="46"/>
      <c r="HP303" s="46"/>
      <c r="HQ303" s="46"/>
      <c r="HR303" s="46"/>
      <c r="HS303" s="46"/>
      <c r="HT303" s="46"/>
      <c r="HU303" s="46"/>
      <c r="HV303" s="46"/>
      <c r="HW303" s="46"/>
      <c r="HX303" s="46"/>
      <c r="HY303" s="46"/>
      <c r="HZ303" s="46"/>
      <c r="IA303" s="46"/>
      <c r="IB303" s="46"/>
      <c r="IC303" s="46"/>
      <c r="ID303" s="46"/>
      <c r="IE303" s="46"/>
      <c r="IF303" s="46"/>
      <c r="IG303" s="46"/>
      <c r="IH303" s="46"/>
      <c r="II303" s="46"/>
      <c r="IJ303" s="46"/>
      <c r="IK303" s="46"/>
      <c r="IL303" s="46"/>
      <c r="IM303" s="46"/>
      <c r="IN303" s="46"/>
      <c r="IO303" s="46"/>
      <c r="IP303" s="46"/>
      <c r="IQ303" s="46"/>
      <c r="IR303" s="46"/>
      <c r="IS303" s="46"/>
      <c r="IT303" s="46"/>
      <c r="IU303" s="46"/>
      <c r="IV303" s="46"/>
      <c r="IW303" s="46"/>
      <c r="IX303" s="46"/>
      <c r="IY303" s="46"/>
      <c r="IZ303" s="46"/>
      <c r="JA303" s="46"/>
      <c r="JB303" s="46"/>
      <c r="JC303" s="46"/>
      <c r="JD303" s="46"/>
      <c r="JE303" s="46"/>
    </row>
    <row r="304" spans="1:265" s="7" customFormat="1" ht="15" customHeight="1" thickBot="1" x14ac:dyDescent="0.25">
      <c r="A304" s="790"/>
      <c r="B304" s="73" t="s">
        <v>42</v>
      </c>
      <c r="C304" s="89"/>
      <c r="D304" s="866" t="s">
        <v>43</v>
      </c>
      <c r="E304" s="905"/>
      <c r="F304" s="437"/>
      <c r="G304" s="438"/>
      <c r="H304" s="180" t="s">
        <v>23</v>
      </c>
      <c r="I304" s="180" t="s">
        <v>99</v>
      </c>
      <c r="J304" s="1757" t="s">
        <v>1424</v>
      </c>
      <c r="K304" s="216" t="s">
        <v>1505</v>
      </c>
      <c r="L304" s="216"/>
      <c r="M304" s="518"/>
      <c r="N304" s="518"/>
      <c r="O304" s="216"/>
      <c r="P304" s="2159">
        <f t="shared" si="24"/>
        <v>0</v>
      </c>
      <c r="Q304" s="288"/>
      <c r="R304" s="289"/>
      <c r="S304" s="289">
        <v>4</v>
      </c>
      <c r="T304" s="289"/>
      <c r="U304" s="289"/>
      <c r="V304" s="289"/>
      <c r="W304" s="290"/>
      <c r="X304" s="122"/>
      <c r="Y304" s="122"/>
      <c r="Z304" s="63"/>
      <c r="AA304" s="46"/>
      <c r="AB304" s="46"/>
      <c r="AC304" s="46" t="str">
        <f t="shared" si="27"/>
        <v/>
      </c>
      <c r="AD304" s="46"/>
      <c r="AE304" s="46"/>
      <c r="AF304" s="2111">
        <f t="shared" si="25"/>
        <v>0</v>
      </c>
      <c r="AG304" s="2111">
        <f t="shared" si="26"/>
        <v>4</v>
      </c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  <c r="CZ304" s="46"/>
      <c r="DA304" s="46"/>
      <c r="DB304" s="46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  <c r="EY304" s="46"/>
      <c r="EZ304" s="46"/>
      <c r="FA304" s="46"/>
      <c r="FB304" s="46"/>
      <c r="FC304" s="46"/>
      <c r="FD304" s="46"/>
      <c r="FE304" s="46"/>
      <c r="FF304" s="46"/>
      <c r="FG304" s="46"/>
      <c r="FH304" s="46"/>
      <c r="FI304" s="46"/>
      <c r="FJ304" s="46"/>
      <c r="FK304" s="46"/>
      <c r="FL304" s="46"/>
      <c r="FM304" s="46"/>
      <c r="FN304" s="46"/>
      <c r="FO304" s="46"/>
      <c r="FP304" s="46"/>
      <c r="FQ304" s="46"/>
      <c r="FR304" s="46"/>
      <c r="FS304" s="46"/>
      <c r="FT304" s="46"/>
      <c r="FU304" s="46"/>
      <c r="FV304" s="46"/>
      <c r="FW304" s="46"/>
      <c r="FX304" s="46"/>
      <c r="FY304" s="46"/>
      <c r="FZ304" s="46"/>
      <c r="GA304" s="46"/>
      <c r="GB304" s="46"/>
      <c r="GC304" s="46"/>
      <c r="GD304" s="46"/>
      <c r="GE304" s="46"/>
      <c r="GF304" s="46"/>
      <c r="GG304" s="46"/>
      <c r="GH304" s="46"/>
      <c r="GI304" s="46"/>
      <c r="GJ304" s="46"/>
      <c r="GK304" s="46"/>
      <c r="GL304" s="46"/>
      <c r="GM304" s="46"/>
      <c r="GN304" s="46"/>
      <c r="GO304" s="46"/>
      <c r="GP304" s="46"/>
      <c r="GQ304" s="46"/>
      <c r="GR304" s="46"/>
      <c r="GS304" s="46"/>
      <c r="GT304" s="46"/>
      <c r="GU304" s="46"/>
      <c r="GV304" s="46"/>
      <c r="GW304" s="46"/>
      <c r="GX304" s="46"/>
      <c r="GY304" s="46"/>
      <c r="GZ304" s="46"/>
      <c r="HA304" s="46"/>
      <c r="HB304" s="46"/>
      <c r="HC304" s="46"/>
      <c r="HD304" s="46"/>
      <c r="HE304" s="46"/>
      <c r="HF304" s="46"/>
      <c r="HG304" s="46"/>
      <c r="HH304" s="46"/>
      <c r="HI304" s="46"/>
      <c r="HJ304" s="46"/>
      <c r="HK304" s="46"/>
      <c r="HL304" s="46"/>
      <c r="HM304" s="46"/>
      <c r="HN304" s="46"/>
      <c r="HO304" s="46"/>
      <c r="HP304" s="46"/>
      <c r="HQ304" s="46"/>
      <c r="HR304" s="46"/>
      <c r="HS304" s="46"/>
      <c r="HT304" s="46"/>
      <c r="HU304" s="46"/>
      <c r="HV304" s="46"/>
      <c r="HW304" s="46"/>
      <c r="HX304" s="46"/>
      <c r="HY304" s="46"/>
      <c r="HZ304" s="46"/>
      <c r="IA304" s="46"/>
      <c r="IB304" s="46"/>
      <c r="IC304" s="46"/>
      <c r="ID304" s="46"/>
      <c r="IE304" s="46"/>
      <c r="IF304" s="46"/>
      <c r="IG304" s="46"/>
      <c r="IH304" s="46"/>
      <c r="II304" s="46"/>
      <c r="IJ304" s="46"/>
      <c r="IK304" s="46"/>
      <c r="IL304" s="46"/>
      <c r="IM304" s="46"/>
      <c r="IN304" s="46"/>
      <c r="IO304" s="46"/>
      <c r="IP304" s="46"/>
      <c r="IQ304" s="46"/>
      <c r="IR304" s="46"/>
      <c r="IS304" s="46"/>
      <c r="IT304" s="46"/>
      <c r="IU304" s="46"/>
      <c r="IV304" s="46"/>
      <c r="IW304" s="46"/>
      <c r="IX304" s="46"/>
      <c r="IY304" s="46"/>
      <c r="IZ304" s="46"/>
      <c r="JA304" s="46"/>
      <c r="JB304" s="46"/>
      <c r="JC304" s="46"/>
      <c r="JD304" s="46"/>
      <c r="JE304" s="46"/>
    </row>
    <row r="305" spans="1:265" s="7" customFormat="1" ht="15" customHeight="1" thickBot="1" x14ac:dyDescent="0.25">
      <c r="A305" s="790"/>
      <c r="B305" s="73" t="s">
        <v>42</v>
      </c>
      <c r="C305" s="113"/>
      <c r="D305" s="884" t="s">
        <v>43</v>
      </c>
      <c r="E305" s="905"/>
      <c r="F305" s="437"/>
      <c r="G305" s="438"/>
      <c r="H305" s="184" t="s">
        <v>23</v>
      </c>
      <c r="I305" s="184" t="s">
        <v>99</v>
      </c>
      <c r="J305" s="1756" t="s">
        <v>1424</v>
      </c>
      <c r="K305" s="212" t="s">
        <v>1506</v>
      </c>
      <c r="L305" s="225"/>
      <c r="M305" s="397"/>
      <c r="N305" s="397"/>
      <c r="O305" s="225"/>
      <c r="P305" s="2159">
        <f t="shared" si="24"/>
        <v>0</v>
      </c>
      <c r="Q305" s="297"/>
      <c r="R305" s="298"/>
      <c r="S305" s="298">
        <v>2</v>
      </c>
      <c r="T305" s="298"/>
      <c r="U305" s="298"/>
      <c r="V305" s="298"/>
      <c r="W305" s="299"/>
      <c r="X305" s="122"/>
      <c r="Y305" s="122"/>
      <c r="Z305" s="63"/>
      <c r="AA305" s="46"/>
      <c r="AB305" s="46"/>
      <c r="AC305" s="46" t="str">
        <f t="shared" si="27"/>
        <v/>
      </c>
      <c r="AD305" s="46"/>
      <c r="AE305" s="46"/>
      <c r="AF305" s="2111">
        <f t="shared" si="25"/>
        <v>0</v>
      </c>
      <c r="AG305" s="2111">
        <f t="shared" si="26"/>
        <v>2</v>
      </c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  <c r="DA305" s="46"/>
      <c r="DB305" s="46"/>
      <c r="DC305" s="46"/>
      <c r="DD305" s="46"/>
      <c r="DE305" s="46"/>
      <c r="DF305" s="46"/>
      <c r="DG305" s="46"/>
      <c r="DH305" s="46"/>
      <c r="DI305" s="46"/>
      <c r="DJ305" s="46"/>
      <c r="DK305" s="46"/>
      <c r="DL305" s="46"/>
      <c r="DM305" s="46"/>
      <c r="DN305" s="46"/>
      <c r="DO305" s="46"/>
      <c r="DP305" s="46"/>
      <c r="DQ305" s="46"/>
      <c r="DR305" s="46"/>
      <c r="DS305" s="46"/>
      <c r="DT305" s="46"/>
      <c r="DU305" s="46"/>
      <c r="DV305" s="46"/>
      <c r="DW305" s="46"/>
      <c r="DX305" s="46"/>
      <c r="DY305" s="46"/>
      <c r="DZ305" s="46"/>
      <c r="EA305" s="46"/>
      <c r="EB305" s="46"/>
      <c r="EC305" s="46"/>
      <c r="ED305" s="46"/>
      <c r="EE305" s="46"/>
      <c r="EF305" s="46"/>
      <c r="EG305" s="46"/>
      <c r="EH305" s="46"/>
      <c r="EI305" s="46"/>
      <c r="EJ305" s="46"/>
      <c r="EK305" s="46"/>
      <c r="EL305" s="46"/>
      <c r="EM305" s="46"/>
      <c r="EN305" s="46"/>
      <c r="EO305" s="46"/>
      <c r="EP305" s="46"/>
      <c r="EQ305" s="46"/>
      <c r="ER305" s="46"/>
      <c r="ES305" s="46"/>
      <c r="ET305" s="46"/>
      <c r="EU305" s="46"/>
      <c r="EV305" s="46"/>
      <c r="EW305" s="46"/>
      <c r="EX305" s="46"/>
      <c r="EY305" s="46"/>
      <c r="EZ305" s="46"/>
      <c r="FA305" s="46"/>
      <c r="FB305" s="46"/>
      <c r="FC305" s="46"/>
      <c r="FD305" s="46"/>
      <c r="FE305" s="46"/>
      <c r="FF305" s="46"/>
      <c r="FG305" s="46"/>
      <c r="FH305" s="46"/>
      <c r="FI305" s="46"/>
      <c r="FJ305" s="46"/>
      <c r="FK305" s="46"/>
      <c r="FL305" s="46"/>
      <c r="FM305" s="46"/>
      <c r="FN305" s="46"/>
      <c r="FO305" s="46"/>
      <c r="FP305" s="46"/>
      <c r="FQ305" s="46"/>
      <c r="FR305" s="46"/>
      <c r="FS305" s="46"/>
      <c r="FT305" s="46"/>
      <c r="FU305" s="46"/>
      <c r="FV305" s="46"/>
      <c r="FW305" s="46"/>
      <c r="FX305" s="46"/>
      <c r="FY305" s="46"/>
      <c r="FZ305" s="46"/>
      <c r="GA305" s="46"/>
      <c r="GB305" s="46"/>
      <c r="GC305" s="46"/>
      <c r="GD305" s="46"/>
      <c r="GE305" s="46"/>
      <c r="GF305" s="46"/>
      <c r="GG305" s="46"/>
      <c r="GH305" s="46"/>
      <c r="GI305" s="46"/>
      <c r="GJ305" s="46"/>
      <c r="GK305" s="46"/>
      <c r="GL305" s="46"/>
      <c r="GM305" s="46"/>
      <c r="GN305" s="46"/>
      <c r="GO305" s="46"/>
      <c r="GP305" s="46"/>
      <c r="GQ305" s="46"/>
      <c r="GR305" s="46"/>
      <c r="GS305" s="46"/>
      <c r="GT305" s="46"/>
      <c r="GU305" s="46"/>
      <c r="GV305" s="46"/>
      <c r="GW305" s="46"/>
      <c r="GX305" s="46"/>
      <c r="GY305" s="46"/>
      <c r="GZ305" s="46"/>
      <c r="HA305" s="46"/>
      <c r="HB305" s="46"/>
      <c r="HC305" s="46"/>
      <c r="HD305" s="46"/>
      <c r="HE305" s="46"/>
      <c r="HF305" s="46"/>
      <c r="HG305" s="46"/>
      <c r="HH305" s="46"/>
      <c r="HI305" s="46"/>
      <c r="HJ305" s="46"/>
      <c r="HK305" s="46"/>
      <c r="HL305" s="46"/>
      <c r="HM305" s="46"/>
      <c r="HN305" s="46"/>
      <c r="HO305" s="46"/>
      <c r="HP305" s="46"/>
      <c r="HQ305" s="46"/>
      <c r="HR305" s="46"/>
      <c r="HS305" s="46"/>
      <c r="HT305" s="46"/>
      <c r="HU305" s="46"/>
      <c r="HV305" s="46"/>
      <c r="HW305" s="46"/>
      <c r="HX305" s="46"/>
      <c r="HY305" s="46"/>
      <c r="HZ305" s="46"/>
      <c r="IA305" s="46"/>
      <c r="IB305" s="46"/>
      <c r="IC305" s="46"/>
      <c r="ID305" s="46"/>
      <c r="IE305" s="46"/>
      <c r="IF305" s="46"/>
      <c r="IG305" s="46"/>
      <c r="IH305" s="46"/>
      <c r="II305" s="46"/>
      <c r="IJ305" s="46"/>
      <c r="IK305" s="46"/>
      <c r="IL305" s="46"/>
      <c r="IM305" s="46"/>
      <c r="IN305" s="46"/>
      <c r="IO305" s="46"/>
      <c r="IP305" s="46"/>
      <c r="IQ305" s="46"/>
      <c r="IR305" s="46"/>
      <c r="IS305" s="46"/>
      <c r="IT305" s="46"/>
      <c r="IU305" s="46"/>
      <c r="IV305" s="46"/>
      <c r="IW305" s="46"/>
      <c r="IX305" s="46"/>
      <c r="IY305" s="46"/>
      <c r="IZ305" s="46"/>
      <c r="JA305" s="46"/>
      <c r="JB305" s="46"/>
      <c r="JC305" s="46"/>
      <c r="JD305" s="46"/>
      <c r="JE305" s="46"/>
    </row>
    <row r="306" spans="1:265" s="7" customFormat="1" ht="15" customHeight="1" thickBot="1" x14ac:dyDescent="0.25">
      <c r="A306" s="790"/>
      <c r="B306" s="73" t="s">
        <v>42</v>
      </c>
      <c r="C306" s="113"/>
      <c r="D306" s="884" t="s">
        <v>43</v>
      </c>
      <c r="E306" s="905"/>
      <c r="F306" s="437"/>
      <c r="G306" s="438"/>
      <c r="H306" s="184" t="s">
        <v>23</v>
      </c>
      <c r="I306" s="184" t="s">
        <v>99</v>
      </c>
      <c r="J306" s="1723" t="s">
        <v>1424</v>
      </c>
      <c r="K306" s="225" t="s">
        <v>1558</v>
      </c>
      <c r="L306" s="225"/>
      <c r="M306" s="397"/>
      <c r="N306" s="397"/>
      <c r="O306" s="225"/>
      <c r="P306" s="2159">
        <f t="shared" si="24"/>
        <v>0</v>
      </c>
      <c r="Q306" s="297"/>
      <c r="R306" s="298"/>
      <c r="S306" s="298"/>
      <c r="T306" s="298"/>
      <c r="U306" s="298"/>
      <c r="V306" s="298"/>
      <c r="W306" s="299">
        <v>4</v>
      </c>
      <c r="X306" s="122"/>
      <c r="Y306" s="122"/>
      <c r="Z306" s="63"/>
      <c r="AA306" s="46"/>
      <c r="AB306" s="46"/>
      <c r="AC306" s="46" t="str">
        <f t="shared" si="27"/>
        <v/>
      </c>
      <c r="AD306" s="46"/>
      <c r="AE306" s="46"/>
      <c r="AF306" s="2111">
        <f t="shared" si="25"/>
        <v>0</v>
      </c>
      <c r="AG306" s="2111">
        <f t="shared" si="26"/>
        <v>4</v>
      </c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  <c r="DA306" s="46"/>
      <c r="DB306" s="46"/>
      <c r="DC306" s="46"/>
      <c r="DD306" s="46"/>
      <c r="DE306" s="46"/>
      <c r="DF306" s="46"/>
      <c r="DG306" s="46"/>
      <c r="DH306" s="46"/>
      <c r="DI306" s="46"/>
      <c r="DJ306" s="46"/>
      <c r="DK306" s="46"/>
      <c r="DL306" s="46"/>
      <c r="DM306" s="46"/>
      <c r="DN306" s="46"/>
      <c r="DO306" s="46"/>
      <c r="DP306" s="46"/>
      <c r="DQ306" s="46"/>
      <c r="DR306" s="46"/>
      <c r="DS306" s="46"/>
      <c r="DT306" s="46"/>
      <c r="DU306" s="46"/>
      <c r="DV306" s="46"/>
      <c r="DW306" s="46"/>
      <c r="DX306" s="46"/>
      <c r="DY306" s="46"/>
      <c r="DZ306" s="46"/>
      <c r="EA306" s="46"/>
      <c r="EB306" s="46"/>
      <c r="EC306" s="46"/>
      <c r="ED306" s="46"/>
      <c r="EE306" s="46"/>
      <c r="EF306" s="46"/>
      <c r="EG306" s="46"/>
      <c r="EH306" s="46"/>
      <c r="EI306" s="46"/>
      <c r="EJ306" s="46"/>
      <c r="EK306" s="46"/>
      <c r="EL306" s="46"/>
      <c r="EM306" s="46"/>
      <c r="EN306" s="46"/>
      <c r="EO306" s="46"/>
      <c r="EP306" s="46"/>
      <c r="EQ306" s="46"/>
      <c r="ER306" s="46"/>
      <c r="ES306" s="46"/>
      <c r="ET306" s="46"/>
      <c r="EU306" s="46"/>
      <c r="EV306" s="46"/>
      <c r="EW306" s="46"/>
      <c r="EX306" s="46"/>
      <c r="EY306" s="46"/>
      <c r="EZ306" s="46"/>
      <c r="FA306" s="46"/>
      <c r="FB306" s="46"/>
      <c r="FC306" s="46"/>
      <c r="FD306" s="46"/>
      <c r="FE306" s="46"/>
      <c r="FF306" s="46"/>
      <c r="FG306" s="46"/>
      <c r="FH306" s="46"/>
      <c r="FI306" s="46"/>
      <c r="FJ306" s="46"/>
      <c r="FK306" s="46"/>
      <c r="FL306" s="46"/>
      <c r="FM306" s="46"/>
      <c r="FN306" s="46"/>
      <c r="FO306" s="46"/>
      <c r="FP306" s="46"/>
      <c r="FQ306" s="46"/>
      <c r="FR306" s="46"/>
      <c r="FS306" s="46"/>
      <c r="FT306" s="46"/>
      <c r="FU306" s="46"/>
      <c r="FV306" s="46"/>
      <c r="FW306" s="46"/>
      <c r="FX306" s="46"/>
      <c r="FY306" s="46"/>
      <c r="FZ306" s="46"/>
      <c r="GA306" s="46"/>
      <c r="GB306" s="46"/>
      <c r="GC306" s="46"/>
      <c r="GD306" s="46"/>
      <c r="GE306" s="46"/>
      <c r="GF306" s="46"/>
      <c r="GG306" s="46"/>
      <c r="GH306" s="46"/>
      <c r="GI306" s="46"/>
      <c r="GJ306" s="46"/>
      <c r="GK306" s="46"/>
      <c r="GL306" s="46"/>
      <c r="GM306" s="46"/>
      <c r="GN306" s="46"/>
      <c r="GO306" s="46"/>
      <c r="GP306" s="46"/>
      <c r="GQ306" s="46"/>
      <c r="GR306" s="46"/>
      <c r="GS306" s="46"/>
      <c r="GT306" s="46"/>
      <c r="GU306" s="46"/>
      <c r="GV306" s="46"/>
      <c r="GW306" s="46"/>
      <c r="GX306" s="46"/>
      <c r="GY306" s="46"/>
      <c r="GZ306" s="46"/>
      <c r="HA306" s="46"/>
      <c r="HB306" s="46"/>
      <c r="HC306" s="46"/>
      <c r="HD306" s="46"/>
      <c r="HE306" s="46"/>
      <c r="HF306" s="46"/>
      <c r="HG306" s="46"/>
      <c r="HH306" s="46"/>
      <c r="HI306" s="46"/>
      <c r="HJ306" s="46"/>
      <c r="HK306" s="46"/>
      <c r="HL306" s="46"/>
      <c r="HM306" s="46"/>
      <c r="HN306" s="46"/>
      <c r="HO306" s="46"/>
      <c r="HP306" s="46"/>
      <c r="HQ306" s="46"/>
      <c r="HR306" s="46"/>
      <c r="HS306" s="46"/>
      <c r="HT306" s="46"/>
      <c r="HU306" s="46"/>
      <c r="HV306" s="46"/>
      <c r="HW306" s="46"/>
      <c r="HX306" s="46"/>
      <c r="HY306" s="46"/>
      <c r="HZ306" s="46"/>
      <c r="IA306" s="46"/>
      <c r="IB306" s="46"/>
      <c r="IC306" s="46"/>
      <c r="ID306" s="46"/>
      <c r="IE306" s="46"/>
      <c r="IF306" s="46"/>
      <c r="IG306" s="46"/>
      <c r="IH306" s="46"/>
      <c r="II306" s="46"/>
      <c r="IJ306" s="46"/>
      <c r="IK306" s="46"/>
      <c r="IL306" s="46"/>
      <c r="IM306" s="46"/>
      <c r="IN306" s="46"/>
      <c r="IO306" s="46"/>
      <c r="IP306" s="46"/>
      <c r="IQ306" s="46"/>
      <c r="IR306" s="46"/>
      <c r="IS306" s="46"/>
      <c r="IT306" s="46"/>
      <c r="IU306" s="46"/>
      <c r="IV306" s="46"/>
      <c r="IW306" s="46"/>
      <c r="IX306" s="46"/>
      <c r="IY306" s="46"/>
      <c r="IZ306" s="46"/>
      <c r="JA306" s="46"/>
      <c r="JB306" s="46"/>
      <c r="JC306" s="46"/>
      <c r="JD306" s="46"/>
      <c r="JE306" s="46"/>
    </row>
    <row r="307" spans="1:265" s="7" customFormat="1" ht="15" customHeight="1" thickBot="1" x14ac:dyDescent="0.25">
      <c r="A307" s="790"/>
      <c r="B307" s="73" t="s">
        <v>42</v>
      </c>
      <c r="C307" s="113"/>
      <c r="D307" s="884" t="s">
        <v>43</v>
      </c>
      <c r="E307" s="905"/>
      <c r="F307" s="437"/>
      <c r="G307" s="438"/>
      <c r="H307" s="184" t="s">
        <v>23</v>
      </c>
      <c r="I307" s="184" t="s">
        <v>99</v>
      </c>
      <c r="J307" s="1790" t="s">
        <v>95</v>
      </c>
      <c r="K307" s="221" t="s">
        <v>1816</v>
      </c>
      <c r="L307" s="225"/>
      <c r="M307" s="397"/>
      <c r="N307" s="397"/>
      <c r="O307" s="225"/>
      <c r="P307" s="2159">
        <f t="shared" si="24"/>
        <v>0</v>
      </c>
      <c r="Q307" s="297"/>
      <c r="R307" s="298"/>
      <c r="S307" s="298"/>
      <c r="T307" s="298"/>
      <c r="U307" s="298">
        <v>5</v>
      </c>
      <c r="V307" s="298"/>
      <c r="W307" s="299"/>
      <c r="X307" s="122"/>
      <c r="Y307" s="122"/>
      <c r="Z307" s="63"/>
      <c r="AA307" s="46"/>
      <c r="AB307" s="46"/>
      <c r="AC307" s="46" t="str">
        <f t="shared" si="27"/>
        <v/>
      </c>
      <c r="AD307" s="46"/>
      <c r="AE307" s="46"/>
      <c r="AF307" s="2111">
        <f t="shared" si="25"/>
        <v>0</v>
      </c>
      <c r="AG307" s="2111">
        <f t="shared" si="26"/>
        <v>0</v>
      </c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  <c r="DA307" s="46"/>
      <c r="DB307" s="46"/>
      <c r="DC307" s="46"/>
      <c r="DD307" s="46"/>
      <c r="DE307" s="46"/>
      <c r="DF307" s="46"/>
      <c r="DG307" s="46"/>
      <c r="DH307" s="46"/>
      <c r="DI307" s="46"/>
      <c r="DJ307" s="46"/>
      <c r="DK307" s="46"/>
      <c r="DL307" s="46"/>
      <c r="DM307" s="46"/>
      <c r="DN307" s="46"/>
      <c r="DO307" s="46"/>
      <c r="DP307" s="46"/>
      <c r="DQ307" s="46"/>
      <c r="DR307" s="46"/>
      <c r="DS307" s="46"/>
      <c r="DT307" s="46"/>
      <c r="DU307" s="46"/>
      <c r="DV307" s="46"/>
      <c r="DW307" s="46"/>
      <c r="DX307" s="46"/>
      <c r="DY307" s="46"/>
      <c r="DZ307" s="46"/>
      <c r="EA307" s="46"/>
      <c r="EB307" s="46"/>
      <c r="EC307" s="46"/>
      <c r="ED307" s="46"/>
      <c r="EE307" s="46"/>
      <c r="EF307" s="46"/>
      <c r="EG307" s="46"/>
      <c r="EH307" s="46"/>
      <c r="EI307" s="46"/>
      <c r="EJ307" s="46"/>
      <c r="EK307" s="46"/>
      <c r="EL307" s="46"/>
      <c r="EM307" s="46"/>
      <c r="EN307" s="46"/>
      <c r="EO307" s="46"/>
      <c r="EP307" s="46"/>
      <c r="EQ307" s="46"/>
      <c r="ER307" s="46"/>
      <c r="ES307" s="46"/>
      <c r="ET307" s="46"/>
      <c r="EU307" s="46"/>
      <c r="EV307" s="46"/>
      <c r="EW307" s="46"/>
      <c r="EX307" s="46"/>
      <c r="EY307" s="46"/>
      <c r="EZ307" s="46"/>
      <c r="FA307" s="46"/>
      <c r="FB307" s="46"/>
      <c r="FC307" s="46"/>
      <c r="FD307" s="46"/>
      <c r="FE307" s="46"/>
      <c r="FF307" s="46"/>
      <c r="FG307" s="46"/>
      <c r="FH307" s="46"/>
      <c r="FI307" s="46"/>
      <c r="FJ307" s="46"/>
      <c r="FK307" s="46"/>
      <c r="FL307" s="46"/>
      <c r="FM307" s="46"/>
      <c r="FN307" s="46"/>
      <c r="FO307" s="46"/>
      <c r="FP307" s="46"/>
      <c r="FQ307" s="46"/>
      <c r="FR307" s="46"/>
      <c r="FS307" s="46"/>
      <c r="FT307" s="46"/>
      <c r="FU307" s="46"/>
      <c r="FV307" s="46"/>
      <c r="FW307" s="46"/>
      <c r="FX307" s="46"/>
      <c r="FY307" s="46"/>
      <c r="FZ307" s="46"/>
      <c r="GA307" s="46"/>
      <c r="GB307" s="46"/>
      <c r="GC307" s="46"/>
      <c r="GD307" s="46"/>
      <c r="GE307" s="46"/>
      <c r="GF307" s="46"/>
      <c r="GG307" s="46"/>
      <c r="GH307" s="46"/>
      <c r="GI307" s="46"/>
      <c r="GJ307" s="46"/>
      <c r="GK307" s="46"/>
      <c r="GL307" s="46"/>
      <c r="GM307" s="46"/>
      <c r="GN307" s="46"/>
      <c r="GO307" s="46"/>
      <c r="GP307" s="46"/>
      <c r="GQ307" s="46"/>
      <c r="GR307" s="46"/>
      <c r="GS307" s="46"/>
      <c r="GT307" s="46"/>
      <c r="GU307" s="46"/>
      <c r="GV307" s="46"/>
      <c r="GW307" s="46"/>
      <c r="GX307" s="46"/>
      <c r="GY307" s="46"/>
      <c r="GZ307" s="46"/>
      <c r="HA307" s="46"/>
      <c r="HB307" s="46"/>
      <c r="HC307" s="46"/>
      <c r="HD307" s="46"/>
      <c r="HE307" s="46"/>
      <c r="HF307" s="46"/>
      <c r="HG307" s="46"/>
      <c r="HH307" s="46"/>
      <c r="HI307" s="46"/>
      <c r="HJ307" s="46"/>
      <c r="HK307" s="46"/>
      <c r="HL307" s="46"/>
      <c r="HM307" s="46"/>
      <c r="HN307" s="46"/>
      <c r="HO307" s="46"/>
      <c r="HP307" s="46"/>
      <c r="HQ307" s="46"/>
      <c r="HR307" s="46"/>
      <c r="HS307" s="46"/>
      <c r="HT307" s="46"/>
      <c r="HU307" s="46"/>
      <c r="HV307" s="46"/>
      <c r="HW307" s="46"/>
      <c r="HX307" s="46"/>
      <c r="HY307" s="46"/>
      <c r="HZ307" s="46"/>
      <c r="IA307" s="46"/>
      <c r="IB307" s="46"/>
      <c r="IC307" s="46"/>
      <c r="ID307" s="46"/>
      <c r="IE307" s="46"/>
      <c r="IF307" s="46"/>
      <c r="IG307" s="46"/>
      <c r="IH307" s="46"/>
      <c r="II307" s="46"/>
      <c r="IJ307" s="46"/>
      <c r="IK307" s="46"/>
      <c r="IL307" s="46"/>
      <c r="IM307" s="46"/>
      <c r="IN307" s="46"/>
      <c r="IO307" s="46"/>
      <c r="IP307" s="46"/>
      <c r="IQ307" s="46"/>
      <c r="IR307" s="46"/>
      <c r="IS307" s="46"/>
      <c r="IT307" s="46"/>
      <c r="IU307" s="46"/>
      <c r="IV307" s="46"/>
      <c r="IW307" s="46"/>
      <c r="IX307" s="46"/>
      <c r="IY307" s="46"/>
      <c r="IZ307" s="46"/>
      <c r="JA307" s="46"/>
      <c r="JB307" s="46"/>
      <c r="JC307" s="46"/>
      <c r="JD307" s="46"/>
      <c r="JE307" s="46"/>
    </row>
    <row r="308" spans="1:265" s="7" customFormat="1" ht="15" customHeight="1" thickBot="1" x14ac:dyDescent="0.25">
      <c r="A308" s="790"/>
      <c r="B308" s="73" t="s">
        <v>42</v>
      </c>
      <c r="C308" s="89"/>
      <c r="D308" s="867" t="s">
        <v>43</v>
      </c>
      <c r="E308" s="905"/>
      <c r="F308" s="437"/>
      <c r="G308" s="438"/>
      <c r="H308" s="198" t="s">
        <v>23</v>
      </c>
      <c r="I308" s="198" t="s">
        <v>99</v>
      </c>
      <c r="J308" s="1736" t="s">
        <v>1425</v>
      </c>
      <c r="K308" s="1078" t="s">
        <v>1716</v>
      </c>
      <c r="L308" s="217"/>
      <c r="M308" s="519"/>
      <c r="N308" s="519"/>
      <c r="O308" s="217"/>
      <c r="P308" s="2159">
        <f t="shared" si="24"/>
        <v>0</v>
      </c>
      <c r="Q308" s="291"/>
      <c r="R308" s="292"/>
      <c r="S308" s="292"/>
      <c r="T308" s="292">
        <v>5</v>
      </c>
      <c r="U308" s="292"/>
      <c r="V308" s="292"/>
      <c r="W308" s="293"/>
      <c r="X308" s="122">
        <f>SUM(Q298:W308)</f>
        <v>40</v>
      </c>
      <c r="Y308" s="122">
        <f>X308</f>
        <v>40</v>
      </c>
      <c r="Z308" s="63"/>
      <c r="AA308" s="46"/>
      <c r="AB308" s="46"/>
      <c r="AC308" s="46" t="str">
        <f t="shared" si="27"/>
        <v/>
      </c>
      <c r="AD308" s="46"/>
      <c r="AE308" s="46"/>
      <c r="AF308" s="2111">
        <f t="shared" si="25"/>
        <v>0</v>
      </c>
      <c r="AG308" s="2111">
        <f t="shared" si="26"/>
        <v>0</v>
      </c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  <c r="DA308" s="46"/>
      <c r="DB308" s="46"/>
      <c r="DC308" s="46"/>
      <c r="DD308" s="46"/>
      <c r="DE308" s="46"/>
      <c r="DF308" s="46"/>
      <c r="DG308" s="46"/>
      <c r="DH308" s="46"/>
      <c r="DI308" s="46"/>
      <c r="DJ308" s="46"/>
      <c r="DK308" s="46"/>
      <c r="DL308" s="46"/>
      <c r="DM308" s="46"/>
      <c r="DN308" s="46"/>
      <c r="DO308" s="46"/>
      <c r="DP308" s="46"/>
      <c r="DQ308" s="46"/>
      <c r="DR308" s="46"/>
      <c r="DS308" s="46"/>
      <c r="DT308" s="46"/>
      <c r="DU308" s="46"/>
      <c r="DV308" s="46"/>
      <c r="DW308" s="46"/>
      <c r="DX308" s="46"/>
      <c r="DY308" s="46"/>
      <c r="DZ308" s="46"/>
      <c r="EA308" s="46"/>
      <c r="EB308" s="46"/>
      <c r="EC308" s="46"/>
      <c r="ED308" s="46"/>
      <c r="EE308" s="46"/>
      <c r="EF308" s="46"/>
      <c r="EG308" s="46"/>
      <c r="EH308" s="46"/>
      <c r="EI308" s="46"/>
      <c r="EJ308" s="46"/>
      <c r="EK308" s="46"/>
      <c r="EL308" s="46"/>
      <c r="EM308" s="46"/>
      <c r="EN308" s="46"/>
      <c r="EO308" s="46"/>
      <c r="EP308" s="46"/>
      <c r="EQ308" s="46"/>
      <c r="ER308" s="46"/>
      <c r="ES308" s="46"/>
      <c r="ET308" s="46"/>
      <c r="EU308" s="46"/>
      <c r="EV308" s="46"/>
      <c r="EW308" s="46"/>
      <c r="EX308" s="46"/>
      <c r="EY308" s="46"/>
      <c r="EZ308" s="46"/>
      <c r="FA308" s="46"/>
      <c r="FB308" s="46"/>
      <c r="FC308" s="46"/>
      <c r="FD308" s="46"/>
      <c r="FE308" s="46"/>
      <c r="FF308" s="46"/>
      <c r="FG308" s="46"/>
      <c r="FH308" s="46"/>
      <c r="FI308" s="46"/>
      <c r="FJ308" s="46"/>
      <c r="FK308" s="46"/>
      <c r="FL308" s="46"/>
      <c r="FM308" s="46"/>
      <c r="FN308" s="46"/>
      <c r="FO308" s="46"/>
      <c r="FP308" s="46"/>
      <c r="FQ308" s="46"/>
      <c r="FR308" s="46"/>
      <c r="FS308" s="46"/>
      <c r="FT308" s="46"/>
      <c r="FU308" s="46"/>
      <c r="FV308" s="46"/>
      <c r="FW308" s="46"/>
      <c r="FX308" s="46"/>
      <c r="FY308" s="46"/>
      <c r="FZ308" s="46"/>
      <c r="GA308" s="46"/>
      <c r="GB308" s="46"/>
      <c r="GC308" s="46"/>
      <c r="GD308" s="46"/>
      <c r="GE308" s="46"/>
      <c r="GF308" s="46"/>
      <c r="GG308" s="46"/>
      <c r="GH308" s="46"/>
      <c r="GI308" s="46"/>
      <c r="GJ308" s="46"/>
      <c r="GK308" s="46"/>
      <c r="GL308" s="46"/>
      <c r="GM308" s="46"/>
      <c r="GN308" s="46"/>
      <c r="GO308" s="46"/>
      <c r="GP308" s="46"/>
      <c r="GQ308" s="46"/>
      <c r="GR308" s="46"/>
      <c r="GS308" s="46"/>
      <c r="GT308" s="46"/>
      <c r="GU308" s="46"/>
      <c r="GV308" s="46"/>
      <c r="GW308" s="46"/>
      <c r="GX308" s="46"/>
      <c r="GY308" s="46"/>
      <c r="GZ308" s="46"/>
      <c r="HA308" s="46"/>
      <c r="HB308" s="46"/>
      <c r="HC308" s="46"/>
      <c r="HD308" s="46"/>
      <c r="HE308" s="46"/>
      <c r="HF308" s="46"/>
      <c r="HG308" s="46"/>
      <c r="HH308" s="46"/>
      <c r="HI308" s="46"/>
      <c r="HJ308" s="46"/>
      <c r="HK308" s="46"/>
      <c r="HL308" s="46"/>
      <c r="HM308" s="46"/>
      <c r="HN308" s="46"/>
      <c r="HO308" s="46"/>
      <c r="HP308" s="46"/>
      <c r="HQ308" s="46"/>
      <c r="HR308" s="46"/>
      <c r="HS308" s="46"/>
      <c r="HT308" s="46"/>
      <c r="HU308" s="46"/>
      <c r="HV308" s="46"/>
      <c r="HW308" s="46"/>
      <c r="HX308" s="46"/>
      <c r="HY308" s="46"/>
      <c r="HZ308" s="46"/>
      <c r="IA308" s="46"/>
      <c r="IB308" s="46"/>
      <c r="IC308" s="46"/>
      <c r="ID308" s="46"/>
      <c r="IE308" s="46"/>
      <c r="IF308" s="46"/>
      <c r="IG308" s="46"/>
      <c r="IH308" s="46"/>
      <c r="II308" s="46"/>
      <c r="IJ308" s="46"/>
      <c r="IK308" s="46"/>
      <c r="IL308" s="46"/>
      <c r="IM308" s="46"/>
      <c r="IN308" s="46"/>
      <c r="IO308" s="46"/>
      <c r="IP308" s="46"/>
      <c r="IQ308" s="46"/>
      <c r="IR308" s="46"/>
      <c r="IS308" s="46"/>
      <c r="IT308" s="46"/>
      <c r="IU308" s="46"/>
      <c r="IV308" s="46"/>
      <c r="IW308" s="46"/>
      <c r="IX308" s="46"/>
      <c r="IY308" s="46"/>
      <c r="IZ308" s="46"/>
      <c r="JA308" s="46"/>
      <c r="JB308" s="46"/>
      <c r="JC308" s="46"/>
      <c r="JD308" s="46"/>
      <c r="JE308" s="46"/>
    </row>
    <row r="309" spans="1:265" s="7" customFormat="1" ht="15" customHeight="1" thickBot="1" x14ac:dyDescent="0.25">
      <c r="A309" s="273">
        <f>A298+1</f>
        <v>33</v>
      </c>
      <c r="B309" s="631" t="s">
        <v>45</v>
      </c>
      <c r="C309" s="111" t="s">
        <v>35</v>
      </c>
      <c r="D309" s="882" t="s">
        <v>46</v>
      </c>
      <c r="E309" s="861" t="s">
        <v>91</v>
      </c>
      <c r="F309" s="435" t="s">
        <v>21</v>
      </c>
      <c r="G309" s="436" t="s">
        <v>47</v>
      </c>
      <c r="H309" s="202" t="s">
        <v>23</v>
      </c>
      <c r="I309" s="202" t="s">
        <v>99</v>
      </c>
      <c r="J309" s="202"/>
      <c r="K309" s="224" t="s">
        <v>141</v>
      </c>
      <c r="L309" s="224" t="s">
        <v>97</v>
      </c>
      <c r="M309" s="398">
        <v>1</v>
      </c>
      <c r="N309" s="1819" t="s">
        <v>24</v>
      </c>
      <c r="O309" s="224" t="s">
        <v>348</v>
      </c>
      <c r="P309" s="2159">
        <f t="shared" si="24"/>
        <v>3</v>
      </c>
      <c r="Q309" s="295">
        <v>3</v>
      </c>
      <c r="R309" s="295"/>
      <c r="S309" s="295"/>
      <c r="T309" s="295"/>
      <c r="U309" s="295"/>
      <c r="V309" s="295"/>
      <c r="W309" s="296"/>
      <c r="X309" s="121"/>
      <c r="Y309" s="121"/>
      <c r="Z309" s="63" t="str">
        <f>C309</f>
        <v>TC</v>
      </c>
      <c r="AA309" s="46" t="s">
        <v>873</v>
      </c>
      <c r="AB309" s="46" t="s">
        <v>880</v>
      </c>
      <c r="AC309" s="46">
        <f t="shared" ref="AC309:AC331" si="28">IF(C309&lt;&gt;"",SUMIF(D$6:D$1505,D309,Q$6:R$1505),"")</f>
        <v>20</v>
      </c>
      <c r="AD309" s="46"/>
      <c r="AE309" s="46"/>
      <c r="AF309" s="2111">
        <f t="shared" si="25"/>
        <v>3</v>
      </c>
      <c r="AG309" s="2111">
        <f t="shared" si="26"/>
        <v>0</v>
      </c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A309" s="46"/>
      <c r="DB309" s="46"/>
      <c r="DC309" s="46"/>
      <c r="DD309" s="46"/>
      <c r="DE309" s="46"/>
      <c r="DF309" s="46"/>
      <c r="DG309" s="46"/>
      <c r="DH309" s="46"/>
      <c r="DI309" s="46"/>
      <c r="DJ309" s="46"/>
      <c r="DK309" s="46"/>
      <c r="DL309" s="46"/>
      <c r="DM309" s="46"/>
      <c r="DN309" s="46"/>
      <c r="DO309" s="46"/>
      <c r="DP309" s="46"/>
      <c r="DQ309" s="46"/>
      <c r="DR309" s="46"/>
      <c r="DS309" s="46"/>
      <c r="DT309" s="46"/>
      <c r="DU309" s="46"/>
      <c r="DV309" s="46"/>
      <c r="DW309" s="46"/>
      <c r="DX309" s="46"/>
      <c r="DY309" s="46"/>
      <c r="DZ309" s="46"/>
      <c r="EA309" s="46"/>
      <c r="EB309" s="46"/>
      <c r="EC309" s="46"/>
      <c r="ED309" s="46"/>
      <c r="EE309" s="46"/>
      <c r="EF309" s="46"/>
      <c r="EG309" s="46"/>
      <c r="EH309" s="46"/>
      <c r="EI309" s="46"/>
      <c r="EJ309" s="46"/>
      <c r="EK309" s="46"/>
      <c r="EL309" s="46"/>
      <c r="EM309" s="46"/>
      <c r="EN309" s="46"/>
      <c r="EO309" s="46"/>
      <c r="EP309" s="46"/>
      <c r="EQ309" s="46"/>
      <c r="ER309" s="46"/>
      <c r="ES309" s="46"/>
      <c r="ET309" s="46"/>
      <c r="EU309" s="46"/>
      <c r="EV309" s="46"/>
      <c r="EW309" s="46"/>
      <c r="EX309" s="46"/>
      <c r="EY309" s="46"/>
      <c r="EZ309" s="46"/>
      <c r="FA309" s="46"/>
      <c r="FB309" s="46"/>
      <c r="FC309" s="46"/>
      <c r="FD309" s="46"/>
      <c r="FE309" s="46"/>
      <c r="FF309" s="46"/>
      <c r="FG309" s="46"/>
      <c r="FH309" s="46"/>
      <c r="FI309" s="46"/>
      <c r="FJ309" s="46"/>
      <c r="FK309" s="46"/>
      <c r="FL309" s="46"/>
      <c r="FM309" s="46"/>
      <c r="FN309" s="46"/>
      <c r="FO309" s="46"/>
      <c r="FP309" s="46"/>
      <c r="FQ309" s="46"/>
      <c r="FR309" s="46"/>
      <c r="FS309" s="46"/>
      <c r="FT309" s="46"/>
      <c r="FU309" s="46"/>
      <c r="FV309" s="46"/>
      <c r="FW309" s="46"/>
      <c r="FX309" s="46"/>
      <c r="FY309" s="46"/>
      <c r="FZ309" s="46"/>
      <c r="GA309" s="46"/>
      <c r="GB309" s="46"/>
      <c r="GC309" s="46"/>
      <c r="GD309" s="46"/>
      <c r="GE309" s="46"/>
      <c r="GF309" s="46"/>
      <c r="GG309" s="46"/>
      <c r="GH309" s="46"/>
      <c r="GI309" s="46"/>
      <c r="GJ309" s="46"/>
      <c r="GK309" s="46"/>
      <c r="GL309" s="46"/>
      <c r="GM309" s="46"/>
      <c r="GN309" s="46"/>
      <c r="GO309" s="46"/>
      <c r="GP309" s="46"/>
      <c r="GQ309" s="46"/>
      <c r="GR309" s="46"/>
      <c r="GS309" s="46"/>
      <c r="GT309" s="46"/>
      <c r="GU309" s="46"/>
      <c r="GV309" s="46"/>
      <c r="GW309" s="46"/>
      <c r="GX309" s="46"/>
      <c r="GY309" s="46"/>
      <c r="GZ309" s="46"/>
      <c r="HA309" s="46"/>
      <c r="HB309" s="46"/>
      <c r="HC309" s="46"/>
      <c r="HD309" s="46"/>
      <c r="HE309" s="46"/>
      <c r="HF309" s="46"/>
      <c r="HG309" s="46"/>
      <c r="HH309" s="46"/>
      <c r="HI309" s="46"/>
      <c r="HJ309" s="46"/>
      <c r="HK309" s="46"/>
      <c r="HL309" s="46"/>
      <c r="HM309" s="46"/>
      <c r="HN309" s="46"/>
      <c r="HO309" s="46"/>
      <c r="HP309" s="46"/>
      <c r="HQ309" s="46"/>
      <c r="HR309" s="46"/>
      <c r="HS309" s="46"/>
      <c r="HT309" s="46"/>
      <c r="HU309" s="46"/>
      <c r="HV309" s="46"/>
      <c r="HW309" s="46"/>
      <c r="HX309" s="46"/>
      <c r="HY309" s="46"/>
      <c r="HZ309" s="46"/>
      <c r="IA309" s="46"/>
      <c r="IB309" s="46"/>
      <c r="IC309" s="46"/>
      <c r="ID309" s="46"/>
      <c r="IE309" s="46"/>
      <c r="IF309" s="46"/>
      <c r="IG309" s="46"/>
      <c r="IH309" s="46"/>
      <c r="II309" s="46"/>
      <c r="IJ309" s="46"/>
      <c r="IK309" s="46"/>
      <c r="IL309" s="46"/>
      <c r="IM309" s="46"/>
      <c r="IN309" s="46"/>
      <c r="IO309" s="46"/>
      <c r="IP309" s="46"/>
      <c r="IQ309" s="46"/>
      <c r="IR309" s="46"/>
      <c r="IS309" s="46"/>
      <c r="IT309" s="46"/>
      <c r="IU309" s="46"/>
      <c r="IV309" s="46"/>
      <c r="IW309" s="46"/>
      <c r="IX309" s="46"/>
      <c r="IY309" s="46"/>
      <c r="IZ309" s="46"/>
      <c r="JA309" s="46"/>
      <c r="JB309" s="46"/>
      <c r="JC309" s="46"/>
      <c r="JD309" s="46"/>
      <c r="JE309" s="46"/>
    </row>
    <row r="310" spans="1:265" s="7" customFormat="1" ht="15" customHeight="1" thickBot="1" x14ac:dyDescent="0.25">
      <c r="A310" s="790"/>
      <c r="B310" s="73" t="s">
        <v>45</v>
      </c>
      <c r="C310" s="113"/>
      <c r="D310" s="884" t="s">
        <v>46</v>
      </c>
      <c r="E310" s="905"/>
      <c r="F310" s="437"/>
      <c r="G310" s="438"/>
      <c r="H310" s="184" t="s">
        <v>23</v>
      </c>
      <c r="I310" s="184" t="s">
        <v>99</v>
      </c>
      <c r="J310" s="184"/>
      <c r="K310" s="225" t="s">
        <v>141</v>
      </c>
      <c r="L310" s="225" t="s">
        <v>97</v>
      </c>
      <c r="M310" s="397">
        <v>1</v>
      </c>
      <c r="N310" s="1820" t="s">
        <v>98</v>
      </c>
      <c r="O310" s="225" t="s">
        <v>344</v>
      </c>
      <c r="P310" s="2159">
        <f t="shared" si="24"/>
        <v>3</v>
      </c>
      <c r="Q310" s="298">
        <v>3</v>
      </c>
      <c r="R310" s="298"/>
      <c r="S310" s="298"/>
      <c r="T310" s="298"/>
      <c r="U310" s="298"/>
      <c r="V310" s="298"/>
      <c r="W310" s="299"/>
      <c r="X310" s="122"/>
      <c r="Y310" s="122"/>
      <c r="Z310" s="63"/>
      <c r="AA310" s="46"/>
      <c r="AB310" s="46"/>
      <c r="AC310" s="46" t="str">
        <f t="shared" si="28"/>
        <v/>
      </c>
      <c r="AD310" s="46"/>
      <c r="AE310" s="46"/>
      <c r="AF310" s="2111">
        <f t="shared" si="25"/>
        <v>3</v>
      </c>
      <c r="AG310" s="2111">
        <f t="shared" si="26"/>
        <v>0</v>
      </c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6"/>
      <c r="DF310" s="46"/>
      <c r="DG310" s="46"/>
      <c r="DH310" s="46"/>
      <c r="DI310" s="46"/>
      <c r="DJ310" s="46"/>
      <c r="DK310" s="46"/>
      <c r="DL310" s="46"/>
      <c r="DM310" s="46"/>
      <c r="DN310" s="46"/>
      <c r="DO310" s="46"/>
      <c r="DP310" s="46"/>
      <c r="DQ310" s="46"/>
      <c r="DR310" s="46"/>
      <c r="DS310" s="46"/>
      <c r="DT310" s="46"/>
      <c r="DU310" s="46"/>
      <c r="DV310" s="46"/>
      <c r="DW310" s="46"/>
      <c r="DX310" s="46"/>
      <c r="DY310" s="46"/>
      <c r="DZ310" s="46"/>
      <c r="EA310" s="46"/>
      <c r="EB310" s="46"/>
      <c r="EC310" s="46"/>
      <c r="ED310" s="46"/>
      <c r="EE310" s="46"/>
      <c r="EF310" s="46"/>
      <c r="EG310" s="46"/>
      <c r="EH310" s="46"/>
      <c r="EI310" s="46"/>
      <c r="EJ310" s="46"/>
      <c r="EK310" s="46"/>
      <c r="EL310" s="46"/>
      <c r="EM310" s="46"/>
      <c r="EN310" s="46"/>
      <c r="EO310" s="46"/>
      <c r="EP310" s="46"/>
      <c r="EQ310" s="46"/>
      <c r="ER310" s="46"/>
      <c r="ES310" s="46"/>
      <c r="ET310" s="46"/>
      <c r="EU310" s="46"/>
      <c r="EV310" s="46"/>
      <c r="EW310" s="46"/>
      <c r="EX310" s="46"/>
      <c r="EY310" s="46"/>
      <c r="EZ310" s="46"/>
      <c r="FA310" s="46"/>
      <c r="FB310" s="46"/>
      <c r="FC310" s="46"/>
      <c r="FD310" s="46"/>
      <c r="FE310" s="46"/>
      <c r="FF310" s="46"/>
      <c r="FG310" s="46"/>
      <c r="FH310" s="46"/>
      <c r="FI310" s="46"/>
      <c r="FJ310" s="46"/>
      <c r="FK310" s="46"/>
      <c r="FL310" s="46"/>
      <c r="FM310" s="46"/>
      <c r="FN310" s="46"/>
      <c r="FO310" s="46"/>
      <c r="FP310" s="46"/>
      <c r="FQ310" s="46"/>
      <c r="FR310" s="46"/>
      <c r="FS310" s="46"/>
      <c r="FT310" s="46"/>
      <c r="FU310" s="46"/>
      <c r="FV310" s="46"/>
      <c r="FW310" s="46"/>
      <c r="FX310" s="46"/>
      <c r="FY310" s="46"/>
      <c r="FZ310" s="46"/>
      <c r="GA310" s="46"/>
      <c r="GB310" s="46"/>
      <c r="GC310" s="46"/>
      <c r="GD310" s="46"/>
      <c r="GE310" s="46"/>
      <c r="GF310" s="46"/>
      <c r="GG310" s="46"/>
      <c r="GH310" s="46"/>
      <c r="GI310" s="46"/>
      <c r="GJ310" s="46"/>
      <c r="GK310" s="46"/>
      <c r="GL310" s="46"/>
      <c r="GM310" s="46"/>
      <c r="GN310" s="46"/>
      <c r="GO310" s="46"/>
      <c r="GP310" s="46"/>
      <c r="GQ310" s="46"/>
      <c r="GR310" s="46"/>
      <c r="GS310" s="46"/>
      <c r="GT310" s="46"/>
      <c r="GU310" s="46"/>
      <c r="GV310" s="46"/>
      <c r="GW310" s="46"/>
      <c r="GX310" s="46"/>
      <c r="GY310" s="46"/>
      <c r="GZ310" s="46"/>
      <c r="HA310" s="46"/>
      <c r="HB310" s="46"/>
      <c r="HC310" s="46"/>
      <c r="HD310" s="46"/>
      <c r="HE310" s="46"/>
      <c r="HF310" s="46"/>
      <c r="HG310" s="46"/>
      <c r="HH310" s="46"/>
      <c r="HI310" s="46"/>
      <c r="HJ310" s="46"/>
      <c r="HK310" s="46"/>
      <c r="HL310" s="46"/>
      <c r="HM310" s="46"/>
      <c r="HN310" s="46"/>
      <c r="HO310" s="46"/>
      <c r="HP310" s="46"/>
      <c r="HQ310" s="46"/>
      <c r="HR310" s="46"/>
      <c r="HS310" s="46"/>
      <c r="HT310" s="46"/>
      <c r="HU310" s="46"/>
      <c r="HV310" s="46"/>
      <c r="HW310" s="46"/>
      <c r="HX310" s="46"/>
      <c r="HY310" s="46"/>
      <c r="HZ310" s="46"/>
      <c r="IA310" s="46"/>
      <c r="IB310" s="46"/>
      <c r="IC310" s="46"/>
      <c r="ID310" s="46"/>
      <c r="IE310" s="46"/>
      <c r="IF310" s="46"/>
      <c r="IG310" s="46"/>
      <c r="IH310" s="46"/>
      <c r="II310" s="46"/>
      <c r="IJ310" s="46"/>
      <c r="IK310" s="46"/>
      <c r="IL310" s="46"/>
      <c r="IM310" s="46"/>
      <c r="IN310" s="46"/>
      <c r="IO310" s="46"/>
      <c r="IP310" s="46"/>
      <c r="IQ310" s="46"/>
      <c r="IR310" s="46"/>
      <c r="IS310" s="46"/>
      <c r="IT310" s="46"/>
      <c r="IU310" s="46"/>
      <c r="IV310" s="46"/>
      <c r="IW310" s="46"/>
      <c r="IX310" s="46"/>
      <c r="IY310" s="46"/>
      <c r="IZ310" s="46"/>
      <c r="JA310" s="46"/>
      <c r="JB310" s="46"/>
      <c r="JC310" s="46"/>
      <c r="JD310" s="46"/>
      <c r="JE310" s="46"/>
    </row>
    <row r="311" spans="1:265" s="7" customFormat="1" ht="15" customHeight="1" thickBot="1" x14ac:dyDescent="0.25">
      <c r="A311" s="790"/>
      <c r="B311" s="73" t="s">
        <v>45</v>
      </c>
      <c r="C311" s="113"/>
      <c r="D311" s="884" t="s">
        <v>46</v>
      </c>
      <c r="E311" s="905"/>
      <c r="F311" s="437"/>
      <c r="G311" s="438"/>
      <c r="H311" s="184" t="s">
        <v>23</v>
      </c>
      <c r="I311" s="184" t="s">
        <v>108</v>
      </c>
      <c r="J311" s="184"/>
      <c r="K311" s="225" t="s">
        <v>1338</v>
      </c>
      <c r="L311" s="225" t="s">
        <v>97</v>
      </c>
      <c r="M311" s="397" t="s">
        <v>392</v>
      </c>
      <c r="N311" s="1820" t="s">
        <v>24</v>
      </c>
      <c r="O311" s="225" t="s">
        <v>348</v>
      </c>
      <c r="P311" s="2159">
        <f t="shared" si="24"/>
        <v>2</v>
      </c>
      <c r="Q311" s="298">
        <v>2</v>
      </c>
      <c r="R311" s="298"/>
      <c r="S311" s="298"/>
      <c r="T311" s="298"/>
      <c r="U311" s="298"/>
      <c r="V311" s="298"/>
      <c r="W311" s="299"/>
      <c r="X311" s="122"/>
      <c r="Y311" s="122"/>
      <c r="Z311" s="63"/>
      <c r="AA311" s="46"/>
      <c r="AB311" s="46"/>
      <c r="AC311" s="46" t="str">
        <f t="shared" si="28"/>
        <v/>
      </c>
      <c r="AD311" s="46"/>
      <c r="AE311" s="46"/>
      <c r="AF311" s="2111">
        <f t="shared" si="25"/>
        <v>2</v>
      </c>
      <c r="AG311" s="2111">
        <f t="shared" si="26"/>
        <v>0</v>
      </c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A311" s="46"/>
      <c r="DB311" s="46"/>
      <c r="DC311" s="46"/>
      <c r="DD311" s="46"/>
      <c r="DE311" s="46"/>
      <c r="DF311" s="46"/>
      <c r="DG311" s="46"/>
      <c r="DH311" s="46"/>
      <c r="DI311" s="46"/>
      <c r="DJ311" s="46"/>
      <c r="DK311" s="46"/>
      <c r="DL311" s="46"/>
      <c r="DM311" s="46"/>
      <c r="DN311" s="46"/>
      <c r="DO311" s="46"/>
      <c r="DP311" s="46"/>
      <c r="DQ311" s="46"/>
      <c r="DR311" s="46"/>
      <c r="DS311" s="46"/>
      <c r="DT311" s="46"/>
      <c r="DU311" s="46"/>
      <c r="DV311" s="46"/>
      <c r="DW311" s="46"/>
      <c r="DX311" s="46"/>
      <c r="DY311" s="46"/>
      <c r="DZ311" s="46"/>
      <c r="EA311" s="46"/>
      <c r="EB311" s="46"/>
      <c r="EC311" s="46"/>
      <c r="ED311" s="46"/>
      <c r="EE311" s="46"/>
      <c r="EF311" s="46"/>
      <c r="EG311" s="46"/>
      <c r="EH311" s="46"/>
      <c r="EI311" s="46"/>
      <c r="EJ311" s="46"/>
      <c r="EK311" s="46"/>
      <c r="EL311" s="46"/>
      <c r="EM311" s="46"/>
      <c r="EN311" s="46"/>
      <c r="EO311" s="46"/>
      <c r="EP311" s="46"/>
      <c r="EQ311" s="46"/>
      <c r="ER311" s="46"/>
      <c r="ES311" s="46"/>
      <c r="ET311" s="46"/>
      <c r="EU311" s="46"/>
      <c r="EV311" s="46"/>
      <c r="EW311" s="46"/>
      <c r="EX311" s="46"/>
      <c r="EY311" s="46"/>
      <c r="EZ311" s="46"/>
      <c r="FA311" s="46"/>
      <c r="FB311" s="46"/>
      <c r="FC311" s="46"/>
      <c r="FD311" s="46"/>
      <c r="FE311" s="46"/>
      <c r="FF311" s="46"/>
      <c r="FG311" s="46"/>
      <c r="FH311" s="46"/>
      <c r="FI311" s="46"/>
      <c r="FJ311" s="46"/>
      <c r="FK311" s="46"/>
      <c r="FL311" s="46"/>
      <c r="FM311" s="46"/>
      <c r="FN311" s="46"/>
      <c r="FO311" s="46"/>
      <c r="FP311" s="46"/>
      <c r="FQ311" s="46"/>
      <c r="FR311" s="46"/>
      <c r="FS311" s="46"/>
      <c r="FT311" s="46"/>
      <c r="FU311" s="46"/>
      <c r="FV311" s="46"/>
      <c r="FW311" s="46"/>
      <c r="FX311" s="46"/>
      <c r="FY311" s="46"/>
      <c r="FZ311" s="46"/>
      <c r="GA311" s="46"/>
      <c r="GB311" s="46"/>
      <c r="GC311" s="46"/>
      <c r="GD311" s="46"/>
      <c r="GE311" s="46"/>
      <c r="GF311" s="46"/>
      <c r="GG311" s="46"/>
      <c r="GH311" s="46"/>
      <c r="GI311" s="46"/>
      <c r="GJ311" s="46"/>
      <c r="GK311" s="46"/>
      <c r="GL311" s="46"/>
      <c r="GM311" s="46"/>
      <c r="GN311" s="46"/>
      <c r="GO311" s="46"/>
      <c r="GP311" s="46"/>
      <c r="GQ311" s="46"/>
      <c r="GR311" s="46"/>
      <c r="GS311" s="46"/>
      <c r="GT311" s="46"/>
      <c r="GU311" s="46"/>
      <c r="GV311" s="46"/>
      <c r="GW311" s="46"/>
      <c r="GX311" s="46"/>
      <c r="GY311" s="46"/>
      <c r="GZ311" s="46"/>
      <c r="HA311" s="46"/>
      <c r="HB311" s="46"/>
      <c r="HC311" s="46"/>
      <c r="HD311" s="46"/>
      <c r="HE311" s="46"/>
      <c r="HF311" s="46"/>
      <c r="HG311" s="46"/>
      <c r="HH311" s="46"/>
      <c r="HI311" s="46"/>
      <c r="HJ311" s="46"/>
      <c r="HK311" s="46"/>
      <c r="HL311" s="46"/>
      <c r="HM311" s="46"/>
      <c r="HN311" s="46"/>
      <c r="HO311" s="46"/>
      <c r="HP311" s="46"/>
      <c r="HQ311" s="46"/>
      <c r="HR311" s="46"/>
      <c r="HS311" s="46"/>
      <c r="HT311" s="46"/>
      <c r="HU311" s="46"/>
      <c r="HV311" s="46"/>
      <c r="HW311" s="46"/>
      <c r="HX311" s="46"/>
      <c r="HY311" s="46"/>
      <c r="HZ311" s="46"/>
      <c r="IA311" s="46"/>
      <c r="IB311" s="46"/>
      <c r="IC311" s="46"/>
      <c r="ID311" s="46"/>
      <c r="IE311" s="46"/>
      <c r="IF311" s="46"/>
      <c r="IG311" s="46"/>
      <c r="IH311" s="46"/>
      <c r="II311" s="46"/>
      <c r="IJ311" s="46"/>
      <c r="IK311" s="46"/>
      <c r="IL311" s="46"/>
      <c r="IM311" s="46"/>
      <c r="IN311" s="46"/>
      <c r="IO311" s="46"/>
      <c r="IP311" s="46"/>
      <c r="IQ311" s="46"/>
      <c r="IR311" s="46"/>
      <c r="IS311" s="46"/>
      <c r="IT311" s="46"/>
      <c r="IU311" s="46"/>
      <c r="IV311" s="46"/>
      <c r="IW311" s="46"/>
      <c r="IX311" s="46"/>
      <c r="IY311" s="46"/>
      <c r="IZ311" s="46"/>
      <c r="JA311" s="46"/>
      <c r="JB311" s="46"/>
      <c r="JC311" s="46"/>
      <c r="JD311" s="46"/>
      <c r="JE311" s="46"/>
    </row>
    <row r="312" spans="1:265" s="788" customFormat="1" ht="15" customHeight="1" thickBot="1" x14ac:dyDescent="0.25">
      <c r="A312" s="790"/>
      <c r="B312" s="73" t="s">
        <v>45</v>
      </c>
      <c r="C312" s="113"/>
      <c r="D312" s="884" t="s">
        <v>46</v>
      </c>
      <c r="E312" s="905"/>
      <c r="F312" s="437"/>
      <c r="G312" s="438"/>
      <c r="H312" s="184" t="s">
        <v>539</v>
      </c>
      <c r="I312" s="184" t="s">
        <v>1019</v>
      </c>
      <c r="J312" s="184"/>
      <c r="K312" s="225" t="s">
        <v>141</v>
      </c>
      <c r="L312" s="225" t="s">
        <v>97</v>
      </c>
      <c r="M312" s="397">
        <v>1</v>
      </c>
      <c r="N312" s="1820" t="s">
        <v>24</v>
      </c>
      <c r="O312" s="225" t="s">
        <v>402</v>
      </c>
      <c r="P312" s="2159">
        <f t="shared" si="24"/>
        <v>3</v>
      </c>
      <c r="Q312" s="298">
        <v>3</v>
      </c>
      <c r="R312" s="298"/>
      <c r="S312" s="298"/>
      <c r="T312" s="298"/>
      <c r="U312" s="298"/>
      <c r="V312" s="298"/>
      <c r="W312" s="299"/>
      <c r="X312" s="122"/>
      <c r="Y312" s="122"/>
      <c r="Z312" s="63"/>
      <c r="AA312" s="789"/>
      <c r="AB312" s="789"/>
      <c r="AC312" s="789" t="str">
        <f t="shared" si="28"/>
        <v/>
      </c>
      <c r="AD312" s="789"/>
      <c r="AE312" s="789"/>
      <c r="AF312" s="2111">
        <f t="shared" si="25"/>
        <v>3</v>
      </c>
      <c r="AG312" s="2111">
        <f t="shared" si="26"/>
        <v>0</v>
      </c>
      <c r="AH312" s="789"/>
      <c r="AI312" s="789"/>
      <c r="AJ312" s="789"/>
      <c r="AK312" s="789"/>
      <c r="AL312" s="789"/>
      <c r="AM312" s="789"/>
      <c r="AN312" s="789"/>
      <c r="AO312" s="789"/>
      <c r="AP312" s="789"/>
      <c r="AQ312" s="789"/>
      <c r="AR312" s="789"/>
      <c r="AS312" s="789"/>
      <c r="AT312" s="789"/>
      <c r="AU312" s="789"/>
      <c r="AV312" s="789"/>
      <c r="AW312" s="789"/>
      <c r="AX312" s="789"/>
      <c r="AY312" s="789"/>
      <c r="AZ312" s="789"/>
      <c r="BA312" s="789"/>
      <c r="BB312" s="789"/>
      <c r="BC312" s="789"/>
      <c r="BD312" s="789"/>
      <c r="BE312" s="789"/>
      <c r="BF312" s="789"/>
      <c r="BG312" s="789"/>
      <c r="BH312" s="789"/>
      <c r="BI312" s="789"/>
      <c r="BJ312" s="789"/>
      <c r="BK312" s="789"/>
      <c r="BL312" s="789"/>
      <c r="BM312" s="789"/>
      <c r="BN312" s="789"/>
      <c r="BO312" s="789"/>
      <c r="BP312" s="789"/>
      <c r="BQ312" s="789"/>
      <c r="BR312" s="789"/>
      <c r="BS312" s="789"/>
      <c r="BT312" s="789"/>
      <c r="BU312" s="789"/>
      <c r="BV312" s="789"/>
      <c r="BW312" s="789"/>
      <c r="BX312" s="789"/>
      <c r="BY312" s="789"/>
      <c r="BZ312" s="789"/>
      <c r="CA312" s="789"/>
      <c r="CB312" s="789"/>
      <c r="CC312" s="789"/>
      <c r="CD312" s="789"/>
      <c r="CE312" s="789"/>
      <c r="CF312" s="789"/>
      <c r="CG312" s="789"/>
      <c r="CH312" s="789"/>
      <c r="CI312" s="789"/>
      <c r="CJ312" s="789"/>
      <c r="CK312" s="789"/>
      <c r="CL312" s="789"/>
      <c r="CM312" s="789"/>
      <c r="CN312" s="789"/>
      <c r="CO312" s="789"/>
      <c r="CP312" s="789"/>
      <c r="CQ312" s="789"/>
      <c r="CR312" s="789"/>
      <c r="CS312" s="789"/>
      <c r="CT312" s="789"/>
      <c r="CU312" s="789"/>
      <c r="CV312" s="789"/>
      <c r="CW312" s="789"/>
      <c r="CX312" s="789"/>
      <c r="CY312" s="789"/>
      <c r="CZ312" s="789"/>
      <c r="DA312" s="789"/>
      <c r="DB312" s="789"/>
      <c r="DC312" s="789"/>
      <c r="DD312" s="789"/>
      <c r="DE312" s="789"/>
      <c r="DF312" s="789"/>
      <c r="DG312" s="789"/>
      <c r="DH312" s="789"/>
      <c r="DI312" s="789"/>
      <c r="DJ312" s="789"/>
      <c r="DK312" s="789"/>
      <c r="DL312" s="789"/>
      <c r="DM312" s="789"/>
      <c r="DN312" s="789"/>
      <c r="DO312" s="789"/>
      <c r="DP312" s="789"/>
      <c r="DQ312" s="789"/>
      <c r="DR312" s="789"/>
      <c r="DS312" s="789"/>
      <c r="DT312" s="789"/>
      <c r="DU312" s="789"/>
      <c r="DV312" s="789"/>
      <c r="DW312" s="789"/>
      <c r="DX312" s="789"/>
      <c r="DY312" s="789"/>
      <c r="DZ312" s="789"/>
      <c r="EA312" s="789"/>
      <c r="EB312" s="789"/>
      <c r="EC312" s="789"/>
      <c r="ED312" s="789"/>
      <c r="EE312" s="789"/>
      <c r="EF312" s="789"/>
      <c r="EG312" s="789"/>
      <c r="EH312" s="789"/>
      <c r="EI312" s="789"/>
      <c r="EJ312" s="789"/>
      <c r="EK312" s="789"/>
      <c r="EL312" s="789"/>
      <c r="EM312" s="789"/>
      <c r="EN312" s="789"/>
      <c r="EO312" s="789"/>
      <c r="EP312" s="789"/>
      <c r="EQ312" s="789"/>
      <c r="ER312" s="789"/>
      <c r="ES312" s="789"/>
      <c r="ET312" s="789"/>
      <c r="EU312" s="789"/>
      <c r="EV312" s="789"/>
      <c r="EW312" s="789"/>
      <c r="EX312" s="789"/>
      <c r="EY312" s="789"/>
      <c r="EZ312" s="789"/>
      <c r="FA312" s="789"/>
      <c r="FB312" s="789"/>
      <c r="FC312" s="789"/>
      <c r="FD312" s="789"/>
      <c r="FE312" s="789"/>
      <c r="FF312" s="789"/>
      <c r="FG312" s="789"/>
      <c r="FH312" s="789"/>
      <c r="FI312" s="789"/>
      <c r="FJ312" s="789"/>
      <c r="FK312" s="789"/>
      <c r="FL312" s="789"/>
      <c r="FM312" s="789"/>
      <c r="FN312" s="789"/>
      <c r="FO312" s="789"/>
      <c r="FP312" s="789"/>
      <c r="FQ312" s="789"/>
      <c r="FR312" s="789"/>
      <c r="FS312" s="789"/>
      <c r="FT312" s="789"/>
      <c r="FU312" s="789"/>
      <c r="FV312" s="789"/>
      <c r="FW312" s="789"/>
      <c r="FX312" s="789"/>
      <c r="FY312" s="789"/>
      <c r="FZ312" s="789"/>
      <c r="GA312" s="789"/>
      <c r="GB312" s="789"/>
      <c r="GC312" s="789"/>
      <c r="GD312" s="789"/>
      <c r="GE312" s="789"/>
      <c r="GF312" s="789"/>
      <c r="GG312" s="789"/>
      <c r="GH312" s="789"/>
      <c r="GI312" s="789"/>
      <c r="GJ312" s="789"/>
      <c r="GK312" s="789"/>
      <c r="GL312" s="789"/>
      <c r="GM312" s="789"/>
      <c r="GN312" s="789"/>
      <c r="GO312" s="789"/>
      <c r="GP312" s="789"/>
      <c r="GQ312" s="789"/>
      <c r="GR312" s="789"/>
      <c r="GS312" s="789"/>
      <c r="GT312" s="789"/>
      <c r="GU312" s="789"/>
      <c r="GV312" s="789"/>
      <c r="GW312" s="789"/>
      <c r="GX312" s="789"/>
      <c r="GY312" s="789"/>
      <c r="GZ312" s="789"/>
      <c r="HA312" s="789"/>
      <c r="HB312" s="789"/>
      <c r="HC312" s="789"/>
      <c r="HD312" s="789"/>
      <c r="HE312" s="789"/>
      <c r="HF312" s="789"/>
      <c r="HG312" s="789"/>
      <c r="HH312" s="789"/>
      <c r="HI312" s="789"/>
      <c r="HJ312" s="789"/>
      <c r="HK312" s="789"/>
      <c r="HL312" s="789"/>
      <c r="HM312" s="789"/>
      <c r="HN312" s="789"/>
      <c r="HO312" s="789"/>
      <c r="HP312" s="789"/>
      <c r="HQ312" s="789"/>
      <c r="HR312" s="789"/>
      <c r="HS312" s="789"/>
      <c r="HT312" s="789"/>
      <c r="HU312" s="789"/>
      <c r="HV312" s="789"/>
      <c r="HW312" s="789"/>
      <c r="HX312" s="789"/>
      <c r="HY312" s="789"/>
      <c r="HZ312" s="789"/>
      <c r="IA312" s="789"/>
      <c r="IB312" s="789"/>
      <c r="IC312" s="789"/>
      <c r="ID312" s="789"/>
      <c r="IE312" s="789"/>
      <c r="IF312" s="789"/>
      <c r="IG312" s="789"/>
      <c r="IH312" s="789"/>
      <c r="II312" s="789"/>
      <c r="IJ312" s="789"/>
      <c r="IK312" s="789"/>
      <c r="IL312" s="789"/>
      <c r="IM312" s="789"/>
      <c r="IN312" s="789"/>
      <c r="IO312" s="789"/>
      <c r="IP312" s="789"/>
      <c r="IQ312" s="789"/>
      <c r="IR312" s="789"/>
      <c r="IS312" s="789"/>
      <c r="IT312" s="789"/>
      <c r="IU312" s="789"/>
      <c r="IV312" s="789"/>
      <c r="IW312" s="789"/>
      <c r="IX312" s="789"/>
      <c r="IY312" s="789"/>
      <c r="IZ312" s="789"/>
      <c r="JA312" s="789"/>
      <c r="JB312" s="789"/>
      <c r="JC312" s="789"/>
      <c r="JD312" s="789"/>
      <c r="JE312" s="789"/>
    </row>
    <row r="313" spans="1:265" s="788" customFormat="1" ht="15" customHeight="1" thickBot="1" x14ac:dyDescent="0.25">
      <c r="A313" s="790"/>
      <c r="B313" s="73" t="s">
        <v>45</v>
      </c>
      <c r="C313" s="113"/>
      <c r="D313" s="884" t="s">
        <v>46</v>
      </c>
      <c r="E313" s="905"/>
      <c r="F313" s="437"/>
      <c r="G313" s="438"/>
      <c r="H313" s="184" t="s">
        <v>539</v>
      </c>
      <c r="I313" s="184" t="s">
        <v>1019</v>
      </c>
      <c r="J313" s="184"/>
      <c r="K313" s="225" t="s">
        <v>141</v>
      </c>
      <c r="L313" s="225" t="s">
        <v>97</v>
      </c>
      <c r="M313" s="397">
        <v>1</v>
      </c>
      <c r="N313" s="1820" t="s">
        <v>98</v>
      </c>
      <c r="O313" s="225" t="s">
        <v>402</v>
      </c>
      <c r="P313" s="2159">
        <f t="shared" si="24"/>
        <v>3</v>
      </c>
      <c r="Q313" s="298">
        <v>3</v>
      </c>
      <c r="R313" s="298"/>
      <c r="S313" s="298"/>
      <c r="T313" s="298"/>
      <c r="U313" s="298"/>
      <c r="V313" s="298"/>
      <c r="W313" s="299"/>
      <c r="X313" s="122"/>
      <c r="Y313" s="122"/>
      <c r="Z313" s="63"/>
      <c r="AA313" s="789"/>
      <c r="AB313" s="789"/>
      <c r="AC313" s="789" t="str">
        <f t="shared" si="28"/>
        <v/>
      </c>
      <c r="AD313" s="789"/>
      <c r="AE313" s="789"/>
      <c r="AF313" s="2111">
        <f t="shared" si="25"/>
        <v>3</v>
      </c>
      <c r="AG313" s="2111">
        <f t="shared" si="26"/>
        <v>0</v>
      </c>
      <c r="AH313" s="789"/>
      <c r="AI313" s="789"/>
      <c r="AJ313" s="789"/>
      <c r="AK313" s="789"/>
      <c r="AL313" s="789"/>
      <c r="AM313" s="789"/>
      <c r="AN313" s="789"/>
      <c r="AO313" s="789"/>
      <c r="AP313" s="789"/>
      <c r="AQ313" s="789"/>
      <c r="AR313" s="789"/>
      <c r="AS313" s="789"/>
      <c r="AT313" s="789"/>
      <c r="AU313" s="789"/>
      <c r="AV313" s="789"/>
      <c r="AW313" s="789"/>
      <c r="AX313" s="789"/>
      <c r="AY313" s="789"/>
      <c r="AZ313" s="789"/>
      <c r="BA313" s="789"/>
      <c r="BB313" s="789"/>
      <c r="BC313" s="789"/>
      <c r="BD313" s="789"/>
      <c r="BE313" s="789"/>
      <c r="BF313" s="789"/>
      <c r="BG313" s="789"/>
      <c r="BH313" s="789"/>
      <c r="BI313" s="789"/>
      <c r="BJ313" s="789"/>
      <c r="BK313" s="789"/>
      <c r="BL313" s="789"/>
      <c r="BM313" s="789"/>
      <c r="BN313" s="789"/>
      <c r="BO313" s="789"/>
      <c r="BP313" s="789"/>
      <c r="BQ313" s="789"/>
      <c r="BR313" s="789"/>
      <c r="BS313" s="789"/>
      <c r="BT313" s="789"/>
      <c r="BU313" s="789"/>
      <c r="BV313" s="789"/>
      <c r="BW313" s="789"/>
      <c r="BX313" s="789"/>
      <c r="BY313" s="789"/>
      <c r="BZ313" s="789"/>
      <c r="CA313" s="789"/>
      <c r="CB313" s="789"/>
      <c r="CC313" s="789"/>
      <c r="CD313" s="789"/>
      <c r="CE313" s="789"/>
      <c r="CF313" s="789"/>
      <c r="CG313" s="789"/>
      <c r="CH313" s="789"/>
      <c r="CI313" s="789"/>
      <c r="CJ313" s="789"/>
      <c r="CK313" s="789"/>
      <c r="CL313" s="789"/>
      <c r="CM313" s="789"/>
      <c r="CN313" s="789"/>
      <c r="CO313" s="789"/>
      <c r="CP313" s="789"/>
      <c r="CQ313" s="789"/>
      <c r="CR313" s="789"/>
      <c r="CS313" s="789"/>
      <c r="CT313" s="789"/>
      <c r="CU313" s="789"/>
      <c r="CV313" s="789"/>
      <c r="CW313" s="789"/>
      <c r="CX313" s="789"/>
      <c r="CY313" s="789"/>
      <c r="CZ313" s="789"/>
      <c r="DA313" s="789"/>
      <c r="DB313" s="789"/>
      <c r="DC313" s="789"/>
      <c r="DD313" s="789"/>
      <c r="DE313" s="789"/>
      <c r="DF313" s="789"/>
      <c r="DG313" s="789"/>
      <c r="DH313" s="789"/>
      <c r="DI313" s="789"/>
      <c r="DJ313" s="789"/>
      <c r="DK313" s="789"/>
      <c r="DL313" s="789"/>
      <c r="DM313" s="789"/>
      <c r="DN313" s="789"/>
      <c r="DO313" s="789"/>
      <c r="DP313" s="789"/>
      <c r="DQ313" s="789"/>
      <c r="DR313" s="789"/>
      <c r="DS313" s="789"/>
      <c r="DT313" s="789"/>
      <c r="DU313" s="789"/>
      <c r="DV313" s="789"/>
      <c r="DW313" s="789"/>
      <c r="DX313" s="789"/>
      <c r="DY313" s="789"/>
      <c r="DZ313" s="789"/>
      <c r="EA313" s="789"/>
      <c r="EB313" s="789"/>
      <c r="EC313" s="789"/>
      <c r="ED313" s="789"/>
      <c r="EE313" s="789"/>
      <c r="EF313" s="789"/>
      <c r="EG313" s="789"/>
      <c r="EH313" s="789"/>
      <c r="EI313" s="789"/>
      <c r="EJ313" s="789"/>
      <c r="EK313" s="789"/>
      <c r="EL313" s="789"/>
      <c r="EM313" s="789"/>
      <c r="EN313" s="789"/>
      <c r="EO313" s="789"/>
      <c r="EP313" s="789"/>
      <c r="EQ313" s="789"/>
      <c r="ER313" s="789"/>
      <c r="ES313" s="789"/>
      <c r="ET313" s="789"/>
      <c r="EU313" s="789"/>
      <c r="EV313" s="789"/>
      <c r="EW313" s="789"/>
      <c r="EX313" s="789"/>
      <c r="EY313" s="789"/>
      <c r="EZ313" s="789"/>
      <c r="FA313" s="789"/>
      <c r="FB313" s="789"/>
      <c r="FC313" s="789"/>
      <c r="FD313" s="789"/>
      <c r="FE313" s="789"/>
      <c r="FF313" s="789"/>
      <c r="FG313" s="789"/>
      <c r="FH313" s="789"/>
      <c r="FI313" s="789"/>
      <c r="FJ313" s="789"/>
      <c r="FK313" s="789"/>
      <c r="FL313" s="789"/>
      <c r="FM313" s="789"/>
      <c r="FN313" s="789"/>
      <c r="FO313" s="789"/>
      <c r="FP313" s="789"/>
      <c r="FQ313" s="789"/>
      <c r="FR313" s="789"/>
      <c r="FS313" s="789"/>
      <c r="FT313" s="789"/>
      <c r="FU313" s="789"/>
      <c r="FV313" s="789"/>
      <c r="FW313" s="789"/>
      <c r="FX313" s="789"/>
      <c r="FY313" s="789"/>
      <c r="FZ313" s="789"/>
      <c r="GA313" s="789"/>
      <c r="GB313" s="789"/>
      <c r="GC313" s="789"/>
      <c r="GD313" s="789"/>
      <c r="GE313" s="789"/>
      <c r="GF313" s="789"/>
      <c r="GG313" s="789"/>
      <c r="GH313" s="789"/>
      <c r="GI313" s="789"/>
      <c r="GJ313" s="789"/>
      <c r="GK313" s="789"/>
      <c r="GL313" s="789"/>
      <c r="GM313" s="789"/>
      <c r="GN313" s="789"/>
      <c r="GO313" s="789"/>
      <c r="GP313" s="789"/>
      <c r="GQ313" s="789"/>
      <c r="GR313" s="789"/>
      <c r="GS313" s="789"/>
      <c r="GT313" s="789"/>
      <c r="GU313" s="789"/>
      <c r="GV313" s="789"/>
      <c r="GW313" s="789"/>
      <c r="GX313" s="789"/>
      <c r="GY313" s="789"/>
      <c r="GZ313" s="789"/>
      <c r="HA313" s="789"/>
      <c r="HB313" s="789"/>
      <c r="HC313" s="789"/>
      <c r="HD313" s="789"/>
      <c r="HE313" s="789"/>
      <c r="HF313" s="789"/>
      <c r="HG313" s="789"/>
      <c r="HH313" s="789"/>
      <c r="HI313" s="789"/>
      <c r="HJ313" s="789"/>
      <c r="HK313" s="789"/>
      <c r="HL313" s="789"/>
      <c r="HM313" s="789"/>
      <c r="HN313" s="789"/>
      <c r="HO313" s="789"/>
      <c r="HP313" s="789"/>
      <c r="HQ313" s="789"/>
      <c r="HR313" s="789"/>
      <c r="HS313" s="789"/>
      <c r="HT313" s="789"/>
      <c r="HU313" s="789"/>
      <c r="HV313" s="789"/>
      <c r="HW313" s="789"/>
      <c r="HX313" s="789"/>
      <c r="HY313" s="789"/>
      <c r="HZ313" s="789"/>
      <c r="IA313" s="789"/>
      <c r="IB313" s="789"/>
      <c r="IC313" s="789"/>
      <c r="ID313" s="789"/>
      <c r="IE313" s="789"/>
      <c r="IF313" s="789"/>
      <c r="IG313" s="789"/>
      <c r="IH313" s="789"/>
      <c r="II313" s="789"/>
      <c r="IJ313" s="789"/>
      <c r="IK313" s="789"/>
      <c r="IL313" s="789"/>
      <c r="IM313" s="789"/>
      <c r="IN313" s="789"/>
      <c r="IO313" s="789"/>
      <c r="IP313" s="789"/>
      <c r="IQ313" s="789"/>
      <c r="IR313" s="789"/>
      <c r="IS313" s="789"/>
      <c r="IT313" s="789"/>
      <c r="IU313" s="789"/>
      <c r="IV313" s="789"/>
      <c r="IW313" s="789"/>
      <c r="IX313" s="789"/>
      <c r="IY313" s="789"/>
      <c r="IZ313" s="789"/>
      <c r="JA313" s="789"/>
      <c r="JB313" s="789"/>
      <c r="JC313" s="789"/>
      <c r="JD313" s="789"/>
      <c r="JE313" s="789"/>
    </row>
    <row r="314" spans="1:265" s="788" customFormat="1" ht="15" customHeight="1" thickBot="1" x14ac:dyDescent="0.25">
      <c r="A314" s="790"/>
      <c r="B314" s="73" t="s">
        <v>45</v>
      </c>
      <c r="C314" s="113"/>
      <c r="D314" s="884" t="s">
        <v>46</v>
      </c>
      <c r="E314" s="905"/>
      <c r="F314" s="437"/>
      <c r="G314" s="438"/>
      <c r="H314" s="184" t="s">
        <v>539</v>
      </c>
      <c r="I314" s="184" t="s">
        <v>1019</v>
      </c>
      <c r="J314" s="184"/>
      <c r="K314" s="225" t="s">
        <v>141</v>
      </c>
      <c r="L314" s="225" t="s">
        <v>97</v>
      </c>
      <c r="M314" s="397">
        <v>1</v>
      </c>
      <c r="N314" s="1820" t="s">
        <v>395</v>
      </c>
      <c r="O314" s="225" t="s">
        <v>402</v>
      </c>
      <c r="P314" s="2159">
        <f t="shared" si="24"/>
        <v>3</v>
      </c>
      <c r="Q314" s="298">
        <v>3</v>
      </c>
      <c r="R314" s="298"/>
      <c r="S314" s="298"/>
      <c r="T314" s="298"/>
      <c r="U314" s="298"/>
      <c r="V314" s="298"/>
      <c r="W314" s="299"/>
      <c r="X314" s="122"/>
      <c r="Y314" s="122"/>
      <c r="Z314" s="63"/>
      <c r="AA314" s="789"/>
      <c r="AB314" s="789"/>
      <c r="AC314" s="789" t="str">
        <f t="shared" si="28"/>
        <v/>
      </c>
      <c r="AD314" s="789"/>
      <c r="AE314" s="789"/>
      <c r="AF314" s="2111">
        <f t="shared" si="25"/>
        <v>3</v>
      </c>
      <c r="AG314" s="2111">
        <f t="shared" si="26"/>
        <v>0</v>
      </c>
      <c r="AH314" s="789"/>
      <c r="AI314" s="789"/>
      <c r="AJ314" s="789"/>
      <c r="AK314" s="789"/>
      <c r="AL314" s="789"/>
      <c r="AM314" s="789"/>
      <c r="AN314" s="789"/>
      <c r="AO314" s="789"/>
      <c r="AP314" s="789"/>
      <c r="AQ314" s="789"/>
      <c r="AR314" s="789"/>
      <c r="AS314" s="789"/>
      <c r="AT314" s="789"/>
      <c r="AU314" s="789"/>
      <c r="AV314" s="789"/>
      <c r="AW314" s="789"/>
      <c r="AX314" s="789"/>
      <c r="AY314" s="789"/>
      <c r="AZ314" s="789"/>
      <c r="BA314" s="789"/>
      <c r="BB314" s="789"/>
      <c r="BC314" s="789"/>
      <c r="BD314" s="789"/>
      <c r="BE314" s="789"/>
      <c r="BF314" s="789"/>
      <c r="BG314" s="789"/>
      <c r="BH314" s="789"/>
      <c r="BI314" s="789"/>
      <c r="BJ314" s="789"/>
      <c r="BK314" s="789"/>
      <c r="BL314" s="789"/>
      <c r="BM314" s="789"/>
      <c r="BN314" s="789"/>
      <c r="BO314" s="789"/>
      <c r="BP314" s="789"/>
      <c r="BQ314" s="789"/>
      <c r="BR314" s="789"/>
      <c r="BS314" s="789"/>
      <c r="BT314" s="789"/>
      <c r="BU314" s="789"/>
      <c r="BV314" s="789"/>
      <c r="BW314" s="789"/>
      <c r="BX314" s="789"/>
      <c r="BY314" s="789"/>
      <c r="BZ314" s="789"/>
      <c r="CA314" s="789"/>
      <c r="CB314" s="789"/>
      <c r="CC314" s="789"/>
      <c r="CD314" s="789"/>
      <c r="CE314" s="789"/>
      <c r="CF314" s="789"/>
      <c r="CG314" s="789"/>
      <c r="CH314" s="789"/>
      <c r="CI314" s="789"/>
      <c r="CJ314" s="789"/>
      <c r="CK314" s="789"/>
      <c r="CL314" s="789"/>
      <c r="CM314" s="789"/>
      <c r="CN314" s="789"/>
      <c r="CO314" s="789"/>
      <c r="CP314" s="789"/>
      <c r="CQ314" s="789"/>
      <c r="CR314" s="789"/>
      <c r="CS314" s="789"/>
      <c r="CT314" s="789"/>
      <c r="CU314" s="789"/>
      <c r="CV314" s="789"/>
      <c r="CW314" s="789"/>
      <c r="CX314" s="789"/>
      <c r="CY314" s="789"/>
      <c r="CZ314" s="789"/>
      <c r="DA314" s="789"/>
      <c r="DB314" s="789"/>
      <c r="DC314" s="789"/>
      <c r="DD314" s="789"/>
      <c r="DE314" s="789"/>
      <c r="DF314" s="789"/>
      <c r="DG314" s="789"/>
      <c r="DH314" s="789"/>
      <c r="DI314" s="789"/>
      <c r="DJ314" s="789"/>
      <c r="DK314" s="789"/>
      <c r="DL314" s="789"/>
      <c r="DM314" s="789"/>
      <c r="DN314" s="789"/>
      <c r="DO314" s="789"/>
      <c r="DP314" s="789"/>
      <c r="DQ314" s="789"/>
      <c r="DR314" s="789"/>
      <c r="DS314" s="789"/>
      <c r="DT314" s="789"/>
      <c r="DU314" s="789"/>
      <c r="DV314" s="789"/>
      <c r="DW314" s="789"/>
      <c r="DX314" s="789"/>
      <c r="DY314" s="789"/>
      <c r="DZ314" s="789"/>
      <c r="EA314" s="789"/>
      <c r="EB314" s="789"/>
      <c r="EC314" s="789"/>
      <c r="ED314" s="789"/>
      <c r="EE314" s="789"/>
      <c r="EF314" s="789"/>
      <c r="EG314" s="789"/>
      <c r="EH314" s="789"/>
      <c r="EI314" s="789"/>
      <c r="EJ314" s="789"/>
      <c r="EK314" s="789"/>
      <c r="EL314" s="789"/>
      <c r="EM314" s="789"/>
      <c r="EN314" s="789"/>
      <c r="EO314" s="789"/>
      <c r="EP314" s="789"/>
      <c r="EQ314" s="789"/>
      <c r="ER314" s="789"/>
      <c r="ES314" s="789"/>
      <c r="ET314" s="789"/>
      <c r="EU314" s="789"/>
      <c r="EV314" s="789"/>
      <c r="EW314" s="789"/>
      <c r="EX314" s="789"/>
      <c r="EY314" s="789"/>
      <c r="EZ314" s="789"/>
      <c r="FA314" s="789"/>
      <c r="FB314" s="789"/>
      <c r="FC314" s="789"/>
      <c r="FD314" s="789"/>
      <c r="FE314" s="789"/>
      <c r="FF314" s="789"/>
      <c r="FG314" s="789"/>
      <c r="FH314" s="789"/>
      <c r="FI314" s="789"/>
      <c r="FJ314" s="789"/>
      <c r="FK314" s="789"/>
      <c r="FL314" s="789"/>
      <c r="FM314" s="789"/>
      <c r="FN314" s="789"/>
      <c r="FO314" s="789"/>
      <c r="FP314" s="789"/>
      <c r="FQ314" s="789"/>
      <c r="FR314" s="789"/>
      <c r="FS314" s="789"/>
      <c r="FT314" s="789"/>
      <c r="FU314" s="789"/>
      <c r="FV314" s="789"/>
      <c r="FW314" s="789"/>
      <c r="FX314" s="789"/>
      <c r="FY314" s="789"/>
      <c r="FZ314" s="789"/>
      <c r="GA314" s="789"/>
      <c r="GB314" s="789"/>
      <c r="GC314" s="789"/>
      <c r="GD314" s="789"/>
      <c r="GE314" s="789"/>
      <c r="GF314" s="789"/>
      <c r="GG314" s="789"/>
      <c r="GH314" s="789"/>
      <c r="GI314" s="789"/>
      <c r="GJ314" s="789"/>
      <c r="GK314" s="789"/>
      <c r="GL314" s="789"/>
      <c r="GM314" s="789"/>
      <c r="GN314" s="789"/>
      <c r="GO314" s="789"/>
      <c r="GP314" s="789"/>
      <c r="GQ314" s="789"/>
      <c r="GR314" s="789"/>
      <c r="GS314" s="789"/>
      <c r="GT314" s="789"/>
      <c r="GU314" s="789"/>
      <c r="GV314" s="789"/>
      <c r="GW314" s="789"/>
      <c r="GX314" s="789"/>
      <c r="GY314" s="789"/>
      <c r="GZ314" s="789"/>
      <c r="HA314" s="789"/>
      <c r="HB314" s="789"/>
      <c r="HC314" s="789"/>
      <c r="HD314" s="789"/>
      <c r="HE314" s="789"/>
      <c r="HF314" s="789"/>
      <c r="HG314" s="789"/>
      <c r="HH314" s="789"/>
      <c r="HI314" s="789"/>
      <c r="HJ314" s="789"/>
      <c r="HK314" s="789"/>
      <c r="HL314" s="789"/>
      <c r="HM314" s="789"/>
      <c r="HN314" s="789"/>
      <c r="HO314" s="789"/>
      <c r="HP314" s="789"/>
      <c r="HQ314" s="789"/>
      <c r="HR314" s="789"/>
      <c r="HS314" s="789"/>
      <c r="HT314" s="789"/>
      <c r="HU314" s="789"/>
      <c r="HV314" s="789"/>
      <c r="HW314" s="789"/>
      <c r="HX314" s="789"/>
      <c r="HY314" s="789"/>
      <c r="HZ314" s="789"/>
      <c r="IA314" s="789"/>
      <c r="IB314" s="789"/>
      <c r="IC314" s="789"/>
      <c r="ID314" s="789"/>
      <c r="IE314" s="789"/>
      <c r="IF314" s="789"/>
      <c r="IG314" s="789"/>
      <c r="IH314" s="789"/>
      <c r="II314" s="789"/>
      <c r="IJ314" s="789"/>
      <c r="IK314" s="789"/>
      <c r="IL314" s="789"/>
      <c r="IM314" s="789"/>
      <c r="IN314" s="789"/>
      <c r="IO314" s="789"/>
      <c r="IP314" s="789"/>
      <c r="IQ314" s="789"/>
      <c r="IR314" s="789"/>
      <c r="IS314" s="789"/>
      <c r="IT314" s="789"/>
      <c r="IU314" s="789"/>
      <c r="IV314" s="789"/>
      <c r="IW314" s="789"/>
      <c r="IX314" s="789"/>
      <c r="IY314" s="789"/>
      <c r="IZ314" s="789"/>
      <c r="JA314" s="789"/>
      <c r="JB314" s="789"/>
      <c r="JC314" s="789"/>
      <c r="JD314" s="789"/>
      <c r="JE314" s="789"/>
    </row>
    <row r="315" spans="1:265" s="7" customFormat="1" ht="15" customHeight="1" thickBot="1" x14ac:dyDescent="0.25">
      <c r="A315" s="790"/>
      <c r="B315" s="73" t="s">
        <v>45</v>
      </c>
      <c r="C315" s="113"/>
      <c r="D315" s="884" t="s">
        <v>46</v>
      </c>
      <c r="E315" s="905"/>
      <c r="F315" s="437"/>
      <c r="G315" s="438"/>
      <c r="H315" s="184" t="s">
        <v>539</v>
      </c>
      <c r="I315" s="184" t="s">
        <v>1017</v>
      </c>
      <c r="J315" s="184"/>
      <c r="K315" s="225" t="s">
        <v>141</v>
      </c>
      <c r="L315" s="225" t="s">
        <v>97</v>
      </c>
      <c r="M315" s="397">
        <v>1</v>
      </c>
      <c r="N315" s="1820" t="s">
        <v>395</v>
      </c>
      <c r="O315" s="225" t="s">
        <v>402</v>
      </c>
      <c r="P315" s="2159">
        <f t="shared" si="24"/>
        <v>3</v>
      </c>
      <c r="Q315" s="298">
        <v>3</v>
      </c>
      <c r="R315" s="298"/>
      <c r="S315" s="298"/>
      <c r="T315" s="298"/>
      <c r="U315" s="298"/>
      <c r="V315" s="298"/>
      <c r="W315" s="299"/>
      <c r="X315" s="122"/>
      <c r="Y315" s="122"/>
      <c r="Z315" s="63"/>
      <c r="AA315" s="46"/>
      <c r="AB315" s="46"/>
      <c r="AC315" s="46" t="str">
        <f t="shared" si="28"/>
        <v/>
      </c>
      <c r="AD315" s="46"/>
      <c r="AE315" s="46"/>
      <c r="AF315" s="2111">
        <f t="shared" si="25"/>
        <v>3</v>
      </c>
      <c r="AG315" s="2111">
        <f t="shared" si="26"/>
        <v>0</v>
      </c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46"/>
      <c r="DP315" s="46"/>
      <c r="DQ315" s="46"/>
      <c r="DR315" s="46"/>
      <c r="DS315" s="46"/>
      <c r="DT315" s="46"/>
      <c r="DU315" s="46"/>
      <c r="DV315" s="46"/>
      <c r="DW315" s="46"/>
      <c r="DX315" s="46"/>
      <c r="DY315" s="46"/>
      <c r="DZ315" s="46"/>
      <c r="EA315" s="46"/>
      <c r="EB315" s="46"/>
      <c r="EC315" s="46"/>
      <c r="ED315" s="46"/>
      <c r="EE315" s="46"/>
      <c r="EF315" s="46"/>
      <c r="EG315" s="46"/>
      <c r="EH315" s="46"/>
      <c r="EI315" s="46"/>
      <c r="EJ315" s="46"/>
      <c r="EK315" s="46"/>
      <c r="EL315" s="46"/>
      <c r="EM315" s="46"/>
      <c r="EN315" s="46"/>
      <c r="EO315" s="46"/>
      <c r="EP315" s="46"/>
      <c r="EQ315" s="46"/>
      <c r="ER315" s="46"/>
      <c r="ES315" s="46"/>
      <c r="ET315" s="46"/>
      <c r="EU315" s="46"/>
      <c r="EV315" s="46"/>
      <c r="EW315" s="46"/>
      <c r="EX315" s="46"/>
      <c r="EY315" s="46"/>
      <c r="EZ315" s="46"/>
      <c r="FA315" s="46"/>
      <c r="FB315" s="46"/>
      <c r="FC315" s="46"/>
      <c r="FD315" s="46"/>
      <c r="FE315" s="46"/>
      <c r="FF315" s="46"/>
      <c r="FG315" s="46"/>
      <c r="FH315" s="46"/>
      <c r="FI315" s="46"/>
      <c r="FJ315" s="46"/>
      <c r="FK315" s="46"/>
      <c r="FL315" s="46"/>
      <c r="FM315" s="46"/>
      <c r="FN315" s="46"/>
      <c r="FO315" s="46"/>
      <c r="FP315" s="46"/>
      <c r="FQ315" s="46"/>
      <c r="FR315" s="46"/>
      <c r="FS315" s="46"/>
      <c r="FT315" s="46"/>
      <c r="FU315" s="46"/>
      <c r="FV315" s="46"/>
      <c r="FW315" s="46"/>
      <c r="FX315" s="46"/>
      <c r="FY315" s="46"/>
      <c r="FZ315" s="46"/>
      <c r="GA315" s="46"/>
      <c r="GB315" s="46"/>
      <c r="GC315" s="46"/>
      <c r="GD315" s="46"/>
      <c r="GE315" s="46"/>
      <c r="GF315" s="46"/>
      <c r="GG315" s="46"/>
      <c r="GH315" s="46"/>
      <c r="GI315" s="46"/>
      <c r="GJ315" s="46"/>
      <c r="GK315" s="46"/>
      <c r="GL315" s="46"/>
      <c r="GM315" s="46"/>
      <c r="GN315" s="46"/>
      <c r="GO315" s="46"/>
      <c r="GP315" s="46"/>
      <c r="GQ315" s="46"/>
      <c r="GR315" s="46"/>
      <c r="GS315" s="46"/>
      <c r="GT315" s="46"/>
      <c r="GU315" s="46"/>
      <c r="GV315" s="46"/>
      <c r="GW315" s="46"/>
      <c r="GX315" s="46"/>
      <c r="GY315" s="46"/>
      <c r="GZ315" s="46"/>
      <c r="HA315" s="46"/>
      <c r="HB315" s="46"/>
      <c r="HC315" s="46"/>
      <c r="HD315" s="46"/>
      <c r="HE315" s="46"/>
      <c r="HF315" s="46"/>
      <c r="HG315" s="46"/>
      <c r="HH315" s="46"/>
      <c r="HI315" s="46"/>
      <c r="HJ315" s="46"/>
      <c r="HK315" s="46"/>
      <c r="HL315" s="46"/>
      <c r="HM315" s="46"/>
      <c r="HN315" s="46"/>
      <c r="HO315" s="46"/>
      <c r="HP315" s="46"/>
      <c r="HQ315" s="46"/>
      <c r="HR315" s="46"/>
      <c r="HS315" s="46"/>
      <c r="HT315" s="46"/>
      <c r="HU315" s="46"/>
      <c r="HV315" s="46"/>
      <c r="HW315" s="46"/>
      <c r="HX315" s="46"/>
      <c r="HY315" s="46"/>
      <c r="HZ315" s="46"/>
      <c r="IA315" s="46"/>
      <c r="IB315" s="46"/>
      <c r="IC315" s="46"/>
      <c r="ID315" s="46"/>
      <c r="IE315" s="46"/>
      <c r="IF315" s="46"/>
      <c r="IG315" s="46"/>
      <c r="IH315" s="46"/>
      <c r="II315" s="46"/>
      <c r="IJ315" s="46"/>
      <c r="IK315" s="46"/>
      <c r="IL315" s="46"/>
      <c r="IM315" s="46"/>
      <c r="IN315" s="46"/>
      <c r="IO315" s="46"/>
      <c r="IP315" s="46"/>
      <c r="IQ315" s="46"/>
      <c r="IR315" s="46"/>
      <c r="IS315" s="46"/>
      <c r="IT315" s="46"/>
      <c r="IU315" s="46"/>
      <c r="IV315" s="46"/>
      <c r="IW315" s="46"/>
      <c r="IX315" s="46"/>
      <c r="IY315" s="46"/>
      <c r="IZ315" s="46"/>
      <c r="JA315" s="46"/>
      <c r="JB315" s="46"/>
      <c r="JC315" s="46"/>
      <c r="JD315" s="46"/>
      <c r="JE315" s="46"/>
    </row>
    <row r="316" spans="1:265" s="7" customFormat="1" ht="15" customHeight="1" thickBot="1" x14ac:dyDescent="0.25">
      <c r="A316" s="790"/>
      <c r="B316" s="73" t="s">
        <v>45</v>
      </c>
      <c r="C316" s="113"/>
      <c r="D316" s="884" t="s">
        <v>46</v>
      </c>
      <c r="E316" s="905"/>
      <c r="F316" s="437"/>
      <c r="G316" s="438"/>
      <c r="H316" s="184" t="s">
        <v>539</v>
      </c>
      <c r="I316" s="184" t="s">
        <v>1019</v>
      </c>
      <c r="J316" s="1723" t="s">
        <v>1424</v>
      </c>
      <c r="K316" s="214" t="s">
        <v>1505</v>
      </c>
      <c r="L316" s="543"/>
      <c r="M316" s="543"/>
      <c r="N316" s="1981"/>
      <c r="O316" s="1822"/>
      <c r="P316" s="2159">
        <f t="shared" si="24"/>
        <v>0</v>
      </c>
      <c r="Q316" s="543"/>
      <c r="R316" s="1828"/>
      <c r="S316" s="1824">
        <v>4</v>
      </c>
      <c r="T316" s="298"/>
      <c r="U316" s="298"/>
      <c r="V316" s="298"/>
      <c r="W316" s="299"/>
      <c r="X316" s="122"/>
      <c r="Y316" s="122"/>
      <c r="Z316" s="63"/>
      <c r="AA316" s="46"/>
      <c r="AB316" s="46"/>
      <c r="AC316" s="46" t="str">
        <f t="shared" si="28"/>
        <v/>
      </c>
      <c r="AD316" s="46"/>
      <c r="AE316" s="46"/>
      <c r="AF316" s="2111">
        <f t="shared" si="25"/>
        <v>0</v>
      </c>
      <c r="AG316" s="2111">
        <f t="shared" si="26"/>
        <v>4</v>
      </c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  <c r="DA316" s="46"/>
      <c r="DB316" s="46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  <c r="EY316" s="46"/>
      <c r="EZ316" s="46"/>
      <c r="FA316" s="46"/>
      <c r="FB316" s="46"/>
      <c r="FC316" s="46"/>
      <c r="FD316" s="46"/>
      <c r="FE316" s="46"/>
      <c r="FF316" s="46"/>
      <c r="FG316" s="46"/>
      <c r="FH316" s="46"/>
      <c r="FI316" s="46"/>
      <c r="FJ316" s="46"/>
      <c r="FK316" s="46"/>
      <c r="FL316" s="46"/>
      <c r="FM316" s="46"/>
      <c r="FN316" s="46"/>
      <c r="FO316" s="46"/>
      <c r="FP316" s="46"/>
      <c r="FQ316" s="46"/>
      <c r="FR316" s="46"/>
      <c r="FS316" s="46"/>
      <c r="FT316" s="46"/>
      <c r="FU316" s="46"/>
      <c r="FV316" s="46"/>
      <c r="FW316" s="46"/>
      <c r="FX316" s="46"/>
      <c r="FY316" s="46"/>
      <c r="FZ316" s="46"/>
      <c r="GA316" s="46"/>
      <c r="GB316" s="46"/>
      <c r="GC316" s="46"/>
      <c r="GD316" s="46"/>
      <c r="GE316" s="46"/>
      <c r="GF316" s="46"/>
      <c r="GG316" s="46"/>
      <c r="GH316" s="46"/>
      <c r="GI316" s="46"/>
      <c r="GJ316" s="46"/>
      <c r="GK316" s="46"/>
      <c r="GL316" s="46"/>
      <c r="GM316" s="46"/>
      <c r="GN316" s="46"/>
      <c r="GO316" s="46"/>
      <c r="GP316" s="46"/>
      <c r="GQ316" s="46"/>
      <c r="GR316" s="46"/>
      <c r="GS316" s="46"/>
      <c r="GT316" s="46"/>
      <c r="GU316" s="46"/>
      <c r="GV316" s="46"/>
      <c r="GW316" s="46"/>
      <c r="GX316" s="46"/>
      <c r="GY316" s="46"/>
      <c r="GZ316" s="46"/>
      <c r="HA316" s="46"/>
      <c r="HB316" s="46"/>
      <c r="HC316" s="46"/>
      <c r="HD316" s="46"/>
      <c r="HE316" s="46"/>
      <c r="HF316" s="46"/>
      <c r="HG316" s="46"/>
      <c r="HH316" s="46"/>
      <c r="HI316" s="46"/>
      <c r="HJ316" s="46"/>
      <c r="HK316" s="46"/>
      <c r="HL316" s="46"/>
      <c r="HM316" s="46"/>
      <c r="HN316" s="46"/>
      <c r="HO316" s="46"/>
      <c r="HP316" s="46"/>
      <c r="HQ316" s="46"/>
      <c r="HR316" s="46"/>
      <c r="HS316" s="46"/>
      <c r="HT316" s="46"/>
      <c r="HU316" s="46"/>
      <c r="HV316" s="46"/>
      <c r="HW316" s="46"/>
      <c r="HX316" s="46"/>
      <c r="HY316" s="46"/>
      <c r="HZ316" s="46"/>
      <c r="IA316" s="46"/>
      <c r="IB316" s="46"/>
      <c r="IC316" s="46"/>
      <c r="ID316" s="46"/>
      <c r="IE316" s="46"/>
      <c r="IF316" s="46"/>
      <c r="IG316" s="46"/>
      <c r="IH316" s="46"/>
      <c r="II316" s="46"/>
      <c r="IJ316" s="46"/>
      <c r="IK316" s="46"/>
      <c r="IL316" s="46"/>
      <c r="IM316" s="46"/>
      <c r="IN316" s="46"/>
      <c r="IO316" s="46"/>
      <c r="IP316" s="46"/>
      <c r="IQ316" s="46"/>
      <c r="IR316" s="46"/>
      <c r="IS316" s="46"/>
      <c r="IT316" s="46"/>
      <c r="IU316" s="46"/>
      <c r="IV316" s="46"/>
      <c r="IW316" s="46"/>
      <c r="IX316" s="46"/>
      <c r="IY316" s="46"/>
      <c r="IZ316" s="46"/>
      <c r="JA316" s="46"/>
      <c r="JB316" s="46"/>
      <c r="JC316" s="46"/>
      <c r="JD316" s="46"/>
      <c r="JE316" s="46"/>
    </row>
    <row r="317" spans="1:265" s="7" customFormat="1" ht="15" customHeight="1" thickBot="1" x14ac:dyDescent="0.25">
      <c r="A317" s="790"/>
      <c r="B317" s="73" t="s">
        <v>45</v>
      </c>
      <c r="C317" s="113"/>
      <c r="D317" s="884" t="s">
        <v>46</v>
      </c>
      <c r="E317" s="905"/>
      <c r="F317" s="437"/>
      <c r="G317" s="438"/>
      <c r="H317" s="184" t="s">
        <v>539</v>
      </c>
      <c r="I317" s="184" t="s">
        <v>1019</v>
      </c>
      <c r="J317" s="1756" t="s">
        <v>1424</v>
      </c>
      <c r="K317" s="212" t="s">
        <v>1506</v>
      </c>
      <c r="L317" s="1818"/>
      <c r="M317" s="1818"/>
      <c r="N317" s="1982"/>
      <c r="O317" s="1823"/>
      <c r="P317" s="2159">
        <f t="shared" si="24"/>
        <v>0</v>
      </c>
      <c r="Q317" s="1818"/>
      <c r="R317" s="542"/>
      <c r="S317" s="1825">
        <v>2</v>
      </c>
      <c r="T317" s="298"/>
      <c r="U317" s="298"/>
      <c r="V317" s="298"/>
      <c r="W317" s="299"/>
      <c r="X317" s="122"/>
      <c r="Y317" s="122"/>
      <c r="Z317" s="63"/>
      <c r="AA317" s="46"/>
      <c r="AB317" s="46"/>
      <c r="AC317" s="46" t="str">
        <f t="shared" si="28"/>
        <v/>
      </c>
      <c r="AD317" s="46"/>
      <c r="AE317" s="46"/>
      <c r="AF317" s="2111">
        <f t="shared" si="25"/>
        <v>0</v>
      </c>
      <c r="AG317" s="2111">
        <f t="shared" si="26"/>
        <v>2</v>
      </c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6"/>
      <c r="DA317" s="46"/>
      <c r="DB317" s="46"/>
      <c r="DC317" s="46"/>
      <c r="DD317" s="46"/>
      <c r="DE317" s="46"/>
      <c r="DF317" s="46"/>
      <c r="DG317" s="46"/>
      <c r="DH317" s="46"/>
      <c r="DI317" s="46"/>
      <c r="DJ317" s="46"/>
      <c r="DK317" s="46"/>
      <c r="DL317" s="46"/>
      <c r="DM317" s="46"/>
      <c r="DN317" s="46"/>
      <c r="DO317" s="46"/>
      <c r="DP317" s="46"/>
      <c r="DQ317" s="46"/>
      <c r="DR317" s="46"/>
      <c r="DS317" s="46"/>
      <c r="DT317" s="46"/>
      <c r="DU317" s="46"/>
      <c r="DV317" s="46"/>
      <c r="DW317" s="46"/>
      <c r="DX317" s="46"/>
      <c r="DY317" s="46"/>
      <c r="DZ317" s="46"/>
      <c r="EA317" s="46"/>
      <c r="EB317" s="46"/>
      <c r="EC317" s="46"/>
      <c r="ED317" s="46"/>
      <c r="EE317" s="46"/>
      <c r="EF317" s="46"/>
      <c r="EG317" s="46"/>
      <c r="EH317" s="46"/>
      <c r="EI317" s="46"/>
      <c r="EJ317" s="46"/>
      <c r="EK317" s="46"/>
      <c r="EL317" s="46"/>
      <c r="EM317" s="46"/>
      <c r="EN317" s="46"/>
      <c r="EO317" s="46"/>
      <c r="EP317" s="46"/>
      <c r="EQ317" s="46"/>
      <c r="ER317" s="46"/>
      <c r="ES317" s="46"/>
      <c r="ET317" s="46"/>
      <c r="EU317" s="46"/>
      <c r="EV317" s="46"/>
      <c r="EW317" s="46"/>
      <c r="EX317" s="46"/>
      <c r="EY317" s="46"/>
      <c r="EZ317" s="46"/>
      <c r="FA317" s="46"/>
      <c r="FB317" s="46"/>
      <c r="FC317" s="46"/>
      <c r="FD317" s="46"/>
      <c r="FE317" s="46"/>
      <c r="FF317" s="46"/>
      <c r="FG317" s="46"/>
      <c r="FH317" s="46"/>
      <c r="FI317" s="46"/>
      <c r="FJ317" s="46"/>
      <c r="FK317" s="46"/>
      <c r="FL317" s="46"/>
      <c r="FM317" s="46"/>
      <c r="FN317" s="46"/>
      <c r="FO317" s="46"/>
      <c r="FP317" s="46"/>
      <c r="FQ317" s="46"/>
      <c r="FR317" s="46"/>
      <c r="FS317" s="46"/>
      <c r="FT317" s="46"/>
      <c r="FU317" s="46"/>
      <c r="FV317" s="46"/>
      <c r="FW317" s="46"/>
      <c r="FX317" s="46"/>
      <c r="FY317" s="46"/>
      <c r="FZ317" s="46"/>
      <c r="GA317" s="46"/>
      <c r="GB317" s="46"/>
      <c r="GC317" s="46"/>
      <c r="GD317" s="46"/>
      <c r="GE317" s="46"/>
      <c r="GF317" s="46"/>
      <c r="GG317" s="46"/>
      <c r="GH317" s="46"/>
      <c r="GI317" s="46"/>
      <c r="GJ317" s="46"/>
      <c r="GK317" s="46"/>
      <c r="GL317" s="46"/>
      <c r="GM317" s="46"/>
      <c r="GN317" s="46"/>
      <c r="GO317" s="46"/>
      <c r="GP317" s="46"/>
      <c r="GQ317" s="46"/>
      <c r="GR317" s="46"/>
      <c r="GS317" s="46"/>
      <c r="GT317" s="46"/>
      <c r="GU317" s="46"/>
      <c r="GV317" s="46"/>
      <c r="GW317" s="46"/>
      <c r="GX317" s="46"/>
      <c r="GY317" s="46"/>
      <c r="GZ317" s="46"/>
      <c r="HA317" s="46"/>
      <c r="HB317" s="46"/>
      <c r="HC317" s="46"/>
      <c r="HD317" s="46"/>
      <c r="HE317" s="46"/>
      <c r="HF317" s="46"/>
      <c r="HG317" s="46"/>
      <c r="HH317" s="46"/>
      <c r="HI317" s="46"/>
      <c r="HJ317" s="46"/>
      <c r="HK317" s="46"/>
      <c r="HL317" s="46"/>
      <c r="HM317" s="46"/>
      <c r="HN317" s="46"/>
      <c r="HO317" s="46"/>
      <c r="HP317" s="46"/>
      <c r="HQ317" s="46"/>
      <c r="HR317" s="46"/>
      <c r="HS317" s="46"/>
      <c r="HT317" s="46"/>
      <c r="HU317" s="46"/>
      <c r="HV317" s="46"/>
      <c r="HW317" s="46"/>
      <c r="HX317" s="46"/>
      <c r="HY317" s="46"/>
      <c r="HZ317" s="46"/>
      <c r="IA317" s="46"/>
      <c r="IB317" s="46"/>
      <c r="IC317" s="46"/>
      <c r="ID317" s="46"/>
      <c r="IE317" s="46"/>
      <c r="IF317" s="46"/>
      <c r="IG317" s="46"/>
      <c r="IH317" s="46"/>
      <c r="II317" s="46"/>
      <c r="IJ317" s="46"/>
      <c r="IK317" s="46"/>
      <c r="IL317" s="46"/>
      <c r="IM317" s="46"/>
      <c r="IN317" s="46"/>
      <c r="IO317" s="46"/>
      <c r="IP317" s="46"/>
      <c r="IQ317" s="46"/>
      <c r="IR317" s="46"/>
      <c r="IS317" s="46"/>
      <c r="IT317" s="46"/>
      <c r="IU317" s="46"/>
      <c r="IV317" s="46"/>
      <c r="IW317" s="46"/>
      <c r="IX317" s="46"/>
      <c r="IY317" s="46"/>
      <c r="IZ317" s="46"/>
      <c r="JA317" s="46"/>
      <c r="JB317" s="46"/>
      <c r="JC317" s="46"/>
      <c r="JD317" s="46"/>
      <c r="JE317" s="46"/>
    </row>
    <row r="318" spans="1:265" s="7" customFormat="1" ht="15" customHeight="1" thickBot="1" x14ac:dyDescent="0.25">
      <c r="A318" s="790"/>
      <c r="B318" s="73" t="s">
        <v>45</v>
      </c>
      <c r="C318" s="89"/>
      <c r="D318" s="866" t="s">
        <v>46</v>
      </c>
      <c r="E318" s="905"/>
      <c r="F318" s="437"/>
      <c r="G318" s="438"/>
      <c r="H318" s="180" t="s">
        <v>23</v>
      </c>
      <c r="I318" s="180" t="s">
        <v>99</v>
      </c>
      <c r="J318" s="1793" t="s">
        <v>95</v>
      </c>
      <c r="K318" s="225" t="s">
        <v>2143</v>
      </c>
      <c r="L318" s="225"/>
      <c r="M318" s="397"/>
      <c r="N318" s="1820"/>
      <c r="O318" s="225"/>
      <c r="P318" s="2159">
        <f t="shared" si="24"/>
        <v>0</v>
      </c>
      <c r="Q318" s="1826"/>
      <c r="R318" s="987"/>
      <c r="S318" s="298"/>
      <c r="T318" s="289"/>
      <c r="U318" s="289">
        <v>4</v>
      </c>
      <c r="V318" s="289"/>
      <c r="W318" s="290"/>
      <c r="X318" s="122"/>
      <c r="Y318" s="122"/>
      <c r="Z318" s="63"/>
      <c r="AA318" s="46"/>
      <c r="AB318" s="46"/>
      <c r="AC318" s="46" t="str">
        <f t="shared" si="28"/>
        <v/>
      </c>
      <c r="AD318" s="46"/>
      <c r="AE318" s="46"/>
      <c r="AF318" s="2111">
        <f t="shared" si="25"/>
        <v>0</v>
      </c>
      <c r="AG318" s="2111">
        <f t="shared" si="26"/>
        <v>0</v>
      </c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6"/>
      <c r="CQ318" s="46"/>
      <c r="CR318" s="46"/>
      <c r="CS318" s="46"/>
      <c r="CT318" s="46"/>
      <c r="CU318" s="46"/>
      <c r="CV318" s="46"/>
      <c r="CW318" s="46"/>
      <c r="CX318" s="46"/>
      <c r="CY318" s="46"/>
      <c r="CZ318" s="46"/>
      <c r="DA318" s="46"/>
      <c r="DB318" s="46"/>
      <c r="DC318" s="46"/>
      <c r="DD318" s="46"/>
      <c r="DE318" s="46"/>
      <c r="DF318" s="46"/>
      <c r="DG318" s="46"/>
      <c r="DH318" s="46"/>
      <c r="DI318" s="46"/>
      <c r="DJ318" s="46"/>
      <c r="DK318" s="46"/>
      <c r="DL318" s="46"/>
      <c r="DM318" s="46"/>
      <c r="DN318" s="46"/>
      <c r="DO318" s="46"/>
      <c r="DP318" s="46"/>
      <c r="DQ318" s="46"/>
      <c r="DR318" s="46"/>
      <c r="DS318" s="46"/>
      <c r="DT318" s="46"/>
      <c r="DU318" s="46"/>
      <c r="DV318" s="46"/>
      <c r="DW318" s="46"/>
      <c r="DX318" s="46"/>
      <c r="DY318" s="46"/>
      <c r="DZ318" s="46"/>
      <c r="EA318" s="46"/>
      <c r="EB318" s="46"/>
      <c r="EC318" s="46"/>
      <c r="ED318" s="46"/>
      <c r="EE318" s="46"/>
      <c r="EF318" s="46"/>
      <c r="EG318" s="46"/>
      <c r="EH318" s="46"/>
      <c r="EI318" s="46"/>
      <c r="EJ318" s="46"/>
      <c r="EK318" s="46"/>
      <c r="EL318" s="46"/>
      <c r="EM318" s="46"/>
      <c r="EN318" s="46"/>
      <c r="EO318" s="46"/>
      <c r="EP318" s="46"/>
      <c r="EQ318" s="46"/>
      <c r="ER318" s="46"/>
      <c r="ES318" s="46"/>
      <c r="ET318" s="46"/>
      <c r="EU318" s="46"/>
      <c r="EV318" s="46"/>
      <c r="EW318" s="46"/>
      <c r="EX318" s="46"/>
      <c r="EY318" s="46"/>
      <c r="EZ318" s="46"/>
      <c r="FA318" s="46"/>
      <c r="FB318" s="46"/>
      <c r="FC318" s="46"/>
      <c r="FD318" s="46"/>
      <c r="FE318" s="46"/>
      <c r="FF318" s="46"/>
      <c r="FG318" s="46"/>
      <c r="FH318" s="46"/>
      <c r="FI318" s="46"/>
      <c r="FJ318" s="46"/>
      <c r="FK318" s="46"/>
      <c r="FL318" s="46"/>
      <c r="FM318" s="46"/>
      <c r="FN318" s="46"/>
      <c r="FO318" s="46"/>
      <c r="FP318" s="46"/>
      <c r="FQ318" s="46"/>
      <c r="FR318" s="46"/>
      <c r="FS318" s="46"/>
      <c r="FT318" s="46"/>
      <c r="FU318" s="46"/>
      <c r="FV318" s="46"/>
      <c r="FW318" s="46"/>
      <c r="FX318" s="46"/>
      <c r="FY318" s="46"/>
      <c r="FZ318" s="46"/>
      <c r="GA318" s="46"/>
      <c r="GB318" s="46"/>
      <c r="GC318" s="46"/>
      <c r="GD318" s="46"/>
      <c r="GE318" s="46"/>
      <c r="GF318" s="46"/>
      <c r="GG318" s="46"/>
      <c r="GH318" s="46"/>
      <c r="GI318" s="46"/>
      <c r="GJ318" s="46"/>
      <c r="GK318" s="46"/>
      <c r="GL318" s="46"/>
      <c r="GM318" s="46"/>
      <c r="GN318" s="46"/>
      <c r="GO318" s="46"/>
      <c r="GP318" s="46"/>
      <c r="GQ318" s="46"/>
      <c r="GR318" s="46"/>
      <c r="GS318" s="46"/>
      <c r="GT318" s="46"/>
      <c r="GU318" s="46"/>
      <c r="GV318" s="46"/>
      <c r="GW318" s="46"/>
      <c r="GX318" s="46"/>
      <c r="GY318" s="46"/>
      <c r="GZ318" s="46"/>
      <c r="HA318" s="46"/>
      <c r="HB318" s="46"/>
      <c r="HC318" s="46"/>
      <c r="HD318" s="46"/>
      <c r="HE318" s="46"/>
      <c r="HF318" s="46"/>
      <c r="HG318" s="46"/>
      <c r="HH318" s="46"/>
      <c r="HI318" s="46"/>
      <c r="HJ318" s="46"/>
      <c r="HK318" s="46"/>
      <c r="HL318" s="46"/>
      <c r="HM318" s="46"/>
      <c r="HN318" s="46"/>
      <c r="HO318" s="46"/>
      <c r="HP318" s="46"/>
      <c r="HQ318" s="46"/>
      <c r="HR318" s="46"/>
      <c r="HS318" s="46"/>
      <c r="HT318" s="46"/>
      <c r="HU318" s="46"/>
      <c r="HV318" s="46"/>
      <c r="HW318" s="46"/>
      <c r="HX318" s="46"/>
      <c r="HY318" s="46"/>
      <c r="HZ318" s="46"/>
      <c r="IA318" s="46"/>
      <c r="IB318" s="46"/>
      <c r="IC318" s="46"/>
      <c r="ID318" s="46"/>
      <c r="IE318" s="46"/>
      <c r="IF318" s="46"/>
      <c r="IG318" s="46"/>
      <c r="IH318" s="46"/>
      <c r="II318" s="46"/>
      <c r="IJ318" s="46"/>
      <c r="IK318" s="46"/>
      <c r="IL318" s="46"/>
      <c r="IM318" s="46"/>
      <c r="IN318" s="46"/>
      <c r="IO318" s="46"/>
      <c r="IP318" s="46"/>
      <c r="IQ318" s="46"/>
      <c r="IR318" s="46"/>
      <c r="IS318" s="46"/>
      <c r="IT318" s="46"/>
      <c r="IU318" s="46"/>
      <c r="IV318" s="46"/>
      <c r="IW318" s="46"/>
      <c r="IX318" s="46"/>
      <c r="IY318" s="46"/>
      <c r="IZ318" s="46"/>
      <c r="JA318" s="46"/>
      <c r="JB318" s="46"/>
      <c r="JC318" s="46"/>
      <c r="JD318" s="46"/>
      <c r="JE318" s="46"/>
    </row>
    <row r="319" spans="1:265" s="7" customFormat="1" ht="15" customHeight="1" thickBot="1" x14ac:dyDescent="0.25">
      <c r="A319" s="790"/>
      <c r="B319" s="73" t="s">
        <v>45</v>
      </c>
      <c r="C319" s="113"/>
      <c r="D319" s="884" t="s">
        <v>46</v>
      </c>
      <c r="E319" s="905"/>
      <c r="F319" s="437"/>
      <c r="G319" s="438"/>
      <c r="H319" s="184" t="s">
        <v>23</v>
      </c>
      <c r="I319" s="184" t="s">
        <v>99</v>
      </c>
      <c r="J319" s="1802" t="s">
        <v>96</v>
      </c>
      <c r="K319" s="225" t="s">
        <v>1469</v>
      </c>
      <c r="L319" s="225"/>
      <c r="M319" s="397"/>
      <c r="N319" s="1820"/>
      <c r="O319" s="225"/>
      <c r="P319" s="2159">
        <f t="shared" si="24"/>
        <v>0</v>
      </c>
      <c r="Q319" s="1826"/>
      <c r="R319" s="987"/>
      <c r="S319" s="298"/>
      <c r="T319" s="298"/>
      <c r="U319" s="298"/>
      <c r="V319" s="298">
        <v>6</v>
      </c>
      <c r="W319" s="299"/>
      <c r="X319" s="122"/>
      <c r="Y319" s="122"/>
      <c r="Z319" s="63"/>
      <c r="AA319" s="46"/>
      <c r="AB319" s="46"/>
      <c r="AC319" s="46" t="str">
        <f t="shared" si="28"/>
        <v/>
      </c>
      <c r="AD319" s="46"/>
      <c r="AE319" s="46"/>
      <c r="AF319" s="2111">
        <f t="shared" si="25"/>
        <v>0</v>
      </c>
      <c r="AG319" s="2111">
        <f t="shared" si="26"/>
        <v>0</v>
      </c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6"/>
      <c r="CQ319" s="46"/>
      <c r="CR319" s="46"/>
      <c r="CS319" s="46"/>
      <c r="CT319" s="46"/>
      <c r="CU319" s="46"/>
      <c r="CV319" s="46"/>
      <c r="CW319" s="46"/>
      <c r="CX319" s="46"/>
      <c r="CY319" s="46"/>
      <c r="CZ319" s="46"/>
      <c r="DA319" s="46"/>
      <c r="DB319" s="46"/>
      <c r="DC319" s="46"/>
      <c r="DD319" s="46"/>
      <c r="DE319" s="46"/>
      <c r="DF319" s="46"/>
      <c r="DG319" s="46"/>
      <c r="DH319" s="46"/>
      <c r="DI319" s="46"/>
      <c r="DJ319" s="46"/>
      <c r="DK319" s="46"/>
      <c r="DL319" s="46"/>
      <c r="DM319" s="46"/>
      <c r="DN319" s="46"/>
      <c r="DO319" s="46"/>
      <c r="DP319" s="46"/>
      <c r="DQ319" s="46"/>
      <c r="DR319" s="46"/>
      <c r="DS319" s="46"/>
      <c r="DT319" s="46"/>
      <c r="DU319" s="46"/>
      <c r="DV319" s="46"/>
      <c r="DW319" s="46"/>
      <c r="DX319" s="46"/>
      <c r="DY319" s="46"/>
      <c r="DZ319" s="46"/>
      <c r="EA319" s="46"/>
      <c r="EB319" s="46"/>
      <c r="EC319" s="46"/>
      <c r="ED319" s="46"/>
      <c r="EE319" s="46"/>
      <c r="EF319" s="46"/>
      <c r="EG319" s="46"/>
      <c r="EH319" s="46"/>
      <c r="EI319" s="46"/>
      <c r="EJ319" s="46"/>
      <c r="EK319" s="46"/>
      <c r="EL319" s="46"/>
      <c r="EM319" s="46"/>
      <c r="EN319" s="46"/>
      <c r="EO319" s="46"/>
      <c r="EP319" s="46"/>
      <c r="EQ319" s="46"/>
      <c r="ER319" s="46"/>
      <c r="ES319" s="46"/>
      <c r="ET319" s="46"/>
      <c r="EU319" s="46"/>
      <c r="EV319" s="46"/>
      <c r="EW319" s="46"/>
      <c r="EX319" s="46"/>
      <c r="EY319" s="46"/>
      <c r="EZ319" s="46"/>
      <c r="FA319" s="46"/>
      <c r="FB319" s="46"/>
      <c r="FC319" s="46"/>
      <c r="FD319" s="46"/>
      <c r="FE319" s="46"/>
      <c r="FF319" s="46"/>
      <c r="FG319" s="46"/>
      <c r="FH319" s="46"/>
      <c r="FI319" s="46"/>
      <c r="FJ319" s="46"/>
      <c r="FK319" s="46"/>
      <c r="FL319" s="46"/>
      <c r="FM319" s="46"/>
      <c r="FN319" s="46"/>
      <c r="FO319" s="46"/>
      <c r="FP319" s="46"/>
      <c r="FQ319" s="46"/>
      <c r="FR319" s="46"/>
      <c r="FS319" s="46"/>
      <c r="FT319" s="46"/>
      <c r="FU319" s="46"/>
      <c r="FV319" s="46"/>
      <c r="FW319" s="46"/>
      <c r="FX319" s="46"/>
      <c r="FY319" s="46"/>
      <c r="FZ319" s="46"/>
      <c r="GA319" s="46"/>
      <c r="GB319" s="46"/>
      <c r="GC319" s="46"/>
      <c r="GD319" s="46"/>
      <c r="GE319" s="46"/>
      <c r="GF319" s="46"/>
      <c r="GG319" s="46"/>
      <c r="GH319" s="46"/>
      <c r="GI319" s="46"/>
      <c r="GJ319" s="46"/>
      <c r="GK319" s="46"/>
      <c r="GL319" s="46"/>
      <c r="GM319" s="46"/>
      <c r="GN319" s="46"/>
      <c r="GO319" s="46"/>
      <c r="GP319" s="46"/>
      <c r="GQ319" s="46"/>
      <c r="GR319" s="46"/>
      <c r="GS319" s="46"/>
      <c r="GT319" s="46"/>
      <c r="GU319" s="46"/>
      <c r="GV319" s="46"/>
      <c r="GW319" s="46"/>
      <c r="GX319" s="46"/>
      <c r="GY319" s="46"/>
      <c r="GZ319" s="46"/>
      <c r="HA319" s="46"/>
      <c r="HB319" s="46"/>
      <c r="HC319" s="46"/>
      <c r="HD319" s="46"/>
      <c r="HE319" s="46"/>
      <c r="HF319" s="46"/>
      <c r="HG319" s="46"/>
      <c r="HH319" s="46"/>
      <c r="HI319" s="46"/>
      <c r="HJ319" s="46"/>
      <c r="HK319" s="46"/>
      <c r="HL319" s="46"/>
      <c r="HM319" s="46"/>
      <c r="HN319" s="46"/>
      <c r="HO319" s="46"/>
      <c r="HP319" s="46"/>
      <c r="HQ319" s="46"/>
      <c r="HR319" s="46"/>
      <c r="HS319" s="46"/>
      <c r="HT319" s="46"/>
      <c r="HU319" s="46"/>
      <c r="HV319" s="46"/>
      <c r="HW319" s="46"/>
      <c r="HX319" s="46"/>
      <c r="HY319" s="46"/>
      <c r="HZ319" s="46"/>
      <c r="IA319" s="46"/>
      <c r="IB319" s="46"/>
      <c r="IC319" s="46"/>
      <c r="ID319" s="46"/>
      <c r="IE319" s="46"/>
      <c r="IF319" s="46"/>
      <c r="IG319" s="46"/>
      <c r="IH319" s="46"/>
      <c r="II319" s="46"/>
      <c r="IJ319" s="46"/>
      <c r="IK319" s="46"/>
      <c r="IL319" s="46"/>
      <c r="IM319" s="46"/>
      <c r="IN319" s="46"/>
      <c r="IO319" s="46"/>
      <c r="IP319" s="46"/>
      <c r="IQ319" s="46"/>
      <c r="IR319" s="46"/>
      <c r="IS319" s="46"/>
      <c r="IT319" s="46"/>
      <c r="IU319" s="46"/>
      <c r="IV319" s="46"/>
      <c r="IW319" s="46"/>
      <c r="IX319" s="46"/>
      <c r="IY319" s="46"/>
      <c r="IZ319" s="46"/>
      <c r="JA319" s="46"/>
      <c r="JB319" s="46"/>
      <c r="JC319" s="46"/>
      <c r="JD319" s="46"/>
      <c r="JE319" s="46"/>
    </row>
    <row r="320" spans="1:265" s="7" customFormat="1" ht="15" customHeight="1" thickBot="1" x14ac:dyDescent="0.25">
      <c r="A320" s="275"/>
      <c r="B320" s="92" t="s">
        <v>45</v>
      </c>
      <c r="C320" s="115"/>
      <c r="D320" s="886" t="s">
        <v>46</v>
      </c>
      <c r="E320" s="906"/>
      <c r="F320" s="439"/>
      <c r="G320" s="440"/>
      <c r="H320" s="203" t="s">
        <v>539</v>
      </c>
      <c r="I320" s="203" t="s">
        <v>1019</v>
      </c>
      <c r="J320" s="1767" t="s">
        <v>1424</v>
      </c>
      <c r="K320" s="742" t="s">
        <v>1508</v>
      </c>
      <c r="L320" s="226"/>
      <c r="M320" s="524"/>
      <c r="N320" s="1821"/>
      <c r="O320" s="254"/>
      <c r="P320" s="2159">
        <f t="shared" si="24"/>
        <v>0</v>
      </c>
      <c r="Q320" s="1827"/>
      <c r="R320" s="1829"/>
      <c r="S320" s="314"/>
      <c r="T320" s="301"/>
      <c r="U320" s="301"/>
      <c r="V320" s="301"/>
      <c r="W320" s="302">
        <v>4</v>
      </c>
      <c r="X320" s="124">
        <f>SUM(Q309:W320)</f>
        <v>40</v>
      </c>
      <c r="Y320" s="124">
        <f>X320</f>
        <v>40</v>
      </c>
      <c r="Z320" s="63"/>
      <c r="AA320" s="46"/>
      <c r="AB320" s="46"/>
      <c r="AC320" s="46" t="str">
        <f t="shared" si="28"/>
        <v/>
      </c>
      <c r="AD320" s="46"/>
      <c r="AE320" s="46"/>
      <c r="AF320" s="2111">
        <f t="shared" si="25"/>
        <v>0</v>
      </c>
      <c r="AG320" s="2111">
        <f t="shared" si="26"/>
        <v>4</v>
      </c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6"/>
      <c r="CQ320" s="46"/>
      <c r="CR320" s="46"/>
      <c r="CS320" s="46"/>
      <c r="CT320" s="46"/>
      <c r="CU320" s="46"/>
      <c r="CV320" s="46"/>
      <c r="CW320" s="46"/>
      <c r="CX320" s="46"/>
      <c r="CY320" s="46"/>
      <c r="CZ320" s="46"/>
      <c r="DA320" s="46"/>
      <c r="DB320" s="46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6"/>
      <c r="EK320" s="46"/>
      <c r="EL320" s="46"/>
      <c r="EM320" s="46"/>
      <c r="EN320" s="46"/>
      <c r="EO320" s="46"/>
      <c r="EP320" s="46"/>
      <c r="EQ320" s="46"/>
      <c r="ER320" s="46"/>
      <c r="ES320" s="46"/>
      <c r="ET320" s="46"/>
      <c r="EU320" s="46"/>
      <c r="EV320" s="46"/>
      <c r="EW320" s="46"/>
      <c r="EX320" s="46"/>
      <c r="EY320" s="46"/>
      <c r="EZ320" s="46"/>
      <c r="FA320" s="46"/>
      <c r="FB320" s="46"/>
      <c r="FC320" s="46"/>
      <c r="FD320" s="46"/>
      <c r="FE320" s="46"/>
      <c r="FF320" s="46"/>
      <c r="FG320" s="46"/>
      <c r="FH320" s="46"/>
      <c r="FI320" s="46"/>
      <c r="FJ320" s="46"/>
      <c r="FK320" s="46"/>
      <c r="FL320" s="46"/>
      <c r="FM320" s="46"/>
      <c r="FN320" s="46"/>
      <c r="FO320" s="46"/>
      <c r="FP320" s="46"/>
      <c r="FQ320" s="46"/>
      <c r="FR320" s="46"/>
      <c r="FS320" s="46"/>
      <c r="FT320" s="46"/>
      <c r="FU320" s="46"/>
      <c r="FV320" s="46"/>
      <c r="FW320" s="46"/>
      <c r="FX320" s="46"/>
      <c r="FY320" s="46"/>
      <c r="FZ320" s="46"/>
      <c r="GA320" s="46"/>
      <c r="GB320" s="46"/>
      <c r="GC320" s="46"/>
      <c r="GD320" s="46"/>
      <c r="GE320" s="46"/>
      <c r="GF320" s="46"/>
      <c r="GG320" s="46"/>
      <c r="GH320" s="46"/>
      <c r="GI320" s="46"/>
      <c r="GJ320" s="46"/>
      <c r="GK320" s="46"/>
      <c r="GL320" s="46"/>
      <c r="GM320" s="46"/>
      <c r="GN320" s="46"/>
      <c r="GO320" s="46"/>
      <c r="GP320" s="46"/>
      <c r="GQ320" s="46"/>
      <c r="GR320" s="46"/>
      <c r="GS320" s="46"/>
      <c r="GT320" s="46"/>
      <c r="GU320" s="46"/>
      <c r="GV320" s="46"/>
      <c r="GW320" s="46"/>
      <c r="GX320" s="46"/>
      <c r="GY320" s="46"/>
      <c r="GZ320" s="46"/>
      <c r="HA320" s="46"/>
      <c r="HB320" s="46"/>
      <c r="HC320" s="46"/>
      <c r="HD320" s="46"/>
      <c r="HE320" s="46"/>
      <c r="HF320" s="46"/>
      <c r="HG320" s="46"/>
      <c r="HH320" s="46"/>
      <c r="HI320" s="46"/>
      <c r="HJ320" s="46"/>
      <c r="HK320" s="46"/>
      <c r="HL320" s="46"/>
      <c r="HM320" s="46"/>
      <c r="HN320" s="46"/>
      <c r="HO320" s="46"/>
      <c r="HP320" s="46"/>
      <c r="HQ320" s="46"/>
      <c r="HR320" s="46"/>
      <c r="HS320" s="46"/>
      <c r="HT320" s="46"/>
      <c r="HU320" s="46"/>
      <c r="HV320" s="46"/>
      <c r="HW320" s="46"/>
      <c r="HX320" s="46"/>
      <c r="HY320" s="46"/>
      <c r="HZ320" s="46"/>
      <c r="IA320" s="46"/>
      <c r="IB320" s="46"/>
      <c r="IC320" s="46"/>
      <c r="ID320" s="46"/>
      <c r="IE320" s="46"/>
      <c r="IF320" s="46"/>
      <c r="IG320" s="46"/>
      <c r="IH320" s="46"/>
      <c r="II320" s="46"/>
      <c r="IJ320" s="46"/>
      <c r="IK320" s="46"/>
      <c r="IL320" s="46"/>
      <c r="IM320" s="46"/>
      <c r="IN320" s="46"/>
      <c r="IO320" s="46"/>
      <c r="IP320" s="46"/>
      <c r="IQ320" s="46"/>
      <c r="IR320" s="46"/>
      <c r="IS320" s="46"/>
      <c r="IT320" s="46"/>
      <c r="IU320" s="46"/>
      <c r="IV320" s="46"/>
      <c r="IW320" s="46"/>
      <c r="IX320" s="46"/>
      <c r="IY320" s="46"/>
      <c r="IZ320" s="46"/>
      <c r="JA320" s="46"/>
      <c r="JB320" s="46"/>
      <c r="JC320" s="46"/>
      <c r="JD320" s="46"/>
      <c r="JE320" s="46"/>
    </row>
    <row r="321" spans="1:265" s="7" customFormat="1" ht="15" customHeight="1" thickBot="1" x14ac:dyDescent="0.25">
      <c r="A321" s="143">
        <f>A309+1</f>
        <v>34</v>
      </c>
      <c r="B321" s="633" t="s">
        <v>187</v>
      </c>
      <c r="C321" s="113" t="s">
        <v>35</v>
      </c>
      <c r="D321" s="882" t="s">
        <v>188</v>
      </c>
      <c r="E321" s="905" t="s">
        <v>91</v>
      </c>
      <c r="F321" s="437" t="s">
        <v>189</v>
      </c>
      <c r="G321" s="438" t="s">
        <v>1411</v>
      </c>
      <c r="H321" s="202" t="s">
        <v>23</v>
      </c>
      <c r="I321" s="202" t="s">
        <v>107</v>
      </c>
      <c r="J321" s="202"/>
      <c r="K321" s="224" t="s">
        <v>1466</v>
      </c>
      <c r="L321" s="224" t="s">
        <v>97</v>
      </c>
      <c r="M321" s="398">
        <v>3</v>
      </c>
      <c r="N321" s="398" t="s">
        <v>24</v>
      </c>
      <c r="O321" s="224" t="s">
        <v>348</v>
      </c>
      <c r="P321" s="2159">
        <f t="shared" si="24"/>
        <v>3</v>
      </c>
      <c r="Q321" s="294">
        <v>3</v>
      </c>
      <c r="R321" s="295"/>
      <c r="S321" s="295"/>
      <c r="T321" s="295"/>
      <c r="U321" s="295"/>
      <c r="V321" s="295"/>
      <c r="W321" s="296"/>
      <c r="X321" s="122"/>
      <c r="Y321" s="122"/>
      <c r="Z321" s="63" t="str">
        <f>C321</f>
        <v>TC</v>
      </c>
      <c r="AA321" s="46" t="s">
        <v>873</v>
      </c>
      <c r="AB321" s="46" t="s">
        <v>880</v>
      </c>
      <c r="AC321" s="46">
        <f t="shared" si="28"/>
        <v>20</v>
      </c>
      <c r="AD321" s="46"/>
      <c r="AE321" s="46"/>
      <c r="AF321" s="2111">
        <f t="shared" si="25"/>
        <v>3</v>
      </c>
      <c r="AG321" s="2111">
        <f t="shared" si="26"/>
        <v>0</v>
      </c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  <c r="CI321" s="46"/>
      <c r="CJ321" s="46"/>
      <c r="CK321" s="46"/>
      <c r="CL321" s="46"/>
      <c r="CM321" s="46"/>
      <c r="CN321" s="46"/>
      <c r="CO321" s="46"/>
      <c r="CP321" s="46"/>
      <c r="CQ321" s="46"/>
      <c r="CR321" s="46"/>
      <c r="CS321" s="46"/>
      <c r="CT321" s="46"/>
      <c r="CU321" s="46"/>
      <c r="CV321" s="46"/>
      <c r="CW321" s="46"/>
      <c r="CX321" s="46"/>
      <c r="CY321" s="46"/>
      <c r="CZ321" s="46"/>
      <c r="DA321" s="46"/>
      <c r="DB321" s="46"/>
      <c r="DC321" s="46"/>
      <c r="DD321" s="46"/>
      <c r="DE321" s="46"/>
      <c r="DF321" s="46"/>
      <c r="DG321" s="46"/>
      <c r="DH321" s="46"/>
      <c r="DI321" s="46"/>
      <c r="DJ321" s="46"/>
      <c r="DK321" s="46"/>
      <c r="DL321" s="46"/>
      <c r="DM321" s="46"/>
      <c r="DN321" s="46"/>
      <c r="DO321" s="46"/>
      <c r="DP321" s="46"/>
      <c r="DQ321" s="46"/>
      <c r="DR321" s="46"/>
      <c r="DS321" s="46"/>
      <c r="DT321" s="46"/>
      <c r="DU321" s="46"/>
      <c r="DV321" s="46"/>
      <c r="DW321" s="46"/>
      <c r="DX321" s="46"/>
      <c r="DY321" s="46"/>
      <c r="DZ321" s="46"/>
      <c r="EA321" s="46"/>
      <c r="EB321" s="46"/>
      <c r="EC321" s="46"/>
      <c r="ED321" s="46"/>
      <c r="EE321" s="46"/>
      <c r="EF321" s="46"/>
      <c r="EG321" s="46"/>
      <c r="EH321" s="46"/>
      <c r="EI321" s="46"/>
      <c r="EJ321" s="46"/>
      <c r="EK321" s="46"/>
      <c r="EL321" s="46"/>
      <c r="EM321" s="46"/>
      <c r="EN321" s="46"/>
      <c r="EO321" s="46"/>
      <c r="EP321" s="46"/>
      <c r="EQ321" s="46"/>
      <c r="ER321" s="46"/>
      <c r="ES321" s="46"/>
      <c r="ET321" s="46"/>
      <c r="EU321" s="46"/>
      <c r="EV321" s="46"/>
      <c r="EW321" s="46"/>
      <c r="EX321" s="46"/>
      <c r="EY321" s="46"/>
      <c r="EZ321" s="46"/>
      <c r="FA321" s="46"/>
      <c r="FB321" s="46"/>
      <c r="FC321" s="46"/>
      <c r="FD321" s="46"/>
      <c r="FE321" s="46"/>
      <c r="FF321" s="46"/>
      <c r="FG321" s="46"/>
      <c r="FH321" s="46"/>
      <c r="FI321" s="46"/>
      <c r="FJ321" s="46"/>
      <c r="FK321" s="46"/>
      <c r="FL321" s="46"/>
      <c r="FM321" s="46"/>
      <c r="FN321" s="46"/>
      <c r="FO321" s="46"/>
      <c r="FP321" s="46"/>
      <c r="FQ321" s="46"/>
      <c r="FR321" s="46"/>
      <c r="FS321" s="46"/>
      <c r="FT321" s="46"/>
      <c r="FU321" s="46"/>
      <c r="FV321" s="46"/>
      <c r="FW321" s="46"/>
      <c r="FX321" s="46"/>
      <c r="FY321" s="46"/>
      <c r="FZ321" s="46"/>
      <c r="GA321" s="46"/>
      <c r="GB321" s="46"/>
      <c r="GC321" s="46"/>
      <c r="GD321" s="46"/>
      <c r="GE321" s="46"/>
      <c r="GF321" s="46"/>
      <c r="GG321" s="46"/>
      <c r="GH321" s="46"/>
      <c r="GI321" s="46"/>
      <c r="GJ321" s="46"/>
      <c r="GK321" s="46"/>
      <c r="GL321" s="46"/>
      <c r="GM321" s="46"/>
      <c r="GN321" s="46"/>
      <c r="GO321" s="46"/>
      <c r="GP321" s="46"/>
      <c r="GQ321" s="46"/>
      <c r="GR321" s="46"/>
      <c r="GS321" s="46"/>
      <c r="GT321" s="46"/>
      <c r="GU321" s="46"/>
      <c r="GV321" s="46"/>
      <c r="GW321" s="46"/>
      <c r="GX321" s="46"/>
      <c r="GY321" s="46"/>
      <c r="GZ321" s="46"/>
      <c r="HA321" s="46"/>
      <c r="HB321" s="46"/>
      <c r="HC321" s="46"/>
      <c r="HD321" s="46"/>
      <c r="HE321" s="46"/>
      <c r="HF321" s="46"/>
      <c r="HG321" s="46"/>
      <c r="HH321" s="46"/>
      <c r="HI321" s="46"/>
      <c r="HJ321" s="46"/>
      <c r="HK321" s="46"/>
      <c r="HL321" s="46"/>
      <c r="HM321" s="46"/>
      <c r="HN321" s="46"/>
      <c r="HO321" s="46"/>
      <c r="HP321" s="46"/>
      <c r="HQ321" s="46"/>
      <c r="HR321" s="46"/>
      <c r="HS321" s="46"/>
      <c r="HT321" s="46"/>
      <c r="HU321" s="46"/>
      <c r="HV321" s="46"/>
      <c r="HW321" s="46"/>
      <c r="HX321" s="46"/>
      <c r="HY321" s="46"/>
      <c r="HZ321" s="46"/>
      <c r="IA321" s="46"/>
      <c r="IB321" s="46"/>
      <c r="IC321" s="46"/>
      <c r="ID321" s="46"/>
      <c r="IE321" s="46"/>
      <c r="IF321" s="46"/>
      <c r="IG321" s="46"/>
      <c r="IH321" s="46"/>
      <c r="II321" s="46"/>
      <c r="IJ321" s="46"/>
      <c r="IK321" s="46"/>
      <c r="IL321" s="46"/>
      <c r="IM321" s="46"/>
      <c r="IN321" s="46"/>
      <c r="IO321" s="46"/>
      <c r="IP321" s="46"/>
      <c r="IQ321" s="46"/>
      <c r="IR321" s="46"/>
      <c r="IS321" s="46"/>
      <c r="IT321" s="46"/>
      <c r="IU321" s="46"/>
      <c r="IV321" s="46"/>
      <c r="IW321" s="46"/>
      <c r="IX321" s="46"/>
      <c r="IY321" s="46"/>
      <c r="IZ321" s="46"/>
      <c r="JA321" s="46"/>
      <c r="JB321" s="46"/>
      <c r="JC321" s="46"/>
      <c r="JD321" s="46"/>
      <c r="JE321" s="46"/>
    </row>
    <row r="322" spans="1:265" s="7" customFormat="1" ht="15" customHeight="1" thickBot="1" x14ac:dyDescent="0.25">
      <c r="A322" s="143"/>
      <c r="B322" s="73" t="s">
        <v>187</v>
      </c>
      <c r="C322" s="113"/>
      <c r="D322" s="884" t="s">
        <v>188</v>
      </c>
      <c r="E322" s="905"/>
      <c r="F322" s="437"/>
      <c r="G322" s="438"/>
      <c r="H322" s="184" t="s">
        <v>23</v>
      </c>
      <c r="I322" s="184" t="s">
        <v>107</v>
      </c>
      <c r="J322" s="184"/>
      <c r="K322" s="225" t="s">
        <v>1466</v>
      </c>
      <c r="L322" s="225" t="s">
        <v>97</v>
      </c>
      <c r="M322" s="397">
        <v>3</v>
      </c>
      <c r="N322" s="397" t="s">
        <v>98</v>
      </c>
      <c r="O322" s="225" t="s">
        <v>344</v>
      </c>
      <c r="P322" s="2159">
        <f t="shared" si="24"/>
        <v>3</v>
      </c>
      <c r="Q322" s="297">
        <v>3</v>
      </c>
      <c r="R322" s="298"/>
      <c r="S322" s="298"/>
      <c r="T322" s="298"/>
      <c r="U322" s="298"/>
      <c r="V322" s="298"/>
      <c r="W322" s="299"/>
      <c r="X322" s="122"/>
      <c r="Y322" s="122"/>
      <c r="Z322" s="63"/>
      <c r="AA322" s="46"/>
      <c r="AB322" s="46"/>
      <c r="AC322" s="46" t="str">
        <f t="shared" si="28"/>
        <v/>
      </c>
      <c r="AD322" s="46"/>
      <c r="AE322" s="46"/>
      <c r="AF322" s="2111">
        <f t="shared" si="25"/>
        <v>3</v>
      </c>
      <c r="AG322" s="2111">
        <f t="shared" si="26"/>
        <v>0</v>
      </c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  <c r="CZ322" s="46"/>
      <c r="DA322" s="46"/>
      <c r="DB322" s="46"/>
      <c r="DC322" s="46"/>
      <c r="DD322" s="46"/>
      <c r="DE322" s="46"/>
      <c r="DF322" s="46"/>
      <c r="DG322" s="46"/>
      <c r="DH322" s="46"/>
      <c r="DI322" s="46"/>
      <c r="DJ322" s="46"/>
      <c r="DK322" s="46"/>
      <c r="DL322" s="46"/>
      <c r="DM322" s="46"/>
      <c r="DN322" s="46"/>
      <c r="DO322" s="46"/>
      <c r="DP322" s="46"/>
      <c r="DQ322" s="46"/>
      <c r="DR322" s="46"/>
      <c r="DS322" s="46"/>
      <c r="DT322" s="46"/>
      <c r="DU322" s="46"/>
      <c r="DV322" s="46"/>
      <c r="DW322" s="46"/>
      <c r="DX322" s="46"/>
      <c r="DY322" s="46"/>
      <c r="DZ322" s="46"/>
      <c r="EA322" s="46"/>
      <c r="EB322" s="46"/>
      <c r="EC322" s="46"/>
      <c r="ED322" s="46"/>
      <c r="EE322" s="46"/>
      <c r="EF322" s="46"/>
      <c r="EG322" s="46"/>
      <c r="EH322" s="46"/>
      <c r="EI322" s="46"/>
      <c r="EJ322" s="46"/>
      <c r="EK322" s="46"/>
      <c r="EL322" s="46"/>
      <c r="EM322" s="46"/>
      <c r="EN322" s="46"/>
      <c r="EO322" s="46"/>
      <c r="EP322" s="46"/>
      <c r="EQ322" s="46"/>
      <c r="ER322" s="46"/>
      <c r="ES322" s="46"/>
      <c r="ET322" s="46"/>
      <c r="EU322" s="46"/>
      <c r="EV322" s="46"/>
      <c r="EW322" s="46"/>
      <c r="EX322" s="46"/>
      <c r="EY322" s="46"/>
      <c r="EZ322" s="46"/>
      <c r="FA322" s="46"/>
      <c r="FB322" s="46"/>
      <c r="FC322" s="46"/>
      <c r="FD322" s="46"/>
      <c r="FE322" s="46"/>
      <c r="FF322" s="46"/>
      <c r="FG322" s="46"/>
      <c r="FH322" s="46"/>
      <c r="FI322" s="46"/>
      <c r="FJ322" s="46"/>
      <c r="FK322" s="46"/>
      <c r="FL322" s="46"/>
      <c r="FM322" s="46"/>
      <c r="FN322" s="46"/>
      <c r="FO322" s="46"/>
      <c r="FP322" s="46"/>
      <c r="FQ322" s="46"/>
      <c r="FR322" s="46"/>
      <c r="FS322" s="46"/>
      <c r="FT322" s="46"/>
      <c r="FU322" s="46"/>
      <c r="FV322" s="46"/>
      <c r="FW322" s="46"/>
      <c r="FX322" s="46"/>
      <c r="FY322" s="46"/>
      <c r="FZ322" s="46"/>
      <c r="GA322" s="46"/>
      <c r="GB322" s="46"/>
      <c r="GC322" s="46"/>
      <c r="GD322" s="46"/>
      <c r="GE322" s="46"/>
      <c r="GF322" s="46"/>
      <c r="GG322" s="46"/>
      <c r="GH322" s="46"/>
      <c r="GI322" s="46"/>
      <c r="GJ322" s="46"/>
      <c r="GK322" s="46"/>
      <c r="GL322" s="46"/>
      <c r="GM322" s="46"/>
      <c r="GN322" s="46"/>
      <c r="GO322" s="46"/>
      <c r="GP322" s="46"/>
      <c r="GQ322" s="46"/>
      <c r="GR322" s="46"/>
      <c r="GS322" s="46"/>
      <c r="GT322" s="46"/>
      <c r="GU322" s="46"/>
      <c r="GV322" s="46"/>
      <c r="GW322" s="46"/>
      <c r="GX322" s="46"/>
      <c r="GY322" s="46"/>
      <c r="GZ322" s="46"/>
      <c r="HA322" s="46"/>
      <c r="HB322" s="46"/>
      <c r="HC322" s="46"/>
      <c r="HD322" s="46"/>
      <c r="HE322" s="46"/>
      <c r="HF322" s="46"/>
      <c r="HG322" s="46"/>
      <c r="HH322" s="46"/>
      <c r="HI322" s="46"/>
      <c r="HJ322" s="46"/>
      <c r="HK322" s="46"/>
      <c r="HL322" s="46"/>
      <c r="HM322" s="46"/>
      <c r="HN322" s="46"/>
      <c r="HO322" s="46"/>
      <c r="HP322" s="46"/>
      <c r="HQ322" s="46"/>
      <c r="HR322" s="46"/>
      <c r="HS322" s="46"/>
      <c r="HT322" s="46"/>
      <c r="HU322" s="46"/>
      <c r="HV322" s="46"/>
      <c r="HW322" s="46"/>
      <c r="HX322" s="46"/>
      <c r="HY322" s="46"/>
      <c r="HZ322" s="46"/>
      <c r="IA322" s="46"/>
      <c r="IB322" s="46"/>
      <c r="IC322" s="46"/>
      <c r="ID322" s="46"/>
      <c r="IE322" s="46"/>
      <c r="IF322" s="46"/>
      <c r="IG322" s="46"/>
      <c r="IH322" s="46"/>
      <c r="II322" s="46"/>
      <c r="IJ322" s="46"/>
      <c r="IK322" s="46"/>
      <c r="IL322" s="46"/>
      <c r="IM322" s="46"/>
      <c r="IN322" s="46"/>
      <c r="IO322" s="46"/>
      <c r="IP322" s="46"/>
      <c r="IQ322" s="46"/>
      <c r="IR322" s="46"/>
      <c r="IS322" s="46"/>
      <c r="IT322" s="46"/>
      <c r="IU322" s="46"/>
      <c r="IV322" s="46"/>
      <c r="IW322" s="46"/>
      <c r="IX322" s="46"/>
      <c r="IY322" s="46"/>
      <c r="IZ322" s="46"/>
      <c r="JA322" s="46"/>
      <c r="JB322" s="46"/>
      <c r="JC322" s="46"/>
      <c r="JD322" s="46"/>
      <c r="JE322" s="46"/>
    </row>
    <row r="323" spans="1:265" s="7" customFormat="1" ht="15" customHeight="1" thickBot="1" x14ac:dyDescent="0.25">
      <c r="A323" s="143"/>
      <c r="B323" s="73" t="s">
        <v>187</v>
      </c>
      <c r="C323" s="113"/>
      <c r="D323" s="884" t="s">
        <v>188</v>
      </c>
      <c r="E323" s="905"/>
      <c r="F323" s="437"/>
      <c r="G323" s="438"/>
      <c r="H323" s="184" t="s">
        <v>23</v>
      </c>
      <c r="I323" s="184" t="s">
        <v>107</v>
      </c>
      <c r="J323" s="184"/>
      <c r="K323" s="225" t="s">
        <v>1467</v>
      </c>
      <c r="L323" s="225" t="s">
        <v>97</v>
      </c>
      <c r="M323" s="397">
        <v>2</v>
      </c>
      <c r="N323" s="397" t="s">
        <v>24</v>
      </c>
      <c r="O323" s="225" t="s">
        <v>348</v>
      </c>
      <c r="P323" s="2159">
        <f t="shared" si="24"/>
        <v>4</v>
      </c>
      <c r="Q323" s="297">
        <v>4</v>
      </c>
      <c r="R323" s="298"/>
      <c r="S323" s="298"/>
      <c r="T323" s="298"/>
      <c r="U323" s="298"/>
      <c r="V323" s="298"/>
      <c r="W323" s="299"/>
      <c r="X323" s="122"/>
      <c r="Y323" s="122"/>
      <c r="Z323" s="63"/>
      <c r="AA323" s="46"/>
      <c r="AB323" s="46"/>
      <c r="AC323" s="46" t="str">
        <f t="shared" si="28"/>
        <v/>
      </c>
      <c r="AD323" s="46"/>
      <c r="AE323" s="46"/>
      <c r="AF323" s="2111">
        <f t="shared" si="25"/>
        <v>4</v>
      </c>
      <c r="AG323" s="2111">
        <f t="shared" si="26"/>
        <v>0</v>
      </c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6"/>
      <c r="CQ323" s="46"/>
      <c r="CR323" s="46"/>
      <c r="CS323" s="46"/>
      <c r="CT323" s="46"/>
      <c r="CU323" s="46"/>
      <c r="CV323" s="46"/>
      <c r="CW323" s="46"/>
      <c r="CX323" s="46"/>
      <c r="CY323" s="46"/>
      <c r="CZ323" s="46"/>
      <c r="DA323" s="46"/>
      <c r="DB323" s="46"/>
      <c r="DC323" s="46"/>
      <c r="DD323" s="46"/>
      <c r="DE323" s="46"/>
      <c r="DF323" s="46"/>
      <c r="DG323" s="46"/>
      <c r="DH323" s="46"/>
      <c r="DI323" s="46"/>
      <c r="DJ323" s="46"/>
      <c r="DK323" s="46"/>
      <c r="DL323" s="46"/>
      <c r="DM323" s="46"/>
      <c r="DN323" s="46"/>
      <c r="DO323" s="46"/>
      <c r="DP323" s="46"/>
      <c r="DQ323" s="46"/>
      <c r="DR323" s="46"/>
      <c r="DS323" s="46"/>
      <c r="DT323" s="46"/>
      <c r="DU323" s="46"/>
      <c r="DV323" s="46"/>
      <c r="DW323" s="46"/>
      <c r="DX323" s="46"/>
      <c r="DY323" s="46"/>
      <c r="DZ323" s="46"/>
      <c r="EA323" s="46"/>
      <c r="EB323" s="46"/>
      <c r="EC323" s="46"/>
      <c r="ED323" s="46"/>
      <c r="EE323" s="46"/>
      <c r="EF323" s="46"/>
      <c r="EG323" s="46"/>
      <c r="EH323" s="46"/>
      <c r="EI323" s="46"/>
      <c r="EJ323" s="46"/>
      <c r="EK323" s="46"/>
      <c r="EL323" s="46"/>
      <c r="EM323" s="46"/>
      <c r="EN323" s="46"/>
      <c r="EO323" s="46"/>
      <c r="EP323" s="46"/>
      <c r="EQ323" s="46"/>
      <c r="ER323" s="46"/>
      <c r="ES323" s="46"/>
      <c r="ET323" s="46"/>
      <c r="EU323" s="46"/>
      <c r="EV323" s="46"/>
      <c r="EW323" s="46"/>
      <c r="EX323" s="46"/>
      <c r="EY323" s="46"/>
      <c r="EZ323" s="46"/>
      <c r="FA323" s="46"/>
      <c r="FB323" s="46"/>
      <c r="FC323" s="46"/>
      <c r="FD323" s="46"/>
      <c r="FE323" s="46"/>
      <c r="FF323" s="46"/>
      <c r="FG323" s="46"/>
      <c r="FH323" s="46"/>
      <c r="FI323" s="46"/>
      <c r="FJ323" s="46"/>
      <c r="FK323" s="46"/>
      <c r="FL323" s="46"/>
      <c r="FM323" s="46"/>
      <c r="FN323" s="46"/>
      <c r="FO323" s="46"/>
      <c r="FP323" s="46"/>
      <c r="FQ323" s="46"/>
      <c r="FR323" s="46"/>
      <c r="FS323" s="46"/>
      <c r="FT323" s="46"/>
      <c r="FU323" s="46"/>
      <c r="FV323" s="46"/>
      <c r="FW323" s="46"/>
      <c r="FX323" s="46"/>
      <c r="FY323" s="46"/>
      <c r="FZ323" s="46"/>
      <c r="GA323" s="46"/>
      <c r="GB323" s="46"/>
      <c r="GC323" s="46"/>
      <c r="GD323" s="46"/>
      <c r="GE323" s="46"/>
      <c r="GF323" s="46"/>
      <c r="GG323" s="46"/>
      <c r="GH323" s="46"/>
      <c r="GI323" s="46"/>
      <c r="GJ323" s="46"/>
      <c r="GK323" s="46"/>
      <c r="GL323" s="46"/>
      <c r="GM323" s="46"/>
      <c r="GN323" s="46"/>
      <c r="GO323" s="46"/>
      <c r="GP323" s="46"/>
      <c r="GQ323" s="46"/>
      <c r="GR323" s="46"/>
      <c r="GS323" s="46"/>
      <c r="GT323" s="46"/>
      <c r="GU323" s="46"/>
      <c r="GV323" s="46"/>
      <c r="GW323" s="46"/>
      <c r="GX323" s="46"/>
      <c r="GY323" s="46"/>
      <c r="GZ323" s="46"/>
      <c r="HA323" s="46"/>
      <c r="HB323" s="46"/>
      <c r="HC323" s="46"/>
      <c r="HD323" s="46"/>
      <c r="HE323" s="46"/>
      <c r="HF323" s="46"/>
      <c r="HG323" s="46"/>
      <c r="HH323" s="46"/>
      <c r="HI323" s="46"/>
      <c r="HJ323" s="46"/>
      <c r="HK323" s="46"/>
      <c r="HL323" s="46"/>
      <c r="HM323" s="46"/>
      <c r="HN323" s="46"/>
      <c r="HO323" s="46"/>
      <c r="HP323" s="46"/>
      <c r="HQ323" s="46"/>
      <c r="HR323" s="46"/>
      <c r="HS323" s="46"/>
      <c r="HT323" s="46"/>
      <c r="HU323" s="46"/>
      <c r="HV323" s="46"/>
      <c r="HW323" s="46"/>
      <c r="HX323" s="46"/>
      <c r="HY323" s="46"/>
      <c r="HZ323" s="46"/>
      <c r="IA323" s="46"/>
      <c r="IB323" s="46"/>
      <c r="IC323" s="46"/>
      <c r="ID323" s="46"/>
      <c r="IE323" s="46"/>
      <c r="IF323" s="46"/>
      <c r="IG323" s="46"/>
      <c r="IH323" s="46"/>
      <c r="II323" s="46"/>
      <c r="IJ323" s="46"/>
      <c r="IK323" s="46"/>
      <c r="IL323" s="46"/>
      <c r="IM323" s="46"/>
      <c r="IN323" s="46"/>
      <c r="IO323" s="46"/>
      <c r="IP323" s="46"/>
      <c r="IQ323" s="46"/>
      <c r="IR323" s="46"/>
      <c r="IS323" s="46"/>
      <c r="IT323" s="46"/>
      <c r="IU323" s="46"/>
      <c r="IV323" s="46"/>
      <c r="IW323" s="46"/>
      <c r="IX323" s="46"/>
      <c r="IY323" s="46"/>
      <c r="IZ323" s="46"/>
      <c r="JA323" s="46"/>
      <c r="JB323" s="46"/>
      <c r="JC323" s="46"/>
      <c r="JD323" s="46"/>
      <c r="JE323" s="46"/>
    </row>
    <row r="324" spans="1:265" s="7" customFormat="1" ht="15" customHeight="1" thickBot="1" x14ac:dyDescent="0.25">
      <c r="A324" s="143"/>
      <c r="B324" s="73" t="s">
        <v>187</v>
      </c>
      <c r="C324" s="113"/>
      <c r="D324" s="884" t="s">
        <v>188</v>
      </c>
      <c r="E324" s="905"/>
      <c r="F324" s="437"/>
      <c r="G324" s="438"/>
      <c r="H324" s="184" t="s">
        <v>23</v>
      </c>
      <c r="I324" s="184" t="s">
        <v>107</v>
      </c>
      <c r="J324" s="184"/>
      <c r="K324" s="225" t="s">
        <v>1467</v>
      </c>
      <c r="L324" s="225" t="s">
        <v>97</v>
      </c>
      <c r="M324" s="397">
        <v>2</v>
      </c>
      <c r="N324" s="397" t="s">
        <v>98</v>
      </c>
      <c r="O324" s="225" t="s">
        <v>344</v>
      </c>
      <c r="P324" s="2159">
        <f t="shared" si="24"/>
        <v>4</v>
      </c>
      <c r="Q324" s="297">
        <v>4</v>
      </c>
      <c r="R324" s="298"/>
      <c r="S324" s="298"/>
      <c r="T324" s="298"/>
      <c r="U324" s="298"/>
      <c r="V324" s="298"/>
      <c r="W324" s="299"/>
      <c r="X324" s="122"/>
      <c r="Y324" s="122"/>
      <c r="Z324" s="63"/>
      <c r="AA324" s="46"/>
      <c r="AB324" s="46"/>
      <c r="AC324" s="46" t="str">
        <f t="shared" si="28"/>
        <v/>
      </c>
      <c r="AD324" s="46"/>
      <c r="AE324" s="46"/>
      <c r="AF324" s="2111">
        <f t="shared" si="25"/>
        <v>4</v>
      </c>
      <c r="AG324" s="2111">
        <f t="shared" si="26"/>
        <v>0</v>
      </c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6"/>
      <c r="DA324" s="46"/>
      <c r="DB324" s="46"/>
      <c r="DC324" s="46"/>
      <c r="DD324" s="46"/>
      <c r="DE324" s="46"/>
      <c r="DF324" s="46"/>
      <c r="DG324" s="46"/>
      <c r="DH324" s="46"/>
      <c r="DI324" s="46"/>
      <c r="DJ324" s="46"/>
      <c r="DK324" s="46"/>
      <c r="DL324" s="46"/>
      <c r="DM324" s="46"/>
      <c r="DN324" s="46"/>
      <c r="DO324" s="46"/>
      <c r="DP324" s="46"/>
      <c r="DQ324" s="46"/>
      <c r="DR324" s="46"/>
      <c r="DS324" s="46"/>
      <c r="DT324" s="46"/>
      <c r="DU324" s="46"/>
      <c r="DV324" s="46"/>
      <c r="DW324" s="46"/>
      <c r="DX324" s="46"/>
      <c r="DY324" s="46"/>
      <c r="DZ324" s="46"/>
      <c r="EA324" s="46"/>
      <c r="EB324" s="46"/>
      <c r="EC324" s="46"/>
      <c r="ED324" s="46"/>
      <c r="EE324" s="46"/>
      <c r="EF324" s="46"/>
      <c r="EG324" s="46"/>
      <c r="EH324" s="46"/>
      <c r="EI324" s="46"/>
      <c r="EJ324" s="46"/>
      <c r="EK324" s="46"/>
      <c r="EL324" s="46"/>
      <c r="EM324" s="46"/>
      <c r="EN324" s="46"/>
      <c r="EO324" s="46"/>
      <c r="EP324" s="46"/>
      <c r="EQ324" s="46"/>
      <c r="ER324" s="46"/>
      <c r="ES324" s="46"/>
      <c r="ET324" s="46"/>
      <c r="EU324" s="46"/>
      <c r="EV324" s="46"/>
      <c r="EW324" s="46"/>
      <c r="EX324" s="46"/>
      <c r="EY324" s="46"/>
      <c r="EZ324" s="46"/>
      <c r="FA324" s="46"/>
      <c r="FB324" s="46"/>
      <c r="FC324" s="46"/>
      <c r="FD324" s="46"/>
      <c r="FE324" s="46"/>
      <c r="FF324" s="46"/>
      <c r="FG324" s="46"/>
      <c r="FH324" s="46"/>
      <c r="FI324" s="46"/>
      <c r="FJ324" s="46"/>
      <c r="FK324" s="46"/>
      <c r="FL324" s="46"/>
      <c r="FM324" s="46"/>
      <c r="FN324" s="46"/>
      <c r="FO324" s="46"/>
      <c r="FP324" s="46"/>
      <c r="FQ324" s="46"/>
      <c r="FR324" s="46"/>
      <c r="FS324" s="46"/>
      <c r="FT324" s="46"/>
      <c r="FU324" s="46"/>
      <c r="FV324" s="46"/>
      <c r="FW324" s="46"/>
      <c r="FX324" s="46"/>
      <c r="FY324" s="46"/>
      <c r="FZ324" s="46"/>
      <c r="GA324" s="46"/>
      <c r="GB324" s="46"/>
      <c r="GC324" s="46"/>
      <c r="GD324" s="46"/>
      <c r="GE324" s="46"/>
      <c r="GF324" s="46"/>
      <c r="GG324" s="46"/>
      <c r="GH324" s="46"/>
      <c r="GI324" s="46"/>
      <c r="GJ324" s="46"/>
      <c r="GK324" s="46"/>
      <c r="GL324" s="46"/>
      <c r="GM324" s="46"/>
      <c r="GN324" s="46"/>
      <c r="GO324" s="46"/>
      <c r="GP324" s="46"/>
      <c r="GQ324" s="46"/>
      <c r="GR324" s="46"/>
      <c r="GS324" s="46"/>
      <c r="GT324" s="46"/>
      <c r="GU324" s="46"/>
      <c r="GV324" s="46"/>
      <c r="GW324" s="46"/>
      <c r="GX324" s="46"/>
      <c r="GY324" s="46"/>
      <c r="GZ324" s="46"/>
      <c r="HA324" s="46"/>
      <c r="HB324" s="46"/>
      <c r="HC324" s="46"/>
      <c r="HD324" s="46"/>
      <c r="HE324" s="46"/>
      <c r="HF324" s="46"/>
      <c r="HG324" s="46"/>
      <c r="HH324" s="46"/>
      <c r="HI324" s="46"/>
      <c r="HJ324" s="46"/>
      <c r="HK324" s="46"/>
      <c r="HL324" s="46"/>
      <c r="HM324" s="46"/>
      <c r="HN324" s="46"/>
      <c r="HO324" s="46"/>
      <c r="HP324" s="46"/>
      <c r="HQ324" s="46"/>
      <c r="HR324" s="46"/>
      <c r="HS324" s="46"/>
      <c r="HT324" s="46"/>
      <c r="HU324" s="46"/>
      <c r="HV324" s="46"/>
      <c r="HW324" s="46"/>
      <c r="HX324" s="46"/>
      <c r="HY324" s="46"/>
      <c r="HZ324" s="46"/>
      <c r="IA324" s="46"/>
      <c r="IB324" s="46"/>
      <c r="IC324" s="46"/>
      <c r="ID324" s="46"/>
      <c r="IE324" s="46"/>
      <c r="IF324" s="46"/>
      <c r="IG324" s="46"/>
      <c r="IH324" s="46"/>
      <c r="II324" s="46"/>
      <c r="IJ324" s="46"/>
      <c r="IK324" s="46"/>
      <c r="IL324" s="46"/>
      <c r="IM324" s="46"/>
      <c r="IN324" s="46"/>
      <c r="IO324" s="46"/>
      <c r="IP324" s="46"/>
      <c r="IQ324" s="46"/>
      <c r="IR324" s="46"/>
      <c r="IS324" s="46"/>
      <c r="IT324" s="46"/>
      <c r="IU324" s="46"/>
      <c r="IV324" s="46"/>
      <c r="IW324" s="46"/>
      <c r="IX324" s="46"/>
      <c r="IY324" s="46"/>
      <c r="IZ324" s="46"/>
      <c r="JA324" s="46"/>
      <c r="JB324" s="46"/>
      <c r="JC324" s="46"/>
      <c r="JD324" s="46"/>
      <c r="JE324" s="46"/>
    </row>
    <row r="325" spans="1:265" s="7" customFormat="1" ht="15" customHeight="1" thickBot="1" x14ac:dyDescent="0.25">
      <c r="A325" s="143"/>
      <c r="B325" s="73" t="s">
        <v>187</v>
      </c>
      <c r="C325" s="113"/>
      <c r="D325" s="884" t="s">
        <v>188</v>
      </c>
      <c r="E325" s="905"/>
      <c r="F325" s="437"/>
      <c r="G325" s="438"/>
      <c r="H325" s="184" t="s">
        <v>23</v>
      </c>
      <c r="I325" s="184" t="s">
        <v>107</v>
      </c>
      <c r="J325" s="184"/>
      <c r="K325" s="225" t="s">
        <v>1468</v>
      </c>
      <c r="L325" s="225" t="s">
        <v>97</v>
      </c>
      <c r="M325" s="397">
        <v>5</v>
      </c>
      <c r="N325" s="397" t="s">
        <v>24</v>
      </c>
      <c r="O325" s="225" t="s">
        <v>348</v>
      </c>
      <c r="P325" s="2159">
        <f t="shared" si="24"/>
        <v>3</v>
      </c>
      <c r="Q325" s="297">
        <v>3</v>
      </c>
      <c r="R325" s="298"/>
      <c r="S325" s="298"/>
      <c r="T325" s="298"/>
      <c r="U325" s="298"/>
      <c r="V325" s="298"/>
      <c r="W325" s="299"/>
      <c r="X325" s="122"/>
      <c r="Y325" s="122"/>
      <c r="Z325" s="63"/>
      <c r="AA325" s="46"/>
      <c r="AB325" s="46"/>
      <c r="AC325" s="46" t="str">
        <f t="shared" si="28"/>
        <v/>
      </c>
      <c r="AD325" s="46"/>
      <c r="AE325" s="46"/>
      <c r="AF325" s="2111">
        <f t="shared" si="25"/>
        <v>3</v>
      </c>
      <c r="AG325" s="2111">
        <f t="shared" si="26"/>
        <v>0</v>
      </c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  <c r="DA325" s="46"/>
      <c r="DB325" s="46"/>
      <c r="DC325" s="46"/>
      <c r="DD325" s="46"/>
      <c r="DE325" s="46"/>
      <c r="DF325" s="46"/>
      <c r="DG325" s="46"/>
      <c r="DH325" s="46"/>
      <c r="DI325" s="46"/>
      <c r="DJ325" s="46"/>
      <c r="DK325" s="46"/>
      <c r="DL325" s="46"/>
      <c r="DM325" s="46"/>
      <c r="DN325" s="46"/>
      <c r="DO325" s="46"/>
      <c r="DP325" s="46"/>
      <c r="DQ325" s="46"/>
      <c r="DR325" s="46"/>
      <c r="DS325" s="46"/>
      <c r="DT325" s="46"/>
      <c r="DU325" s="46"/>
      <c r="DV325" s="46"/>
      <c r="DW325" s="46"/>
      <c r="DX325" s="46"/>
      <c r="DY325" s="46"/>
      <c r="DZ325" s="46"/>
      <c r="EA325" s="46"/>
      <c r="EB325" s="46"/>
      <c r="EC325" s="46"/>
      <c r="ED325" s="46"/>
      <c r="EE325" s="46"/>
      <c r="EF325" s="46"/>
      <c r="EG325" s="46"/>
      <c r="EH325" s="46"/>
      <c r="EI325" s="46"/>
      <c r="EJ325" s="46"/>
      <c r="EK325" s="46"/>
      <c r="EL325" s="46"/>
      <c r="EM325" s="46"/>
      <c r="EN325" s="46"/>
      <c r="EO325" s="46"/>
      <c r="EP325" s="46"/>
      <c r="EQ325" s="46"/>
      <c r="ER325" s="46"/>
      <c r="ES325" s="46"/>
      <c r="ET325" s="46"/>
      <c r="EU325" s="46"/>
      <c r="EV325" s="46"/>
      <c r="EW325" s="46"/>
      <c r="EX325" s="46"/>
      <c r="EY325" s="46"/>
      <c r="EZ325" s="46"/>
      <c r="FA325" s="46"/>
      <c r="FB325" s="46"/>
      <c r="FC325" s="46"/>
      <c r="FD325" s="46"/>
      <c r="FE325" s="46"/>
      <c r="FF325" s="46"/>
      <c r="FG325" s="46"/>
      <c r="FH325" s="46"/>
      <c r="FI325" s="46"/>
      <c r="FJ325" s="46"/>
      <c r="FK325" s="46"/>
      <c r="FL325" s="46"/>
      <c r="FM325" s="46"/>
      <c r="FN325" s="46"/>
      <c r="FO325" s="46"/>
      <c r="FP325" s="46"/>
      <c r="FQ325" s="46"/>
      <c r="FR325" s="46"/>
      <c r="FS325" s="46"/>
      <c r="FT325" s="46"/>
      <c r="FU325" s="46"/>
      <c r="FV325" s="46"/>
      <c r="FW325" s="46"/>
      <c r="FX325" s="46"/>
      <c r="FY325" s="46"/>
      <c r="FZ325" s="46"/>
      <c r="GA325" s="46"/>
      <c r="GB325" s="46"/>
      <c r="GC325" s="46"/>
      <c r="GD325" s="46"/>
      <c r="GE325" s="46"/>
      <c r="GF325" s="46"/>
      <c r="GG325" s="46"/>
      <c r="GH325" s="46"/>
      <c r="GI325" s="46"/>
      <c r="GJ325" s="46"/>
      <c r="GK325" s="46"/>
      <c r="GL325" s="46"/>
      <c r="GM325" s="46"/>
      <c r="GN325" s="46"/>
      <c r="GO325" s="46"/>
      <c r="GP325" s="46"/>
      <c r="GQ325" s="46"/>
      <c r="GR325" s="46"/>
      <c r="GS325" s="46"/>
      <c r="GT325" s="46"/>
      <c r="GU325" s="46"/>
      <c r="GV325" s="46"/>
      <c r="GW325" s="46"/>
      <c r="GX325" s="46"/>
      <c r="GY325" s="46"/>
      <c r="GZ325" s="46"/>
      <c r="HA325" s="46"/>
      <c r="HB325" s="46"/>
      <c r="HC325" s="46"/>
      <c r="HD325" s="46"/>
      <c r="HE325" s="46"/>
      <c r="HF325" s="46"/>
      <c r="HG325" s="46"/>
      <c r="HH325" s="46"/>
      <c r="HI325" s="46"/>
      <c r="HJ325" s="46"/>
      <c r="HK325" s="46"/>
      <c r="HL325" s="46"/>
      <c r="HM325" s="46"/>
      <c r="HN325" s="46"/>
      <c r="HO325" s="46"/>
      <c r="HP325" s="46"/>
      <c r="HQ325" s="46"/>
      <c r="HR325" s="46"/>
      <c r="HS325" s="46"/>
      <c r="HT325" s="46"/>
      <c r="HU325" s="46"/>
      <c r="HV325" s="46"/>
      <c r="HW325" s="46"/>
      <c r="HX325" s="46"/>
      <c r="HY325" s="46"/>
      <c r="HZ325" s="46"/>
      <c r="IA325" s="46"/>
      <c r="IB325" s="46"/>
      <c r="IC325" s="46"/>
      <c r="ID325" s="46"/>
      <c r="IE325" s="46"/>
      <c r="IF325" s="46"/>
      <c r="IG325" s="46"/>
      <c r="IH325" s="46"/>
      <c r="II325" s="46"/>
      <c r="IJ325" s="46"/>
      <c r="IK325" s="46"/>
      <c r="IL325" s="46"/>
      <c r="IM325" s="46"/>
      <c r="IN325" s="46"/>
      <c r="IO325" s="46"/>
      <c r="IP325" s="46"/>
      <c r="IQ325" s="46"/>
      <c r="IR325" s="46"/>
      <c r="IS325" s="46"/>
      <c r="IT325" s="46"/>
      <c r="IU325" s="46"/>
      <c r="IV325" s="46"/>
      <c r="IW325" s="46"/>
      <c r="IX325" s="46"/>
      <c r="IY325" s="46"/>
      <c r="IZ325" s="46"/>
      <c r="JA325" s="46"/>
      <c r="JB325" s="46"/>
      <c r="JC325" s="46"/>
      <c r="JD325" s="46"/>
      <c r="JE325" s="46"/>
    </row>
    <row r="326" spans="1:265" s="7" customFormat="1" ht="15" customHeight="1" thickBot="1" x14ac:dyDescent="0.25">
      <c r="A326" s="143"/>
      <c r="B326" s="73" t="s">
        <v>187</v>
      </c>
      <c r="C326" s="113"/>
      <c r="D326" s="884" t="s">
        <v>188</v>
      </c>
      <c r="E326" s="905"/>
      <c r="F326" s="437"/>
      <c r="G326" s="438"/>
      <c r="H326" s="184" t="s">
        <v>23</v>
      </c>
      <c r="I326" s="184" t="s">
        <v>107</v>
      </c>
      <c r="J326" s="184"/>
      <c r="K326" s="225" t="s">
        <v>1468</v>
      </c>
      <c r="L326" s="225" t="s">
        <v>97</v>
      </c>
      <c r="M326" s="397">
        <v>5</v>
      </c>
      <c r="N326" s="397" t="s">
        <v>98</v>
      </c>
      <c r="O326" s="225" t="s">
        <v>344</v>
      </c>
      <c r="P326" s="2159">
        <f t="shared" si="24"/>
        <v>3</v>
      </c>
      <c r="Q326" s="297">
        <v>3</v>
      </c>
      <c r="R326" s="298"/>
      <c r="S326" s="298"/>
      <c r="T326" s="298"/>
      <c r="U326" s="298"/>
      <c r="V326" s="298"/>
      <c r="W326" s="299"/>
      <c r="X326" s="122"/>
      <c r="Y326" s="122"/>
      <c r="Z326" s="63"/>
      <c r="AA326" s="46"/>
      <c r="AB326" s="46"/>
      <c r="AC326" s="46" t="str">
        <f t="shared" si="28"/>
        <v/>
      </c>
      <c r="AD326" s="46"/>
      <c r="AE326" s="46"/>
      <c r="AF326" s="2111">
        <f t="shared" si="25"/>
        <v>3</v>
      </c>
      <c r="AG326" s="2111">
        <f t="shared" si="26"/>
        <v>0</v>
      </c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  <c r="DA326" s="46"/>
      <c r="DB326" s="46"/>
      <c r="DC326" s="46"/>
      <c r="DD326" s="46"/>
      <c r="DE326" s="46"/>
      <c r="DF326" s="46"/>
      <c r="DG326" s="46"/>
      <c r="DH326" s="46"/>
      <c r="DI326" s="46"/>
      <c r="DJ326" s="46"/>
      <c r="DK326" s="46"/>
      <c r="DL326" s="46"/>
      <c r="DM326" s="46"/>
      <c r="DN326" s="46"/>
      <c r="DO326" s="46"/>
      <c r="DP326" s="46"/>
      <c r="DQ326" s="46"/>
      <c r="DR326" s="46"/>
      <c r="DS326" s="46"/>
      <c r="DT326" s="46"/>
      <c r="DU326" s="46"/>
      <c r="DV326" s="46"/>
      <c r="DW326" s="46"/>
      <c r="DX326" s="46"/>
      <c r="DY326" s="46"/>
      <c r="DZ326" s="46"/>
      <c r="EA326" s="46"/>
      <c r="EB326" s="46"/>
      <c r="EC326" s="46"/>
      <c r="ED326" s="46"/>
      <c r="EE326" s="46"/>
      <c r="EF326" s="46"/>
      <c r="EG326" s="46"/>
      <c r="EH326" s="46"/>
      <c r="EI326" s="46"/>
      <c r="EJ326" s="46"/>
      <c r="EK326" s="46"/>
      <c r="EL326" s="46"/>
      <c r="EM326" s="46"/>
      <c r="EN326" s="46"/>
      <c r="EO326" s="46"/>
      <c r="EP326" s="46"/>
      <c r="EQ326" s="46"/>
      <c r="ER326" s="46"/>
      <c r="ES326" s="46"/>
      <c r="ET326" s="46"/>
      <c r="EU326" s="46"/>
      <c r="EV326" s="46"/>
      <c r="EW326" s="46"/>
      <c r="EX326" s="46"/>
      <c r="EY326" s="46"/>
      <c r="EZ326" s="46"/>
      <c r="FA326" s="46"/>
      <c r="FB326" s="46"/>
      <c r="FC326" s="46"/>
      <c r="FD326" s="46"/>
      <c r="FE326" s="46"/>
      <c r="FF326" s="46"/>
      <c r="FG326" s="46"/>
      <c r="FH326" s="46"/>
      <c r="FI326" s="46"/>
      <c r="FJ326" s="46"/>
      <c r="FK326" s="46"/>
      <c r="FL326" s="46"/>
      <c r="FM326" s="46"/>
      <c r="FN326" s="46"/>
      <c r="FO326" s="46"/>
      <c r="FP326" s="46"/>
      <c r="FQ326" s="46"/>
      <c r="FR326" s="46"/>
      <c r="FS326" s="46"/>
      <c r="FT326" s="46"/>
      <c r="FU326" s="46"/>
      <c r="FV326" s="46"/>
      <c r="FW326" s="46"/>
      <c r="FX326" s="46"/>
      <c r="FY326" s="46"/>
      <c r="FZ326" s="46"/>
      <c r="GA326" s="46"/>
      <c r="GB326" s="46"/>
      <c r="GC326" s="46"/>
      <c r="GD326" s="46"/>
      <c r="GE326" s="46"/>
      <c r="GF326" s="46"/>
      <c r="GG326" s="46"/>
      <c r="GH326" s="46"/>
      <c r="GI326" s="46"/>
      <c r="GJ326" s="46"/>
      <c r="GK326" s="46"/>
      <c r="GL326" s="46"/>
      <c r="GM326" s="46"/>
      <c r="GN326" s="46"/>
      <c r="GO326" s="46"/>
      <c r="GP326" s="46"/>
      <c r="GQ326" s="46"/>
      <c r="GR326" s="46"/>
      <c r="GS326" s="46"/>
      <c r="GT326" s="46"/>
      <c r="GU326" s="46"/>
      <c r="GV326" s="46"/>
      <c r="GW326" s="46"/>
      <c r="GX326" s="46"/>
      <c r="GY326" s="46"/>
      <c r="GZ326" s="46"/>
      <c r="HA326" s="46"/>
      <c r="HB326" s="46"/>
      <c r="HC326" s="46"/>
      <c r="HD326" s="46"/>
      <c r="HE326" s="46"/>
      <c r="HF326" s="46"/>
      <c r="HG326" s="46"/>
      <c r="HH326" s="46"/>
      <c r="HI326" s="46"/>
      <c r="HJ326" s="46"/>
      <c r="HK326" s="46"/>
      <c r="HL326" s="46"/>
      <c r="HM326" s="46"/>
      <c r="HN326" s="46"/>
      <c r="HO326" s="46"/>
      <c r="HP326" s="46"/>
      <c r="HQ326" s="46"/>
      <c r="HR326" s="46"/>
      <c r="HS326" s="46"/>
      <c r="HT326" s="46"/>
      <c r="HU326" s="46"/>
      <c r="HV326" s="46"/>
      <c r="HW326" s="46"/>
      <c r="HX326" s="46"/>
      <c r="HY326" s="46"/>
      <c r="HZ326" s="46"/>
      <c r="IA326" s="46"/>
      <c r="IB326" s="46"/>
      <c r="IC326" s="46"/>
      <c r="ID326" s="46"/>
      <c r="IE326" s="46"/>
      <c r="IF326" s="46"/>
      <c r="IG326" s="46"/>
      <c r="IH326" s="46"/>
      <c r="II326" s="46"/>
      <c r="IJ326" s="46"/>
      <c r="IK326" s="46"/>
      <c r="IL326" s="46"/>
      <c r="IM326" s="46"/>
      <c r="IN326" s="46"/>
      <c r="IO326" s="46"/>
      <c r="IP326" s="46"/>
      <c r="IQ326" s="46"/>
      <c r="IR326" s="46"/>
      <c r="IS326" s="46"/>
      <c r="IT326" s="46"/>
      <c r="IU326" s="46"/>
      <c r="IV326" s="46"/>
      <c r="IW326" s="46"/>
      <c r="IX326" s="46"/>
      <c r="IY326" s="46"/>
      <c r="IZ326" s="46"/>
      <c r="JA326" s="46"/>
      <c r="JB326" s="46"/>
      <c r="JC326" s="46"/>
      <c r="JD326" s="46"/>
      <c r="JE326" s="46"/>
    </row>
    <row r="327" spans="1:265" s="7" customFormat="1" ht="15" customHeight="1" thickBot="1" x14ac:dyDescent="0.25">
      <c r="A327" s="143"/>
      <c r="B327" s="73" t="s">
        <v>187</v>
      </c>
      <c r="C327" s="113"/>
      <c r="D327" s="884" t="s">
        <v>188</v>
      </c>
      <c r="E327" s="905"/>
      <c r="F327" s="437"/>
      <c r="G327" s="438"/>
      <c r="H327" s="184" t="s">
        <v>23</v>
      </c>
      <c r="I327" s="184" t="s">
        <v>107</v>
      </c>
      <c r="J327" s="1723" t="s">
        <v>1424</v>
      </c>
      <c r="K327" s="225" t="s">
        <v>1505</v>
      </c>
      <c r="L327" s="225"/>
      <c r="M327" s="397"/>
      <c r="N327" s="397"/>
      <c r="O327" s="225"/>
      <c r="P327" s="2159">
        <f t="shared" ref="P327:P390" si="29">SUM(Q327:R327)</f>
        <v>0</v>
      </c>
      <c r="Q327" s="297"/>
      <c r="R327" s="298"/>
      <c r="S327" s="298">
        <v>4</v>
      </c>
      <c r="T327" s="298"/>
      <c r="U327" s="298"/>
      <c r="V327" s="298"/>
      <c r="W327" s="299"/>
      <c r="X327" s="122"/>
      <c r="Y327" s="122"/>
      <c r="Z327" s="63"/>
      <c r="AA327" s="46"/>
      <c r="AB327" s="46"/>
      <c r="AC327" s="46" t="str">
        <f t="shared" si="28"/>
        <v/>
      </c>
      <c r="AD327" s="46"/>
      <c r="AE327" s="46"/>
      <c r="AF327" s="2111">
        <f t="shared" si="25"/>
        <v>0</v>
      </c>
      <c r="AG327" s="2111">
        <f t="shared" si="26"/>
        <v>4</v>
      </c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  <c r="DA327" s="46"/>
      <c r="DB327" s="46"/>
      <c r="DC327" s="46"/>
      <c r="DD327" s="46"/>
      <c r="DE327" s="46"/>
      <c r="DF327" s="46"/>
      <c r="DG327" s="46"/>
      <c r="DH327" s="46"/>
      <c r="DI327" s="46"/>
      <c r="DJ327" s="46"/>
      <c r="DK327" s="46"/>
      <c r="DL327" s="46"/>
      <c r="DM327" s="46"/>
      <c r="DN327" s="46"/>
      <c r="DO327" s="46"/>
      <c r="DP327" s="46"/>
      <c r="DQ327" s="46"/>
      <c r="DR327" s="46"/>
      <c r="DS327" s="46"/>
      <c r="DT327" s="46"/>
      <c r="DU327" s="46"/>
      <c r="DV327" s="46"/>
      <c r="DW327" s="46"/>
      <c r="DX327" s="46"/>
      <c r="DY327" s="46"/>
      <c r="DZ327" s="46"/>
      <c r="EA327" s="46"/>
      <c r="EB327" s="46"/>
      <c r="EC327" s="46"/>
      <c r="ED327" s="46"/>
      <c r="EE327" s="46"/>
      <c r="EF327" s="46"/>
      <c r="EG327" s="46"/>
      <c r="EH327" s="46"/>
      <c r="EI327" s="46"/>
      <c r="EJ327" s="46"/>
      <c r="EK327" s="46"/>
      <c r="EL327" s="46"/>
      <c r="EM327" s="46"/>
      <c r="EN327" s="46"/>
      <c r="EO327" s="46"/>
      <c r="EP327" s="46"/>
      <c r="EQ327" s="46"/>
      <c r="ER327" s="46"/>
      <c r="ES327" s="46"/>
      <c r="ET327" s="46"/>
      <c r="EU327" s="46"/>
      <c r="EV327" s="46"/>
      <c r="EW327" s="46"/>
      <c r="EX327" s="46"/>
      <c r="EY327" s="46"/>
      <c r="EZ327" s="46"/>
      <c r="FA327" s="46"/>
      <c r="FB327" s="46"/>
      <c r="FC327" s="46"/>
      <c r="FD327" s="46"/>
      <c r="FE327" s="46"/>
      <c r="FF327" s="46"/>
      <c r="FG327" s="46"/>
      <c r="FH327" s="46"/>
      <c r="FI327" s="46"/>
      <c r="FJ327" s="46"/>
      <c r="FK327" s="46"/>
      <c r="FL327" s="46"/>
      <c r="FM327" s="46"/>
      <c r="FN327" s="46"/>
      <c r="FO327" s="46"/>
      <c r="FP327" s="46"/>
      <c r="FQ327" s="46"/>
      <c r="FR327" s="46"/>
      <c r="FS327" s="46"/>
      <c r="FT327" s="46"/>
      <c r="FU327" s="46"/>
      <c r="FV327" s="46"/>
      <c r="FW327" s="46"/>
      <c r="FX327" s="46"/>
      <c r="FY327" s="46"/>
      <c r="FZ327" s="46"/>
      <c r="GA327" s="46"/>
      <c r="GB327" s="46"/>
      <c r="GC327" s="46"/>
      <c r="GD327" s="46"/>
      <c r="GE327" s="46"/>
      <c r="GF327" s="46"/>
      <c r="GG327" s="46"/>
      <c r="GH327" s="46"/>
      <c r="GI327" s="46"/>
      <c r="GJ327" s="46"/>
      <c r="GK327" s="46"/>
      <c r="GL327" s="46"/>
      <c r="GM327" s="46"/>
      <c r="GN327" s="46"/>
      <c r="GO327" s="46"/>
      <c r="GP327" s="46"/>
      <c r="GQ327" s="46"/>
      <c r="GR327" s="46"/>
      <c r="GS327" s="46"/>
      <c r="GT327" s="46"/>
      <c r="GU327" s="46"/>
      <c r="GV327" s="46"/>
      <c r="GW327" s="46"/>
      <c r="GX327" s="46"/>
      <c r="GY327" s="46"/>
      <c r="GZ327" s="46"/>
      <c r="HA327" s="46"/>
      <c r="HB327" s="46"/>
      <c r="HC327" s="46"/>
      <c r="HD327" s="46"/>
      <c r="HE327" s="46"/>
      <c r="HF327" s="46"/>
      <c r="HG327" s="46"/>
      <c r="HH327" s="46"/>
      <c r="HI327" s="46"/>
      <c r="HJ327" s="46"/>
      <c r="HK327" s="46"/>
      <c r="HL327" s="46"/>
      <c r="HM327" s="46"/>
      <c r="HN327" s="46"/>
      <c r="HO327" s="46"/>
      <c r="HP327" s="46"/>
      <c r="HQ327" s="46"/>
      <c r="HR327" s="46"/>
      <c r="HS327" s="46"/>
      <c r="HT327" s="46"/>
      <c r="HU327" s="46"/>
      <c r="HV327" s="46"/>
      <c r="HW327" s="46"/>
      <c r="HX327" s="46"/>
      <c r="HY327" s="46"/>
      <c r="HZ327" s="46"/>
      <c r="IA327" s="46"/>
      <c r="IB327" s="46"/>
      <c r="IC327" s="46"/>
      <c r="ID327" s="46"/>
      <c r="IE327" s="46"/>
      <c r="IF327" s="46"/>
      <c r="IG327" s="46"/>
      <c r="IH327" s="46"/>
      <c r="II327" s="46"/>
      <c r="IJ327" s="46"/>
      <c r="IK327" s="46"/>
      <c r="IL327" s="46"/>
      <c r="IM327" s="46"/>
      <c r="IN327" s="46"/>
      <c r="IO327" s="46"/>
      <c r="IP327" s="46"/>
      <c r="IQ327" s="46"/>
      <c r="IR327" s="46"/>
      <c r="IS327" s="46"/>
      <c r="IT327" s="46"/>
      <c r="IU327" s="46"/>
      <c r="IV327" s="46"/>
      <c r="IW327" s="46"/>
      <c r="IX327" s="46"/>
      <c r="IY327" s="46"/>
      <c r="IZ327" s="46"/>
      <c r="JA327" s="46"/>
      <c r="JB327" s="46"/>
      <c r="JC327" s="46"/>
      <c r="JD327" s="46"/>
      <c r="JE327" s="46"/>
    </row>
    <row r="328" spans="1:265" s="7" customFormat="1" ht="15" customHeight="1" thickBot="1" x14ac:dyDescent="0.25">
      <c r="A328" s="143"/>
      <c r="B328" s="73" t="s">
        <v>187</v>
      </c>
      <c r="C328" s="113"/>
      <c r="D328" s="884" t="s">
        <v>188</v>
      </c>
      <c r="E328" s="905"/>
      <c r="F328" s="437"/>
      <c r="G328" s="438"/>
      <c r="H328" s="184" t="s">
        <v>23</v>
      </c>
      <c r="I328" s="184" t="s">
        <v>107</v>
      </c>
      <c r="J328" s="1756" t="s">
        <v>1424</v>
      </c>
      <c r="K328" s="212" t="s">
        <v>1506</v>
      </c>
      <c r="L328" s="225"/>
      <c r="M328" s="397"/>
      <c r="N328" s="397"/>
      <c r="O328" s="225"/>
      <c r="P328" s="2159">
        <f t="shared" si="29"/>
        <v>0</v>
      </c>
      <c r="Q328" s="297"/>
      <c r="R328" s="298"/>
      <c r="S328" s="298">
        <v>2</v>
      </c>
      <c r="T328" s="298"/>
      <c r="U328" s="298"/>
      <c r="V328" s="298"/>
      <c r="W328" s="299"/>
      <c r="X328" s="122"/>
      <c r="Y328" s="122"/>
      <c r="Z328" s="63"/>
      <c r="AA328" s="46"/>
      <c r="AB328" s="46"/>
      <c r="AC328" s="46" t="str">
        <f t="shared" si="28"/>
        <v/>
      </c>
      <c r="AD328" s="46"/>
      <c r="AE328" s="46"/>
      <c r="AF328" s="2111">
        <f t="shared" ref="AF328:AF391" si="30">SUM(Q328:R328)</f>
        <v>0</v>
      </c>
      <c r="AG328" s="2111">
        <f t="shared" ref="AG328:AG391" si="31">S328+W328</f>
        <v>2</v>
      </c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  <c r="CM328" s="46"/>
      <c r="CN328" s="46"/>
      <c r="CO328" s="46"/>
      <c r="CP328" s="46"/>
      <c r="CQ328" s="46"/>
      <c r="CR328" s="46"/>
      <c r="CS328" s="46"/>
      <c r="CT328" s="46"/>
      <c r="CU328" s="46"/>
      <c r="CV328" s="46"/>
      <c r="CW328" s="46"/>
      <c r="CX328" s="46"/>
      <c r="CY328" s="46"/>
      <c r="CZ328" s="46"/>
      <c r="DA328" s="46"/>
      <c r="DB328" s="46"/>
      <c r="DC328" s="46"/>
      <c r="DD328" s="46"/>
      <c r="DE328" s="46"/>
      <c r="DF328" s="46"/>
      <c r="DG328" s="46"/>
      <c r="DH328" s="46"/>
      <c r="DI328" s="46"/>
      <c r="DJ328" s="46"/>
      <c r="DK328" s="46"/>
      <c r="DL328" s="46"/>
      <c r="DM328" s="46"/>
      <c r="DN328" s="46"/>
      <c r="DO328" s="46"/>
      <c r="DP328" s="46"/>
      <c r="DQ328" s="46"/>
      <c r="DR328" s="46"/>
      <c r="DS328" s="46"/>
      <c r="DT328" s="46"/>
      <c r="DU328" s="46"/>
      <c r="DV328" s="46"/>
      <c r="DW328" s="46"/>
      <c r="DX328" s="46"/>
      <c r="DY328" s="46"/>
      <c r="DZ328" s="46"/>
      <c r="EA328" s="46"/>
      <c r="EB328" s="46"/>
      <c r="EC328" s="46"/>
      <c r="ED328" s="46"/>
      <c r="EE328" s="46"/>
      <c r="EF328" s="46"/>
      <c r="EG328" s="46"/>
      <c r="EH328" s="46"/>
      <c r="EI328" s="46"/>
      <c r="EJ328" s="46"/>
      <c r="EK328" s="46"/>
      <c r="EL328" s="46"/>
      <c r="EM328" s="46"/>
      <c r="EN328" s="46"/>
      <c r="EO328" s="46"/>
      <c r="EP328" s="46"/>
      <c r="EQ328" s="46"/>
      <c r="ER328" s="46"/>
      <c r="ES328" s="46"/>
      <c r="ET328" s="46"/>
      <c r="EU328" s="46"/>
      <c r="EV328" s="46"/>
      <c r="EW328" s="46"/>
      <c r="EX328" s="46"/>
      <c r="EY328" s="46"/>
      <c r="EZ328" s="46"/>
      <c r="FA328" s="46"/>
      <c r="FB328" s="46"/>
      <c r="FC328" s="46"/>
      <c r="FD328" s="46"/>
      <c r="FE328" s="46"/>
      <c r="FF328" s="46"/>
      <c r="FG328" s="46"/>
      <c r="FH328" s="46"/>
      <c r="FI328" s="46"/>
      <c r="FJ328" s="46"/>
      <c r="FK328" s="46"/>
      <c r="FL328" s="46"/>
      <c r="FM328" s="46"/>
      <c r="FN328" s="46"/>
      <c r="FO328" s="46"/>
      <c r="FP328" s="46"/>
      <c r="FQ328" s="46"/>
      <c r="FR328" s="46"/>
      <c r="FS328" s="46"/>
      <c r="FT328" s="46"/>
      <c r="FU328" s="46"/>
      <c r="FV328" s="46"/>
      <c r="FW328" s="46"/>
      <c r="FX328" s="46"/>
      <c r="FY328" s="46"/>
      <c r="FZ328" s="46"/>
      <c r="GA328" s="46"/>
      <c r="GB328" s="46"/>
      <c r="GC328" s="46"/>
      <c r="GD328" s="46"/>
      <c r="GE328" s="46"/>
      <c r="GF328" s="46"/>
      <c r="GG328" s="46"/>
      <c r="GH328" s="46"/>
      <c r="GI328" s="46"/>
      <c r="GJ328" s="46"/>
      <c r="GK328" s="46"/>
      <c r="GL328" s="46"/>
      <c r="GM328" s="46"/>
      <c r="GN328" s="46"/>
      <c r="GO328" s="46"/>
      <c r="GP328" s="46"/>
      <c r="GQ328" s="46"/>
      <c r="GR328" s="46"/>
      <c r="GS328" s="46"/>
      <c r="GT328" s="46"/>
      <c r="GU328" s="46"/>
      <c r="GV328" s="46"/>
      <c r="GW328" s="46"/>
      <c r="GX328" s="46"/>
      <c r="GY328" s="46"/>
      <c r="GZ328" s="46"/>
      <c r="HA328" s="46"/>
      <c r="HB328" s="46"/>
      <c r="HC328" s="46"/>
      <c r="HD328" s="46"/>
      <c r="HE328" s="46"/>
      <c r="HF328" s="46"/>
      <c r="HG328" s="46"/>
      <c r="HH328" s="46"/>
      <c r="HI328" s="46"/>
      <c r="HJ328" s="46"/>
      <c r="HK328" s="46"/>
      <c r="HL328" s="46"/>
      <c r="HM328" s="46"/>
      <c r="HN328" s="46"/>
      <c r="HO328" s="46"/>
      <c r="HP328" s="46"/>
      <c r="HQ328" s="46"/>
      <c r="HR328" s="46"/>
      <c r="HS328" s="46"/>
      <c r="HT328" s="46"/>
      <c r="HU328" s="46"/>
      <c r="HV328" s="46"/>
      <c r="HW328" s="46"/>
      <c r="HX328" s="46"/>
      <c r="HY328" s="46"/>
      <c r="HZ328" s="46"/>
      <c r="IA328" s="46"/>
      <c r="IB328" s="46"/>
      <c r="IC328" s="46"/>
      <c r="ID328" s="46"/>
      <c r="IE328" s="46"/>
      <c r="IF328" s="46"/>
      <c r="IG328" s="46"/>
      <c r="IH328" s="46"/>
      <c r="II328" s="46"/>
      <c r="IJ328" s="46"/>
      <c r="IK328" s="46"/>
      <c r="IL328" s="46"/>
      <c r="IM328" s="46"/>
      <c r="IN328" s="46"/>
      <c r="IO328" s="46"/>
      <c r="IP328" s="46"/>
      <c r="IQ328" s="46"/>
      <c r="IR328" s="46"/>
      <c r="IS328" s="46"/>
      <c r="IT328" s="46"/>
      <c r="IU328" s="46"/>
      <c r="IV328" s="46"/>
      <c r="IW328" s="46"/>
      <c r="IX328" s="46"/>
      <c r="IY328" s="46"/>
      <c r="IZ328" s="46"/>
      <c r="JA328" s="46"/>
      <c r="JB328" s="46"/>
      <c r="JC328" s="46"/>
      <c r="JD328" s="46"/>
      <c r="JE328" s="46"/>
    </row>
    <row r="329" spans="1:265" s="7" customFormat="1" ht="15" customHeight="1" thickBot="1" x14ac:dyDescent="0.25">
      <c r="A329" s="143"/>
      <c r="B329" s="73" t="s">
        <v>187</v>
      </c>
      <c r="C329" s="113"/>
      <c r="D329" s="884" t="s">
        <v>188</v>
      </c>
      <c r="E329" s="905"/>
      <c r="F329" s="437"/>
      <c r="G329" s="438"/>
      <c r="H329" s="184" t="s">
        <v>23</v>
      </c>
      <c r="I329" s="184" t="s">
        <v>107</v>
      </c>
      <c r="J329" s="1802" t="s">
        <v>96</v>
      </c>
      <c r="K329" s="225" t="s">
        <v>1469</v>
      </c>
      <c r="L329" s="225"/>
      <c r="M329" s="397"/>
      <c r="N329" s="397"/>
      <c r="O329" s="225"/>
      <c r="P329" s="2159">
        <f t="shared" si="29"/>
        <v>0</v>
      </c>
      <c r="Q329" s="297"/>
      <c r="R329" s="298"/>
      <c r="S329" s="298"/>
      <c r="T329" s="298"/>
      <c r="U329" s="298"/>
      <c r="V329" s="298">
        <v>4</v>
      </c>
      <c r="W329" s="299"/>
      <c r="X329" s="122"/>
      <c r="Y329" s="122"/>
      <c r="Z329" s="63"/>
      <c r="AA329" s="46"/>
      <c r="AB329" s="46"/>
      <c r="AC329" s="46" t="str">
        <f t="shared" si="28"/>
        <v/>
      </c>
      <c r="AD329" s="46"/>
      <c r="AE329" s="46"/>
      <c r="AF329" s="2111">
        <f t="shared" si="30"/>
        <v>0</v>
      </c>
      <c r="AG329" s="2111">
        <f t="shared" si="31"/>
        <v>0</v>
      </c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  <c r="CM329" s="46"/>
      <c r="CN329" s="46"/>
      <c r="CO329" s="46"/>
      <c r="CP329" s="46"/>
      <c r="CQ329" s="46"/>
      <c r="CR329" s="46"/>
      <c r="CS329" s="46"/>
      <c r="CT329" s="46"/>
      <c r="CU329" s="46"/>
      <c r="CV329" s="46"/>
      <c r="CW329" s="46"/>
      <c r="CX329" s="46"/>
      <c r="CY329" s="46"/>
      <c r="CZ329" s="46"/>
      <c r="DA329" s="46"/>
      <c r="DB329" s="46"/>
      <c r="DC329" s="46"/>
      <c r="DD329" s="46"/>
      <c r="DE329" s="46"/>
      <c r="DF329" s="46"/>
      <c r="DG329" s="46"/>
      <c r="DH329" s="46"/>
      <c r="DI329" s="46"/>
      <c r="DJ329" s="46"/>
      <c r="DK329" s="46"/>
      <c r="DL329" s="46"/>
      <c r="DM329" s="46"/>
      <c r="DN329" s="46"/>
      <c r="DO329" s="46"/>
      <c r="DP329" s="46"/>
      <c r="DQ329" s="46"/>
      <c r="DR329" s="46"/>
      <c r="DS329" s="46"/>
      <c r="DT329" s="46"/>
      <c r="DU329" s="46"/>
      <c r="DV329" s="46"/>
      <c r="DW329" s="46"/>
      <c r="DX329" s="46"/>
      <c r="DY329" s="46"/>
      <c r="DZ329" s="46"/>
      <c r="EA329" s="46"/>
      <c r="EB329" s="46"/>
      <c r="EC329" s="46"/>
      <c r="ED329" s="46"/>
      <c r="EE329" s="46"/>
      <c r="EF329" s="46"/>
      <c r="EG329" s="46"/>
      <c r="EH329" s="46"/>
      <c r="EI329" s="46"/>
      <c r="EJ329" s="46"/>
      <c r="EK329" s="46"/>
      <c r="EL329" s="46"/>
      <c r="EM329" s="46"/>
      <c r="EN329" s="46"/>
      <c r="EO329" s="46"/>
      <c r="EP329" s="46"/>
      <c r="EQ329" s="46"/>
      <c r="ER329" s="46"/>
      <c r="ES329" s="46"/>
      <c r="ET329" s="46"/>
      <c r="EU329" s="46"/>
      <c r="EV329" s="46"/>
      <c r="EW329" s="46"/>
      <c r="EX329" s="46"/>
      <c r="EY329" s="46"/>
      <c r="EZ329" s="46"/>
      <c r="FA329" s="46"/>
      <c r="FB329" s="46"/>
      <c r="FC329" s="46"/>
      <c r="FD329" s="46"/>
      <c r="FE329" s="46"/>
      <c r="FF329" s="46"/>
      <c r="FG329" s="46"/>
      <c r="FH329" s="46"/>
      <c r="FI329" s="46"/>
      <c r="FJ329" s="46"/>
      <c r="FK329" s="46"/>
      <c r="FL329" s="46"/>
      <c r="FM329" s="46"/>
      <c r="FN329" s="46"/>
      <c r="FO329" s="46"/>
      <c r="FP329" s="46"/>
      <c r="FQ329" s="46"/>
      <c r="FR329" s="46"/>
      <c r="FS329" s="46"/>
      <c r="FT329" s="46"/>
      <c r="FU329" s="46"/>
      <c r="FV329" s="46"/>
      <c r="FW329" s="46"/>
      <c r="FX329" s="46"/>
      <c r="FY329" s="46"/>
      <c r="FZ329" s="46"/>
      <c r="GA329" s="46"/>
      <c r="GB329" s="46"/>
      <c r="GC329" s="46"/>
      <c r="GD329" s="46"/>
      <c r="GE329" s="46"/>
      <c r="GF329" s="46"/>
      <c r="GG329" s="46"/>
      <c r="GH329" s="46"/>
      <c r="GI329" s="46"/>
      <c r="GJ329" s="46"/>
      <c r="GK329" s="46"/>
      <c r="GL329" s="46"/>
      <c r="GM329" s="46"/>
      <c r="GN329" s="46"/>
      <c r="GO329" s="46"/>
      <c r="GP329" s="46"/>
      <c r="GQ329" s="46"/>
      <c r="GR329" s="46"/>
      <c r="GS329" s="46"/>
      <c r="GT329" s="46"/>
      <c r="GU329" s="46"/>
      <c r="GV329" s="46"/>
      <c r="GW329" s="46"/>
      <c r="GX329" s="46"/>
      <c r="GY329" s="46"/>
      <c r="GZ329" s="46"/>
      <c r="HA329" s="46"/>
      <c r="HB329" s="46"/>
      <c r="HC329" s="46"/>
      <c r="HD329" s="46"/>
      <c r="HE329" s="46"/>
      <c r="HF329" s="46"/>
      <c r="HG329" s="46"/>
      <c r="HH329" s="46"/>
      <c r="HI329" s="46"/>
      <c r="HJ329" s="46"/>
      <c r="HK329" s="46"/>
      <c r="HL329" s="46"/>
      <c r="HM329" s="46"/>
      <c r="HN329" s="46"/>
      <c r="HO329" s="46"/>
      <c r="HP329" s="46"/>
      <c r="HQ329" s="46"/>
      <c r="HR329" s="46"/>
      <c r="HS329" s="46"/>
      <c r="HT329" s="46"/>
      <c r="HU329" s="46"/>
      <c r="HV329" s="46"/>
      <c r="HW329" s="46"/>
      <c r="HX329" s="46"/>
      <c r="HY329" s="46"/>
      <c r="HZ329" s="46"/>
      <c r="IA329" s="46"/>
      <c r="IB329" s="46"/>
      <c r="IC329" s="46"/>
      <c r="ID329" s="46"/>
      <c r="IE329" s="46"/>
      <c r="IF329" s="46"/>
      <c r="IG329" s="46"/>
      <c r="IH329" s="46"/>
      <c r="II329" s="46"/>
      <c r="IJ329" s="46"/>
      <c r="IK329" s="46"/>
      <c r="IL329" s="46"/>
      <c r="IM329" s="46"/>
      <c r="IN329" s="46"/>
      <c r="IO329" s="46"/>
      <c r="IP329" s="46"/>
      <c r="IQ329" s="46"/>
      <c r="IR329" s="46"/>
      <c r="IS329" s="46"/>
      <c r="IT329" s="46"/>
      <c r="IU329" s="46"/>
      <c r="IV329" s="46"/>
      <c r="IW329" s="46"/>
      <c r="IX329" s="46"/>
      <c r="IY329" s="46"/>
      <c r="IZ329" s="46"/>
      <c r="JA329" s="46"/>
      <c r="JB329" s="46"/>
      <c r="JC329" s="46"/>
      <c r="JD329" s="46"/>
      <c r="JE329" s="46"/>
    </row>
    <row r="330" spans="1:265" s="7" customFormat="1" ht="15" customHeight="1" thickBot="1" x14ac:dyDescent="0.25">
      <c r="A330" s="143"/>
      <c r="B330" s="73" t="s">
        <v>187</v>
      </c>
      <c r="C330" s="113"/>
      <c r="D330" s="884" t="s">
        <v>188</v>
      </c>
      <c r="E330" s="905"/>
      <c r="F330" s="437"/>
      <c r="G330" s="438"/>
      <c r="H330" s="184" t="s">
        <v>23</v>
      </c>
      <c r="I330" s="184" t="s">
        <v>107</v>
      </c>
      <c r="J330" s="1757" t="s">
        <v>1424</v>
      </c>
      <c r="K330" s="225" t="s">
        <v>1507</v>
      </c>
      <c r="L330" s="225"/>
      <c r="M330" s="397"/>
      <c r="N330" s="397"/>
      <c r="O330" s="225"/>
      <c r="P330" s="2159">
        <f t="shared" si="29"/>
        <v>0</v>
      </c>
      <c r="Q330" s="297"/>
      <c r="R330" s="298"/>
      <c r="S330" s="298"/>
      <c r="T330" s="298"/>
      <c r="U330" s="298"/>
      <c r="V330" s="298"/>
      <c r="W330" s="299">
        <v>4</v>
      </c>
      <c r="X330" s="122"/>
      <c r="Y330" s="122"/>
      <c r="Z330" s="63"/>
      <c r="AA330" s="46"/>
      <c r="AB330" s="46"/>
      <c r="AC330" s="46" t="str">
        <f t="shared" si="28"/>
        <v/>
      </c>
      <c r="AD330" s="46"/>
      <c r="AE330" s="46"/>
      <c r="AF330" s="2111">
        <f t="shared" si="30"/>
        <v>0</v>
      </c>
      <c r="AG330" s="2111">
        <f t="shared" si="31"/>
        <v>4</v>
      </c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6"/>
      <c r="DA330" s="46"/>
      <c r="DB330" s="46"/>
      <c r="DC330" s="46"/>
      <c r="DD330" s="46"/>
      <c r="DE330" s="46"/>
      <c r="DF330" s="46"/>
      <c r="DG330" s="46"/>
      <c r="DH330" s="46"/>
      <c r="DI330" s="46"/>
      <c r="DJ330" s="46"/>
      <c r="DK330" s="46"/>
      <c r="DL330" s="46"/>
      <c r="DM330" s="46"/>
      <c r="DN330" s="46"/>
      <c r="DO330" s="46"/>
      <c r="DP330" s="46"/>
      <c r="DQ330" s="46"/>
      <c r="DR330" s="46"/>
      <c r="DS330" s="46"/>
      <c r="DT330" s="46"/>
      <c r="DU330" s="46"/>
      <c r="DV330" s="46"/>
      <c r="DW330" s="46"/>
      <c r="DX330" s="46"/>
      <c r="DY330" s="46"/>
      <c r="DZ330" s="46"/>
      <c r="EA330" s="46"/>
      <c r="EB330" s="46"/>
      <c r="EC330" s="46"/>
      <c r="ED330" s="46"/>
      <c r="EE330" s="46"/>
      <c r="EF330" s="46"/>
      <c r="EG330" s="46"/>
      <c r="EH330" s="46"/>
      <c r="EI330" s="46"/>
      <c r="EJ330" s="46"/>
      <c r="EK330" s="46"/>
      <c r="EL330" s="46"/>
      <c r="EM330" s="46"/>
      <c r="EN330" s="46"/>
      <c r="EO330" s="46"/>
      <c r="EP330" s="46"/>
      <c r="EQ330" s="46"/>
      <c r="ER330" s="46"/>
      <c r="ES330" s="46"/>
      <c r="ET330" s="46"/>
      <c r="EU330" s="46"/>
      <c r="EV330" s="46"/>
      <c r="EW330" s="46"/>
      <c r="EX330" s="46"/>
      <c r="EY330" s="46"/>
      <c r="EZ330" s="46"/>
      <c r="FA330" s="46"/>
      <c r="FB330" s="46"/>
      <c r="FC330" s="46"/>
      <c r="FD330" s="46"/>
      <c r="FE330" s="46"/>
      <c r="FF330" s="46"/>
      <c r="FG330" s="46"/>
      <c r="FH330" s="46"/>
      <c r="FI330" s="46"/>
      <c r="FJ330" s="46"/>
      <c r="FK330" s="46"/>
      <c r="FL330" s="46"/>
      <c r="FM330" s="46"/>
      <c r="FN330" s="46"/>
      <c r="FO330" s="46"/>
      <c r="FP330" s="46"/>
      <c r="FQ330" s="46"/>
      <c r="FR330" s="46"/>
      <c r="FS330" s="46"/>
      <c r="FT330" s="46"/>
      <c r="FU330" s="46"/>
      <c r="FV330" s="46"/>
      <c r="FW330" s="46"/>
      <c r="FX330" s="46"/>
      <c r="FY330" s="46"/>
      <c r="FZ330" s="46"/>
      <c r="GA330" s="46"/>
      <c r="GB330" s="46"/>
      <c r="GC330" s="46"/>
      <c r="GD330" s="46"/>
      <c r="GE330" s="46"/>
      <c r="GF330" s="46"/>
      <c r="GG330" s="46"/>
      <c r="GH330" s="46"/>
      <c r="GI330" s="46"/>
      <c r="GJ330" s="46"/>
      <c r="GK330" s="46"/>
      <c r="GL330" s="46"/>
      <c r="GM330" s="46"/>
      <c r="GN330" s="46"/>
      <c r="GO330" s="46"/>
      <c r="GP330" s="46"/>
      <c r="GQ330" s="46"/>
      <c r="GR330" s="46"/>
      <c r="GS330" s="46"/>
      <c r="GT330" s="46"/>
      <c r="GU330" s="46"/>
      <c r="GV330" s="46"/>
      <c r="GW330" s="46"/>
      <c r="GX330" s="46"/>
      <c r="GY330" s="46"/>
      <c r="GZ330" s="46"/>
      <c r="HA330" s="46"/>
      <c r="HB330" s="46"/>
      <c r="HC330" s="46"/>
      <c r="HD330" s="46"/>
      <c r="HE330" s="46"/>
      <c r="HF330" s="46"/>
      <c r="HG330" s="46"/>
      <c r="HH330" s="46"/>
      <c r="HI330" s="46"/>
      <c r="HJ330" s="46"/>
      <c r="HK330" s="46"/>
      <c r="HL330" s="46"/>
      <c r="HM330" s="46"/>
      <c r="HN330" s="46"/>
      <c r="HO330" s="46"/>
      <c r="HP330" s="46"/>
      <c r="HQ330" s="46"/>
      <c r="HR330" s="46"/>
      <c r="HS330" s="46"/>
      <c r="HT330" s="46"/>
      <c r="HU330" s="46"/>
      <c r="HV330" s="46"/>
      <c r="HW330" s="46"/>
      <c r="HX330" s="46"/>
      <c r="HY330" s="46"/>
      <c r="HZ330" s="46"/>
      <c r="IA330" s="46"/>
      <c r="IB330" s="46"/>
      <c r="IC330" s="46"/>
      <c r="ID330" s="46"/>
      <c r="IE330" s="46"/>
      <c r="IF330" s="46"/>
      <c r="IG330" s="46"/>
      <c r="IH330" s="46"/>
      <c r="II330" s="46"/>
      <c r="IJ330" s="46"/>
      <c r="IK330" s="46"/>
      <c r="IL330" s="46"/>
      <c r="IM330" s="46"/>
      <c r="IN330" s="46"/>
      <c r="IO330" s="46"/>
      <c r="IP330" s="46"/>
      <c r="IQ330" s="46"/>
      <c r="IR330" s="46"/>
      <c r="IS330" s="46"/>
      <c r="IT330" s="46"/>
      <c r="IU330" s="46"/>
      <c r="IV330" s="46"/>
      <c r="IW330" s="46"/>
      <c r="IX330" s="46"/>
      <c r="IY330" s="46"/>
      <c r="IZ330" s="46"/>
      <c r="JA330" s="46"/>
      <c r="JB330" s="46"/>
      <c r="JC330" s="46"/>
      <c r="JD330" s="46"/>
      <c r="JE330" s="46"/>
    </row>
    <row r="331" spans="1:265" s="7" customFormat="1" ht="15" customHeight="1" thickBot="1" x14ac:dyDescent="0.25">
      <c r="A331" s="143"/>
      <c r="B331" s="73" t="s">
        <v>187</v>
      </c>
      <c r="C331" s="113"/>
      <c r="D331" s="886" t="s">
        <v>188</v>
      </c>
      <c r="E331" s="905"/>
      <c r="F331" s="437"/>
      <c r="G331" s="438"/>
      <c r="H331" s="203" t="s">
        <v>23</v>
      </c>
      <c r="I331" s="203" t="s">
        <v>107</v>
      </c>
      <c r="J331" s="1777" t="s">
        <v>1425</v>
      </c>
      <c r="K331" s="226" t="s">
        <v>1745</v>
      </c>
      <c r="L331" s="226"/>
      <c r="M331" s="524"/>
      <c r="N331" s="524"/>
      <c r="O331" s="226"/>
      <c r="P331" s="2159">
        <f t="shared" si="29"/>
        <v>0</v>
      </c>
      <c r="Q331" s="300"/>
      <c r="R331" s="301"/>
      <c r="S331" s="301"/>
      <c r="T331" s="301">
        <v>6</v>
      </c>
      <c r="U331" s="301"/>
      <c r="V331" s="301"/>
      <c r="W331" s="302"/>
      <c r="X331" s="122">
        <f>SUM(Q321:W331)</f>
        <v>40</v>
      </c>
      <c r="Y331" s="122">
        <f>X331</f>
        <v>40</v>
      </c>
      <c r="Z331" s="63"/>
      <c r="AA331" s="46"/>
      <c r="AB331" s="46"/>
      <c r="AC331" s="46" t="str">
        <f t="shared" si="28"/>
        <v/>
      </c>
      <c r="AD331" s="789" t="s">
        <v>2082</v>
      </c>
      <c r="AE331" s="46"/>
      <c r="AF331" s="2111">
        <f t="shared" si="30"/>
        <v>0</v>
      </c>
      <c r="AG331" s="2111">
        <f t="shared" si="31"/>
        <v>0</v>
      </c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  <c r="DA331" s="46"/>
      <c r="DB331" s="46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  <c r="EY331" s="46"/>
      <c r="EZ331" s="46"/>
      <c r="FA331" s="46"/>
      <c r="FB331" s="46"/>
      <c r="FC331" s="46"/>
      <c r="FD331" s="46"/>
      <c r="FE331" s="46"/>
      <c r="FF331" s="46"/>
      <c r="FG331" s="46"/>
      <c r="FH331" s="46"/>
      <c r="FI331" s="46"/>
      <c r="FJ331" s="46"/>
      <c r="FK331" s="46"/>
      <c r="FL331" s="46"/>
      <c r="FM331" s="46"/>
      <c r="FN331" s="46"/>
      <c r="FO331" s="46"/>
      <c r="FP331" s="46"/>
      <c r="FQ331" s="46"/>
      <c r="FR331" s="46"/>
      <c r="FS331" s="46"/>
      <c r="FT331" s="46"/>
      <c r="FU331" s="46"/>
      <c r="FV331" s="46"/>
      <c r="FW331" s="46"/>
      <c r="FX331" s="46"/>
      <c r="FY331" s="46"/>
      <c r="FZ331" s="46"/>
      <c r="GA331" s="46"/>
      <c r="GB331" s="46"/>
      <c r="GC331" s="46"/>
      <c r="GD331" s="46"/>
      <c r="GE331" s="46"/>
      <c r="GF331" s="46"/>
      <c r="GG331" s="46"/>
      <c r="GH331" s="46"/>
      <c r="GI331" s="46"/>
      <c r="GJ331" s="46"/>
      <c r="GK331" s="46"/>
      <c r="GL331" s="46"/>
      <c r="GM331" s="46"/>
      <c r="GN331" s="46"/>
      <c r="GO331" s="46"/>
      <c r="GP331" s="46"/>
      <c r="GQ331" s="46"/>
      <c r="GR331" s="46"/>
      <c r="GS331" s="46"/>
      <c r="GT331" s="46"/>
      <c r="GU331" s="46"/>
      <c r="GV331" s="46"/>
      <c r="GW331" s="46"/>
      <c r="GX331" s="46"/>
      <c r="GY331" s="46"/>
      <c r="GZ331" s="46"/>
      <c r="HA331" s="46"/>
      <c r="HB331" s="46"/>
      <c r="HC331" s="46"/>
      <c r="HD331" s="46"/>
      <c r="HE331" s="46"/>
      <c r="HF331" s="46"/>
      <c r="HG331" s="46"/>
      <c r="HH331" s="46"/>
      <c r="HI331" s="46"/>
      <c r="HJ331" s="46"/>
      <c r="HK331" s="46"/>
      <c r="HL331" s="46"/>
      <c r="HM331" s="46"/>
      <c r="HN331" s="46"/>
      <c r="HO331" s="46"/>
      <c r="HP331" s="46"/>
      <c r="HQ331" s="46"/>
      <c r="HR331" s="46"/>
      <c r="HS331" s="46"/>
      <c r="HT331" s="46"/>
      <c r="HU331" s="46"/>
      <c r="HV331" s="46"/>
      <c r="HW331" s="46"/>
      <c r="HX331" s="46"/>
      <c r="HY331" s="46"/>
      <c r="HZ331" s="46"/>
      <c r="IA331" s="46"/>
      <c r="IB331" s="46"/>
      <c r="IC331" s="46"/>
      <c r="ID331" s="46"/>
      <c r="IE331" s="46"/>
      <c r="IF331" s="46"/>
      <c r="IG331" s="46"/>
      <c r="IH331" s="46"/>
      <c r="II331" s="46"/>
      <c r="IJ331" s="46"/>
      <c r="IK331" s="46"/>
      <c r="IL331" s="46"/>
      <c r="IM331" s="46"/>
      <c r="IN331" s="46"/>
      <c r="IO331" s="46"/>
      <c r="IP331" s="46"/>
      <c r="IQ331" s="46"/>
      <c r="IR331" s="46"/>
      <c r="IS331" s="46"/>
      <c r="IT331" s="46"/>
      <c r="IU331" s="46"/>
      <c r="IV331" s="46"/>
      <c r="IW331" s="46"/>
      <c r="IX331" s="46"/>
      <c r="IY331" s="46"/>
      <c r="IZ331" s="46"/>
      <c r="JA331" s="46"/>
      <c r="JB331" s="46"/>
      <c r="JC331" s="46"/>
      <c r="JD331" s="46"/>
      <c r="JE331" s="46"/>
    </row>
    <row r="332" spans="1:265" s="549" customFormat="1" ht="15" customHeight="1" thickBot="1" x14ac:dyDescent="0.25">
      <c r="A332" s="2038">
        <f>A321+1</f>
        <v>35</v>
      </c>
      <c r="B332" s="1901" t="s">
        <v>1976</v>
      </c>
      <c r="C332" s="111" t="s">
        <v>35</v>
      </c>
      <c r="D332" s="1872" t="s">
        <v>1977</v>
      </c>
      <c r="E332" s="842" t="s">
        <v>88</v>
      </c>
      <c r="F332" s="459" t="s">
        <v>1921</v>
      </c>
      <c r="G332" s="460" t="s">
        <v>1899</v>
      </c>
      <c r="H332" s="726" t="s">
        <v>421</v>
      </c>
      <c r="I332" s="726" t="s">
        <v>1847</v>
      </c>
      <c r="J332" s="726"/>
      <c r="K332" s="727" t="s">
        <v>1979</v>
      </c>
      <c r="L332" s="727" t="s">
        <v>97</v>
      </c>
      <c r="M332" s="728">
        <v>8</v>
      </c>
      <c r="N332" s="728" t="s">
        <v>24</v>
      </c>
      <c r="O332" s="727" t="s">
        <v>1860</v>
      </c>
      <c r="P332" s="2159">
        <f t="shared" si="29"/>
        <v>4</v>
      </c>
      <c r="Q332" s="729">
        <v>3</v>
      </c>
      <c r="R332" s="730">
        <v>1</v>
      </c>
      <c r="S332" s="730"/>
      <c r="T332" s="730"/>
      <c r="U332" s="730"/>
      <c r="V332" s="730"/>
      <c r="W332" s="731"/>
      <c r="X332" s="1867"/>
      <c r="Y332" s="1867"/>
      <c r="Z332" s="1868" t="str">
        <f>C332</f>
        <v>TC</v>
      </c>
      <c r="AA332" s="549" t="s">
        <v>876</v>
      </c>
      <c r="AB332" s="549" t="s">
        <v>881</v>
      </c>
      <c r="AC332" s="549">
        <f t="shared" ref="AC332:AC340" si="32">IF(C332&lt;&gt;"",SUMIF(D$6:D$1606,D332,Q$6:R$1606),"")</f>
        <v>14</v>
      </c>
      <c r="AF332" s="2111">
        <f t="shared" si="30"/>
        <v>4</v>
      </c>
      <c r="AG332" s="2111">
        <f t="shared" si="31"/>
        <v>0</v>
      </c>
    </row>
    <row r="333" spans="1:265" s="549" customFormat="1" ht="15" customHeight="1" thickBot="1" x14ac:dyDescent="0.25">
      <c r="A333" s="143"/>
      <c r="B333" s="73" t="s">
        <v>1976</v>
      </c>
      <c r="C333" s="113"/>
      <c r="D333" s="899" t="s">
        <v>1977</v>
      </c>
      <c r="E333" s="900"/>
      <c r="F333" s="472"/>
      <c r="G333" s="473"/>
      <c r="H333" s="187" t="s">
        <v>421</v>
      </c>
      <c r="I333" s="187" t="s">
        <v>1847</v>
      </c>
      <c r="J333" s="187"/>
      <c r="K333" s="231" t="s">
        <v>1979</v>
      </c>
      <c r="L333" s="231" t="s">
        <v>97</v>
      </c>
      <c r="M333" s="515">
        <v>8</v>
      </c>
      <c r="N333" s="515" t="s">
        <v>98</v>
      </c>
      <c r="O333" s="231" t="s">
        <v>429</v>
      </c>
      <c r="P333" s="2159">
        <f t="shared" si="29"/>
        <v>4</v>
      </c>
      <c r="Q333" s="280">
        <v>3</v>
      </c>
      <c r="R333" s="281">
        <v>1</v>
      </c>
      <c r="S333" s="281"/>
      <c r="T333" s="281"/>
      <c r="U333" s="281"/>
      <c r="V333" s="281"/>
      <c r="W333" s="282"/>
      <c r="X333" s="1870"/>
      <c r="Y333" s="1870"/>
      <c r="Z333" s="1868"/>
      <c r="AC333" s="549" t="str">
        <f t="shared" si="32"/>
        <v/>
      </c>
      <c r="AF333" s="2111">
        <f t="shared" si="30"/>
        <v>4</v>
      </c>
      <c r="AG333" s="2111">
        <f t="shared" si="31"/>
        <v>0</v>
      </c>
    </row>
    <row r="334" spans="1:265" s="549" customFormat="1" ht="15" customHeight="1" thickBot="1" x14ac:dyDescent="0.25">
      <c r="A334" s="143"/>
      <c r="B334" s="73" t="s">
        <v>1976</v>
      </c>
      <c r="C334" s="113"/>
      <c r="D334" s="907" t="s">
        <v>1977</v>
      </c>
      <c r="E334" s="900"/>
      <c r="F334" s="472"/>
      <c r="G334" s="473"/>
      <c r="H334" s="188" t="s">
        <v>421</v>
      </c>
      <c r="I334" s="188" t="s">
        <v>1847</v>
      </c>
      <c r="J334" s="188"/>
      <c r="K334" s="232" t="s">
        <v>1978</v>
      </c>
      <c r="L334" s="232" t="s">
        <v>97</v>
      </c>
      <c r="M334" s="527">
        <v>9</v>
      </c>
      <c r="N334" s="527" t="s">
        <v>24</v>
      </c>
      <c r="O334" s="232" t="s">
        <v>1860</v>
      </c>
      <c r="P334" s="2159">
        <f t="shared" si="29"/>
        <v>4</v>
      </c>
      <c r="Q334" s="316">
        <v>4</v>
      </c>
      <c r="R334" s="317"/>
      <c r="S334" s="317"/>
      <c r="T334" s="317"/>
      <c r="U334" s="317"/>
      <c r="V334" s="317"/>
      <c r="W334" s="318"/>
      <c r="X334" s="1870"/>
      <c r="Y334" s="1870"/>
      <c r="Z334" s="1868"/>
      <c r="AC334" s="549" t="str">
        <f t="shared" si="32"/>
        <v/>
      </c>
      <c r="AF334" s="2111">
        <f t="shared" si="30"/>
        <v>4</v>
      </c>
      <c r="AG334" s="2111">
        <f t="shared" si="31"/>
        <v>0</v>
      </c>
    </row>
    <row r="335" spans="1:265" s="549" customFormat="1" ht="15" customHeight="1" thickBot="1" x14ac:dyDescent="0.25">
      <c r="A335" s="143"/>
      <c r="B335" s="73" t="s">
        <v>1976</v>
      </c>
      <c r="C335" s="113"/>
      <c r="D335" s="899" t="s">
        <v>1977</v>
      </c>
      <c r="E335" s="900"/>
      <c r="F335" s="472"/>
      <c r="G335" s="473"/>
      <c r="H335" s="187" t="s">
        <v>421</v>
      </c>
      <c r="I335" s="187" t="s">
        <v>1847</v>
      </c>
      <c r="J335" s="187"/>
      <c r="K335" s="231" t="s">
        <v>1978</v>
      </c>
      <c r="L335" s="231" t="s">
        <v>97</v>
      </c>
      <c r="M335" s="515">
        <v>9</v>
      </c>
      <c r="N335" s="515" t="s">
        <v>98</v>
      </c>
      <c r="O335" s="231" t="s">
        <v>429</v>
      </c>
      <c r="P335" s="2159">
        <f t="shared" si="29"/>
        <v>4</v>
      </c>
      <c r="Q335" s="280">
        <v>4</v>
      </c>
      <c r="R335" s="281"/>
      <c r="S335" s="281"/>
      <c r="T335" s="281"/>
      <c r="U335" s="281"/>
      <c r="V335" s="281"/>
      <c r="W335" s="282"/>
      <c r="X335" s="1870"/>
      <c r="Y335" s="1870"/>
      <c r="Z335" s="1868"/>
      <c r="AC335" s="549" t="str">
        <f t="shared" si="32"/>
        <v/>
      </c>
      <c r="AF335" s="2111">
        <f t="shared" si="30"/>
        <v>4</v>
      </c>
      <c r="AG335" s="2111">
        <f t="shared" si="31"/>
        <v>0</v>
      </c>
    </row>
    <row r="336" spans="1:265" s="549" customFormat="1" ht="15" customHeight="1" thickBot="1" x14ac:dyDescent="0.25">
      <c r="A336" s="143"/>
      <c r="B336" s="73" t="s">
        <v>1976</v>
      </c>
      <c r="C336" s="113"/>
      <c r="D336" s="899" t="s">
        <v>1977</v>
      </c>
      <c r="E336" s="900"/>
      <c r="F336" s="472"/>
      <c r="G336" s="473"/>
      <c r="H336" s="187" t="s">
        <v>421</v>
      </c>
      <c r="I336" s="187" t="s">
        <v>1847</v>
      </c>
      <c r="J336" s="1757" t="s">
        <v>1424</v>
      </c>
      <c r="K336" s="231" t="s">
        <v>1539</v>
      </c>
      <c r="L336" s="231"/>
      <c r="M336" s="515"/>
      <c r="N336" s="515"/>
      <c r="O336" s="231"/>
      <c r="P336" s="2159">
        <f t="shared" si="29"/>
        <v>0</v>
      </c>
      <c r="Q336" s="280"/>
      <c r="R336" s="281"/>
      <c r="S336" s="281">
        <v>4</v>
      </c>
      <c r="T336" s="281"/>
      <c r="U336" s="281"/>
      <c r="V336" s="281"/>
      <c r="W336" s="282"/>
      <c r="X336" s="1870"/>
      <c r="Y336" s="1870"/>
      <c r="Z336" s="1868"/>
      <c r="AC336" s="549" t="str">
        <f t="shared" si="32"/>
        <v/>
      </c>
      <c r="AF336" s="2111">
        <f t="shared" si="30"/>
        <v>0</v>
      </c>
      <c r="AG336" s="2111">
        <f t="shared" si="31"/>
        <v>4</v>
      </c>
    </row>
    <row r="337" spans="1:265" s="549" customFormat="1" ht="15" customHeight="1" thickBot="1" x14ac:dyDescent="0.25">
      <c r="A337" s="143"/>
      <c r="B337" s="73" t="s">
        <v>1976</v>
      </c>
      <c r="C337" s="113"/>
      <c r="D337" s="899" t="s">
        <v>1977</v>
      </c>
      <c r="E337" s="900"/>
      <c r="F337" s="472"/>
      <c r="G337" s="473"/>
      <c r="H337" s="187" t="s">
        <v>421</v>
      </c>
      <c r="I337" s="187" t="s">
        <v>1847</v>
      </c>
      <c r="J337" s="1757" t="s">
        <v>1424</v>
      </c>
      <c r="K337" s="212" t="s">
        <v>1863</v>
      </c>
      <c r="L337" s="231"/>
      <c r="M337" s="515"/>
      <c r="N337" s="515"/>
      <c r="O337" s="231"/>
      <c r="P337" s="2159">
        <f t="shared" si="29"/>
        <v>0</v>
      </c>
      <c r="Q337" s="280"/>
      <c r="R337" s="281"/>
      <c r="S337" s="281">
        <v>2</v>
      </c>
      <c r="T337" s="281"/>
      <c r="U337" s="281"/>
      <c r="V337" s="281"/>
      <c r="W337" s="282"/>
      <c r="X337" s="1870"/>
      <c r="Y337" s="1870"/>
      <c r="Z337" s="1868"/>
      <c r="AC337" s="549" t="str">
        <f t="shared" si="32"/>
        <v/>
      </c>
      <c r="AF337" s="2111">
        <f t="shared" si="30"/>
        <v>0</v>
      </c>
      <c r="AG337" s="2111">
        <f t="shared" si="31"/>
        <v>2</v>
      </c>
    </row>
    <row r="338" spans="1:265" s="549" customFormat="1" ht="15" customHeight="1" thickBot="1" x14ac:dyDescent="0.25">
      <c r="A338" s="143"/>
      <c r="B338" s="73" t="s">
        <v>1976</v>
      </c>
      <c r="C338" s="113"/>
      <c r="D338" s="907" t="s">
        <v>1977</v>
      </c>
      <c r="E338" s="900"/>
      <c r="F338" s="472"/>
      <c r="G338" s="473"/>
      <c r="H338" s="188" t="s">
        <v>421</v>
      </c>
      <c r="I338" s="188" t="s">
        <v>1847</v>
      </c>
      <c r="J338" s="1757" t="s">
        <v>1424</v>
      </c>
      <c r="K338" s="232" t="s">
        <v>1864</v>
      </c>
      <c r="L338" s="232"/>
      <c r="M338" s="527"/>
      <c r="N338" s="527"/>
      <c r="O338" s="232"/>
      <c r="P338" s="2159">
        <f t="shared" si="29"/>
        <v>0</v>
      </c>
      <c r="Q338" s="316"/>
      <c r="R338" s="317"/>
      <c r="S338" s="317"/>
      <c r="T338" s="317"/>
      <c r="U338" s="317"/>
      <c r="V338" s="317"/>
      <c r="W338" s="318">
        <v>5</v>
      </c>
      <c r="X338" s="1870"/>
      <c r="Y338" s="1870"/>
      <c r="Z338" s="1868"/>
      <c r="AC338" s="549" t="str">
        <f t="shared" si="32"/>
        <v/>
      </c>
      <c r="AF338" s="2111">
        <f t="shared" si="30"/>
        <v>0</v>
      </c>
      <c r="AG338" s="2111">
        <f t="shared" si="31"/>
        <v>5</v>
      </c>
    </row>
    <row r="339" spans="1:265" s="549" customFormat="1" ht="15" customHeight="1" thickBot="1" x14ac:dyDescent="0.25">
      <c r="A339" s="143"/>
      <c r="B339" s="73" t="s">
        <v>1976</v>
      </c>
      <c r="C339" s="113"/>
      <c r="D339" s="907" t="s">
        <v>1977</v>
      </c>
      <c r="E339" s="900"/>
      <c r="F339" s="472"/>
      <c r="G339" s="473"/>
      <c r="H339" s="188" t="s">
        <v>421</v>
      </c>
      <c r="I339" s="188" t="s">
        <v>1847</v>
      </c>
      <c r="J339" s="1740" t="s">
        <v>1425</v>
      </c>
      <c r="K339" s="2037" t="s">
        <v>1732</v>
      </c>
      <c r="L339" s="225"/>
      <c r="M339" s="397"/>
      <c r="N339" s="397"/>
      <c r="O339" s="225"/>
      <c r="P339" s="2159">
        <f t="shared" si="29"/>
        <v>0</v>
      </c>
      <c r="Q339" s="297"/>
      <c r="R339" s="298"/>
      <c r="S339" s="298"/>
      <c r="T339" s="298">
        <v>4</v>
      </c>
      <c r="U339" s="317"/>
      <c r="V339" s="317"/>
      <c r="W339" s="318"/>
      <c r="X339" s="1870"/>
      <c r="Y339" s="1870"/>
      <c r="Z339" s="1868"/>
      <c r="AC339" s="549" t="str">
        <f t="shared" si="32"/>
        <v/>
      </c>
      <c r="AF339" s="2111">
        <f t="shared" si="30"/>
        <v>0</v>
      </c>
      <c r="AG339" s="2111">
        <f t="shared" si="31"/>
        <v>0</v>
      </c>
    </row>
    <row r="340" spans="1:265" s="549" customFormat="1" ht="15" customHeight="1" thickBot="1" x14ac:dyDescent="0.25">
      <c r="A340" s="2080"/>
      <c r="B340" s="92" t="s">
        <v>1976</v>
      </c>
      <c r="C340" s="115"/>
      <c r="D340" s="901" t="s">
        <v>1977</v>
      </c>
      <c r="E340" s="904"/>
      <c r="F340" s="474"/>
      <c r="G340" s="475"/>
      <c r="H340" s="206" t="s">
        <v>421</v>
      </c>
      <c r="I340" s="206" t="s">
        <v>1847</v>
      </c>
      <c r="J340" s="1777" t="s">
        <v>1425</v>
      </c>
      <c r="K340" s="233" t="s">
        <v>1980</v>
      </c>
      <c r="L340" s="1902"/>
      <c r="M340" s="1903"/>
      <c r="N340" s="1903"/>
      <c r="O340" s="1902"/>
      <c r="P340" s="2159">
        <f t="shared" si="29"/>
        <v>0</v>
      </c>
      <c r="Q340" s="1904"/>
      <c r="R340" s="1905"/>
      <c r="S340" s="1905">
        <v>9</v>
      </c>
      <c r="T340" s="1905"/>
      <c r="U340" s="1905"/>
      <c r="V340" s="1905"/>
      <c r="W340" s="1906"/>
      <c r="X340" s="1900">
        <f>SUM(Q332:W340)</f>
        <v>40</v>
      </c>
      <c r="Y340" s="1893">
        <f>X340</f>
        <v>40</v>
      </c>
      <c r="Z340" s="1868"/>
      <c r="AC340" s="549" t="str">
        <f t="shared" si="32"/>
        <v/>
      </c>
      <c r="AF340" s="2111">
        <f t="shared" si="30"/>
        <v>0</v>
      </c>
      <c r="AG340" s="2111">
        <f t="shared" si="31"/>
        <v>9</v>
      </c>
    </row>
    <row r="341" spans="1:265" s="7" customFormat="1" ht="15" customHeight="1" thickBot="1" x14ac:dyDescent="0.25">
      <c r="A341" s="2039">
        <f>A332+1</f>
        <v>36</v>
      </c>
      <c r="B341" s="630" t="s">
        <v>361</v>
      </c>
      <c r="C341" s="116" t="s">
        <v>35</v>
      </c>
      <c r="D341" s="868" t="s">
        <v>575</v>
      </c>
      <c r="E341" s="842" t="s">
        <v>576</v>
      </c>
      <c r="F341" s="459" t="s">
        <v>573</v>
      </c>
      <c r="G341" s="460" t="s">
        <v>577</v>
      </c>
      <c r="H341" s="199" t="s">
        <v>351</v>
      </c>
      <c r="I341" s="199" t="s">
        <v>352</v>
      </c>
      <c r="J341" s="199"/>
      <c r="K341" s="218" t="s">
        <v>1188</v>
      </c>
      <c r="L341" s="218" t="s">
        <v>401</v>
      </c>
      <c r="M341" s="510" t="s">
        <v>391</v>
      </c>
      <c r="N341" s="510" t="s">
        <v>24</v>
      </c>
      <c r="O341" s="218" t="s">
        <v>839</v>
      </c>
      <c r="P341" s="2159">
        <f t="shared" si="29"/>
        <v>4</v>
      </c>
      <c r="Q341" s="322">
        <v>3</v>
      </c>
      <c r="R341" s="323">
        <v>1</v>
      </c>
      <c r="S341" s="323"/>
      <c r="T341" s="323"/>
      <c r="U341" s="323"/>
      <c r="V341" s="323"/>
      <c r="W341" s="324"/>
      <c r="X341" s="117"/>
      <c r="Y341" s="117"/>
      <c r="Z341" s="63" t="str">
        <f>C341</f>
        <v>TC</v>
      </c>
      <c r="AA341" s="46" t="s">
        <v>874</v>
      </c>
      <c r="AB341" s="46" t="s">
        <v>881</v>
      </c>
      <c r="AC341" s="46">
        <f t="shared" ref="AC341:AC352" si="33">IF(C341&lt;&gt;"",SUMIF(D$6:D$1505,D341,Q$6:R$1505),"")</f>
        <v>16</v>
      </c>
      <c r="AD341" s="46"/>
      <c r="AE341" s="46"/>
      <c r="AF341" s="2111">
        <f t="shared" si="30"/>
        <v>4</v>
      </c>
      <c r="AG341" s="2111">
        <f t="shared" si="31"/>
        <v>0</v>
      </c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6"/>
      <c r="DA341" s="46"/>
      <c r="DB341" s="46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46"/>
      <c r="DP341" s="46"/>
      <c r="DQ341" s="46"/>
      <c r="DR341" s="46"/>
      <c r="DS341" s="46"/>
      <c r="DT341" s="46"/>
      <c r="DU341" s="46"/>
      <c r="DV341" s="46"/>
      <c r="DW341" s="46"/>
      <c r="DX341" s="46"/>
      <c r="DY341" s="46"/>
      <c r="DZ341" s="46"/>
      <c r="EA341" s="46"/>
      <c r="EB341" s="46"/>
      <c r="EC341" s="46"/>
      <c r="ED341" s="46"/>
      <c r="EE341" s="46"/>
      <c r="EF341" s="46"/>
      <c r="EG341" s="46"/>
      <c r="EH341" s="46"/>
      <c r="EI341" s="46"/>
      <c r="EJ341" s="46"/>
      <c r="EK341" s="46"/>
      <c r="EL341" s="46"/>
      <c r="EM341" s="46"/>
      <c r="EN341" s="46"/>
      <c r="EO341" s="46"/>
      <c r="EP341" s="46"/>
      <c r="EQ341" s="46"/>
      <c r="ER341" s="46"/>
      <c r="ES341" s="46"/>
      <c r="ET341" s="46"/>
      <c r="EU341" s="46"/>
      <c r="EV341" s="46"/>
      <c r="EW341" s="46"/>
      <c r="EX341" s="46"/>
      <c r="EY341" s="46"/>
      <c r="EZ341" s="46"/>
      <c r="FA341" s="46"/>
      <c r="FB341" s="46"/>
      <c r="FC341" s="46"/>
      <c r="FD341" s="46"/>
      <c r="FE341" s="46"/>
      <c r="FF341" s="46"/>
      <c r="FG341" s="46"/>
      <c r="FH341" s="46"/>
      <c r="FI341" s="46"/>
      <c r="FJ341" s="46"/>
      <c r="FK341" s="46"/>
      <c r="FL341" s="46"/>
      <c r="FM341" s="46"/>
      <c r="FN341" s="46"/>
      <c r="FO341" s="46"/>
      <c r="FP341" s="46"/>
      <c r="FQ341" s="46"/>
      <c r="FR341" s="46"/>
      <c r="FS341" s="46"/>
      <c r="FT341" s="46"/>
      <c r="FU341" s="46"/>
      <c r="FV341" s="46"/>
      <c r="FW341" s="46"/>
      <c r="FX341" s="46"/>
      <c r="FY341" s="46"/>
      <c r="FZ341" s="46"/>
      <c r="GA341" s="46"/>
      <c r="GB341" s="46"/>
      <c r="GC341" s="46"/>
      <c r="GD341" s="46"/>
      <c r="GE341" s="46"/>
      <c r="GF341" s="46"/>
      <c r="GG341" s="46"/>
      <c r="GH341" s="46"/>
      <c r="GI341" s="46"/>
      <c r="GJ341" s="46"/>
      <c r="GK341" s="46"/>
      <c r="GL341" s="46"/>
      <c r="GM341" s="46"/>
      <c r="GN341" s="46"/>
      <c r="GO341" s="46"/>
      <c r="GP341" s="46"/>
      <c r="GQ341" s="46"/>
      <c r="GR341" s="46"/>
      <c r="GS341" s="46"/>
      <c r="GT341" s="46"/>
      <c r="GU341" s="46"/>
      <c r="GV341" s="46"/>
      <c r="GW341" s="46"/>
      <c r="GX341" s="46"/>
      <c r="GY341" s="46"/>
      <c r="GZ341" s="46"/>
      <c r="HA341" s="46"/>
      <c r="HB341" s="46"/>
      <c r="HC341" s="46"/>
      <c r="HD341" s="46"/>
      <c r="HE341" s="46"/>
      <c r="HF341" s="46"/>
      <c r="HG341" s="46"/>
      <c r="HH341" s="46"/>
      <c r="HI341" s="46"/>
      <c r="HJ341" s="46"/>
      <c r="HK341" s="46"/>
      <c r="HL341" s="46"/>
      <c r="HM341" s="46"/>
      <c r="HN341" s="46"/>
      <c r="HO341" s="46"/>
      <c r="HP341" s="46"/>
      <c r="HQ341" s="46"/>
      <c r="HR341" s="46"/>
      <c r="HS341" s="46"/>
      <c r="HT341" s="46"/>
      <c r="HU341" s="46"/>
      <c r="HV341" s="46"/>
      <c r="HW341" s="46"/>
      <c r="HX341" s="46"/>
      <c r="HY341" s="46"/>
      <c r="HZ341" s="46"/>
      <c r="IA341" s="46"/>
      <c r="IB341" s="46"/>
      <c r="IC341" s="46"/>
      <c r="ID341" s="46"/>
      <c r="IE341" s="46"/>
      <c r="IF341" s="46"/>
      <c r="IG341" s="46"/>
      <c r="IH341" s="46"/>
      <c r="II341" s="46"/>
      <c r="IJ341" s="46"/>
      <c r="IK341" s="46"/>
      <c r="IL341" s="46"/>
      <c r="IM341" s="46"/>
      <c r="IN341" s="46"/>
      <c r="IO341" s="46"/>
      <c r="IP341" s="46"/>
      <c r="IQ341" s="46"/>
      <c r="IR341" s="46"/>
      <c r="IS341" s="46"/>
      <c r="IT341" s="46"/>
      <c r="IU341" s="46"/>
      <c r="IV341" s="46"/>
      <c r="IW341" s="46"/>
      <c r="IX341" s="46"/>
      <c r="IY341" s="46"/>
      <c r="IZ341" s="46"/>
      <c r="JA341" s="46"/>
      <c r="JB341" s="46"/>
      <c r="JC341" s="46"/>
      <c r="JD341" s="46"/>
      <c r="JE341" s="46"/>
    </row>
    <row r="342" spans="1:265" s="7" customFormat="1" ht="15" customHeight="1" thickBot="1" x14ac:dyDescent="0.25">
      <c r="A342" s="98"/>
      <c r="B342" s="73" t="s">
        <v>361</v>
      </c>
      <c r="C342" s="118"/>
      <c r="D342" s="870" t="s">
        <v>575</v>
      </c>
      <c r="E342" s="879"/>
      <c r="F342" s="461"/>
      <c r="G342" s="462"/>
      <c r="H342" s="181" t="s">
        <v>351</v>
      </c>
      <c r="I342" s="181" t="s">
        <v>352</v>
      </c>
      <c r="J342" s="181"/>
      <c r="K342" s="219" t="s">
        <v>1188</v>
      </c>
      <c r="L342" s="219" t="s">
        <v>401</v>
      </c>
      <c r="M342" s="511" t="s">
        <v>391</v>
      </c>
      <c r="N342" s="511" t="s">
        <v>98</v>
      </c>
      <c r="O342" s="219" t="s">
        <v>839</v>
      </c>
      <c r="P342" s="2159">
        <f t="shared" si="29"/>
        <v>5</v>
      </c>
      <c r="Q342" s="325">
        <v>3</v>
      </c>
      <c r="R342" s="326">
        <v>2</v>
      </c>
      <c r="S342" s="326"/>
      <c r="T342" s="326"/>
      <c r="U342" s="326"/>
      <c r="V342" s="326"/>
      <c r="W342" s="327"/>
      <c r="X342" s="119"/>
      <c r="Y342" s="119"/>
      <c r="Z342" s="63"/>
      <c r="AA342" s="46"/>
      <c r="AB342" s="46"/>
      <c r="AC342" s="46" t="str">
        <f t="shared" si="33"/>
        <v/>
      </c>
      <c r="AD342" s="46"/>
      <c r="AE342" s="46"/>
      <c r="AF342" s="2111">
        <f t="shared" si="30"/>
        <v>5</v>
      </c>
      <c r="AG342" s="2111">
        <f t="shared" si="31"/>
        <v>0</v>
      </c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6"/>
      <c r="DA342" s="46"/>
      <c r="DB342" s="46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46"/>
      <c r="DP342" s="46"/>
      <c r="DQ342" s="46"/>
      <c r="DR342" s="46"/>
      <c r="DS342" s="46"/>
      <c r="DT342" s="46"/>
      <c r="DU342" s="46"/>
      <c r="DV342" s="46"/>
      <c r="DW342" s="46"/>
      <c r="DX342" s="46"/>
      <c r="DY342" s="46"/>
      <c r="DZ342" s="46"/>
      <c r="EA342" s="46"/>
      <c r="EB342" s="46"/>
      <c r="EC342" s="46"/>
      <c r="ED342" s="46"/>
      <c r="EE342" s="46"/>
      <c r="EF342" s="46"/>
      <c r="EG342" s="46"/>
      <c r="EH342" s="46"/>
      <c r="EI342" s="46"/>
      <c r="EJ342" s="46"/>
      <c r="EK342" s="46"/>
      <c r="EL342" s="46"/>
      <c r="EM342" s="46"/>
      <c r="EN342" s="46"/>
      <c r="EO342" s="46"/>
      <c r="EP342" s="46"/>
      <c r="EQ342" s="46"/>
      <c r="ER342" s="46"/>
      <c r="ES342" s="46"/>
      <c r="ET342" s="46"/>
      <c r="EU342" s="46"/>
      <c r="EV342" s="46"/>
      <c r="EW342" s="46"/>
      <c r="EX342" s="46"/>
      <c r="EY342" s="46"/>
      <c r="EZ342" s="46"/>
      <c r="FA342" s="46"/>
      <c r="FB342" s="46"/>
      <c r="FC342" s="46"/>
      <c r="FD342" s="46"/>
      <c r="FE342" s="46"/>
      <c r="FF342" s="46"/>
      <c r="FG342" s="46"/>
      <c r="FH342" s="46"/>
      <c r="FI342" s="46"/>
      <c r="FJ342" s="46"/>
      <c r="FK342" s="46"/>
      <c r="FL342" s="46"/>
      <c r="FM342" s="46"/>
      <c r="FN342" s="46"/>
      <c r="FO342" s="46"/>
      <c r="FP342" s="46"/>
      <c r="FQ342" s="46"/>
      <c r="FR342" s="46"/>
      <c r="FS342" s="46"/>
      <c r="FT342" s="46"/>
      <c r="FU342" s="46"/>
      <c r="FV342" s="46"/>
      <c r="FW342" s="46"/>
      <c r="FX342" s="46"/>
      <c r="FY342" s="46"/>
      <c r="FZ342" s="46"/>
      <c r="GA342" s="46"/>
      <c r="GB342" s="46"/>
      <c r="GC342" s="46"/>
      <c r="GD342" s="46"/>
      <c r="GE342" s="46"/>
      <c r="GF342" s="46"/>
      <c r="GG342" s="46"/>
      <c r="GH342" s="46"/>
      <c r="GI342" s="46"/>
      <c r="GJ342" s="46"/>
      <c r="GK342" s="46"/>
      <c r="GL342" s="46"/>
      <c r="GM342" s="46"/>
      <c r="GN342" s="46"/>
      <c r="GO342" s="46"/>
      <c r="GP342" s="46"/>
      <c r="GQ342" s="46"/>
      <c r="GR342" s="46"/>
      <c r="GS342" s="46"/>
      <c r="GT342" s="46"/>
      <c r="GU342" s="46"/>
      <c r="GV342" s="46"/>
      <c r="GW342" s="46"/>
      <c r="GX342" s="46"/>
      <c r="GY342" s="46"/>
      <c r="GZ342" s="46"/>
      <c r="HA342" s="46"/>
      <c r="HB342" s="46"/>
      <c r="HC342" s="46"/>
      <c r="HD342" s="46"/>
      <c r="HE342" s="46"/>
      <c r="HF342" s="46"/>
      <c r="HG342" s="46"/>
      <c r="HH342" s="46"/>
      <c r="HI342" s="46"/>
      <c r="HJ342" s="46"/>
      <c r="HK342" s="46"/>
      <c r="HL342" s="46"/>
      <c r="HM342" s="46"/>
      <c r="HN342" s="46"/>
      <c r="HO342" s="46"/>
      <c r="HP342" s="46"/>
      <c r="HQ342" s="46"/>
      <c r="HR342" s="46"/>
      <c r="HS342" s="46"/>
      <c r="HT342" s="46"/>
      <c r="HU342" s="46"/>
      <c r="HV342" s="46"/>
      <c r="HW342" s="46"/>
      <c r="HX342" s="46"/>
      <c r="HY342" s="46"/>
      <c r="HZ342" s="46"/>
      <c r="IA342" s="46"/>
      <c r="IB342" s="46"/>
      <c r="IC342" s="46"/>
      <c r="ID342" s="46"/>
      <c r="IE342" s="46"/>
      <c r="IF342" s="46"/>
      <c r="IG342" s="46"/>
      <c r="IH342" s="46"/>
      <c r="II342" s="46"/>
      <c r="IJ342" s="46"/>
      <c r="IK342" s="46"/>
      <c r="IL342" s="46"/>
      <c r="IM342" s="46"/>
      <c r="IN342" s="46"/>
      <c r="IO342" s="46"/>
      <c r="IP342" s="46"/>
      <c r="IQ342" s="46"/>
      <c r="IR342" s="46"/>
      <c r="IS342" s="46"/>
      <c r="IT342" s="46"/>
      <c r="IU342" s="46"/>
      <c r="IV342" s="46"/>
      <c r="IW342" s="46"/>
      <c r="IX342" s="46"/>
      <c r="IY342" s="46"/>
      <c r="IZ342" s="46"/>
      <c r="JA342" s="46"/>
      <c r="JB342" s="46"/>
      <c r="JC342" s="46"/>
      <c r="JD342" s="46"/>
      <c r="JE342" s="46"/>
    </row>
    <row r="343" spans="1:265" s="788" customFormat="1" ht="15" customHeight="1" thickBot="1" x14ac:dyDescent="0.25">
      <c r="A343" s="98"/>
      <c r="B343" s="73" t="s">
        <v>361</v>
      </c>
      <c r="C343" s="118"/>
      <c r="D343" s="870" t="s">
        <v>575</v>
      </c>
      <c r="E343" s="879"/>
      <c r="F343" s="461"/>
      <c r="G343" s="462"/>
      <c r="H343" s="181" t="s">
        <v>351</v>
      </c>
      <c r="I343" s="181" t="s">
        <v>352</v>
      </c>
      <c r="J343" s="181"/>
      <c r="K343" s="219" t="s">
        <v>1375</v>
      </c>
      <c r="L343" s="219" t="s">
        <v>401</v>
      </c>
      <c r="M343" s="511">
        <v>5</v>
      </c>
      <c r="N343" s="511" t="s">
        <v>98</v>
      </c>
      <c r="O343" s="219" t="s">
        <v>839</v>
      </c>
      <c r="P343" s="2159">
        <f t="shared" si="29"/>
        <v>5</v>
      </c>
      <c r="Q343" s="325">
        <v>4</v>
      </c>
      <c r="R343" s="326">
        <v>1</v>
      </c>
      <c r="S343" s="326"/>
      <c r="T343" s="326"/>
      <c r="U343" s="326"/>
      <c r="V343" s="326"/>
      <c r="W343" s="327"/>
      <c r="X343" s="119"/>
      <c r="Y343" s="119"/>
      <c r="Z343" s="63"/>
      <c r="AA343" s="789"/>
      <c r="AB343" s="789"/>
      <c r="AC343" s="789" t="str">
        <f t="shared" si="33"/>
        <v/>
      </c>
      <c r="AD343" s="789"/>
      <c r="AE343" s="789"/>
      <c r="AF343" s="2111">
        <f t="shared" si="30"/>
        <v>5</v>
      </c>
      <c r="AG343" s="2111">
        <f t="shared" si="31"/>
        <v>0</v>
      </c>
      <c r="AH343" s="789"/>
      <c r="AI343" s="789"/>
      <c r="AJ343" s="789"/>
      <c r="AK343" s="789"/>
      <c r="AL343" s="789"/>
      <c r="AM343" s="789"/>
      <c r="AN343" s="789"/>
      <c r="AO343" s="789"/>
      <c r="AP343" s="789"/>
      <c r="AQ343" s="789"/>
      <c r="AR343" s="789"/>
      <c r="AS343" s="789"/>
      <c r="AT343" s="789"/>
      <c r="AU343" s="789"/>
      <c r="AV343" s="789"/>
      <c r="AW343" s="789"/>
      <c r="AX343" s="789"/>
      <c r="AY343" s="789"/>
      <c r="AZ343" s="789"/>
      <c r="BA343" s="789"/>
      <c r="BB343" s="789"/>
      <c r="BC343" s="789"/>
      <c r="BD343" s="789"/>
      <c r="BE343" s="789"/>
      <c r="BF343" s="789"/>
      <c r="BG343" s="789"/>
      <c r="BH343" s="789"/>
      <c r="BI343" s="789"/>
      <c r="BJ343" s="789"/>
      <c r="BK343" s="789"/>
      <c r="BL343" s="789"/>
      <c r="BM343" s="789"/>
      <c r="BN343" s="789"/>
      <c r="BO343" s="789"/>
      <c r="BP343" s="789"/>
      <c r="BQ343" s="789"/>
      <c r="BR343" s="789"/>
      <c r="BS343" s="789"/>
      <c r="BT343" s="789"/>
      <c r="BU343" s="789"/>
      <c r="BV343" s="789"/>
      <c r="BW343" s="789"/>
      <c r="BX343" s="789"/>
      <c r="BY343" s="789"/>
      <c r="BZ343" s="789"/>
      <c r="CA343" s="789"/>
      <c r="CB343" s="789"/>
      <c r="CC343" s="789"/>
      <c r="CD343" s="789"/>
      <c r="CE343" s="789"/>
      <c r="CF343" s="789"/>
      <c r="CG343" s="789"/>
      <c r="CH343" s="789"/>
      <c r="CI343" s="789"/>
      <c r="CJ343" s="789"/>
      <c r="CK343" s="789"/>
      <c r="CL343" s="789"/>
      <c r="CM343" s="789"/>
      <c r="CN343" s="789"/>
      <c r="CO343" s="789"/>
      <c r="CP343" s="789"/>
      <c r="CQ343" s="789"/>
      <c r="CR343" s="789"/>
      <c r="CS343" s="789"/>
      <c r="CT343" s="789"/>
      <c r="CU343" s="789"/>
      <c r="CV343" s="789"/>
      <c r="CW343" s="789"/>
      <c r="CX343" s="789"/>
      <c r="CY343" s="789"/>
      <c r="CZ343" s="789"/>
      <c r="DA343" s="789"/>
      <c r="DB343" s="789"/>
      <c r="DC343" s="789"/>
      <c r="DD343" s="789"/>
      <c r="DE343" s="789"/>
      <c r="DF343" s="789"/>
      <c r="DG343" s="789"/>
      <c r="DH343" s="789"/>
      <c r="DI343" s="789"/>
      <c r="DJ343" s="789"/>
      <c r="DK343" s="789"/>
      <c r="DL343" s="789"/>
      <c r="DM343" s="789"/>
      <c r="DN343" s="789"/>
      <c r="DO343" s="789"/>
      <c r="DP343" s="789"/>
      <c r="DQ343" s="789"/>
      <c r="DR343" s="789"/>
      <c r="DS343" s="789"/>
      <c r="DT343" s="789"/>
      <c r="DU343" s="789"/>
      <c r="DV343" s="789"/>
      <c r="DW343" s="789"/>
      <c r="DX343" s="789"/>
      <c r="DY343" s="789"/>
      <c r="DZ343" s="789"/>
      <c r="EA343" s="789"/>
      <c r="EB343" s="789"/>
      <c r="EC343" s="789"/>
      <c r="ED343" s="789"/>
      <c r="EE343" s="789"/>
      <c r="EF343" s="789"/>
      <c r="EG343" s="789"/>
      <c r="EH343" s="789"/>
      <c r="EI343" s="789"/>
      <c r="EJ343" s="789"/>
      <c r="EK343" s="789"/>
      <c r="EL343" s="789"/>
      <c r="EM343" s="789"/>
      <c r="EN343" s="789"/>
      <c r="EO343" s="789"/>
      <c r="EP343" s="789"/>
      <c r="EQ343" s="789"/>
      <c r="ER343" s="789"/>
      <c r="ES343" s="789"/>
      <c r="ET343" s="789"/>
      <c r="EU343" s="789"/>
      <c r="EV343" s="789"/>
      <c r="EW343" s="789"/>
      <c r="EX343" s="789"/>
      <c r="EY343" s="789"/>
      <c r="EZ343" s="789"/>
      <c r="FA343" s="789"/>
      <c r="FB343" s="789"/>
      <c r="FC343" s="789"/>
      <c r="FD343" s="789"/>
      <c r="FE343" s="789"/>
      <c r="FF343" s="789"/>
      <c r="FG343" s="789"/>
      <c r="FH343" s="789"/>
      <c r="FI343" s="789"/>
      <c r="FJ343" s="789"/>
      <c r="FK343" s="789"/>
      <c r="FL343" s="789"/>
      <c r="FM343" s="789"/>
      <c r="FN343" s="789"/>
      <c r="FO343" s="789"/>
      <c r="FP343" s="789"/>
      <c r="FQ343" s="789"/>
      <c r="FR343" s="789"/>
      <c r="FS343" s="789"/>
      <c r="FT343" s="789"/>
      <c r="FU343" s="789"/>
      <c r="FV343" s="789"/>
      <c r="FW343" s="789"/>
      <c r="FX343" s="789"/>
      <c r="FY343" s="789"/>
      <c r="FZ343" s="789"/>
      <c r="GA343" s="789"/>
      <c r="GB343" s="789"/>
      <c r="GC343" s="789"/>
      <c r="GD343" s="789"/>
      <c r="GE343" s="789"/>
      <c r="GF343" s="789"/>
      <c r="GG343" s="789"/>
      <c r="GH343" s="789"/>
      <c r="GI343" s="789"/>
      <c r="GJ343" s="789"/>
      <c r="GK343" s="789"/>
      <c r="GL343" s="789"/>
      <c r="GM343" s="789"/>
      <c r="GN343" s="789"/>
      <c r="GO343" s="789"/>
      <c r="GP343" s="789"/>
      <c r="GQ343" s="789"/>
      <c r="GR343" s="789"/>
      <c r="GS343" s="789"/>
      <c r="GT343" s="789"/>
      <c r="GU343" s="789"/>
      <c r="GV343" s="789"/>
      <c r="GW343" s="789"/>
      <c r="GX343" s="789"/>
      <c r="GY343" s="789"/>
      <c r="GZ343" s="789"/>
      <c r="HA343" s="789"/>
      <c r="HB343" s="789"/>
      <c r="HC343" s="789"/>
      <c r="HD343" s="789"/>
      <c r="HE343" s="789"/>
      <c r="HF343" s="789"/>
      <c r="HG343" s="789"/>
      <c r="HH343" s="789"/>
      <c r="HI343" s="789"/>
      <c r="HJ343" s="789"/>
      <c r="HK343" s="789"/>
      <c r="HL343" s="789"/>
      <c r="HM343" s="789"/>
      <c r="HN343" s="789"/>
      <c r="HO343" s="789"/>
      <c r="HP343" s="789"/>
      <c r="HQ343" s="789"/>
      <c r="HR343" s="789"/>
      <c r="HS343" s="789"/>
      <c r="HT343" s="789"/>
      <c r="HU343" s="789"/>
      <c r="HV343" s="789"/>
      <c r="HW343" s="789"/>
      <c r="HX343" s="789"/>
      <c r="HY343" s="789"/>
      <c r="HZ343" s="789"/>
      <c r="IA343" s="789"/>
      <c r="IB343" s="789"/>
      <c r="IC343" s="789"/>
      <c r="ID343" s="789"/>
      <c r="IE343" s="789"/>
      <c r="IF343" s="789"/>
      <c r="IG343" s="789"/>
      <c r="IH343" s="789"/>
      <c r="II343" s="789"/>
      <c r="IJ343" s="789"/>
      <c r="IK343" s="789"/>
      <c r="IL343" s="789"/>
      <c r="IM343" s="789"/>
      <c r="IN343" s="789"/>
      <c r="IO343" s="789"/>
      <c r="IP343" s="789"/>
      <c r="IQ343" s="789"/>
      <c r="IR343" s="789"/>
      <c r="IS343" s="789"/>
      <c r="IT343" s="789"/>
      <c r="IU343" s="789"/>
      <c r="IV343" s="789"/>
      <c r="IW343" s="789"/>
      <c r="IX343" s="789"/>
      <c r="IY343" s="789"/>
      <c r="IZ343" s="789"/>
      <c r="JA343" s="789"/>
      <c r="JB343" s="789"/>
      <c r="JC343" s="789"/>
      <c r="JD343" s="789"/>
      <c r="JE343" s="789"/>
    </row>
    <row r="344" spans="1:265" s="788" customFormat="1" ht="15" customHeight="1" thickBot="1" x14ac:dyDescent="0.25">
      <c r="A344" s="98"/>
      <c r="B344" s="73" t="s">
        <v>361</v>
      </c>
      <c r="C344" s="118"/>
      <c r="D344" s="870" t="s">
        <v>575</v>
      </c>
      <c r="E344" s="879"/>
      <c r="F344" s="461"/>
      <c r="G344" s="462"/>
      <c r="H344" s="181" t="s">
        <v>351</v>
      </c>
      <c r="I344" s="181" t="s">
        <v>352</v>
      </c>
      <c r="J344" s="181"/>
      <c r="K344" s="219" t="s">
        <v>1188</v>
      </c>
      <c r="L344" s="219" t="s">
        <v>401</v>
      </c>
      <c r="M344" s="511" t="s">
        <v>391</v>
      </c>
      <c r="N344" s="511" t="s">
        <v>395</v>
      </c>
      <c r="O344" s="219" t="s">
        <v>839</v>
      </c>
      <c r="P344" s="2159">
        <f t="shared" si="29"/>
        <v>4</v>
      </c>
      <c r="Q344" s="325">
        <v>3</v>
      </c>
      <c r="R344" s="326">
        <v>1</v>
      </c>
      <c r="S344" s="326"/>
      <c r="T344" s="326"/>
      <c r="U344" s="326"/>
      <c r="V344" s="326"/>
      <c r="W344" s="327"/>
      <c r="X344" s="119"/>
      <c r="Y344" s="119"/>
      <c r="Z344" s="63"/>
      <c r="AA344" s="789"/>
      <c r="AB344" s="789"/>
      <c r="AC344" s="789" t="str">
        <f t="shared" si="33"/>
        <v/>
      </c>
      <c r="AD344" s="789"/>
      <c r="AE344" s="789"/>
      <c r="AF344" s="2111">
        <f t="shared" si="30"/>
        <v>4</v>
      </c>
      <c r="AG344" s="2111">
        <f t="shared" si="31"/>
        <v>0</v>
      </c>
      <c r="AH344" s="789"/>
      <c r="AI344" s="789"/>
      <c r="AJ344" s="789"/>
      <c r="AK344" s="789"/>
      <c r="AL344" s="789"/>
      <c r="AM344" s="789"/>
      <c r="AN344" s="789"/>
      <c r="AO344" s="789"/>
      <c r="AP344" s="789"/>
      <c r="AQ344" s="789"/>
      <c r="AR344" s="789"/>
      <c r="AS344" s="789"/>
      <c r="AT344" s="789"/>
      <c r="AU344" s="789"/>
      <c r="AV344" s="789"/>
      <c r="AW344" s="789"/>
      <c r="AX344" s="789"/>
      <c r="AY344" s="789"/>
      <c r="AZ344" s="789"/>
      <c r="BA344" s="789"/>
      <c r="BB344" s="789"/>
      <c r="BC344" s="789"/>
      <c r="BD344" s="789"/>
      <c r="BE344" s="789"/>
      <c r="BF344" s="789"/>
      <c r="BG344" s="789"/>
      <c r="BH344" s="789"/>
      <c r="BI344" s="789"/>
      <c r="BJ344" s="789"/>
      <c r="BK344" s="789"/>
      <c r="BL344" s="789"/>
      <c r="BM344" s="789"/>
      <c r="BN344" s="789"/>
      <c r="BO344" s="789"/>
      <c r="BP344" s="789"/>
      <c r="BQ344" s="789"/>
      <c r="BR344" s="789"/>
      <c r="BS344" s="789"/>
      <c r="BT344" s="789"/>
      <c r="BU344" s="789"/>
      <c r="BV344" s="789"/>
      <c r="BW344" s="789"/>
      <c r="BX344" s="789"/>
      <c r="BY344" s="789"/>
      <c r="BZ344" s="789"/>
      <c r="CA344" s="789"/>
      <c r="CB344" s="789"/>
      <c r="CC344" s="789"/>
      <c r="CD344" s="789"/>
      <c r="CE344" s="789"/>
      <c r="CF344" s="789"/>
      <c r="CG344" s="789"/>
      <c r="CH344" s="789"/>
      <c r="CI344" s="789"/>
      <c r="CJ344" s="789"/>
      <c r="CK344" s="789"/>
      <c r="CL344" s="789"/>
      <c r="CM344" s="789"/>
      <c r="CN344" s="789"/>
      <c r="CO344" s="789"/>
      <c r="CP344" s="789"/>
      <c r="CQ344" s="789"/>
      <c r="CR344" s="789"/>
      <c r="CS344" s="789"/>
      <c r="CT344" s="789"/>
      <c r="CU344" s="789"/>
      <c r="CV344" s="789"/>
      <c r="CW344" s="789"/>
      <c r="CX344" s="789"/>
      <c r="CY344" s="789"/>
      <c r="CZ344" s="789"/>
      <c r="DA344" s="789"/>
      <c r="DB344" s="789"/>
      <c r="DC344" s="789"/>
      <c r="DD344" s="789"/>
      <c r="DE344" s="789"/>
      <c r="DF344" s="789"/>
      <c r="DG344" s="789"/>
      <c r="DH344" s="789"/>
      <c r="DI344" s="789"/>
      <c r="DJ344" s="789"/>
      <c r="DK344" s="789"/>
      <c r="DL344" s="789"/>
      <c r="DM344" s="789"/>
      <c r="DN344" s="789"/>
      <c r="DO344" s="789"/>
      <c r="DP344" s="789"/>
      <c r="DQ344" s="789"/>
      <c r="DR344" s="789"/>
      <c r="DS344" s="789"/>
      <c r="DT344" s="789"/>
      <c r="DU344" s="789"/>
      <c r="DV344" s="789"/>
      <c r="DW344" s="789"/>
      <c r="DX344" s="789"/>
      <c r="DY344" s="789"/>
      <c r="DZ344" s="789"/>
      <c r="EA344" s="789"/>
      <c r="EB344" s="789"/>
      <c r="EC344" s="789"/>
      <c r="ED344" s="789"/>
      <c r="EE344" s="789"/>
      <c r="EF344" s="789"/>
      <c r="EG344" s="789"/>
      <c r="EH344" s="789"/>
      <c r="EI344" s="789"/>
      <c r="EJ344" s="789"/>
      <c r="EK344" s="789"/>
      <c r="EL344" s="789"/>
      <c r="EM344" s="789"/>
      <c r="EN344" s="789"/>
      <c r="EO344" s="789"/>
      <c r="EP344" s="789"/>
      <c r="EQ344" s="789"/>
      <c r="ER344" s="789"/>
      <c r="ES344" s="789"/>
      <c r="ET344" s="789"/>
      <c r="EU344" s="789"/>
      <c r="EV344" s="789"/>
      <c r="EW344" s="789"/>
      <c r="EX344" s="789"/>
      <c r="EY344" s="789"/>
      <c r="EZ344" s="789"/>
      <c r="FA344" s="789"/>
      <c r="FB344" s="789"/>
      <c r="FC344" s="789"/>
      <c r="FD344" s="789"/>
      <c r="FE344" s="789"/>
      <c r="FF344" s="789"/>
      <c r="FG344" s="789"/>
      <c r="FH344" s="789"/>
      <c r="FI344" s="789"/>
      <c r="FJ344" s="789"/>
      <c r="FK344" s="789"/>
      <c r="FL344" s="789"/>
      <c r="FM344" s="789"/>
      <c r="FN344" s="789"/>
      <c r="FO344" s="789"/>
      <c r="FP344" s="789"/>
      <c r="FQ344" s="789"/>
      <c r="FR344" s="789"/>
      <c r="FS344" s="789"/>
      <c r="FT344" s="789"/>
      <c r="FU344" s="789"/>
      <c r="FV344" s="789"/>
      <c r="FW344" s="789"/>
      <c r="FX344" s="789"/>
      <c r="FY344" s="789"/>
      <c r="FZ344" s="789"/>
      <c r="GA344" s="789"/>
      <c r="GB344" s="789"/>
      <c r="GC344" s="789"/>
      <c r="GD344" s="789"/>
      <c r="GE344" s="789"/>
      <c r="GF344" s="789"/>
      <c r="GG344" s="789"/>
      <c r="GH344" s="789"/>
      <c r="GI344" s="789"/>
      <c r="GJ344" s="789"/>
      <c r="GK344" s="789"/>
      <c r="GL344" s="789"/>
      <c r="GM344" s="789"/>
      <c r="GN344" s="789"/>
      <c r="GO344" s="789"/>
      <c r="GP344" s="789"/>
      <c r="GQ344" s="789"/>
      <c r="GR344" s="789"/>
      <c r="GS344" s="789"/>
      <c r="GT344" s="789"/>
      <c r="GU344" s="789"/>
      <c r="GV344" s="789"/>
      <c r="GW344" s="789"/>
      <c r="GX344" s="789"/>
      <c r="GY344" s="789"/>
      <c r="GZ344" s="789"/>
      <c r="HA344" s="789"/>
      <c r="HB344" s="789"/>
      <c r="HC344" s="789"/>
      <c r="HD344" s="789"/>
      <c r="HE344" s="789"/>
      <c r="HF344" s="789"/>
      <c r="HG344" s="789"/>
      <c r="HH344" s="789"/>
      <c r="HI344" s="789"/>
      <c r="HJ344" s="789"/>
      <c r="HK344" s="789"/>
      <c r="HL344" s="789"/>
      <c r="HM344" s="789"/>
      <c r="HN344" s="789"/>
      <c r="HO344" s="789"/>
      <c r="HP344" s="789"/>
      <c r="HQ344" s="789"/>
      <c r="HR344" s="789"/>
      <c r="HS344" s="789"/>
      <c r="HT344" s="789"/>
      <c r="HU344" s="789"/>
      <c r="HV344" s="789"/>
      <c r="HW344" s="789"/>
      <c r="HX344" s="789"/>
      <c r="HY344" s="789"/>
      <c r="HZ344" s="789"/>
      <c r="IA344" s="789"/>
      <c r="IB344" s="789"/>
      <c r="IC344" s="789"/>
      <c r="ID344" s="789"/>
      <c r="IE344" s="789"/>
      <c r="IF344" s="789"/>
      <c r="IG344" s="789"/>
      <c r="IH344" s="789"/>
      <c r="II344" s="789"/>
      <c r="IJ344" s="789"/>
      <c r="IK344" s="789"/>
      <c r="IL344" s="789"/>
      <c r="IM344" s="789"/>
      <c r="IN344" s="789"/>
      <c r="IO344" s="789"/>
      <c r="IP344" s="789"/>
      <c r="IQ344" s="789"/>
      <c r="IR344" s="789"/>
      <c r="IS344" s="789"/>
      <c r="IT344" s="789"/>
      <c r="IU344" s="789"/>
      <c r="IV344" s="789"/>
      <c r="IW344" s="789"/>
      <c r="IX344" s="789"/>
      <c r="IY344" s="789"/>
      <c r="IZ344" s="789"/>
      <c r="JA344" s="789"/>
      <c r="JB344" s="789"/>
      <c r="JC344" s="789"/>
      <c r="JD344" s="789"/>
      <c r="JE344" s="789"/>
    </row>
    <row r="345" spans="1:265" s="788" customFormat="1" ht="15" customHeight="1" thickBot="1" x14ac:dyDescent="0.25">
      <c r="A345" s="98"/>
      <c r="B345" s="73" t="s">
        <v>361</v>
      </c>
      <c r="C345" s="118"/>
      <c r="D345" s="870" t="s">
        <v>575</v>
      </c>
      <c r="E345" s="879"/>
      <c r="F345" s="461"/>
      <c r="G345" s="462"/>
      <c r="H345" s="181" t="s">
        <v>351</v>
      </c>
      <c r="I345" s="181" t="s">
        <v>352</v>
      </c>
      <c r="J345" s="181"/>
      <c r="K345" s="219" t="s">
        <v>1378</v>
      </c>
      <c r="L345" s="219" t="s">
        <v>401</v>
      </c>
      <c r="M345" s="511">
        <v>10</v>
      </c>
      <c r="N345" s="511" t="s">
        <v>353</v>
      </c>
      <c r="O345" s="219"/>
      <c r="P345" s="2159">
        <f t="shared" si="29"/>
        <v>3</v>
      </c>
      <c r="Q345" s="325">
        <v>3</v>
      </c>
      <c r="R345" s="326"/>
      <c r="S345" s="326"/>
      <c r="T345" s="326"/>
      <c r="U345" s="326"/>
      <c r="V345" s="326"/>
      <c r="W345" s="327"/>
      <c r="X345" s="119"/>
      <c r="Y345" s="119"/>
      <c r="Z345" s="63"/>
      <c r="AA345" s="789"/>
      <c r="AB345" s="789"/>
      <c r="AC345" s="789" t="str">
        <f t="shared" si="33"/>
        <v/>
      </c>
      <c r="AD345" s="789"/>
      <c r="AE345" s="789"/>
      <c r="AF345" s="2111">
        <f t="shared" si="30"/>
        <v>3</v>
      </c>
      <c r="AG345" s="2111">
        <f t="shared" si="31"/>
        <v>0</v>
      </c>
      <c r="AH345" s="789"/>
      <c r="AI345" s="789"/>
      <c r="AJ345" s="789"/>
      <c r="AK345" s="789"/>
      <c r="AL345" s="789"/>
      <c r="AM345" s="789"/>
      <c r="AN345" s="789"/>
      <c r="AO345" s="789"/>
      <c r="AP345" s="789"/>
      <c r="AQ345" s="789"/>
      <c r="AR345" s="789"/>
      <c r="AS345" s="789"/>
      <c r="AT345" s="789"/>
      <c r="AU345" s="789"/>
      <c r="AV345" s="789"/>
      <c r="AW345" s="789"/>
      <c r="AX345" s="789"/>
      <c r="AY345" s="789"/>
      <c r="AZ345" s="789"/>
      <c r="BA345" s="789"/>
      <c r="BB345" s="789"/>
      <c r="BC345" s="789"/>
      <c r="BD345" s="789"/>
      <c r="BE345" s="789"/>
      <c r="BF345" s="789"/>
      <c r="BG345" s="789"/>
      <c r="BH345" s="789"/>
      <c r="BI345" s="789"/>
      <c r="BJ345" s="789"/>
      <c r="BK345" s="789"/>
      <c r="BL345" s="789"/>
      <c r="BM345" s="789"/>
      <c r="BN345" s="789"/>
      <c r="BO345" s="789"/>
      <c r="BP345" s="789"/>
      <c r="BQ345" s="789"/>
      <c r="BR345" s="789"/>
      <c r="BS345" s="789"/>
      <c r="BT345" s="789"/>
      <c r="BU345" s="789"/>
      <c r="BV345" s="789"/>
      <c r="BW345" s="789"/>
      <c r="BX345" s="789"/>
      <c r="BY345" s="789"/>
      <c r="BZ345" s="789"/>
      <c r="CA345" s="789"/>
      <c r="CB345" s="789"/>
      <c r="CC345" s="789"/>
      <c r="CD345" s="789"/>
      <c r="CE345" s="789"/>
      <c r="CF345" s="789"/>
      <c r="CG345" s="789"/>
      <c r="CH345" s="789"/>
      <c r="CI345" s="789"/>
      <c r="CJ345" s="789"/>
      <c r="CK345" s="789"/>
      <c r="CL345" s="789"/>
      <c r="CM345" s="789"/>
      <c r="CN345" s="789"/>
      <c r="CO345" s="789"/>
      <c r="CP345" s="789"/>
      <c r="CQ345" s="789"/>
      <c r="CR345" s="789"/>
      <c r="CS345" s="789"/>
      <c r="CT345" s="789"/>
      <c r="CU345" s="789"/>
      <c r="CV345" s="789"/>
      <c r="CW345" s="789"/>
      <c r="CX345" s="789"/>
      <c r="CY345" s="789"/>
      <c r="CZ345" s="789"/>
      <c r="DA345" s="789"/>
      <c r="DB345" s="789"/>
      <c r="DC345" s="789"/>
      <c r="DD345" s="789"/>
      <c r="DE345" s="789"/>
      <c r="DF345" s="789"/>
      <c r="DG345" s="789"/>
      <c r="DH345" s="789"/>
      <c r="DI345" s="789"/>
      <c r="DJ345" s="789"/>
      <c r="DK345" s="789"/>
      <c r="DL345" s="789"/>
      <c r="DM345" s="789"/>
      <c r="DN345" s="789"/>
      <c r="DO345" s="789"/>
      <c r="DP345" s="789"/>
      <c r="DQ345" s="789"/>
      <c r="DR345" s="789"/>
      <c r="DS345" s="789"/>
      <c r="DT345" s="789"/>
      <c r="DU345" s="789"/>
      <c r="DV345" s="789"/>
      <c r="DW345" s="789"/>
      <c r="DX345" s="789"/>
      <c r="DY345" s="789"/>
      <c r="DZ345" s="789"/>
      <c r="EA345" s="789"/>
      <c r="EB345" s="789"/>
      <c r="EC345" s="789"/>
      <c r="ED345" s="789"/>
      <c r="EE345" s="789"/>
      <c r="EF345" s="789"/>
      <c r="EG345" s="789"/>
      <c r="EH345" s="789"/>
      <c r="EI345" s="789"/>
      <c r="EJ345" s="789"/>
      <c r="EK345" s="789"/>
      <c r="EL345" s="789"/>
      <c r="EM345" s="789"/>
      <c r="EN345" s="789"/>
      <c r="EO345" s="789"/>
      <c r="EP345" s="789"/>
      <c r="EQ345" s="789"/>
      <c r="ER345" s="789"/>
      <c r="ES345" s="789"/>
      <c r="ET345" s="789"/>
      <c r="EU345" s="789"/>
      <c r="EV345" s="789"/>
      <c r="EW345" s="789"/>
      <c r="EX345" s="789"/>
      <c r="EY345" s="789"/>
      <c r="EZ345" s="789"/>
      <c r="FA345" s="789"/>
      <c r="FB345" s="789"/>
      <c r="FC345" s="789"/>
      <c r="FD345" s="789"/>
      <c r="FE345" s="789"/>
      <c r="FF345" s="789"/>
      <c r="FG345" s="789"/>
      <c r="FH345" s="789"/>
      <c r="FI345" s="789"/>
      <c r="FJ345" s="789"/>
      <c r="FK345" s="789"/>
      <c r="FL345" s="789"/>
      <c r="FM345" s="789"/>
      <c r="FN345" s="789"/>
      <c r="FO345" s="789"/>
      <c r="FP345" s="789"/>
      <c r="FQ345" s="789"/>
      <c r="FR345" s="789"/>
      <c r="FS345" s="789"/>
      <c r="FT345" s="789"/>
      <c r="FU345" s="789"/>
      <c r="FV345" s="789"/>
      <c r="FW345" s="789"/>
      <c r="FX345" s="789"/>
      <c r="FY345" s="789"/>
      <c r="FZ345" s="789"/>
      <c r="GA345" s="789"/>
      <c r="GB345" s="789"/>
      <c r="GC345" s="789"/>
      <c r="GD345" s="789"/>
      <c r="GE345" s="789"/>
      <c r="GF345" s="789"/>
      <c r="GG345" s="789"/>
      <c r="GH345" s="789"/>
      <c r="GI345" s="789"/>
      <c r="GJ345" s="789"/>
      <c r="GK345" s="789"/>
      <c r="GL345" s="789"/>
      <c r="GM345" s="789"/>
      <c r="GN345" s="789"/>
      <c r="GO345" s="789"/>
      <c r="GP345" s="789"/>
      <c r="GQ345" s="789"/>
      <c r="GR345" s="789"/>
      <c r="GS345" s="789"/>
      <c r="GT345" s="789"/>
      <c r="GU345" s="789"/>
      <c r="GV345" s="789"/>
      <c r="GW345" s="789"/>
      <c r="GX345" s="789"/>
      <c r="GY345" s="789"/>
      <c r="GZ345" s="789"/>
      <c r="HA345" s="789"/>
      <c r="HB345" s="789"/>
      <c r="HC345" s="789"/>
      <c r="HD345" s="789"/>
      <c r="HE345" s="789"/>
      <c r="HF345" s="789"/>
      <c r="HG345" s="789"/>
      <c r="HH345" s="789"/>
      <c r="HI345" s="789"/>
      <c r="HJ345" s="789"/>
      <c r="HK345" s="789"/>
      <c r="HL345" s="789"/>
      <c r="HM345" s="789"/>
      <c r="HN345" s="789"/>
      <c r="HO345" s="789"/>
      <c r="HP345" s="789"/>
      <c r="HQ345" s="789"/>
      <c r="HR345" s="789"/>
      <c r="HS345" s="789"/>
      <c r="HT345" s="789"/>
      <c r="HU345" s="789"/>
      <c r="HV345" s="789"/>
      <c r="HW345" s="789"/>
      <c r="HX345" s="789"/>
      <c r="HY345" s="789"/>
      <c r="HZ345" s="789"/>
      <c r="IA345" s="789"/>
      <c r="IB345" s="789"/>
      <c r="IC345" s="789"/>
      <c r="ID345" s="789"/>
      <c r="IE345" s="789"/>
      <c r="IF345" s="789"/>
      <c r="IG345" s="789"/>
      <c r="IH345" s="789"/>
      <c r="II345" s="789"/>
      <c r="IJ345" s="789"/>
      <c r="IK345" s="789"/>
      <c r="IL345" s="789"/>
      <c r="IM345" s="789"/>
      <c r="IN345" s="789"/>
      <c r="IO345" s="789"/>
      <c r="IP345" s="789"/>
      <c r="IQ345" s="789"/>
      <c r="IR345" s="789"/>
      <c r="IS345" s="789"/>
      <c r="IT345" s="789"/>
      <c r="IU345" s="789"/>
      <c r="IV345" s="789"/>
      <c r="IW345" s="789"/>
      <c r="IX345" s="789"/>
      <c r="IY345" s="789"/>
      <c r="IZ345" s="789"/>
      <c r="JA345" s="789"/>
      <c r="JB345" s="789"/>
      <c r="JC345" s="789"/>
      <c r="JD345" s="789"/>
      <c r="JE345" s="789"/>
    </row>
    <row r="346" spans="1:265" s="788" customFormat="1" ht="15" customHeight="1" thickBot="1" x14ac:dyDescent="0.25">
      <c r="A346" s="98"/>
      <c r="B346" s="73" t="s">
        <v>361</v>
      </c>
      <c r="C346" s="118"/>
      <c r="D346" s="870" t="s">
        <v>575</v>
      </c>
      <c r="E346" s="879"/>
      <c r="F346" s="461"/>
      <c r="G346" s="462"/>
      <c r="H346" s="181" t="s">
        <v>351</v>
      </c>
      <c r="I346" s="181" t="s">
        <v>352</v>
      </c>
      <c r="J346" s="1726" t="s">
        <v>95</v>
      </c>
      <c r="K346" s="1068" t="s">
        <v>1712</v>
      </c>
      <c r="L346" s="219"/>
      <c r="M346" s="511"/>
      <c r="N346" s="511"/>
      <c r="O346" s="219"/>
      <c r="P346" s="2159">
        <f t="shared" si="29"/>
        <v>0</v>
      </c>
      <c r="Q346" s="325"/>
      <c r="R346" s="326"/>
      <c r="S346" s="326"/>
      <c r="T346" s="326"/>
      <c r="U346" s="326">
        <v>3</v>
      </c>
      <c r="V346" s="326"/>
      <c r="W346" s="327"/>
      <c r="X346" s="119"/>
      <c r="Y346" s="119"/>
      <c r="Z346" s="63"/>
      <c r="AA346" s="789"/>
      <c r="AB346" s="789"/>
      <c r="AC346" s="789" t="str">
        <f t="shared" si="33"/>
        <v/>
      </c>
      <c r="AD346" s="789"/>
      <c r="AE346" s="789"/>
      <c r="AF346" s="2111">
        <f t="shared" si="30"/>
        <v>0</v>
      </c>
      <c r="AG346" s="2111">
        <f t="shared" si="31"/>
        <v>0</v>
      </c>
      <c r="AH346" s="789"/>
      <c r="AI346" s="789"/>
      <c r="AJ346" s="789"/>
      <c r="AK346" s="789"/>
      <c r="AL346" s="789"/>
      <c r="AM346" s="789"/>
      <c r="AN346" s="789"/>
      <c r="AO346" s="789"/>
      <c r="AP346" s="789"/>
      <c r="AQ346" s="789"/>
      <c r="AR346" s="789"/>
      <c r="AS346" s="789"/>
      <c r="AT346" s="789"/>
      <c r="AU346" s="789"/>
      <c r="AV346" s="789"/>
      <c r="AW346" s="789"/>
      <c r="AX346" s="789"/>
      <c r="AY346" s="789"/>
      <c r="AZ346" s="789"/>
      <c r="BA346" s="789"/>
      <c r="BB346" s="789"/>
      <c r="BC346" s="789"/>
      <c r="BD346" s="789"/>
      <c r="BE346" s="789"/>
      <c r="BF346" s="789"/>
      <c r="BG346" s="789"/>
      <c r="BH346" s="789"/>
      <c r="BI346" s="789"/>
      <c r="BJ346" s="789"/>
      <c r="BK346" s="789"/>
      <c r="BL346" s="789"/>
      <c r="BM346" s="789"/>
      <c r="BN346" s="789"/>
      <c r="BO346" s="789"/>
      <c r="BP346" s="789"/>
      <c r="BQ346" s="789"/>
      <c r="BR346" s="789"/>
      <c r="BS346" s="789"/>
      <c r="BT346" s="789"/>
      <c r="BU346" s="789"/>
      <c r="BV346" s="789"/>
      <c r="BW346" s="789"/>
      <c r="BX346" s="789"/>
      <c r="BY346" s="789"/>
      <c r="BZ346" s="789"/>
      <c r="CA346" s="789"/>
      <c r="CB346" s="789"/>
      <c r="CC346" s="789"/>
      <c r="CD346" s="789"/>
      <c r="CE346" s="789"/>
      <c r="CF346" s="789"/>
      <c r="CG346" s="789"/>
      <c r="CH346" s="789"/>
      <c r="CI346" s="789"/>
      <c r="CJ346" s="789"/>
      <c r="CK346" s="789"/>
      <c r="CL346" s="789"/>
      <c r="CM346" s="789"/>
      <c r="CN346" s="789"/>
      <c r="CO346" s="789"/>
      <c r="CP346" s="789"/>
      <c r="CQ346" s="789"/>
      <c r="CR346" s="789"/>
      <c r="CS346" s="789"/>
      <c r="CT346" s="789"/>
      <c r="CU346" s="789"/>
      <c r="CV346" s="789"/>
      <c r="CW346" s="789"/>
      <c r="CX346" s="789"/>
      <c r="CY346" s="789"/>
      <c r="CZ346" s="789"/>
      <c r="DA346" s="789"/>
      <c r="DB346" s="789"/>
      <c r="DC346" s="789"/>
      <c r="DD346" s="789"/>
      <c r="DE346" s="789"/>
      <c r="DF346" s="789"/>
      <c r="DG346" s="789"/>
      <c r="DH346" s="789"/>
      <c r="DI346" s="789"/>
      <c r="DJ346" s="789"/>
      <c r="DK346" s="789"/>
      <c r="DL346" s="789"/>
      <c r="DM346" s="789"/>
      <c r="DN346" s="789"/>
      <c r="DO346" s="789"/>
      <c r="DP346" s="789"/>
      <c r="DQ346" s="789"/>
      <c r="DR346" s="789"/>
      <c r="DS346" s="789"/>
      <c r="DT346" s="789"/>
      <c r="DU346" s="789"/>
      <c r="DV346" s="789"/>
      <c r="DW346" s="789"/>
      <c r="DX346" s="789"/>
      <c r="DY346" s="789"/>
      <c r="DZ346" s="789"/>
      <c r="EA346" s="789"/>
      <c r="EB346" s="789"/>
      <c r="EC346" s="789"/>
      <c r="ED346" s="789"/>
      <c r="EE346" s="789"/>
      <c r="EF346" s="789"/>
      <c r="EG346" s="789"/>
      <c r="EH346" s="789"/>
      <c r="EI346" s="789"/>
      <c r="EJ346" s="789"/>
      <c r="EK346" s="789"/>
      <c r="EL346" s="789"/>
      <c r="EM346" s="789"/>
      <c r="EN346" s="789"/>
      <c r="EO346" s="789"/>
      <c r="EP346" s="789"/>
      <c r="EQ346" s="789"/>
      <c r="ER346" s="789"/>
      <c r="ES346" s="789"/>
      <c r="ET346" s="789"/>
      <c r="EU346" s="789"/>
      <c r="EV346" s="789"/>
      <c r="EW346" s="789"/>
      <c r="EX346" s="789"/>
      <c r="EY346" s="789"/>
      <c r="EZ346" s="789"/>
      <c r="FA346" s="789"/>
      <c r="FB346" s="789"/>
      <c r="FC346" s="789"/>
      <c r="FD346" s="789"/>
      <c r="FE346" s="789"/>
      <c r="FF346" s="789"/>
      <c r="FG346" s="789"/>
      <c r="FH346" s="789"/>
      <c r="FI346" s="789"/>
      <c r="FJ346" s="789"/>
      <c r="FK346" s="789"/>
      <c r="FL346" s="789"/>
      <c r="FM346" s="789"/>
      <c r="FN346" s="789"/>
      <c r="FO346" s="789"/>
      <c r="FP346" s="789"/>
      <c r="FQ346" s="789"/>
      <c r="FR346" s="789"/>
      <c r="FS346" s="789"/>
      <c r="FT346" s="789"/>
      <c r="FU346" s="789"/>
      <c r="FV346" s="789"/>
      <c r="FW346" s="789"/>
      <c r="FX346" s="789"/>
      <c r="FY346" s="789"/>
      <c r="FZ346" s="789"/>
      <c r="GA346" s="789"/>
      <c r="GB346" s="789"/>
      <c r="GC346" s="789"/>
      <c r="GD346" s="789"/>
      <c r="GE346" s="789"/>
      <c r="GF346" s="789"/>
      <c r="GG346" s="789"/>
      <c r="GH346" s="789"/>
      <c r="GI346" s="789"/>
      <c r="GJ346" s="789"/>
      <c r="GK346" s="789"/>
      <c r="GL346" s="789"/>
      <c r="GM346" s="789"/>
      <c r="GN346" s="789"/>
      <c r="GO346" s="789"/>
      <c r="GP346" s="789"/>
      <c r="GQ346" s="789"/>
      <c r="GR346" s="789"/>
      <c r="GS346" s="789"/>
      <c r="GT346" s="789"/>
      <c r="GU346" s="789"/>
      <c r="GV346" s="789"/>
      <c r="GW346" s="789"/>
      <c r="GX346" s="789"/>
      <c r="GY346" s="789"/>
      <c r="GZ346" s="789"/>
      <c r="HA346" s="789"/>
      <c r="HB346" s="789"/>
      <c r="HC346" s="789"/>
      <c r="HD346" s="789"/>
      <c r="HE346" s="789"/>
      <c r="HF346" s="789"/>
      <c r="HG346" s="789"/>
      <c r="HH346" s="789"/>
      <c r="HI346" s="789"/>
      <c r="HJ346" s="789"/>
      <c r="HK346" s="789"/>
      <c r="HL346" s="789"/>
      <c r="HM346" s="789"/>
      <c r="HN346" s="789"/>
      <c r="HO346" s="789"/>
      <c r="HP346" s="789"/>
      <c r="HQ346" s="789"/>
      <c r="HR346" s="789"/>
      <c r="HS346" s="789"/>
      <c r="HT346" s="789"/>
      <c r="HU346" s="789"/>
      <c r="HV346" s="789"/>
      <c r="HW346" s="789"/>
      <c r="HX346" s="789"/>
      <c r="HY346" s="789"/>
      <c r="HZ346" s="789"/>
      <c r="IA346" s="789"/>
      <c r="IB346" s="789"/>
      <c r="IC346" s="789"/>
      <c r="ID346" s="789"/>
      <c r="IE346" s="789"/>
      <c r="IF346" s="789"/>
      <c r="IG346" s="789"/>
      <c r="IH346" s="789"/>
      <c r="II346" s="789"/>
      <c r="IJ346" s="789"/>
      <c r="IK346" s="789"/>
      <c r="IL346" s="789"/>
      <c r="IM346" s="789"/>
      <c r="IN346" s="789"/>
      <c r="IO346" s="789"/>
      <c r="IP346" s="789"/>
      <c r="IQ346" s="789"/>
      <c r="IR346" s="789"/>
      <c r="IS346" s="789"/>
      <c r="IT346" s="789"/>
      <c r="IU346" s="789"/>
      <c r="IV346" s="789"/>
      <c r="IW346" s="789"/>
      <c r="IX346" s="789"/>
      <c r="IY346" s="789"/>
      <c r="IZ346" s="789"/>
      <c r="JA346" s="789"/>
      <c r="JB346" s="789"/>
      <c r="JC346" s="789"/>
      <c r="JD346" s="789"/>
      <c r="JE346" s="789"/>
    </row>
    <row r="347" spans="1:265" s="7" customFormat="1" ht="15" customHeight="1" thickBot="1" x14ac:dyDescent="0.25">
      <c r="A347" s="98"/>
      <c r="B347" s="73" t="s">
        <v>361</v>
      </c>
      <c r="C347" s="118"/>
      <c r="D347" s="870" t="s">
        <v>575</v>
      </c>
      <c r="E347" s="879"/>
      <c r="F347" s="461"/>
      <c r="G347" s="462"/>
      <c r="H347" s="181" t="s">
        <v>351</v>
      </c>
      <c r="I347" s="181" t="s">
        <v>352</v>
      </c>
      <c r="J347" s="1778" t="s">
        <v>1425</v>
      </c>
      <c r="K347" s="219" t="s">
        <v>1646</v>
      </c>
      <c r="L347" s="219"/>
      <c r="M347" s="511"/>
      <c r="N347" s="511"/>
      <c r="O347" s="219"/>
      <c r="P347" s="2159">
        <f t="shared" si="29"/>
        <v>0</v>
      </c>
      <c r="Q347" s="325"/>
      <c r="R347" s="326"/>
      <c r="S347" s="326"/>
      <c r="T347" s="326">
        <v>13</v>
      </c>
      <c r="U347" s="326"/>
      <c r="V347" s="326"/>
      <c r="W347" s="327"/>
      <c r="X347" s="119"/>
      <c r="Y347" s="119"/>
      <c r="Z347" s="63"/>
      <c r="AA347" s="46"/>
      <c r="AB347" s="46"/>
      <c r="AC347" s="46" t="str">
        <f t="shared" si="33"/>
        <v/>
      </c>
      <c r="AD347" s="46" t="s">
        <v>2078</v>
      </c>
      <c r="AE347" s="46"/>
      <c r="AF347" s="2111">
        <f t="shared" si="30"/>
        <v>0</v>
      </c>
      <c r="AG347" s="2111">
        <f t="shared" si="31"/>
        <v>0</v>
      </c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6"/>
      <c r="DA347" s="46"/>
      <c r="DB347" s="46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46"/>
      <c r="DP347" s="46"/>
      <c r="DQ347" s="46"/>
      <c r="DR347" s="46"/>
      <c r="DS347" s="46"/>
      <c r="DT347" s="46"/>
      <c r="DU347" s="46"/>
      <c r="DV347" s="46"/>
      <c r="DW347" s="46"/>
      <c r="DX347" s="46"/>
      <c r="DY347" s="46"/>
      <c r="DZ347" s="46"/>
      <c r="EA347" s="46"/>
      <c r="EB347" s="46"/>
      <c r="EC347" s="46"/>
      <c r="ED347" s="46"/>
      <c r="EE347" s="46"/>
      <c r="EF347" s="46"/>
      <c r="EG347" s="46"/>
      <c r="EH347" s="46"/>
      <c r="EI347" s="46"/>
      <c r="EJ347" s="46"/>
      <c r="EK347" s="46"/>
      <c r="EL347" s="46"/>
      <c r="EM347" s="46"/>
      <c r="EN347" s="46"/>
      <c r="EO347" s="46"/>
      <c r="EP347" s="46"/>
      <c r="EQ347" s="46"/>
      <c r="ER347" s="46"/>
      <c r="ES347" s="46"/>
      <c r="ET347" s="46"/>
      <c r="EU347" s="46"/>
      <c r="EV347" s="46"/>
      <c r="EW347" s="46"/>
      <c r="EX347" s="46"/>
      <c r="EY347" s="46"/>
      <c r="EZ347" s="46"/>
      <c r="FA347" s="46"/>
      <c r="FB347" s="46"/>
      <c r="FC347" s="46"/>
      <c r="FD347" s="46"/>
      <c r="FE347" s="46"/>
      <c r="FF347" s="46"/>
      <c r="FG347" s="46"/>
      <c r="FH347" s="46"/>
      <c r="FI347" s="46"/>
      <c r="FJ347" s="46"/>
      <c r="FK347" s="46"/>
      <c r="FL347" s="46"/>
      <c r="FM347" s="46"/>
      <c r="FN347" s="46"/>
      <c r="FO347" s="46"/>
      <c r="FP347" s="46"/>
      <c r="FQ347" s="46"/>
      <c r="FR347" s="46"/>
      <c r="FS347" s="46"/>
      <c r="FT347" s="46"/>
      <c r="FU347" s="46"/>
      <c r="FV347" s="46"/>
      <c r="FW347" s="46"/>
      <c r="FX347" s="46"/>
      <c r="FY347" s="46"/>
      <c r="FZ347" s="46"/>
      <c r="GA347" s="46"/>
      <c r="GB347" s="46"/>
      <c r="GC347" s="46"/>
      <c r="GD347" s="46"/>
      <c r="GE347" s="46"/>
      <c r="GF347" s="46"/>
      <c r="GG347" s="46"/>
      <c r="GH347" s="46"/>
      <c r="GI347" s="46"/>
      <c r="GJ347" s="46"/>
      <c r="GK347" s="46"/>
      <c r="GL347" s="46"/>
      <c r="GM347" s="46"/>
      <c r="GN347" s="46"/>
      <c r="GO347" s="46"/>
      <c r="GP347" s="46"/>
      <c r="GQ347" s="46"/>
      <c r="GR347" s="46"/>
      <c r="GS347" s="46"/>
      <c r="GT347" s="46"/>
      <c r="GU347" s="46"/>
      <c r="GV347" s="46"/>
      <c r="GW347" s="46"/>
      <c r="GX347" s="46"/>
      <c r="GY347" s="46"/>
      <c r="GZ347" s="46"/>
      <c r="HA347" s="46"/>
      <c r="HB347" s="46"/>
      <c r="HC347" s="46"/>
      <c r="HD347" s="46"/>
      <c r="HE347" s="46"/>
      <c r="HF347" s="46"/>
      <c r="HG347" s="46"/>
      <c r="HH347" s="46"/>
      <c r="HI347" s="46"/>
      <c r="HJ347" s="46"/>
      <c r="HK347" s="46"/>
      <c r="HL347" s="46"/>
      <c r="HM347" s="46"/>
      <c r="HN347" s="46"/>
      <c r="HO347" s="46"/>
      <c r="HP347" s="46"/>
      <c r="HQ347" s="46"/>
      <c r="HR347" s="46"/>
      <c r="HS347" s="46"/>
      <c r="HT347" s="46"/>
      <c r="HU347" s="46"/>
      <c r="HV347" s="46"/>
      <c r="HW347" s="46"/>
      <c r="HX347" s="46"/>
      <c r="HY347" s="46"/>
      <c r="HZ347" s="46"/>
      <c r="IA347" s="46"/>
      <c r="IB347" s="46"/>
      <c r="IC347" s="46"/>
      <c r="ID347" s="46"/>
      <c r="IE347" s="46"/>
      <c r="IF347" s="46"/>
      <c r="IG347" s="46"/>
      <c r="IH347" s="46"/>
      <c r="II347" s="46"/>
      <c r="IJ347" s="46"/>
      <c r="IK347" s="46"/>
      <c r="IL347" s="46"/>
      <c r="IM347" s="46"/>
      <c r="IN347" s="46"/>
      <c r="IO347" s="46"/>
      <c r="IP347" s="46"/>
      <c r="IQ347" s="46"/>
      <c r="IR347" s="46"/>
      <c r="IS347" s="46"/>
      <c r="IT347" s="46"/>
      <c r="IU347" s="46"/>
      <c r="IV347" s="46"/>
      <c r="IW347" s="46"/>
      <c r="IX347" s="46"/>
      <c r="IY347" s="46"/>
      <c r="IZ347" s="46"/>
      <c r="JA347" s="46"/>
      <c r="JB347" s="46"/>
      <c r="JC347" s="46"/>
      <c r="JD347" s="46"/>
      <c r="JE347" s="46"/>
    </row>
    <row r="348" spans="1:265" s="7" customFormat="1" ht="15" customHeight="1" thickBot="1" x14ac:dyDescent="0.25">
      <c r="A348" s="98"/>
      <c r="B348" s="73" t="s">
        <v>361</v>
      </c>
      <c r="C348" s="118"/>
      <c r="D348" s="870" t="s">
        <v>575</v>
      </c>
      <c r="E348" s="879"/>
      <c r="F348" s="461"/>
      <c r="G348" s="462"/>
      <c r="H348" s="181" t="s">
        <v>351</v>
      </c>
      <c r="I348" s="181" t="s">
        <v>352</v>
      </c>
      <c r="J348" s="1759" t="s">
        <v>1424</v>
      </c>
      <c r="K348" s="219" t="s">
        <v>1505</v>
      </c>
      <c r="L348" s="219"/>
      <c r="M348" s="511"/>
      <c r="N348" s="511"/>
      <c r="O348" s="219"/>
      <c r="P348" s="2159">
        <f t="shared" si="29"/>
        <v>0</v>
      </c>
      <c r="Q348" s="325"/>
      <c r="R348" s="326"/>
      <c r="S348" s="326">
        <v>2</v>
      </c>
      <c r="T348" s="326"/>
      <c r="U348" s="326"/>
      <c r="V348" s="326"/>
      <c r="W348" s="327"/>
      <c r="X348" s="119"/>
      <c r="Y348" s="119"/>
      <c r="Z348" s="63"/>
      <c r="AA348" s="46"/>
      <c r="AB348" s="46"/>
      <c r="AC348" s="46" t="str">
        <f t="shared" si="33"/>
        <v/>
      </c>
      <c r="AD348" s="46"/>
      <c r="AE348" s="46"/>
      <c r="AF348" s="2111">
        <f t="shared" si="30"/>
        <v>0</v>
      </c>
      <c r="AG348" s="2111">
        <f t="shared" si="31"/>
        <v>2</v>
      </c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  <c r="DA348" s="46"/>
      <c r="DB348" s="46"/>
      <c r="DC348" s="46"/>
      <c r="DD348" s="46"/>
      <c r="DE348" s="46"/>
      <c r="DF348" s="46"/>
      <c r="DG348" s="46"/>
      <c r="DH348" s="46"/>
      <c r="DI348" s="46"/>
      <c r="DJ348" s="46"/>
      <c r="DK348" s="46"/>
      <c r="DL348" s="46"/>
      <c r="DM348" s="46"/>
      <c r="DN348" s="46"/>
      <c r="DO348" s="46"/>
      <c r="DP348" s="46"/>
      <c r="DQ348" s="46"/>
      <c r="DR348" s="46"/>
      <c r="DS348" s="46"/>
      <c r="DT348" s="46"/>
      <c r="DU348" s="46"/>
      <c r="DV348" s="46"/>
      <c r="DW348" s="46"/>
      <c r="DX348" s="46"/>
      <c r="DY348" s="46"/>
      <c r="DZ348" s="46"/>
      <c r="EA348" s="46"/>
      <c r="EB348" s="46"/>
      <c r="EC348" s="46"/>
      <c r="ED348" s="46"/>
      <c r="EE348" s="46"/>
      <c r="EF348" s="46"/>
      <c r="EG348" s="46"/>
      <c r="EH348" s="46"/>
      <c r="EI348" s="46"/>
      <c r="EJ348" s="46"/>
      <c r="EK348" s="46"/>
      <c r="EL348" s="46"/>
      <c r="EM348" s="46"/>
      <c r="EN348" s="46"/>
      <c r="EO348" s="46"/>
      <c r="EP348" s="46"/>
      <c r="EQ348" s="46"/>
      <c r="ER348" s="46"/>
      <c r="ES348" s="46"/>
      <c r="ET348" s="46"/>
      <c r="EU348" s="46"/>
      <c r="EV348" s="46"/>
      <c r="EW348" s="46"/>
      <c r="EX348" s="46"/>
      <c r="EY348" s="46"/>
      <c r="EZ348" s="46"/>
      <c r="FA348" s="46"/>
      <c r="FB348" s="46"/>
      <c r="FC348" s="46"/>
      <c r="FD348" s="46"/>
      <c r="FE348" s="46"/>
      <c r="FF348" s="46"/>
      <c r="FG348" s="46"/>
      <c r="FH348" s="46"/>
      <c r="FI348" s="46"/>
      <c r="FJ348" s="46"/>
      <c r="FK348" s="46"/>
      <c r="FL348" s="46"/>
      <c r="FM348" s="46"/>
      <c r="FN348" s="46"/>
      <c r="FO348" s="46"/>
      <c r="FP348" s="46"/>
      <c r="FQ348" s="46"/>
      <c r="FR348" s="46"/>
      <c r="FS348" s="46"/>
      <c r="FT348" s="46"/>
      <c r="FU348" s="46"/>
      <c r="FV348" s="46"/>
      <c r="FW348" s="46"/>
      <c r="FX348" s="46"/>
      <c r="FY348" s="46"/>
      <c r="FZ348" s="46"/>
      <c r="GA348" s="46"/>
      <c r="GB348" s="46"/>
      <c r="GC348" s="46"/>
      <c r="GD348" s="46"/>
      <c r="GE348" s="46"/>
      <c r="GF348" s="46"/>
      <c r="GG348" s="46"/>
      <c r="GH348" s="46"/>
      <c r="GI348" s="46"/>
      <c r="GJ348" s="46"/>
      <c r="GK348" s="46"/>
      <c r="GL348" s="46"/>
      <c r="GM348" s="46"/>
      <c r="GN348" s="46"/>
      <c r="GO348" s="46"/>
      <c r="GP348" s="46"/>
      <c r="GQ348" s="46"/>
      <c r="GR348" s="46"/>
      <c r="GS348" s="46"/>
      <c r="GT348" s="46"/>
      <c r="GU348" s="46"/>
      <c r="GV348" s="46"/>
      <c r="GW348" s="46"/>
      <c r="GX348" s="46"/>
      <c r="GY348" s="46"/>
      <c r="GZ348" s="46"/>
      <c r="HA348" s="46"/>
      <c r="HB348" s="46"/>
      <c r="HC348" s="46"/>
      <c r="HD348" s="46"/>
      <c r="HE348" s="46"/>
      <c r="HF348" s="46"/>
      <c r="HG348" s="46"/>
      <c r="HH348" s="46"/>
      <c r="HI348" s="46"/>
      <c r="HJ348" s="46"/>
      <c r="HK348" s="46"/>
      <c r="HL348" s="46"/>
      <c r="HM348" s="46"/>
      <c r="HN348" s="46"/>
      <c r="HO348" s="46"/>
      <c r="HP348" s="46"/>
      <c r="HQ348" s="46"/>
      <c r="HR348" s="46"/>
      <c r="HS348" s="46"/>
      <c r="HT348" s="46"/>
      <c r="HU348" s="46"/>
      <c r="HV348" s="46"/>
      <c r="HW348" s="46"/>
      <c r="HX348" s="46"/>
      <c r="HY348" s="46"/>
      <c r="HZ348" s="46"/>
      <c r="IA348" s="46"/>
      <c r="IB348" s="46"/>
      <c r="IC348" s="46"/>
      <c r="ID348" s="46"/>
      <c r="IE348" s="46"/>
      <c r="IF348" s="46"/>
      <c r="IG348" s="46"/>
      <c r="IH348" s="46"/>
      <c r="II348" s="46"/>
      <c r="IJ348" s="46"/>
      <c r="IK348" s="46"/>
      <c r="IL348" s="46"/>
      <c r="IM348" s="46"/>
      <c r="IN348" s="46"/>
      <c r="IO348" s="46"/>
      <c r="IP348" s="46"/>
      <c r="IQ348" s="46"/>
      <c r="IR348" s="46"/>
      <c r="IS348" s="46"/>
      <c r="IT348" s="46"/>
      <c r="IU348" s="46"/>
      <c r="IV348" s="46"/>
      <c r="IW348" s="46"/>
      <c r="IX348" s="46"/>
      <c r="IY348" s="46"/>
      <c r="IZ348" s="46"/>
      <c r="JA348" s="46"/>
      <c r="JB348" s="46"/>
      <c r="JC348" s="46"/>
      <c r="JD348" s="46"/>
      <c r="JE348" s="46"/>
    </row>
    <row r="349" spans="1:265" s="7" customFormat="1" ht="15" customHeight="1" thickBot="1" x14ac:dyDescent="0.25">
      <c r="A349" s="100"/>
      <c r="B349" s="92" t="s">
        <v>361</v>
      </c>
      <c r="C349" s="135"/>
      <c r="D349" s="893" t="s">
        <v>575</v>
      </c>
      <c r="E349" s="881"/>
      <c r="F349" s="461"/>
      <c r="G349" s="471"/>
      <c r="H349" s="138" t="s">
        <v>351</v>
      </c>
      <c r="I349" s="138" t="s">
        <v>352</v>
      </c>
      <c r="J349" s="1756" t="s">
        <v>1424</v>
      </c>
      <c r="K349" s="212" t="s">
        <v>1506</v>
      </c>
      <c r="L349" s="244"/>
      <c r="M349" s="525"/>
      <c r="N349" s="525"/>
      <c r="O349" s="244"/>
      <c r="P349" s="2159">
        <f t="shared" si="29"/>
        <v>0</v>
      </c>
      <c r="Q349" s="350"/>
      <c r="R349" s="351"/>
      <c r="S349" s="351">
        <v>1</v>
      </c>
      <c r="T349" s="351"/>
      <c r="U349" s="351"/>
      <c r="V349" s="351"/>
      <c r="W349" s="352"/>
      <c r="X349" s="133">
        <f>SUM(Q341:W349)</f>
        <v>40</v>
      </c>
      <c r="Y349" s="133">
        <f>X349</f>
        <v>40</v>
      </c>
      <c r="Z349" s="63"/>
      <c r="AA349" s="46"/>
      <c r="AB349" s="46"/>
      <c r="AC349" s="46" t="str">
        <f t="shared" si="33"/>
        <v/>
      </c>
      <c r="AD349" s="46"/>
      <c r="AE349" s="46"/>
      <c r="AF349" s="2111">
        <f t="shared" si="30"/>
        <v>0</v>
      </c>
      <c r="AG349" s="2111">
        <f t="shared" si="31"/>
        <v>1</v>
      </c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6"/>
      <c r="DA349" s="46"/>
      <c r="DB349" s="46"/>
      <c r="DC349" s="46"/>
      <c r="DD349" s="46"/>
      <c r="DE349" s="46"/>
      <c r="DF349" s="46"/>
      <c r="DG349" s="46"/>
      <c r="DH349" s="46"/>
      <c r="DI349" s="46"/>
      <c r="DJ349" s="46"/>
      <c r="DK349" s="46"/>
      <c r="DL349" s="46"/>
      <c r="DM349" s="46"/>
      <c r="DN349" s="46"/>
      <c r="DO349" s="46"/>
      <c r="DP349" s="46"/>
      <c r="DQ349" s="46"/>
      <c r="DR349" s="46"/>
      <c r="DS349" s="46"/>
      <c r="DT349" s="46"/>
      <c r="DU349" s="46"/>
      <c r="DV349" s="46"/>
      <c r="DW349" s="46"/>
      <c r="DX349" s="46"/>
      <c r="DY349" s="46"/>
      <c r="DZ349" s="46"/>
      <c r="EA349" s="46"/>
      <c r="EB349" s="46"/>
      <c r="EC349" s="46"/>
      <c r="ED349" s="46"/>
      <c r="EE349" s="46"/>
      <c r="EF349" s="46"/>
      <c r="EG349" s="46"/>
      <c r="EH349" s="46"/>
      <c r="EI349" s="46"/>
      <c r="EJ349" s="46"/>
      <c r="EK349" s="46"/>
      <c r="EL349" s="46"/>
      <c r="EM349" s="46"/>
      <c r="EN349" s="46"/>
      <c r="EO349" s="46"/>
      <c r="EP349" s="46"/>
      <c r="EQ349" s="46"/>
      <c r="ER349" s="46"/>
      <c r="ES349" s="46"/>
      <c r="ET349" s="46"/>
      <c r="EU349" s="46"/>
      <c r="EV349" s="46"/>
      <c r="EW349" s="46"/>
      <c r="EX349" s="46"/>
      <c r="EY349" s="46"/>
      <c r="EZ349" s="46"/>
      <c r="FA349" s="46"/>
      <c r="FB349" s="46"/>
      <c r="FC349" s="46"/>
      <c r="FD349" s="46"/>
      <c r="FE349" s="46"/>
      <c r="FF349" s="46"/>
      <c r="FG349" s="46"/>
      <c r="FH349" s="46"/>
      <c r="FI349" s="46"/>
      <c r="FJ349" s="46"/>
      <c r="FK349" s="46"/>
      <c r="FL349" s="46"/>
      <c r="FM349" s="46"/>
      <c r="FN349" s="46"/>
      <c r="FO349" s="46"/>
      <c r="FP349" s="46"/>
      <c r="FQ349" s="46"/>
      <c r="FR349" s="46"/>
      <c r="FS349" s="46"/>
      <c r="FT349" s="46"/>
      <c r="FU349" s="46"/>
      <c r="FV349" s="46"/>
      <c r="FW349" s="46"/>
      <c r="FX349" s="46"/>
      <c r="FY349" s="46"/>
      <c r="FZ349" s="46"/>
      <c r="GA349" s="46"/>
      <c r="GB349" s="46"/>
      <c r="GC349" s="46"/>
      <c r="GD349" s="46"/>
      <c r="GE349" s="46"/>
      <c r="GF349" s="46"/>
      <c r="GG349" s="46"/>
      <c r="GH349" s="46"/>
      <c r="GI349" s="46"/>
      <c r="GJ349" s="46"/>
      <c r="GK349" s="46"/>
      <c r="GL349" s="46"/>
      <c r="GM349" s="46"/>
      <c r="GN349" s="46"/>
      <c r="GO349" s="46"/>
      <c r="GP349" s="46"/>
      <c r="GQ349" s="46"/>
      <c r="GR349" s="46"/>
      <c r="GS349" s="46"/>
      <c r="GT349" s="46"/>
      <c r="GU349" s="46"/>
      <c r="GV349" s="46"/>
      <c r="GW349" s="46"/>
      <c r="GX349" s="46"/>
      <c r="GY349" s="46"/>
      <c r="GZ349" s="46"/>
      <c r="HA349" s="46"/>
      <c r="HB349" s="46"/>
      <c r="HC349" s="46"/>
      <c r="HD349" s="46"/>
      <c r="HE349" s="46"/>
      <c r="HF349" s="46"/>
      <c r="HG349" s="46"/>
      <c r="HH349" s="46"/>
      <c r="HI349" s="46"/>
      <c r="HJ349" s="46"/>
      <c r="HK349" s="46"/>
      <c r="HL349" s="46"/>
      <c r="HM349" s="46"/>
      <c r="HN349" s="46"/>
      <c r="HO349" s="46"/>
      <c r="HP349" s="46"/>
      <c r="HQ349" s="46"/>
      <c r="HR349" s="46"/>
      <c r="HS349" s="46"/>
      <c r="HT349" s="46"/>
      <c r="HU349" s="46"/>
      <c r="HV349" s="46"/>
      <c r="HW349" s="46"/>
      <c r="HX349" s="46"/>
      <c r="HY349" s="46"/>
      <c r="HZ349" s="46"/>
      <c r="IA349" s="46"/>
      <c r="IB349" s="46"/>
      <c r="IC349" s="46"/>
      <c r="ID349" s="46"/>
      <c r="IE349" s="46"/>
      <c r="IF349" s="46"/>
      <c r="IG349" s="46"/>
      <c r="IH349" s="46"/>
      <c r="II349" s="46"/>
      <c r="IJ349" s="46"/>
      <c r="IK349" s="46"/>
      <c r="IL349" s="46"/>
      <c r="IM349" s="46"/>
      <c r="IN349" s="46"/>
      <c r="IO349" s="46"/>
      <c r="IP349" s="46"/>
      <c r="IQ349" s="46"/>
      <c r="IR349" s="46"/>
      <c r="IS349" s="46"/>
      <c r="IT349" s="46"/>
      <c r="IU349" s="46"/>
      <c r="IV349" s="46"/>
      <c r="IW349" s="46"/>
      <c r="IX349" s="46"/>
      <c r="IY349" s="46"/>
      <c r="IZ349" s="46"/>
      <c r="JA349" s="46"/>
      <c r="JB349" s="46"/>
      <c r="JC349" s="46"/>
      <c r="JD349" s="46"/>
      <c r="JE349" s="46"/>
    </row>
    <row r="350" spans="1:265" s="7" customFormat="1" ht="15" customHeight="1" thickBot="1" x14ac:dyDescent="0.25">
      <c r="A350" s="273">
        <f>A341+1</f>
        <v>37</v>
      </c>
      <c r="B350" s="630" t="s">
        <v>558</v>
      </c>
      <c r="C350" s="68" t="s">
        <v>35</v>
      </c>
      <c r="D350" s="860" t="s">
        <v>185</v>
      </c>
      <c r="E350" s="861" t="s">
        <v>89</v>
      </c>
      <c r="F350" s="435" t="s">
        <v>186</v>
      </c>
      <c r="G350" s="436" t="s">
        <v>1817</v>
      </c>
      <c r="H350" s="177" t="s">
        <v>1047</v>
      </c>
      <c r="I350" s="177" t="s">
        <v>1047</v>
      </c>
      <c r="J350" s="177"/>
      <c r="K350" s="211" t="s">
        <v>1519</v>
      </c>
      <c r="L350" s="211" t="s">
        <v>97</v>
      </c>
      <c r="M350" s="514">
        <v>3</v>
      </c>
      <c r="N350" s="514" t="s">
        <v>697</v>
      </c>
      <c r="O350" s="211" t="s">
        <v>403</v>
      </c>
      <c r="P350" s="2159">
        <f t="shared" si="29"/>
        <v>8</v>
      </c>
      <c r="Q350" s="277">
        <v>8</v>
      </c>
      <c r="R350" s="278"/>
      <c r="S350" s="278"/>
      <c r="T350" s="278"/>
      <c r="U350" s="278"/>
      <c r="V350" s="278"/>
      <c r="W350" s="279"/>
      <c r="X350" s="121"/>
      <c r="Y350" s="121"/>
      <c r="Z350" s="63" t="str">
        <f>C350</f>
        <v>TC</v>
      </c>
      <c r="AA350" s="46" t="s">
        <v>879</v>
      </c>
      <c r="AB350" s="46" t="s">
        <v>881</v>
      </c>
      <c r="AC350" s="46">
        <f t="shared" si="33"/>
        <v>32</v>
      </c>
      <c r="AD350" s="46"/>
      <c r="AE350" s="46"/>
      <c r="AF350" s="2111">
        <f t="shared" si="30"/>
        <v>8</v>
      </c>
      <c r="AG350" s="2111">
        <f t="shared" si="31"/>
        <v>0</v>
      </c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  <c r="DA350" s="46"/>
      <c r="DB350" s="46"/>
      <c r="DC350" s="46"/>
      <c r="DD350" s="46"/>
      <c r="DE350" s="46"/>
      <c r="DF350" s="46"/>
      <c r="DG350" s="46"/>
      <c r="DH350" s="46"/>
      <c r="DI350" s="46"/>
      <c r="DJ350" s="46"/>
      <c r="DK350" s="46"/>
      <c r="DL350" s="46"/>
      <c r="DM350" s="46"/>
      <c r="DN350" s="46"/>
      <c r="DO350" s="46"/>
      <c r="DP350" s="46"/>
      <c r="DQ350" s="46"/>
      <c r="DR350" s="46"/>
      <c r="DS350" s="46"/>
      <c r="DT350" s="46"/>
      <c r="DU350" s="46"/>
      <c r="DV350" s="46"/>
      <c r="DW350" s="46"/>
      <c r="DX350" s="46"/>
      <c r="DY350" s="46"/>
      <c r="DZ350" s="46"/>
      <c r="EA350" s="46"/>
      <c r="EB350" s="46"/>
      <c r="EC350" s="46"/>
      <c r="ED350" s="46"/>
      <c r="EE350" s="46"/>
      <c r="EF350" s="46"/>
      <c r="EG350" s="46"/>
      <c r="EH350" s="46"/>
      <c r="EI350" s="46"/>
      <c r="EJ350" s="46"/>
      <c r="EK350" s="46"/>
      <c r="EL350" s="46"/>
      <c r="EM350" s="46"/>
      <c r="EN350" s="46"/>
      <c r="EO350" s="46"/>
      <c r="EP350" s="46"/>
      <c r="EQ350" s="46"/>
      <c r="ER350" s="46"/>
      <c r="ES350" s="46"/>
      <c r="ET350" s="46"/>
      <c r="EU350" s="46"/>
      <c r="EV350" s="46"/>
      <c r="EW350" s="46"/>
      <c r="EX350" s="46"/>
      <c r="EY350" s="46"/>
      <c r="EZ350" s="46"/>
      <c r="FA350" s="46"/>
      <c r="FB350" s="46"/>
      <c r="FC350" s="46"/>
      <c r="FD350" s="46"/>
      <c r="FE350" s="46"/>
      <c r="FF350" s="46"/>
      <c r="FG350" s="46"/>
      <c r="FH350" s="46"/>
      <c r="FI350" s="46"/>
      <c r="FJ350" s="46"/>
      <c r="FK350" s="46"/>
      <c r="FL350" s="46"/>
      <c r="FM350" s="46"/>
      <c r="FN350" s="46"/>
      <c r="FO350" s="46"/>
      <c r="FP350" s="46"/>
      <c r="FQ350" s="46"/>
      <c r="FR350" s="46"/>
      <c r="FS350" s="46"/>
      <c r="FT350" s="46"/>
      <c r="FU350" s="46"/>
      <c r="FV350" s="46"/>
      <c r="FW350" s="46"/>
      <c r="FX350" s="46"/>
      <c r="FY350" s="46"/>
      <c r="FZ350" s="46"/>
      <c r="GA350" s="46"/>
      <c r="GB350" s="46"/>
      <c r="GC350" s="46"/>
      <c r="GD350" s="46"/>
      <c r="GE350" s="46"/>
      <c r="GF350" s="46"/>
      <c r="GG350" s="46"/>
      <c r="GH350" s="46"/>
      <c r="GI350" s="46"/>
      <c r="GJ350" s="46"/>
      <c r="GK350" s="46"/>
      <c r="GL350" s="46"/>
      <c r="GM350" s="46"/>
      <c r="GN350" s="46"/>
      <c r="GO350" s="46"/>
      <c r="GP350" s="46"/>
      <c r="GQ350" s="46"/>
      <c r="GR350" s="46"/>
      <c r="GS350" s="46"/>
      <c r="GT350" s="46"/>
      <c r="GU350" s="46"/>
      <c r="GV350" s="46"/>
      <c r="GW350" s="46"/>
      <c r="GX350" s="46"/>
      <c r="GY350" s="46"/>
      <c r="GZ350" s="46"/>
      <c r="HA350" s="46"/>
      <c r="HB350" s="46"/>
      <c r="HC350" s="46"/>
      <c r="HD350" s="46"/>
      <c r="HE350" s="46"/>
      <c r="HF350" s="46"/>
      <c r="HG350" s="46"/>
      <c r="HH350" s="46"/>
      <c r="HI350" s="46"/>
      <c r="HJ350" s="46"/>
      <c r="HK350" s="46"/>
      <c r="HL350" s="46"/>
      <c r="HM350" s="46"/>
      <c r="HN350" s="46"/>
      <c r="HO350" s="46"/>
      <c r="HP350" s="46"/>
      <c r="HQ350" s="46"/>
      <c r="HR350" s="46"/>
      <c r="HS350" s="46"/>
      <c r="HT350" s="46"/>
      <c r="HU350" s="46"/>
      <c r="HV350" s="46"/>
      <c r="HW350" s="46"/>
      <c r="HX350" s="46"/>
      <c r="HY350" s="46"/>
      <c r="HZ350" s="46"/>
      <c r="IA350" s="46"/>
      <c r="IB350" s="46"/>
      <c r="IC350" s="46"/>
      <c r="ID350" s="46"/>
      <c r="IE350" s="46"/>
      <c r="IF350" s="46"/>
      <c r="IG350" s="46"/>
      <c r="IH350" s="46"/>
      <c r="II350" s="46"/>
      <c r="IJ350" s="46"/>
      <c r="IK350" s="46"/>
      <c r="IL350" s="46"/>
      <c r="IM350" s="46"/>
      <c r="IN350" s="46"/>
      <c r="IO350" s="46"/>
      <c r="IP350" s="46"/>
      <c r="IQ350" s="46"/>
      <c r="IR350" s="46"/>
      <c r="IS350" s="46"/>
      <c r="IT350" s="46"/>
      <c r="IU350" s="46"/>
      <c r="IV350" s="46"/>
      <c r="IW350" s="46"/>
      <c r="IX350" s="46"/>
      <c r="IY350" s="46"/>
      <c r="IZ350" s="46"/>
      <c r="JA350" s="46"/>
      <c r="JB350" s="46"/>
      <c r="JC350" s="46"/>
      <c r="JD350" s="46"/>
      <c r="JE350" s="46"/>
    </row>
    <row r="351" spans="1:265" s="7" customFormat="1" ht="15" customHeight="1" thickBot="1" x14ac:dyDescent="0.25">
      <c r="A351" s="790"/>
      <c r="B351" s="73" t="s">
        <v>558</v>
      </c>
      <c r="C351" s="74"/>
      <c r="D351" s="862" t="s">
        <v>185</v>
      </c>
      <c r="E351" s="905"/>
      <c r="F351" s="437"/>
      <c r="G351" s="438"/>
      <c r="H351" s="178" t="s">
        <v>1047</v>
      </c>
      <c r="I351" s="178" t="s">
        <v>1047</v>
      </c>
      <c r="J351" s="178"/>
      <c r="K351" s="212" t="s">
        <v>1519</v>
      </c>
      <c r="L351" s="212" t="s">
        <v>97</v>
      </c>
      <c r="M351" s="501">
        <v>3</v>
      </c>
      <c r="N351" s="501" t="s">
        <v>698</v>
      </c>
      <c r="O351" s="212" t="s">
        <v>403</v>
      </c>
      <c r="P351" s="2159">
        <f t="shared" si="29"/>
        <v>8</v>
      </c>
      <c r="Q351" s="280">
        <v>8</v>
      </c>
      <c r="R351" s="281"/>
      <c r="S351" s="281"/>
      <c r="T351" s="281"/>
      <c r="U351" s="281"/>
      <c r="V351" s="281"/>
      <c r="W351" s="282"/>
      <c r="X351" s="122"/>
      <c r="Y351" s="122"/>
      <c r="Z351" s="63"/>
      <c r="AA351" s="46"/>
      <c r="AB351" s="46"/>
      <c r="AC351" s="46" t="str">
        <f t="shared" si="33"/>
        <v/>
      </c>
      <c r="AD351" s="46"/>
      <c r="AE351" s="46"/>
      <c r="AF351" s="2111">
        <f t="shared" si="30"/>
        <v>8</v>
      </c>
      <c r="AG351" s="2111">
        <f t="shared" si="31"/>
        <v>0</v>
      </c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  <c r="DA351" s="46"/>
      <c r="DB351" s="46"/>
      <c r="DC351" s="46"/>
      <c r="DD351" s="46"/>
      <c r="DE351" s="46"/>
      <c r="DF351" s="46"/>
      <c r="DG351" s="46"/>
      <c r="DH351" s="46"/>
      <c r="DI351" s="46"/>
      <c r="DJ351" s="46"/>
      <c r="DK351" s="46"/>
      <c r="DL351" s="46"/>
      <c r="DM351" s="46"/>
      <c r="DN351" s="46"/>
      <c r="DO351" s="46"/>
      <c r="DP351" s="46"/>
      <c r="DQ351" s="46"/>
      <c r="DR351" s="46"/>
      <c r="DS351" s="46"/>
      <c r="DT351" s="46"/>
      <c r="DU351" s="46"/>
      <c r="DV351" s="46"/>
      <c r="DW351" s="46"/>
      <c r="DX351" s="46"/>
      <c r="DY351" s="46"/>
      <c r="DZ351" s="46"/>
      <c r="EA351" s="46"/>
      <c r="EB351" s="46"/>
      <c r="EC351" s="46"/>
      <c r="ED351" s="46"/>
      <c r="EE351" s="46"/>
      <c r="EF351" s="46"/>
      <c r="EG351" s="46"/>
      <c r="EH351" s="46"/>
      <c r="EI351" s="46"/>
      <c r="EJ351" s="46"/>
      <c r="EK351" s="46"/>
      <c r="EL351" s="46"/>
      <c r="EM351" s="46"/>
      <c r="EN351" s="46"/>
      <c r="EO351" s="46"/>
      <c r="EP351" s="46"/>
      <c r="EQ351" s="46"/>
      <c r="ER351" s="46"/>
      <c r="ES351" s="46"/>
      <c r="ET351" s="46"/>
      <c r="EU351" s="46"/>
      <c r="EV351" s="46"/>
      <c r="EW351" s="46"/>
      <c r="EX351" s="46"/>
      <c r="EY351" s="46"/>
      <c r="EZ351" s="46"/>
      <c r="FA351" s="46"/>
      <c r="FB351" s="46"/>
      <c r="FC351" s="46"/>
      <c r="FD351" s="46"/>
      <c r="FE351" s="46"/>
      <c r="FF351" s="46"/>
      <c r="FG351" s="46"/>
      <c r="FH351" s="46"/>
      <c r="FI351" s="46"/>
      <c r="FJ351" s="46"/>
      <c r="FK351" s="46"/>
      <c r="FL351" s="46"/>
      <c r="FM351" s="46"/>
      <c r="FN351" s="46"/>
      <c r="FO351" s="46"/>
      <c r="FP351" s="46"/>
      <c r="FQ351" s="46"/>
      <c r="FR351" s="46"/>
      <c r="FS351" s="46"/>
      <c r="FT351" s="46"/>
      <c r="FU351" s="46"/>
      <c r="FV351" s="46"/>
      <c r="FW351" s="46"/>
      <c r="FX351" s="46"/>
      <c r="FY351" s="46"/>
      <c r="FZ351" s="46"/>
      <c r="GA351" s="46"/>
      <c r="GB351" s="46"/>
      <c r="GC351" s="46"/>
      <c r="GD351" s="46"/>
      <c r="GE351" s="46"/>
      <c r="GF351" s="46"/>
      <c r="GG351" s="46"/>
      <c r="GH351" s="46"/>
      <c r="GI351" s="46"/>
      <c r="GJ351" s="46"/>
      <c r="GK351" s="46"/>
      <c r="GL351" s="46"/>
      <c r="GM351" s="46"/>
      <c r="GN351" s="46"/>
      <c r="GO351" s="46"/>
      <c r="GP351" s="46"/>
      <c r="GQ351" s="46"/>
      <c r="GR351" s="46"/>
      <c r="GS351" s="46"/>
      <c r="GT351" s="46"/>
      <c r="GU351" s="46"/>
      <c r="GV351" s="46"/>
      <c r="GW351" s="46"/>
      <c r="GX351" s="46"/>
      <c r="GY351" s="46"/>
      <c r="GZ351" s="46"/>
      <c r="HA351" s="46"/>
      <c r="HB351" s="46"/>
      <c r="HC351" s="46"/>
      <c r="HD351" s="46"/>
      <c r="HE351" s="46"/>
      <c r="HF351" s="46"/>
      <c r="HG351" s="46"/>
      <c r="HH351" s="46"/>
      <c r="HI351" s="46"/>
      <c r="HJ351" s="46"/>
      <c r="HK351" s="46"/>
      <c r="HL351" s="46"/>
      <c r="HM351" s="46"/>
      <c r="HN351" s="46"/>
      <c r="HO351" s="46"/>
      <c r="HP351" s="46"/>
      <c r="HQ351" s="46"/>
      <c r="HR351" s="46"/>
      <c r="HS351" s="46"/>
      <c r="HT351" s="46"/>
      <c r="HU351" s="46"/>
      <c r="HV351" s="46"/>
      <c r="HW351" s="46"/>
      <c r="HX351" s="46"/>
      <c r="HY351" s="46"/>
      <c r="HZ351" s="46"/>
      <c r="IA351" s="46"/>
      <c r="IB351" s="46"/>
      <c r="IC351" s="46"/>
      <c r="ID351" s="46"/>
      <c r="IE351" s="46"/>
      <c r="IF351" s="46"/>
      <c r="IG351" s="46"/>
      <c r="IH351" s="46"/>
      <c r="II351" s="46"/>
      <c r="IJ351" s="46"/>
      <c r="IK351" s="46"/>
      <c r="IL351" s="46"/>
      <c r="IM351" s="46"/>
      <c r="IN351" s="46"/>
      <c r="IO351" s="46"/>
      <c r="IP351" s="46"/>
      <c r="IQ351" s="46"/>
      <c r="IR351" s="46"/>
      <c r="IS351" s="46"/>
      <c r="IT351" s="46"/>
      <c r="IU351" s="46"/>
      <c r="IV351" s="46"/>
      <c r="IW351" s="46"/>
      <c r="IX351" s="46"/>
      <c r="IY351" s="46"/>
      <c r="IZ351" s="46"/>
      <c r="JA351" s="46"/>
      <c r="JB351" s="46"/>
      <c r="JC351" s="46"/>
      <c r="JD351" s="46"/>
      <c r="JE351" s="46"/>
    </row>
    <row r="352" spans="1:265" s="15" customFormat="1" ht="15" customHeight="1" thickBot="1" x14ac:dyDescent="0.25">
      <c r="A352" s="81"/>
      <c r="B352" s="73" t="s">
        <v>558</v>
      </c>
      <c r="C352" s="74"/>
      <c r="D352" s="862" t="s">
        <v>185</v>
      </c>
      <c r="E352" s="905"/>
      <c r="F352" s="437"/>
      <c r="G352" s="438"/>
      <c r="H352" s="178" t="s">
        <v>1047</v>
      </c>
      <c r="I352" s="178" t="s">
        <v>1047</v>
      </c>
      <c r="J352" s="178"/>
      <c r="K352" s="212" t="s">
        <v>1519</v>
      </c>
      <c r="L352" s="212" t="s">
        <v>97</v>
      </c>
      <c r="M352" s="501">
        <v>3</v>
      </c>
      <c r="N352" s="501" t="s">
        <v>700</v>
      </c>
      <c r="O352" s="212" t="s">
        <v>403</v>
      </c>
      <c r="P352" s="2159">
        <f t="shared" si="29"/>
        <v>8</v>
      </c>
      <c r="Q352" s="280">
        <v>8</v>
      </c>
      <c r="R352" s="281"/>
      <c r="S352" s="281"/>
      <c r="T352" s="281"/>
      <c r="U352" s="281"/>
      <c r="V352" s="281"/>
      <c r="W352" s="282"/>
      <c r="X352" s="79"/>
      <c r="Y352" s="122"/>
      <c r="Z352" s="63"/>
      <c r="AA352" s="41"/>
      <c r="AB352" s="41"/>
      <c r="AC352" s="46" t="str">
        <f t="shared" si="33"/>
        <v/>
      </c>
      <c r="AD352" s="41"/>
      <c r="AE352" s="41"/>
      <c r="AF352" s="2111">
        <f t="shared" si="30"/>
        <v>8</v>
      </c>
      <c r="AG352" s="2111">
        <f t="shared" si="31"/>
        <v>0</v>
      </c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  <c r="DW352" s="41"/>
      <c r="DX352" s="41"/>
      <c r="DY352" s="41"/>
      <c r="DZ352" s="41"/>
      <c r="EA352" s="41"/>
      <c r="EB352" s="41"/>
      <c r="EC352" s="41"/>
      <c r="ED352" s="41"/>
      <c r="EE352" s="41"/>
      <c r="EF352" s="41"/>
      <c r="EG352" s="41"/>
      <c r="EH352" s="41"/>
      <c r="EI352" s="41"/>
      <c r="EJ352" s="41"/>
      <c r="EK352" s="41"/>
      <c r="EL352" s="41"/>
      <c r="EM352" s="41"/>
      <c r="EN352" s="41"/>
      <c r="EO352" s="41"/>
      <c r="EP352" s="41"/>
      <c r="EQ352" s="41"/>
      <c r="ER352" s="41"/>
      <c r="ES352" s="41"/>
      <c r="ET352" s="41"/>
      <c r="EU352" s="41"/>
      <c r="EV352" s="41"/>
      <c r="EW352" s="41"/>
      <c r="EX352" s="41"/>
      <c r="EY352" s="41"/>
      <c r="EZ352" s="41"/>
      <c r="FA352" s="41"/>
      <c r="FB352" s="41"/>
      <c r="FC352" s="41"/>
      <c r="FD352" s="41"/>
      <c r="FE352" s="41"/>
      <c r="FF352" s="41"/>
      <c r="FG352" s="41"/>
      <c r="FH352" s="41"/>
      <c r="FI352" s="41"/>
      <c r="FJ352" s="41"/>
      <c r="FK352" s="41"/>
      <c r="FL352" s="41"/>
      <c r="FM352" s="41"/>
      <c r="FN352" s="41"/>
      <c r="FO352" s="41"/>
      <c r="FP352" s="41"/>
      <c r="FQ352" s="41"/>
      <c r="FR352" s="41"/>
      <c r="FS352" s="41"/>
      <c r="FT352" s="41"/>
      <c r="FU352" s="41"/>
      <c r="FV352" s="41"/>
      <c r="FW352" s="41"/>
      <c r="FX352" s="41"/>
      <c r="FY352" s="41"/>
      <c r="FZ352" s="41"/>
      <c r="GA352" s="41"/>
      <c r="GB352" s="41"/>
      <c r="GC352" s="41"/>
      <c r="GD352" s="41"/>
      <c r="GE352" s="41"/>
      <c r="GF352" s="41"/>
      <c r="GG352" s="41"/>
      <c r="GH352" s="41"/>
      <c r="GI352" s="41"/>
      <c r="GJ352" s="41"/>
      <c r="GK352" s="41"/>
      <c r="GL352" s="41"/>
      <c r="GM352" s="41"/>
      <c r="GN352" s="41"/>
      <c r="GO352" s="41"/>
      <c r="GP352" s="41"/>
      <c r="GQ352" s="41"/>
      <c r="GR352" s="41"/>
      <c r="GS352" s="41"/>
      <c r="GT352" s="41"/>
      <c r="GU352" s="41"/>
      <c r="GV352" s="41"/>
      <c r="GW352" s="41"/>
      <c r="GX352" s="41"/>
      <c r="GY352" s="41"/>
      <c r="GZ352" s="41"/>
      <c r="HA352" s="41"/>
      <c r="HB352" s="41"/>
      <c r="HC352" s="41"/>
      <c r="HD352" s="41"/>
      <c r="HE352" s="41"/>
      <c r="HF352" s="41"/>
      <c r="HG352" s="41"/>
      <c r="HH352" s="41"/>
      <c r="HI352" s="41"/>
      <c r="HJ352" s="41"/>
      <c r="HK352" s="41"/>
      <c r="HL352" s="41"/>
      <c r="HM352" s="41"/>
      <c r="HN352" s="41"/>
      <c r="HO352" s="41"/>
      <c r="HP352" s="41"/>
      <c r="HQ352" s="41"/>
      <c r="HR352" s="41"/>
      <c r="HS352" s="41"/>
      <c r="HT352" s="41"/>
      <c r="HU352" s="41"/>
      <c r="HV352" s="41"/>
      <c r="HW352" s="41"/>
      <c r="HX352" s="41"/>
      <c r="HY352" s="41"/>
      <c r="HZ352" s="41"/>
      <c r="IA352" s="41"/>
      <c r="IB352" s="41"/>
      <c r="IC352" s="41"/>
      <c r="ID352" s="41"/>
      <c r="IE352" s="41"/>
      <c r="IF352" s="41"/>
      <c r="IG352" s="41"/>
      <c r="IH352" s="41"/>
      <c r="II352" s="41"/>
      <c r="IJ352" s="41"/>
      <c r="IK352" s="41"/>
      <c r="IL352" s="41"/>
      <c r="IM352" s="41"/>
      <c r="IN352" s="41"/>
      <c r="IO352" s="41"/>
      <c r="IP352" s="41"/>
      <c r="IQ352" s="41"/>
      <c r="IR352" s="41"/>
      <c r="IS352" s="41"/>
      <c r="IT352" s="41"/>
      <c r="IU352" s="41"/>
      <c r="IV352" s="41"/>
      <c r="IW352" s="41"/>
      <c r="IX352" s="41"/>
      <c r="IY352" s="41"/>
      <c r="IZ352" s="41"/>
      <c r="JA352" s="41"/>
      <c r="JB352" s="41"/>
      <c r="JC352" s="41"/>
      <c r="JD352" s="41"/>
      <c r="JE352" s="41"/>
    </row>
    <row r="353" spans="1:265" s="15" customFormat="1" ht="15" customHeight="1" thickBot="1" x14ac:dyDescent="0.25">
      <c r="A353" s="81"/>
      <c r="B353" s="73" t="s">
        <v>558</v>
      </c>
      <c r="C353" s="74"/>
      <c r="D353" s="862" t="s">
        <v>185</v>
      </c>
      <c r="E353" s="905"/>
      <c r="F353" s="437"/>
      <c r="G353" s="438"/>
      <c r="H353" s="85" t="s">
        <v>1047</v>
      </c>
      <c r="I353" s="85" t="s">
        <v>1047</v>
      </c>
      <c r="J353" s="579"/>
      <c r="K353" s="212" t="s">
        <v>1519</v>
      </c>
      <c r="L353" s="212" t="s">
        <v>97</v>
      </c>
      <c r="M353" s="501">
        <v>3</v>
      </c>
      <c r="N353" s="501" t="s">
        <v>701</v>
      </c>
      <c r="O353" s="212" t="s">
        <v>403</v>
      </c>
      <c r="P353" s="2159">
        <f t="shared" si="29"/>
        <v>8</v>
      </c>
      <c r="Q353" s="280">
        <v>8</v>
      </c>
      <c r="S353" s="281"/>
      <c r="T353" s="281"/>
      <c r="U353" s="281"/>
      <c r="V353" s="281"/>
      <c r="W353" s="282"/>
      <c r="X353" s="79"/>
      <c r="Y353" s="122"/>
      <c r="Z353" s="63"/>
      <c r="AA353" s="41"/>
      <c r="AB353" s="41"/>
      <c r="AC353" s="46"/>
      <c r="AD353" s="41"/>
      <c r="AE353" s="41"/>
      <c r="AF353" s="2111">
        <f t="shared" si="30"/>
        <v>8</v>
      </c>
      <c r="AG353" s="2111">
        <f t="shared" si="31"/>
        <v>0</v>
      </c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  <c r="DW353" s="41"/>
      <c r="DX353" s="41"/>
      <c r="DY353" s="41"/>
      <c r="DZ353" s="41"/>
      <c r="EA353" s="41"/>
      <c r="EB353" s="41"/>
      <c r="EC353" s="41"/>
      <c r="ED353" s="41"/>
      <c r="EE353" s="41"/>
      <c r="EF353" s="41"/>
      <c r="EG353" s="41"/>
      <c r="EH353" s="41"/>
      <c r="EI353" s="41"/>
      <c r="EJ353" s="41"/>
      <c r="EK353" s="41"/>
      <c r="EL353" s="41"/>
      <c r="EM353" s="41"/>
      <c r="EN353" s="41"/>
      <c r="EO353" s="41"/>
      <c r="EP353" s="41"/>
      <c r="EQ353" s="41"/>
      <c r="ER353" s="41"/>
      <c r="ES353" s="41"/>
      <c r="ET353" s="41"/>
      <c r="EU353" s="41"/>
      <c r="EV353" s="41"/>
      <c r="EW353" s="41"/>
      <c r="EX353" s="41"/>
      <c r="EY353" s="41"/>
      <c r="EZ353" s="41"/>
      <c r="FA353" s="41"/>
      <c r="FB353" s="41"/>
      <c r="FC353" s="41"/>
      <c r="FD353" s="41"/>
      <c r="FE353" s="41"/>
      <c r="FF353" s="41"/>
      <c r="FG353" s="41"/>
      <c r="FH353" s="41"/>
      <c r="FI353" s="41"/>
      <c r="FJ353" s="41"/>
      <c r="FK353" s="41"/>
      <c r="FL353" s="41"/>
      <c r="FM353" s="41"/>
      <c r="FN353" s="41"/>
      <c r="FO353" s="41"/>
      <c r="FP353" s="41"/>
      <c r="FQ353" s="41"/>
      <c r="FR353" s="41"/>
      <c r="FS353" s="41"/>
      <c r="FT353" s="41"/>
      <c r="FU353" s="41"/>
      <c r="FV353" s="41"/>
      <c r="FW353" s="41"/>
      <c r="FX353" s="41"/>
      <c r="FY353" s="41"/>
      <c r="FZ353" s="41"/>
      <c r="GA353" s="41"/>
      <c r="GB353" s="41"/>
      <c r="GC353" s="41"/>
      <c r="GD353" s="41"/>
      <c r="GE353" s="41"/>
      <c r="GF353" s="41"/>
      <c r="GG353" s="41"/>
      <c r="GH353" s="41"/>
      <c r="GI353" s="41"/>
      <c r="GJ353" s="41"/>
      <c r="GK353" s="41"/>
      <c r="GL353" s="41"/>
      <c r="GM353" s="41"/>
      <c r="GN353" s="41"/>
      <c r="GO353" s="41"/>
      <c r="GP353" s="41"/>
      <c r="GQ353" s="41"/>
      <c r="GR353" s="41"/>
      <c r="GS353" s="41"/>
      <c r="GT353" s="41"/>
      <c r="GU353" s="41"/>
      <c r="GV353" s="41"/>
      <c r="GW353" s="41"/>
      <c r="GX353" s="41"/>
      <c r="GY353" s="41"/>
      <c r="GZ353" s="41"/>
      <c r="HA353" s="41"/>
      <c r="HB353" s="41"/>
      <c r="HC353" s="41"/>
      <c r="HD353" s="41"/>
      <c r="HE353" s="41"/>
      <c r="HF353" s="41"/>
      <c r="HG353" s="41"/>
      <c r="HH353" s="41"/>
      <c r="HI353" s="41"/>
      <c r="HJ353" s="41"/>
      <c r="HK353" s="41"/>
      <c r="HL353" s="41"/>
      <c r="HM353" s="41"/>
      <c r="HN353" s="41"/>
      <c r="HO353" s="41"/>
      <c r="HP353" s="41"/>
      <c r="HQ353" s="41"/>
      <c r="HR353" s="41"/>
      <c r="HS353" s="41"/>
      <c r="HT353" s="41"/>
      <c r="HU353" s="41"/>
      <c r="HV353" s="41"/>
      <c r="HW353" s="41"/>
      <c r="HX353" s="41"/>
      <c r="HY353" s="41"/>
      <c r="HZ353" s="41"/>
      <c r="IA353" s="41"/>
      <c r="IB353" s="41"/>
      <c r="IC353" s="41"/>
      <c r="ID353" s="41"/>
      <c r="IE353" s="41"/>
      <c r="IF353" s="41"/>
      <c r="IG353" s="41"/>
      <c r="IH353" s="41"/>
      <c r="II353" s="41"/>
      <c r="IJ353" s="41"/>
      <c r="IK353" s="41"/>
      <c r="IL353" s="41"/>
      <c r="IM353" s="41"/>
      <c r="IN353" s="41"/>
      <c r="IO353" s="41"/>
      <c r="IP353" s="41"/>
      <c r="IQ353" s="41"/>
      <c r="IR353" s="41"/>
      <c r="IS353" s="41"/>
      <c r="IT353" s="41"/>
      <c r="IU353" s="41"/>
      <c r="IV353" s="41"/>
      <c r="IW353" s="41"/>
      <c r="IX353" s="41"/>
      <c r="IY353" s="41"/>
      <c r="IZ353" s="41"/>
      <c r="JA353" s="41"/>
      <c r="JB353" s="41"/>
      <c r="JC353" s="41"/>
      <c r="JD353" s="41"/>
      <c r="JE353" s="41"/>
    </row>
    <row r="354" spans="1:265" s="15" customFormat="1" ht="15" customHeight="1" thickBot="1" x14ac:dyDescent="0.25">
      <c r="A354" s="81"/>
      <c r="B354" s="73" t="s">
        <v>558</v>
      </c>
      <c r="C354" s="74"/>
      <c r="D354" s="862" t="s">
        <v>185</v>
      </c>
      <c r="E354" s="437"/>
      <c r="F354" s="437"/>
      <c r="G354" s="438"/>
      <c r="H354" s="178" t="s">
        <v>1047</v>
      </c>
      <c r="I354" s="178" t="s">
        <v>1047</v>
      </c>
      <c r="J354" s="1756" t="s">
        <v>1424</v>
      </c>
      <c r="K354" s="212" t="s">
        <v>1506</v>
      </c>
      <c r="L354" s="212"/>
      <c r="M354" s="501"/>
      <c r="N354" s="501"/>
      <c r="O354" s="212"/>
      <c r="P354" s="2159">
        <f t="shared" si="29"/>
        <v>0</v>
      </c>
      <c r="Q354" s="280"/>
      <c r="R354" s="281"/>
      <c r="S354" s="281">
        <v>2</v>
      </c>
      <c r="T354" s="281"/>
      <c r="U354" s="281"/>
      <c r="V354" s="281"/>
      <c r="W354" s="282"/>
      <c r="X354" s="79"/>
      <c r="Y354" s="122"/>
      <c r="Z354" s="63"/>
      <c r="AA354" s="41"/>
      <c r="AB354" s="41"/>
      <c r="AC354" s="46" t="str">
        <f>IF(C354&lt;&gt;"",SUMIF(D$6:D$1505,D354,Q$6:R$1505),"")</f>
        <v/>
      </c>
      <c r="AD354" s="41"/>
      <c r="AE354" s="41"/>
      <c r="AF354" s="2111">
        <f t="shared" si="30"/>
        <v>0</v>
      </c>
      <c r="AG354" s="2111">
        <f t="shared" si="31"/>
        <v>2</v>
      </c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1"/>
      <c r="CR354" s="41"/>
      <c r="CS354" s="41"/>
      <c r="CT354" s="41"/>
      <c r="CU354" s="41"/>
      <c r="CV354" s="41"/>
      <c r="CW354" s="41"/>
      <c r="CX354" s="41"/>
      <c r="CY354" s="41"/>
      <c r="CZ354" s="41"/>
      <c r="DA354" s="41"/>
      <c r="DB354" s="41"/>
      <c r="DC354" s="41"/>
      <c r="DD354" s="41"/>
      <c r="DE354" s="41"/>
      <c r="DF354" s="41"/>
      <c r="DG354" s="41"/>
      <c r="DH354" s="41"/>
      <c r="DI354" s="41"/>
      <c r="DJ354" s="41"/>
      <c r="DK354" s="41"/>
      <c r="DL354" s="41"/>
      <c r="DM354" s="41"/>
      <c r="DN354" s="41"/>
      <c r="DO354" s="41"/>
      <c r="DP354" s="41"/>
      <c r="DQ354" s="41"/>
      <c r="DR354" s="41"/>
      <c r="DS354" s="41"/>
      <c r="DT354" s="41"/>
      <c r="DU354" s="41"/>
      <c r="DV354" s="41"/>
      <c r="DW354" s="41"/>
      <c r="DX354" s="41"/>
      <c r="DY354" s="41"/>
      <c r="DZ354" s="41"/>
      <c r="EA354" s="41"/>
      <c r="EB354" s="41"/>
      <c r="EC354" s="41"/>
      <c r="ED354" s="41"/>
      <c r="EE354" s="41"/>
      <c r="EF354" s="41"/>
      <c r="EG354" s="41"/>
      <c r="EH354" s="41"/>
      <c r="EI354" s="41"/>
      <c r="EJ354" s="41"/>
      <c r="EK354" s="41"/>
      <c r="EL354" s="41"/>
      <c r="EM354" s="41"/>
      <c r="EN354" s="41"/>
      <c r="EO354" s="41"/>
      <c r="EP354" s="41"/>
      <c r="EQ354" s="41"/>
      <c r="ER354" s="41"/>
      <c r="ES354" s="41"/>
      <c r="ET354" s="41"/>
      <c r="EU354" s="41"/>
      <c r="EV354" s="41"/>
      <c r="EW354" s="41"/>
      <c r="EX354" s="41"/>
      <c r="EY354" s="41"/>
      <c r="EZ354" s="41"/>
      <c r="FA354" s="41"/>
      <c r="FB354" s="41"/>
      <c r="FC354" s="41"/>
      <c r="FD354" s="41"/>
      <c r="FE354" s="41"/>
      <c r="FF354" s="41"/>
      <c r="FG354" s="41"/>
      <c r="FH354" s="41"/>
      <c r="FI354" s="41"/>
      <c r="FJ354" s="41"/>
      <c r="FK354" s="41"/>
      <c r="FL354" s="41"/>
      <c r="FM354" s="41"/>
      <c r="FN354" s="41"/>
      <c r="FO354" s="41"/>
      <c r="FP354" s="41"/>
      <c r="FQ354" s="41"/>
      <c r="FR354" s="41"/>
      <c r="FS354" s="41"/>
      <c r="FT354" s="41"/>
      <c r="FU354" s="41"/>
      <c r="FV354" s="41"/>
      <c r="FW354" s="41"/>
      <c r="FX354" s="41"/>
      <c r="FY354" s="41"/>
      <c r="FZ354" s="41"/>
      <c r="GA354" s="41"/>
      <c r="GB354" s="41"/>
      <c r="GC354" s="41"/>
      <c r="GD354" s="41"/>
      <c r="GE354" s="41"/>
      <c r="GF354" s="41"/>
      <c r="GG354" s="41"/>
      <c r="GH354" s="41"/>
      <c r="GI354" s="41"/>
      <c r="GJ354" s="41"/>
      <c r="GK354" s="41"/>
      <c r="GL354" s="41"/>
      <c r="GM354" s="41"/>
      <c r="GN354" s="41"/>
      <c r="GO354" s="41"/>
      <c r="GP354" s="41"/>
      <c r="GQ354" s="41"/>
      <c r="GR354" s="41"/>
      <c r="GS354" s="41"/>
      <c r="GT354" s="41"/>
      <c r="GU354" s="41"/>
      <c r="GV354" s="41"/>
      <c r="GW354" s="41"/>
      <c r="GX354" s="41"/>
      <c r="GY354" s="41"/>
      <c r="GZ354" s="41"/>
      <c r="HA354" s="41"/>
      <c r="HB354" s="41"/>
      <c r="HC354" s="41"/>
      <c r="HD354" s="41"/>
      <c r="HE354" s="41"/>
      <c r="HF354" s="41"/>
      <c r="HG354" s="41"/>
      <c r="HH354" s="41"/>
      <c r="HI354" s="41"/>
      <c r="HJ354" s="41"/>
      <c r="HK354" s="41"/>
      <c r="HL354" s="41"/>
      <c r="HM354" s="41"/>
      <c r="HN354" s="41"/>
      <c r="HO354" s="41"/>
      <c r="HP354" s="41"/>
      <c r="HQ354" s="41"/>
      <c r="HR354" s="41"/>
      <c r="HS354" s="41"/>
      <c r="HT354" s="41"/>
      <c r="HU354" s="41"/>
      <c r="HV354" s="41"/>
      <c r="HW354" s="41"/>
      <c r="HX354" s="41"/>
      <c r="HY354" s="41"/>
      <c r="HZ354" s="41"/>
      <c r="IA354" s="41"/>
      <c r="IB354" s="41"/>
      <c r="IC354" s="41"/>
      <c r="ID354" s="41"/>
      <c r="IE354" s="41"/>
      <c r="IF354" s="41"/>
      <c r="IG354" s="41"/>
      <c r="IH354" s="41"/>
      <c r="II354" s="41"/>
      <c r="IJ354" s="41"/>
      <c r="IK354" s="41"/>
      <c r="IL354" s="41"/>
      <c r="IM354" s="41"/>
      <c r="IN354" s="41"/>
      <c r="IO354" s="41"/>
      <c r="IP354" s="41"/>
      <c r="IQ354" s="41"/>
      <c r="IR354" s="41"/>
      <c r="IS354" s="41"/>
      <c r="IT354" s="41"/>
      <c r="IU354" s="41"/>
      <c r="IV354" s="41"/>
      <c r="IW354" s="41"/>
      <c r="IX354" s="41"/>
      <c r="IY354" s="41"/>
      <c r="IZ354" s="41"/>
      <c r="JA354" s="41"/>
      <c r="JB354" s="41"/>
      <c r="JC354" s="41"/>
      <c r="JD354" s="41"/>
      <c r="JE354" s="41"/>
    </row>
    <row r="355" spans="1:265" s="15" customFormat="1" ht="15" customHeight="1" thickBot="1" x14ac:dyDescent="0.25">
      <c r="A355" s="81"/>
      <c r="B355" s="73" t="s">
        <v>558</v>
      </c>
      <c r="C355" s="74"/>
      <c r="D355" s="862" t="s">
        <v>185</v>
      </c>
      <c r="E355" s="437"/>
      <c r="F355" s="437"/>
      <c r="G355" s="438"/>
      <c r="H355" s="178" t="s">
        <v>1047</v>
      </c>
      <c r="I355" s="178" t="s">
        <v>1047</v>
      </c>
      <c r="J355" s="1756" t="s">
        <v>1424</v>
      </c>
      <c r="K355" s="212" t="s">
        <v>1505</v>
      </c>
      <c r="L355" s="212"/>
      <c r="M355" s="501"/>
      <c r="N355" s="501"/>
      <c r="O355" s="212"/>
      <c r="P355" s="2159">
        <f t="shared" si="29"/>
        <v>0</v>
      </c>
      <c r="Q355" s="280"/>
      <c r="R355" s="281"/>
      <c r="S355" s="281">
        <v>2</v>
      </c>
      <c r="T355" s="281"/>
      <c r="U355" s="281"/>
      <c r="V355" s="281"/>
      <c r="W355" s="282"/>
      <c r="X355" s="791"/>
      <c r="Y355" s="122"/>
      <c r="Z355" s="63"/>
      <c r="AA355" s="41"/>
      <c r="AB355" s="41"/>
      <c r="AC355" s="789"/>
      <c r="AD355" s="41"/>
      <c r="AE355" s="41"/>
      <c r="AF355" s="2111">
        <f t="shared" si="30"/>
        <v>0</v>
      </c>
      <c r="AG355" s="2111">
        <f t="shared" si="31"/>
        <v>2</v>
      </c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  <c r="DW355" s="41"/>
      <c r="DX355" s="41"/>
      <c r="DY355" s="41"/>
      <c r="DZ355" s="41"/>
      <c r="EA355" s="41"/>
      <c r="EB355" s="41"/>
      <c r="EC355" s="41"/>
      <c r="ED355" s="41"/>
      <c r="EE355" s="41"/>
      <c r="EF355" s="41"/>
      <c r="EG355" s="41"/>
      <c r="EH355" s="41"/>
      <c r="EI355" s="41"/>
      <c r="EJ355" s="41"/>
      <c r="EK355" s="41"/>
      <c r="EL355" s="41"/>
      <c r="EM355" s="41"/>
      <c r="EN355" s="41"/>
      <c r="EO355" s="41"/>
      <c r="EP355" s="41"/>
      <c r="EQ355" s="41"/>
      <c r="ER355" s="41"/>
      <c r="ES355" s="41"/>
      <c r="ET355" s="41"/>
      <c r="EU355" s="41"/>
      <c r="EV355" s="41"/>
      <c r="EW355" s="41"/>
      <c r="EX355" s="41"/>
      <c r="EY355" s="41"/>
      <c r="EZ355" s="41"/>
      <c r="FA355" s="41"/>
      <c r="FB355" s="41"/>
      <c r="FC355" s="41"/>
      <c r="FD355" s="41"/>
      <c r="FE355" s="41"/>
      <c r="FF355" s="41"/>
      <c r="FG355" s="41"/>
      <c r="FH355" s="41"/>
      <c r="FI355" s="41"/>
      <c r="FJ355" s="41"/>
      <c r="FK355" s="41"/>
      <c r="FL355" s="41"/>
      <c r="FM355" s="41"/>
      <c r="FN355" s="41"/>
      <c r="FO355" s="41"/>
      <c r="FP355" s="41"/>
      <c r="FQ355" s="41"/>
      <c r="FR355" s="41"/>
      <c r="FS355" s="41"/>
      <c r="FT355" s="41"/>
      <c r="FU355" s="41"/>
      <c r="FV355" s="41"/>
      <c r="FW355" s="41"/>
      <c r="FX355" s="41"/>
      <c r="FY355" s="41"/>
      <c r="FZ355" s="41"/>
      <c r="GA355" s="41"/>
      <c r="GB355" s="41"/>
      <c r="GC355" s="41"/>
      <c r="GD355" s="41"/>
      <c r="GE355" s="41"/>
      <c r="GF355" s="41"/>
      <c r="GG355" s="41"/>
      <c r="GH355" s="41"/>
      <c r="GI355" s="41"/>
      <c r="GJ355" s="41"/>
      <c r="GK355" s="41"/>
      <c r="GL355" s="41"/>
      <c r="GM355" s="41"/>
      <c r="GN355" s="41"/>
      <c r="GO355" s="41"/>
      <c r="GP355" s="41"/>
      <c r="GQ355" s="41"/>
      <c r="GR355" s="41"/>
      <c r="GS355" s="41"/>
      <c r="GT355" s="41"/>
      <c r="GU355" s="41"/>
      <c r="GV355" s="41"/>
      <c r="GW355" s="41"/>
      <c r="GX355" s="41"/>
      <c r="GY355" s="41"/>
      <c r="GZ355" s="41"/>
      <c r="HA355" s="41"/>
      <c r="HB355" s="41"/>
      <c r="HC355" s="41"/>
      <c r="HD355" s="41"/>
      <c r="HE355" s="41"/>
      <c r="HF355" s="41"/>
      <c r="HG355" s="41"/>
      <c r="HH355" s="41"/>
      <c r="HI355" s="41"/>
      <c r="HJ355" s="41"/>
      <c r="HK355" s="41"/>
      <c r="HL355" s="41"/>
      <c r="HM355" s="41"/>
      <c r="HN355" s="41"/>
      <c r="HO355" s="41"/>
      <c r="HP355" s="41"/>
      <c r="HQ355" s="41"/>
      <c r="HR355" s="41"/>
      <c r="HS355" s="41"/>
      <c r="HT355" s="41"/>
      <c r="HU355" s="41"/>
      <c r="HV355" s="41"/>
      <c r="HW355" s="41"/>
      <c r="HX355" s="41"/>
      <c r="HY355" s="41"/>
      <c r="HZ355" s="41"/>
      <c r="IA355" s="41"/>
      <c r="IB355" s="41"/>
      <c r="IC355" s="41"/>
      <c r="ID355" s="41"/>
      <c r="IE355" s="41"/>
      <c r="IF355" s="41"/>
      <c r="IG355" s="41"/>
      <c r="IH355" s="41"/>
      <c r="II355" s="41"/>
      <c r="IJ355" s="41"/>
      <c r="IK355" s="41"/>
      <c r="IL355" s="41"/>
      <c r="IM355" s="41"/>
      <c r="IN355" s="41"/>
      <c r="IO355" s="41"/>
      <c r="IP355" s="41"/>
      <c r="IQ355" s="41"/>
      <c r="IR355" s="41"/>
      <c r="IS355" s="41"/>
      <c r="IT355" s="41"/>
      <c r="IU355" s="41"/>
      <c r="IV355" s="41"/>
      <c r="IW355" s="41"/>
      <c r="IX355" s="41"/>
      <c r="IY355" s="41"/>
      <c r="IZ355" s="41"/>
      <c r="JA355" s="41"/>
      <c r="JB355" s="41"/>
      <c r="JC355" s="41"/>
      <c r="JD355" s="41"/>
      <c r="JE355" s="41"/>
    </row>
    <row r="356" spans="1:265" s="15" customFormat="1" ht="15" customHeight="1" thickBot="1" x14ac:dyDescent="0.25">
      <c r="A356" s="81"/>
      <c r="B356" s="73" t="s">
        <v>558</v>
      </c>
      <c r="C356" s="74"/>
      <c r="D356" s="862" t="s">
        <v>185</v>
      </c>
      <c r="E356" s="437"/>
      <c r="F356" s="437"/>
      <c r="G356" s="438"/>
      <c r="H356" s="178" t="s">
        <v>539</v>
      </c>
      <c r="I356" s="178" t="s">
        <v>1017</v>
      </c>
      <c r="J356" s="1757" t="s">
        <v>1424</v>
      </c>
      <c r="K356" s="232" t="s">
        <v>1507</v>
      </c>
      <c r="L356" s="212"/>
      <c r="M356" s="501"/>
      <c r="N356" s="501"/>
      <c r="O356" s="212"/>
      <c r="P356" s="2159">
        <f t="shared" si="29"/>
        <v>0</v>
      </c>
      <c r="Q356" s="280"/>
      <c r="R356" s="281"/>
      <c r="S356" s="281"/>
      <c r="T356" s="281"/>
      <c r="U356" s="281"/>
      <c r="V356" s="281"/>
      <c r="W356" s="282">
        <v>2</v>
      </c>
      <c r="X356" s="79"/>
      <c r="Y356" s="122"/>
      <c r="Z356" s="63"/>
      <c r="AA356" s="41"/>
      <c r="AB356" s="41"/>
      <c r="AC356" s="46"/>
      <c r="AD356" s="41"/>
      <c r="AE356" s="41"/>
      <c r="AF356" s="2111">
        <f t="shared" si="30"/>
        <v>0</v>
      </c>
      <c r="AG356" s="2111">
        <f t="shared" si="31"/>
        <v>2</v>
      </c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  <c r="DW356" s="41"/>
      <c r="DX356" s="41"/>
      <c r="DY356" s="41"/>
      <c r="DZ356" s="41"/>
      <c r="EA356" s="41"/>
      <c r="EB356" s="41"/>
      <c r="EC356" s="41"/>
      <c r="ED356" s="41"/>
      <c r="EE356" s="41"/>
      <c r="EF356" s="41"/>
      <c r="EG356" s="41"/>
      <c r="EH356" s="41"/>
      <c r="EI356" s="41"/>
      <c r="EJ356" s="41"/>
      <c r="EK356" s="41"/>
      <c r="EL356" s="41"/>
      <c r="EM356" s="41"/>
      <c r="EN356" s="41"/>
      <c r="EO356" s="41"/>
      <c r="EP356" s="41"/>
      <c r="EQ356" s="41"/>
      <c r="ER356" s="41"/>
      <c r="ES356" s="41"/>
      <c r="ET356" s="41"/>
      <c r="EU356" s="41"/>
      <c r="EV356" s="41"/>
      <c r="EW356" s="41"/>
      <c r="EX356" s="41"/>
      <c r="EY356" s="41"/>
      <c r="EZ356" s="41"/>
      <c r="FA356" s="41"/>
      <c r="FB356" s="41"/>
      <c r="FC356" s="41"/>
      <c r="FD356" s="41"/>
      <c r="FE356" s="41"/>
      <c r="FF356" s="41"/>
      <c r="FG356" s="41"/>
      <c r="FH356" s="41"/>
      <c r="FI356" s="41"/>
      <c r="FJ356" s="41"/>
      <c r="FK356" s="41"/>
      <c r="FL356" s="41"/>
      <c r="FM356" s="41"/>
      <c r="FN356" s="41"/>
      <c r="FO356" s="41"/>
      <c r="FP356" s="41"/>
      <c r="FQ356" s="41"/>
      <c r="FR356" s="41"/>
      <c r="FS356" s="41"/>
      <c r="FT356" s="41"/>
      <c r="FU356" s="41"/>
      <c r="FV356" s="41"/>
      <c r="FW356" s="41"/>
      <c r="FX356" s="41"/>
      <c r="FY356" s="41"/>
      <c r="FZ356" s="41"/>
      <c r="GA356" s="41"/>
      <c r="GB356" s="41"/>
      <c r="GC356" s="41"/>
      <c r="GD356" s="41"/>
      <c r="GE356" s="41"/>
      <c r="GF356" s="41"/>
      <c r="GG356" s="41"/>
      <c r="GH356" s="41"/>
      <c r="GI356" s="41"/>
      <c r="GJ356" s="41"/>
      <c r="GK356" s="41"/>
      <c r="GL356" s="41"/>
      <c r="GM356" s="41"/>
      <c r="GN356" s="41"/>
      <c r="GO356" s="41"/>
      <c r="GP356" s="41"/>
      <c r="GQ356" s="41"/>
      <c r="GR356" s="41"/>
      <c r="GS356" s="41"/>
      <c r="GT356" s="41"/>
      <c r="GU356" s="41"/>
      <c r="GV356" s="41"/>
      <c r="GW356" s="41"/>
      <c r="GX356" s="41"/>
      <c r="GY356" s="41"/>
      <c r="GZ356" s="41"/>
      <c r="HA356" s="41"/>
      <c r="HB356" s="41"/>
      <c r="HC356" s="41"/>
      <c r="HD356" s="41"/>
      <c r="HE356" s="41"/>
      <c r="HF356" s="41"/>
      <c r="HG356" s="41"/>
      <c r="HH356" s="41"/>
      <c r="HI356" s="41"/>
      <c r="HJ356" s="41"/>
      <c r="HK356" s="41"/>
      <c r="HL356" s="41"/>
      <c r="HM356" s="41"/>
      <c r="HN356" s="41"/>
      <c r="HO356" s="41"/>
      <c r="HP356" s="41"/>
      <c r="HQ356" s="41"/>
      <c r="HR356" s="41"/>
      <c r="HS356" s="41"/>
      <c r="HT356" s="41"/>
      <c r="HU356" s="41"/>
      <c r="HV356" s="41"/>
      <c r="HW356" s="41"/>
      <c r="HX356" s="41"/>
      <c r="HY356" s="41"/>
      <c r="HZ356" s="41"/>
      <c r="IA356" s="41"/>
      <c r="IB356" s="41"/>
      <c r="IC356" s="41"/>
      <c r="ID356" s="41"/>
      <c r="IE356" s="41"/>
      <c r="IF356" s="41"/>
      <c r="IG356" s="41"/>
      <c r="IH356" s="41"/>
      <c r="II356" s="41"/>
      <c r="IJ356" s="41"/>
      <c r="IK356" s="41"/>
      <c r="IL356" s="41"/>
      <c r="IM356" s="41"/>
      <c r="IN356" s="41"/>
      <c r="IO356" s="41"/>
      <c r="IP356" s="41"/>
      <c r="IQ356" s="41"/>
      <c r="IR356" s="41"/>
      <c r="IS356" s="41"/>
      <c r="IT356" s="41"/>
      <c r="IU356" s="41"/>
      <c r="IV356" s="41"/>
      <c r="IW356" s="41"/>
      <c r="IX356" s="41"/>
      <c r="IY356" s="41"/>
      <c r="IZ356" s="41"/>
      <c r="JA356" s="41"/>
      <c r="JB356" s="41"/>
      <c r="JC356" s="41"/>
      <c r="JD356" s="41"/>
      <c r="JE356" s="41"/>
    </row>
    <row r="357" spans="1:265" s="15" customFormat="1" ht="15" customHeight="1" thickBot="1" x14ac:dyDescent="0.25">
      <c r="A357" s="2079"/>
      <c r="B357" s="92" t="s">
        <v>558</v>
      </c>
      <c r="C357" s="140"/>
      <c r="D357" s="915" t="s">
        <v>185</v>
      </c>
      <c r="E357" s="439"/>
      <c r="F357" s="439"/>
      <c r="G357" s="440"/>
      <c r="H357" s="159" t="s">
        <v>1047</v>
      </c>
      <c r="I357" s="159" t="s">
        <v>1047</v>
      </c>
      <c r="J357" s="1774" t="s">
        <v>1425</v>
      </c>
      <c r="K357" s="232" t="s">
        <v>1736</v>
      </c>
      <c r="L357" s="214"/>
      <c r="M357" s="516"/>
      <c r="N357" s="516"/>
      <c r="O357" s="214"/>
      <c r="P357" s="2159">
        <f t="shared" si="29"/>
        <v>0</v>
      </c>
      <c r="Q357" s="312"/>
      <c r="R357" s="283"/>
      <c r="S357" s="283"/>
      <c r="T357" s="283">
        <v>2</v>
      </c>
      <c r="U357" s="283"/>
      <c r="V357" s="283"/>
      <c r="W357" s="284"/>
      <c r="X357" s="109">
        <f>SUM(Q350:W357)</f>
        <v>40</v>
      </c>
      <c r="Y357" s="124">
        <f>SUM(X354:X357)</f>
        <v>40</v>
      </c>
      <c r="Z357" s="63"/>
      <c r="AA357" s="41"/>
      <c r="AB357" s="41"/>
      <c r="AC357" s="46"/>
      <c r="AD357" s="41"/>
      <c r="AE357" s="41"/>
      <c r="AF357" s="2111">
        <f t="shared" si="30"/>
        <v>0</v>
      </c>
      <c r="AG357" s="2111">
        <f t="shared" si="31"/>
        <v>0</v>
      </c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  <c r="DB357" s="41"/>
      <c r="DC357" s="41"/>
      <c r="DD357" s="41"/>
      <c r="DE357" s="41"/>
      <c r="DF357" s="41"/>
      <c r="DG357" s="41"/>
      <c r="DH357" s="41"/>
      <c r="DI357" s="41"/>
      <c r="DJ357" s="41"/>
      <c r="DK357" s="41"/>
      <c r="DL357" s="41"/>
      <c r="DM357" s="41"/>
      <c r="DN357" s="41"/>
      <c r="DO357" s="41"/>
      <c r="DP357" s="41"/>
      <c r="DQ357" s="41"/>
      <c r="DR357" s="41"/>
      <c r="DS357" s="41"/>
      <c r="DT357" s="41"/>
      <c r="DU357" s="41"/>
      <c r="DV357" s="41"/>
      <c r="DW357" s="41"/>
      <c r="DX357" s="41"/>
      <c r="DY357" s="41"/>
      <c r="DZ357" s="41"/>
      <c r="EA357" s="41"/>
      <c r="EB357" s="41"/>
      <c r="EC357" s="41"/>
      <c r="ED357" s="41"/>
      <c r="EE357" s="41"/>
      <c r="EF357" s="41"/>
      <c r="EG357" s="41"/>
      <c r="EH357" s="41"/>
      <c r="EI357" s="41"/>
      <c r="EJ357" s="41"/>
      <c r="EK357" s="41"/>
      <c r="EL357" s="41"/>
      <c r="EM357" s="41"/>
      <c r="EN357" s="41"/>
      <c r="EO357" s="41"/>
      <c r="EP357" s="41"/>
      <c r="EQ357" s="41"/>
      <c r="ER357" s="41"/>
      <c r="ES357" s="41"/>
      <c r="ET357" s="41"/>
      <c r="EU357" s="41"/>
      <c r="EV357" s="41"/>
      <c r="EW357" s="41"/>
      <c r="EX357" s="41"/>
      <c r="EY357" s="41"/>
      <c r="EZ357" s="41"/>
      <c r="FA357" s="41"/>
      <c r="FB357" s="41"/>
      <c r="FC357" s="41"/>
      <c r="FD357" s="41"/>
      <c r="FE357" s="41"/>
      <c r="FF357" s="41"/>
      <c r="FG357" s="41"/>
      <c r="FH357" s="41"/>
      <c r="FI357" s="41"/>
      <c r="FJ357" s="41"/>
      <c r="FK357" s="41"/>
      <c r="FL357" s="41"/>
      <c r="FM357" s="41"/>
      <c r="FN357" s="41"/>
      <c r="FO357" s="41"/>
      <c r="FP357" s="41"/>
      <c r="FQ357" s="41"/>
      <c r="FR357" s="41"/>
      <c r="FS357" s="41"/>
      <c r="FT357" s="41"/>
      <c r="FU357" s="41"/>
      <c r="FV357" s="41"/>
      <c r="FW357" s="41"/>
      <c r="FX357" s="41"/>
      <c r="FY357" s="41"/>
      <c r="FZ357" s="41"/>
      <c r="GA357" s="41"/>
      <c r="GB357" s="41"/>
      <c r="GC357" s="41"/>
      <c r="GD357" s="41"/>
      <c r="GE357" s="41"/>
      <c r="GF357" s="41"/>
      <c r="GG357" s="41"/>
      <c r="GH357" s="41"/>
      <c r="GI357" s="41"/>
      <c r="GJ357" s="41"/>
      <c r="GK357" s="41"/>
      <c r="GL357" s="41"/>
      <c r="GM357" s="41"/>
      <c r="GN357" s="41"/>
      <c r="GO357" s="41"/>
      <c r="GP357" s="41"/>
      <c r="GQ357" s="41"/>
      <c r="GR357" s="41"/>
      <c r="GS357" s="41"/>
      <c r="GT357" s="41"/>
      <c r="GU357" s="41"/>
      <c r="GV357" s="41"/>
      <c r="GW357" s="41"/>
      <c r="GX357" s="41"/>
      <c r="GY357" s="41"/>
      <c r="GZ357" s="41"/>
      <c r="HA357" s="41"/>
      <c r="HB357" s="41"/>
      <c r="HC357" s="41"/>
      <c r="HD357" s="41"/>
      <c r="HE357" s="41"/>
      <c r="HF357" s="41"/>
      <c r="HG357" s="41"/>
      <c r="HH357" s="41"/>
      <c r="HI357" s="41"/>
      <c r="HJ357" s="41"/>
      <c r="HK357" s="41"/>
      <c r="HL357" s="41"/>
      <c r="HM357" s="41"/>
      <c r="HN357" s="41"/>
      <c r="HO357" s="41"/>
      <c r="HP357" s="41"/>
      <c r="HQ357" s="41"/>
      <c r="HR357" s="41"/>
      <c r="HS357" s="41"/>
      <c r="HT357" s="41"/>
      <c r="HU357" s="41"/>
      <c r="HV357" s="41"/>
      <c r="HW357" s="41"/>
      <c r="HX357" s="41"/>
      <c r="HY357" s="41"/>
      <c r="HZ357" s="41"/>
      <c r="IA357" s="41"/>
      <c r="IB357" s="41"/>
      <c r="IC357" s="41"/>
      <c r="ID357" s="41"/>
      <c r="IE357" s="41"/>
      <c r="IF357" s="41"/>
      <c r="IG357" s="41"/>
      <c r="IH357" s="41"/>
      <c r="II357" s="41"/>
      <c r="IJ357" s="41"/>
      <c r="IK357" s="41"/>
      <c r="IL357" s="41"/>
      <c r="IM357" s="41"/>
      <c r="IN357" s="41"/>
      <c r="IO357" s="41"/>
      <c r="IP357" s="41"/>
      <c r="IQ357" s="41"/>
      <c r="IR357" s="41"/>
      <c r="IS357" s="41"/>
      <c r="IT357" s="41"/>
      <c r="IU357" s="41"/>
      <c r="IV357" s="41"/>
      <c r="IW357" s="41"/>
      <c r="IX357" s="41"/>
      <c r="IY357" s="41"/>
      <c r="IZ357" s="41"/>
      <c r="JA357" s="41"/>
      <c r="JB357" s="41"/>
      <c r="JC357" s="41"/>
      <c r="JD357" s="41"/>
      <c r="JE357" s="41"/>
    </row>
    <row r="358" spans="1:265" s="7" customFormat="1" ht="15" customHeight="1" thickBot="1" x14ac:dyDescent="0.25">
      <c r="A358" s="790">
        <f>A350+1</f>
        <v>38</v>
      </c>
      <c r="B358" s="633" t="s">
        <v>48</v>
      </c>
      <c r="C358" s="113" t="s">
        <v>332</v>
      </c>
      <c r="D358" s="916" t="s">
        <v>49</v>
      </c>
      <c r="E358" s="905" t="s">
        <v>91</v>
      </c>
      <c r="F358" s="437" t="s">
        <v>50</v>
      </c>
      <c r="G358" s="438" t="s">
        <v>51</v>
      </c>
      <c r="H358" s="400" t="s">
        <v>23</v>
      </c>
      <c r="I358" s="400" t="s">
        <v>104</v>
      </c>
      <c r="J358" s="202"/>
      <c r="K358" s="224" t="s">
        <v>184</v>
      </c>
      <c r="L358" s="224" t="s">
        <v>97</v>
      </c>
      <c r="M358" s="398" t="s">
        <v>397</v>
      </c>
      <c r="N358" s="398" t="s">
        <v>24</v>
      </c>
      <c r="O358" s="224" t="s">
        <v>344</v>
      </c>
      <c r="P358" s="2159">
        <f t="shared" si="29"/>
        <v>4</v>
      </c>
      <c r="Q358" s="294">
        <v>2</v>
      </c>
      <c r="R358" s="295">
        <v>2</v>
      </c>
      <c r="S358" s="295"/>
      <c r="T358" s="295"/>
      <c r="U358" s="295"/>
      <c r="V358" s="295"/>
      <c r="W358" s="296"/>
      <c r="X358" s="122"/>
      <c r="Y358" s="122"/>
      <c r="Z358" s="63" t="str">
        <f>C358</f>
        <v>TP</v>
      </c>
      <c r="AA358" s="46" t="s">
        <v>873</v>
      </c>
      <c r="AB358" s="46" t="s">
        <v>881</v>
      </c>
      <c r="AC358" s="46">
        <f t="shared" ref="AC358:AC389" si="34">IF(C358&lt;&gt;"",SUMIF(D$6:D$1505,D358,Q$6:R$1505),"")</f>
        <v>8</v>
      </c>
      <c r="AD358" s="46"/>
      <c r="AE358" s="46"/>
      <c r="AF358" s="2111">
        <f t="shared" si="30"/>
        <v>4</v>
      </c>
      <c r="AG358" s="2111">
        <f t="shared" si="31"/>
        <v>0</v>
      </c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  <c r="CZ358" s="46"/>
      <c r="DA358" s="46"/>
      <c r="DB358" s="46"/>
      <c r="DC358" s="46"/>
      <c r="DD358" s="46"/>
      <c r="DE358" s="46"/>
      <c r="DF358" s="46"/>
      <c r="DG358" s="46"/>
      <c r="DH358" s="46"/>
      <c r="DI358" s="46"/>
      <c r="DJ358" s="46"/>
      <c r="DK358" s="46"/>
      <c r="DL358" s="46"/>
      <c r="DM358" s="46"/>
      <c r="DN358" s="46"/>
      <c r="DO358" s="46"/>
      <c r="DP358" s="46"/>
      <c r="DQ358" s="46"/>
      <c r="DR358" s="46"/>
      <c r="DS358" s="46"/>
      <c r="DT358" s="46"/>
      <c r="DU358" s="46"/>
      <c r="DV358" s="46"/>
      <c r="DW358" s="46"/>
      <c r="DX358" s="46"/>
      <c r="DY358" s="46"/>
      <c r="DZ358" s="46"/>
      <c r="EA358" s="46"/>
      <c r="EB358" s="46"/>
      <c r="EC358" s="46"/>
      <c r="ED358" s="46"/>
      <c r="EE358" s="46"/>
      <c r="EF358" s="46"/>
      <c r="EG358" s="46"/>
      <c r="EH358" s="46"/>
      <c r="EI358" s="46"/>
      <c r="EJ358" s="46"/>
      <c r="EK358" s="46"/>
      <c r="EL358" s="46"/>
      <c r="EM358" s="46"/>
      <c r="EN358" s="46"/>
      <c r="EO358" s="46"/>
      <c r="EP358" s="46"/>
      <c r="EQ358" s="46"/>
      <c r="ER358" s="46"/>
      <c r="ES358" s="46"/>
      <c r="ET358" s="46"/>
      <c r="EU358" s="46"/>
      <c r="EV358" s="46"/>
      <c r="EW358" s="46"/>
      <c r="EX358" s="46"/>
      <c r="EY358" s="46"/>
      <c r="EZ358" s="46"/>
      <c r="FA358" s="46"/>
      <c r="FB358" s="46"/>
      <c r="FC358" s="46"/>
      <c r="FD358" s="46"/>
      <c r="FE358" s="46"/>
      <c r="FF358" s="46"/>
      <c r="FG358" s="46"/>
      <c r="FH358" s="46"/>
      <c r="FI358" s="46"/>
      <c r="FJ358" s="46"/>
      <c r="FK358" s="46"/>
      <c r="FL358" s="46"/>
      <c r="FM358" s="46"/>
      <c r="FN358" s="46"/>
      <c r="FO358" s="46"/>
      <c r="FP358" s="46"/>
      <c r="FQ358" s="46"/>
      <c r="FR358" s="46"/>
      <c r="FS358" s="46"/>
      <c r="FT358" s="46"/>
      <c r="FU358" s="46"/>
      <c r="FV358" s="46"/>
      <c r="FW358" s="46"/>
      <c r="FX358" s="46"/>
      <c r="FY358" s="46"/>
      <c r="FZ358" s="46"/>
      <c r="GA358" s="46"/>
      <c r="GB358" s="46"/>
      <c r="GC358" s="46"/>
      <c r="GD358" s="46"/>
      <c r="GE358" s="46"/>
      <c r="GF358" s="46"/>
      <c r="GG358" s="46"/>
      <c r="GH358" s="46"/>
      <c r="GI358" s="46"/>
      <c r="GJ358" s="46"/>
      <c r="GK358" s="46"/>
      <c r="GL358" s="46"/>
      <c r="GM358" s="46"/>
      <c r="GN358" s="46"/>
      <c r="GO358" s="46"/>
      <c r="GP358" s="46"/>
      <c r="GQ358" s="46"/>
      <c r="GR358" s="46"/>
      <c r="GS358" s="46"/>
      <c r="GT358" s="46"/>
      <c r="GU358" s="46"/>
      <c r="GV358" s="46"/>
      <c r="GW358" s="46"/>
      <c r="GX358" s="46"/>
      <c r="GY358" s="46"/>
      <c r="GZ358" s="46"/>
      <c r="HA358" s="46"/>
      <c r="HB358" s="46"/>
      <c r="HC358" s="46"/>
      <c r="HD358" s="46"/>
      <c r="HE358" s="46"/>
      <c r="HF358" s="46"/>
      <c r="HG358" s="46"/>
      <c r="HH358" s="46"/>
      <c r="HI358" s="46"/>
      <c r="HJ358" s="46"/>
      <c r="HK358" s="46"/>
      <c r="HL358" s="46"/>
      <c r="HM358" s="46"/>
      <c r="HN358" s="46"/>
      <c r="HO358" s="46"/>
      <c r="HP358" s="46"/>
      <c r="HQ358" s="46"/>
      <c r="HR358" s="46"/>
      <c r="HS358" s="46"/>
      <c r="HT358" s="46"/>
      <c r="HU358" s="46"/>
      <c r="HV358" s="46"/>
      <c r="HW358" s="46"/>
      <c r="HX358" s="46"/>
      <c r="HY358" s="46"/>
      <c r="HZ358" s="46"/>
      <c r="IA358" s="46"/>
      <c r="IB358" s="46"/>
      <c r="IC358" s="46"/>
      <c r="ID358" s="46"/>
      <c r="IE358" s="46"/>
      <c r="IF358" s="46"/>
      <c r="IG358" s="46"/>
      <c r="IH358" s="46"/>
      <c r="II358" s="46"/>
      <c r="IJ358" s="46"/>
      <c r="IK358" s="46"/>
      <c r="IL358" s="46"/>
      <c r="IM358" s="46"/>
      <c r="IN358" s="46"/>
      <c r="IO358" s="46"/>
      <c r="IP358" s="46"/>
      <c r="IQ358" s="46"/>
      <c r="IR358" s="46"/>
      <c r="IS358" s="46"/>
      <c r="IT358" s="46"/>
      <c r="IU358" s="46"/>
      <c r="IV358" s="46"/>
      <c r="IW358" s="46"/>
      <c r="IX358" s="46"/>
      <c r="IY358" s="46"/>
      <c r="IZ358" s="46"/>
      <c r="JA358" s="46"/>
      <c r="JB358" s="46"/>
      <c r="JC358" s="46"/>
      <c r="JD358" s="46"/>
      <c r="JE358" s="46"/>
    </row>
    <row r="359" spans="1:265" s="7" customFormat="1" ht="15" customHeight="1" thickBot="1" x14ac:dyDescent="0.25">
      <c r="A359" s="790"/>
      <c r="B359" s="73" t="s">
        <v>48</v>
      </c>
      <c r="C359" s="113"/>
      <c r="D359" s="884" t="s">
        <v>49</v>
      </c>
      <c r="E359" s="905"/>
      <c r="F359" s="437"/>
      <c r="G359" s="438"/>
      <c r="H359" s="184" t="s">
        <v>23</v>
      </c>
      <c r="I359" s="184" t="s">
        <v>107</v>
      </c>
      <c r="J359" s="184"/>
      <c r="K359" s="225" t="s">
        <v>1029</v>
      </c>
      <c r="L359" s="225" t="s">
        <v>97</v>
      </c>
      <c r="M359" s="397">
        <v>3</v>
      </c>
      <c r="N359" s="397" t="s">
        <v>24</v>
      </c>
      <c r="O359" s="225" t="s">
        <v>348</v>
      </c>
      <c r="P359" s="2159">
        <f t="shared" si="29"/>
        <v>2</v>
      </c>
      <c r="Q359" s="297">
        <v>2</v>
      </c>
      <c r="R359" s="298"/>
      <c r="S359" s="298"/>
      <c r="T359" s="298"/>
      <c r="U359" s="298"/>
      <c r="V359" s="298"/>
      <c r="W359" s="299"/>
      <c r="X359" s="122"/>
      <c r="Y359" s="122"/>
      <c r="Z359" s="63"/>
      <c r="AA359" s="46"/>
      <c r="AB359" s="46"/>
      <c r="AC359" s="46" t="str">
        <f t="shared" si="34"/>
        <v/>
      </c>
      <c r="AD359" s="46"/>
      <c r="AE359" s="46"/>
      <c r="AF359" s="2111">
        <f t="shared" si="30"/>
        <v>2</v>
      </c>
      <c r="AG359" s="2111">
        <f t="shared" si="31"/>
        <v>0</v>
      </c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  <c r="DA359" s="46"/>
      <c r="DB359" s="46"/>
      <c r="DC359" s="46"/>
      <c r="DD359" s="46"/>
      <c r="DE359" s="46"/>
      <c r="DF359" s="46"/>
      <c r="DG359" s="46"/>
      <c r="DH359" s="46"/>
      <c r="DI359" s="46"/>
      <c r="DJ359" s="46"/>
      <c r="DK359" s="46"/>
      <c r="DL359" s="46"/>
      <c r="DM359" s="46"/>
      <c r="DN359" s="46"/>
      <c r="DO359" s="46"/>
      <c r="DP359" s="46"/>
      <c r="DQ359" s="46"/>
      <c r="DR359" s="46"/>
      <c r="DS359" s="46"/>
      <c r="DT359" s="46"/>
      <c r="DU359" s="46"/>
      <c r="DV359" s="46"/>
      <c r="DW359" s="46"/>
      <c r="DX359" s="46"/>
      <c r="DY359" s="46"/>
      <c r="DZ359" s="46"/>
      <c r="EA359" s="46"/>
      <c r="EB359" s="46"/>
      <c r="EC359" s="46"/>
      <c r="ED359" s="46"/>
      <c r="EE359" s="46"/>
      <c r="EF359" s="46"/>
      <c r="EG359" s="46"/>
      <c r="EH359" s="46"/>
      <c r="EI359" s="46"/>
      <c r="EJ359" s="46"/>
      <c r="EK359" s="46"/>
      <c r="EL359" s="46"/>
      <c r="EM359" s="46"/>
      <c r="EN359" s="46"/>
      <c r="EO359" s="46"/>
      <c r="EP359" s="46"/>
      <c r="EQ359" s="46"/>
      <c r="ER359" s="46"/>
      <c r="ES359" s="46"/>
      <c r="ET359" s="46"/>
      <c r="EU359" s="46"/>
      <c r="EV359" s="46"/>
      <c r="EW359" s="46"/>
      <c r="EX359" s="46"/>
      <c r="EY359" s="46"/>
      <c r="EZ359" s="46"/>
      <c r="FA359" s="46"/>
      <c r="FB359" s="46"/>
      <c r="FC359" s="46"/>
      <c r="FD359" s="46"/>
      <c r="FE359" s="46"/>
      <c r="FF359" s="46"/>
      <c r="FG359" s="46"/>
      <c r="FH359" s="46"/>
      <c r="FI359" s="46"/>
      <c r="FJ359" s="46"/>
      <c r="FK359" s="46"/>
      <c r="FL359" s="46"/>
      <c r="FM359" s="46"/>
      <c r="FN359" s="46"/>
      <c r="FO359" s="46"/>
      <c r="FP359" s="46"/>
      <c r="FQ359" s="46"/>
      <c r="FR359" s="46"/>
      <c r="FS359" s="46"/>
      <c r="FT359" s="46"/>
      <c r="FU359" s="46"/>
      <c r="FV359" s="46"/>
      <c r="FW359" s="46"/>
      <c r="FX359" s="46"/>
      <c r="FY359" s="46"/>
      <c r="FZ359" s="46"/>
      <c r="GA359" s="46"/>
      <c r="GB359" s="46"/>
      <c r="GC359" s="46"/>
      <c r="GD359" s="46"/>
      <c r="GE359" s="46"/>
      <c r="GF359" s="46"/>
      <c r="GG359" s="46"/>
      <c r="GH359" s="46"/>
      <c r="GI359" s="46"/>
      <c r="GJ359" s="46"/>
      <c r="GK359" s="46"/>
      <c r="GL359" s="46"/>
      <c r="GM359" s="46"/>
      <c r="GN359" s="46"/>
      <c r="GO359" s="46"/>
      <c r="GP359" s="46"/>
      <c r="GQ359" s="46"/>
      <c r="GR359" s="46"/>
      <c r="GS359" s="46"/>
      <c r="GT359" s="46"/>
      <c r="GU359" s="46"/>
      <c r="GV359" s="46"/>
      <c r="GW359" s="46"/>
      <c r="GX359" s="46"/>
      <c r="GY359" s="46"/>
      <c r="GZ359" s="46"/>
      <c r="HA359" s="46"/>
      <c r="HB359" s="46"/>
      <c r="HC359" s="46"/>
      <c r="HD359" s="46"/>
      <c r="HE359" s="46"/>
      <c r="HF359" s="46"/>
      <c r="HG359" s="46"/>
      <c r="HH359" s="46"/>
      <c r="HI359" s="46"/>
      <c r="HJ359" s="46"/>
      <c r="HK359" s="46"/>
      <c r="HL359" s="46"/>
      <c r="HM359" s="46"/>
      <c r="HN359" s="46"/>
      <c r="HO359" s="46"/>
      <c r="HP359" s="46"/>
      <c r="HQ359" s="46"/>
      <c r="HR359" s="46"/>
      <c r="HS359" s="46"/>
      <c r="HT359" s="46"/>
      <c r="HU359" s="46"/>
      <c r="HV359" s="46"/>
      <c r="HW359" s="46"/>
      <c r="HX359" s="46"/>
      <c r="HY359" s="46"/>
      <c r="HZ359" s="46"/>
      <c r="IA359" s="46"/>
      <c r="IB359" s="46"/>
      <c r="IC359" s="46"/>
      <c r="ID359" s="46"/>
      <c r="IE359" s="46"/>
      <c r="IF359" s="46"/>
      <c r="IG359" s="46"/>
      <c r="IH359" s="46"/>
      <c r="II359" s="46"/>
      <c r="IJ359" s="46"/>
      <c r="IK359" s="46"/>
      <c r="IL359" s="46"/>
      <c r="IM359" s="46"/>
      <c r="IN359" s="46"/>
      <c r="IO359" s="46"/>
      <c r="IP359" s="46"/>
      <c r="IQ359" s="46"/>
      <c r="IR359" s="46"/>
      <c r="IS359" s="46"/>
      <c r="IT359" s="46"/>
      <c r="IU359" s="46"/>
      <c r="IV359" s="46"/>
      <c r="IW359" s="46"/>
      <c r="IX359" s="46"/>
      <c r="IY359" s="46"/>
      <c r="IZ359" s="46"/>
      <c r="JA359" s="46"/>
      <c r="JB359" s="46"/>
      <c r="JC359" s="46"/>
      <c r="JD359" s="46"/>
      <c r="JE359" s="46"/>
    </row>
    <row r="360" spans="1:265" s="7" customFormat="1" ht="15" customHeight="1" thickBot="1" x14ac:dyDescent="0.25">
      <c r="A360" s="790"/>
      <c r="B360" s="73" t="s">
        <v>48</v>
      </c>
      <c r="C360" s="113"/>
      <c r="D360" s="884" t="s">
        <v>49</v>
      </c>
      <c r="E360" s="905"/>
      <c r="F360" s="437"/>
      <c r="G360" s="438"/>
      <c r="H360" s="184" t="s">
        <v>23</v>
      </c>
      <c r="I360" s="184" t="s">
        <v>107</v>
      </c>
      <c r="J360" s="184"/>
      <c r="K360" s="225" t="s">
        <v>1029</v>
      </c>
      <c r="L360" s="225" t="s">
        <v>97</v>
      </c>
      <c r="M360" s="397">
        <v>3</v>
      </c>
      <c r="N360" s="397" t="s">
        <v>98</v>
      </c>
      <c r="O360" s="225" t="s">
        <v>344</v>
      </c>
      <c r="P360" s="2159">
        <f t="shared" si="29"/>
        <v>2</v>
      </c>
      <c r="Q360" s="297">
        <v>2</v>
      </c>
      <c r="R360" s="298"/>
      <c r="S360" s="298"/>
      <c r="T360" s="298"/>
      <c r="U360" s="298"/>
      <c r="V360" s="298"/>
      <c r="W360" s="299"/>
      <c r="X360" s="122"/>
      <c r="Y360" s="122"/>
      <c r="Z360" s="63"/>
      <c r="AA360" s="46"/>
      <c r="AB360" s="46"/>
      <c r="AC360" s="46" t="str">
        <f t="shared" si="34"/>
        <v/>
      </c>
      <c r="AD360" s="46"/>
      <c r="AE360" s="46"/>
      <c r="AF360" s="2111">
        <f t="shared" si="30"/>
        <v>2</v>
      </c>
      <c r="AG360" s="2111">
        <f t="shared" si="31"/>
        <v>0</v>
      </c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6"/>
      <c r="DF360" s="46"/>
      <c r="DG360" s="46"/>
      <c r="DH360" s="46"/>
      <c r="DI360" s="46"/>
      <c r="DJ360" s="46"/>
      <c r="DK360" s="46"/>
      <c r="DL360" s="46"/>
      <c r="DM360" s="46"/>
      <c r="DN360" s="46"/>
      <c r="DO360" s="46"/>
      <c r="DP360" s="46"/>
      <c r="DQ360" s="46"/>
      <c r="DR360" s="46"/>
      <c r="DS360" s="46"/>
      <c r="DT360" s="46"/>
      <c r="DU360" s="46"/>
      <c r="DV360" s="46"/>
      <c r="DW360" s="46"/>
      <c r="DX360" s="46"/>
      <c r="DY360" s="46"/>
      <c r="DZ360" s="46"/>
      <c r="EA360" s="46"/>
      <c r="EB360" s="46"/>
      <c r="EC360" s="46"/>
      <c r="ED360" s="46"/>
      <c r="EE360" s="46"/>
      <c r="EF360" s="46"/>
      <c r="EG360" s="46"/>
      <c r="EH360" s="46"/>
      <c r="EI360" s="46"/>
      <c r="EJ360" s="46"/>
      <c r="EK360" s="46"/>
      <c r="EL360" s="46"/>
      <c r="EM360" s="46"/>
      <c r="EN360" s="46"/>
      <c r="EO360" s="46"/>
      <c r="EP360" s="46"/>
      <c r="EQ360" s="46"/>
      <c r="ER360" s="46"/>
      <c r="ES360" s="46"/>
      <c r="ET360" s="46"/>
      <c r="EU360" s="46"/>
      <c r="EV360" s="46"/>
      <c r="EW360" s="46"/>
      <c r="EX360" s="46"/>
      <c r="EY360" s="46"/>
      <c r="EZ360" s="46"/>
      <c r="FA360" s="46"/>
      <c r="FB360" s="46"/>
      <c r="FC360" s="46"/>
      <c r="FD360" s="46"/>
      <c r="FE360" s="46"/>
      <c r="FF360" s="46"/>
      <c r="FG360" s="46"/>
      <c r="FH360" s="46"/>
      <c r="FI360" s="46"/>
      <c r="FJ360" s="46"/>
      <c r="FK360" s="46"/>
      <c r="FL360" s="46"/>
      <c r="FM360" s="46"/>
      <c r="FN360" s="46"/>
      <c r="FO360" s="46"/>
      <c r="FP360" s="46"/>
      <c r="FQ360" s="46"/>
      <c r="FR360" s="46"/>
      <c r="FS360" s="46"/>
      <c r="FT360" s="46"/>
      <c r="FU360" s="46"/>
      <c r="FV360" s="46"/>
      <c r="FW360" s="46"/>
      <c r="FX360" s="46"/>
      <c r="FY360" s="46"/>
      <c r="FZ360" s="46"/>
      <c r="GA360" s="46"/>
      <c r="GB360" s="46"/>
      <c r="GC360" s="46"/>
      <c r="GD360" s="46"/>
      <c r="GE360" s="46"/>
      <c r="GF360" s="46"/>
      <c r="GG360" s="46"/>
      <c r="GH360" s="46"/>
      <c r="GI360" s="46"/>
      <c r="GJ360" s="46"/>
      <c r="GK360" s="46"/>
      <c r="GL360" s="46"/>
      <c r="GM360" s="46"/>
      <c r="GN360" s="46"/>
      <c r="GO360" s="46"/>
      <c r="GP360" s="46"/>
      <c r="GQ360" s="46"/>
      <c r="GR360" s="46"/>
      <c r="GS360" s="46"/>
      <c r="GT360" s="46"/>
      <c r="GU360" s="46"/>
      <c r="GV360" s="46"/>
      <c r="GW360" s="46"/>
      <c r="GX360" s="46"/>
      <c r="GY360" s="46"/>
      <c r="GZ360" s="46"/>
      <c r="HA360" s="46"/>
      <c r="HB360" s="46"/>
      <c r="HC360" s="46"/>
      <c r="HD360" s="46"/>
      <c r="HE360" s="46"/>
      <c r="HF360" s="46"/>
      <c r="HG360" s="46"/>
      <c r="HH360" s="46"/>
      <c r="HI360" s="46"/>
      <c r="HJ360" s="46"/>
      <c r="HK360" s="46"/>
      <c r="HL360" s="46"/>
      <c r="HM360" s="46"/>
      <c r="HN360" s="46"/>
      <c r="HO360" s="46"/>
      <c r="HP360" s="46"/>
      <c r="HQ360" s="46"/>
      <c r="HR360" s="46"/>
      <c r="HS360" s="46"/>
      <c r="HT360" s="46"/>
      <c r="HU360" s="46"/>
      <c r="HV360" s="46"/>
      <c r="HW360" s="46"/>
      <c r="HX360" s="46"/>
      <c r="HY360" s="46"/>
      <c r="HZ360" s="46"/>
      <c r="IA360" s="46"/>
      <c r="IB360" s="46"/>
      <c r="IC360" s="46"/>
      <c r="ID360" s="46"/>
      <c r="IE360" s="46"/>
      <c r="IF360" s="46"/>
      <c r="IG360" s="46"/>
      <c r="IH360" s="46"/>
      <c r="II360" s="46"/>
      <c r="IJ360" s="46"/>
      <c r="IK360" s="46"/>
      <c r="IL360" s="46"/>
      <c r="IM360" s="46"/>
      <c r="IN360" s="46"/>
      <c r="IO360" s="46"/>
      <c r="IP360" s="46"/>
      <c r="IQ360" s="46"/>
      <c r="IR360" s="46"/>
      <c r="IS360" s="46"/>
      <c r="IT360" s="46"/>
      <c r="IU360" s="46"/>
      <c r="IV360" s="46"/>
      <c r="IW360" s="46"/>
      <c r="IX360" s="46"/>
      <c r="IY360" s="46"/>
      <c r="IZ360" s="46"/>
      <c r="JA360" s="46"/>
      <c r="JB360" s="46"/>
      <c r="JC360" s="46"/>
      <c r="JD360" s="46"/>
      <c r="JE360" s="46"/>
    </row>
    <row r="361" spans="1:265" s="7" customFormat="1" ht="15" customHeight="1" thickBot="1" x14ac:dyDescent="0.25">
      <c r="A361" s="790"/>
      <c r="B361" s="73" t="s">
        <v>48</v>
      </c>
      <c r="C361" s="113"/>
      <c r="D361" s="884" t="s">
        <v>49</v>
      </c>
      <c r="E361" s="905"/>
      <c r="F361" s="437"/>
      <c r="G361" s="438"/>
      <c r="H361" s="184" t="s">
        <v>23</v>
      </c>
      <c r="I361" s="184" t="s">
        <v>104</v>
      </c>
      <c r="J361" s="184"/>
      <c r="K361" s="225" t="s">
        <v>1358</v>
      </c>
      <c r="L361" s="225" t="s">
        <v>97</v>
      </c>
      <c r="M361" s="397" t="s">
        <v>1125</v>
      </c>
      <c r="N361" s="397" t="s">
        <v>24</v>
      </c>
      <c r="O361" s="225" t="s">
        <v>344</v>
      </c>
      <c r="P361" s="2159">
        <f t="shared" si="29"/>
        <v>3</v>
      </c>
      <c r="Q361" s="297">
        <v>2</v>
      </c>
      <c r="R361" s="298">
        <v>1</v>
      </c>
      <c r="S361" s="298"/>
      <c r="T361" s="298"/>
      <c r="U361" s="298"/>
      <c r="V361" s="298"/>
      <c r="W361" s="299"/>
      <c r="X361" s="122"/>
      <c r="Y361" s="122"/>
      <c r="Z361" s="63"/>
      <c r="AA361" s="46"/>
      <c r="AB361" s="46"/>
      <c r="AC361" s="46" t="str">
        <f t="shared" si="34"/>
        <v/>
      </c>
      <c r="AD361" s="46"/>
      <c r="AE361" s="46"/>
      <c r="AF361" s="2111">
        <f t="shared" si="30"/>
        <v>3</v>
      </c>
      <c r="AG361" s="2111">
        <f t="shared" si="31"/>
        <v>0</v>
      </c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  <c r="DA361" s="46"/>
      <c r="DB361" s="46"/>
      <c r="DC361" s="46"/>
      <c r="DD361" s="46"/>
      <c r="DE361" s="46"/>
      <c r="DF361" s="46"/>
      <c r="DG361" s="46"/>
      <c r="DH361" s="46"/>
      <c r="DI361" s="46"/>
      <c r="DJ361" s="46"/>
      <c r="DK361" s="46"/>
      <c r="DL361" s="46"/>
      <c r="DM361" s="46"/>
      <c r="DN361" s="46"/>
      <c r="DO361" s="46"/>
      <c r="DP361" s="46"/>
      <c r="DQ361" s="46"/>
      <c r="DR361" s="46"/>
      <c r="DS361" s="46"/>
      <c r="DT361" s="46"/>
      <c r="DU361" s="46"/>
      <c r="DV361" s="46"/>
      <c r="DW361" s="46"/>
      <c r="DX361" s="46"/>
      <c r="DY361" s="46"/>
      <c r="DZ361" s="46"/>
      <c r="EA361" s="46"/>
      <c r="EB361" s="46"/>
      <c r="EC361" s="46"/>
      <c r="ED361" s="46"/>
      <c r="EE361" s="46"/>
      <c r="EF361" s="46"/>
      <c r="EG361" s="46"/>
      <c r="EH361" s="46"/>
      <c r="EI361" s="46"/>
      <c r="EJ361" s="46"/>
      <c r="EK361" s="46"/>
      <c r="EL361" s="46"/>
      <c r="EM361" s="46"/>
      <c r="EN361" s="46"/>
      <c r="EO361" s="46"/>
      <c r="EP361" s="46"/>
      <c r="EQ361" s="46"/>
      <c r="ER361" s="46"/>
      <c r="ES361" s="46"/>
      <c r="ET361" s="46"/>
      <c r="EU361" s="46"/>
      <c r="EV361" s="46"/>
      <c r="EW361" s="46"/>
      <c r="EX361" s="46"/>
      <c r="EY361" s="46"/>
      <c r="EZ361" s="46"/>
      <c r="FA361" s="46"/>
      <c r="FB361" s="46"/>
      <c r="FC361" s="46"/>
      <c r="FD361" s="46"/>
      <c r="FE361" s="46"/>
      <c r="FF361" s="46"/>
      <c r="FG361" s="46"/>
      <c r="FH361" s="46"/>
      <c r="FI361" s="46"/>
      <c r="FJ361" s="46"/>
      <c r="FK361" s="46"/>
      <c r="FL361" s="46"/>
      <c r="FM361" s="46"/>
      <c r="FN361" s="46"/>
      <c r="FO361" s="46"/>
      <c r="FP361" s="46"/>
      <c r="FQ361" s="46"/>
      <c r="FR361" s="46"/>
      <c r="FS361" s="46"/>
      <c r="FT361" s="46"/>
      <c r="FU361" s="46"/>
      <c r="FV361" s="46"/>
      <c r="FW361" s="46"/>
      <c r="FX361" s="46"/>
      <c r="FY361" s="46"/>
      <c r="FZ361" s="46"/>
      <c r="GA361" s="46"/>
      <c r="GB361" s="46"/>
      <c r="GC361" s="46"/>
      <c r="GD361" s="46"/>
      <c r="GE361" s="46"/>
      <c r="GF361" s="46"/>
      <c r="GG361" s="46"/>
      <c r="GH361" s="46"/>
      <c r="GI361" s="46"/>
      <c r="GJ361" s="46"/>
      <c r="GK361" s="46"/>
      <c r="GL361" s="46"/>
      <c r="GM361" s="46"/>
      <c r="GN361" s="46"/>
      <c r="GO361" s="46"/>
      <c r="GP361" s="46"/>
      <c r="GQ361" s="46"/>
      <c r="GR361" s="46"/>
      <c r="GS361" s="46"/>
      <c r="GT361" s="46"/>
      <c r="GU361" s="46"/>
      <c r="GV361" s="46"/>
      <c r="GW361" s="46"/>
      <c r="GX361" s="46"/>
      <c r="GY361" s="46"/>
      <c r="GZ361" s="46"/>
      <c r="HA361" s="46"/>
      <c r="HB361" s="46"/>
      <c r="HC361" s="46"/>
      <c r="HD361" s="46"/>
      <c r="HE361" s="46"/>
      <c r="HF361" s="46"/>
      <c r="HG361" s="46"/>
      <c r="HH361" s="46"/>
      <c r="HI361" s="46"/>
      <c r="HJ361" s="46"/>
      <c r="HK361" s="46"/>
      <c r="HL361" s="46"/>
      <c r="HM361" s="46"/>
      <c r="HN361" s="46"/>
      <c r="HO361" s="46"/>
      <c r="HP361" s="46"/>
      <c r="HQ361" s="46"/>
      <c r="HR361" s="46"/>
      <c r="HS361" s="46"/>
      <c r="HT361" s="46"/>
      <c r="HU361" s="46"/>
      <c r="HV361" s="46"/>
      <c r="HW361" s="46"/>
      <c r="HX361" s="46"/>
      <c r="HY361" s="46"/>
      <c r="HZ361" s="46"/>
      <c r="IA361" s="46"/>
      <c r="IB361" s="46"/>
      <c r="IC361" s="46"/>
      <c r="ID361" s="46"/>
      <c r="IE361" s="46"/>
      <c r="IF361" s="46"/>
      <c r="IG361" s="46"/>
      <c r="IH361" s="46"/>
      <c r="II361" s="46"/>
      <c r="IJ361" s="46"/>
      <c r="IK361" s="46"/>
      <c r="IL361" s="46"/>
      <c r="IM361" s="46"/>
      <c r="IN361" s="46"/>
      <c r="IO361" s="46"/>
      <c r="IP361" s="46"/>
      <c r="IQ361" s="46"/>
      <c r="IR361" s="46"/>
      <c r="IS361" s="46"/>
      <c r="IT361" s="46"/>
      <c r="IU361" s="46"/>
      <c r="IV361" s="46"/>
      <c r="IW361" s="46"/>
      <c r="IX361" s="46"/>
      <c r="IY361" s="46"/>
      <c r="IZ361" s="46"/>
      <c r="JA361" s="46"/>
      <c r="JB361" s="46"/>
      <c r="JC361" s="46"/>
      <c r="JD361" s="46"/>
      <c r="JE361" s="46"/>
    </row>
    <row r="362" spans="1:265" s="7" customFormat="1" ht="15" customHeight="1" thickBot="1" x14ac:dyDescent="0.25">
      <c r="A362" s="790"/>
      <c r="B362" s="73" t="s">
        <v>48</v>
      </c>
      <c r="C362" s="113"/>
      <c r="D362" s="884" t="s">
        <v>49</v>
      </c>
      <c r="E362" s="905"/>
      <c r="F362" s="437"/>
      <c r="G362" s="438"/>
      <c r="H362" s="184" t="s">
        <v>23</v>
      </c>
      <c r="I362" s="184" t="s">
        <v>104</v>
      </c>
      <c r="J362" s="1723" t="s">
        <v>1424</v>
      </c>
      <c r="K362" s="225" t="s">
        <v>1505</v>
      </c>
      <c r="L362" s="225"/>
      <c r="M362" s="397"/>
      <c r="N362" s="397"/>
      <c r="O362" s="225"/>
      <c r="P362" s="2159">
        <f t="shared" si="29"/>
        <v>0</v>
      </c>
      <c r="Q362" s="297"/>
      <c r="R362" s="298"/>
      <c r="S362" s="298">
        <v>1</v>
      </c>
      <c r="T362" s="298"/>
      <c r="U362" s="298"/>
      <c r="V362" s="298"/>
      <c r="W362" s="299"/>
      <c r="X362" s="122"/>
      <c r="Y362" s="122"/>
      <c r="Z362" s="63"/>
      <c r="AA362" s="46"/>
      <c r="AB362" s="46"/>
      <c r="AC362" s="46" t="str">
        <f t="shared" si="34"/>
        <v/>
      </c>
      <c r="AD362" s="46"/>
      <c r="AE362" s="46"/>
      <c r="AF362" s="2111">
        <f t="shared" si="30"/>
        <v>0</v>
      </c>
      <c r="AG362" s="2111">
        <f t="shared" si="31"/>
        <v>1</v>
      </c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6"/>
      <c r="DA362" s="46"/>
      <c r="DB362" s="46"/>
      <c r="DC362" s="46"/>
      <c r="DD362" s="46"/>
      <c r="DE362" s="46"/>
      <c r="DF362" s="46"/>
      <c r="DG362" s="46"/>
      <c r="DH362" s="46"/>
      <c r="DI362" s="46"/>
      <c r="DJ362" s="46"/>
      <c r="DK362" s="46"/>
      <c r="DL362" s="46"/>
      <c r="DM362" s="46"/>
      <c r="DN362" s="46"/>
      <c r="DO362" s="46"/>
      <c r="DP362" s="46"/>
      <c r="DQ362" s="46"/>
      <c r="DR362" s="46"/>
      <c r="DS362" s="46"/>
      <c r="DT362" s="46"/>
      <c r="DU362" s="46"/>
      <c r="DV362" s="46"/>
      <c r="DW362" s="46"/>
      <c r="DX362" s="46"/>
      <c r="DY362" s="46"/>
      <c r="DZ362" s="46"/>
      <c r="EA362" s="46"/>
      <c r="EB362" s="46"/>
      <c r="EC362" s="46"/>
      <c r="ED362" s="46"/>
      <c r="EE362" s="46"/>
      <c r="EF362" s="46"/>
      <c r="EG362" s="46"/>
      <c r="EH362" s="46"/>
      <c r="EI362" s="46"/>
      <c r="EJ362" s="46"/>
      <c r="EK362" s="46"/>
      <c r="EL362" s="46"/>
      <c r="EM362" s="46"/>
      <c r="EN362" s="46"/>
      <c r="EO362" s="46"/>
      <c r="EP362" s="46"/>
      <c r="EQ362" s="46"/>
      <c r="ER362" s="46"/>
      <c r="ES362" s="46"/>
      <c r="ET362" s="46"/>
      <c r="EU362" s="46"/>
      <c r="EV362" s="46"/>
      <c r="EW362" s="46"/>
      <c r="EX362" s="46"/>
      <c r="EY362" s="46"/>
      <c r="EZ362" s="46"/>
      <c r="FA362" s="46"/>
      <c r="FB362" s="46"/>
      <c r="FC362" s="46"/>
      <c r="FD362" s="46"/>
      <c r="FE362" s="46"/>
      <c r="FF362" s="46"/>
      <c r="FG362" s="46"/>
      <c r="FH362" s="46"/>
      <c r="FI362" s="46"/>
      <c r="FJ362" s="46"/>
      <c r="FK362" s="46"/>
      <c r="FL362" s="46"/>
      <c r="FM362" s="46"/>
      <c r="FN362" s="46"/>
      <c r="FO362" s="46"/>
      <c r="FP362" s="46"/>
      <c r="FQ362" s="46"/>
      <c r="FR362" s="46"/>
      <c r="FS362" s="46"/>
      <c r="FT362" s="46"/>
      <c r="FU362" s="46"/>
      <c r="FV362" s="46"/>
      <c r="FW362" s="46"/>
      <c r="FX362" s="46"/>
      <c r="FY362" s="46"/>
      <c r="FZ362" s="46"/>
      <c r="GA362" s="46"/>
      <c r="GB362" s="46"/>
      <c r="GC362" s="46"/>
      <c r="GD362" s="46"/>
      <c r="GE362" s="46"/>
      <c r="GF362" s="46"/>
      <c r="GG362" s="46"/>
      <c r="GH362" s="46"/>
      <c r="GI362" s="46"/>
      <c r="GJ362" s="46"/>
      <c r="GK362" s="46"/>
      <c r="GL362" s="46"/>
      <c r="GM362" s="46"/>
      <c r="GN362" s="46"/>
      <c r="GO362" s="46"/>
      <c r="GP362" s="46"/>
      <c r="GQ362" s="46"/>
      <c r="GR362" s="46"/>
      <c r="GS362" s="46"/>
      <c r="GT362" s="46"/>
      <c r="GU362" s="46"/>
      <c r="GV362" s="46"/>
      <c r="GW362" s="46"/>
      <c r="GX362" s="46"/>
      <c r="GY362" s="46"/>
      <c r="GZ362" s="46"/>
      <c r="HA362" s="46"/>
      <c r="HB362" s="46"/>
      <c r="HC362" s="46"/>
      <c r="HD362" s="46"/>
      <c r="HE362" s="46"/>
      <c r="HF362" s="46"/>
      <c r="HG362" s="46"/>
      <c r="HH362" s="46"/>
      <c r="HI362" s="46"/>
      <c r="HJ362" s="46"/>
      <c r="HK362" s="46"/>
      <c r="HL362" s="46"/>
      <c r="HM362" s="46"/>
      <c r="HN362" s="46"/>
      <c r="HO362" s="46"/>
      <c r="HP362" s="46"/>
      <c r="HQ362" s="46"/>
      <c r="HR362" s="46"/>
      <c r="HS362" s="46"/>
      <c r="HT362" s="46"/>
      <c r="HU362" s="46"/>
      <c r="HV362" s="46"/>
      <c r="HW362" s="46"/>
      <c r="HX362" s="46"/>
      <c r="HY362" s="46"/>
      <c r="HZ362" s="46"/>
      <c r="IA362" s="46"/>
      <c r="IB362" s="46"/>
      <c r="IC362" s="46"/>
      <c r="ID362" s="46"/>
      <c r="IE362" s="46"/>
      <c r="IF362" s="46"/>
      <c r="IG362" s="46"/>
      <c r="IH362" s="46"/>
      <c r="II362" s="46"/>
      <c r="IJ362" s="46"/>
      <c r="IK362" s="46"/>
      <c r="IL362" s="46"/>
      <c r="IM362" s="46"/>
      <c r="IN362" s="46"/>
      <c r="IO362" s="46"/>
      <c r="IP362" s="46"/>
      <c r="IQ362" s="46"/>
      <c r="IR362" s="46"/>
      <c r="IS362" s="46"/>
      <c r="IT362" s="46"/>
      <c r="IU362" s="46"/>
      <c r="IV362" s="46"/>
      <c r="IW362" s="46"/>
      <c r="IX362" s="46"/>
      <c r="IY362" s="46"/>
      <c r="IZ362" s="46"/>
      <c r="JA362" s="46"/>
      <c r="JB362" s="46"/>
      <c r="JC362" s="46"/>
      <c r="JD362" s="46"/>
      <c r="JE362" s="46"/>
    </row>
    <row r="363" spans="1:265" s="7" customFormat="1" ht="15" customHeight="1" thickBot="1" x14ac:dyDescent="0.25">
      <c r="A363" s="790"/>
      <c r="B363" s="73" t="s">
        <v>48</v>
      </c>
      <c r="C363" s="113"/>
      <c r="D363" s="884" t="s">
        <v>49</v>
      </c>
      <c r="E363" s="905"/>
      <c r="F363" s="437"/>
      <c r="G363" s="438"/>
      <c r="H363" s="184" t="s">
        <v>190</v>
      </c>
      <c r="I363" s="184" t="s">
        <v>104</v>
      </c>
      <c r="J363" s="1756" t="s">
        <v>1424</v>
      </c>
      <c r="K363" s="212" t="s">
        <v>1506</v>
      </c>
      <c r="L363" s="225"/>
      <c r="M363" s="397"/>
      <c r="N363" s="397"/>
      <c r="O363" s="225"/>
      <c r="P363" s="2159">
        <f t="shared" si="29"/>
        <v>0</v>
      </c>
      <c r="Q363" s="297"/>
      <c r="R363" s="298"/>
      <c r="S363" s="298">
        <v>1</v>
      </c>
      <c r="T363" s="298"/>
      <c r="U363" s="298"/>
      <c r="V363" s="298"/>
      <c r="W363" s="299"/>
      <c r="X363" s="122"/>
      <c r="Y363" s="122"/>
      <c r="Z363" s="63"/>
      <c r="AA363" s="46"/>
      <c r="AB363" s="46"/>
      <c r="AC363" s="46" t="str">
        <f t="shared" si="34"/>
        <v/>
      </c>
      <c r="AD363" s="46"/>
      <c r="AE363" s="46"/>
      <c r="AF363" s="2111">
        <f t="shared" si="30"/>
        <v>0</v>
      </c>
      <c r="AG363" s="2111">
        <f t="shared" si="31"/>
        <v>1</v>
      </c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6"/>
      <c r="DF363" s="46"/>
      <c r="DG363" s="46"/>
      <c r="DH363" s="46"/>
      <c r="DI363" s="46"/>
      <c r="DJ363" s="46"/>
      <c r="DK363" s="46"/>
      <c r="DL363" s="46"/>
      <c r="DM363" s="46"/>
      <c r="DN363" s="46"/>
      <c r="DO363" s="46"/>
      <c r="DP363" s="46"/>
      <c r="DQ363" s="46"/>
      <c r="DR363" s="46"/>
      <c r="DS363" s="46"/>
      <c r="DT363" s="46"/>
      <c r="DU363" s="46"/>
      <c r="DV363" s="46"/>
      <c r="DW363" s="46"/>
      <c r="DX363" s="46"/>
      <c r="DY363" s="46"/>
      <c r="DZ363" s="46"/>
      <c r="EA363" s="46"/>
      <c r="EB363" s="46"/>
      <c r="EC363" s="46"/>
      <c r="ED363" s="46"/>
      <c r="EE363" s="46"/>
      <c r="EF363" s="46"/>
      <c r="EG363" s="46"/>
      <c r="EH363" s="46"/>
      <c r="EI363" s="46"/>
      <c r="EJ363" s="46"/>
      <c r="EK363" s="46"/>
      <c r="EL363" s="46"/>
      <c r="EM363" s="46"/>
      <c r="EN363" s="46"/>
      <c r="EO363" s="46"/>
      <c r="EP363" s="46"/>
      <c r="EQ363" s="46"/>
      <c r="ER363" s="46"/>
      <c r="ES363" s="46"/>
      <c r="ET363" s="46"/>
      <c r="EU363" s="46"/>
      <c r="EV363" s="46"/>
      <c r="EW363" s="46"/>
      <c r="EX363" s="46"/>
      <c r="EY363" s="46"/>
      <c r="EZ363" s="46"/>
      <c r="FA363" s="46"/>
      <c r="FB363" s="46"/>
      <c r="FC363" s="46"/>
      <c r="FD363" s="46"/>
      <c r="FE363" s="46"/>
      <c r="FF363" s="46"/>
      <c r="FG363" s="46"/>
      <c r="FH363" s="46"/>
      <c r="FI363" s="46"/>
      <c r="FJ363" s="46"/>
      <c r="FK363" s="46"/>
      <c r="FL363" s="46"/>
      <c r="FM363" s="46"/>
      <c r="FN363" s="46"/>
      <c r="FO363" s="46"/>
      <c r="FP363" s="46"/>
      <c r="FQ363" s="46"/>
      <c r="FR363" s="46"/>
      <c r="FS363" s="46"/>
      <c r="FT363" s="46"/>
      <c r="FU363" s="46"/>
      <c r="FV363" s="46"/>
      <c r="FW363" s="46"/>
      <c r="FX363" s="46"/>
      <c r="FY363" s="46"/>
      <c r="FZ363" s="46"/>
      <c r="GA363" s="46"/>
      <c r="GB363" s="46"/>
      <c r="GC363" s="46"/>
      <c r="GD363" s="46"/>
      <c r="GE363" s="46"/>
      <c r="GF363" s="46"/>
      <c r="GG363" s="46"/>
      <c r="GH363" s="46"/>
      <c r="GI363" s="46"/>
      <c r="GJ363" s="46"/>
      <c r="GK363" s="46"/>
      <c r="GL363" s="46"/>
      <c r="GM363" s="46"/>
      <c r="GN363" s="46"/>
      <c r="GO363" s="46"/>
      <c r="GP363" s="46"/>
      <c r="GQ363" s="46"/>
      <c r="GR363" s="46"/>
      <c r="GS363" s="46"/>
      <c r="GT363" s="46"/>
      <c r="GU363" s="46"/>
      <c r="GV363" s="46"/>
      <c r="GW363" s="46"/>
      <c r="GX363" s="46"/>
      <c r="GY363" s="46"/>
      <c r="GZ363" s="46"/>
      <c r="HA363" s="46"/>
      <c r="HB363" s="46"/>
      <c r="HC363" s="46"/>
      <c r="HD363" s="46"/>
      <c r="HE363" s="46"/>
      <c r="HF363" s="46"/>
      <c r="HG363" s="46"/>
      <c r="HH363" s="46"/>
      <c r="HI363" s="46"/>
      <c r="HJ363" s="46"/>
      <c r="HK363" s="46"/>
      <c r="HL363" s="46"/>
      <c r="HM363" s="46"/>
      <c r="HN363" s="46"/>
      <c r="HO363" s="46"/>
      <c r="HP363" s="46"/>
      <c r="HQ363" s="46"/>
      <c r="HR363" s="46"/>
      <c r="HS363" s="46"/>
      <c r="HT363" s="46"/>
      <c r="HU363" s="46"/>
      <c r="HV363" s="46"/>
      <c r="HW363" s="46"/>
      <c r="HX363" s="46"/>
      <c r="HY363" s="46"/>
      <c r="HZ363" s="46"/>
      <c r="IA363" s="46"/>
      <c r="IB363" s="46"/>
      <c r="IC363" s="46"/>
      <c r="ID363" s="46"/>
      <c r="IE363" s="46"/>
      <c r="IF363" s="46"/>
      <c r="IG363" s="46"/>
      <c r="IH363" s="46"/>
      <c r="II363" s="46"/>
      <c r="IJ363" s="46"/>
      <c r="IK363" s="46"/>
      <c r="IL363" s="46"/>
      <c r="IM363" s="46"/>
      <c r="IN363" s="46"/>
      <c r="IO363" s="46"/>
      <c r="IP363" s="46"/>
      <c r="IQ363" s="46"/>
      <c r="IR363" s="46"/>
      <c r="IS363" s="46"/>
      <c r="IT363" s="46"/>
      <c r="IU363" s="46"/>
      <c r="IV363" s="46"/>
      <c r="IW363" s="46"/>
      <c r="IX363" s="46"/>
      <c r="IY363" s="46"/>
      <c r="IZ363" s="46"/>
      <c r="JA363" s="46"/>
      <c r="JB363" s="46"/>
      <c r="JC363" s="46"/>
      <c r="JD363" s="46"/>
      <c r="JE363" s="46"/>
    </row>
    <row r="364" spans="1:265" s="7" customFormat="1" ht="15" customHeight="1" thickBot="1" x14ac:dyDescent="0.25">
      <c r="A364" s="790"/>
      <c r="B364" s="73" t="s">
        <v>48</v>
      </c>
      <c r="C364" s="113"/>
      <c r="D364" s="886" t="s">
        <v>49</v>
      </c>
      <c r="E364" s="905"/>
      <c r="F364" s="437"/>
      <c r="G364" s="438"/>
      <c r="H364" s="203" t="s">
        <v>190</v>
      </c>
      <c r="I364" s="203" t="s">
        <v>899</v>
      </c>
      <c r="J364" s="1777" t="s">
        <v>1425</v>
      </c>
      <c r="K364" s="226" t="s">
        <v>1742</v>
      </c>
      <c r="L364" s="226"/>
      <c r="M364" s="524"/>
      <c r="N364" s="524"/>
      <c r="O364" s="226"/>
      <c r="P364" s="2159">
        <f t="shared" si="29"/>
        <v>0</v>
      </c>
      <c r="Q364" s="300"/>
      <c r="R364" s="301"/>
      <c r="S364" s="301"/>
      <c r="T364" s="301">
        <v>27</v>
      </c>
      <c r="U364" s="301"/>
      <c r="V364" s="301"/>
      <c r="W364" s="302"/>
      <c r="X364" s="122">
        <f>SUM(Q358:W364)</f>
        <v>40</v>
      </c>
      <c r="Y364" s="122">
        <f>SUM(Q358:W364)</f>
        <v>40</v>
      </c>
      <c r="Z364" s="63"/>
      <c r="AA364" s="46"/>
      <c r="AB364" s="46"/>
      <c r="AC364" s="46" t="str">
        <f t="shared" si="34"/>
        <v/>
      </c>
      <c r="AD364" s="46" t="s">
        <v>2079</v>
      </c>
      <c r="AE364" s="46"/>
      <c r="AF364" s="2111">
        <f t="shared" si="30"/>
        <v>0</v>
      </c>
      <c r="AG364" s="2111">
        <f t="shared" si="31"/>
        <v>0</v>
      </c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6"/>
      <c r="DA364" s="46"/>
      <c r="DB364" s="46"/>
      <c r="DC364" s="46"/>
      <c r="DD364" s="46"/>
      <c r="DE364" s="46"/>
      <c r="DF364" s="46"/>
      <c r="DG364" s="46"/>
      <c r="DH364" s="46"/>
      <c r="DI364" s="46"/>
      <c r="DJ364" s="46"/>
      <c r="DK364" s="46"/>
      <c r="DL364" s="46"/>
      <c r="DM364" s="46"/>
      <c r="DN364" s="46"/>
      <c r="DO364" s="46"/>
      <c r="DP364" s="46"/>
      <c r="DQ364" s="46"/>
      <c r="DR364" s="46"/>
      <c r="DS364" s="46"/>
      <c r="DT364" s="46"/>
      <c r="DU364" s="46"/>
      <c r="DV364" s="46"/>
      <c r="DW364" s="46"/>
      <c r="DX364" s="46"/>
      <c r="DY364" s="46"/>
      <c r="DZ364" s="46"/>
      <c r="EA364" s="46"/>
      <c r="EB364" s="46"/>
      <c r="EC364" s="46"/>
      <c r="ED364" s="46"/>
      <c r="EE364" s="46"/>
      <c r="EF364" s="46"/>
      <c r="EG364" s="46"/>
      <c r="EH364" s="46"/>
      <c r="EI364" s="46"/>
      <c r="EJ364" s="46"/>
      <c r="EK364" s="46"/>
      <c r="EL364" s="46"/>
      <c r="EM364" s="46"/>
      <c r="EN364" s="46"/>
      <c r="EO364" s="46"/>
      <c r="EP364" s="46"/>
      <c r="EQ364" s="46"/>
      <c r="ER364" s="46"/>
      <c r="ES364" s="46"/>
      <c r="ET364" s="46"/>
      <c r="EU364" s="46"/>
      <c r="EV364" s="46"/>
      <c r="EW364" s="46"/>
      <c r="EX364" s="46"/>
      <c r="EY364" s="46"/>
      <c r="EZ364" s="46"/>
      <c r="FA364" s="46"/>
      <c r="FB364" s="46"/>
      <c r="FC364" s="46"/>
      <c r="FD364" s="46"/>
      <c r="FE364" s="46"/>
      <c r="FF364" s="46"/>
      <c r="FG364" s="46"/>
      <c r="FH364" s="46"/>
      <c r="FI364" s="46"/>
      <c r="FJ364" s="46"/>
      <c r="FK364" s="46"/>
      <c r="FL364" s="46"/>
      <c r="FM364" s="46"/>
      <c r="FN364" s="46"/>
      <c r="FO364" s="46"/>
      <c r="FP364" s="46"/>
      <c r="FQ364" s="46"/>
      <c r="FR364" s="46"/>
      <c r="FS364" s="46"/>
      <c r="FT364" s="46"/>
      <c r="FU364" s="46"/>
      <c r="FV364" s="46"/>
      <c r="FW364" s="46"/>
      <c r="FX364" s="46"/>
      <c r="FY364" s="46"/>
      <c r="FZ364" s="46"/>
      <c r="GA364" s="46"/>
      <c r="GB364" s="46"/>
      <c r="GC364" s="46"/>
      <c r="GD364" s="46"/>
      <c r="GE364" s="46"/>
      <c r="GF364" s="46"/>
      <c r="GG364" s="46"/>
      <c r="GH364" s="46"/>
      <c r="GI364" s="46"/>
      <c r="GJ364" s="46"/>
      <c r="GK364" s="46"/>
      <c r="GL364" s="46"/>
      <c r="GM364" s="46"/>
      <c r="GN364" s="46"/>
      <c r="GO364" s="46"/>
      <c r="GP364" s="46"/>
      <c r="GQ364" s="46"/>
      <c r="GR364" s="46"/>
      <c r="GS364" s="46"/>
      <c r="GT364" s="46"/>
      <c r="GU364" s="46"/>
      <c r="GV364" s="46"/>
      <c r="GW364" s="46"/>
      <c r="GX364" s="46"/>
      <c r="GY364" s="46"/>
      <c r="GZ364" s="46"/>
      <c r="HA364" s="46"/>
      <c r="HB364" s="46"/>
      <c r="HC364" s="46"/>
      <c r="HD364" s="46"/>
      <c r="HE364" s="46"/>
      <c r="HF364" s="46"/>
      <c r="HG364" s="46"/>
      <c r="HH364" s="46"/>
      <c r="HI364" s="46"/>
      <c r="HJ364" s="46"/>
      <c r="HK364" s="46"/>
      <c r="HL364" s="46"/>
      <c r="HM364" s="46"/>
      <c r="HN364" s="46"/>
      <c r="HO364" s="46"/>
      <c r="HP364" s="46"/>
      <c r="HQ364" s="46"/>
      <c r="HR364" s="46"/>
      <c r="HS364" s="46"/>
      <c r="HT364" s="46"/>
      <c r="HU364" s="46"/>
      <c r="HV364" s="46"/>
      <c r="HW364" s="46"/>
      <c r="HX364" s="46"/>
      <c r="HY364" s="46"/>
      <c r="HZ364" s="46"/>
      <c r="IA364" s="46"/>
      <c r="IB364" s="46"/>
      <c r="IC364" s="46"/>
      <c r="ID364" s="46"/>
      <c r="IE364" s="46"/>
      <c r="IF364" s="46"/>
      <c r="IG364" s="46"/>
      <c r="IH364" s="46"/>
      <c r="II364" s="46"/>
      <c r="IJ364" s="46"/>
      <c r="IK364" s="46"/>
      <c r="IL364" s="46"/>
      <c r="IM364" s="46"/>
      <c r="IN364" s="46"/>
      <c r="IO364" s="46"/>
      <c r="IP364" s="46"/>
      <c r="IQ364" s="46"/>
      <c r="IR364" s="46"/>
      <c r="IS364" s="46"/>
      <c r="IT364" s="46"/>
      <c r="IU364" s="46"/>
      <c r="IV364" s="46"/>
      <c r="IW364" s="46"/>
      <c r="IX364" s="46"/>
      <c r="IY364" s="46"/>
      <c r="IZ364" s="46"/>
      <c r="JA364" s="46"/>
      <c r="JB364" s="46"/>
      <c r="JC364" s="46"/>
      <c r="JD364" s="46"/>
      <c r="JE364" s="46"/>
    </row>
    <row r="365" spans="1:265" s="7" customFormat="1" ht="15" customHeight="1" thickBot="1" x14ac:dyDescent="0.25">
      <c r="A365" s="273">
        <f>A358+1</f>
        <v>39</v>
      </c>
      <c r="B365" s="630" t="s">
        <v>191</v>
      </c>
      <c r="C365" s="111" t="s">
        <v>35</v>
      </c>
      <c r="D365" s="882" t="s">
        <v>192</v>
      </c>
      <c r="E365" s="861" t="s">
        <v>89</v>
      </c>
      <c r="F365" s="435" t="s">
        <v>193</v>
      </c>
      <c r="G365" s="436" t="s">
        <v>194</v>
      </c>
      <c r="H365" s="202" t="s">
        <v>23</v>
      </c>
      <c r="I365" s="202" t="s">
        <v>108</v>
      </c>
      <c r="J365" s="202"/>
      <c r="K365" s="224" t="s">
        <v>195</v>
      </c>
      <c r="L365" s="224" t="s">
        <v>97</v>
      </c>
      <c r="M365" s="398">
        <v>1</v>
      </c>
      <c r="N365" s="398" t="s">
        <v>24</v>
      </c>
      <c r="O365" s="224" t="s">
        <v>348</v>
      </c>
      <c r="P365" s="2159">
        <f t="shared" si="29"/>
        <v>4</v>
      </c>
      <c r="Q365" s="294">
        <v>4</v>
      </c>
      <c r="R365" s="295"/>
      <c r="S365" s="295"/>
      <c r="T365" s="295"/>
      <c r="U365" s="295"/>
      <c r="V365" s="295"/>
      <c r="W365" s="296"/>
      <c r="X365" s="121"/>
      <c r="Y365" s="121"/>
      <c r="Z365" s="63" t="str">
        <f>C365</f>
        <v>TC</v>
      </c>
      <c r="AA365" s="46" t="s">
        <v>873</v>
      </c>
      <c r="AB365" s="46" t="s">
        <v>880</v>
      </c>
      <c r="AC365" s="46">
        <f t="shared" si="34"/>
        <v>20</v>
      </c>
      <c r="AD365" s="46"/>
      <c r="AE365" s="46"/>
      <c r="AF365" s="2111">
        <f t="shared" si="30"/>
        <v>4</v>
      </c>
      <c r="AG365" s="2111">
        <f t="shared" si="31"/>
        <v>0</v>
      </c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6"/>
      <c r="DA365" s="46"/>
      <c r="DB365" s="46"/>
      <c r="DC365" s="46"/>
      <c r="DD365" s="46"/>
      <c r="DE365" s="46"/>
      <c r="DF365" s="46"/>
      <c r="DG365" s="46"/>
      <c r="DH365" s="46"/>
      <c r="DI365" s="46"/>
      <c r="DJ365" s="46"/>
      <c r="DK365" s="46"/>
      <c r="DL365" s="46"/>
      <c r="DM365" s="46"/>
      <c r="DN365" s="46"/>
      <c r="DO365" s="46"/>
      <c r="DP365" s="46"/>
      <c r="DQ365" s="46"/>
      <c r="DR365" s="46"/>
      <c r="DS365" s="46"/>
      <c r="DT365" s="46"/>
      <c r="DU365" s="46"/>
      <c r="DV365" s="46"/>
      <c r="DW365" s="46"/>
      <c r="DX365" s="46"/>
      <c r="DY365" s="46"/>
      <c r="DZ365" s="46"/>
      <c r="EA365" s="46"/>
      <c r="EB365" s="46"/>
      <c r="EC365" s="46"/>
      <c r="ED365" s="46"/>
      <c r="EE365" s="46"/>
      <c r="EF365" s="46"/>
      <c r="EG365" s="46"/>
      <c r="EH365" s="46"/>
      <c r="EI365" s="46"/>
      <c r="EJ365" s="46"/>
      <c r="EK365" s="46"/>
      <c r="EL365" s="46"/>
      <c r="EM365" s="46"/>
      <c r="EN365" s="46"/>
      <c r="EO365" s="46"/>
      <c r="EP365" s="46"/>
      <c r="EQ365" s="46"/>
      <c r="ER365" s="46"/>
      <c r="ES365" s="46"/>
      <c r="ET365" s="46"/>
      <c r="EU365" s="46"/>
      <c r="EV365" s="46"/>
      <c r="EW365" s="46"/>
      <c r="EX365" s="46"/>
      <c r="EY365" s="46"/>
      <c r="EZ365" s="46"/>
      <c r="FA365" s="46"/>
      <c r="FB365" s="46"/>
      <c r="FC365" s="46"/>
      <c r="FD365" s="46"/>
      <c r="FE365" s="46"/>
      <c r="FF365" s="46"/>
      <c r="FG365" s="46"/>
      <c r="FH365" s="46"/>
      <c r="FI365" s="46"/>
      <c r="FJ365" s="46"/>
      <c r="FK365" s="46"/>
      <c r="FL365" s="46"/>
      <c r="FM365" s="46"/>
      <c r="FN365" s="46"/>
      <c r="FO365" s="46"/>
      <c r="FP365" s="46"/>
      <c r="FQ365" s="46"/>
      <c r="FR365" s="46"/>
      <c r="FS365" s="46"/>
      <c r="FT365" s="46"/>
      <c r="FU365" s="46"/>
      <c r="FV365" s="46"/>
      <c r="FW365" s="46"/>
      <c r="FX365" s="46"/>
      <c r="FY365" s="46"/>
      <c r="FZ365" s="46"/>
      <c r="GA365" s="46"/>
      <c r="GB365" s="46"/>
      <c r="GC365" s="46"/>
      <c r="GD365" s="46"/>
      <c r="GE365" s="46"/>
      <c r="GF365" s="46"/>
      <c r="GG365" s="46"/>
      <c r="GH365" s="46"/>
      <c r="GI365" s="46"/>
      <c r="GJ365" s="46"/>
      <c r="GK365" s="46"/>
      <c r="GL365" s="46"/>
      <c r="GM365" s="46"/>
      <c r="GN365" s="46"/>
      <c r="GO365" s="46"/>
      <c r="GP365" s="46"/>
      <c r="GQ365" s="46"/>
      <c r="GR365" s="46"/>
      <c r="GS365" s="46"/>
      <c r="GT365" s="46"/>
      <c r="GU365" s="46"/>
      <c r="GV365" s="46"/>
      <c r="GW365" s="46"/>
      <c r="GX365" s="46"/>
      <c r="GY365" s="46"/>
      <c r="GZ365" s="46"/>
      <c r="HA365" s="46"/>
      <c r="HB365" s="46"/>
      <c r="HC365" s="46"/>
      <c r="HD365" s="46"/>
      <c r="HE365" s="46"/>
      <c r="HF365" s="46"/>
      <c r="HG365" s="46"/>
      <c r="HH365" s="46"/>
      <c r="HI365" s="46"/>
      <c r="HJ365" s="46"/>
      <c r="HK365" s="46"/>
      <c r="HL365" s="46"/>
      <c r="HM365" s="46"/>
      <c r="HN365" s="46"/>
      <c r="HO365" s="46"/>
      <c r="HP365" s="46"/>
      <c r="HQ365" s="46"/>
      <c r="HR365" s="46"/>
      <c r="HS365" s="46"/>
      <c r="HT365" s="46"/>
      <c r="HU365" s="46"/>
      <c r="HV365" s="46"/>
      <c r="HW365" s="46"/>
      <c r="HX365" s="46"/>
      <c r="HY365" s="46"/>
      <c r="HZ365" s="46"/>
      <c r="IA365" s="46"/>
      <c r="IB365" s="46"/>
      <c r="IC365" s="46"/>
      <c r="ID365" s="46"/>
      <c r="IE365" s="46"/>
      <c r="IF365" s="46"/>
      <c r="IG365" s="46"/>
      <c r="IH365" s="46"/>
      <c r="II365" s="46"/>
      <c r="IJ365" s="46"/>
      <c r="IK365" s="46"/>
      <c r="IL365" s="46"/>
      <c r="IM365" s="46"/>
      <c r="IN365" s="46"/>
      <c r="IO365" s="46"/>
      <c r="IP365" s="46"/>
      <c r="IQ365" s="46"/>
      <c r="IR365" s="46"/>
      <c r="IS365" s="46"/>
      <c r="IT365" s="46"/>
      <c r="IU365" s="46"/>
      <c r="IV365" s="46"/>
      <c r="IW365" s="46"/>
      <c r="IX365" s="46"/>
      <c r="IY365" s="46"/>
      <c r="IZ365" s="46"/>
      <c r="JA365" s="46"/>
      <c r="JB365" s="46"/>
      <c r="JC365" s="46"/>
      <c r="JD365" s="46"/>
      <c r="JE365" s="46"/>
    </row>
    <row r="366" spans="1:265" s="7" customFormat="1" ht="15" customHeight="1" thickBot="1" x14ac:dyDescent="0.25">
      <c r="A366" s="790"/>
      <c r="B366" s="73" t="s">
        <v>191</v>
      </c>
      <c r="C366" s="113"/>
      <c r="D366" s="884" t="s">
        <v>192</v>
      </c>
      <c r="E366" s="905"/>
      <c r="F366" s="437"/>
      <c r="G366" s="438"/>
      <c r="H366" s="184" t="s">
        <v>23</v>
      </c>
      <c r="I366" s="184" t="s">
        <v>108</v>
      </c>
      <c r="J366" s="184"/>
      <c r="K366" s="225" t="s">
        <v>197</v>
      </c>
      <c r="L366" s="225" t="s">
        <v>97</v>
      </c>
      <c r="M366" s="397">
        <v>3</v>
      </c>
      <c r="N366" s="397" t="s">
        <v>24</v>
      </c>
      <c r="O366" s="225" t="s">
        <v>348</v>
      </c>
      <c r="P366" s="2159">
        <f t="shared" si="29"/>
        <v>2</v>
      </c>
      <c r="Q366" s="297">
        <v>2</v>
      </c>
      <c r="R366" s="298"/>
      <c r="S366" s="298"/>
      <c r="T366" s="298"/>
      <c r="U366" s="298"/>
      <c r="V366" s="298"/>
      <c r="W366" s="299"/>
      <c r="X366" s="122"/>
      <c r="Y366" s="122"/>
      <c r="Z366" s="63"/>
      <c r="AA366" s="46"/>
      <c r="AB366" s="46"/>
      <c r="AC366" s="46" t="str">
        <f t="shared" si="34"/>
        <v/>
      </c>
      <c r="AD366" s="46"/>
      <c r="AE366" s="46"/>
      <c r="AF366" s="2111">
        <f t="shared" si="30"/>
        <v>2</v>
      </c>
      <c r="AG366" s="2111">
        <f t="shared" si="31"/>
        <v>0</v>
      </c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6"/>
      <c r="DF366" s="46"/>
      <c r="DG366" s="46"/>
      <c r="DH366" s="46"/>
      <c r="DI366" s="46"/>
      <c r="DJ366" s="46"/>
      <c r="DK366" s="46"/>
      <c r="DL366" s="46"/>
      <c r="DM366" s="46"/>
      <c r="DN366" s="46"/>
      <c r="DO366" s="46"/>
      <c r="DP366" s="46"/>
      <c r="DQ366" s="46"/>
      <c r="DR366" s="46"/>
      <c r="DS366" s="46"/>
      <c r="DT366" s="46"/>
      <c r="DU366" s="46"/>
      <c r="DV366" s="46"/>
      <c r="DW366" s="46"/>
      <c r="DX366" s="46"/>
      <c r="DY366" s="46"/>
      <c r="DZ366" s="46"/>
      <c r="EA366" s="46"/>
      <c r="EB366" s="46"/>
      <c r="EC366" s="46"/>
      <c r="ED366" s="46"/>
      <c r="EE366" s="46"/>
      <c r="EF366" s="46"/>
      <c r="EG366" s="46"/>
      <c r="EH366" s="46"/>
      <c r="EI366" s="46"/>
      <c r="EJ366" s="46"/>
      <c r="EK366" s="46"/>
      <c r="EL366" s="46"/>
      <c r="EM366" s="46"/>
      <c r="EN366" s="46"/>
      <c r="EO366" s="46"/>
      <c r="EP366" s="46"/>
      <c r="EQ366" s="46"/>
      <c r="ER366" s="46"/>
      <c r="ES366" s="46"/>
      <c r="ET366" s="46"/>
      <c r="EU366" s="46"/>
      <c r="EV366" s="46"/>
      <c r="EW366" s="46"/>
      <c r="EX366" s="46"/>
      <c r="EY366" s="46"/>
      <c r="EZ366" s="46"/>
      <c r="FA366" s="46"/>
      <c r="FB366" s="46"/>
      <c r="FC366" s="46"/>
      <c r="FD366" s="46"/>
      <c r="FE366" s="46"/>
      <c r="FF366" s="46"/>
      <c r="FG366" s="46"/>
      <c r="FH366" s="46"/>
      <c r="FI366" s="46"/>
      <c r="FJ366" s="46"/>
      <c r="FK366" s="46"/>
      <c r="FL366" s="46"/>
      <c r="FM366" s="46"/>
      <c r="FN366" s="46"/>
      <c r="FO366" s="46"/>
      <c r="FP366" s="46"/>
      <c r="FQ366" s="46"/>
      <c r="FR366" s="46"/>
      <c r="FS366" s="46"/>
      <c r="FT366" s="46"/>
      <c r="FU366" s="46"/>
      <c r="FV366" s="46"/>
      <c r="FW366" s="46"/>
      <c r="FX366" s="46"/>
      <c r="FY366" s="46"/>
      <c r="FZ366" s="46"/>
      <c r="GA366" s="46"/>
      <c r="GB366" s="46"/>
      <c r="GC366" s="46"/>
      <c r="GD366" s="46"/>
      <c r="GE366" s="46"/>
      <c r="GF366" s="46"/>
      <c r="GG366" s="46"/>
      <c r="GH366" s="46"/>
      <c r="GI366" s="46"/>
      <c r="GJ366" s="46"/>
      <c r="GK366" s="46"/>
      <c r="GL366" s="46"/>
      <c r="GM366" s="46"/>
      <c r="GN366" s="46"/>
      <c r="GO366" s="46"/>
      <c r="GP366" s="46"/>
      <c r="GQ366" s="46"/>
      <c r="GR366" s="46"/>
      <c r="GS366" s="46"/>
      <c r="GT366" s="46"/>
      <c r="GU366" s="46"/>
      <c r="GV366" s="46"/>
      <c r="GW366" s="46"/>
      <c r="GX366" s="46"/>
      <c r="GY366" s="46"/>
      <c r="GZ366" s="46"/>
      <c r="HA366" s="46"/>
      <c r="HB366" s="46"/>
      <c r="HC366" s="46"/>
      <c r="HD366" s="46"/>
      <c r="HE366" s="46"/>
      <c r="HF366" s="46"/>
      <c r="HG366" s="46"/>
      <c r="HH366" s="46"/>
      <c r="HI366" s="46"/>
      <c r="HJ366" s="46"/>
      <c r="HK366" s="46"/>
      <c r="HL366" s="46"/>
      <c r="HM366" s="46"/>
      <c r="HN366" s="46"/>
      <c r="HO366" s="46"/>
      <c r="HP366" s="46"/>
      <c r="HQ366" s="46"/>
      <c r="HR366" s="46"/>
      <c r="HS366" s="46"/>
      <c r="HT366" s="46"/>
      <c r="HU366" s="46"/>
      <c r="HV366" s="46"/>
      <c r="HW366" s="46"/>
      <c r="HX366" s="46"/>
      <c r="HY366" s="46"/>
      <c r="HZ366" s="46"/>
      <c r="IA366" s="46"/>
      <c r="IB366" s="46"/>
      <c r="IC366" s="46"/>
      <c r="ID366" s="46"/>
      <c r="IE366" s="46"/>
      <c r="IF366" s="46"/>
      <c r="IG366" s="46"/>
      <c r="IH366" s="46"/>
      <c r="II366" s="46"/>
      <c r="IJ366" s="46"/>
      <c r="IK366" s="46"/>
      <c r="IL366" s="46"/>
      <c r="IM366" s="46"/>
      <c r="IN366" s="46"/>
      <c r="IO366" s="46"/>
      <c r="IP366" s="46"/>
      <c r="IQ366" s="46"/>
      <c r="IR366" s="46"/>
      <c r="IS366" s="46"/>
      <c r="IT366" s="46"/>
      <c r="IU366" s="46"/>
      <c r="IV366" s="46"/>
      <c r="IW366" s="46"/>
      <c r="IX366" s="46"/>
      <c r="IY366" s="46"/>
      <c r="IZ366" s="46"/>
      <c r="JA366" s="46"/>
      <c r="JB366" s="46"/>
      <c r="JC366" s="46"/>
      <c r="JD366" s="46"/>
      <c r="JE366" s="46"/>
    </row>
    <row r="367" spans="1:265" s="788" customFormat="1" ht="14.25" customHeight="1" thickBot="1" x14ac:dyDescent="0.25">
      <c r="A367" s="790"/>
      <c r="B367" s="73" t="s">
        <v>191</v>
      </c>
      <c r="C367" s="113"/>
      <c r="D367" s="884" t="s">
        <v>192</v>
      </c>
      <c r="E367" s="905"/>
      <c r="F367" s="437"/>
      <c r="G367" s="438"/>
      <c r="H367" s="184" t="s">
        <v>23</v>
      </c>
      <c r="I367" s="184" t="s">
        <v>108</v>
      </c>
      <c r="J367" s="184"/>
      <c r="K367" s="225" t="s">
        <v>347</v>
      </c>
      <c r="L367" s="225" t="s">
        <v>97</v>
      </c>
      <c r="M367" s="397">
        <v>8</v>
      </c>
      <c r="N367" s="397" t="s">
        <v>24</v>
      </c>
      <c r="O367" s="225" t="s">
        <v>348</v>
      </c>
      <c r="P367" s="2159">
        <f t="shared" si="29"/>
        <v>4</v>
      </c>
      <c r="Q367" s="297">
        <v>4</v>
      </c>
      <c r="R367" s="298"/>
      <c r="S367" s="298"/>
      <c r="T367" s="298"/>
      <c r="U367" s="298"/>
      <c r="V367" s="298"/>
      <c r="W367" s="299"/>
      <c r="X367" s="122"/>
      <c r="Y367" s="122"/>
      <c r="Z367" s="63"/>
      <c r="AA367" s="789"/>
      <c r="AB367" s="789"/>
      <c r="AC367" s="789" t="str">
        <f t="shared" si="34"/>
        <v/>
      </c>
      <c r="AD367" s="789"/>
      <c r="AE367" s="789"/>
      <c r="AF367" s="2111">
        <f t="shared" si="30"/>
        <v>4</v>
      </c>
      <c r="AG367" s="2111">
        <f t="shared" si="31"/>
        <v>0</v>
      </c>
      <c r="AH367" s="789"/>
      <c r="AI367" s="789"/>
      <c r="AJ367" s="789"/>
      <c r="AK367" s="789"/>
      <c r="AL367" s="789"/>
      <c r="AM367" s="789"/>
      <c r="AN367" s="789"/>
      <c r="AO367" s="789"/>
      <c r="AP367" s="789"/>
      <c r="AQ367" s="789"/>
      <c r="AR367" s="789"/>
      <c r="AS367" s="789"/>
      <c r="AT367" s="789"/>
      <c r="AU367" s="789"/>
      <c r="AV367" s="789"/>
      <c r="AW367" s="789"/>
      <c r="AX367" s="789"/>
      <c r="AY367" s="789"/>
      <c r="AZ367" s="789"/>
      <c r="BA367" s="789"/>
      <c r="BB367" s="789"/>
      <c r="BC367" s="789"/>
      <c r="BD367" s="789"/>
      <c r="BE367" s="789"/>
      <c r="BF367" s="789"/>
      <c r="BG367" s="789"/>
      <c r="BH367" s="789"/>
      <c r="BI367" s="789"/>
      <c r="BJ367" s="789"/>
      <c r="BK367" s="789"/>
      <c r="BL367" s="789"/>
      <c r="BM367" s="789"/>
      <c r="BN367" s="789"/>
      <c r="BO367" s="789"/>
      <c r="BP367" s="789"/>
      <c r="BQ367" s="789"/>
      <c r="BR367" s="789"/>
      <c r="BS367" s="789"/>
      <c r="BT367" s="789"/>
      <c r="BU367" s="789"/>
      <c r="BV367" s="789"/>
      <c r="BW367" s="789"/>
      <c r="BX367" s="789"/>
      <c r="BY367" s="789"/>
      <c r="BZ367" s="789"/>
      <c r="CA367" s="789"/>
      <c r="CB367" s="789"/>
      <c r="CC367" s="789"/>
      <c r="CD367" s="789"/>
      <c r="CE367" s="789"/>
      <c r="CF367" s="789"/>
      <c r="CG367" s="789"/>
      <c r="CH367" s="789"/>
      <c r="CI367" s="789"/>
      <c r="CJ367" s="789"/>
      <c r="CK367" s="789"/>
      <c r="CL367" s="789"/>
      <c r="CM367" s="789"/>
      <c r="CN367" s="789"/>
      <c r="CO367" s="789"/>
      <c r="CP367" s="789"/>
      <c r="CQ367" s="789"/>
      <c r="CR367" s="789"/>
      <c r="CS367" s="789"/>
      <c r="CT367" s="789"/>
      <c r="CU367" s="789"/>
      <c r="CV367" s="789"/>
      <c r="CW367" s="789"/>
      <c r="CX367" s="789"/>
      <c r="CY367" s="789"/>
      <c r="CZ367" s="789"/>
      <c r="DA367" s="789"/>
      <c r="DB367" s="789"/>
      <c r="DC367" s="789"/>
      <c r="DD367" s="789"/>
      <c r="DE367" s="789"/>
      <c r="DF367" s="789"/>
      <c r="DG367" s="789"/>
      <c r="DH367" s="789"/>
      <c r="DI367" s="789"/>
      <c r="DJ367" s="789"/>
      <c r="DK367" s="789"/>
      <c r="DL367" s="789"/>
      <c r="DM367" s="789"/>
      <c r="DN367" s="789"/>
      <c r="DO367" s="789"/>
      <c r="DP367" s="789"/>
      <c r="DQ367" s="789"/>
      <c r="DR367" s="789"/>
      <c r="DS367" s="789"/>
      <c r="DT367" s="789"/>
      <c r="DU367" s="789"/>
      <c r="DV367" s="789"/>
      <c r="DW367" s="789"/>
      <c r="DX367" s="789"/>
      <c r="DY367" s="789"/>
      <c r="DZ367" s="789"/>
      <c r="EA367" s="789"/>
      <c r="EB367" s="789"/>
      <c r="EC367" s="789"/>
      <c r="ED367" s="789"/>
      <c r="EE367" s="789"/>
      <c r="EF367" s="789"/>
      <c r="EG367" s="789"/>
      <c r="EH367" s="789"/>
      <c r="EI367" s="789"/>
      <c r="EJ367" s="789"/>
      <c r="EK367" s="789"/>
      <c r="EL367" s="789"/>
      <c r="EM367" s="789"/>
      <c r="EN367" s="789"/>
      <c r="EO367" s="789"/>
      <c r="EP367" s="789"/>
      <c r="EQ367" s="789"/>
      <c r="ER367" s="789"/>
      <c r="ES367" s="789"/>
      <c r="ET367" s="789"/>
      <c r="EU367" s="789"/>
      <c r="EV367" s="789"/>
      <c r="EW367" s="789"/>
      <c r="EX367" s="789"/>
      <c r="EY367" s="789"/>
      <c r="EZ367" s="789"/>
      <c r="FA367" s="789"/>
      <c r="FB367" s="789"/>
      <c r="FC367" s="789"/>
      <c r="FD367" s="789"/>
      <c r="FE367" s="789"/>
      <c r="FF367" s="789"/>
      <c r="FG367" s="789"/>
      <c r="FH367" s="789"/>
      <c r="FI367" s="789"/>
      <c r="FJ367" s="789"/>
      <c r="FK367" s="789"/>
      <c r="FL367" s="789"/>
      <c r="FM367" s="789"/>
      <c r="FN367" s="789"/>
      <c r="FO367" s="789"/>
      <c r="FP367" s="789"/>
      <c r="FQ367" s="789"/>
      <c r="FR367" s="789"/>
      <c r="FS367" s="789"/>
      <c r="FT367" s="789"/>
      <c r="FU367" s="789"/>
      <c r="FV367" s="789"/>
      <c r="FW367" s="789"/>
      <c r="FX367" s="789"/>
      <c r="FY367" s="789"/>
      <c r="FZ367" s="789"/>
      <c r="GA367" s="789"/>
      <c r="GB367" s="789"/>
      <c r="GC367" s="789"/>
      <c r="GD367" s="789"/>
      <c r="GE367" s="789"/>
      <c r="GF367" s="789"/>
      <c r="GG367" s="789"/>
      <c r="GH367" s="789"/>
      <c r="GI367" s="789"/>
      <c r="GJ367" s="789"/>
      <c r="GK367" s="789"/>
      <c r="GL367" s="789"/>
      <c r="GM367" s="789"/>
      <c r="GN367" s="789"/>
      <c r="GO367" s="789"/>
      <c r="GP367" s="789"/>
      <c r="GQ367" s="789"/>
      <c r="GR367" s="789"/>
      <c r="GS367" s="789"/>
      <c r="GT367" s="789"/>
      <c r="GU367" s="789"/>
      <c r="GV367" s="789"/>
      <c r="GW367" s="789"/>
      <c r="GX367" s="789"/>
      <c r="GY367" s="789"/>
      <c r="GZ367" s="789"/>
      <c r="HA367" s="789"/>
      <c r="HB367" s="789"/>
      <c r="HC367" s="789"/>
      <c r="HD367" s="789"/>
      <c r="HE367" s="789"/>
      <c r="HF367" s="789"/>
      <c r="HG367" s="789"/>
      <c r="HH367" s="789"/>
      <c r="HI367" s="789"/>
      <c r="HJ367" s="789"/>
      <c r="HK367" s="789"/>
      <c r="HL367" s="789"/>
      <c r="HM367" s="789"/>
      <c r="HN367" s="789"/>
      <c r="HO367" s="789"/>
      <c r="HP367" s="789"/>
      <c r="HQ367" s="789"/>
      <c r="HR367" s="789"/>
      <c r="HS367" s="789"/>
      <c r="HT367" s="789"/>
      <c r="HU367" s="789"/>
      <c r="HV367" s="789"/>
      <c r="HW367" s="789"/>
      <c r="HX367" s="789"/>
      <c r="HY367" s="789"/>
      <c r="HZ367" s="789"/>
      <c r="IA367" s="789"/>
      <c r="IB367" s="789"/>
      <c r="IC367" s="789"/>
      <c r="ID367" s="789"/>
      <c r="IE367" s="789"/>
      <c r="IF367" s="789"/>
      <c r="IG367" s="789"/>
      <c r="IH367" s="789"/>
      <c r="II367" s="789"/>
      <c r="IJ367" s="789"/>
      <c r="IK367" s="789"/>
      <c r="IL367" s="789"/>
      <c r="IM367" s="789"/>
      <c r="IN367" s="789"/>
      <c r="IO367" s="789"/>
      <c r="IP367" s="789"/>
      <c r="IQ367" s="789"/>
      <c r="IR367" s="789"/>
      <c r="IS367" s="789"/>
      <c r="IT367" s="789"/>
      <c r="IU367" s="789"/>
      <c r="IV367" s="789"/>
      <c r="IW367" s="789"/>
      <c r="IX367" s="789"/>
      <c r="IY367" s="789"/>
      <c r="IZ367" s="789"/>
      <c r="JA367" s="789"/>
      <c r="JB367" s="789"/>
      <c r="JC367" s="789"/>
      <c r="JD367" s="789"/>
      <c r="JE367" s="789"/>
    </row>
    <row r="368" spans="1:265" s="7" customFormat="1" ht="14.25" customHeight="1" thickBot="1" x14ac:dyDescent="0.25">
      <c r="A368" s="790"/>
      <c r="B368" s="73" t="s">
        <v>191</v>
      </c>
      <c r="C368" s="113"/>
      <c r="D368" s="884" t="s">
        <v>192</v>
      </c>
      <c r="E368" s="905"/>
      <c r="F368" s="437"/>
      <c r="G368" s="438"/>
      <c r="H368" s="184" t="s">
        <v>23</v>
      </c>
      <c r="I368" s="184" t="s">
        <v>108</v>
      </c>
      <c r="J368" s="184"/>
      <c r="K368" s="225" t="s">
        <v>1713</v>
      </c>
      <c r="L368" s="225" t="s">
        <v>97</v>
      </c>
      <c r="M368" s="397">
        <v>9</v>
      </c>
      <c r="N368" s="397" t="s">
        <v>24</v>
      </c>
      <c r="O368" s="225" t="s">
        <v>348</v>
      </c>
      <c r="P368" s="2159">
        <f t="shared" si="29"/>
        <v>10</v>
      </c>
      <c r="Q368" s="297">
        <v>10</v>
      </c>
      <c r="R368" s="298"/>
      <c r="S368" s="298"/>
      <c r="T368" s="298"/>
      <c r="U368" s="298"/>
      <c r="V368" s="298"/>
      <c r="W368" s="299"/>
      <c r="X368" s="122"/>
      <c r="Y368" s="122"/>
      <c r="Z368" s="63"/>
      <c r="AA368" s="46"/>
      <c r="AB368" s="46"/>
      <c r="AC368" s="46" t="str">
        <f t="shared" si="34"/>
        <v/>
      </c>
      <c r="AD368" s="46"/>
      <c r="AE368" s="46"/>
      <c r="AF368" s="2111">
        <f t="shared" si="30"/>
        <v>10</v>
      </c>
      <c r="AG368" s="2111">
        <f t="shared" si="31"/>
        <v>0</v>
      </c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  <c r="DA368" s="46"/>
      <c r="DB368" s="46"/>
      <c r="DC368" s="46"/>
      <c r="DD368" s="46"/>
      <c r="DE368" s="46"/>
      <c r="DF368" s="46"/>
      <c r="DG368" s="46"/>
      <c r="DH368" s="46"/>
      <c r="DI368" s="46"/>
      <c r="DJ368" s="46"/>
      <c r="DK368" s="46"/>
      <c r="DL368" s="46"/>
      <c r="DM368" s="46"/>
      <c r="DN368" s="46"/>
      <c r="DO368" s="46"/>
      <c r="DP368" s="46"/>
      <c r="DQ368" s="46"/>
      <c r="DR368" s="46"/>
      <c r="DS368" s="46"/>
      <c r="DT368" s="46"/>
      <c r="DU368" s="46"/>
      <c r="DV368" s="46"/>
      <c r="DW368" s="46"/>
      <c r="DX368" s="46"/>
      <c r="DY368" s="46"/>
      <c r="DZ368" s="46"/>
      <c r="EA368" s="46"/>
      <c r="EB368" s="46"/>
      <c r="EC368" s="46"/>
      <c r="ED368" s="46"/>
      <c r="EE368" s="46"/>
      <c r="EF368" s="46"/>
      <c r="EG368" s="46"/>
      <c r="EH368" s="46"/>
      <c r="EI368" s="46"/>
      <c r="EJ368" s="46"/>
      <c r="EK368" s="46"/>
      <c r="EL368" s="46"/>
      <c r="EM368" s="46"/>
      <c r="EN368" s="46"/>
      <c r="EO368" s="46"/>
      <c r="EP368" s="46"/>
      <c r="EQ368" s="46"/>
      <c r="ER368" s="46"/>
      <c r="ES368" s="46"/>
      <c r="ET368" s="46"/>
      <c r="EU368" s="46"/>
      <c r="EV368" s="46"/>
      <c r="EW368" s="46"/>
      <c r="EX368" s="46"/>
      <c r="EY368" s="46"/>
      <c r="EZ368" s="46"/>
      <c r="FA368" s="46"/>
      <c r="FB368" s="46"/>
      <c r="FC368" s="46"/>
      <c r="FD368" s="46"/>
      <c r="FE368" s="46"/>
      <c r="FF368" s="46"/>
      <c r="FG368" s="46"/>
      <c r="FH368" s="46"/>
      <c r="FI368" s="46"/>
      <c r="FJ368" s="46"/>
      <c r="FK368" s="46"/>
      <c r="FL368" s="46"/>
      <c r="FM368" s="46"/>
      <c r="FN368" s="46"/>
      <c r="FO368" s="46"/>
      <c r="FP368" s="46"/>
      <c r="FQ368" s="46"/>
      <c r="FR368" s="46"/>
      <c r="FS368" s="46"/>
      <c r="FT368" s="46"/>
      <c r="FU368" s="46"/>
      <c r="FV368" s="46"/>
      <c r="FW368" s="46"/>
      <c r="FX368" s="46"/>
      <c r="FY368" s="46"/>
      <c r="FZ368" s="46"/>
      <c r="GA368" s="46"/>
      <c r="GB368" s="46"/>
      <c r="GC368" s="46"/>
      <c r="GD368" s="46"/>
      <c r="GE368" s="46"/>
      <c r="GF368" s="46"/>
      <c r="GG368" s="46"/>
      <c r="GH368" s="46"/>
      <c r="GI368" s="46"/>
      <c r="GJ368" s="46"/>
      <c r="GK368" s="46"/>
      <c r="GL368" s="46"/>
      <c r="GM368" s="46"/>
      <c r="GN368" s="46"/>
      <c r="GO368" s="46"/>
      <c r="GP368" s="46"/>
      <c r="GQ368" s="46"/>
      <c r="GR368" s="46"/>
      <c r="GS368" s="46"/>
      <c r="GT368" s="46"/>
      <c r="GU368" s="46"/>
      <c r="GV368" s="46"/>
      <c r="GW368" s="46"/>
      <c r="GX368" s="46"/>
      <c r="GY368" s="46"/>
      <c r="GZ368" s="46"/>
      <c r="HA368" s="46"/>
      <c r="HB368" s="46"/>
      <c r="HC368" s="46"/>
      <c r="HD368" s="46"/>
      <c r="HE368" s="46"/>
      <c r="HF368" s="46"/>
      <c r="HG368" s="46"/>
      <c r="HH368" s="46"/>
      <c r="HI368" s="46"/>
      <c r="HJ368" s="46"/>
      <c r="HK368" s="46"/>
      <c r="HL368" s="46"/>
      <c r="HM368" s="46"/>
      <c r="HN368" s="46"/>
      <c r="HO368" s="46"/>
      <c r="HP368" s="46"/>
      <c r="HQ368" s="46"/>
      <c r="HR368" s="46"/>
      <c r="HS368" s="46"/>
      <c r="HT368" s="46"/>
      <c r="HU368" s="46"/>
      <c r="HV368" s="46"/>
      <c r="HW368" s="46"/>
      <c r="HX368" s="46"/>
      <c r="HY368" s="46"/>
      <c r="HZ368" s="46"/>
      <c r="IA368" s="46"/>
      <c r="IB368" s="46"/>
      <c r="IC368" s="46"/>
      <c r="ID368" s="46"/>
      <c r="IE368" s="46"/>
      <c r="IF368" s="46"/>
      <c r="IG368" s="46"/>
      <c r="IH368" s="46"/>
      <c r="II368" s="46"/>
      <c r="IJ368" s="46"/>
      <c r="IK368" s="46"/>
      <c r="IL368" s="46"/>
      <c r="IM368" s="46"/>
      <c r="IN368" s="46"/>
      <c r="IO368" s="46"/>
      <c r="IP368" s="46"/>
      <c r="IQ368" s="46"/>
      <c r="IR368" s="46"/>
      <c r="IS368" s="46"/>
      <c r="IT368" s="46"/>
      <c r="IU368" s="46"/>
      <c r="IV368" s="46"/>
      <c r="IW368" s="46"/>
      <c r="IX368" s="46"/>
      <c r="IY368" s="46"/>
      <c r="IZ368" s="46"/>
      <c r="JA368" s="46"/>
      <c r="JB368" s="46"/>
      <c r="JC368" s="46"/>
      <c r="JD368" s="46"/>
      <c r="JE368" s="46"/>
    </row>
    <row r="369" spans="1:265" s="7" customFormat="1" ht="15" customHeight="1" thickBot="1" x14ac:dyDescent="0.25">
      <c r="A369" s="790"/>
      <c r="B369" s="73" t="s">
        <v>191</v>
      </c>
      <c r="C369" s="113"/>
      <c r="D369" s="884" t="s">
        <v>192</v>
      </c>
      <c r="E369" s="905"/>
      <c r="F369" s="437"/>
      <c r="G369" s="438"/>
      <c r="H369" s="184" t="s">
        <v>23</v>
      </c>
      <c r="I369" s="184" t="s">
        <v>108</v>
      </c>
      <c r="J369" s="1723" t="s">
        <v>1424</v>
      </c>
      <c r="K369" s="225" t="s">
        <v>1505</v>
      </c>
      <c r="L369" s="225"/>
      <c r="M369" s="397"/>
      <c r="N369" s="397"/>
      <c r="O369" s="225"/>
      <c r="P369" s="2159">
        <f t="shared" si="29"/>
        <v>0</v>
      </c>
      <c r="Q369" s="297"/>
      <c r="R369" s="298"/>
      <c r="S369" s="298">
        <v>5</v>
      </c>
      <c r="T369" s="298"/>
      <c r="U369" s="298"/>
      <c r="V369" s="298"/>
      <c r="W369" s="299"/>
      <c r="X369" s="122"/>
      <c r="Y369" s="122"/>
      <c r="Z369" s="63"/>
      <c r="AA369" s="46"/>
      <c r="AB369" s="46"/>
      <c r="AC369" s="46" t="str">
        <f t="shared" si="34"/>
        <v/>
      </c>
      <c r="AD369" s="46"/>
      <c r="AE369" s="46"/>
      <c r="AF369" s="2111">
        <f t="shared" si="30"/>
        <v>0</v>
      </c>
      <c r="AG369" s="2111">
        <f t="shared" si="31"/>
        <v>5</v>
      </c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  <c r="DA369" s="46"/>
      <c r="DB369" s="46"/>
      <c r="DC369" s="46"/>
      <c r="DD369" s="46"/>
      <c r="DE369" s="46"/>
      <c r="DF369" s="46"/>
      <c r="DG369" s="46"/>
      <c r="DH369" s="46"/>
      <c r="DI369" s="46"/>
      <c r="DJ369" s="46"/>
      <c r="DK369" s="46"/>
      <c r="DL369" s="46"/>
      <c r="DM369" s="46"/>
      <c r="DN369" s="46"/>
      <c r="DO369" s="46"/>
      <c r="DP369" s="46"/>
      <c r="DQ369" s="46"/>
      <c r="DR369" s="46"/>
      <c r="DS369" s="46"/>
      <c r="DT369" s="46"/>
      <c r="DU369" s="46"/>
      <c r="DV369" s="46"/>
      <c r="DW369" s="46"/>
      <c r="DX369" s="46"/>
      <c r="DY369" s="46"/>
      <c r="DZ369" s="46"/>
      <c r="EA369" s="46"/>
      <c r="EB369" s="46"/>
      <c r="EC369" s="46"/>
      <c r="ED369" s="46"/>
      <c r="EE369" s="46"/>
      <c r="EF369" s="46"/>
      <c r="EG369" s="46"/>
      <c r="EH369" s="46"/>
      <c r="EI369" s="46"/>
      <c r="EJ369" s="46"/>
      <c r="EK369" s="46"/>
      <c r="EL369" s="46"/>
      <c r="EM369" s="46"/>
      <c r="EN369" s="46"/>
      <c r="EO369" s="46"/>
      <c r="EP369" s="46"/>
      <c r="EQ369" s="46"/>
      <c r="ER369" s="46"/>
      <c r="ES369" s="46"/>
      <c r="ET369" s="46"/>
      <c r="EU369" s="46"/>
      <c r="EV369" s="46"/>
      <c r="EW369" s="46"/>
      <c r="EX369" s="46"/>
      <c r="EY369" s="46"/>
      <c r="EZ369" s="46"/>
      <c r="FA369" s="46"/>
      <c r="FB369" s="46"/>
      <c r="FC369" s="46"/>
      <c r="FD369" s="46"/>
      <c r="FE369" s="46"/>
      <c r="FF369" s="46"/>
      <c r="FG369" s="46"/>
      <c r="FH369" s="46"/>
      <c r="FI369" s="46"/>
      <c r="FJ369" s="46"/>
      <c r="FK369" s="46"/>
      <c r="FL369" s="46"/>
      <c r="FM369" s="46"/>
      <c r="FN369" s="46"/>
      <c r="FO369" s="46"/>
      <c r="FP369" s="46"/>
      <c r="FQ369" s="46"/>
      <c r="FR369" s="46"/>
      <c r="FS369" s="46"/>
      <c r="FT369" s="46"/>
      <c r="FU369" s="46"/>
      <c r="FV369" s="46"/>
      <c r="FW369" s="46"/>
      <c r="FX369" s="46"/>
      <c r="FY369" s="46"/>
      <c r="FZ369" s="46"/>
      <c r="GA369" s="46"/>
      <c r="GB369" s="46"/>
      <c r="GC369" s="46"/>
      <c r="GD369" s="46"/>
      <c r="GE369" s="46"/>
      <c r="GF369" s="46"/>
      <c r="GG369" s="46"/>
      <c r="GH369" s="46"/>
      <c r="GI369" s="46"/>
      <c r="GJ369" s="46"/>
      <c r="GK369" s="46"/>
      <c r="GL369" s="46"/>
      <c r="GM369" s="46"/>
      <c r="GN369" s="46"/>
      <c r="GO369" s="46"/>
      <c r="GP369" s="46"/>
      <c r="GQ369" s="46"/>
      <c r="GR369" s="46"/>
      <c r="GS369" s="46"/>
      <c r="GT369" s="46"/>
      <c r="GU369" s="46"/>
      <c r="GV369" s="46"/>
      <c r="GW369" s="46"/>
      <c r="GX369" s="46"/>
      <c r="GY369" s="46"/>
      <c r="GZ369" s="46"/>
      <c r="HA369" s="46"/>
      <c r="HB369" s="46"/>
      <c r="HC369" s="46"/>
      <c r="HD369" s="46"/>
      <c r="HE369" s="46"/>
      <c r="HF369" s="46"/>
      <c r="HG369" s="46"/>
      <c r="HH369" s="46"/>
      <c r="HI369" s="46"/>
      <c r="HJ369" s="46"/>
      <c r="HK369" s="46"/>
      <c r="HL369" s="46"/>
      <c r="HM369" s="46"/>
      <c r="HN369" s="46"/>
      <c r="HO369" s="46"/>
      <c r="HP369" s="46"/>
      <c r="HQ369" s="46"/>
      <c r="HR369" s="46"/>
      <c r="HS369" s="46"/>
      <c r="HT369" s="46"/>
      <c r="HU369" s="46"/>
      <c r="HV369" s="46"/>
      <c r="HW369" s="46"/>
      <c r="HX369" s="46"/>
      <c r="HY369" s="46"/>
      <c r="HZ369" s="46"/>
      <c r="IA369" s="46"/>
      <c r="IB369" s="46"/>
      <c r="IC369" s="46"/>
      <c r="ID369" s="46"/>
      <c r="IE369" s="46"/>
      <c r="IF369" s="46"/>
      <c r="IG369" s="46"/>
      <c r="IH369" s="46"/>
      <c r="II369" s="46"/>
      <c r="IJ369" s="46"/>
      <c r="IK369" s="46"/>
      <c r="IL369" s="46"/>
      <c r="IM369" s="46"/>
      <c r="IN369" s="46"/>
      <c r="IO369" s="46"/>
      <c r="IP369" s="46"/>
      <c r="IQ369" s="46"/>
      <c r="IR369" s="46"/>
      <c r="IS369" s="46"/>
      <c r="IT369" s="46"/>
      <c r="IU369" s="46"/>
      <c r="IV369" s="46"/>
      <c r="IW369" s="46"/>
      <c r="IX369" s="46"/>
      <c r="IY369" s="46"/>
      <c r="IZ369" s="46"/>
      <c r="JA369" s="46"/>
      <c r="JB369" s="46"/>
      <c r="JC369" s="46"/>
      <c r="JD369" s="46"/>
      <c r="JE369" s="46"/>
    </row>
    <row r="370" spans="1:265" s="7" customFormat="1" ht="15" customHeight="1" thickBot="1" x14ac:dyDescent="0.25">
      <c r="A370" s="790"/>
      <c r="B370" s="73" t="s">
        <v>191</v>
      </c>
      <c r="C370" s="113"/>
      <c r="D370" s="884" t="s">
        <v>192</v>
      </c>
      <c r="E370" s="905"/>
      <c r="F370" s="437"/>
      <c r="G370" s="438"/>
      <c r="H370" s="184" t="s">
        <v>23</v>
      </c>
      <c r="I370" s="184" t="s">
        <v>108</v>
      </c>
      <c r="J370" s="1756" t="s">
        <v>1424</v>
      </c>
      <c r="K370" s="212" t="s">
        <v>1506</v>
      </c>
      <c r="L370" s="225"/>
      <c r="M370" s="397"/>
      <c r="N370" s="397"/>
      <c r="O370" s="225"/>
      <c r="P370" s="2159">
        <f t="shared" si="29"/>
        <v>0</v>
      </c>
      <c r="Q370" s="297"/>
      <c r="R370" s="298"/>
      <c r="S370" s="298">
        <v>3</v>
      </c>
      <c r="T370" s="298"/>
      <c r="U370" s="298"/>
      <c r="V370" s="298"/>
      <c r="W370" s="299"/>
      <c r="X370" s="122"/>
      <c r="Y370" s="122"/>
      <c r="Z370" s="63"/>
      <c r="AA370" s="46"/>
      <c r="AB370" s="46"/>
      <c r="AC370" s="46" t="str">
        <f t="shared" si="34"/>
        <v/>
      </c>
      <c r="AD370" s="46"/>
      <c r="AE370" s="46"/>
      <c r="AF370" s="2111">
        <f t="shared" si="30"/>
        <v>0</v>
      </c>
      <c r="AG370" s="2111">
        <f t="shared" si="31"/>
        <v>3</v>
      </c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46"/>
      <c r="DV370" s="46"/>
      <c r="DW370" s="46"/>
      <c r="DX370" s="46"/>
      <c r="DY370" s="46"/>
      <c r="DZ370" s="46"/>
      <c r="EA370" s="46"/>
      <c r="EB370" s="46"/>
      <c r="EC370" s="46"/>
      <c r="ED370" s="46"/>
      <c r="EE370" s="46"/>
      <c r="EF370" s="46"/>
      <c r="EG370" s="46"/>
      <c r="EH370" s="46"/>
      <c r="EI370" s="46"/>
      <c r="EJ370" s="46"/>
      <c r="EK370" s="46"/>
      <c r="EL370" s="46"/>
      <c r="EM370" s="46"/>
      <c r="EN370" s="46"/>
      <c r="EO370" s="46"/>
      <c r="EP370" s="46"/>
      <c r="EQ370" s="46"/>
      <c r="ER370" s="46"/>
      <c r="ES370" s="46"/>
      <c r="ET370" s="46"/>
      <c r="EU370" s="46"/>
      <c r="EV370" s="46"/>
      <c r="EW370" s="46"/>
      <c r="EX370" s="46"/>
      <c r="EY370" s="46"/>
      <c r="EZ370" s="46"/>
      <c r="FA370" s="46"/>
      <c r="FB370" s="46"/>
      <c r="FC370" s="46"/>
      <c r="FD370" s="46"/>
      <c r="FE370" s="46"/>
      <c r="FF370" s="46"/>
      <c r="FG370" s="46"/>
      <c r="FH370" s="46"/>
      <c r="FI370" s="46"/>
      <c r="FJ370" s="46"/>
      <c r="FK370" s="46"/>
      <c r="FL370" s="46"/>
      <c r="FM370" s="46"/>
      <c r="FN370" s="46"/>
      <c r="FO370" s="46"/>
      <c r="FP370" s="46"/>
      <c r="FQ370" s="46"/>
      <c r="FR370" s="46"/>
      <c r="FS370" s="46"/>
      <c r="FT370" s="46"/>
      <c r="FU370" s="46"/>
      <c r="FV370" s="46"/>
      <c r="FW370" s="46"/>
      <c r="FX370" s="46"/>
      <c r="FY370" s="46"/>
      <c r="FZ370" s="46"/>
      <c r="GA370" s="46"/>
      <c r="GB370" s="46"/>
      <c r="GC370" s="46"/>
      <c r="GD370" s="46"/>
      <c r="GE370" s="46"/>
      <c r="GF370" s="46"/>
      <c r="GG370" s="46"/>
      <c r="GH370" s="46"/>
      <c r="GI370" s="46"/>
      <c r="GJ370" s="46"/>
      <c r="GK370" s="46"/>
      <c r="GL370" s="46"/>
      <c r="GM370" s="46"/>
      <c r="GN370" s="46"/>
      <c r="GO370" s="46"/>
      <c r="GP370" s="46"/>
      <c r="GQ370" s="46"/>
      <c r="GR370" s="46"/>
      <c r="GS370" s="46"/>
      <c r="GT370" s="46"/>
      <c r="GU370" s="46"/>
      <c r="GV370" s="46"/>
      <c r="GW370" s="46"/>
      <c r="GX370" s="46"/>
      <c r="GY370" s="46"/>
      <c r="GZ370" s="46"/>
      <c r="HA370" s="46"/>
      <c r="HB370" s="46"/>
      <c r="HC370" s="46"/>
      <c r="HD370" s="46"/>
      <c r="HE370" s="46"/>
      <c r="HF370" s="46"/>
      <c r="HG370" s="46"/>
      <c r="HH370" s="46"/>
      <c r="HI370" s="46"/>
      <c r="HJ370" s="46"/>
      <c r="HK370" s="46"/>
      <c r="HL370" s="46"/>
      <c r="HM370" s="46"/>
      <c r="HN370" s="46"/>
      <c r="HO370" s="46"/>
      <c r="HP370" s="46"/>
      <c r="HQ370" s="46"/>
      <c r="HR370" s="46"/>
      <c r="HS370" s="46"/>
      <c r="HT370" s="46"/>
      <c r="HU370" s="46"/>
      <c r="HV370" s="46"/>
      <c r="HW370" s="46"/>
      <c r="HX370" s="46"/>
      <c r="HY370" s="46"/>
      <c r="HZ370" s="46"/>
      <c r="IA370" s="46"/>
      <c r="IB370" s="46"/>
      <c r="IC370" s="46"/>
      <c r="ID370" s="46"/>
      <c r="IE370" s="46"/>
      <c r="IF370" s="46"/>
      <c r="IG370" s="46"/>
      <c r="IH370" s="46"/>
      <c r="II370" s="46"/>
      <c r="IJ370" s="46"/>
      <c r="IK370" s="46"/>
      <c r="IL370" s="46"/>
      <c r="IM370" s="46"/>
      <c r="IN370" s="46"/>
      <c r="IO370" s="46"/>
      <c r="IP370" s="46"/>
      <c r="IQ370" s="46"/>
      <c r="IR370" s="46"/>
      <c r="IS370" s="46"/>
      <c r="IT370" s="46"/>
      <c r="IU370" s="46"/>
      <c r="IV370" s="46"/>
      <c r="IW370" s="46"/>
      <c r="IX370" s="46"/>
      <c r="IY370" s="46"/>
      <c r="IZ370" s="46"/>
      <c r="JA370" s="46"/>
      <c r="JB370" s="46"/>
      <c r="JC370" s="46"/>
      <c r="JD370" s="46"/>
      <c r="JE370" s="46"/>
    </row>
    <row r="371" spans="1:265" s="7" customFormat="1" ht="15" customHeight="1" thickBot="1" x14ac:dyDescent="0.25">
      <c r="A371" s="790"/>
      <c r="B371" s="73" t="s">
        <v>191</v>
      </c>
      <c r="C371" s="113"/>
      <c r="D371" s="884" t="s">
        <v>192</v>
      </c>
      <c r="E371" s="905"/>
      <c r="F371" s="437"/>
      <c r="G371" s="438"/>
      <c r="H371" s="184" t="s">
        <v>23</v>
      </c>
      <c r="I371" s="184" t="s">
        <v>108</v>
      </c>
      <c r="J371" s="1776" t="s">
        <v>1425</v>
      </c>
      <c r="K371" s="225" t="s">
        <v>1745</v>
      </c>
      <c r="L371" s="225"/>
      <c r="M371" s="397"/>
      <c r="N371" s="397"/>
      <c r="O371" s="225"/>
      <c r="P371" s="2159">
        <f t="shared" si="29"/>
        <v>0</v>
      </c>
      <c r="Q371" s="297"/>
      <c r="R371" s="298"/>
      <c r="S371" s="298"/>
      <c r="T371" s="298">
        <v>4</v>
      </c>
      <c r="U371" s="298"/>
      <c r="V371" s="298"/>
      <c r="W371" s="299"/>
      <c r="X371" s="122"/>
      <c r="Y371" s="122"/>
      <c r="Z371" s="63"/>
      <c r="AA371" s="46"/>
      <c r="AB371" s="46"/>
      <c r="AC371" s="46" t="str">
        <f t="shared" si="34"/>
        <v/>
      </c>
      <c r="AD371" s="789" t="s">
        <v>2082</v>
      </c>
      <c r="AE371" s="46"/>
      <c r="AF371" s="2111">
        <f t="shared" si="30"/>
        <v>0</v>
      </c>
      <c r="AG371" s="2111">
        <f t="shared" si="31"/>
        <v>0</v>
      </c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  <c r="DA371" s="46"/>
      <c r="DB371" s="46"/>
      <c r="DC371" s="46"/>
      <c r="DD371" s="46"/>
      <c r="DE371" s="46"/>
      <c r="DF371" s="46"/>
      <c r="DG371" s="46"/>
      <c r="DH371" s="46"/>
      <c r="DI371" s="46"/>
      <c r="DJ371" s="46"/>
      <c r="DK371" s="46"/>
      <c r="DL371" s="46"/>
      <c r="DM371" s="46"/>
      <c r="DN371" s="46"/>
      <c r="DO371" s="46"/>
      <c r="DP371" s="46"/>
      <c r="DQ371" s="46"/>
      <c r="DR371" s="46"/>
      <c r="DS371" s="46"/>
      <c r="DT371" s="46"/>
      <c r="DU371" s="46"/>
      <c r="DV371" s="46"/>
      <c r="DW371" s="46"/>
      <c r="DX371" s="46"/>
      <c r="DY371" s="46"/>
      <c r="DZ371" s="46"/>
      <c r="EA371" s="46"/>
      <c r="EB371" s="46"/>
      <c r="EC371" s="46"/>
      <c r="ED371" s="46"/>
      <c r="EE371" s="46"/>
      <c r="EF371" s="46"/>
      <c r="EG371" s="46"/>
      <c r="EH371" s="46"/>
      <c r="EI371" s="46"/>
      <c r="EJ371" s="46"/>
      <c r="EK371" s="46"/>
      <c r="EL371" s="46"/>
      <c r="EM371" s="46"/>
      <c r="EN371" s="46"/>
      <c r="EO371" s="46"/>
      <c r="EP371" s="46"/>
      <c r="EQ371" s="46"/>
      <c r="ER371" s="46"/>
      <c r="ES371" s="46"/>
      <c r="ET371" s="46"/>
      <c r="EU371" s="46"/>
      <c r="EV371" s="46"/>
      <c r="EW371" s="46"/>
      <c r="EX371" s="46"/>
      <c r="EY371" s="46"/>
      <c r="EZ371" s="46"/>
      <c r="FA371" s="46"/>
      <c r="FB371" s="46"/>
      <c r="FC371" s="46"/>
      <c r="FD371" s="46"/>
      <c r="FE371" s="46"/>
      <c r="FF371" s="46"/>
      <c r="FG371" s="46"/>
      <c r="FH371" s="46"/>
      <c r="FI371" s="46"/>
      <c r="FJ371" s="46"/>
      <c r="FK371" s="46"/>
      <c r="FL371" s="46"/>
      <c r="FM371" s="46"/>
      <c r="FN371" s="46"/>
      <c r="FO371" s="46"/>
      <c r="FP371" s="46"/>
      <c r="FQ371" s="46"/>
      <c r="FR371" s="46"/>
      <c r="FS371" s="46"/>
      <c r="FT371" s="46"/>
      <c r="FU371" s="46"/>
      <c r="FV371" s="46"/>
      <c r="FW371" s="46"/>
      <c r="FX371" s="46"/>
      <c r="FY371" s="46"/>
      <c r="FZ371" s="46"/>
      <c r="GA371" s="46"/>
      <c r="GB371" s="46"/>
      <c r="GC371" s="46"/>
      <c r="GD371" s="46"/>
      <c r="GE371" s="46"/>
      <c r="GF371" s="46"/>
      <c r="GG371" s="46"/>
      <c r="GH371" s="46"/>
      <c r="GI371" s="46"/>
      <c r="GJ371" s="46"/>
      <c r="GK371" s="46"/>
      <c r="GL371" s="46"/>
      <c r="GM371" s="46"/>
      <c r="GN371" s="46"/>
      <c r="GO371" s="46"/>
      <c r="GP371" s="46"/>
      <c r="GQ371" s="46"/>
      <c r="GR371" s="46"/>
      <c r="GS371" s="46"/>
      <c r="GT371" s="46"/>
      <c r="GU371" s="46"/>
      <c r="GV371" s="46"/>
      <c r="GW371" s="46"/>
      <c r="GX371" s="46"/>
      <c r="GY371" s="46"/>
      <c r="GZ371" s="46"/>
      <c r="HA371" s="46"/>
      <c r="HB371" s="46"/>
      <c r="HC371" s="46"/>
      <c r="HD371" s="46"/>
      <c r="HE371" s="46"/>
      <c r="HF371" s="46"/>
      <c r="HG371" s="46"/>
      <c r="HH371" s="46"/>
      <c r="HI371" s="46"/>
      <c r="HJ371" s="46"/>
      <c r="HK371" s="46"/>
      <c r="HL371" s="46"/>
      <c r="HM371" s="46"/>
      <c r="HN371" s="46"/>
      <c r="HO371" s="46"/>
      <c r="HP371" s="46"/>
      <c r="HQ371" s="46"/>
      <c r="HR371" s="46"/>
      <c r="HS371" s="46"/>
      <c r="HT371" s="46"/>
      <c r="HU371" s="46"/>
      <c r="HV371" s="46"/>
      <c r="HW371" s="46"/>
      <c r="HX371" s="46"/>
      <c r="HY371" s="46"/>
      <c r="HZ371" s="46"/>
      <c r="IA371" s="46"/>
      <c r="IB371" s="46"/>
      <c r="IC371" s="46"/>
      <c r="ID371" s="46"/>
      <c r="IE371" s="46"/>
      <c r="IF371" s="46"/>
      <c r="IG371" s="46"/>
      <c r="IH371" s="46"/>
      <c r="II371" s="46"/>
      <c r="IJ371" s="46"/>
      <c r="IK371" s="46"/>
      <c r="IL371" s="46"/>
      <c r="IM371" s="46"/>
      <c r="IN371" s="46"/>
      <c r="IO371" s="46"/>
      <c r="IP371" s="46"/>
      <c r="IQ371" s="46"/>
      <c r="IR371" s="46"/>
      <c r="IS371" s="46"/>
      <c r="IT371" s="46"/>
      <c r="IU371" s="46"/>
      <c r="IV371" s="46"/>
      <c r="IW371" s="46"/>
      <c r="IX371" s="46"/>
      <c r="IY371" s="46"/>
      <c r="IZ371" s="46"/>
      <c r="JA371" s="46"/>
      <c r="JB371" s="46"/>
      <c r="JC371" s="46"/>
      <c r="JD371" s="46"/>
      <c r="JE371" s="46"/>
    </row>
    <row r="372" spans="1:265" s="7" customFormat="1" ht="15" customHeight="1" thickBot="1" x14ac:dyDescent="0.25">
      <c r="A372" s="275"/>
      <c r="B372" s="92" t="s">
        <v>191</v>
      </c>
      <c r="C372" s="115"/>
      <c r="D372" s="886" t="s">
        <v>192</v>
      </c>
      <c r="E372" s="906"/>
      <c r="F372" s="439"/>
      <c r="G372" s="440"/>
      <c r="H372" s="203" t="s">
        <v>23</v>
      </c>
      <c r="I372" s="203" t="s">
        <v>108</v>
      </c>
      <c r="J372" s="1794" t="s">
        <v>95</v>
      </c>
      <c r="K372" s="226" t="s">
        <v>1711</v>
      </c>
      <c r="L372" s="226"/>
      <c r="M372" s="524"/>
      <c r="N372" s="524"/>
      <c r="O372" s="226"/>
      <c r="P372" s="2159">
        <f t="shared" si="29"/>
        <v>0</v>
      </c>
      <c r="Q372" s="300"/>
      <c r="R372" s="301"/>
      <c r="S372" s="301"/>
      <c r="T372" s="301"/>
      <c r="U372" s="301">
        <v>8</v>
      </c>
      <c r="V372" s="301"/>
      <c r="W372" s="302"/>
      <c r="X372" s="124">
        <f>SUM(Q365:W372)</f>
        <v>40</v>
      </c>
      <c r="Y372" s="124">
        <f>X372</f>
        <v>40</v>
      </c>
      <c r="Z372" s="63"/>
      <c r="AA372" s="46"/>
      <c r="AB372" s="46"/>
      <c r="AC372" s="46" t="str">
        <f t="shared" si="34"/>
        <v/>
      </c>
      <c r="AD372" s="46"/>
      <c r="AE372" s="46"/>
      <c r="AF372" s="2111">
        <f t="shared" si="30"/>
        <v>0</v>
      </c>
      <c r="AG372" s="2111">
        <f t="shared" si="31"/>
        <v>0</v>
      </c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A372" s="46"/>
      <c r="DB372" s="46"/>
      <c r="DC372" s="46"/>
      <c r="DD372" s="46"/>
      <c r="DE372" s="46"/>
      <c r="DF372" s="46"/>
      <c r="DG372" s="46"/>
      <c r="DH372" s="46"/>
      <c r="DI372" s="46"/>
      <c r="DJ372" s="46"/>
      <c r="DK372" s="46"/>
      <c r="DL372" s="46"/>
      <c r="DM372" s="46"/>
      <c r="DN372" s="46"/>
      <c r="DO372" s="46"/>
      <c r="DP372" s="46"/>
      <c r="DQ372" s="46"/>
      <c r="DR372" s="46"/>
      <c r="DS372" s="46"/>
      <c r="DT372" s="46"/>
      <c r="DU372" s="46"/>
      <c r="DV372" s="46"/>
      <c r="DW372" s="46"/>
      <c r="DX372" s="46"/>
      <c r="DY372" s="46"/>
      <c r="DZ372" s="46"/>
      <c r="EA372" s="46"/>
      <c r="EB372" s="46"/>
      <c r="EC372" s="46"/>
      <c r="ED372" s="46"/>
      <c r="EE372" s="46"/>
      <c r="EF372" s="46"/>
      <c r="EG372" s="46"/>
      <c r="EH372" s="46"/>
      <c r="EI372" s="46"/>
      <c r="EJ372" s="46"/>
      <c r="EK372" s="46"/>
      <c r="EL372" s="46"/>
      <c r="EM372" s="46"/>
      <c r="EN372" s="46"/>
      <c r="EO372" s="46"/>
      <c r="EP372" s="46"/>
      <c r="EQ372" s="46"/>
      <c r="ER372" s="46"/>
      <c r="ES372" s="46"/>
      <c r="ET372" s="46"/>
      <c r="EU372" s="46"/>
      <c r="EV372" s="46"/>
      <c r="EW372" s="46"/>
      <c r="EX372" s="46"/>
      <c r="EY372" s="46"/>
      <c r="EZ372" s="46"/>
      <c r="FA372" s="46"/>
      <c r="FB372" s="46"/>
      <c r="FC372" s="46"/>
      <c r="FD372" s="46"/>
      <c r="FE372" s="46"/>
      <c r="FF372" s="46"/>
      <c r="FG372" s="46"/>
      <c r="FH372" s="46"/>
      <c r="FI372" s="46"/>
      <c r="FJ372" s="46"/>
      <c r="FK372" s="46"/>
      <c r="FL372" s="46"/>
      <c r="FM372" s="46"/>
      <c r="FN372" s="46"/>
      <c r="FO372" s="46"/>
      <c r="FP372" s="46"/>
      <c r="FQ372" s="46"/>
      <c r="FR372" s="46"/>
      <c r="FS372" s="46"/>
      <c r="FT372" s="46"/>
      <c r="FU372" s="46"/>
      <c r="FV372" s="46"/>
      <c r="FW372" s="46"/>
      <c r="FX372" s="46"/>
      <c r="FY372" s="46"/>
      <c r="FZ372" s="46"/>
      <c r="GA372" s="46"/>
      <c r="GB372" s="46"/>
      <c r="GC372" s="46"/>
      <c r="GD372" s="46"/>
      <c r="GE372" s="46"/>
      <c r="GF372" s="46"/>
      <c r="GG372" s="46"/>
      <c r="GH372" s="46"/>
      <c r="GI372" s="46"/>
      <c r="GJ372" s="46"/>
      <c r="GK372" s="46"/>
      <c r="GL372" s="46"/>
      <c r="GM372" s="46"/>
      <c r="GN372" s="46"/>
      <c r="GO372" s="46"/>
      <c r="GP372" s="46"/>
      <c r="GQ372" s="46"/>
      <c r="GR372" s="46"/>
      <c r="GS372" s="46"/>
      <c r="GT372" s="46"/>
      <c r="GU372" s="46"/>
      <c r="GV372" s="46"/>
      <c r="GW372" s="46"/>
      <c r="GX372" s="46"/>
      <c r="GY372" s="46"/>
      <c r="GZ372" s="46"/>
      <c r="HA372" s="46"/>
      <c r="HB372" s="46"/>
      <c r="HC372" s="46"/>
      <c r="HD372" s="46"/>
      <c r="HE372" s="46"/>
      <c r="HF372" s="46"/>
      <c r="HG372" s="46"/>
      <c r="HH372" s="46"/>
      <c r="HI372" s="46"/>
      <c r="HJ372" s="46"/>
      <c r="HK372" s="46"/>
      <c r="HL372" s="46"/>
      <c r="HM372" s="46"/>
      <c r="HN372" s="46"/>
      <c r="HO372" s="46"/>
      <c r="HP372" s="46"/>
      <c r="HQ372" s="46"/>
      <c r="HR372" s="46"/>
      <c r="HS372" s="46"/>
      <c r="HT372" s="46"/>
      <c r="HU372" s="46"/>
      <c r="HV372" s="46"/>
      <c r="HW372" s="46"/>
      <c r="HX372" s="46"/>
      <c r="HY372" s="46"/>
      <c r="HZ372" s="46"/>
      <c r="IA372" s="46"/>
      <c r="IB372" s="46"/>
      <c r="IC372" s="46"/>
      <c r="ID372" s="46"/>
      <c r="IE372" s="46"/>
      <c r="IF372" s="46"/>
      <c r="IG372" s="46"/>
      <c r="IH372" s="46"/>
      <c r="II372" s="46"/>
      <c r="IJ372" s="46"/>
      <c r="IK372" s="46"/>
      <c r="IL372" s="46"/>
      <c r="IM372" s="46"/>
      <c r="IN372" s="46"/>
      <c r="IO372" s="46"/>
      <c r="IP372" s="46"/>
      <c r="IQ372" s="46"/>
      <c r="IR372" s="46"/>
      <c r="IS372" s="46"/>
      <c r="IT372" s="46"/>
      <c r="IU372" s="46"/>
      <c r="IV372" s="46"/>
      <c r="IW372" s="46"/>
      <c r="IX372" s="46"/>
      <c r="IY372" s="46"/>
      <c r="IZ372" s="46"/>
      <c r="JA372" s="46"/>
      <c r="JB372" s="46"/>
      <c r="JC372" s="46"/>
      <c r="JD372" s="46"/>
      <c r="JE372" s="46"/>
    </row>
    <row r="373" spans="1:265" s="7" customFormat="1" ht="15" customHeight="1" thickBot="1" x14ac:dyDescent="0.25">
      <c r="A373" s="273">
        <f>A365+1</f>
        <v>40</v>
      </c>
      <c r="B373" s="640" t="s">
        <v>442</v>
      </c>
      <c r="C373" s="68" t="s">
        <v>35</v>
      </c>
      <c r="D373" s="909" t="s">
        <v>467</v>
      </c>
      <c r="E373" s="877"/>
      <c r="F373" s="483"/>
      <c r="G373" s="484"/>
      <c r="H373" s="793" t="s">
        <v>539</v>
      </c>
      <c r="I373" s="793" t="s">
        <v>1024</v>
      </c>
      <c r="J373" s="770"/>
      <c r="K373" s="772" t="s">
        <v>1257</v>
      </c>
      <c r="L373" s="773" t="s">
        <v>97</v>
      </c>
      <c r="M373" s="785">
        <v>1</v>
      </c>
      <c r="N373" s="810" t="s">
        <v>24</v>
      </c>
      <c r="O373" s="773" t="s">
        <v>344</v>
      </c>
      <c r="P373" s="2159">
        <f t="shared" si="29"/>
        <v>3</v>
      </c>
      <c r="Q373" s="779">
        <v>3</v>
      </c>
      <c r="R373" s="780"/>
      <c r="S373" s="780"/>
      <c r="T373" s="780"/>
      <c r="U373" s="780"/>
      <c r="V373" s="780"/>
      <c r="W373" s="781"/>
      <c r="X373" s="71"/>
      <c r="Y373" s="71"/>
      <c r="Z373" s="63" t="s">
        <v>35</v>
      </c>
      <c r="AA373" s="46" t="s">
        <v>875</v>
      </c>
      <c r="AB373" s="46" t="s">
        <v>881</v>
      </c>
      <c r="AC373" s="46">
        <f t="shared" si="34"/>
        <v>11</v>
      </c>
      <c r="AD373" s="46"/>
      <c r="AE373" s="46"/>
      <c r="AF373" s="2111">
        <f t="shared" si="30"/>
        <v>3</v>
      </c>
      <c r="AG373" s="2111">
        <f t="shared" si="31"/>
        <v>0</v>
      </c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A373" s="46"/>
      <c r="DB373" s="46"/>
      <c r="DC373" s="46"/>
      <c r="DD373" s="46"/>
      <c r="DE373" s="46"/>
      <c r="DF373" s="46"/>
      <c r="DG373" s="46"/>
      <c r="DH373" s="46"/>
      <c r="DI373" s="46"/>
      <c r="DJ373" s="46"/>
      <c r="DK373" s="46"/>
      <c r="DL373" s="46"/>
      <c r="DM373" s="46"/>
      <c r="DN373" s="46"/>
      <c r="DO373" s="46"/>
      <c r="DP373" s="46"/>
      <c r="DQ373" s="46"/>
      <c r="DR373" s="46"/>
      <c r="DS373" s="46"/>
      <c r="DT373" s="46"/>
      <c r="DU373" s="46"/>
      <c r="DV373" s="46"/>
      <c r="DW373" s="46"/>
      <c r="DX373" s="46"/>
      <c r="DY373" s="46"/>
      <c r="DZ373" s="46"/>
      <c r="EA373" s="46"/>
      <c r="EB373" s="46"/>
      <c r="EC373" s="46"/>
      <c r="ED373" s="46"/>
      <c r="EE373" s="46"/>
      <c r="EF373" s="46"/>
      <c r="EG373" s="46"/>
      <c r="EH373" s="46"/>
      <c r="EI373" s="46"/>
      <c r="EJ373" s="46"/>
      <c r="EK373" s="46"/>
      <c r="EL373" s="46"/>
      <c r="EM373" s="46"/>
      <c r="EN373" s="46"/>
      <c r="EO373" s="46"/>
      <c r="EP373" s="46"/>
      <c r="EQ373" s="46"/>
      <c r="ER373" s="46"/>
      <c r="ES373" s="46"/>
      <c r="ET373" s="46"/>
      <c r="EU373" s="46"/>
      <c r="EV373" s="46"/>
      <c r="EW373" s="46"/>
      <c r="EX373" s="46"/>
      <c r="EY373" s="46"/>
      <c r="EZ373" s="46"/>
      <c r="FA373" s="46"/>
      <c r="FB373" s="46"/>
      <c r="FC373" s="46"/>
      <c r="FD373" s="46"/>
      <c r="FE373" s="46"/>
      <c r="FF373" s="46"/>
      <c r="FG373" s="46"/>
      <c r="FH373" s="46"/>
      <c r="FI373" s="46"/>
      <c r="FJ373" s="46"/>
      <c r="FK373" s="46"/>
      <c r="FL373" s="46"/>
      <c r="FM373" s="46"/>
      <c r="FN373" s="46"/>
      <c r="FO373" s="46"/>
      <c r="FP373" s="46"/>
      <c r="FQ373" s="46"/>
      <c r="FR373" s="46"/>
      <c r="FS373" s="46"/>
      <c r="FT373" s="46"/>
      <c r="FU373" s="46"/>
      <c r="FV373" s="46"/>
      <c r="FW373" s="46"/>
      <c r="FX373" s="46"/>
      <c r="FY373" s="46"/>
      <c r="FZ373" s="46"/>
      <c r="GA373" s="46"/>
      <c r="GB373" s="46"/>
      <c r="GC373" s="46"/>
      <c r="GD373" s="46"/>
      <c r="GE373" s="46"/>
      <c r="GF373" s="46"/>
      <c r="GG373" s="46"/>
      <c r="GH373" s="46"/>
      <c r="GI373" s="46"/>
      <c r="GJ373" s="46"/>
      <c r="GK373" s="46"/>
      <c r="GL373" s="46"/>
      <c r="GM373" s="46"/>
      <c r="GN373" s="46"/>
      <c r="GO373" s="46"/>
      <c r="GP373" s="46"/>
      <c r="GQ373" s="46"/>
      <c r="GR373" s="46"/>
      <c r="GS373" s="46"/>
      <c r="GT373" s="46"/>
      <c r="GU373" s="46"/>
      <c r="GV373" s="46"/>
      <c r="GW373" s="46"/>
      <c r="GX373" s="46"/>
      <c r="GY373" s="46"/>
      <c r="GZ373" s="46"/>
      <c r="HA373" s="46"/>
      <c r="HB373" s="46"/>
      <c r="HC373" s="46"/>
      <c r="HD373" s="46"/>
      <c r="HE373" s="46"/>
      <c r="HF373" s="46"/>
      <c r="HG373" s="46"/>
      <c r="HH373" s="46"/>
      <c r="HI373" s="46"/>
      <c r="HJ373" s="46"/>
      <c r="HK373" s="46"/>
      <c r="HL373" s="46"/>
      <c r="HM373" s="46"/>
      <c r="HN373" s="46"/>
      <c r="HO373" s="46"/>
      <c r="HP373" s="46"/>
      <c r="HQ373" s="46"/>
      <c r="HR373" s="46"/>
      <c r="HS373" s="46"/>
      <c r="HT373" s="46"/>
      <c r="HU373" s="46"/>
      <c r="HV373" s="46"/>
      <c r="HW373" s="46"/>
      <c r="HX373" s="46"/>
      <c r="HY373" s="46"/>
      <c r="HZ373" s="46"/>
      <c r="IA373" s="46"/>
      <c r="IB373" s="46"/>
      <c r="IC373" s="46"/>
      <c r="ID373" s="46"/>
      <c r="IE373" s="46"/>
      <c r="IF373" s="46"/>
      <c r="IG373" s="46"/>
      <c r="IH373" s="46"/>
      <c r="II373" s="46"/>
      <c r="IJ373" s="46"/>
      <c r="IK373" s="46"/>
      <c r="IL373" s="46"/>
      <c r="IM373" s="46"/>
      <c r="IN373" s="46"/>
      <c r="IO373" s="46"/>
      <c r="IP373" s="46"/>
      <c r="IQ373" s="46"/>
      <c r="IR373" s="46"/>
      <c r="IS373" s="46"/>
      <c r="IT373" s="46"/>
      <c r="IU373" s="46"/>
      <c r="IV373" s="46"/>
      <c r="IW373" s="46"/>
      <c r="IX373" s="46"/>
      <c r="IY373" s="46"/>
      <c r="IZ373" s="46"/>
      <c r="JA373" s="46"/>
      <c r="JB373" s="46"/>
      <c r="JC373" s="46"/>
      <c r="JD373" s="46"/>
      <c r="JE373" s="46"/>
    </row>
    <row r="374" spans="1:265" s="7" customFormat="1" ht="15" customHeight="1" thickBot="1" x14ac:dyDescent="0.25">
      <c r="A374" s="790"/>
      <c r="B374" s="66" t="s">
        <v>442</v>
      </c>
      <c r="C374" s="74"/>
      <c r="D374" s="910" t="s">
        <v>467</v>
      </c>
      <c r="E374" s="879"/>
      <c r="F374" s="465"/>
      <c r="G374" s="466"/>
      <c r="H374" s="792" t="s">
        <v>539</v>
      </c>
      <c r="I374" s="546" t="s">
        <v>1024</v>
      </c>
      <c r="J374" s="546"/>
      <c r="K374" s="547" t="s">
        <v>1473</v>
      </c>
      <c r="L374" s="547" t="s">
        <v>97</v>
      </c>
      <c r="M374" s="732">
        <v>4</v>
      </c>
      <c r="N374" s="732" t="s">
        <v>24</v>
      </c>
      <c r="O374" s="547" t="s">
        <v>344</v>
      </c>
      <c r="P374" s="2159">
        <f t="shared" si="29"/>
        <v>2</v>
      </c>
      <c r="Q374" s="548">
        <v>2</v>
      </c>
      <c r="R374" s="777"/>
      <c r="S374" s="777"/>
      <c r="T374" s="777"/>
      <c r="U374" s="777"/>
      <c r="V374" s="777"/>
      <c r="W374" s="778"/>
      <c r="X374" s="79"/>
      <c r="Y374" s="79"/>
      <c r="Z374" s="63"/>
      <c r="AA374" s="46"/>
      <c r="AB374" s="46"/>
      <c r="AC374" s="46" t="str">
        <f t="shared" si="34"/>
        <v/>
      </c>
      <c r="AD374" s="46"/>
      <c r="AE374" s="46"/>
      <c r="AF374" s="2111">
        <f t="shared" si="30"/>
        <v>2</v>
      </c>
      <c r="AG374" s="2111">
        <f t="shared" si="31"/>
        <v>0</v>
      </c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A374" s="46"/>
      <c r="DB374" s="46"/>
      <c r="DC374" s="46"/>
      <c r="DD374" s="46"/>
      <c r="DE374" s="46"/>
      <c r="DF374" s="46"/>
      <c r="DG374" s="46"/>
      <c r="DH374" s="46"/>
      <c r="DI374" s="46"/>
      <c r="DJ374" s="46"/>
      <c r="DK374" s="46"/>
      <c r="DL374" s="46"/>
      <c r="DM374" s="46"/>
      <c r="DN374" s="46"/>
      <c r="DO374" s="46"/>
      <c r="DP374" s="46"/>
      <c r="DQ374" s="46"/>
      <c r="DR374" s="46"/>
      <c r="DS374" s="46"/>
      <c r="DT374" s="46"/>
      <c r="DU374" s="46"/>
      <c r="DV374" s="46"/>
      <c r="DW374" s="46"/>
      <c r="DX374" s="46"/>
      <c r="DY374" s="46"/>
      <c r="DZ374" s="46"/>
      <c r="EA374" s="46"/>
      <c r="EB374" s="46"/>
      <c r="EC374" s="46"/>
      <c r="ED374" s="46"/>
      <c r="EE374" s="46"/>
      <c r="EF374" s="46"/>
      <c r="EG374" s="46"/>
      <c r="EH374" s="46"/>
      <c r="EI374" s="46"/>
      <c r="EJ374" s="46"/>
      <c r="EK374" s="46"/>
      <c r="EL374" s="46"/>
      <c r="EM374" s="46"/>
      <c r="EN374" s="46"/>
      <c r="EO374" s="46"/>
      <c r="EP374" s="46"/>
      <c r="EQ374" s="46"/>
      <c r="ER374" s="46"/>
      <c r="ES374" s="46"/>
      <c r="ET374" s="46"/>
      <c r="EU374" s="46"/>
      <c r="EV374" s="46"/>
      <c r="EW374" s="46"/>
      <c r="EX374" s="46"/>
      <c r="EY374" s="46"/>
      <c r="EZ374" s="46"/>
      <c r="FA374" s="46"/>
      <c r="FB374" s="46"/>
      <c r="FC374" s="46"/>
      <c r="FD374" s="46"/>
      <c r="FE374" s="46"/>
      <c r="FF374" s="46"/>
      <c r="FG374" s="46"/>
      <c r="FH374" s="46"/>
      <c r="FI374" s="46"/>
      <c r="FJ374" s="46"/>
      <c r="FK374" s="46"/>
      <c r="FL374" s="46"/>
      <c r="FM374" s="46"/>
      <c r="FN374" s="46"/>
      <c r="FO374" s="46"/>
      <c r="FP374" s="46"/>
      <c r="FQ374" s="46"/>
      <c r="FR374" s="46"/>
      <c r="FS374" s="46"/>
      <c r="FT374" s="46"/>
      <c r="FU374" s="46"/>
      <c r="FV374" s="46"/>
      <c r="FW374" s="46"/>
      <c r="FX374" s="46"/>
      <c r="FY374" s="46"/>
      <c r="FZ374" s="46"/>
      <c r="GA374" s="46"/>
      <c r="GB374" s="46"/>
      <c r="GC374" s="46"/>
      <c r="GD374" s="46"/>
      <c r="GE374" s="46"/>
      <c r="GF374" s="46"/>
      <c r="GG374" s="46"/>
      <c r="GH374" s="46"/>
      <c r="GI374" s="46"/>
      <c r="GJ374" s="46"/>
      <c r="GK374" s="46"/>
      <c r="GL374" s="46"/>
      <c r="GM374" s="46"/>
      <c r="GN374" s="46"/>
      <c r="GO374" s="46"/>
      <c r="GP374" s="46"/>
      <c r="GQ374" s="46"/>
      <c r="GR374" s="46"/>
      <c r="GS374" s="46"/>
      <c r="GT374" s="46"/>
      <c r="GU374" s="46"/>
      <c r="GV374" s="46"/>
      <c r="GW374" s="46"/>
      <c r="GX374" s="46"/>
      <c r="GY374" s="46"/>
      <c r="GZ374" s="46"/>
      <c r="HA374" s="46"/>
      <c r="HB374" s="46"/>
      <c r="HC374" s="46"/>
      <c r="HD374" s="46"/>
      <c r="HE374" s="46"/>
      <c r="HF374" s="46"/>
      <c r="HG374" s="46"/>
      <c r="HH374" s="46"/>
      <c r="HI374" s="46"/>
      <c r="HJ374" s="46"/>
      <c r="HK374" s="46"/>
      <c r="HL374" s="46"/>
      <c r="HM374" s="46"/>
      <c r="HN374" s="46"/>
      <c r="HO374" s="46"/>
      <c r="HP374" s="46"/>
      <c r="HQ374" s="46"/>
      <c r="HR374" s="46"/>
      <c r="HS374" s="46"/>
      <c r="HT374" s="46"/>
      <c r="HU374" s="46"/>
      <c r="HV374" s="46"/>
      <c r="HW374" s="46"/>
      <c r="HX374" s="46"/>
      <c r="HY374" s="46"/>
      <c r="HZ374" s="46"/>
      <c r="IA374" s="46"/>
      <c r="IB374" s="46"/>
      <c r="IC374" s="46"/>
      <c r="ID374" s="46"/>
      <c r="IE374" s="46"/>
      <c r="IF374" s="46"/>
      <c r="IG374" s="46"/>
      <c r="IH374" s="46"/>
      <c r="II374" s="46"/>
      <c r="IJ374" s="46"/>
      <c r="IK374" s="46"/>
      <c r="IL374" s="46"/>
      <c r="IM374" s="46"/>
      <c r="IN374" s="46"/>
      <c r="IO374" s="46"/>
      <c r="IP374" s="46"/>
      <c r="IQ374" s="46"/>
      <c r="IR374" s="46"/>
      <c r="IS374" s="46"/>
      <c r="IT374" s="46"/>
      <c r="IU374" s="46"/>
      <c r="IV374" s="46"/>
      <c r="IW374" s="46"/>
      <c r="IX374" s="46"/>
      <c r="IY374" s="46"/>
      <c r="IZ374" s="46"/>
      <c r="JA374" s="46"/>
      <c r="JB374" s="46"/>
      <c r="JC374" s="46"/>
      <c r="JD374" s="46"/>
      <c r="JE374" s="46"/>
    </row>
    <row r="375" spans="1:265" s="7" customFormat="1" ht="15" customHeight="1" thickBot="1" x14ac:dyDescent="0.25">
      <c r="A375" s="790"/>
      <c r="B375" s="66" t="s">
        <v>442</v>
      </c>
      <c r="C375" s="74"/>
      <c r="D375" s="910" t="s">
        <v>467</v>
      </c>
      <c r="E375" s="879"/>
      <c r="F375" s="465"/>
      <c r="G375" s="466"/>
      <c r="H375" s="792" t="s">
        <v>539</v>
      </c>
      <c r="I375" s="792" t="s">
        <v>1019</v>
      </c>
      <c r="J375" s="769"/>
      <c r="K375" s="771" t="s">
        <v>1423</v>
      </c>
      <c r="L375" s="774" t="s">
        <v>97</v>
      </c>
      <c r="M375" s="786">
        <v>6</v>
      </c>
      <c r="N375" s="811" t="s">
        <v>24</v>
      </c>
      <c r="O375" s="774" t="s">
        <v>402</v>
      </c>
      <c r="P375" s="2159">
        <f t="shared" si="29"/>
        <v>3</v>
      </c>
      <c r="Q375" s="776">
        <v>3</v>
      </c>
      <c r="R375" s="777"/>
      <c r="S375" s="777"/>
      <c r="T375" s="777"/>
      <c r="U375" s="777"/>
      <c r="V375" s="777"/>
      <c r="W375" s="778"/>
      <c r="X375" s="79"/>
      <c r="Y375" s="79"/>
      <c r="Z375" s="63"/>
      <c r="AA375" s="46"/>
      <c r="AB375" s="46"/>
      <c r="AC375" s="46" t="str">
        <f t="shared" si="34"/>
        <v/>
      </c>
      <c r="AD375" s="46"/>
      <c r="AE375" s="46"/>
      <c r="AF375" s="2111">
        <f t="shared" si="30"/>
        <v>3</v>
      </c>
      <c r="AG375" s="2111">
        <f t="shared" si="31"/>
        <v>0</v>
      </c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A375" s="46"/>
      <c r="DB375" s="46"/>
      <c r="DC375" s="46"/>
      <c r="DD375" s="46"/>
      <c r="DE375" s="46"/>
      <c r="DF375" s="46"/>
      <c r="DG375" s="46"/>
      <c r="DH375" s="46"/>
      <c r="DI375" s="46"/>
      <c r="DJ375" s="46"/>
      <c r="DK375" s="46"/>
      <c r="DL375" s="46"/>
      <c r="DM375" s="46"/>
      <c r="DN375" s="46"/>
      <c r="DO375" s="46"/>
      <c r="DP375" s="46"/>
      <c r="DQ375" s="46"/>
      <c r="DR375" s="46"/>
      <c r="DS375" s="46"/>
      <c r="DT375" s="46"/>
      <c r="DU375" s="46"/>
      <c r="DV375" s="46"/>
      <c r="DW375" s="46"/>
      <c r="DX375" s="46"/>
      <c r="DY375" s="46"/>
      <c r="DZ375" s="46"/>
      <c r="EA375" s="46"/>
      <c r="EB375" s="46"/>
      <c r="EC375" s="46"/>
      <c r="ED375" s="46"/>
      <c r="EE375" s="46"/>
      <c r="EF375" s="46"/>
      <c r="EG375" s="46"/>
      <c r="EH375" s="46"/>
      <c r="EI375" s="46"/>
      <c r="EJ375" s="46"/>
      <c r="EK375" s="46"/>
      <c r="EL375" s="46"/>
      <c r="EM375" s="46"/>
      <c r="EN375" s="46"/>
      <c r="EO375" s="46"/>
      <c r="EP375" s="46"/>
      <c r="EQ375" s="46"/>
      <c r="ER375" s="46"/>
      <c r="ES375" s="46"/>
      <c r="ET375" s="46"/>
      <c r="EU375" s="46"/>
      <c r="EV375" s="46"/>
      <c r="EW375" s="46"/>
      <c r="EX375" s="46"/>
      <c r="EY375" s="46"/>
      <c r="EZ375" s="46"/>
      <c r="FA375" s="46"/>
      <c r="FB375" s="46"/>
      <c r="FC375" s="46"/>
      <c r="FD375" s="46"/>
      <c r="FE375" s="46"/>
      <c r="FF375" s="46"/>
      <c r="FG375" s="46"/>
      <c r="FH375" s="46"/>
      <c r="FI375" s="46"/>
      <c r="FJ375" s="46"/>
      <c r="FK375" s="46"/>
      <c r="FL375" s="46"/>
      <c r="FM375" s="46"/>
      <c r="FN375" s="46"/>
      <c r="FO375" s="46"/>
      <c r="FP375" s="46"/>
      <c r="FQ375" s="46"/>
      <c r="FR375" s="46"/>
      <c r="FS375" s="46"/>
      <c r="FT375" s="46"/>
      <c r="FU375" s="46"/>
      <c r="FV375" s="46"/>
      <c r="FW375" s="46"/>
      <c r="FX375" s="46"/>
      <c r="FY375" s="46"/>
      <c r="FZ375" s="46"/>
      <c r="GA375" s="46"/>
      <c r="GB375" s="46"/>
      <c r="GC375" s="46"/>
      <c r="GD375" s="46"/>
      <c r="GE375" s="46"/>
      <c r="GF375" s="46"/>
      <c r="GG375" s="46"/>
      <c r="GH375" s="46"/>
      <c r="GI375" s="46"/>
      <c r="GJ375" s="46"/>
      <c r="GK375" s="46"/>
      <c r="GL375" s="46"/>
      <c r="GM375" s="46"/>
      <c r="GN375" s="46"/>
      <c r="GO375" s="46"/>
      <c r="GP375" s="46"/>
      <c r="GQ375" s="46"/>
      <c r="GR375" s="46"/>
      <c r="GS375" s="46"/>
      <c r="GT375" s="46"/>
      <c r="GU375" s="46"/>
      <c r="GV375" s="46"/>
      <c r="GW375" s="46"/>
      <c r="GX375" s="46"/>
      <c r="GY375" s="46"/>
      <c r="GZ375" s="46"/>
      <c r="HA375" s="46"/>
      <c r="HB375" s="46"/>
      <c r="HC375" s="46"/>
      <c r="HD375" s="46"/>
      <c r="HE375" s="46"/>
      <c r="HF375" s="46"/>
      <c r="HG375" s="46"/>
      <c r="HH375" s="46"/>
      <c r="HI375" s="46"/>
      <c r="HJ375" s="46"/>
      <c r="HK375" s="46"/>
      <c r="HL375" s="46"/>
      <c r="HM375" s="46"/>
      <c r="HN375" s="46"/>
      <c r="HO375" s="46"/>
      <c r="HP375" s="46"/>
      <c r="HQ375" s="46"/>
      <c r="HR375" s="46"/>
      <c r="HS375" s="46"/>
      <c r="HT375" s="46"/>
      <c r="HU375" s="46"/>
      <c r="HV375" s="46"/>
      <c r="HW375" s="46"/>
      <c r="HX375" s="46"/>
      <c r="HY375" s="46"/>
      <c r="HZ375" s="46"/>
      <c r="IA375" s="46"/>
      <c r="IB375" s="46"/>
      <c r="IC375" s="46"/>
      <c r="ID375" s="46"/>
      <c r="IE375" s="46"/>
      <c r="IF375" s="46"/>
      <c r="IG375" s="46"/>
      <c r="IH375" s="46"/>
      <c r="II375" s="46"/>
      <c r="IJ375" s="46"/>
      <c r="IK375" s="46"/>
      <c r="IL375" s="46"/>
      <c r="IM375" s="46"/>
      <c r="IN375" s="46"/>
      <c r="IO375" s="46"/>
      <c r="IP375" s="46"/>
      <c r="IQ375" s="46"/>
      <c r="IR375" s="46"/>
      <c r="IS375" s="46"/>
      <c r="IT375" s="46"/>
      <c r="IU375" s="46"/>
      <c r="IV375" s="46"/>
      <c r="IW375" s="46"/>
      <c r="IX375" s="46"/>
      <c r="IY375" s="46"/>
      <c r="IZ375" s="46"/>
      <c r="JA375" s="46"/>
      <c r="JB375" s="46"/>
      <c r="JC375" s="46"/>
      <c r="JD375" s="46"/>
      <c r="JE375" s="46"/>
    </row>
    <row r="376" spans="1:265" s="7" customFormat="1" ht="15" customHeight="1" thickBot="1" x14ac:dyDescent="0.25">
      <c r="A376" s="790"/>
      <c r="B376" s="66" t="s">
        <v>442</v>
      </c>
      <c r="C376" s="74"/>
      <c r="D376" s="910" t="s">
        <v>467</v>
      </c>
      <c r="E376" s="879"/>
      <c r="F376" s="465"/>
      <c r="G376" s="466"/>
      <c r="H376" s="792" t="s">
        <v>539</v>
      </c>
      <c r="I376" s="792" t="s">
        <v>1019</v>
      </c>
      <c r="J376" s="769"/>
      <c r="K376" s="771" t="s">
        <v>1423</v>
      </c>
      <c r="L376" s="774" t="s">
        <v>97</v>
      </c>
      <c r="M376" s="786">
        <v>6</v>
      </c>
      <c r="N376" s="811" t="s">
        <v>98</v>
      </c>
      <c r="O376" s="774" t="s">
        <v>402</v>
      </c>
      <c r="P376" s="2159">
        <f t="shared" si="29"/>
        <v>3</v>
      </c>
      <c r="Q376" s="776">
        <v>3</v>
      </c>
      <c r="R376" s="777"/>
      <c r="S376" s="777"/>
      <c r="T376" s="777"/>
      <c r="U376" s="777"/>
      <c r="V376" s="777"/>
      <c r="W376" s="778"/>
      <c r="X376" s="79"/>
      <c r="Y376" s="79"/>
      <c r="Z376" s="63"/>
      <c r="AA376" s="46"/>
      <c r="AB376" s="46"/>
      <c r="AC376" s="46" t="str">
        <f t="shared" si="34"/>
        <v/>
      </c>
      <c r="AD376" s="46"/>
      <c r="AE376" s="46"/>
      <c r="AF376" s="2111">
        <f t="shared" si="30"/>
        <v>3</v>
      </c>
      <c r="AG376" s="2111">
        <f t="shared" si="31"/>
        <v>0</v>
      </c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A376" s="46"/>
      <c r="DB376" s="46"/>
      <c r="DC376" s="46"/>
      <c r="DD376" s="46"/>
      <c r="DE376" s="46"/>
      <c r="DF376" s="46"/>
      <c r="DG376" s="46"/>
      <c r="DH376" s="46"/>
      <c r="DI376" s="46"/>
      <c r="DJ376" s="46"/>
      <c r="DK376" s="46"/>
      <c r="DL376" s="46"/>
      <c r="DM376" s="46"/>
      <c r="DN376" s="46"/>
      <c r="DO376" s="46"/>
      <c r="DP376" s="46"/>
      <c r="DQ376" s="46"/>
      <c r="DR376" s="46"/>
      <c r="DS376" s="46"/>
      <c r="DT376" s="46"/>
      <c r="DU376" s="46"/>
      <c r="DV376" s="46"/>
      <c r="DW376" s="46"/>
      <c r="DX376" s="46"/>
      <c r="DY376" s="46"/>
      <c r="DZ376" s="46"/>
      <c r="EA376" s="46"/>
      <c r="EB376" s="46"/>
      <c r="EC376" s="46"/>
      <c r="ED376" s="46"/>
      <c r="EE376" s="46"/>
      <c r="EF376" s="46"/>
      <c r="EG376" s="46"/>
      <c r="EH376" s="46"/>
      <c r="EI376" s="46"/>
      <c r="EJ376" s="46"/>
      <c r="EK376" s="46"/>
      <c r="EL376" s="46"/>
      <c r="EM376" s="46"/>
      <c r="EN376" s="46"/>
      <c r="EO376" s="46"/>
      <c r="EP376" s="46"/>
      <c r="EQ376" s="46"/>
      <c r="ER376" s="46"/>
      <c r="ES376" s="46"/>
      <c r="ET376" s="46"/>
      <c r="EU376" s="46"/>
      <c r="EV376" s="46"/>
      <c r="EW376" s="46"/>
      <c r="EX376" s="46"/>
      <c r="EY376" s="46"/>
      <c r="EZ376" s="46"/>
      <c r="FA376" s="46"/>
      <c r="FB376" s="46"/>
      <c r="FC376" s="46"/>
      <c r="FD376" s="46"/>
      <c r="FE376" s="46"/>
      <c r="FF376" s="46"/>
      <c r="FG376" s="46"/>
      <c r="FH376" s="46"/>
      <c r="FI376" s="46"/>
      <c r="FJ376" s="46"/>
      <c r="FK376" s="46"/>
      <c r="FL376" s="46"/>
      <c r="FM376" s="46"/>
      <c r="FN376" s="46"/>
      <c r="FO376" s="46"/>
      <c r="FP376" s="46"/>
      <c r="FQ376" s="46"/>
      <c r="FR376" s="46"/>
      <c r="FS376" s="46"/>
      <c r="FT376" s="46"/>
      <c r="FU376" s="46"/>
      <c r="FV376" s="46"/>
      <c r="FW376" s="46"/>
      <c r="FX376" s="46"/>
      <c r="FY376" s="46"/>
      <c r="FZ376" s="46"/>
      <c r="GA376" s="46"/>
      <c r="GB376" s="46"/>
      <c r="GC376" s="46"/>
      <c r="GD376" s="46"/>
      <c r="GE376" s="46"/>
      <c r="GF376" s="46"/>
      <c r="GG376" s="46"/>
      <c r="GH376" s="46"/>
      <c r="GI376" s="46"/>
      <c r="GJ376" s="46"/>
      <c r="GK376" s="46"/>
      <c r="GL376" s="46"/>
      <c r="GM376" s="46"/>
      <c r="GN376" s="46"/>
      <c r="GO376" s="46"/>
      <c r="GP376" s="46"/>
      <c r="GQ376" s="46"/>
      <c r="GR376" s="46"/>
      <c r="GS376" s="46"/>
      <c r="GT376" s="46"/>
      <c r="GU376" s="46"/>
      <c r="GV376" s="46"/>
      <c r="GW376" s="46"/>
      <c r="GX376" s="46"/>
      <c r="GY376" s="46"/>
      <c r="GZ376" s="46"/>
      <c r="HA376" s="46"/>
      <c r="HB376" s="46"/>
      <c r="HC376" s="46"/>
      <c r="HD376" s="46"/>
      <c r="HE376" s="46"/>
      <c r="HF376" s="46"/>
      <c r="HG376" s="46"/>
      <c r="HH376" s="46"/>
      <c r="HI376" s="46"/>
      <c r="HJ376" s="46"/>
      <c r="HK376" s="46"/>
      <c r="HL376" s="46"/>
      <c r="HM376" s="46"/>
      <c r="HN376" s="46"/>
      <c r="HO376" s="46"/>
      <c r="HP376" s="46"/>
      <c r="HQ376" s="46"/>
      <c r="HR376" s="46"/>
      <c r="HS376" s="46"/>
      <c r="HT376" s="46"/>
      <c r="HU376" s="46"/>
      <c r="HV376" s="46"/>
      <c r="HW376" s="46"/>
      <c r="HX376" s="46"/>
      <c r="HY376" s="46"/>
      <c r="HZ376" s="46"/>
      <c r="IA376" s="46"/>
      <c r="IB376" s="46"/>
      <c r="IC376" s="46"/>
      <c r="ID376" s="46"/>
      <c r="IE376" s="46"/>
      <c r="IF376" s="46"/>
      <c r="IG376" s="46"/>
      <c r="IH376" s="46"/>
      <c r="II376" s="46"/>
      <c r="IJ376" s="46"/>
      <c r="IK376" s="46"/>
      <c r="IL376" s="46"/>
      <c r="IM376" s="46"/>
      <c r="IN376" s="46"/>
      <c r="IO376" s="46"/>
      <c r="IP376" s="46"/>
      <c r="IQ376" s="46"/>
      <c r="IR376" s="46"/>
      <c r="IS376" s="46"/>
      <c r="IT376" s="46"/>
      <c r="IU376" s="46"/>
      <c r="IV376" s="46"/>
      <c r="IW376" s="46"/>
      <c r="IX376" s="46"/>
      <c r="IY376" s="46"/>
      <c r="IZ376" s="46"/>
      <c r="JA376" s="46"/>
      <c r="JB376" s="46"/>
      <c r="JC376" s="46"/>
      <c r="JD376" s="46"/>
      <c r="JE376" s="46"/>
    </row>
    <row r="377" spans="1:265" s="7" customFormat="1" ht="15" customHeight="1" thickBot="1" x14ac:dyDescent="0.25">
      <c r="A377" s="790"/>
      <c r="B377" s="66" t="s">
        <v>442</v>
      </c>
      <c r="C377" s="74"/>
      <c r="D377" s="910" t="s">
        <v>467</v>
      </c>
      <c r="E377" s="879"/>
      <c r="F377" s="465"/>
      <c r="G377" s="466"/>
      <c r="H377" s="792" t="s">
        <v>539</v>
      </c>
      <c r="I377" s="792" t="s">
        <v>1024</v>
      </c>
      <c r="J377" s="1768" t="s">
        <v>1424</v>
      </c>
      <c r="K377" s="771" t="s">
        <v>1505</v>
      </c>
      <c r="L377" s="774"/>
      <c r="M377" s="786"/>
      <c r="N377" s="811"/>
      <c r="O377" s="774"/>
      <c r="P377" s="2159">
        <f t="shared" si="29"/>
        <v>0</v>
      </c>
      <c r="Q377" s="776"/>
      <c r="R377" s="777"/>
      <c r="S377" s="777">
        <v>2</v>
      </c>
      <c r="T377" s="777"/>
      <c r="U377" s="777"/>
      <c r="V377" s="777"/>
      <c r="W377" s="778"/>
      <c r="X377" s="79"/>
      <c r="Y377" s="79"/>
      <c r="Z377" s="63"/>
      <c r="AA377" s="46"/>
      <c r="AB377" s="46"/>
      <c r="AC377" s="46" t="str">
        <f t="shared" si="34"/>
        <v/>
      </c>
      <c r="AD377" s="46"/>
      <c r="AE377" s="46"/>
      <c r="AF377" s="2111">
        <f t="shared" si="30"/>
        <v>0</v>
      </c>
      <c r="AG377" s="2111">
        <f t="shared" si="31"/>
        <v>2</v>
      </c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46"/>
      <c r="DP377" s="46"/>
      <c r="DQ377" s="46"/>
      <c r="DR377" s="46"/>
      <c r="DS377" s="46"/>
      <c r="DT377" s="46"/>
      <c r="DU377" s="46"/>
      <c r="DV377" s="46"/>
      <c r="DW377" s="46"/>
      <c r="DX377" s="46"/>
      <c r="DY377" s="46"/>
      <c r="DZ377" s="46"/>
      <c r="EA377" s="46"/>
      <c r="EB377" s="46"/>
      <c r="EC377" s="46"/>
      <c r="ED377" s="46"/>
      <c r="EE377" s="46"/>
      <c r="EF377" s="46"/>
      <c r="EG377" s="46"/>
      <c r="EH377" s="46"/>
      <c r="EI377" s="46"/>
      <c r="EJ377" s="46"/>
      <c r="EK377" s="46"/>
      <c r="EL377" s="46"/>
      <c r="EM377" s="46"/>
      <c r="EN377" s="46"/>
      <c r="EO377" s="46"/>
      <c r="EP377" s="46"/>
      <c r="EQ377" s="46"/>
      <c r="ER377" s="46"/>
      <c r="ES377" s="46"/>
      <c r="ET377" s="46"/>
      <c r="EU377" s="46"/>
      <c r="EV377" s="46"/>
      <c r="EW377" s="46"/>
      <c r="EX377" s="46"/>
      <c r="EY377" s="46"/>
      <c r="EZ377" s="46"/>
      <c r="FA377" s="46"/>
      <c r="FB377" s="46"/>
      <c r="FC377" s="46"/>
      <c r="FD377" s="46"/>
      <c r="FE377" s="46"/>
      <c r="FF377" s="46"/>
      <c r="FG377" s="46"/>
      <c r="FH377" s="46"/>
      <c r="FI377" s="46"/>
      <c r="FJ377" s="46"/>
      <c r="FK377" s="46"/>
      <c r="FL377" s="46"/>
      <c r="FM377" s="46"/>
      <c r="FN377" s="46"/>
      <c r="FO377" s="46"/>
      <c r="FP377" s="46"/>
      <c r="FQ377" s="46"/>
      <c r="FR377" s="46"/>
      <c r="FS377" s="46"/>
      <c r="FT377" s="46"/>
      <c r="FU377" s="46"/>
      <c r="FV377" s="46"/>
      <c r="FW377" s="46"/>
      <c r="FX377" s="46"/>
      <c r="FY377" s="46"/>
      <c r="FZ377" s="46"/>
      <c r="GA377" s="46"/>
      <c r="GB377" s="46"/>
      <c r="GC377" s="46"/>
      <c r="GD377" s="46"/>
      <c r="GE377" s="46"/>
      <c r="GF377" s="46"/>
      <c r="GG377" s="46"/>
      <c r="GH377" s="46"/>
      <c r="GI377" s="46"/>
      <c r="GJ377" s="46"/>
      <c r="GK377" s="46"/>
      <c r="GL377" s="46"/>
      <c r="GM377" s="46"/>
      <c r="GN377" s="46"/>
      <c r="GO377" s="46"/>
      <c r="GP377" s="46"/>
      <c r="GQ377" s="46"/>
      <c r="GR377" s="46"/>
      <c r="GS377" s="46"/>
      <c r="GT377" s="46"/>
      <c r="GU377" s="46"/>
      <c r="GV377" s="46"/>
      <c r="GW377" s="46"/>
      <c r="GX377" s="46"/>
      <c r="GY377" s="46"/>
      <c r="GZ377" s="46"/>
      <c r="HA377" s="46"/>
      <c r="HB377" s="46"/>
      <c r="HC377" s="46"/>
      <c r="HD377" s="46"/>
      <c r="HE377" s="46"/>
      <c r="HF377" s="46"/>
      <c r="HG377" s="46"/>
      <c r="HH377" s="46"/>
      <c r="HI377" s="46"/>
      <c r="HJ377" s="46"/>
      <c r="HK377" s="46"/>
      <c r="HL377" s="46"/>
      <c r="HM377" s="46"/>
      <c r="HN377" s="46"/>
      <c r="HO377" s="46"/>
      <c r="HP377" s="46"/>
      <c r="HQ377" s="46"/>
      <c r="HR377" s="46"/>
      <c r="HS377" s="46"/>
      <c r="HT377" s="46"/>
      <c r="HU377" s="46"/>
      <c r="HV377" s="46"/>
      <c r="HW377" s="46"/>
      <c r="HX377" s="46"/>
      <c r="HY377" s="46"/>
      <c r="HZ377" s="46"/>
      <c r="IA377" s="46"/>
      <c r="IB377" s="46"/>
      <c r="IC377" s="46"/>
      <c r="ID377" s="46"/>
      <c r="IE377" s="46"/>
      <c r="IF377" s="46"/>
      <c r="IG377" s="46"/>
      <c r="IH377" s="46"/>
      <c r="II377" s="46"/>
      <c r="IJ377" s="46"/>
      <c r="IK377" s="46"/>
      <c r="IL377" s="46"/>
      <c r="IM377" s="46"/>
      <c r="IN377" s="46"/>
      <c r="IO377" s="46"/>
      <c r="IP377" s="46"/>
      <c r="IQ377" s="46"/>
      <c r="IR377" s="46"/>
      <c r="IS377" s="46"/>
      <c r="IT377" s="46"/>
      <c r="IU377" s="46"/>
      <c r="IV377" s="46"/>
      <c r="IW377" s="46"/>
      <c r="IX377" s="46"/>
      <c r="IY377" s="46"/>
      <c r="IZ377" s="46"/>
      <c r="JA377" s="46"/>
      <c r="JB377" s="46"/>
      <c r="JC377" s="46"/>
      <c r="JD377" s="46"/>
      <c r="JE377" s="46"/>
    </row>
    <row r="378" spans="1:265" s="788" customFormat="1" ht="15" customHeight="1" thickBot="1" x14ac:dyDescent="0.25">
      <c r="A378" s="790"/>
      <c r="B378" s="66" t="s">
        <v>442</v>
      </c>
      <c r="C378" s="74"/>
      <c r="D378" s="910" t="s">
        <v>467</v>
      </c>
      <c r="E378" s="879"/>
      <c r="F378" s="465"/>
      <c r="G378" s="466"/>
      <c r="H378" s="792" t="s">
        <v>539</v>
      </c>
      <c r="I378" s="792" t="s">
        <v>1024</v>
      </c>
      <c r="J378" s="1756" t="s">
        <v>1424</v>
      </c>
      <c r="K378" s="212" t="s">
        <v>1506</v>
      </c>
      <c r="L378" s="799"/>
      <c r="M378" s="811"/>
      <c r="N378" s="811"/>
      <c r="O378" s="799"/>
      <c r="P378" s="2159">
        <f t="shared" si="29"/>
        <v>0</v>
      </c>
      <c r="Q378" s="801"/>
      <c r="R378" s="802"/>
      <c r="S378" s="802">
        <v>1</v>
      </c>
      <c r="T378" s="802"/>
      <c r="U378" s="802"/>
      <c r="V378" s="802"/>
      <c r="W378" s="803"/>
      <c r="X378" s="791"/>
      <c r="Y378" s="791"/>
      <c r="Z378" s="63"/>
      <c r="AA378" s="789"/>
      <c r="AB378" s="789"/>
      <c r="AC378" s="789" t="str">
        <f t="shared" si="34"/>
        <v/>
      </c>
      <c r="AD378" s="789"/>
      <c r="AE378" s="789"/>
      <c r="AF378" s="2111">
        <f t="shared" si="30"/>
        <v>0</v>
      </c>
      <c r="AG378" s="2111">
        <f t="shared" si="31"/>
        <v>1</v>
      </c>
      <c r="AH378" s="789"/>
      <c r="AI378" s="789"/>
      <c r="AJ378" s="789"/>
      <c r="AK378" s="789"/>
      <c r="AL378" s="789"/>
      <c r="AM378" s="789"/>
      <c r="AN378" s="789"/>
      <c r="AO378" s="789"/>
      <c r="AP378" s="789"/>
      <c r="AQ378" s="789"/>
      <c r="AR378" s="789"/>
      <c r="AS378" s="789"/>
      <c r="AT378" s="789"/>
      <c r="AU378" s="789"/>
      <c r="AV378" s="789"/>
      <c r="AW378" s="789"/>
      <c r="AX378" s="789"/>
      <c r="AY378" s="789"/>
      <c r="AZ378" s="789"/>
      <c r="BA378" s="789"/>
      <c r="BB378" s="789"/>
      <c r="BC378" s="789"/>
      <c r="BD378" s="789"/>
      <c r="BE378" s="789"/>
      <c r="BF378" s="789"/>
      <c r="BG378" s="789"/>
      <c r="BH378" s="789"/>
      <c r="BI378" s="789"/>
      <c r="BJ378" s="789"/>
      <c r="BK378" s="789"/>
      <c r="BL378" s="789"/>
      <c r="BM378" s="789"/>
      <c r="BN378" s="789"/>
      <c r="BO378" s="789"/>
      <c r="BP378" s="789"/>
      <c r="BQ378" s="789"/>
      <c r="BR378" s="789"/>
      <c r="BS378" s="789"/>
      <c r="BT378" s="789"/>
      <c r="BU378" s="789"/>
      <c r="BV378" s="789"/>
      <c r="BW378" s="789"/>
      <c r="BX378" s="789"/>
      <c r="BY378" s="789"/>
      <c r="BZ378" s="789"/>
      <c r="CA378" s="789"/>
      <c r="CB378" s="789"/>
      <c r="CC378" s="789"/>
      <c r="CD378" s="789"/>
      <c r="CE378" s="789"/>
      <c r="CF378" s="789"/>
      <c r="CG378" s="789"/>
      <c r="CH378" s="789"/>
      <c r="CI378" s="789"/>
      <c r="CJ378" s="789"/>
      <c r="CK378" s="789"/>
      <c r="CL378" s="789"/>
      <c r="CM378" s="789"/>
      <c r="CN378" s="789"/>
      <c r="CO378" s="789"/>
      <c r="CP378" s="789"/>
      <c r="CQ378" s="789"/>
      <c r="CR378" s="789"/>
      <c r="CS378" s="789"/>
      <c r="CT378" s="789"/>
      <c r="CU378" s="789"/>
      <c r="CV378" s="789"/>
      <c r="CW378" s="789"/>
      <c r="CX378" s="789"/>
      <c r="CY378" s="789"/>
      <c r="CZ378" s="789"/>
      <c r="DA378" s="789"/>
      <c r="DB378" s="789"/>
      <c r="DC378" s="789"/>
      <c r="DD378" s="789"/>
      <c r="DE378" s="789"/>
      <c r="DF378" s="789"/>
      <c r="DG378" s="789"/>
      <c r="DH378" s="789"/>
      <c r="DI378" s="789"/>
      <c r="DJ378" s="789"/>
      <c r="DK378" s="789"/>
      <c r="DL378" s="789"/>
      <c r="DM378" s="789"/>
      <c r="DN378" s="789"/>
      <c r="DO378" s="789"/>
      <c r="DP378" s="789"/>
      <c r="DQ378" s="789"/>
      <c r="DR378" s="789"/>
      <c r="DS378" s="789"/>
      <c r="DT378" s="789"/>
      <c r="DU378" s="789"/>
      <c r="DV378" s="789"/>
      <c r="DW378" s="789"/>
      <c r="DX378" s="789"/>
      <c r="DY378" s="789"/>
      <c r="DZ378" s="789"/>
      <c r="EA378" s="789"/>
      <c r="EB378" s="789"/>
      <c r="EC378" s="789"/>
      <c r="ED378" s="789"/>
      <c r="EE378" s="789"/>
      <c r="EF378" s="789"/>
      <c r="EG378" s="789"/>
      <c r="EH378" s="789"/>
      <c r="EI378" s="789"/>
      <c r="EJ378" s="789"/>
      <c r="EK378" s="789"/>
      <c r="EL378" s="789"/>
      <c r="EM378" s="789"/>
      <c r="EN378" s="789"/>
      <c r="EO378" s="789"/>
      <c r="EP378" s="789"/>
      <c r="EQ378" s="789"/>
      <c r="ER378" s="789"/>
      <c r="ES378" s="789"/>
      <c r="ET378" s="789"/>
      <c r="EU378" s="789"/>
      <c r="EV378" s="789"/>
      <c r="EW378" s="789"/>
      <c r="EX378" s="789"/>
      <c r="EY378" s="789"/>
      <c r="EZ378" s="789"/>
      <c r="FA378" s="789"/>
      <c r="FB378" s="789"/>
      <c r="FC378" s="789"/>
      <c r="FD378" s="789"/>
      <c r="FE378" s="789"/>
      <c r="FF378" s="789"/>
      <c r="FG378" s="789"/>
      <c r="FH378" s="789"/>
      <c r="FI378" s="789"/>
      <c r="FJ378" s="789"/>
      <c r="FK378" s="789"/>
      <c r="FL378" s="789"/>
      <c r="FM378" s="789"/>
      <c r="FN378" s="789"/>
      <c r="FO378" s="789"/>
      <c r="FP378" s="789"/>
      <c r="FQ378" s="789"/>
      <c r="FR378" s="789"/>
      <c r="FS378" s="789"/>
      <c r="FT378" s="789"/>
      <c r="FU378" s="789"/>
      <c r="FV378" s="789"/>
      <c r="FW378" s="789"/>
      <c r="FX378" s="789"/>
      <c r="FY378" s="789"/>
      <c r="FZ378" s="789"/>
      <c r="GA378" s="789"/>
      <c r="GB378" s="789"/>
      <c r="GC378" s="789"/>
      <c r="GD378" s="789"/>
      <c r="GE378" s="789"/>
      <c r="GF378" s="789"/>
      <c r="GG378" s="789"/>
      <c r="GH378" s="789"/>
      <c r="GI378" s="789"/>
      <c r="GJ378" s="789"/>
      <c r="GK378" s="789"/>
      <c r="GL378" s="789"/>
      <c r="GM378" s="789"/>
      <c r="GN378" s="789"/>
      <c r="GO378" s="789"/>
      <c r="GP378" s="789"/>
      <c r="GQ378" s="789"/>
      <c r="GR378" s="789"/>
      <c r="GS378" s="789"/>
      <c r="GT378" s="789"/>
      <c r="GU378" s="789"/>
      <c r="GV378" s="789"/>
      <c r="GW378" s="789"/>
      <c r="GX378" s="789"/>
      <c r="GY378" s="789"/>
      <c r="GZ378" s="789"/>
      <c r="HA378" s="789"/>
      <c r="HB378" s="789"/>
      <c r="HC378" s="789"/>
      <c r="HD378" s="789"/>
      <c r="HE378" s="789"/>
      <c r="HF378" s="789"/>
      <c r="HG378" s="789"/>
      <c r="HH378" s="789"/>
      <c r="HI378" s="789"/>
      <c r="HJ378" s="789"/>
      <c r="HK378" s="789"/>
      <c r="HL378" s="789"/>
      <c r="HM378" s="789"/>
      <c r="HN378" s="789"/>
      <c r="HO378" s="789"/>
      <c r="HP378" s="789"/>
      <c r="HQ378" s="789"/>
      <c r="HR378" s="789"/>
      <c r="HS378" s="789"/>
      <c r="HT378" s="789"/>
      <c r="HU378" s="789"/>
      <c r="HV378" s="789"/>
      <c r="HW378" s="789"/>
      <c r="HX378" s="789"/>
      <c r="HY378" s="789"/>
      <c r="HZ378" s="789"/>
      <c r="IA378" s="789"/>
      <c r="IB378" s="789"/>
      <c r="IC378" s="789"/>
      <c r="ID378" s="789"/>
      <c r="IE378" s="789"/>
      <c r="IF378" s="789"/>
      <c r="IG378" s="789"/>
      <c r="IH378" s="789"/>
      <c r="II378" s="789"/>
      <c r="IJ378" s="789"/>
      <c r="IK378" s="789"/>
      <c r="IL378" s="789"/>
      <c r="IM378" s="789"/>
      <c r="IN378" s="789"/>
      <c r="IO378" s="789"/>
      <c r="IP378" s="789"/>
      <c r="IQ378" s="789"/>
      <c r="IR378" s="789"/>
      <c r="IS378" s="789"/>
      <c r="IT378" s="789"/>
      <c r="IU378" s="789"/>
      <c r="IV378" s="789"/>
      <c r="IW378" s="789"/>
      <c r="IX378" s="789"/>
      <c r="IY378" s="789"/>
      <c r="IZ378" s="789"/>
      <c r="JA378" s="789"/>
      <c r="JB378" s="789"/>
      <c r="JC378" s="789"/>
      <c r="JD378" s="789"/>
      <c r="JE378" s="789"/>
    </row>
    <row r="379" spans="1:265" s="7" customFormat="1" ht="15" customHeight="1" thickBot="1" x14ac:dyDescent="0.25">
      <c r="A379" s="790"/>
      <c r="B379" s="66" t="s">
        <v>442</v>
      </c>
      <c r="C379" s="74"/>
      <c r="D379" s="910" t="s">
        <v>467</v>
      </c>
      <c r="E379" s="879"/>
      <c r="F379" s="465"/>
      <c r="G379" s="466"/>
      <c r="H379" s="792" t="s">
        <v>539</v>
      </c>
      <c r="I379" s="792" t="s">
        <v>1024</v>
      </c>
      <c r="J379" s="1726" t="s">
        <v>95</v>
      </c>
      <c r="K379" s="1068" t="s">
        <v>1712</v>
      </c>
      <c r="L379" s="774"/>
      <c r="M379" s="786"/>
      <c r="N379" s="811"/>
      <c r="O379" s="774"/>
      <c r="P379" s="2159">
        <f t="shared" si="29"/>
        <v>0</v>
      </c>
      <c r="Q379" s="776"/>
      <c r="R379" s="777"/>
      <c r="S379" s="777"/>
      <c r="T379" s="777"/>
      <c r="U379" s="777">
        <v>5</v>
      </c>
      <c r="V379" s="777"/>
      <c r="W379" s="778"/>
      <c r="X379" s="79"/>
      <c r="Y379" s="79"/>
      <c r="Z379" s="63"/>
      <c r="AA379" s="46"/>
      <c r="AB379" s="46"/>
      <c r="AC379" s="46" t="str">
        <f t="shared" si="34"/>
        <v/>
      </c>
      <c r="AD379" s="46"/>
      <c r="AE379" s="46"/>
      <c r="AF379" s="2111">
        <f t="shared" si="30"/>
        <v>0</v>
      </c>
      <c r="AG379" s="2111">
        <f t="shared" si="31"/>
        <v>0</v>
      </c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6"/>
      <c r="DA379" s="46"/>
      <c r="DB379" s="46"/>
      <c r="DC379" s="46"/>
      <c r="DD379" s="46"/>
      <c r="DE379" s="46"/>
      <c r="DF379" s="46"/>
      <c r="DG379" s="46"/>
      <c r="DH379" s="46"/>
      <c r="DI379" s="46"/>
      <c r="DJ379" s="46"/>
      <c r="DK379" s="46"/>
      <c r="DL379" s="46"/>
      <c r="DM379" s="46"/>
      <c r="DN379" s="46"/>
      <c r="DO379" s="46"/>
      <c r="DP379" s="46"/>
      <c r="DQ379" s="46"/>
      <c r="DR379" s="46"/>
      <c r="DS379" s="46"/>
      <c r="DT379" s="46"/>
      <c r="DU379" s="46"/>
      <c r="DV379" s="46"/>
      <c r="DW379" s="46"/>
      <c r="DX379" s="46"/>
      <c r="DY379" s="46"/>
      <c r="DZ379" s="46"/>
      <c r="EA379" s="46"/>
      <c r="EB379" s="46"/>
      <c r="EC379" s="46"/>
      <c r="ED379" s="46"/>
      <c r="EE379" s="46"/>
      <c r="EF379" s="46"/>
      <c r="EG379" s="46"/>
      <c r="EH379" s="46"/>
      <c r="EI379" s="46"/>
      <c r="EJ379" s="46"/>
      <c r="EK379" s="46"/>
      <c r="EL379" s="46"/>
      <c r="EM379" s="46"/>
      <c r="EN379" s="46"/>
      <c r="EO379" s="46"/>
      <c r="EP379" s="46"/>
      <c r="EQ379" s="46"/>
      <c r="ER379" s="46"/>
      <c r="ES379" s="46"/>
      <c r="ET379" s="46"/>
      <c r="EU379" s="46"/>
      <c r="EV379" s="46"/>
      <c r="EW379" s="46"/>
      <c r="EX379" s="46"/>
      <c r="EY379" s="46"/>
      <c r="EZ379" s="46"/>
      <c r="FA379" s="46"/>
      <c r="FB379" s="46"/>
      <c r="FC379" s="46"/>
      <c r="FD379" s="46"/>
      <c r="FE379" s="46"/>
      <c r="FF379" s="46"/>
      <c r="FG379" s="46"/>
      <c r="FH379" s="46"/>
      <c r="FI379" s="46"/>
      <c r="FJ379" s="46"/>
      <c r="FK379" s="46"/>
      <c r="FL379" s="46"/>
      <c r="FM379" s="46"/>
      <c r="FN379" s="46"/>
      <c r="FO379" s="46"/>
      <c r="FP379" s="46"/>
      <c r="FQ379" s="46"/>
      <c r="FR379" s="46"/>
      <c r="FS379" s="46"/>
      <c r="FT379" s="46"/>
      <c r="FU379" s="46"/>
      <c r="FV379" s="46"/>
      <c r="FW379" s="46"/>
      <c r="FX379" s="46"/>
      <c r="FY379" s="46"/>
      <c r="FZ379" s="46"/>
      <c r="GA379" s="46"/>
      <c r="GB379" s="46"/>
      <c r="GC379" s="46"/>
      <c r="GD379" s="46"/>
      <c r="GE379" s="46"/>
      <c r="GF379" s="46"/>
      <c r="GG379" s="46"/>
      <c r="GH379" s="46"/>
      <c r="GI379" s="46"/>
      <c r="GJ379" s="46"/>
      <c r="GK379" s="46"/>
      <c r="GL379" s="46"/>
      <c r="GM379" s="46"/>
      <c r="GN379" s="46"/>
      <c r="GO379" s="46"/>
      <c r="GP379" s="46"/>
      <c r="GQ379" s="46"/>
      <c r="GR379" s="46"/>
      <c r="GS379" s="46"/>
      <c r="GT379" s="46"/>
      <c r="GU379" s="46"/>
      <c r="GV379" s="46"/>
      <c r="GW379" s="46"/>
      <c r="GX379" s="46"/>
      <c r="GY379" s="46"/>
      <c r="GZ379" s="46"/>
      <c r="HA379" s="46"/>
      <c r="HB379" s="46"/>
      <c r="HC379" s="46"/>
      <c r="HD379" s="46"/>
      <c r="HE379" s="46"/>
      <c r="HF379" s="46"/>
      <c r="HG379" s="46"/>
      <c r="HH379" s="46"/>
      <c r="HI379" s="46"/>
      <c r="HJ379" s="46"/>
      <c r="HK379" s="46"/>
      <c r="HL379" s="46"/>
      <c r="HM379" s="46"/>
      <c r="HN379" s="46"/>
      <c r="HO379" s="46"/>
      <c r="HP379" s="46"/>
      <c r="HQ379" s="46"/>
      <c r="HR379" s="46"/>
      <c r="HS379" s="46"/>
      <c r="HT379" s="46"/>
      <c r="HU379" s="46"/>
      <c r="HV379" s="46"/>
      <c r="HW379" s="46"/>
      <c r="HX379" s="46"/>
      <c r="HY379" s="46"/>
      <c r="HZ379" s="46"/>
      <c r="IA379" s="46"/>
      <c r="IB379" s="46"/>
      <c r="IC379" s="46"/>
      <c r="ID379" s="46"/>
      <c r="IE379" s="46"/>
      <c r="IF379" s="46"/>
      <c r="IG379" s="46"/>
      <c r="IH379" s="46"/>
      <c r="II379" s="46"/>
      <c r="IJ379" s="46"/>
      <c r="IK379" s="46"/>
      <c r="IL379" s="46"/>
      <c r="IM379" s="46"/>
      <c r="IN379" s="46"/>
      <c r="IO379" s="46"/>
      <c r="IP379" s="46"/>
      <c r="IQ379" s="46"/>
      <c r="IR379" s="46"/>
      <c r="IS379" s="46"/>
      <c r="IT379" s="46"/>
      <c r="IU379" s="46"/>
      <c r="IV379" s="46"/>
      <c r="IW379" s="46"/>
      <c r="IX379" s="46"/>
      <c r="IY379" s="46"/>
      <c r="IZ379" s="46"/>
      <c r="JA379" s="46"/>
      <c r="JB379" s="46"/>
      <c r="JC379" s="46"/>
      <c r="JD379" s="46"/>
      <c r="JE379" s="46"/>
    </row>
    <row r="380" spans="1:265" s="7" customFormat="1" ht="15" customHeight="1" thickBot="1" x14ac:dyDescent="0.25">
      <c r="A380" s="275"/>
      <c r="B380" s="127" t="s">
        <v>442</v>
      </c>
      <c r="C380" s="140"/>
      <c r="D380" s="911" t="s">
        <v>467</v>
      </c>
      <c r="E380" s="879"/>
      <c r="F380" s="467"/>
      <c r="G380" s="468"/>
      <c r="H380" s="794" t="s">
        <v>539</v>
      </c>
      <c r="I380" s="794" t="s">
        <v>1024</v>
      </c>
      <c r="J380" s="1782" t="s">
        <v>1425</v>
      </c>
      <c r="K380" s="797" t="s">
        <v>1646</v>
      </c>
      <c r="L380" s="775"/>
      <c r="M380" s="787"/>
      <c r="N380" s="812"/>
      <c r="O380" s="775"/>
      <c r="P380" s="2159">
        <f t="shared" si="29"/>
        <v>0</v>
      </c>
      <c r="Q380" s="782"/>
      <c r="R380" s="783"/>
      <c r="S380" s="783"/>
      <c r="T380" s="783">
        <v>21</v>
      </c>
      <c r="U380" s="783"/>
      <c r="V380" s="783"/>
      <c r="W380" s="784"/>
      <c r="X380" s="109">
        <f>SUM(Q373:W380)</f>
        <v>40</v>
      </c>
      <c r="Y380" s="109">
        <f>X380</f>
        <v>40</v>
      </c>
      <c r="Z380" s="63"/>
      <c r="AA380" s="46"/>
      <c r="AB380" s="46"/>
      <c r="AC380" s="46" t="str">
        <f t="shared" si="34"/>
        <v/>
      </c>
      <c r="AD380" s="46" t="s">
        <v>2078</v>
      </c>
      <c r="AE380" s="46"/>
      <c r="AF380" s="2111">
        <f t="shared" si="30"/>
        <v>0</v>
      </c>
      <c r="AG380" s="2111">
        <f t="shared" si="31"/>
        <v>0</v>
      </c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  <c r="CM380" s="46"/>
      <c r="CN380" s="46"/>
      <c r="CO380" s="46"/>
      <c r="CP380" s="46"/>
      <c r="CQ380" s="46"/>
      <c r="CR380" s="46"/>
      <c r="CS380" s="46"/>
      <c r="CT380" s="46"/>
      <c r="CU380" s="46"/>
      <c r="CV380" s="46"/>
      <c r="CW380" s="46"/>
      <c r="CX380" s="46"/>
      <c r="CY380" s="46"/>
      <c r="CZ380" s="46"/>
      <c r="DA380" s="46"/>
      <c r="DB380" s="46"/>
      <c r="DC380" s="46"/>
      <c r="DD380" s="46"/>
      <c r="DE380" s="46"/>
      <c r="DF380" s="46"/>
      <c r="DG380" s="46"/>
      <c r="DH380" s="46"/>
      <c r="DI380" s="46"/>
      <c r="DJ380" s="46"/>
      <c r="DK380" s="46"/>
      <c r="DL380" s="46"/>
      <c r="DM380" s="46"/>
      <c r="DN380" s="46"/>
      <c r="DO380" s="46"/>
      <c r="DP380" s="46"/>
      <c r="DQ380" s="46"/>
      <c r="DR380" s="46"/>
      <c r="DS380" s="46"/>
      <c r="DT380" s="46"/>
      <c r="DU380" s="46"/>
      <c r="DV380" s="46"/>
      <c r="DW380" s="46"/>
      <c r="DX380" s="46"/>
      <c r="DY380" s="46"/>
      <c r="DZ380" s="46"/>
      <c r="EA380" s="46"/>
      <c r="EB380" s="46"/>
      <c r="EC380" s="46"/>
      <c r="ED380" s="46"/>
      <c r="EE380" s="46"/>
      <c r="EF380" s="46"/>
      <c r="EG380" s="46"/>
      <c r="EH380" s="46"/>
      <c r="EI380" s="46"/>
      <c r="EJ380" s="46"/>
      <c r="EK380" s="46"/>
      <c r="EL380" s="46"/>
      <c r="EM380" s="46"/>
      <c r="EN380" s="46"/>
      <c r="EO380" s="46"/>
      <c r="EP380" s="46"/>
      <c r="EQ380" s="46"/>
      <c r="ER380" s="46"/>
      <c r="ES380" s="46"/>
      <c r="ET380" s="46"/>
      <c r="EU380" s="46"/>
      <c r="EV380" s="46"/>
      <c r="EW380" s="46"/>
      <c r="EX380" s="46"/>
      <c r="EY380" s="46"/>
      <c r="EZ380" s="46"/>
      <c r="FA380" s="46"/>
      <c r="FB380" s="46"/>
      <c r="FC380" s="46"/>
      <c r="FD380" s="46"/>
      <c r="FE380" s="46"/>
      <c r="FF380" s="46"/>
      <c r="FG380" s="46"/>
      <c r="FH380" s="46"/>
      <c r="FI380" s="46"/>
      <c r="FJ380" s="46"/>
      <c r="FK380" s="46"/>
      <c r="FL380" s="46"/>
      <c r="FM380" s="46"/>
      <c r="FN380" s="46"/>
      <c r="FO380" s="46"/>
      <c r="FP380" s="46"/>
      <c r="FQ380" s="46"/>
      <c r="FR380" s="46"/>
      <c r="FS380" s="46"/>
      <c r="FT380" s="46"/>
      <c r="FU380" s="46"/>
      <c r="FV380" s="46"/>
      <c r="FW380" s="46"/>
      <c r="FX380" s="46"/>
      <c r="FY380" s="46"/>
      <c r="FZ380" s="46"/>
      <c r="GA380" s="46"/>
      <c r="GB380" s="46"/>
      <c r="GC380" s="46"/>
      <c r="GD380" s="46"/>
      <c r="GE380" s="46"/>
      <c r="GF380" s="46"/>
      <c r="GG380" s="46"/>
      <c r="GH380" s="46"/>
      <c r="GI380" s="46"/>
      <c r="GJ380" s="46"/>
      <c r="GK380" s="46"/>
      <c r="GL380" s="46"/>
      <c r="GM380" s="46"/>
      <c r="GN380" s="46"/>
      <c r="GO380" s="46"/>
      <c r="GP380" s="46"/>
      <c r="GQ380" s="46"/>
      <c r="GR380" s="46"/>
      <c r="GS380" s="46"/>
      <c r="GT380" s="46"/>
      <c r="GU380" s="46"/>
      <c r="GV380" s="46"/>
      <c r="GW380" s="46"/>
      <c r="GX380" s="46"/>
      <c r="GY380" s="46"/>
      <c r="GZ380" s="46"/>
      <c r="HA380" s="46"/>
      <c r="HB380" s="46"/>
      <c r="HC380" s="46"/>
      <c r="HD380" s="46"/>
      <c r="HE380" s="46"/>
      <c r="HF380" s="46"/>
      <c r="HG380" s="46"/>
      <c r="HH380" s="46"/>
      <c r="HI380" s="46"/>
      <c r="HJ380" s="46"/>
      <c r="HK380" s="46"/>
      <c r="HL380" s="46"/>
      <c r="HM380" s="46"/>
      <c r="HN380" s="46"/>
      <c r="HO380" s="46"/>
      <c r="HP380" s="46"/>
      <c r="HQ380" s="46"/>
      <c r="HR380" s="46"/>
      <c r="HS380" s="46"/>
      <c r="HT380" s="46"/>
      <c r="HU380" s="46"/>
      <c r="HV380" s="46"/>
      <c r="HW380" s="46"/>
      <c r="HX380" s="46"/>
      <c r="HY380" s="46"/>
      <c r="HZ380" s="46"/>
      <c r="IA380" s="46"/>
      <c r="IB380" s="46"/>
      <c r="IC380" s="46"/>
      <c r="ID380" s="46"/>
      <c r="IE380" s="46"/>
      <c r="IF380" s="46"/>
      <c r="IG380" s="46"/>
      <c r="IH380" s="46"/>
      <c r="II380" s="46"/>
      <c r="IJ380" s="46"/>
      <c r="IK380" s="46"/>
      <c r="IL380" s="46"/>
      <c r="IM380" s="46"/>
      <c r="IN380" s="46"/>
      <c r="IO380" s="46"/>
      <c r="IP380" s="46"/>
      <c r="IQ380" s="46"/>
      <c r="IR380" s="46"/>
      <c r="IS380" s="46"/>
      <c r="IT380" s="46"/>
      <c r="IU380" s="46"/>
      <c r="IV380" s="46"/>
      <c r="IW380" s="46"/>
      <c r="IX380" s="46"/>
      <c r="IY380" s="46"/>
      <c r="IZ380" s="46"/>
      <c r="JA380" s="46"/>
      <c r="JB380" s="46"/>
      <c r="JC380" s="46"/>
      <c r="JD380" s="46"/>
      <c r="JE380" s="46"/>
    </row>
    <row r="381" spans="1:265" s="7" customFormat="1" ht="15" customHeight="1" thickBot="1" x14ac:dyDescent="0.25">
      <c r="A381" s="98">
        <f>A373+1</f>
        <v>41</v>
      </c>
      <c r="B381" s="632" t="s">
        <v>362</v>
      </c>
      <c r="C381" s="118" t="s">
        <v>35</v>
      </c>
      <c r="D381" s="868" t="s">
        <v>578</v>
      </c>
      <c r="E381" s="900" t="s">
        <v>161</v>
      </c>
      <c r="F381" s="472" t="s">
        <v>404</v>
      </c>
      <c r="G381" s="473" t="s">
        <v>579</v>
      </c>
      <c r="H381" s="199" t="s">
        <v>351</v>
      </c>
      <c r="I381" s="199" t="s">
        <v>394</v>
      </c>
      <c r="J381" s="199"/>
      <c r="K381" s="218" t="s">
        <v>1379</v>
      </c>
      <c r="L381" s="218" t="s">
        <v>401</v>
      </c>
      <c r="M381" s="510">
        <v>7</v>
      </c>
      <c r="N381" s="510" t="s">
        <v>24</v>
      </c>
      <c r="O381" s="218" t="s">
        <v>348</v>
      </c>
      <c r="P381" s="2159">
        <f t="shared" si="29"/>
        <v>5</v>
      </c>
      <c r="Q381" s="322">
        <v>3</v>
      </c>
      <c r="R381" s="323">
        <v>2</v>
      </c>
      <c r="S381" s="323"/>
      <c r="T381" s="323"/>
      <c r="U381" s="323"/>
      <c r="V381" s="323"/>
      <c r="W381" s="324"/>
      <c r="X381" s="119"/>
      <c r="Y381" s="119"/>
      <c r="Z381" s="63" t="str">
        <f>C381</f>
        <v>TC</v>
      </c>
      <c r="AA381" s="46" t="s">
        <v>874</v>
      </c>
      <c r="AB381" s="46" t="s">
        <v>881</v>
      </c>
      <c r="AC381" s="46">
        <f t="shared" si="34"/>
        <v>12</v>
      </c>
      <c r="AD381" s="46"/>
      <c r="AE381" s="46"/>
      <c r="AF381" s="2111">
        <f t="shared" si="30"/>
        <v>5</v>
      </c>
      <c r="AG381" s="2111">
        <f t="shared" si="31"/>
        <v>0</v>
      </c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  <c r="CM381" s="46"/>
      <c r="CN381" s="46"/>
      <c r="CO381" s="46"/>
      <c r="CP381" s="46"/>
      <c r="CQ381" s="46"/>
      <c r="CR381" s="46"/>
      <c r="CS381" s="46"/>
      <c r="CT381" s="46"/>
      <c r="CU381" s="46"/>
      <c r="CV381" s="46"/>
      <c r="CW381" s="46"/>
      <c r="CX381" s="46"/>
      <c r="CY381" s="46"/>
      <c r="CZ381" s="46"/>
      <c r="DA381" s="46"/>
      <c r="DB381" s="46"/>
      <c r="DC381" s="46"/>
      <c r="DD381" s="46"/>
      <c r="DE381" s="46"/>
      <c r="DF381" s="46"/>
      <c r="DG381" s="46"/>
      <c r="DH381" s="46"/>
      <c r="DI381" s="46"/>
      <c r="DJ381" s="46"/>
      <c r="DK381" s="46"/>
      <c r="DL381" s="46"/>
      <c r="DM381" s="46"/>
      <c r="DN381" s="46"/>
      <c r="DO381" s="46"/>
      <c r="DP381" s="46"/>
      <c r="DQ381" s="46"/>
      <c r="DR381" s="46"/>
      <c r="DS381" s="46"/>
      <c r="DT381" s="46"/>
      <c r="DU381" s="46"/>
      <c r="DV381" s="46"/>
      <c r="DW381" s="46"/>
      <c r="DX381" s="46"/>
      <c r="DY381" s="46"/>
      <c r="DZ381" s="46"/>
      <c r="EA381" s="46"/>
      <c r="EB381" s="46"/>
      <c r="EC381" s="46"/>
      <c r="ED381" s="46"/>
      <c r="EE381" s="46"/>
      <c r="EF381" s="46"/>
      <c r="EG381" s="46"/>
      <c r="EH381" s="46"/>
      <c r="EI381" s="46"/>
      <c r="EJ381" s="46"/>
      <c r="EK381" s="46"/>
      <c r="EL381" s="46"/>
      <c r="EM381" s="46"/>
      <c r="EN381" s="46"/>
      <c r="EO381" s="46"/>
      <c r="EP381" s="46"/>
      <c r="EQ381" s="46"/>
      <c r="ER381" s="46"/>
      <c r="ES381" s="46"/>
      <c r="ET381" s="46"/>
      <c r="EU381" s="46"/>
      <c r="EV381" s="46"/>
      <c r="EW381" s="46"/>
      <c r="EX381" s="46"/>
      <c r="EY381" s="46"/>
      <c r="EZ381" s="46"/>
      <c r="FA381" s="46"/>
      <c r="FB381" s="46"/>
      <c r="FC381" s="46"/>
      <c r="FD381" s="46"/>
      <c r="FE381" s="46"/>
      <c r="FF381" s="46"/>
      <c r="FG381" s="46"/>
      <c r="FH381" s="46"/>
      <c r="FI381" s="46"/>
      <c r="FJ381" s="46"/>
      <c r="FK381" s="46"/>
      <c r="FL381" s="46"/>
      <c r="FM381" s="46"/>
      <c r="FN381" s="46"/>
      <c r="FO381" s="46"/>
      <c r="FP381" s="46"/>
      <c r="FQ381" s="46"/>
      <c r="FR381" s="46"/>
      <c r="FS381" s="46"/>
      <c r="FT381" s="46"/>
      <c r="FU381" s="46"/>
      <c r="FV381" s="46"/>
      <c r="FW381" s="46"/>
      <c r="FX381" s="46"/>
      <c r="FY381" s="46"/>
      <c r="FZ381" s="46"/>
      <c r="GA381" s="46"/>
      <c r="GB381" s="46"/>
      <c r="GC381" s="46"/>
      <c r="GD381" s="46"/>
      <c r="GE381" s="46"/>
      <c r="GF381" s="46"/>
      <c r="GG381" s="46"/>
      <c r="GH381" s="46"/>
      <c r="GI381" s="46"/>
      <c r="GJ381" s="46"/>
      <c r="GK381" s="46"/>
      <c r="GL381" s="46"/>
      <c r="GM381" s="46"/>
      <c r="GN381" s="46"/>
      <c r="GO381" s="46"/>
      <c r="GP381" s="46"/>
      <c r="GQ381" s="46"/>
      <c r="GR381" s="46"/>
      <c r="GS381" s="46"/>
      <c r="GT381" s="46"/>
      <c r="GU381" s="46"/>
      <c r="GV381" s="46"/>
      <c r="GW381" s="46"/>
      <c r="GX381" s="46"/>
      <c r="GY381" s="46"/>
      <c r="GZ381" s="46"/>
      <c r="HA381" s="46"/>
      <c r="HB381" s="46"/>
      <c r="HC381" s="46"/>
      <c r="HD381" s="46"/>
      <c r="HE381" s="46"/>
      <c r="HF381" s="46"/>
      <c r="HG381" s="46"/>
      <c r="HH381" s="46"/>
      <c r="HI381" s="46"/>
      <c r="HJ381" s="46"/>
      <c r="HK381" s="46"/>
      <c r="HL381" s="46"/>
      <c r="HM381" s="46"/>
      <c r="HN381" s="46"/>
      <c r="HO381" s="46"/>
      <c r="HP381" s="46"/>
      <c r="HQ381" s="46"/>
      <c r="HR381" s="46"/>
      <c r="HS381" s="46"/>
      <c r="HT381" s="46"/>
      <c r="HU381" s="46"/>
      <c r="HV381" s="46"/>
      <c r="HW381" s="46"/>
      <c r="HX381" s="46"/>
      <c r="HY381" s="46"/>
      <c r="HZ381" s="46"/>
      <c r="IA381" s="46"/>
      <c r="IB381" s="46"/>
      <c r="IC381" s="46"/>
      <c r="ID381" s="46"/>
      <c r="IE381" s="46"/>
      <c r="IF381" s="46"/>
      <c r="IG381" s="46"/>
      <c r="IH381" s="46"/>
      <c r="II381" s="46"/>
      <c r="IJ381" s="46"/>
      <c r="IK381" s="46"/>
      <c r="IL381" s="46"/>
      <c r="IM381" s="46"/>
      <c r="IN381" s="46"/>
      <c r="IO381" s="46"/>
      <c r="IP381" s="46"/>
      <c r="IQ381" s="46"/>
      <c r="IR381" s="46"/>
      <c r="IS381" s="46"/>
      <c r="IT381" s="46"/>
      <c r="IU381" s="46"/>
      <c r="IV381" s="46"/>
      <c r="IW381" s="46"/>
      <c r="IX381" s="46"/>
      <c r="IY381" s="46"/>
      <c r="IZ381" s="46"/>
      <c r="JA381" s="46"/>
      <c r="JB381" s="46"/>
      <c r="JC381" s="46"/>
      <c r="JD381" s="46"/>
      <c r="JE381" s="46"/>
    </row>
    <row r="382" spans="1:265" s="7" customFormat="1" ht="15" customHeight="1" thickBot="1" x14ac:dyDescent="0.25">
      <c r="A382" s="98"/>
      <c r="B382" s="73" t="s">
        <v>362</v>
      </c>
      <c r="C382" s="118"/>
      <c r="D382" s="870" t="s">
        <v>578</v>
      </c>
      <c r="E382" s="879"/>
      <c r="F382" s="461"/>
      <c r="G382" s="462"/>
      <c r="H382" s="181" t="s">
        <v>351</v>
      </c>
      <c r="I382" s="181" t="s">
        <v>394</v>
      </c>
      <c r="J382" s="181"/>
      <c r="K382" s="219" t="s">
        <v>1379</v>
      </c>
      <c r="L382" s="219" t="s">
        <v>401</v>
      </c>
      <c r="M382" s="511">
        <v>7</v>
      </c>
      <c r="N382" s="511" t="s">
        <v>98</v>
      </c>
      <c r="O382" s="219" t="s">
        <v>348</v>
      </c>
      <c r="P382" s="2159">
        <f t="shared" si="29"/>
        <v>5</v>
      </c>
      <c r="Q382" s="325">
        <v>3</v>
      </c>
      <c r="R382" s="326">
        <v>2</v>
      </c>
      <c r="S382" s="326"/>
      <c r="T382" s="326"/>
      <c r="U382" s="326"/>
      <c r="V382" s="326"/>
      <c r="W382" s="327"/>
      <c r="X382" s="119"/>
      <c r="Y382" s="119"/>
      <c r="Z382" s="63"/>
      <c r="AA382" s="46"/>
      <c r="AB382" s="46"/>
      <c r="AC382" s="46" t="str">
        <f t="shared" si="34"/>
        <v/>
      </c>
      <c r="AD382" s="46"/>
      <c r="AE382" s="46"/>
      <c r="AF382" s="2111">
        <f t="shared" si="30"/>
        <v>5</v>
      </c>
      <c r="AG382" s="2111">
        <f t="shared" si="31"/>
        <v>0</v>
      </c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  <c r="CZ382" s="46"/>
      <c r="DA382" s="46"/>
      <c r="DB382" s="46"/>
      <c r="DC382" s="46"/>
      <c r="DD382" s="46"/>
      <c r="DE382" s="46"/>
      <c r="DF382" s="46"/>
      <c r="DG382" s="46"/>
      <c r="DH382" s="46"/>
      <c r="DI382" s="46"/>
      <c r="DJ382" s="46"/>
      <c r="DK382" s="46"/>
      <c r="DL382" s="46"/>
      <c r="DM382" s="46"/>
      <c r="DN382" s="46"/>
      <c r="DO382" s="46"/>
      <c r="DP382" s="46"/>
      <c r="DQ382" s="46"/>
      <c r="DR382" s="46"/>
      <c r="DS382" s="46"/>
      <c r="DT382" s="46"/>
      <c r="DU382" s="46"/>
      <c r="DV382" s="46"/>
      <c r="DW382" s="46"/>
      <c r="DX382" s="46"/>
      <c r="DY382" s="46"/>
      <c r="DZ382" s="46"/>
      <c r="EA382" s="46"/>
      <c r="EB382" s="46"/>
      <c r="EC382" s="46"/>
      <c r="ED382" s="46"/>
      <c r="EE382" s="46"/>
      <c r="EF382" s="46"/>
      <c r="EG382" s="46"/>
      <c r="EH382" s="46"/>
      <c r="EI382" s="46"/>
      <c r="EJ382" s="46"/>
      <c r="EK382" s="46"/>
      <c r="EL382" s="46"/>
      <c r="EM382" s="46"/>
      <c r="EN382" s="46"/>
      <c r="EO382" s="46"/>
      <c r="EP382" s="46"/>
      <c r="EQ382" s="46"/>
      <c r="ER382" s="46"/>
      <c r="ES382" s="46"/>
      <c r="ET382" s="46"/>
      <c r="EU382" s="46"/>
      <c r="EV382" s="46"/>
      <c r="EW382" s="46"/>
      <c r="EX382" s="46"/>
      <c r="EY382" s="46"/>
      <c r="EZ382" s="46"/>
      <c r="FA382" s="46"/>
      <c r="FB382" s="46"/>
      <c r="FC382" s="46"/>
      <c r="FD382" s="46"/>
      <c r="FE382" s="46"/>
      <c r="FF382" s="46"/>
      <c r="FG382" s="46"/>
      <c r="FH382" s="46"/>
      <c r="FI382" s="46"/>
      <c r="FJ382" s="46"/>
      <c r="FK382" s="46"/>
      <c r="FL382" s="46"/>
      <c r="FM382" s="46"/>
      <c r="FN382" s="46"/>
      <c r="FO382" s="46"/>
      <c r="FP382" s="46"/>
      <c r="FQ382" s="46"/>
      <c r="FR382" s="46"/>
      <c r="FS382" s="46"/>
      <c r="FT382" s="46"/>
      <c r="FU382" s="46"/>
      <c r="FV382" s="46"/>
      <c r="FW382" s="46"/>
      <c r="FX382" s="46"/>
      <c r="FY382" s="46"/>
      <c r="FZ382" s="46"/>
      <c r="GA382" s="46"/>
      <c r="GB382" s="46"/>
      <c r="GC382" s="46"/>
      <c r="GD382" s="46"/>
      <c r="GE382" s="46"/>
      <c r="GF382" s="46"/>
      <c r="GG382" s="46"/>
      <c r="GH382" s="46"/>
      <c r="GI382" s="46"/>
      <c r="GJ382" s="46"/>
      <c r="GK382" s="46"/>
      <c r="GL382" s="46"/>
      <c r="GM382" s="46"/>
      <c r="GN382" s="46"/>
      <c r="GO382" s="46"/>
      <c r="GP382" s="46"/>
      <c r="GQ382" s="46"/>
      <c r="GR382" s="46"/>
      <c r="GS382" s="46"/>
      <c r="GT382" s="46"/>
      <c r="GU382" s="46"/>
      <c r="GV382" s="46"/>
      <c r="GW382" s="46"/>
      <c r="GX382" s="46"/>
      <c r="GY382" s="46"/>
      <c r="GZ382" s="46"/>
      <c r="HA382" s="46"/>
      <c r="HB382" s="46"/>
      <c r="HC382" s="46"/>
      <c r="HD382" s="46"/>
      <c r="HE382" s="46"/>
      <c r="HF382" s="46"/>
      <c r="HG382" s="46"/>
      <c r="HH382" s="46"/>
      <c r="HI382" s="46"/>
      <c r="HJ382" s="46"/>
      <c r="HK382" s="46"/>
      <c r="HL382" s="46"/>
      <c r="HM382" s="46"/>
      <c r="HN382" s="46"/>
      <c r="HO382" s="46"/>
      <c r="HP382" s="46"/>
      <c r="HQ382" s="46"/>
      <c r="HR382" s="46"/>
      <c r="HS382" s="46"/>
      <c r="HT382" s="46"/>
      <c r="HU382" s="46"/>
      <c r="HV382" s="46"/>
      <c r="HW382" s="46"/>
      <c r="HX382" s="46"/>
      <c r="HY382" s="46"/>
      <c r="HZ382" s="46"/>
      <c r="IA382" s="46"/>
      <c r="IB382" s="46"/>
      <c r="IC382" s="46"/>
      <c r="ID382" s="46"/>
      <c r="IE382" s="46"/>
      <c r="IF382" s="46"/>
      <c r="IG382" s="46"/>
      <c r="IH382" s="46"/>
      <c r="II382" s="46"/>
      <c r="IJ382" s="46"/>
      <c r="IK382" s="46"/>
      <c r="IL382" s="46"/>
      <c r="IM382" s="46"/>
      <c r="IN382" s="46"/>
      <c r="IO382" s="46"/>
      <c r="IP382" s="46"/>
      <c r="IQ382" s="46"/>
      <c r="IR382" s="46"/>
      <c r="IS382" s="46"/>
      <c r="IT382" s="46"/>
      <c r="IU382" s="46"/>
      <c r="IV382" s="46"/>
      <c r="IW382" s="46"/>
      <c r="IX382" s="46"/>
      <c r="IY382" s="46"/>
      <c r="IZ382" s="46"/>
      <c r="JA382" s="46"/>
      <c r="JB382" s="46"/>
      <c r="JC382" s="46"/>
      <c r="JD382" s="46"/>
      <c r="JE382" s="46"/>
    </row>
    <row r="383" spans="1:265" s="7" customFormat="1" ht="15" customHeight="1" thickBot="1" x14ac:dyDescent="0.25">
      <c r="A383" s="98"/>
      <c r="B383" s="73" t="s">
        <v>362</v>
      </c>
      <c r="C383" s="118"/>
      <c r="D383" s="870" t="s">
        <v>578</v>
      </c>
      <c r="E383" s="879"/>
      <c r="F383" s="461"/>
      <c r="G383" s="462"/>
      <c r="H383" s="181" t="s">
        <v>351</v>
      </c>
      <c r="I383" s="181" t="s">
        <v>394</v>
      </c>
      <c r="J383" s="181"/>
      <c r="K383" s="219" t="s">
        <v>1190</v>
      </c>
      <c r="L383" s="219" t="s">
        <v>401</v>
      </c>
      <c r="M383" s="511">
        <v>8</v>
      </c>
      <c r="N383" s="511" t="s">
        <v>24</v>
      </c>
      <c r="O383" s="219" t="s">
        <v>839</v>
      </c>
      <c r="P383" s="2159">
        <f t="shared" si="29"/>
        <v>5</v>
      </c>
      <c r="Q383" s="325">
        <v>3</v>
      </c>
      <c r="R383" s="326">
        <v>2</v>
      </c>
      <c r="S383" s="326"/>
      <c r="T383" s="326"/>
      <c r="U383" s="326"/>
      <c r="V383" s="326"/>
      <c r="W383" s="327"/>
      <c r="X383" s="119"/>
      <c r="Y383" s="119"/>
      <c r="Z383" s="63"/>
      <c r="AA383" s="46"/>
      <c r="AB383" s="46"/>
      <c r="AC383" s="46" t="str">
        <f t="shared" si="34"/>
        <v/>
      </c>
      <c r="AD383" s="46"/>
      <c r="AE383" s="46"/>
      <c r="AF383" s="2111">
        <f t="shared" si="30"/>
        <v>5</v>
      </c>
      <c r="AG383" s="2111">
        <f t="shared" si="31"/>
        <v>0</v>
      </c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  <c r="CJ383" s="46"/>
      <c r="CK383" s="46"/>
      <c r="CL383" s="46"/>
      <c r="CM383" s="46"/>
      <c r="CN383" s="46"/>
      <c r="CO383" s="46"/>
      <c r="CP383" s="46"/>
      <c r="CQ383" s="46"/>
      <c r="CR383" s="46"/>
      <c r="CS383" s="46"/>
      <c r="CT383" s="46"/>
      <c r="CU383" s="46"/>
      <c r="CV383" s="46"/>
      <c r="CW383" s="46"/>
      <c r="CX383" s="46"/>
      <c r="CY383" s="46"/>
      <c r="CZ383" s="46"/>
      <c r="DA383" s="46"/>
      <c r="DB383" s="46"/>
      <c r="DC383" s="46"/>
      <c r="DD383" s="46"/>
      <c r="DE383" s="46"/>
      <c r="DF383" s="46"/>
      <c r="DG383" s="46"/>
      <c r="DH383" s="46"/>
      <c r="DI383" s="46"/>
      <c r="DJ383" s="46"/>
      <c r="DK383" s="46"/>
      <c r="DL383" s="46"/>
      <c r="DM383" s="46"/>
      <c r="DN383" s="46"/>
      <c r="DO383" s="46"/>
      <c r="DP383" s="46"/>
      <c r="DQ383" s="46"/>
      <c r="DR383" s="46"/>
      <c r="DS383" s="46"/>
      <c r="DT383" s="46"/>
      <c r="DU383" s="46"/>
      <c r="DV383" s="46"/>
      <c r="DW383" s="46"/>
      <c r="DX383" s="46"/>
      <c r="DY383" s="46"/>
      <c r="DZ383" s="46"/>
      <c r="EA383" s="46"/>
      <c r="EB383" s="46"/>
      <c r="EC383" s="46"/>
      <c r="ED383" s="46"/>
      <c r="EE383" s="46"/>
      <c r="EF383" s="46"/>
      <c r="EG383" s="46"/>
      <c r="EH383" s="46"/>
      <c r="EI383" s="46"/>
      <c r="EJ383" s="46"/>
      <c r="EK383" s="46"/>
      <c r="EL383" s="46"/>
      <c r="EM383" s="46"/>
      <c r="EN383" s="46"/>
      <c r="EO383" s="46"/>
      <c r="EP383" s="46"/>
      <c r="EQ383" s="46"/>
      <c r="ER383" s="46"/>
      <c r="ES383" s="46"/>
      <c r="ET383" s="46"/>
      <c r="EU383" s="46"/>
      <c r="EV383" s="46"/>
      <c r="EW383" s="46"/>
      <c r="EX383" s="46"/>
      <c r="EY383" s="46"/>
      <c r="EZ383" s="46"/>
      <c r="FA383" s="46"/>
      <c r="FB383" s="46"/>
      <c r="FC383" s="46"/>
      <c r="FD383" s="46"/>
      <c r="FE383" s="46"/>
      <c r="FF383" s="46"/>
      <c r="FG383" s="46"/>
      <c r="FH383" s="46"/>
      <c r="FI383" s="46"/>
      <c r="FJ383" s="46"/>
      <c r="FK383" s="46"/>
      <c r="FL383" s="46"/>
      <c r="FM383" s="46"/>
      <c r="FN383" s="46"/>
      <c r="FO383" s="46"/>
      <c r="FP383" s="46"/>
      <c r="FQ383" s="46"/>
      <c r="FR383" s="46"/>
      <c r="FS383" s="46"/>
      <c r="FT383" s="46"/>
      <c r="FU383" s="46"/>
      <c r="FV383" s="46"/>
      <c r="FW383" s="46"/>
      <c r="FX383" s="46"/>
      <c r="FY383" s="46"/>
      <c r="FZ383" s="46"/>
      <c r="GA383" s="46"/>
      <c r="GB383" s="46"/>
      <c r="GC383" s="46"/>
      <c r="GD383" s="46"/>
      <c r="GE383" s="46"/>
      <c r="GF383" s="46"/>
      <c r="GG383" s="46"/>
      <c r="GH383" s="46"/>
      <c r="GI383" s="46"/>
      <c r="GJ383" s="46"/>
      <c r="GK383" s="46"/>
      <c r="GL383" s="46"/>
      <c r="GM383" s="46"/>
      <c r="GN383" s="46"/>
      <c r="GO383" s="46"/>
      <c r="GP383" s="46"/>
      <c r="GQ383" s="46"/>
      <c r="GR383" s="46"/>
      <c r="GS383" s="46"/>
      <c r="GT383" s="46"/>
      <c r="GU383" s="46"/>
      <c r="GV383" s="46"/>
      <c r="GW383" s="46"/>
      <c r="GX383" s="46"/>
      <c r="GY383" s="46"/>
      <c r="GZ383" s="46"/>
      <c r="HA383" s="46"/>
      <c r="HB383" s="46"/>
      <c r="HC383" s="46"/>
      <c r="HD383" s="46"/>
      <c r="HE383" s="46"/>
      <c r="HF383" s="46"/>
      <c r="HG383" s="46"/>
      <c r="HH383" s="46"/>
      <c r="HI383" s="46"/>
      <c r="HJ383" s="46"/>
      <c r="HK383" s="46"/>
      <c r="HL383" s="46"/>
      <c r="HM383" s="46"/>
      <c r="HN383" s="46"/>
      <c r="HO383" s="46"/>
      <c r="HP383" s="46"/>
      <c r="HQ383" s="46"/>
      <c r="HR383" s="46"/>
      <c r="HS383" s="46"/>
      <c r="HT383" s="46"/>
      <c r="HU383" s="46"/>
      <c r="HV383" s="46"/>
      <c r="HW383" s="46"/>
      <c r="HX383" s="46"/>
      <c r="HY383" s="46"/>
      <c r="HZ383" s="46"/>
      <c r="IA383" s="46"/>
      <c r="IB383" s="46"/>
      <c r="IC383" s="46"/>
      <c r="ID383" s="46"/>
      <c r="IE383" s="46"/>
      <c r="IF383" s="46"/>
      <c r="IG383" s="46"/>
      <c r="IH383" s="46"/>
      <c r="II383" s="46"/>
      <c r="IJ383" s="46"/>
      <c r="IK383" s="46"/>
      <c r="IL383" s="46"/>
      <c r="IM383" s="46"/>
      <c r="IN383" s="46"/>
      <c r="IO383" s="46"/>
      <c r="IP383" s="46"/>
      <c r="IQ383" s="46"/>
      <c r="IR383" s="46"/>
      <c r="IS383" s="46"/>
      <c r="IT383" s="46"/>
      <c r="IU383" s="46"/>
      <c r="IV383" s="46"/>
      <c r="IW383" s="46"/>
      <c r="IX383" s="46"/>
      <c r="IY383" s="46"/>
      <c r="IZ383" s="46"/>
      <c r="JA383" s="46"/>
      <c r="JB383" s="46"/>
      <c r="JC383" s="46"/>
      <c r="JD383" s="46"/>
      <c r="JE383" s="46"/>
    </row>
    <row r="384" spans="1:265" s="7" customFormat="1" ht="15" customHeight="1" thickBot="1" x14ac:dyDescent="0.25">
      <c r="A384" s="98"/>
      <c r="B384" s="73" t="s">
        <v>362</v>
      </c>
      <c r="C384" s="118"/>
      <c r="D384" s="870" t="s">
        <v>578</v>
      </c>
      <c r="E384" s="879"/>
      <c r="F384" s="461"/>
      <c r="G384" s="462"/>
      <c r="H384" s="181" t="s">
        <v>351</v>
      </c>
      <c r="I384" s="181" t="s">
        <v>394</v>
      </c>
      <c r="J384" s="181"/>
      <c r="K384" s="219" t="s">
        <v>1189</v>
      </c>
      <c r="L384" s="219" t="s">
        <v>401</v>
      </c>
      <c r="M384" s="511">
        <v>6</v>
      </c>
      <c r="N384" s="511" t="s">
        <v>24</v>
      </c>
      <c r="O384" s="219" t="s">
        <v>348</v>
      </c>
      <c r="P384" s="2159">
        <f t="shared" si="29"/>
        <v>5</v>
      </c>
      <c r="Q384" s="325">
        <v>3</v>
      </c>
      <c r="R384" s="326">
        <v>2</v>
      </c>
      <c r="S384" s="326"/>
      <c r="T384" s="326"/>
      <c r="U384" s="326"/>
      <c r="V384" s="326"/>
      <c r="W384" s="327"/>
      <c r="X384" s="119"/>
      <c r="Y384" s="119"/>
      <c r="Z384" s="63"/>
      <c r="AA384" s="46"/>
      <c r="AB384" s="46"/>
      <c r="AC384" s="46" t="str">
        <f t="shared" si="34"/>
        <v/>
      </c>
      <c r="AD384" s="46"/>
      <c r="AE384" s="46"/>
      <c r="AF384" s="2111">
        <f t="shared" si="30"/>
        <v>5</v>
      </c>
      <c r="AG384" s="2111">
        <f t="shared" si="31"/>
        <v>0</v>
      </c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  <c r="CJ384" s="46"/>
      <c r="CK384" s="46"/>
      <c r="CL384" s="46"/>
      <c r="CM384" s="46"/>
      <c r="CN384" s="46"/>
      <c r="CO384" s="46"/>
      <c r="CP384" s="46"/>
      <c r="CQ384" s="46"/>
      <c r="CR384" s="46"/>
      <c r="CS384" s="46"/>
      <c r="CT384" s="46"/>
      <c r="CU384" s="46"/>
      <c r="CV384" s="46"/>
      <c r="CW384" s="46"/>
      <c r="CX384" s="46"/>
      <c r="CY384" s="46"/>
      <c r="CZ384" s="46"/>
      <c r="DA384" s="46"/>
      <c r="DB384" s="46"/>
      <c r="DC384" s="46"/>
      <c r="DD384" s="46"/>
      <c r="DE384" s="46"/>
      <c r="DF384" s="46"/>
      <c r="DG384" s="46"/>
      <c r="DH384" s="46"/>
      <c r="DI384" s="46"/>
      <c r="DJ384" s="46"/>
      <c r="DK384" s="46"/>
      <c r="DL384" s="46"/>
      <c r="DM384" s="46"/>
      <c r="DN384" s="46"/>
      <c r="DO384" s="46"/>
      <c r="DP384" s="46"/>
      <c r="DQ384" s="46"/>
      <c r="DR384" s="46"/>
      <c r="DS384" s="46"/>
      <c r="DT384" s="46"/>
      <c r="DU384" s="46"/>
      <c r="DV384" s="46"/>
      <c r="DW384" s="46"/>
      <c r="DX384" s="46"/>
      <c r="DY384" s="46"/>
      <c r="DZ384" s="46"/>
      <c r="EA384" s="46"/>
      <c r="EB384" s="46"/>
      <c r="EC384" s="46"/>
      <c r="ED384" s="46"/>
      <c r="EE384" s="46"/>
      <c r="EF384" s="46"/>
      <c r="EG384" s="46"/>
      <c r="EH384" s="46"/>
      <c r="EI384" s="46"/>
      <c r="EJ384" s="46"/>
      <c r="EK384" s="46"/>
      <c r="EL384" s="46"/>
      <c r="EM384" s="46"/>
      <c r="EN384" s="46"/>
      <c r="EO384" s="46"/>
      <c r="EP384" s="46"/>
      <c r="EQ384" s="46"/>
      <c r="ER384" s="46"/>
      <c r="ES384" s="46"/>
      <c r="ET384" s="46"/>
      <c r="EU384" s="46"/>
      <c r="EV384" s="46"/>
      <c r="EW384" s="46"/>
      <c r="EX384" s="46"/>
      <c r="EY384" s="46"/>
      <c r="EZ384" s="46"/>
      <c r="FA384" s="46"/>
      <c r="FB384" s="46"/>
      <c r="FC384" s="46"/>
      <c r="FD384" s="46"/>
      <c r="FE384" s="46"/>
      <c r="FF384" s="46"/>
      <c r="FG384" s="46"/>
      <c r="FH384" s="46"/>
      <c r="FI384" s="46"/>
      <c r="FJ384" s="46"/>
      <c r="FK384" s="46"/>
      <c r="FL384" s="46"/>
      <c r="FM384" s="46"/>
      <c r="FN384" s="46"/>
      <c r="FO384" s="46"/>
      <c r="FP384" s="46"/>
      <c r="FQ384" s="46"/>
      <c r="FR384" s="46"/>
      <c r="FS384" s="46"/>
      <c r="FT384" s="46"/>
      <c r="FU384" s="46"/>
      <c r="FV384" s="46"/>
      <c r="FW384" s="46"/>
      <c r="FX384" s="46"/>
      <c r="FY384" s="46"/>
      <c r="FZ384" s="46"/>
      <c r="GA384" s="46"/>
      <c r="GB384" s="46"/>
      <c r="GC384" s="46"/>
      <c r="GD384" s="46"/>
      <c r="GE384" s="46"/>
      <c r="GF384" s="46"/>
      <c r="GG384" s="46"/>
      <c r="GH384" s="46"/>
      <c r="GI384" s="46"/>
      <c r="GJ384" s="46"/>
      <c r="GK384" s="46"/>
      <c r="GL384" s="46"/>
      <c r="GM384" s="46"/>
      <c r="GN384" s="46"/>
      <c r="GO384" s="46"/>
      <c r="GP384" s="46"/>
      <c r="GQ384" s="46"/>
      <c r="GR384" s="46"/>
      <c r="GS384" s="46"/>
      <c r="GT384" s="46"/>
      <c r="GU384" s="46"/>
      <c r="GV384" s="46"/>
      <c r="GW384" s="46"/>
      <c r="GX384" s="46"/>
      <c r="GY384" s="46"/>
      <c r="GZ384" s="46"/>
      <c r="HA384" s="46"/>
      <c r="HB384" s="46"/>
      <c r="HC384" s="46"/>
      <c r="HD384" s="46"/>
      <c r="HE384" s="46"/>
      <c r="HF384" s="46"/>
      <c r="HG384" s="46"/>
      <c r="HH384" s="46"/>
      <c r="HI384" s="46"/>
      <c r="HJ384" s="46"/>
      <c r="HK384" s="46"/>
      <c r="HL384" s="46"/>
      <c r="HM384" s="46"/>
      <c r="HN384" s="46"/>
      <c r="HO384" s="46"/>
      <c r="HP384" s="46"/>
      <c r="HQ384" s="46"/>
      <c r="HR384" s="46"/>
      <c r="HS384" s="46"/>
      <c r="HT384" s="46"/>
      <c r="HU384" s="46"/>
      <c r="HV384" s="46"/>
      <c r="HW384" s="46"/>
      <c r="HX384" s="46"/>
      <c r="HY384" s="46"/>
      <c r="HZ384" s="46"/>
      <c r="IA384" s="46"/>
      <c r="IB384" s="46"/>
      <c r="IC384" s="46"/>
      <c r="ID384" s="46"/>
      <c r="IE384" s="46"/>
      <c r="IF384" s="46"/>
      <c r="IG384" s="46"/>
      <c r="IH384" s="46"/>
      <c r="II384" s="46"/>
      <c r="IJ384" s="46"/>
      <c r="IK384" s="46"/>
      <c r="IL384" s="46"/>
      <c r="IM384" s="46"/>
      <c r="IN384" s="46"/>
      <c r="IO384" s="46"/>
      <c r="IP384" s="46"/>
      <c r="IQ384" s="46"/>
      <c r="IR384" s="46"/>
      <c r="IS384" s="46"/>
      <c r="IT384" s="46"/>
      <c r="IU384" s="46"/>
      <c r="IV384" s="46"/>
      <c r="IW384" s="46"/>
      <c r="IX384" s="46"/>
      <c r="IY384" s="46"/>
      <c r="IZ384" s="46"/>
      <c r="JA384" s="46"/>
      <c r="JB384" s="46"/>
      <c r="JC384" s="46"/>
      <c r="JD384" s="46"/>
      <c r="JE384" s="46"/>
    </row>
    <row r="385" spans="1:265" s="7" customFormat="1" ht="15" customHeight="1" thickBot="1" x14ac:dyDescent="0.25">
      <c r="A385" s="98"/>
      <c r="B385" s="73" t="s">
        <v>362</v>
      </c>
      <c r="C385" s="118"/>
      <c r="D385" s="870" t="s">
        <v>578</v>
      </c>
      <c r="E385" s="879"/>
      <c r="F385" s="461"/>
      <c r="G385" s="462"/>
      <c r="H385" s="181" t="s">
        <v>351</v>
      </c>
      <c r="I385" s="181" t="s">
        <v>394</v>
      </c>
      <c r="J385" s="1759" t="s">
        <v>1424</v>
      </c>
      <c r="K385" s="742" t="s">
        <v>1508</v>
      </c>
      <c r="L385" s="219"/>
      <c r="M385" s="511"/>
      <c r="N385" s="511"/>
      <c r="O385" s="219"/>
      <c r="P385" s="2159">
        <f t="shared" si="29"/>
        <v>0</v>
      </c>
      <c r="Q385" s="325"/>
      <c r="R385" s="326"/>
      <c r="S385" s="326"/>
      <c r="T385" s="326"/>
      <c r="U385" s="326"/>
      <c r="V385" s="326"/>
      <c r="W385" s="327">
        <v>4</v>
      </c>
      <c r="X385" s="119"/>
      <c r="Y385" s="119"/>
      <c r="Z385" s="63"/>
      <c r="AA385" s="46"/>
      <c r="AB385" s="46"/>
      <c r="AC385" s="46" t="str">
        <f t="shared" si="34"/>
        <v/>
      </c>
      <c r="AD385" s="46"/>
      <c r="AE385" s="46"/>
      <c r="AF385" s="2111">
        <f t="shared" si="30"/>
        <v>0</v>
      </c>
      <c r="AG385" s="2111">
        <f t="shared" si="31"/>
        <v>4</v>
      </c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  <c r="BP385" s="46"/>
      <c r="BQ385" s="46"/>
      <c r="BR385" s="46"/>
      <c r="BS385" s="46"/>
      <c r="BT385" s="46"/>
      <c r="BU385" s="46"/>
      <c r="BV385" s="46"/>
      <c r="BW385" s="46"/>
      <c r="BX385" s="46"/>
      <c r="BY385" s="46"/>
      <c r="BZ385" s="46"/>
      <c r="CA385" s="46"/>
      <c r="CB385" s="46"/>
      <c r="CC385" s="46"/>
      <c r="CD385" s="46"/>
      <c r="CE385" s="46"/>
      <c r="CF385" s="46"/>
      <c r="CG385" s="46"/>
      <c r="CH385" s="46"/>
      <c r="CI385" s="46"/>
      <c r="CJ385" s="46"/>
      <c r="CK385" s="46"/>
      <c r="CL385" s="46"/>
      <c r="CM385" s="46"/>
      <c r="CN385" s="46"/>
      <c r="CO385" s="46"/>
      <c r="CP385" s="46"/>
      <c r="CQ385" s="46"/>
      <c r="CR385" s="46"/>
      <c r="CS385" s="46"/>
      <c r="CT385" s="46"/>
      <c r="CU385" s="46"/>
      <c r="CV385" s="46"/>
      <c r="CW385" s="46"/>
      <c r="CX385" s="46"/>
      <c r="CY385" s="46"/>
      <c r="CZ385" s="46"/>
      <c r="DA385" s="46"/>
      <c r="DB385" s="46"/>
      <c r="DC385" s="46"/>
      <c r="DD385" s="46"/>
      <c r="DE385" s="46"/>
      <c r="DF385" s="46"/>
      <c r="DG385" s="46"/>
      <c r="DH385" s="46"/>
      <c r="DI385" s="46"/>
      <c r="DJ385" s="46"/>
      <c r="DK385" s="46"/>
      <c r="DL385" s="46"/>
      <c r="DM385" s="46"/>
      <c r="DN385" s="46"/>
      <c r="DO385" s="46"/>
      <c r="DP385" s="46"/>
      <c r="DQ385" s="46"/>
      <c r="DR385" s="46"/>
      <c r="DS385" s="46"/>
      <c r="DT385" s="46"/>
      <c r="DU385" s="46"/>
      <c r="DV385" s="46"/>
      <c r="DW385" s="46"/>
      <c r="DX385" s="46"/>
      <c r="DY385" s="46"/>
      <c r="DZ385" s="46"/>
      <c r="EA385" s="46"/>
      <c r="EB385" s="46"/>
      <c r="EC385" s="46"/>
      <c r="ED385" s="46"/>
      <c r="EE385" s="46"/>
      <c r="EF385" s="46"/>
      <c r="EG385" s="46"/>
      <c r="EH385" s="46"/>
      <c r="EI385" s="46"/>
      <c r="EJ385" s="46"/>
      <c r="EK385" s="46"/>
      <c r="EL385" s="46"/>
      <c r="EM385" s="46"/>
      <c r="EN385" s="46"/>
      <c r="EO385" s="46"/>
      <c r="EP385" s="46"/>
      <c r="EQ385" s="46"/>
      <c r="ER385" s="46"/>
      <c r="ES385" s="46"/>
      <c r="ET385" s="46"/>
      <c r="EU385" s="46"/>
      <c r="EV385" s="46"/>
      <c r="EW385" s="46"/>
      <c r="EX385" s="46"/>
      <c r="EY385" s="46"/>
      <c r="EZ385" s="46"/>
      <c r="FA385" s="46"/>
      <c r="FB385" s="46"/>
      <c r="FC385" s="46"/>
      <c r="FD385" s="46"/>
      <c r="FE385" s="46"/>
      <c r="FF385" s="46"/>
      <c r="FG385" s="46"/>
      <c r="FH385" s="46"/>
      <c r="FI385" s="46"/>
      <c r="FJ385" s="46"/>
      <c r="FK385" s="46"/>
      <c r="FL385" s="46"/>
      <c r="FM385" s="46"/>
      <c r="FN385" s="46"/>
      <c r="FO385" s="46"/>
      <c r="FP385" s="46"/>
      <c r="FQ385" s="46"/>
      <c r="FR385" s="46"/>
      <c r="FS385" s="46"/>
      <c r="FT385" s="46"/>
      <c r="FU385" s="46"/>
      <c r="FV385" s="46"/>
      <c r="FW385" s="46"/>
      <c r="FX385" s="46"/>
      <c r="FY385" s="46"/>
      <c r="FZ385" s="46"/>
      <c r="GA385" s="46"/>
      <c r="GB385" s="46"/>
      <c r="GC385" s="46"/>
      <c r="GD385" s="46"/>
      <c r="GE385" s="46"/>
      <c r="GF385" s="46"/>
      <c r="GG385" s="46"/>
      <c r="GH385" s="46"/>
      <c r="GI385" s="46"/>
      <c r="GJ385" s="46"/>
      <c r="GK385" s="46"/>
      <c r="GL385" s="46"/>
      <c r="GM385" s="46"/>
      <c r="GN385" s="46"/>
      <c r="GO385" s="46"/>
      <c r="GP385" s="46"/>
      <c r="GQ385" s="46"/>
      <c r="GR385" s="46"/>
      <c r="GS385" s="46"/>
      <c r="GT385" s="46"/>
      <c r="GU385" s="46"/>
      <c r="GV385" s="46"/>
      <c r="GW385" s="46"/>
      <c r="GX385" s="46"/>
      <c r="GY385" s="46"/>
      <c r="GZ385" s="46"/>
      <c r="HA385" s="46"/>
      <c r="HB385" s="46"/>
      <c r="HC385" s="46"/>
      <c r="HD385" s="46"/>
      <c r="HE385" s="46"/>
      <c r="HF385" s="46"/>
      <c r="HG385" s="46"/>
      <c r="HH385" s="46"/>
      <c r="HI385" s="46"/>
      <c r="HJ385" s="46"/>
      <c r="HK385" s="46"/>
      <c r="HL385" s="46"/>
      <c r="HM385" s="46"/>
      <c r="HN385" s="46"/>
      <c r="HO385" s="46"/>
      <c r="HP385" s="46"/>
      <c r="HQ385" s="46"/>
      <c r="HR385" s="46"/>
      <c r="HS385" s="46"/>
      <c r="HT385" s="46"/>
      <c r="HU385" s="46"/>
      <c r="HV385" s="46"/>
      <c r="HW385" s="46"/>
      <c r="HX385" s="46"/>
      <c r="HY385" s="46"/>
      <c r="HZ385" s="46"/>
      <c r="IA385" s="46"/>
      <c r="IB385" s="46"/>
      <c r="IC385" s="46"/>
      <c r="ID385" s="46"/>
      <c r="IE385" s="46"/>
      <c r="IF385" s="46"/>
      <c r="IG385" s="46"/>
      <c r="IH385" s="46"/>
      <c r="II385" s="46"/>
      <c r="IJ385" s="46"/>
      <c r="IK385" s="46"/>
      <c r="IL385" s="46"/>
      <c r="IM385" s="46"/>
      <c r="IN385" s="46"/>
      <c r="IO385" s="46"/>
      <c r="IP385" s="46"/>
      <c r="IQ385" s="46"/>
      <c r="IR385" s="46"/>
      <c r="IS385" s="46"/>
      <c r="IT385" s="46"/>
      <c r="IU385" s="46"/>
      <c r="IV385" s="46"/>
      <c r="IW385" s="46"/>
      <c r="IX385" s="46"/>
      <c r="IY385" s="46"/>
      <c r="IZ385" s="46"/>
      <c r="JA385" s="46"/>
      <c r="JB385" s="46"/>
      <c r="JC385" s="46"/>
      <c r="JD385" s="46"/>
      <c r="JE385" s="46"/>
    </row>
    <row r="386" spans="1:265" s="788" customFormat="1" ht="15" customHeight="1" thickBot="1" x14ac:dyDescent="0.25">
      <c r="A386" s="98"/>
      <c r="B386" s="73" t="s">
        <v>362</v>
      </c>
      <c r="C386" s="118"/>
      <c r="D386" s="870" t="s">
        <v>578</v>
      </c>
      <c r="E386" s="879"/>
      <c r="F386" s="461"/>
      <c r="G386" s="462"/>
      <c r="H386" s="181" t="s">
        <v>351</v>
      </c>
      <c r="I386" s="181" t="s">
        <v>394</v>
      </c>
      <c r="J386" s="1726" t="s">
        <v>95</v>
      </c>
      <c r="K386" s="1068" t="s">
        <v>1712</v>
      </c>
      <c r="L386" s="219"/>
      <c r="M386" s="511"/>
      <c r="N386" s="511"/>
      <c r="O386" s="219"/>
      <c r="P386" s="2159">
        <f t="shared" si="29"/>
        <v>0</v>
      </c>
      <c r="Q386" s="325"/>
      <c r="R386" s="326"/>
      <c r="S386" s="326"/>
      <c r="T386" s="326"/>
      <c r="U386" s="326">
        <v>5</v>
      </c>
      <c r="V386" s="326"/>
      <c r="W386" s="327"/>
      <c r="X386" s="119"/>
      <c r="Y386" s="119"/>
      <c r="Z386" s="63"/>
      <c r="AA386" s="789"/>
      <c r="AB386" s="789"/>
      <c r="AC386" s="789" t="str">
        <f t="shared" si="34"/>
        <v/>
      </c>
      <c r="AD386" s="789"/>
      <c r="AE386" s="789"/>
      <c r="AF386" s="2111">
        <f t="shared" si="30"/>
        <v>0</v>
      </c>
      <c r="AG386" s="2111">
        <f t="shared" si="31"/>
        <v>0</v>
      </c>
      <c r="AH386" s="789"/>
      <c r="AI386" s="789"/>
      <c r="AJ386" s="789"/>
      <c r="AK386" s="789"/>
      <c r="AL386" s="789"/>
      <c r="AM386" s="789"/>
      <c r="AN386" s="789"/>
      <c r="AO386" s="789"/>
      <c r="AP386" s="789"/>
      <c r="AQ386" s="789"/>
      <c r="AR386" s="789"/>
      <c r="AS386" s="789"/>
      <c r="AT386" s="789"/>
      <c r="AU386" s="789"/>
      <c r="AV386" s="789"/>
      <c r="AW386" s="789"/>
      <c r="AX386" s="789"/>
      <c r="AY386" s="789"/>
      <c r="AZ386" s="789"/>
      <c r="BA386" s="789"/>
      <c r="BB386" s="789"/>
      <c r="BC386" s="789"/>
      <c r="BD386" s="789"/>
      <c r="BE386" s="789"/>
      <c r="BF386" s="789"/>
      <c r="BG386" s="789"/>
      <c r="BH386" s="789"/>
      <c r="BI386" s="789"/>
      <c r="BJ386" s="789"/>
      <c r="BK386" s="789"/>
      <c r="BL386" s="789"/>
      <c r="BM386" s="789"/>
      <c r="BN386" s="789"/>
      <c r="BO386" s="789"/>
      <c r="BP386" s="789"/>
      <c r="BQ386" s="789"/>
      <c r="BR386" s="789"/>
      <c r="BS386" s="789"/>
      <c r="BT386" s="789"/>
      <c r="BU386" s="789"/>
      <c r="BV386" s="789"/>
      <c r="BW386" s="789"/>
      <c r="BX386" s="789"/>
      <c r="BY386" s="789"/>
      <c r="BZ386" s="789"/>
      <c r="CA386" s="789"/>
      <c r="CB386" s="789"/>
      <c r="CC386" s="789"/>
      <c r="CD386" s="789"/>
      <c r="CE386" s="789"/>
      <c r="CF386" s="789"/>
      <c r="CG386" s="789"/>
      <c r="CH386" s="789"/>
      <c r="CI386" s="789"/>
      <c r="CJ386" s="789"/>
      <c r="CK386" s="789"/>
      <c r="CL386" s="789"/>
      <c r="CM386" s="789"/>
      <c r="CN386" s="789"/>
      <c r="CO386" s="789"/>
      <c r="CP386" s="789"/>
      <c r="CQ386" s="789"/>
      <c r="CR386" s="789"/>
      <c r="CS386" s="789"/>
      <c r="CT386" s="789"/>
      <c r="CU386" s="789"/>
      <c r="CV386" s="789"/>
      <c r="CW386" s="789"/>
      <c r="CX386" s="789"/>
      <c r="CY386" s="789"/>
      <c r="CZ386" s="789"/>
      <c r="DA386" s="789"/>
      <c r="DB386" s="789"/>
      <c r="DC386" s="789"/>
      <c r="DD386" s="789"/>
      <c r="DE386" s="789"/>
      <c r="DF386" s="789"/>
      <c r="DG386" s="789"/>
      <c r="DH386" s="789"/>
      <c r="DI386" s="789"/>
      <c r="DJ386" s="789"/>
      <c r="DK386" s="789"/>
      <c r="DL386" s="789"/>
      <c r="DM386" s="789"/>
      <c r="DN386" s="789"/>
      <c r="DO386" s="789"/>
      <c r="DP386" s="789"/>
      <c r="DQ386" s="789"/>
      <c r="DR386" s="789"/>
      <c r="DS386" s="789"/>
      <c r="DT386" s="789"/>
      <c r="DU386" s="789"/>
      <c r="DV386" s="789"/>
      <c r="DW386" s="789"/>
      <c r="DX386" s="789"/>
      <c r="DY386" s="789"/>
      <c r="DZ386" s="789"/>
      <c r="EA386" s="789"/>
      <c r="EB386" s="789"/>
      <c r="EC386" s="789"/>
      <c r="ED386" s="789"/>
      <c r="EE386" s="789"/>
      <c r="EF386" s="789"/>
      <c r="EG386" s="789"/>
      <c r="EH386" s="789"/>
      <c r="EI386" s="789"/>
      <c r="EJ386" s="789"/>
      <c r="EK386" s="789"/>
      <c r="EL386" s="789"/>
      <c r="EM386" s="789"/>
      <c r="EN386" s="789"/>
      <c r="EO386" s="789"/>
      <c r="EP386" s="789"/>
      <c r="EQ386" s="789"/>
      <c r="ER386" s="789"/>
      <c r="ES386" s="789"/>
      <c r="ET386" s="789"/>
      <c r="EU386" s="789"/>
      <c r="EV386" s="789"/>
      <c r="EW386" s="789"/>
      <c r="EX386" s="789"/>
      <c r="EY386" s="789"/>
      <c r="EZ386" s="789"/>
      <c r="FA386" s="789"/>
      <c r="FB386" s="789"/>
      <c r="FC386" s="789"/>
      <c r="FD386" s="789"/>
      <c r="FE386" s="789"/>
      <c r="FF386" s="789"/>
      <c r="FG386" s="789"/>
      <c r="FH386" s="789"/>
      <c r="FI386" s="789"/>
      <c r="FJ386" s="789"/>
      <c r="FK386" s="789"/>
      <c r="FL386" s="789"/>
      <c r="FM386" s="789"/>
      <c r="FN386" s="789"/>
      <c r="FO386" s="789"/>
      <c r="FP386" s="789"/>
      <c r="FQ386" s="789"/>
      <c r="FR386" s="789"/>
      <c r="FS386" s="789"/>
      <c r="FT386" s="789"/>
      <c r="FU386" s="789"/>
      <c r="FV386" s="789"/>
      <c r="FW386" s="789"/>
      <c r="FX386" s="789"/>
      <c r="FY386" s="789"/>
      <c r="FZ386" s="789"/>
      <c r="GA386" s="789"/>
      <c r="GB386" s="789"/>
      <c r="GC386" s="789"/>
      <c r="GD386" s="789"/>
      <c r="GE386" s="789"/>
      <c r="GF386" s="789"/>
      <c r="GG386" s="789"/>
      <c r="GH386" s="789"/>
      <c r="GI386" s="789"/>
      <c r="GJ386" s="789"/>
      <c r="GK386" s="789"/>
      <c r="GL386" s="789"/>
      <c r="GM386" s="789"/>
      <c r="GN386" s="789"/>
      <c r="GO386" s="789"/>
      <c r="GP386" s="789"/>
      <c r="GQ386" s="789"/>
      <c r="GR386" s="789"/>
      <c r="GS386" s="789"/>
      <c r="GT386" s="789"/>
      <c r="GU386" s="789"/>
      <c r="GV386" s="789"/>
      <c r="GW386" s="789"/>
      <c r="GX386" s="789"/>
      <c r="GY386" s="789"/>
      <c r="GZ386" s="789"/>
      <c r="HA386" s="789"/>
      <c r="HB386" s="789"/>
      <c r="HC386" s="789"/>
      <c r="HD386" s="789"/>
      <c r="HE386" s="789"/>
      <c r="HF386" s="789"/>
      <c r="HG386" s="789"/>
      <c r="HH386" s="789"/>
      <c r="HI386" s="789"/>
      <c r="HJ386" s="789"/>
      <c r="HK386" s="789"/>
      <c r="HL386" s="789"/>
      <c r="HM386" s="789"/>
      <c r="HN386" s="789"/>
      <c r="HO386" s="789"/>
      <c r="HP386" s="789"/>
      <c r="HQ386" s="789"/>
      <c r="HR386" s="789"/>
      <c r="HS386" s="789"/>
      <c r="HT386" s="789"/>
      <c r="HU386" s="789"/>
      <c r="HV386" s="789"/>
      <c r="HW386" s="789"/>
      <c r="HX386" s="789"/>
      <c r="HY386" s="789"/>
      <c r="HZ386" s="789"/>
      <c r="IA386" s="789"/>
      <c r="IB386" s="789"/>
      <c r="IC386" s="789"/>
      <c r="ID386" s="789"/>
      <c r="IE386" s="789"/>
      <c r="IF386" s="789"/>
      <c r="IG386" s="789"/>
      <c r="IH386" s="789"/>
      <c r="II386" s="789"/>
      <c r="IJ386" s="789"/>
      <c r="IK386" s="789"/>
      <c r="IL386" s="789"/>
      <c r="IM386" s="789"/>
      <c r="IN386" s="789"/>
      <c r="IO386" s="789"/>
      <c r="IP386" s="789"/>
      <c r="IQ386" s="789"/>
      <c r="IR386" s="789"/>
      <c r="IS386" s="789"/>
      <c r="IT386" s="789"/>
      <c r="IU386" s="789"/>
      <c r="IV386" s="789"/>
      <c r="IW386" s="789"/>
      <c r="IX386" s="789"/>
      <c r="IY386" s="789"/>
      <c r="IZ386" s="789"/>
      <c r="JA386" s="789"/>
      <c r="JB386" s="789"/>
      <c r="JC386" s="789"/>
      <c r="JD386" s="789"/>
      <c r="JE386" s="789"/>
    </row>
    <row r="387" spans="1:265" s="7" customFormat="1" ht="15" customHeight="1" thickBot="1" x14ac:dyDescent="0.25">
      <c r="A387" s="98"/>
      <c r="B387" s="73" t="s">
        <v>362</v>
      </c>
      <c r="C387" s="118"/>
      <c r="D387" s="870" t="s">
        <v>578</v>
      </c>
      <c r="E387" s="879"/>
      <c r="F387" s="461"/>
      <c r="G387" s="462"/>
      <c r="H387" s="181" t="s">
        <v>351</v>
      </c>
      <c r="I387" s="181" t="s">
        <v>394</v>
      </c>
      <c r="J387" s="1801" t="s">
        <v>96</v>
      </c>
      <c r="K387" s="2047" t="s">
        <v>1469</v>
      </c>
      <c r="L387" s="219"/>
      <c r="M387" s="511"/>
      <c r="N387" s="511"/>
      <c r="O387" s="219"/>
      <c r="P387" s="2159">
        <f t="shared" si="29"/>
        <v>0</v>
      </c>
      <c r="Q387" s="325"/>
      <c r="R387" s="326"/>
      <c r="S387" s="326"/>
      <c r="T387" s="326"/>
      <c r="U387" s="326"/>
      <c r="V387" s="326">
        <v>2</v>
      </c>
      <c r="W387" s="327"/>
      <c r="X387" s="119"/>
      <c r="Y387" s="119"/>
      <c r="Z387" s="63"/>
      <c r="AA387" s="46"/>
      <c r="AB387" s="46"/>
      <c r="AC387" s="46" t="str">
        <f t="shared" si="34"/>
        <v/>
      </c>
      <c r="AD387" s="46"/>
      <c r="AE387" s="2045"/>
      <c r="AF387" s="2111">
        <f t="shared" si="30"/>
        <v>0</v>
      </c>
      <c r="AG387" s="2111">
        <f t="shared" si="31"/>
        <v>0</v>
      </c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  <c r="CM387" s="46"/>
      <c r="CN387" s="46"/>
      <c r="CO387" s="46"/>
      <c r="CP387" s="46"/>
      <c r="CQ387" s="46"/>
      <c r="CR387" s="46"/>
      <c r="CS387" s="46"/>
      <c r="CT387" s="46"/>
      <c r="CU387" s="46"/>
      <c r="CV387" s="46"/>
      <c r="CW387" s="46"/>
      <c r="CX387" s="46"/>
      <c r="CY387" s="46"/>
      <c r="CZ387" s="46"/>
      <c r="DA387" s="46"/>
      <c r="DB387" s="46"/>
      <c r="DC387" s="46"/>
      <c r="DD387" s="46"/>
      <c r="DE387" s="46"/>
      <c r="DF387" s="46"/>
      <c r="DG387" s="46"/>
      <c r="DH387" s="46"/>
      <c r="DI387" s="46"/>
      <c r="DJ387" s="46"/>
      <c r="DK387" s="46"/>
      <c r="DL387" s="46"/>
      <c r="DM387" s="46"/>
      <c r="DN387" s="46"/>
      <c r="DO387" s="46"/>
      <c r="DP387" s="46"/>
      <c r="DQ387" s="46"/>
      <c r="DR387" s="46"/>
      <c r="DS387" s="46"/>
      <c r="DT387" s="46"/>
      <c r="DU387" s="46"/>
      <c r="DV387" s="46"/>
      <c r="DW387" s="46"/>
      <c r="DX387" s="46"/>
      <c r="DY387" s="46"/>
      <c r="DZ387" s="46"/>
      <c r="EA387" s="46"/>
      <c r="EB387" s="46"/>
      <c r="EC387" s="46"/>
      <c r="ED387" s="46"/>
      <c r="EE387" s="46"/>
      <c r="EF387" s="46"/>
      <c r="EG387" s="46"/>
      <c r="EH387" s="46"/>
      <c r="EI387" s="46"/>
      <c r="EJ387" s="46"/>
      <c r="EK387" s="46"/>
      <c r="EL387" s="46"/>
      <c r="EM387" s="46"/>
      <c r="EN387" s="46"/>
      <c r="EO387" s="46"/>
      <c r="EP387" s="46"/>
      <c r="EQ387" s="46"/>
      <c r="ER387" s="46"/>
      <c r="ES387" s="46"/>
      <c r="ET387" s="46"/>
      <c r="EU387" s="46"/>
      <c r="EV387" s="46"/>
      <c r="EW387" s="46"/>
      <c r="EX387" s="46"/>
      <c r="EY387" s="46"/>
      <c r="EZ387" s="46"/>
      <c r="FA387" s="46"/>
      <c r="FB387" s="46"/>
      <c r="FC387" s="46"/>
      <c r="FD387" s="46"/>
      <c r="FE387" s="46"/>
      <c r="FF387" s="46"/>
      <c r="FG387" s="46"/>
      <c r="FH387" s="46"/>
      <c r="FI387" s="46"/>
      <c r="FJ387" s="46"/>
      <c r="FK387" s="46"/>
      <c r="FL387" s="46"/>
      <c r="FM387" s="46"/>
      <c r="FN387" s="46"/>
      <c r="FO387" s="46"/>
      <c r="FP387" s="46"/>
      <c r="FQ387" s="46"/>
      <c r="FR387" s="46"/>
      <c r="FS387" s="46"/>
      <c r="FT387" s="46"/>
      <c r="FU387" s="46"/>
      <c r="FV387" s="46"/>
      <c r="FW387" s="46"/>
      <c r="FX387" s="46"/>
      <c r="FY387" s="46"/>
      <c r="FZ387" s="46"/>
      <c r="GA387" s="46"/>
      <c r="GB387" s="46"/>
      <c r="GC387" s="46"/>
      <c r="GD387" s="46"/>
      <c r="GE387" s="46"/>
      <c r="GF387" s="46"/>
      <c r="GG387" s="46"/>
      <c r="GH387" s="46"/>
      <c r="GI387" s="46"/>
      <c r="GJ387" s="46"/>
      <c r="GK387" s="46"/>
      <c r="GL387" s="46"/>
      <c r="GM387" s="46"/>
      <c r="GN387" s="46"/>
      <c r="GO387" s="46"/>
      <c r="GP387" s="46"/>
      <c r="GQ387" s="46"/>
      <c r="GR387" s="46"/>
      <c r="GS387" s="46"/>
      <c r="GT387" s="46"/>
      <c r="GU387" s="46"/>
      <c r="GV387" s="46"/>
      <c r="GW387" s="46"/>
      <c r="GX387" s="46"/>
      <c r="GY387" s="46"/>
      <c r="GZ387" s="46"/>
      <c r="HA387" s="46"/>
      <c r="HB387" s="46"/>
      <c r="HC387" s="46"/>
      <c r="HD387" s="46"/>
      <c r="HE387" s="46"/>
      <c r="HF387" s="46"/>
      <c r="HG387" s="46"/>
      <c r="HH387" s="46"/>
      <c r="HI387" s="46"/>
      <c r="HJ387" s="46"/>
      <c r="HK387" s="46"/>
      <c r="HL387" s="46"/>
      <c r="HM387" s="46"/>
      <c r="HN387" s="46"/>
      <c r="HO387" s="46"/>
      <c r="HP387" s="46"/>
      <c r="HQ387" s="46"/>
      <c r="HR387" s="46"/>
      <c r="HS387" s="46"/>
      <c r="HT387" s="46"/>
      <c r="HU387" s="46"/>
      <c r="HV387" s="46"/>
      <c r="HW387" s="46"/>
      <c r="HX387" s="46"/>
      <c r="HY387" s="46"/>
      <c r="HZ387" s="46"/>
      <c r="IA387" s="46"/>
      <c r="IB387" s="46"/>
      <c r="IC387" s="46"/>
      <c r="ID387" s="46"/>
      <c r="IE387" s="46"/>
      <c r="IF387" s="46"/>
      <c r="IG387" s="46"/>
      <c r="IH387" s="46"/>
      <c r="II387" s="46"/>
      <c r="IJ387" s="46"/>
      <c r="IK387" s="46"/>
      <c r="IL387" s="46"/>
      <c r="IM387" s="46"/>
      <c r="IN387" s="46"/>
      <c r="IO387" s="46"/>
      <c r="IP387" s="46"/>
      <c r="IQ387" s="46"/>
      <c r="IR387" s="46"/>
      <c r="IS387" s="46"/>
      <c r="IT387" s="46"/>
      <c r="IU387" s="46"/>
      <c r="IV387" s="46"/>
      <c r="IW387" s="46"/>
      <c r="IX387" s="46"/>
      <c r="IY387" s="46"/>
      <c r="IZ387" s="46"/>
      <c r="JA387" s="46"/>
      <c r="JB387" s="46"/>
      <c r="JC387" s="46"/>
      <c r="JD387" s="46"/>
      <c r="JE387" s="46"/>
    </row>
    <row r="388" spans="1:265" s="7" customFormat="1" ht="15" customHeight="1" thickBot="1" x14ac:dyDescent="0.25">
      <c r="A388" s="98"/>
      <c r="B388" s="73" t="s">
        <v>362</v>
      </c>
      <c r="C388" s="118"/>
      <c r="D388" s="870" t="s">
        <v>578</v>
      </c>
      <c r="E388" s="879"/>
      <c r="F388" s="461"/>
      <c r="G388" s="462"/>
      <c r="H388" s="181" t="s">
        <v>351</v>
      </c>
      <c r="I388" s="181" t="s">
        <v>394</v>
      </c>
      <c r="J388" s="1757" t="s">
        <v>1424</v>
      </c>
      <c r="K388" s="219" t="s">
        <v>1507</v>
      </c>
      <c r="L388" s="219"/>
      <c r="M388" s="511"/>
      <c r="N388" s="511"/>
      <c r="O388" s="219"/>
      <c r="P388" s="2159">
        <f t="shared" si="29"/>
        <v>0</v>
      </c>
      <c r="Q388" s="325"/>
      <c r="R388" s="326"/>
      <c r="S388" s="326"/>
      <c r="T388" s="326"/>
      <c r="U388" s="326"/>
      <c r="V388" s="326"/>
      <c r="W388" s="327">
        <v>3</v>
      </c>
      <c r="X388" s="119"/>
      <c r="Y388" s="119"/>
      <c r="Z388" s="63"/>
      <c r="AA388" s="46"/>
      <c r="AB388" s="46"/>
      <c r="AC388" s="46" t="str">
        <f t="shared" si="34"/>
        <v/>
      </c>
      <c r="AD388" s="46"/>
      <c r="AE388" s="46"/>
      <c r="AF388" s="2111">
        <f t="shared" si="30"/>
        <v>0</v>
      </c>
      <c r="AG388" s="2111">
        <f t="shared" si="31"/>
        <v>3</v>
      </c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  <c r="CZ388" s="46"/>
      <c r="DA388" s="46"/>
      <c r="DB388" s="46"/>
      <c r="DC388" s="46"/>
      <c r="DD388" s="46"/>
      <c r="DE388" s="46"/>
      <c r="DF388" s="46"/>
      <c r="DG388" s="46"/>
      <c r="DH388" s="46"/>
      <c r="DI388" s="46"/>
      <c r="DJ388" s="46"/>
      <c r="DK388" s="46"/>
      <c r="DL388" s="46"/>
      <c r="DM388" s="46"/>
      <c r="DN388" s="46"/>
      <c r="DO388" s="46"/>
      <c r="DP388" s="46"/>
      <c r="DQ388" s="46"/>
      <c r="DR388" s="46"/>
      <c r="DS388" s="46"/>
      <c r="DT388" s="46"/>
      <c r="DU388" s="46"/>
      <c r="DV388" s="46"/>
      <c r="DW388" s="46"/>
      <c r="DX388" s="46"/>
      <c r="DY388" s="46"/>
      <c r="DZ388" s="46"/>
      <c r="EA388" s="46"/>
      <c r="EB388" s="46"/>
      <c r="EC388" s="46"/>
      <c r="ED388" s="46"/>
      <c r="EE388" s="46"/>
      <c r="EF388" s="46"/>
      <c r="EG388" s="46"/>
      <c r="EH388" s="46"/>
      <c r="EI388" s="46"/>
      <c r="EJ388" s="46"/>
      <c r="EK388" s="46"/>
      <c r="EL388" s="46"/>
      <c r="EM388" s="46"/>
      <c r="EN388" s="46"/>
      <c r="EO388" s="46"/>
      <c r="EP388" s="46"/>
      <c r="EQ388" s="46"/>
      <c r="ER388" s="46"/>
      <c r="ES388" s="46"/>
      <c r="ET388" s="46"/>
      <c r="EU388" s="46"/>
      <c r="EV388" s="46"/>
      <c r="EW388" s="46"/>
      <c r="EX388" s="46"/>
      <c r="EY388" s="46"/>
      <c r="EZ388" s="46"/>
      <c r="FA388" s="46"/>
      <c r="FB388" s="46"/>
      <c r="FC388" s="46"/>
      <c r="FD388" s="46"/>
      <c r="FE388" s="46"/>
      <c r="FF388" s="46"/>
      <c r="FG388" s="46"/>
      <c r="FH388" s="46"/>
      <c r="FI388" s="46"/>
      <c r="FJ388" s="46"/>
      <c r="FK388" s="46"/>
      <c r="FL388" s="46"/>
      <c r="FM388" s="46"/>
      <c r="FN388" s="46"/>
      <c r="FO388" s="46"/>
      <c r="FP388" s="46"/>
      <c r="FQ388" s="46"/>
      <c r="FR388" s="46"/>
      <c r="FS388" s="46"/>
      <c r="FT388" s="46"/>
      <c r="FU388" s="46"/>
      <c r="FV388" s="46"/>
      <c r="FW388" s="46"/>
      <c r="FX388" s="46"/>
      <c r="FY388" s="46"/>
      <c r="FZ388" s="46"/>
      <c r="GA388" s="46"/>
      <c r="GB388" s="46"/>
      <c r="GC388" s="46"/>
      <c r="GD388" s="46"/>
      <c r="GE388" s="46"/>
      <c r="GF388" s="46"/>
      <c r="GG388" s="46"/>
      <c r="GH388" s="46"/>
      <c r="GI388" s="46"/>
      <c r="GJ388" s="46"/>
      <c r="GK388" s="46"/>
      <c r="GL388" s="46"/>
      <c r="GM388" s="46"/>
      <c r="GN388" s="46"/>
      <c r="GO388" s="46"/>
      <c r="GP388" s="46"/>
      <c r="GQ388" s="46"/>
      <c r="GR388" s="46"/>
      <c r="GS388" s="46"/>
      <c r="GT388" s="46"/>
      <c r="GU388" s="46"/>
      <c r="GV388" s="46"/>
      <c r="GW388" s="46"/>
      <c r="GX388" s="46"/>
      <c r="GY388" s="46"/>
      <c r="GZ388" s="46"/>
      <c r="HA388" s="46"/>
      <c r="HB388" s="46"/>
      <c r="HC388" s="46"/>
      <c r="HD388" s="46"/>
      <c r="HE388" s="46"/>
      <c r="HF388" s="46"/>
      <c r="HG388" s="46"/>
      <c r="HH388" s="46"/>
      <c r="HI388" s="46"/>
      <c r="HJ388" s="46"/>
      <c r="HK388" s="46"/>
      <c r="HL388" s="46"/>
      <c r="HM388" s="46"/>
      <c r="HN388" s="46"/>
      <c r="HO388" s="46"/>
      <c r="HP388" s="46"/>
      <c r="HQ388" s="46"/>
      <c r="HR388" s="46"/>
      <c r="HS388" s="46"/>
      <c r="HT388" s="46"/>
      <c r="HU388" s="46"/>
      <c r="HV388" s="46"/>
      <c r="HW388" s="46"/>
      <c r="HX388" s="46"/>
      <c r="HY388" s="46"/>
      <c r="HZ388" s="46"/>
      <c r="IA388" s="46"/>
      <c r="IB388" s="46"/>
      <c r="IC388" s="46"/>
      <c r="ID388" s="46"/>
      <c r="IE388" s="46"/>
      <c r="IF388" s="46"/>
      <c r="IG388" s="46"/>
      <c r="IH388" s="46"/>
      <c r="II388" s="46"/>
      <c r="IJ388" s="46"/>
      <c r="IK388" s="46"/>
      <c r="IL388" s="46"/>
      <c r="IM388" s="46"/>
      <c r="IN388" s="46"/>
      <c r="IO388" s="46"/>
      <c r="IP388" s="46"/>
      <c r="IQ388" s="46"/>
      <c r="IR388" s="46"/>
      <c r="IS388" s="46"/>
      <c r="IT388" s="46"/>
      <c r="IU388" s="46"/>
      <c r="IV388" s="46"/>
      <c r="IW388" s="46"/>
      <c r="IX388" s="46"/>
      <c r="IY388" s="46"/>
      <c r="IZ388" s="46"/>
      <c r="JA388" s="46"/>
      <c r="JB388" s="46"/>
      <c r="JC388" s="46"/>
      <c r="JD388" s="46"/>
      <c r="JE388" s="46"/>
    </row>
    <row r="389" spans="1:265" s="7" customFormat="1" ht="15" customHeight="1" thickBot="1" x14ac:dyDescent="0.25">
      <c r="A389" s="98"/>
      <c r="B389" s="73" t="s">
        <v>362</v>
      </c>
      <c r="C389" s="118"/>
      <c r="D389" s="870" t="s">
        <v>578</v>
      </c>
      <c r="E389" s="879"/>
      <c r="F389" s="461"/>
      <c r="G389" s="462"/>
      <c r="H389" s="181" t="s">
        <v>351</v>
      </c>
      <c r="I389" s="181" t="s">
        <v>394</v>
      </c>
      <c r="J389" s="1759" t="s">
        <v>1424</v>
      </c>
      <c r="K389" s="219" t="s">
        <v>1505</v>
      </c>
      <c r="L389" s="219"/>
      <c r="M389" s="511"/>
      <c r="N389" s="511"/>
      <c r="O389" s="219"/>
      <c r="P389" s="2159">
        <f t="shared" si="29"/>
        <v>0</v>
      </c>
      <c r="Q389" s="325"/>
      <c r="R389" s="326"/>
      <c r="S389" s="326">
        <v>4</v>
      </c>
      <c r="T389" s="326"/>
      <c r="U389" s="326"/>
      <c r="V389" s="326"/>
      <c r="W389" s="327"/>
      <c r="X389" s="119"/>
      <c r="Y389" s="119"/>
      <c r="Z389" s="63"/>
      <c r="AA389" s="46"/>
      <c r="AB389" s="46"/>
      <c r="AC389" s="46" t="str">
        <f t="shared" si="34"/>
        <v/>
      </c>
      <c r="AD389" s="46"/>
      <c r="AE389" s="46"/>
      <c r="AF389" s="2111">
        <f t="shared" si="30"/>
        <v>0</v>
      </c>
      <c r="AG389" s="2111">
        <f t="shared" si="31"/>
        <v>4</v>
      </c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  <c r="CZ389" s="46"/>
      <c r="DA389" s="46"/>
      <c r="DB389" s="46"/>
      <c r="DC389" s="46"/>
      <c r="DD389" s="46"/>
      <c r="DE389" s="46"/>
      <c r="DF389" s="46"/>
      <c r="DG389" s="46"/>
      <c r="DH389" s="46"/>
      <c r="DI389" s="46"/>
      <c r="DJ389" s="46"/>
      <c r="DK389" s="46"/>
      <c r="DL389" s="46"/>
      <c r="DM389" s="46"/>
      <c r="DN389" s="46"/>
      <c r="DO389" s="46"/>
      <c r="DP389" s="46"/>
      <c r="DQ389" s="46"/>
      <c r="DR389" s="46"/>
      <c r="DS389" s="46"/>
      <c r="DT389" s="46"/>
      <c r="DU389" s="46"/>
      <c r="DV389" s="46"/>
      <c r="DW389" s="46"/>
      <c r="DX389" s="46"/>
      <c r="DY389" s="46"/>
      <c r="DZ389" s="46"/>
      <c r="EA389" s="46"/>
      <c r="EB389" s="46"/>
      <c r="EC389" s="46"/>
      <c r="ED389" s="46"/>
      <c r="EE389" s="46"/>
      <c r="EF389" s="46"/>
      <c r="EG389" s="46"/>
      <c r="EH389" s="46"/>
      <c r="EI389" s="46"/>
      <c r="EJ389" s="46"/>
      <c r="EK389" s="46"/>
      <c r="EL389" s="46"/>
      <c r="EM389" s="46"/>
      <c r="EN389" s="46"/>
      <c r="EO389" s="46"/>
      <c r="EP389" s="46"/>
      <c r="EQ389" s="46"/>
      <c r="ER389" s="46"/>
      <c r="ES389" s="46"/>
      <c r="ET389" s="46"/>
      <c r="EU389" s="46"/>
      <c r="EV389" s="46"/>
      <c r="EW389" s="46"/>
      <c r="EX389" s="46"/>
      <c r="EY389" s="46"/>
      <c r="EZ389" s="46"/>
      <c r="FA389" s="46"/>
      <c r="FB389" s="46"/>
      <c r="FC389" s="46"/>
      <c r="FD389" s="46"/>
      <c r="FE389" s="46"/>
      <c r="FF389" s="46"/>
      <c r="FG389" s="46"/>
      <c r="FH389" s="46"/>
      <c r="FI389" s="46"/>
      <c r="FJ389" s="46"/>
      <c r="FK389" s="46"/>
      <c r="FL389" s="46"/>
      <c r="FM389" s="46"/>
      <c r="FN389" s="46"/>
      <c r="FO389" s="46"/>
      <c r="FP389" s="46"/>
      <c r="FQ389" s="46"/>
      <c r="FR389" s="46"/>
      <c r="FS389" s="46"/>
      <c r="FT389" s="46"/>
      <c r="FU389" s="46"/>
      <c r="FV389" s="46"/>
      <c r="FW389" s="46"/>
      <c r="FX389" s="46"/>
      <c r="FY389" s="46"/>
      <c r="FZ389" s="46"/>
      <c r="GA389" s="46"/>
      <c r="GB389" s="46"/>
      <c r="GC389" s="46"/>
      <c r="GD389" s="46"/>
      <c r="GE389" s="46"/>
      <c r="GF389" s="46"/>
      <c r="GG389" s="46"/>
      <c r="GH389" s="46"/>
      <c r="GI389" s="46"/>
      <c r="GJ389" s="46"/>
      <c r="GK389" s="46"/>
      <c r="GL389" s="46"/>
      <c r="GM389" s="46"/>
      <c r="GN389" s="46"/>
      <c r="GO389" s="46"/>
      <c r="GP389" s="46"/>
      <c r="GQ389" s="46"/>
      <c r="GR389" s="46"/>
      <c r="GS389" s="46"/>
      <c r="GT389" s="46"/>
      <c r="GU389" s="46"/>
      <c r="GV389" s="46"/>
      <c r="GW389" s="46"/>
      <c r="GX389" s="46"/>
      <c r="GY389" s="46"/>
      <c r="GZ389" s="46"/>
      <c r="HA389" s="46"/>
      <c r="HB389" s="46"/>
      <c r="HC389" s="46"/>
      <c r="HD389" s="46"/>
      <c r="HE389" s="46"/>
      <c r="HF389" s="46"/>
      <c r="HG389" s="46"/>
      <c r="HH389" s="46"/>
      <c r="HI389" s="46"/>
      <c r="HJ389" s="46"/>
      <c r="HK389" s="46"/>
      <c r="HL389" s="46"/>
      <c r="HM389" s="46"/>
      <c r="HN389" s="46"/>
      <c r="HO389" s="46"/>
      <c r="HP389" s="46"/>
      <c r="HQ389" s="46"/>
      <c r="HR389" s="46"/>
      <c r="HS389" s="46"/>
      <c r="HT389" s="46"/>
      <c r="HU389" s="46"/>
      <c r="HV389" s="46"/>
      <c r="HW389" s="46"/>
      <c r="HX389" s="46"/>
      <c r="HY389" s="46"/>
      <c r="HZ389" s="46"/>
      <c r="IA389" s="46"/>
      <c r="IB389" s="46"/>
      <c r="IC389" s="46"/>
      <c r="ID389" s="46"/>
      <c r="IE389" s="46"/>
      <c r="IF389" s="46"/>
      <c r="IG389" s="46"/>
      <c r="IH389" s="46"/>
      <c r="II389" s="46"/>
      <c r="IJ389" s="46"/>
      <c r="IK389" s="46"/>
      <c r="IL389" s="46"/>
      <c r="IM389" s="46"/>
      <c r="IN389" s="46"/>
      <c r="IO389" s="46"/>
      <c r="IP389" s="46"/>
      <c r="IQ389" s="46"/>
      <c r="IR389" s="46"/>
      <c r="IS389" s="46"/>
      <c r="IT389" s="46"/>
      <c r="IU389" s="46"/>
      <c r="IV389" s="46"/>
      <c r="IW389" s="46"/>
      <c r="IX389" s="46"/>
      <c r="IY389" s="46"/>
      <c r="IZ389" s="46"/>
      <c r="JA389" s="46"/>
      <c r="JB389" s="46"/>
      <c r="JC389" s="46"/>
      <c r="JD389" s="46"/>
      <c r="JE389" s="46"/>
    </row>
    <row r="390" spans="1:265" s="7" customFormat="1" ht="15" customHeight="1" thickBot="1" x14ac:dyDescent="0.25">
      <c r="A390" s="100"/>
      <c r="B390" s="92" t="s">
        <v>362</v>
      </c>
      <c r="C390" s="135"/>
      <c r="D390" s="873" t="s">
        <v>578</v>
      </c>
      <c r="E390" s="881"/>
      <c r="F390" s="470"/>
      <c r="G390" s="471"/>
      <c r="H390" s="200" t="s">
        <v>351</v>
      </c>
      <c r="I390" s="200" t="s">
        <v>394</v>
      </c>
      <c r="J390" s="1756" t="s">
        <v>1424</v>
      </c>
      <c r="K390" s="212" t="s">
        <v>1506</v>
      </c>
      <c r="L390" s="221"/>
      <c r="M390" s="521"/>
      <c r="N390" s="521"/>
      <c r="O390" s="221"/>
      <c r="P390" s="2159">
        <f t="shared" si="29"/>
        <v>0</v>
      </c>
      <c r="Q390" s="338"/>
      <c r="R390" s="339"/>
      <c r="S390" s="339">
        <v>2</v>
      </c>
      <c r="T390" s="339"/>
      <c r="U390" s="339"/>
      <c r="V390" s="339"/>
      <c r="W390" s="340"/>
      <c r="X390" s="133">
        <f>SUBTOTAL(9,Q381:W390)</f>
        <v>40</v>
      </c>
      <c r="Y390" s="133">
        <v>40</v>
      </c>
      <c r="Z390" s="63"/>
      <c r="AA390" s="46"/>
      <c r="AB390" s="46"/>
      <c r="AC390" s="46" t="str">
        <f t="shared" ref="AC390:AC413" si="35">IF(C390&lt;&gt;"",SUMIF(D$6:D$1505,D390,Q$6:R$1505),"")</f>
        <v/>
      </c>
      <c r="AD390" s="46"/>
      <c r="AE390" s="46"/>
      <c r="AF390" s="2111">
        <f t="shared" si="30"/>
        <v>0</v>
      </c>
      <c r="AG390" s="2111">
        <f t="shared" si="31"/>
        <v>2</v>
      </c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6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6"/>
      <c r="EK390" s="46"/>
      <c r="EL390" s="46"/>
      <c r="EM390" s="46"/>
      <c r="EN390" s="46"/>
      <c r="EO390" s="46"/>
      <c r="EP390" s="46"/>
      <c r="EQ390" s="46"/>
      <c r="ER390" s="46"/>
      <c r="ES390" s="46"/>
      <c r="ET390" s="46"/>
      <c r="EU390" s="46"/>
      <c r="EV390" s="46"/>
      <c r="EW390" s="46"/>
      <c r="EX390" s="46"/>
      <c r="EY390" s="46"/>
      <c r="EZ390" s="46"/>
      <c r="FA390" s="46"/>
      <c r="FB390" s="46"/>
      <c r="FC390" s="46"/>
      <c r="FD390" s="46"/>
      <c r="FE390" s="46"/>
      <c r="FF390" s="46"/>
      <c r="FG390" s="46"/>
      <c r="FH390" s="46"/>
      <c r="FI390" s="46"/>
      <c r="FJ390" s="46"/>
      <c r="FK390" s="46"/>
      <c r="FL390" s="46"/>
      <c r="FM390" s="46"/>
      <c r="FN390" s="46"/>
      <c r="FO390" s="46"/>
      <c r="FP390" s="46"/>
      <c r="FQ390" s="46"/>
      <c r="FR390" s="46"/>
      <c r="FS390" s="46"/>
      <c r="FT390" s="46"/>
      <c r="FU390" s="46"/>
      <c r="FV390" s="46"/>
      <c r="FW390" s="46"/>
      <c r="FX390" s="46"/>
      <c r="FY390" s="46"/>
      <c r="FZ390" s="46"/>
      <c r="GA390" s="46"/>
      <c r="GB390" s="46"/>
      <c r="GC390" s="46"/>
      <c r="GD390" s="46"/>
      <c r="GE390" s="46"/>
      <c r="GF390" s="46"/>
      <c r="GG390" s="46"/>
      <c r="GH390" s="46"/>
      <c r="GI390" s="46"/>
      <c r="GJ390" s="46"/>
      <c r="GK390" s="46"/>
      <c r="GL390" s="46"/>
      <c r="GM390" s="46"/>
      <c r="GN390" s="46"/>
      <c r="GO390" s="46"/>
      <c r="GP390" s="46"/>
      <c r="GQ390" s="46"/>
      <c r="GR390" s="46"/>
      <c r="GS390" s="46"/>
      <c r="GT390" s="46"/>
      <c r="GU390" s="46"/>
      <c r="GV390" s="46"/>
      <c r="GW390" s="46"/>
      <c r="GX390" s="46"/>
      <c r="GY390" s="46"/>
      <c r="GZ390" s="46"/>
      <c r="HA390" s="46"/>
      <c r="HB390" s="46"/>
      <c r="HC390" s="46"/>
      <c r="HD390" s="46"/>
      <c r="HE390" s="46"/>
      <c r="HF390" s="46"/>
      <c r="HG390" s="46"/>
      <c r="HH390" s="46"/>
      <c r="HI390" s="46"/>
      <c r="HJ390" s="46"/>
      <c r="HK390" s="46"/>
      <c r="HL390" s="46"/>
      <c r="HM390" s="46"/>
      <c r="HN390" s="46"/>
      <c r="HO390" s="46"/>
      <c r="HP390" s="46"/>
      <c r="HQ390" s="46"/>
      <c r="HR390" s="46"/>
      <c r="HS390" s="46"/>
      <c r="HT390" s="46"/>
      <c r="HU390" s="46"/>
      <c r="HV390" s="46"/>
      <c r="HW390" s="46"/>
      <c r="HX390" s="46"/>
      <c r="HY390" s="46"/>
      <c r="HZ390" s="46"/>
      <c r="IA390" s="46"/>
      <c r="IB390" s="46"/>
      <c r="IC390" s="46"/>
      <c r="ID390" s="46"/>
      <c r="IE390" s="46"/>
      <c r="IF390" s="46"/>
      <c r="IG390" s="46"/>
      <c r="IH390" s="46"/>
      <c r="II390" s="46"/>
      <c r="IJ390" s="46"/>
      <c r="IK390" s="46"/>
      <c r="IL390" s="46"/>
      <c r="IM390" s="46"/>
      <c r="IN390" s="46"/>
      <c r="IO390" s="46"/>
      <c r="IP390" s="46"/>
      <c r="IQ390" s="46"/>
      <c r="IR390" s="46"/>
      <c r="IS390" s="46"/>
      <c r="IT390" s="46"/>
      <c r="IU390" s="46"/>
      <c r="IV390" s="46"/>
      <c r="IW390" s="46"/>
      <c r="IX390" s="46"/>
      <c r="IY390" s="46"/>
      <c r="IZ390" s="46"/>
      <c r="JA390" s="46"/>
      <c r="JB390" s="46"/>
      <c r="JC390" s="46"/>
      <c r="JD390" s="46"/>
      <c r="JE390" s="46"/>
    </row>
    <row r="391" spans="1:265" s="7" customFormat="1" ht="15" customHeight="1" thickBot="1" x14ac:dyDescent="0.25">
      <c r="A391" s="273">
        <f>A381+1</f>
        <v>42</v>
      </c>
      <c r="B391" s="630" t="s">
        <v>52</v>
      </c>
      <c r="C391" s="111" t="s">
        <v>35</v>
      </c>
      <c r="D391" s="882" t="s">
        <v>53</v>
      </c>
      <c r="E391" s="861" t="s">
        <v>90</v>
      </c>
      <c r="F391" s="435" t="s">
        <v>37</v>
      </c>
      <c r="G391" s="436" t="s">
        <v>22</v>
      </c>
      <c r="H391" s="202" t="s">
        <v>23</v>
      </c>
      <c r="I391" s="202" t="s">
        <v>103</v>
      </c>
      <c r="J391" s="202"/>
      <c r="K391" s="224" t="s">
        <v>1320</v>
      </c>
      <c r="L391" s="224" t="s">
        <v>97</v>
      </c>
      <c r="M391" s="398" t="s">
        <v>1134</v>
      </c>
      <c r="N391" s="398" t="s">
        <v>24</v>
      </c>
      <c r="O391" s="224" t="s">
        <v>348</v>
      </c>
      <c r="P391" s="2159">
        <f t="shared" ref="P391:P454" si="36">SUM(Q391:R391)</f>
        <v>6</v>
      </c>
      <c r="Q391" s="294">
        <v>4</v>
      </c>
      <c r="R391" s="295">
        <v>2</v>
      </c>
      <c r="S391" s="295"/>
      <c r="T391" s="295"/>
      <c r="U391" s="295"/>
      <c r="V391" s="295"/>
      <c r="W391" s="296"/>
      <c r="X391" s="121"/>
      <c r="Y391" s="121"/>
      <c r="Z391" s="63" t="str">
        <f>C391</f>
        <v>TC</v>
      </c>
      <c r="AA391" s="46" t="s">
        <v>873</v>
      </c>
      <c r="AB391" s="46" t="s">
        <v>881</v>
      </c>
      <c r="AC391" s="46">
        <f t="shared" si="35"/>
        <v>14</v>
      </c>
      <c r="AD391" s="46"/>
      <c r="AE391" s="46"/>
      <c r="AF391" s="2111">
        <f t="shared" si="30"/>
        <v>6</v>
      </c>
      <c r="AG391" s="2111">
        <f t="shared" si="31"/>
        <v>0</v>
      </c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C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6"/>
      <c r="DA391" s="46"/>
      <c r="DB391" s="46"/>
      <c r="DC391" s="46"/>
      <c r="DD391" s="46"/>
      <c r="DE391" s="46"/>
      <c r="DF391" s="46"/>
      <c r="DG391" s="46"/>
      <c r="DH391" s="46"/>
      <c r="DI391" s="46"/>
      <c r="DJ391" s="46"/>
      <c r="DK391" s="46"/>
      <c r="DL391" s="46"/>
      <c r="DM391" s="46"/>
      <c r="DN391" s="46"/>
      <c r="DO391" s="46"/>
      <c r="DP391" s="46"/>
      <c r="DQ391" s="46"/>
      <c r="DR391" s="46"/>
      <c r="DS391" s="46"/>
      <c r="DT391" s="46"/>
      <c r="DU391" s="46"/>
      <c r="DV391" s="46"/>
      <c r="DW391" s="46"/>
      <c r="DX391" s="46"/>
      <c r="DY391" s="46"/>
      <c r="DZ391" s="46"/>
      <c r="EA391" s="46"/>
      <c r="EB391" s="46"/>
      <c r="EC391" s="46"/>
      <c r="ED391" s="46"/>
      <c r="EE391" s="46"/>
      <c r="EF391" s="46"/>
      <c r="EG391" s="46"/>
      <c r="EH391" s="46"/>
      <c r="EI391" s="46"/>
      <c r="EJ391" s="46"/>
      <c r="EK391" s="46"/>
      <c r="EL391" s="46"/>
      <c r="EM391" s="46"/>
      <c r="EN391" s="46"/>
      <c r="EO391" s="46"/>
      <c r="EP391" s="46"/>
      <c r="EQ391" s="46"/>
      <c r="ER391" s="46"/>
      <c r="ES391" s="46"/>
      <c r="ET391" s="46"/>
      <c r="EU391" s="46"/>
      <c r="EV391" s="46"/>
      <c r="EW391" s="46"/>
      <c r="EX391" s="46"/>
      <c r="EY391" s="46"/>
      <c r="EZ391" s="46"/>
      <c r="FA391" s="46"/>
      <c r="FB391" s="46"/>
      <c r="FC391" s="46"/>
      <c r="FD391" s="46"/>
      <c r="FE391" s="46"/>
      <c r="FF391" s="46"/>
      <c r="FG391" s="46"/>
      <c r="FH391" s="46"/>
      <c r="FI391" s="46"/>
      <c r="FJ391" s="46"/>
      <c r="FK391" s="46"/>
      <c r="FL391" s="46"/>
      <c r="FM391" s="46"/>
      <c r="FN391" s="46"/>
      <c r="FO391" s="46"/>
      <c r="FP391" s="46"/>
      <c r="FQ391" s="46"/>
      <c r="FR391" s="46"/>
      <c r="FS391" s="46"/>
      <c r="FT391" s="46"/>
      <c r="FU391" s="46"/>
      <c r="FV391" s="46"/>
      <c r="FW391" s="46"/>
      <c r="FX391" s="46"/>
      <c r="FY391" s="46"/>
      <c r="FZ391" s="46"/>
      <c r="GA391" s="46"/>
      <c r="GB391" s="46"/>
      <c r="GC391" s="46"/>
      <c r="GD391" s="46"/>
      <c r="GE391" s="46"/>
      <c r="GF391" s="46"/>
      <c r="GG391" s="46"/>
      <c r="GH391" s="46"/>
      <c r="GI391" s="46"/>
      <c r="GJ391" s="46"/>
      <c r="GK391" s="46"/>
      <c r="GL391" s="46"/>
      <c r="GM391" s="46"/>
      <c r="GN391" s="46"/>
      <c r="GO391" s="46"/>
      <c r="GP391" s="46"/>
      <c r="GQ391" s="46"/>
      <c r="GR391" s="46"/>
      <c r="GS391" s="46"/>
      <c r="GT391" s="46"/>
      <c r="GU391" s="46"/>
      <c r="GV391" s="46"/>
      <c r="GW391" s="46"/>
      <c r="GX391" s="46"/>
      <c r="GY391" s="46"/>
      <c r="GZ391" s="46"/>
      <c r="HA391" s="46"/>
      <c r="HB391" s="46"/>
      <c r="HC391" s="46"/>
      <c r="HD391" s="46"/>
      <c r="HE391" s="46"/>
      <c r="HF391" s="46"/>
      <c r="HG391" s="46"/>
      <c r="HH391" s="46"/>
      <c r="HI391" s="46"/>
      <c r="HJ391" s="46"/>
      <c r="HK391" s="46"/>
      <c r="HL391" s="46"/>
      <c r="HM391" s="46"/>
      <c r="HN391" s="46"/>
      <c r="HO391" s="46"/>
      <c r="HP391" s="46"/>
      <c r="HQ391" s="46"/>
      <c r="HR391" s="46"/>
      <c r="HS391" s="46"/>
      <c r="HT391" s="46"/>
      <c r="HU391" s="46"/>
      <c r="HV391" s="46"/>
      <c r="HW391" s="46"/>
      <c r="HX391" s="46"/>
      <c r="HY391" s="46"/>
      <c r="HZ391" s="46"/>
      <c r="IA391" s="46"/>
      <c r="IB391" s="46"/>
      <c r="IC391" s="46"/>
      <c r="ID391" s="46"/>
      <c r="IE391" s="46"/>
      <c r="IF391" s="46"/>
      <c r="IG391" s="46"/>
      <c r="IH391" s="46"/>
      <c r="II391" s="46"/>
      <c r="IJ391" s="46"/>
      <c r="IK391" s="46"/>
      <c r="IL391" s="46"/>
      <c r="IM391" s="46"/>
      <c r="IN391" s="46"/>
      <c r="IO391" s="46"/>
      <c r="IP391" s="46"/>
      <c r="IQ391" s="46"/>
      <c r="IR391" s="46"/>
      <c r="IS391" s="46"/>
      <c r="IT391" s="46"/>
      <c r="IU391" s="46"/>
      <c r="IV391" s="46"/>
      <c r="IW391" s="46"/>
      <c r="IX391" s="46"/>
      <c r="IY391" s="46"/>
      <c r="IZ391" s="46"/>
      <c r="JA391" s="46"/>
      <c r="JB391" s="46"/>
      <c r="JC391" s="46"/>
      <c r="JD391" s="46"/>
      <c r="JE391" s="46"/>
    </row>
    <row r="392" spans="1:265" s="7" customFormat="1" ht="15" customHeight="1" thickBot="1" x14ac:dyDescent="0.25">
      <c r="A392" s="790"/>
      <c r="B392" s="73" t="s">
        <v>52</v>
      </c>
      <c r="C392" s="113"/>
      <c r="D392" s="862" t="s">
        <v>53</v>
      </c>
      <c r="E392" s="905"/>
      <c r="F392" s="437"/>
      <c r="G392" s="438"/>
      <c r="H392" s="178" t="s">
        <v>23</v>
      </c>
      <c r="I392" s="178" t="s">
        <v>103</v>
      </c>
      <c r="J392" s="178"/>
      <c r="K392" s="212" t="s">
        <v>143</v>
      </c>
      <c r="L392" s="212" t="s">
        <v>97</v>
      </c>
      <c r="M392" s="501">
        <v>6</v>
      </c>
      <c r="N392" s="501" t="s">
        <v>24</v>
      </c>
      <c r="O392" s="212" t="s">
        <v>348</v>
      </c>
      <c r="P392" s="2159">
        <f t="shared" si="36"/>
        <v>2</v>
      </c>
      <c r="Q392" s="280">
        <v>2</v>
      </c>
      <c r="R392" s="281"/>
      <c r="S392" s="281"/>
      <c r="T392" s="281"/>
      <c r="U392" s="281"/>
      <c r="V392" s="281"/>
      <c r="W392" s="282"/>
      <c r="X392" s="122"/>
      <c r="Y392" s="122"/>
      <c r="Z392" s="63"/>
      <c r="AA392" s="46"/>
      <c r="AB392" s="46"/>
      <c r="AC392" s="46" t="str">
        <f t="shared" si="35"/>
        <v/>
      </c>
      <c r="AD392" s="46"/>
      <c r="AE392" s="46"/>
      <c r="AF392" s="2111">
        <f t="shared" ref="AF392:AF455" si="37">SUM(Q392:R392)</f>
        <v>2</v>
      </c>
      <c r="AG392" s="2111">
        <f t="shared" ref="AG392:AG455" si="38">S392+W392</f>
        <v>0</v>
      </c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R392" s="46"/>
      <c r="ES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F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  <c r="GQ392" s="46"/>
      <c r="GR392" s="46"/>
      <c r="GS392" s="46"/>
      <c r="GT392" s="46"/>
      <c r="GU392" s="46"/>
      <c r="GV392" s="46"/>
      <c r="GW392" s="46"/>
      <c r="GX392" s="46"/>
      <c r="GY392" s="46"/>
      <c r="GZ392" s="46"/>
      <c r="HA392" s="46"/>
      <c r="HB392" s="46"/>
      <c r="HC392" s="46"/>
      <c r="HD392" s="46"/>
      <c r="HE392" s="46"/>
      <c r="HF392" s="46"/>
      <c r="HG392" s="46"/>
      <c r="HH392" s="46"/>
      <c r="HI392" s="46"/>
      <c r="HJ392" s="46"/>
      <c r="HK392" s="46"/>
      <c r="HL392" s="46"/>
      <c r="HM392" s="46"/>
      <c r="HN392" s="46"/>
      <c r="HO392" s="46"/>
      <c r="HP392" s="46"/>
      <c r="HQ392" s="46"/>
      <c r="HR392" s="46"/>
      <c r="HS392" s="46"/>
      <c r="HT392" s="46"/>
      <c r="HU392" s="46"/>
      <c r="HV392" s="46"/>
      <c r="HW392" s="46"/>
      <c r="HX392" s="46"/>
      <c r="HY392" s="46"/>
      <c r="HZ392" s="46"/>
      <c r="IA392" s="46"/>
      <c r="IB392" s="46"/>
      <c r="IC392" s="46"/>
      <c r="ID392" s="46"/>
      <c r="IE392" s="46"/>
      <c r="IF392" s="46"/>
      <c r="IG392" s="46"/>
      <c r="IH392" s="46"/>
      <c r="II392" s="46"/>
      <c r="IJ392" s="46"/>
      <c r="IK392" s="46"/>
      <c r="IL392" s="46"/>
      <c r="IM392" s="46"/>
      <c r="IN392" s="46"/>
      <c r="IO392" s="46"/>
      <c r="IP392" s="46"/>
      <c r="IQ392" s="46"/>
      <c r="IR392" s="46"/>
      <c r="IS392" s="46"/>
      <c r="IT392" s="46"/>
      <c r="IU392" s="46"/>
      <c r="IV392" s="46"/>
      <c r="IW392" s="46"/>
      <c r="IX392" s="46"/>
      <c r="IY392" s="46"/>
      <c r="IZ392" s="46"/>
      <c r="JA392" s="46"/>
      <c r="JB392" s="46"/>
      <c r="JC392" s="46"/>
      <c r="JD392" s="46"/>
      <c r="JE392" s="46"/>
    </row>
    <row r="393" spans="1:265" s="7" customFormat="1" ht="15" customHeight="1" thickBot="1" x14ac:dyDescent="0.25">
      <c r="A393" s="790"/>
      <c r="B393" s="73" t="s">
        <v>52</v>
      </c>
      <c r="C393" s="74"/>
      <c r="D393" s="862" t="s">
        <v>53</v>
      </c>
      <c r="E393" s="905"/>
      <c r="F393" s="437"/>
      <c r="G393" s="438"/>
      <c r="H393" s="178" t="s">
        <v>23</v>
      </c>
      <c r="I393" s="178" t="s">
        <v>103</v>
      </c>
      <c r="J393" s="178"/>
      <c r="K393" s="212" t="s">
        <v>143</v>
      </c>
      <c r="L393" s="212" t="s">
        <v>97</v>
      </c>
      <c r="M393" s="501">
        <v>6</v>
      </c>
      <c r="N393" s="501" t="s">
        <v>98</v>
      </c>
      <c r="O393" s="212" t="s">
        <v>344</v>
      </c>
      <c r="P393" s="2159">
        <f t="shared" si="36"/>
        <v>2</v>
      </c>
      <c r="Q393" s="280">
        <v>2</v>
      </c>
      <c r="R393" s="281"/>
      <c r="S393" s="281"/>
      <c r="T393" s="281"/>
      <c r="U393" s="281"/>
      <c r="V393" s="281"/>
      <c r="W393" s="282"/>
      <c r="X393" s="122"/>
      <c r="Y393" s="122"/>
      <c r="Z393" s="63"/>
      <c r="AA393" s="46"/>
      <c r="AB393" s="46"/>
      <c r="AC393" s="46" t="str">
        <f t="shared" si="35"/>
        <v/>
      </c>
      <c r="AD393" s="46"/>
      <c r="AE393" s="46"/>
      <c r="AF393" s="2111">
        <f t="shared" si="37"/>
        <v>2</v>
      </c>
      <c r="AG393" s="2111">
        <f t="shared" si="38"/>
        <v>0</v>
      </c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R393" s="46"/>
      <c r="ES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F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  <c r="GQ393" s="46"/>
      <c r="GR393" s="46"/>
      <c r="GS393" s="46"/>
      <c r="GT393" s="46"/>
      <c r="GU393" s="46"/>
      <c r="GV393" s="46"/>
      <c r="GW393" s="46"/>
      <c r="GX393" s="46"/>
      <c r="GY393" s="46"/>
      <c r="GZ393" s="46"/>
      <c r="HA393" s="46"/>
      <c r="HB393" s="46"/>
      <c r="HC393" s="46"/>
      <c r="HD393" s="46"/>
      <c r="HE393" s="46"/>
      <c r="HF393" s="46"/>
      <c r="HG393" s="46"/>
      <c r="HH393" s="46"/>
      <c r="HI393" s="46"/>
      <c r="HJ393" s="46"/>
      <c r="HK393" s="46"/>
      <c r="HL393" s="46"/>
      <c r="HM393" s="46"/>
      <c r="HN393" s="46"/>
      <c r="HO393" s="46"/>
      <c r="HP393" s="46"/>
      <c r="HQ393" s="46"/>
      <c r="HR393" s="46"/>
      <c r="HS393" s="46"/>
      <c r="HT393" s="46"/>
      <c r="HU393" s="46"/>
      <c r="HV393" s="46"/>
      <c r="HW393" s="46"/>
      <c r="HX393" s="46"/>
      <c r="HY393" s="46"/>
      <c r="HZ393" s="46"/>
      <c r="IA393" s="46"/>
      <c r="IB393" s="46"/>
      <c r="IC393" s="46"/>
      <c r="ID393" s="46"/>
      <c r="IE393" s="46"/>
      <c r="IF393" s="46"/>
      <c r="IG393" s="46"/>
      <c r="IH393" s="46"/>
      <c r="II393" s="46"/>
      <c r="IJ393" s="46"/>
      <c r="IK393" s="46"/>
      <c r="IL393" s="46"/>
      <c r="IM393" s="46"/>
      <c r="IN393" s="46"/>
      <c r="IO393" s="46"/>
      <c r="IP393" s="46"/>
      <c r="IQ393" s="46"/>
      <c r="IR393" s="46"/>
      <c r="IS393" s="46"/>
      <c r="IT393" s="46"/>
      <c r="IU393" s="46"/>
      <c r="IV393" s="46"/>
      <c r="IW393" s="46"/>
      <c r="IX393" s="46"/>
      <c r="IY393" s="46"/>
      <c r="IZ393" s="46"/>
      <c r="JA393" s="46"/>
      <c r="JB393" s="46"/>
      <c r="JC393" s="46"/>
      <c r="JD393" s="46"/>
      <c r="JE393" s="46"/>
    </row>
    <row r="394" spans="1:265" s="7" customFormat="1" ht="15" customHeight="1" thickBot="1" x14ac:dyDescent="0.25">
      <c r="A394" s="790"/>
      <c r="B394" s="73" t="s">
        <v>52</v>
      </c>
      <c r="C394" s="74"/>
      <c r="D394" s="862" t="s">
        <v>53</v>
      </c>
      <c r="E394" s="905"/>
      <c r="F394" s="437"/>
      <c r="G394" s="438"/>
      <c r="H394" s="178" t="s">
        <v>23</v>
      </c>
      <c r="I394" s="178" t="s">
        <v>103</v>
      </c>
      <c r="J394" s="178"/>
      <c r="K394" s="212" t="s">
        <v>319</v>
      </c>
      <c r="L394" s="212" t="s">
        <v>97</v>
      </c>
      <c r="M394" s="501" t="s">
        <v>391</v>
      </c>
      <c r="N394" s="501" t="s">
        <v>98</v>
      </c>
      <c r="O394" s="212" t="s">
        <v>344</v>
      </c>
      <c r="P394" s="2159">
        <f t="shared" si="36"/>
        <v>4</v>
      </c>
      <c r="Q394" s="280">
        <v>2</v>
      </c>
      <c r="R394" s="281">
        <v>2</v>
      </c>
      <c r="S394" s="281"/>
      <c r="T394" s="281"/>
      <c r="U394" s="281"/>
      <c r="V394" s="281"/>
      <c r="W394" s="282"/>
      <c r="X394" s="122"/>
      <c r="Y394" s="122"/>
      <c r="Z394" s="63"/>
      <c r="AA394" s="46"/>
      <c r="AB394" s="46"/>
      <c r="AC394" s="46" t="str">
        <f t="shared" si="35"/>
        <v/>
      </c>
      <c r="AD394" s="46"/>
      <c r="AE394" s="46"/>
      <c r="AF394" s="2111">
        <f t="shared" si="37"/>
        <v>4</v>
      </c>
      <c r="AG394" s="2111">
        <f t="shared" si="38"/>
        <v>0</v>
      </c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R394" s="46"/>
      <c r="ES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F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  <c r="GQ394" s="46"/>
      <c r="GR394" s="46"/>
      <c r="GS394" s="46"/>
      <c r="GT394" s="46"/>
      <c r="GU394" s="46"/>
      <c r="GV394" s="46"/>
      <c r="GW394" s="46"/>
      <c r="GX394" s="46"/>
      <c r="GY394" s="46"/>
      <c r="GZ394" s="46"/>
      <c r="HA394" s="46"/>
      <c r="HB394" s="46"/>
      <c r="HC394" s="46"/>
      <c r="HD394" s="46"/>
      <c r="HE394" s="46"/>
      <c r="HF394" s="46"/>
      <c r="HG394" s="46"/>
      <c r="HH394" s="46"/>
      <c r="HI394" s="46"/>
      <c r="HJ394" s="46"/>
      <c r="HK394" s="46"/>
      <c r="HL394" s="46"/>
      <c r="HM394" s="46"/>
      <c r="HN394" s="46"/>
      <c r="HO394" s="46"/>
      <c r="HP394" s="46"/>
      <c r="HQ394" s="46"/>
      <c r="HR394" s="46"/>
      <c r="HS394" s="46"/>
      <c r="HT394" s="46"/>
      <c r="HU394" s="46"/>
      <c r="HV394" s="46"/>
      <c r="HW394" s="46"/>
      <c r="HX394" s="46"/>
      <c r="HY394" s="46"/>
      <c r="HZ394" s="46"/>
      <c r="IA394" s="46"/>
      <c r="IB394" s="46"/>
      <c r="IC394" s="46"/>
      <c r="ID394" s="46"/>
      <c r="IE394" s="46"/>
      <c r="IF394" s="46"/>
      <c r="IG394" s="46"/>
      <c r="IH394" s="46"/>
      <c r="II394" s="46"/>
      <c r="IJ394" s="46"/>
      <c r="IK394" s="46"/>
      <c r="IL394" s="46"/>
      <c r="IM394" s="46"/>
      <c r="IN394" s="46"/>
      <c r="IO394" s="46"/>
      <c r="IP394" s="46"/>
      <c r="IQ394" s="46"/>
      <c r="IR394" s="46"/>
      <c r="IS394" s="46"/>
      <c r="IT394" s="46"/>
      <c r="IU394" s="46"/>
      <c r="IV394" s="46"/>
      <c r="IW394" s="46"/>
      <c r="IX394" s="46"/>
      <c r="IY394" s="46"/>
      <c r="IZ394" s="46"/>
      <c r="JA394" s="46"/>
      <c r="JB394" s="46"/>
      <c r="JC394" s="46"/>
      <c r="JD394" s="46"/>
      <c r="JE394" s="46"/>
    </row>
    <row r="395" spans="1:265" s="7" customFormat="1" ht="15" customHeight="1" thickBot="1" x14ac:dyDescent="0.25">
      <c r="A395" s="790"/>
      <c r="B395" s="73" t="s">
        <v>52</v>
      </c>
      <c r="C395" s="74"/>
      <c r="D395" s="862" t="s">
        <v>53</v>
      </c>
      <c r="E395" s="905"/>
      <c r="F395" s="437"/>
      <c r="G395" s="438"/>
      <c r="H395" s="178" t="s">
        <v>23</v>
      </c>
      <c r="I395" s="178" t="s">
        <v>103</v>
      </c>
      <c r="J395" s="178"/>
      <c r="K395" s="212" t="s">
        <v>111</v>
      </c>
      <c r="L395" s="212" t="s">
        <v>97</v>
      </c>
      <c r="M395" s="501" t="s">
        <v>397</v>
      </c>
      <c r="N395" s="501" t="s">
        <v>24</v>
      </c>
      <c r="O395" s="212" t="s">
        <v>348</v>
      </c>
      <c r="P395" s="2159">
        <f t="shared" si="36"/>
        <v>2</v>
      </c>
      <c r="Q395" s="280">
        <v>2</v>
      </c>
      <c r="R395" s="281"/>
      <c r="S395" s="281"/>
      <c r="T395" s="281"/>
      <c r="U395" s="281"/>
      <c r="V395" s="281"/>
      <c r="W395" s="282"/>
      <c r="X395" s="122"/>
      <c r="Y395" s="122"/>
      <c r="Z395" s="63"/>
      <c r="AA395" s="46"/>
      <c r="AB395" s="46"/>
      <c r="AC395" s="46" t="str">
        <f t="shared" si="35"/>
        <v/>
      </c>
      <c r="AD395" s="46"/>
      <c r="AE395" s="46"/>
      <c r="AF395" s="2111">
        <f t="shared" si="37"/>
        <v>2</v>
      </c>
      <c r="AG395" s="2111">
        <f t="shared" si="38"/>
        <v>0</v>
      </c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6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B395" s="46"/>
      <c r="EC395" s="46"/>
      <c r="ED395" s="46"/>
      <c r="EE395" s="46"/>
      <c r="EF395" s="46"/>
      <c r="EG395" s="46"/>
      <c r="EH395" s="46"/>
      <c r="EI395" s="46"/>
      <c r="EJ395" s="46"/>
      <c r="EK395" s="46"/>
      <c r="EL395" s="46"/>
      <c r="EM395" s="46"/>
      <c r="EN395" s="46"/>
      <c r="EO395" s="46"/>
      <c r="EP395" s="46"/>
      <c r="EQ395" s="46"/>
      <c r="ER395" s="46"/>
      <c r="ES395" s="46"/>
      <c r="ET395" s="46"/>
      <c r="EU395" s="46"/>
      <c r="EV395" s="46"/>
      <c r="EW395" s="46"/>
      <c r="EX395" s="46"/>
      <c r="EY395" s="46"/>
      <c r="EZ395" s="46"/>
      <c r="FA395" s="46"/>
      <c r="FB395" s="46"/>
      <c r="FC395" s="46"/>
      <c r="FD395" s="46"/>
      <c r="FE395" s="46"/>
      <c r="FF395" s="46"/>
      <c r="FG395" s="46"/>
      <c r="FH395" s="46"/>
      <c r="FI395" s="46"/>
      <c r="FJ395" s="46"/>
      <c r="FK395" s="46"/>
      <c r="FL395" s="46"/>
      <c r="FM395" s="46"/>
      <c r="FN395" s="46"/>
      <c r="FO395" s="46"/>
      <c r="FP395" s="46"/>
      <c r="FQ395" s="46"/>
      <c r="FR395" s="46"/>
      <c r="FS395" s="46"/>
      <c r="FT395" s="46"/>
      <c r="FU395" s="46"/>
      <c r="FV395" s="46"/>
      <c r="FW395" s="46"/>
      <c r="FX395" s="46"/>
      <c r="FY395" s="46"/>
      <c r="FZ395" s="46"/>
      <c r="GA395" s="46"/>
      <c r="GB395" s="46"/>
      <c r="GC395" s="46"/>
      <c r="GD395" s="46"/>
      <c r="GE395" s="46"/>
      <c r="GF395" s="46"/>
      <c r="GG395" s="46"/>
      <c r="GH395" s="46"/>
      <c r="GI395" s="46"/>
      <c r="GJ395" s="46"/>
      <c r="GK395" s="46"/>
      <c r="GL395" s="46"/>
      <c r="GM395" s="46"/>
      <c r="GN395" s="46"/>
      <c r="GO395" s="46"/>
      <c r="GP395" s="46"/>
      <c r="GQ395" s="46"/>
      <c r="GR395" s="46"/>
      <c r="GS395" s="46"/>
      <c r="GT395" s="46"/>
      <c r="GU395" s="46"/>
      <c r="GV395" s="46"/>
      <c r="GW395" s="46"/>
      <c r="GX395" s="46"/>
      <c r="GY395" s="46"/>
      <c r="GZ395" s="46"/>
      <c r="HA395" s="46"/>
      <c r="HB395" s="46"/>
      <c r="HC395" s="46"/>
      <c r="HD395" s="46"/>
      <c r="HE395" s="46"/>
      <c r="HF395" s="46"/>
      <c r="HG395" s="46"/>
      <c r="HH395" s="46"/>
      <c r="HI395" s="46"/>
      <c r="HJ395" s="46"/>
      <c r="HK395" s="46"/>
      <c r="HL395" s="46"/>
      <c r="HM395" s="46"/>
      <c r="HN395" s="46"/>
      <c r="HO395" s="46"/>
      <c r="HP395" s="46"/>
      <c r="HQ395" s="46"/>
      <c r="HR395" s="46"/>
      <c r="HS395" s="46"/>
      <c r="HT395" s="46"/>
      <c r="HU395" s="46"/>
      <c r="HV395" s="46"/>
      <c r="HW395" s="46"/>
      <c r="HX395" s="46"/>
      <c r="HY395" s="46"/>
      <c r="HZ395" s="46"/>
      <c r="IA395" s="46"/>
      <c r="IB395" s="46"/>
      <c r="IC395" s="46"/>
      <c r="ID395" s="46"/>
      <c r="IE395" s="46"/>
      <c r="IF395" s="46"/>
      <c r="IG395" s="46"/>
      <c r="IH395" s="46"/>
      <c r="II395" s="46"/>
      <c r="IJ395" s="46"/>
      <c r="IK395" s="46"/>
      <c r="IL395" s="46"/>
      <c r="IM395" s="46"/>
      <c r="IN395" s="46"/>
      <c r="IO395" s="46"/>
      <c r="IP395" s="46"/>
      <c r="IQ395" s="46"/>
      <c r="IR395" s="46"/>
      <c r="IS395" s="46"/>
      <c r="IT395" s="46"/>
      <c r="IU395" s="46"/>
      <c r="IV395" s="46"/>
      <c r="IW395" s="46"/>
      <c r="IX395" s="46"/>
      <c r="IY395" s="46"/>
      <c r="IZ395" s="46"/>
      <c r="JA395" s="46"/>
      <c r="JB395" s="46"/>
      <c r="JC395" s="46"/>
      <c r="JD395" s="46"/>
      <c r="JE395" s="46"/>
    </row>
    <row r="396" spans="1:265" s="7" customFormat="1" ht="15" customHeight="1" thickBot="1" x14ac:dyDescent="0.25">
      <c r="A396" s="790"/>
      <c r="B396" s="73" t="s">
        <v>52</v>
      </c>
      <c r="C396" s="74"/>
      <c r="D396" s="862" t="s">
        <v>53</v>
      </c>
      <c r="E396" s="905"/>
      <c r="F396" s="437"/>
      <c r="G396" s="438"/>
      <c r="H396" s="178" t="s">
        <v>23</v>
      </c>
      <c r="I396" s="178" t="s">
        <v>103</v>
      </c>
      <c r="J396" s="178"/>
      <c r="K396" s="212" t="s">
        <v>111</v>
      </c>
      <c r="L396" s="212" t="s">
        <v>97</v>
      </c>
      <c r="M396" s="501" t="s">
        <v>397</v>
      </c>
      <c r="N396" s="501" t="s">
        <v>98</v>
      </c>
      <c r="O396" s="212" t="s">
        <v>344</v>
      </c>
      <c r="P396" s="2159">
        <f t="shared" si="36"/>
        <v>2</v>
      </c>
      <c r="Q396" s="280">
        <v>2</v>
      </c>
      <c r="R396" s="281"/>
      <c r="S396" s="281"/>
      <c r="T396" s="281"/>
      <c r="U396" s="281"/>
      <c r="V396" s="281"/>
      <c r="W396" s="282"/>
      <c r="X396" s="122"/>
      <c r="Y396" s="122"/>
      <c r="Z396" s="63"/>
      <c r="AA396" s="46"/>
      <c r="AB396" s="46"/>
      <c r="AC396" s="46" t="str">
        <f t="shared" si="35"/>
        <v/>
      </c>
      <c r="AD396" s="46"/>
      <c r="AE396" s="46"/>
      <c r="AF396" s="2111">
        <f t="shared" si="37"/>
        <v>2</v>
      </c>
      <c r="AG396" s="2111">
        <f t="shared" si="38"/>
        <v>0</v>
      </c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6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B396" s="46"/>
      <c r="EC396" s="46"/>
      <c r="ED396" s="46"/>
      <c r="EE396" s="46"/>
      <c r="EF396" s="46"/>
      <c r="EG396" s="46"/>
      <c r="EH396" s="46"/>
      <c r="EI396" s="46"/>
      <c r="EJ396" s="46"/>
      <c r="EK396" s="46"/>
      <c r="EL396" s="46"/>
      <c r="EM396" s="46"/>
      <c r="EN396" s="46"/>
      <c r="EO396" s="46"/>
      <c r="EP396" s="46"/>
      <c r="EQ396" s="46"/>
      <c r="ER396" s="46"/>
      <c r="ES396" s="46"/>
      <c r="ET396" s="46"/>
      <c r="EU396" s="46"/>
      <c r="EV396" s="46"/>
      <c r="EW396" s="46"/>
      <c r="EX396" s="46"/>
      <c r="EY396" s="46"/>
      <c r="EZ396" s="46"/>
      <c r="FA396" s="46"/>
      <c r="FB396" s="46"/>
      <c r="FC396" s="46"/>
      <c r="FD396" s="46"/>
      <c r="FE396" s="46"/>
      <c r="FF396" s="46"/>
      <c r="FG396" s="46"/>
      <c r="FH396" s="46"/>
      <c r="FI396" s="46"/>
      <c r="FJ396" s="46"/>
      <c r="FK396" s="46"/>
      <c r="FL396" s="46"/>
      <c r="FM396" s="46"/>
      <c r="FN396" s="46"/>
      <c r="FO396" s="46"/>
      <c r="FP396" s="46"/>
      <c r="FQ396" s="46"/>
      <c r="FR396" s="46"/>
      <c r="FS396" s="46"/>
      <c r="FT396" s="46"/>
      <c r="FU396" s="46"/>
      <c r="FV396" s="46"/>
      <c r="FW396" s="46"/>
      <c r="FX396" s="46"/>
      <c r="FY396" s="46"/>
      <c r="FZ396" s="46"/>
      <c r="GA396" s="46"/>
      <c r="GB396" s="46"/>
      <c r="GC396" s="46"/>
      <c r="GD396" s="46"/>
      <c r="GE396" s="46"/>
      <c r="GF396" s="46"/>
      <c r="GG396" s="46"/>
      <c r="GH396" s="46"/>
      <c r="GI396" s="46"/>
      <c r="GJ396" s="46"/>
      <c r="GK396" s="46"/>
      <c r="GL396" s="46"/>
      <c r="GM396" s="46"/>
      <c r="GN396" s="46"/>
      <c r="GO396" s="46"/>
      <c r="GP396" s="46"/>
      <c r="GQ396" s="46"/>
      <c r="GR396" s="46"/>
      <c r="GS396" s="46"/>
      <c r="GT396" s="46"/>
      <c r="GU396" s="46"/>
      <c r="GV396" s="46"/>
      <c r="GW396" s="46"/>
      <c r="GX396" s="46"/>
      <c r="GY396" s="46"/>
      <c r="GZ396" s="46"/>
      <c r="HA396" s="46"/>
      <c r="HB396" s="46"/>
      <c r="HC396" s="46"/>
      <c r="HD396" s="46"/>
      <c r="HE396" s="46"/>
      <c r="HF396" s="46"/>
      <c r="HG396" s="46"/>
      <c r="HH396" s="46"/>
      <c r="HI396" s="46"/>
      <c r="HJ396" s="46"/>
      <c r="HK396" s="46"/>
      <c r="HL396" s="46"/>
      <c r="HM396" s="46"/>
      <c r="HN396" s="46"/>
      <c r="HO396" s="46"/>
      <c r="HP396" s="46"/>
      <c r="HQ396" s="46"/>
      <c r="HR396" s="46"/>
      <c r="HS396" s="46"/>
      <c r="HT396" s="46"/>
      <c r="HU396" s="46"/>
      <c r="HV396" s="46"/>
      <c r="HW396" s="46"/>
      <c r="HX396" s="46"/>
      <c r="HY396" s="46"/>
      <c r="HZ396" s="46"/>
      <c r="IA396" s="46"/>
      <c r="IB396" s="46"/>
      <c r="IC396" s="46"/>
      <c r="ID396" s="46"/>
      <c r="IE396" s="46"/>
      <c r="IF396" s="46"/>
      <c r="IG396" s="46"/>
      <c r="IH396" s="46"/>
      <c r="II396" s="46"/>
      <c r="IJ396" s="46"/>
      <c r="IK396" s="46"/>
      <c r="IL396" s="46"/>
      <c r="IM396" s="46"/>
      <c r="IN396" s="46"/>
      <c r="IO396" s="46"/>
      <c r="IP396" s="46"/>
      <c r="IQ396" s="46"/>
      <c r="IR396" s="46"/>
      <c r="IS396" s="46"/>
      <c r="IT396" s="46"/>
      <c r="IU396" s="46"/>
      <c r="IV396" s="46"/>
      <c r="IW396" s="46"/>
      <c r="IX396" s="46"/>
      <c r="IY396" s="46"/>
      <c r="IZ396" s="46"/>
      <c r="JA396" s="46"/>
      <c r="JB396" s="46"/>
      <c r="JC396" s="46"/>
      <c r="JD396" s="46"/>
      <c r="JE396" s="46"/>
    </row>
    <row r="397" spans="1:265" s="7" customFormat="1" ht="15" customHeight="1" thickBot="1" x14ac:dyDescent="0.25">
      <c r="A397" s="790"/>
      <c r="B397" s="73" t="s">
        <v>52</v>
      </c>
      <c r="C397" s="74"/>
      <c r="D397" s="862" t="s">
        <v>53</v>
      </c>
      <c r="E397" s="905"/>
      <c r="F397" s="437"/>
      <c r="G397" s="438"/>
      <c r="H397" s="178" t="s">
        <v>23</v>
      </c>
      <c r="I397" s="178" t="s">
        <v>103</v>
      </c>
      <c r="J397" s="1756" t="s">
        <v>1424</v>
      </c>
      <c r="K397" s="212" t="s">
        <v>1505</v>
      </c>
      <c r="L397" s="212"/>
      <c r="M397" s="501"/>
      <c r="N397" s="501"/>
      <c r="O397" s="212"/>
      <c r="P397" s="2159">
        <f t="shared" si="36"/>
        <v>0</v>
      </c>
      <c r="Q397" s="280"/>
      <c r="R397" s="281"/>
      <c r="S397" s="281">
        <v>4</v>
      </c>
      <c r="T397" s="281"/>
      <c r="U397" s="281"/>
      <c r="V397" s="281"/>
      <c r="W397" s="282"/>
      <c r="X397" s="122"/>
      <c r="Y397" s="122"/>
      <c r="Z397" s="63"/>
      <c r="AA397" s="46"/>
      <c r="AB397" s="46"/>
      <c r="AC397" s="46" t="str">
        <f t="shared" si="35"/>
        <v/>
      </c>
      <c r="AD397" s="46"/>
      <c r="AE397" s="46"/>
      <c r="AF397" s="2111">
        <f t="shared" si="37"/>
        <v>0</v>
      </c>
      <c r="AG397" s="2111">
        <f t="shared" si="38"/>
        <v>4</v>
      </c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  <c r="CZ397" s="46"/>
      <c r="DA397" s="46"/>
      <c r="DB397" s="46"/>
      <c r="DC397" s="46"/>
      <c r="DD397" s="46"/>
      <c r="DE397" s="46"/>
      <c r="DF397" s="46"/>
      <c r="DG397" s="46"/>
      <c r="DH397" s="46"/>
      <c r="DI397" s="46"/>
      <c r="DJ397" s="46"/>
      <c r="DK397" s="46"/>
      <c r="DL397" s="46"/>
      <c r="DM397" s="46"/>
      <c r="DN397" s="46"/>
      <c r="DO397" s="46"/>
      <c r="DP397" s="46"/>
      <c r="DQ397" s="46"/>
      <c r="DR397" s="46"/>
      <c r="DS397" s="46"/>
      <c r="DT397" s="46"/>
      <c r="DU397" s="46"/>
      <c r="DV397" s="46"/>
      <c r="DW397" s="46"/>
      <c r="DX397" s="46"/>
      <c r="DY397" s="46"/>
      <c r="DZ397" s="46"/>
      <c r="EA397" s="46"/>
      <c r="EB397" s="46"/>
      <c r="EC397" s="46"/>
      <c r="ED397" s="46"/>
      <c r="EE397" s="46"/>
      <c r="EF397" s="46"/>
      <c r="EG397" s="46"/>
      <c r="EH397" s="46"/>
      <c r="EI397" s="46"/>
      <c r="EJ397" s="46"/>
      <c r="EK397" s="46"/>
      <c r="EL397" s="46"/>
      <c r="EM397" s="46"/>
      <c r="EN397" s="46"/>
      <c r="EO397" s="46"/>
      <c r="EP397" s="46"/>
      <c r="EQ397" s="46"/>
      <c r="ER397" s="46"/>
      <c r="ES397" s="46"/>
      <c r="ET397" s="46"/>
      <c r="EU397" s="46"/>
      <c r="EV397" s="46"/>
      <c r="EW397" s="46"/>
      <c r="EX397" s="46"/>
      <c r="EY397" s="46"/>
      <c r="EZ397" s="46"/>
      <c r="FA397" s="46"/>
      <c r="FB397" s="46"/>
      <c r="FC397" s="46"/>
      <c r="FD397" s="46"/>
      <c r="FE397" s="46"/>
      <c r="FF397" s="46"/>
      <c r="FG397" s="46"/>
      <c r="FH397" s="46"/>
      <c r="FI397" s="46"/>
      <c r="FJ397" s="46"/>
      <c r="FK397" s="46"/>
      <c r="FL397" s="46"/>
      <c r="FM397" s="46"/>
      <c r="FN397" s="46"/>
      <c r="FO397" s="46"/>
      <c r="FP397" s="46"/>
      <c r="FQ397" s="46"/>
      <c r="FR397" s="46"/>
      <c r="FS397" s="46"/>
      <c r="FT397" s="46"/>
      <c r="FU397" s="46"/>
      <c r="FV397" s="46"/>
      <c r="FW397" s="46"/>
      <c r="FX397" s="46"/>
      <c r="FY397" s="46"/>
      <c r="FZ397" s="46"/>
      <c r="GA397" s="46"/>
      <c r="GB397" s="46"/>
      <c r="GC397" s="46"/>
      <c r="GD397" s="46"/>
      <c r="GE397" s="46"/>
      <c r="GF397" s="46"/>
      <c r="GG397" s="46"/>
      <c r="GH397" s="46"/>
      <c r="GI397" s="46"/>
      <c r="GJ397" s="46"/>
      <c r="GK397" s="46"/>
      <c r="GL397" s="46"/>
      <c r="GM397" s="46"/>
      <c r="GN397" s="46"/>
      <c r="GO397" s="46"/>
      <c r="GP397" s="46"/>
      <c r="GQ397" s="46"/>
      <c r="GR397" s="46"/>
      <c r="GS397" s="46"/>
      <c r="GT397" s="46"/>
      <c r="GU397" s="46"/>
      <c r="GV397" s="46"/>
      <c r="GW397" s="46"/>
      <c r="GX397" s="46"/>
      <c r="GY397" s="46"/>
      <c r="GZ397" s="46"/>
      <c r="HA397" s="46"/>
      <c r="HB397" s="46"/>
      <c r="HC397" s="46"/>
      <c r="HD397" s="46"/>
      <c r="HE397" s="46"/>
      <c r="HF397" s="46"/>
      <c r="HG397" s="46"/>
      <c r="HH397" s="46"/>
      <c r="HI397" s="46"/>
      <c r="HJ397" s="46"/>
      <c r="HK397" s="46"/>
      <c r="HL397" s="46"/>
      <c r="HM397" s="46"/>
      <c r="HN397" s="46"/>
      <c r="HO397" s="46"/>
      <c r="HP397" s="46"/>
      <c r="HQ397" s="46"/>
      <c r="HR397" s="46"/>
      <c r="HS397" s="46"/>
      <c r="HT397" s="46"/>
      <c r="HU397" s="46"/>
      <c r="HV397" s="46"/>
      <c r="HW397" s="46"/>
      <c r="HX397" s="46"/>
      <c r="HY397" s="46"/>
      <c r="HZ397" s="46"/>
      <c r="IA397" s="46"/>
      <c r="IB397" s="46"/>
      <c r="IC397" s="46"/>
      <c r="ID397" s="46"/>
      <c r="IE397" s="46"/>
      <c r="IF397" s="46"/>
      <c r="IG397" s="46"/>
      <c r="IH397" s="46"/>
      <c r="II397" s="46"/>
      <c r="IJ397" s="46"/>
      <c r="IK397" s="46"/>
      <c r="IL397" s="46"/>
      <c r="IM397" s="46"/>
      <c r="IN397" s="46"/>
      <c r="IO397" s="46"/>
      <c r="IP397" s="46"/>
      <c r="IQ397" s="46"/>
      <c r="IR397" s="46"/>
      <c r="IS397" s="46"/>
      <c r="IT397" s="46"/>
      <c r="IU397" s="46"/>
      <c r="IV397" s="46"/>
      <c r="IW397" s="46"/>
      <c r="IX397" s="46"/>
      <c r="IY397" s="46"/>
      <c r="IZ397" s="46"/>
      <c r="JA397" s="46"/>
      <c r="JB397" s="46"/>
      <c r="JC397" s="46"/>
      <c r="JD397" s="46"/>
      <c r="JE397" s="46"/>
    </row>
    <row r="398" spans="1:265" s="7" customFormat="1" ht="15" customHeight="1" thickBot="1" x14ac:dyDescent="0.25">
      <c r="A398" s="790"/>
      <c r="B398" s="73" t="s">
        <v>52</v>
      </c>
      <c r="C398" s="74"/>
      <c r="D398" s="912" t="s">
        <v>53</v>
      </c>
      <c r="E398" s="905"/>
      <c r="F398" s="437"/>
      <c r="G398" s="438"/>
      <c r="H398" s="189" t="s">
        <v>23</v>
      </c>
      <c r="I398" s="189" t="s">
        <v>103</v>
      </c>
      <c r="J398" s="1756" t="s">
        <v>1424</v>
      </c>
      <c r="K398" s="212" t="s">
        <v>1506</v>
      </c>
      <c r="L398" s="236"/>
      <c r="M398" s="529"/>
      <c r="N398" s="529"/>
      <c r="O398" s="236"/>
      <c r="P398" s="2159">
        <f t="shared" si="36"/>
        <v>0</v>
      </c>
      <c r="Q398" s="306"/>
      <c r="R398" s="307"/>
      <c r="S398" s="307">
        <v>2</v>
      </c>
      <c r="T398" s="307"/>
      <c r="U398" s="307"/>
      <c r="V398" s="307"/>
      <c r="W398" s="308"/>
      <c r="X398" s="122"/>
      <c r="Y398" s="122"/>
      <c r="Z398" s="63"/>
      <c r="AA398" s="46"/>
      <c r="AB398" s="46"/>
      <c r="AC398" s="46" t="str">
        <f t="shared" si="35"/>
        <v/>
      </c>
      <c r="AD398" s="46"/>
      <c r="AE398" s="46"/>
      <c r="AF398" s="2111">
        <f t="shared" si="37"/>
        <v>0</v>
      </c>
      <c r="AG398" s="2111">
        <f t="shared" si="38"/>
        <v>2</v>
      </c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  <c r="CZ398" s="46"/>
      <c r="DA398" s="46"/>
      <c r="DB398" s="46"/>
      <c r="DC398" s="46"/>
      <c r="DD398" s="46"/>
      <c r="DE398" s="46"/>
      <c r="DF398" s="46"/>
      <c r="DG398" s="46"/>
      <c r="DH398" s="46"/>
      <c r="DI398" s="46"/>
      <c r="DJ398" s="46"/>
      <c r="DK398" s="46"/>
      <c r="DL398" s="46"/>
      <c r="DM398" s="46"/>
      <c r="DN398" s="46"/>
      <c r="DO398" s="46"/>
      <c r="DP398" s="46"/>
      <c r="DQ398" s="46"/>
      <c r="DR398" s="46"/>
      <c r="DS398" s="46"/>
      <c r="DT398" s="46"/>
      <c r="DU398" s="46"/>
      <c r="DV398" s="46"/>
      <c r="DW398" s="46"/>
      <c r="DX398" s="46"/>
      <c r="DY398" s="46"/>
      <c r="DZ398" s="46"/>
      <c r="EA398" s="46"/>
      <c r="EB398" s="46"/>
      <c r="EC398" s="46"/>
      <c r="ED398" s="46"/>
      <c r="EE398" s="46"/>
      <c r="EF398" s="46"/>
      <c r="EG398" s="46"/>
      <c r="EH398" s="46"/>
      <c r="EI398" s="46"/>
      <c r="EJ398" s="46"/>
      <c r="EK398" s="46"/>
      <c r="EL398" s="46"/>
      <c r="EM398" s="46"/>
      <c r="EN398" s="46"/>
      <c r="EO398" s="46"/>
      <c r="EP398" s="46"/>
      <c r="EQ398" s="46"/>
      <c r="ER398" s="46"/>
      <c r="ES398" s="46"/>
      <c r="ET398" s="46"/>
      <c r="EU398" s="46"/>
      <c r="EV398" s="46"/>
      <c r="EW398" s="46"/>
      <c r="EX398" s="46"/>
      <c r="EY398" s="46"/>
      <c r="EZ398" s="46"/>
      <c r="FA398" s="46"/>
      <c r="FB398" s="46"/>
      <c r="FC398" s="46"/>
      <c r="FD398" s="46"/>
      <c r="FE398" s="46"/>
      <c r="FF398" s="46"/>
      <c r="FG398" s="46"/>
      <c r="FH398" s="46"/>
      <c r="FI398" s="46"/>
      <c r="FJ398" s="46"/>
      <c r="FK398" s="46"/>
      <c r="FL398" s="46"/>
      <c r="FM398" s="46"/>
      <c r="FN398" s="46"/>
      <c r="FO398" s="46"/>
      <c r="FP398" s="46"/>
      <c r="FQ398" s="46"/>
      <c r="FR398" s="46"/>
      <c r="FS398" s="46"/>
      <c r="FT398" s="46"/>
      <c r="FU398" s="46"/>
      <c r="FV398" s="46"/>
      <c r="FW398" s="46"/>
      <c r="FX398" s="46"/>
      <c r="FY398" s="46"/>
      <c r="FZ398" s="46"/>
      <c r="GA398" s="46"/>
      <c r="GB398" s="46"/>
      <c r="GC398" s="46"/>
      <c r="GD398" s="46"/>
      <c r="GE398" s="46"/>
      <c r="GF398" s="46"/>
      <c r="GG398" s="46"/>
      <c r="GH398" s="46"/>
      <c r="GI398" s="46"/>
      <c r="GJ398" s="46"/>
      <c r="GK398" s="46"/>
      <c r="GL398" s="46"/>
      <c r="GM398" s="46"/>
      <c r="GN398" s="46"/>
      <c r="GO398" s="46"/>
      <c r="GP398" s="46"/>
      <c r="GQ398" s="46"/>
      <c r="GR398" s="46"/>
      <c r="GS398" s="46"/>
      <c r="GT398" s="46"/>
      <c r="GU398" s="46"/>
      <c r="GV398" s="46"/>
      <c r="GW398" s="46"/>
      <c r="GX398" s="46"/>
      <c r="GY398" s="46"/>
      <c r="GZ398" s="46"/>
      <c r="HA398" s="46"/>
      <c r="HB398" s="46"/>
      <c r="HC398" s="46"/>
      <c r="HD398" s="46"/>
      <c r="HE398" s="46"/>
      <c r="HF398" s="46"/>
      <c r="HG398" s="46"/>
      <c r="HH398" s="46"/>
      <c r="HI398" s="46"/>
      <c r="HJ398" s="46"/>
      <c r="HK398" s="46"/>
      <c r="HL398" s="46"/>
      <c r="HM398" s="46"/>
      <c r="HN398" s="46"/>
      <c r="HO398" s="46"/>
      <c r="HP398" s="46"/>
      <c r="HQ398" s="46"/>
      <c r="HR398" s="46"/>
      <c r="HS398" s="46"/>
      <c r="HT398" s="46"/>
      <c r="HU398" s="46"/>
      <c r="HV398" s="46"/>
      <c r="HW398" s="46"/>
      <c r="HX398" s="46"/>
      <c r="HY398" s="46"/>
      <c r="HZ398" s="46"/>
      <c r="IA398" s="46"/>
      <c r="IB398" s="46"/>
      <c r="IC398" s="46"/>
      <c r="ID398" s="46"/>
      <c r="IE398" s="46"/>
      <c r="IF398" s="46"/>
      <c r="IG398" s="46"/>
      <c r="IH398" s="46"/>
      <c r="II398" s="46"/>
      <c r="IJ398" s="46"/>
      <c r="IK398" s="46"/>
      <c r="IL398" s="46"/>
      <c r="IM398" s="46"/>
      <c r="IN398" s="46"/>
      <c r="IO398" s="46"/>
      <c r="IP398" s="46"/>
      <c r="IQ398" s="46"/>
      <c r="IR398" s="46"/>
      <c r="IS398" s="46"/>
      <c r="IT398" s="46"/>
      <c r="IU398" s="46"/>
      <c r="IV398" s="46"/>
      <c r="IW398" s="46"/>
      <c r="IX398" s="46"/>
      <c r="IY398" s="46"/>
      <c r="IZ398" s="46"/>
      <c r="JA398" s="46"/>
      <c r="JB398" s="46"/>
      <c r="JC398" s="46"/>
      <c r="JD398" s="46"/>
      <c r="JE398" s="46"/>
    </row>
    <row r="399" spans="1:265" s="7" customFormat="1" ht="15" customHeight="1" thickBot="1" x14ac:dyDescent="0.25">
      <c r="A399" s="790"/>
      <c r="B399" s="73" t="s">
        <v>52</v>
      </c>
      <c r="C399" s="74"/>
      <c r="D399" s="862" t="s">
        <v>53</v>
      </c>
      <c r="E399" s="905"/>
      <c r="F399" s="437"/>
      <c r="G399" s="438"/>
      <c r="H399" s="178" t="s">
        <v>23</v>
      </c>
      <c r="I399" s="178" t="s">
        <v>103</v>
      </c>
      <c r="J399" s="1803" t="s">
        <v>96</v>
      </c>
      <c r="K399" s="212" t="s">
        <v>1469</v>
      </c>
      <c r="L399" s="212"/>
      <c r="M399" s="501"/>
      <c r="N399" s="501"/>
      <c r="O399" s="212"/>
      <c r="P399" s="2159">
        <f t="shared" si="36"/>
        <v>0</v>
      </c>
      <c r="Q399" s="280"/>
      <c r="R399" s="281"/>
      <c r="S399" s="281"/>
      <c r="T399" s="281"/>
      <c r="U399" s="281"/>
      <c r="V399" s="281">
        <v>5</v>
      </c>
      <c r="W399" s="282"/>
      <c r="X399" s="122"/>
      <c r="Y399" s="122"/>
      <c r="Z399" s="63"/>
      <c r="AA399" s="46"/>
      <c r="AB399" s="46"/>
      <c r="AC399" s="46" t="str">
        <f t="shared" si="35"/>
        <v/>
      </c>
      <c r="AD399" s="46"/>
      <c r="AE399" s="46"/>
      <c r="AF399" s="2111">
        <f t="shared" si="37"/>
        <v>0</v>
      </c>
      <c r="AG399" s="2111">
        <f t="shared" si="38"/>
        <v>0</v>
      </c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6"/>
      <c r="DA399" s="46"/>
      <c r="DB399" s="46"/>
      <c r="DC399" s="46"/>
      <c r="DD399" s="46"/>
      <c r="DE399" s="46"/>
      <c r="DF399" s="46"/>
      <c r="DG399" s="46"/>
      <c r="DH399" s="46"/>
      <c r="DI399" s="46"/>
      <c r="DJ399" s="46"/>
      <c r="DK399" s="46"/>
      <c r="DL399" s="46"/>
      <c r="DM399" s="46"/>
      <c r="DN399" s="46"/>
      <c r="DO399" s="46"/>
      <c r="DP399" s="46"/>
      <c r="DQ399" s="46"/>
      <c r="DR399" s="46"/>
      <c r="DS399" s="46"/>
      <c r="DT399" s="46"/>
      <c r="DU399" s="46"/>
      <c r="DV399" s="46"/>
      <c r="DW399" s="46"/>
      <c r="DX399" s="46"/>
      <c r="DY399" s="46"/>
      <c r="DZ399" s="46"/>
      <c r="EA399" s="46"/>
      <c r="EB399" s="46"/>
      <c r="EC399" s="46"/>
      <c r="ED399" s="46"/>
      <c r="EE399" s="46"/>
      <c r="EF399" s="46"/>
      <c r="EG399" s="46"/>
      <c r="EH399" s="46"/>
      <c r="EI399" s="46"/>
      <c r="EJ399" s="46"/>
      <c r="EK399" s="46"/>
      <c r="EL399" s="46"/>
      <c r="EM399" s="46"/>
      <c r="EN399" s="46"/>
      <c r="EO399" s="46"/>
      <c r="EP399" s="46"/>
      <c r="EQ399" s="46"/>
      <c r="ER399" s="46"/>
      <c r="ES399" s="46"/>
      <c r="ET399" s="46"/>
      <c r="EU399" s="46"/>
      <c r="EV399" s="46"/>
      <c r="EW399" s="46"/>
      <c r="EX399" s="46"/>
      <c r="EY399" s="46"/>
      <c r="EZ399" s="46"/>
      <c r="FA399" s="46"/>
      <c r="FB399" s="46"/>
      <c r="FC399" s="46"/>
      <c r="FD399" s="46"/>
      <c r="FE399" s="46"/>
      <c r="FF399" s="46"/>
      <c r="FG399" s="46"/>
      <c r="FH399" s="46"/>
      <c r="FI399" s="46"/>
      <c r="FJ399" s="46"/>
      <c r="FK399" s="46"/>
      <c r="FL399" s="46"/>
      <c r="FM399" s="46"/>
      <c r="FN399" s="46"/>
      <c r="FO399" s="46"/>
      <c r="FP399" s="46"/>
      <c r="FQ399" s="46"/>
      <c r="FR399" s="46"/>
      <c r="FS399" s="46"/>
      <c r="FT399" s="46"/>
      <c r="FU399" s="46"/>
      <c r="FV399" s="46"/>
      <c r="FW399" s="46"/>
      <c r="FX399" s="46"/>
      <c r="FY399" s="46"/>
      <c r="FZ399" s="46"/>
      <c r="GA399" s="46"/>
      <c r="GB399" s="46"/>
      <c r="GC399" s="46"/>
      <c r="GD399" s="46"/>
      <c r="GE399" s="46"/>
      <c r="GF399" s="46"/>
      <c r="GG399" s="46"/>
      <c r="GH399" s="46"/>
      <c r="GI399" s="46"/>
      <c r="GJ399" s="46"/>
      <c r="GK399" s="46"/>
      <c r="GL399" s="46"/>
      <c r="GM399" s="46"/>
      <c r="GN399" s="46"/>
      <c r="GO399" s="46"/>
      <c r="GP399" s="46"/>
      <c r="GQ399" s="46"/>
      <c r="GR399" s="46"/>
      <c r="GS399" s="46"/>
      <c r="GT399" s="46"/>
      <c r="GU399" s="46"/>
      <c r="GV399" s="46"/>
      <c r="GW399" s="46"/>
      <c r="GX399" s="46"/>
      <c r="GY399" s="46"/>
      <c r="GZ399" s="46"/>
      <c r="HA399" s="46"/>
      <c r="HB399" s="46"/>
      <c r="HC399" s="46"/>
      <c r="HD399" s="46"/>
      <c r="HE399" s="46"/>
      <c r="HF399" s="46"/>
      <c r="HG399" s="46"/>
      <c r="HH399" s="46"/>
      <c r="HI399" s="46"/>
      <c r="HJ399" s="46"/>
      <c r="HK399" s="46"/>
      <c r="HL399" s="46"/>
      <c r="HM399" s="46"/>
      <c r="HN399" s="46"/>
      <c r="HO399" s="46"/>
      <c r="HP399" s="46"/>
      <c r="HQ399" s="46"/>
      <c r="HR399" s="46"/>
      <c r="HS399" s="46"/>
      <c r="HT399" s="46"/>
      <c r="HU399" s="46"/>
      <c r="HV399" s="46"/>
      <c r="HW399" s="46"/>
      <c r="HX399" s="46"/>
      <c r="HY399" s="46"/>
      <c r="HZ399" s="46"/>
      <c r="IA399" s="46"/>
      <c r="IB399" s="46"/>
      <c r="IC399" s="46"/>
      <c r="ID399" s="46"/>
      <c r="IE399" s="46"/>
      <c r="IF399" s="46"/>
      <c r="IG399" s="46"/>
      <c r="IH399" s="46"/>
      <c r="II399" s="46"/>
      <c r="IJ399" s="46"/>
      <c r="IK399" s="46"/>
      <c r="IL399" s="46"/>
      <c r="IM399" s="46"/>
      <c r="IN399" s="46"/>
      <c r="IO399" s="46"/>
      <c r="IP399" s="46"/>
      <c r="IQ399" s="46"/>
      <c r="IR399" s="46"/>
      <c r="IS399" s="46"/>
      <c r="IT399" s="46"/>
      <c r="IU399" s="46"/>
      <c r="IV399" s="46"/>
      <c r="IW399" s="46"/>
      <c r="IX399" s="46"/>
      <c r="IY399" s="46"/>
      <c r="IZ399" s="46"/>
      <c r="JA399" s="46"/>
      <c r="JB399" s="46"/>
      <c r="JC399" s="46"/>
      <c r="JD399" s="46"/>
      <c r="JE399" s="46"/>
    </row>
    <row r="400" spans="1:265" s="7" customFormat="1" ht="15" customHeight="1" thickBot="1" x14ac:dyDescent="0.25">
      <c r="A400" s="790"/>
      <c r="B400" s="73" t="s">
        <v>52</v>
      </c>
      <c r="C400" s="113"/>
      <c r="D400" s="884" t="s">
        <v>53</v>
      </c>
      <c r="E400" s="905"/>
      <c r="F400" s="437"/>
      <c r="G400" s="438"/>
      <c r="H400" s="184" t="s">
        <v>23</v>
      </c>
      <c r="I400" s="184" t="s">
        <v>103</v>
      </c>
      <c r="J400" s="1790" t="s">
        <v>95</v>
      </c>
      <c r="K400" s="221" t="s">
        <v>1712</v>
      </c>
      <c r="L400" s="225"/>
      <c r="M400" s="397"/>
      <c r="N400" s="397"/>
      <c r="O400" s="225"/>
      <c r="P400" s="2159">
        <f t="shared" si="36"/>
        <v>0</v>
      </c>
      <c r="Q400" s="297"/>
      <c r="R400" s="298"/>
      <c r="S400" s="298"/>
      <c r="T400" s="298"/>
      <c r="U400" s="298">
        <v>3</v>
      </c>
      <c r="V400" s="298"/>
      <c r="W400" s="299"/>
      <c r="X400" s="122"/>
      <c r="Y400" s="122"/>
      <c r="Z400" s="63"/>
      <c r="AA400" s="46"/>
      <c r="AB400" s="46"/>
      <c r="AC400" s="46" t="str">
        <f t="shared" si="35"/>
        <v/>
      </c>
      <c r="AD400" s="46"/>
      <c r="AE400" s="46"/>
      <c r="AF400" s="2111">
        <f t="shared" si="37"/>
        <v>0</v>
      </c>
      <c r="AG400" s="2111">
        <f t="shared" si="38"/>
        <v>0</v>
      </c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  <c r="CM400" s="46"/>
      <c r="CN400" s="46"/>
      <c r="CO400" s="46"/>
      <c r="CP400" s="46"/>
      <c r="CQ400" s="46"/>
      <c r="CR400" s="46"/>
      <c r="CS400" s="46"/>
      <c r="CT400" s="46"/>
      <c r="CU400" s="46"/>
      <c r="CV400" s="46"/>
      <c r="CW400" s="46"/>
      <c r="CX400" s="46"/>
      <c r="CY400" s="46"/>
      <c r="CZ400" s="46"/>
      <c r="DA400" s="46"/>
      <c r="DB400" s="46"/>
      <c r="DC400" s="46"/>
      <c r="DD400" s="46"/>
      <c r="DE400" s="46"/>
      <c r="DF400" s="46"/>
      <c r="DG400" s="46"/>
      <c r="DH400" s="46"/>
      <c r="DI400" s="46"/>
      <c r="DJ400" s="46"/>
      <c r="DK400" s="46"/>
      <c r="DL400" s="46"/>
      <c r="DM400" s="46"/>
      <c r="DN400" s="46"/>
      <c r="DO400" s="46"/>
      <c r="DP400" s="46"/>
      <c r="DQ400" s="46"/>
      <c r="DR400" s="46"/>
      <c r="DS400" s="46"/>
      <c r="DT400" s="46"/>
      <c r="DU400" s="46"/>
      <c r="DV400" s="46"/>
      <c r="DW400" s="46"/>
      <c r="DX400" s="46"/>
      <c r="DY400" s="46"/>
      <c r="DZ400" s="46"/>
      <c r="EA400" s="46"/>
      <c r="EB400" s="46"/>
      <c r="EC400" s="46"/>
      <c r="ED400" s="46"/>
      <c r="EE400" s="46"/>
      <c r="EF400" s="46"/>
      <c r="EG400" s="46"/>
      <c r="EH400" s="46"/>
      <c r="EI400" s="46"/>
      <c r="EJ400" s="46"/>
      <c r="EK400" s="46"/>
      <c r="EL400" s="46"/>
      <c r="EM400" s="46"/>
      <c r="EN400" s="46"/>
      <c r="EO400" s="46"/>
      <c r="EP400" s="46"/>
      <c r="EQ400" s="46"/>
      <c r="ER400" s="46"/>
      <c r="ES400" s="46"/>
      <c r="ET400" s="46"/>
      <c r="EU400" s="46"/>
      <c r="EV400" s="46"/>
      <c r="EW400" s="46"/>
      <c r="EX400" s="46"/>
      <c r="EY400" s="46"/>
      <c r="EZ400" s="46"/>
      <c r="FA400" s="46"/>
      <c r="FB400" s="46"/>
      <c r="FC400" s="46"/>
      <c r="FD400" s="46"/>
      <c r="FE400" s="46"/>
      <c r="FF400" s="46"/>
      <c r="FG400" s="46"/>
      <c r="FH400" s="46"/>
      <c r="FI400" s="46"/>
      <c r="FJ400" s="46"/>
      <c r="FK400" s="46"/>
      <c r="FL400" s="46"/>
      <c r="FM400" s="46"/>
      <c r="FN400" s="46"/>
      <c r="FO400" s="46"/>
      <c r="FP400" s="46"/>
      <c r="FQ400" s="46"/>
      <c r="FR400" s="46"/>
      <c r="FS400" s="46"/>
      <c r="FT400" s="46"/>
      <c r="FU400" s="46"/>
      <c r="FV400" s="46"/>
      <c r="FW400" s="46"/>
      <c r="FX400" s="46"/>
      <c r="FY400" s="46"/>
      <c r="FZ400" s="46"/>
      <c r="GA400" s="46"/>
      <c r="GB400" s="46"/>
      <c r="GC400" s="46"/>
      <c r="GD400" s="46"/>
      <c r="GE400" s="46"/>
      <c r="GF400" s="46"/>
      <c r="GG400" s="46"/>
      <c r="GH400" s="46"/>
      <c r="GI400" s="46"/>
      <c r="GJ400" s="46"/>
      <c r="GK400" s="46"/>
      <c r="GL400" s="46"/>
      <c r="GM400" s="46"/>
      <c r="GN400" s="46"/>
      <c r="GO400" s="46"/>
      <c r="GP400" s="46"/>
      <c r="GQ400" s="46"/>
      <c r="GR400" s="46"/>
      <c r="GS400" s="46"/>
      <c r="GT400" s="46"/>
      <c r="GU400" s="46"/>
      <c r="GV400" s="46"/>
      <c r="GW400" s="46"/>
      <c r="GX400" s="46"/>
      <c r="GY400" s="46"/>
      <c r="GZ400" s="46"/>
      <c r="HA400" s="46"/>
      <c r="HB400" s="46"/>
      <c r="HC400" s="46"/>
      <c r="HD400" s="46"/>
      <c r="HE400" s="46"/>
      <c r="HF400" s="46"/>
      <c r="HG400" s="46"/>
      <c r="HH400" s="46"/>
      <c r="HI400" s="46"/>
      <c r="HJ400" s="46"/>
      <c r="HK400" s="46"/>
      <c r="HL400" s="46"/>
      <c r="HM400" s="46"/>
      <c r="HN400" s="46"/>
      <c r="HO400" s="46"/>
      <c r="HP400" s="46"/>
      <c r="HQ400" s="46"/>
      <c r="HR400" s="46"/>
      <c r="HS400" s="46"/>
      <c r="HT400" s="46"/>
      <c r="HU400" s="46"/>
      <c r="HV400" s="46"/>
      <c r="HW400" s="46"/>
      <c r="HX400" s="46"/>
      <c r="HY400" s="46"/>
      <c r="HZ400" s="46"/>
      <c r="IA400" s="46"/>
      <c r="IB400" s="46"/>
      <c r="IC400" s="46"/>
      <c r="ID400" s="46"/>
      <c r="IE400" s="46"/>
      <c r="IF400" s="46"/>
      <c r="IG400" s="46"/>
      <c r="IH400" s="46"/>
      <c r="II400" s="46"/>
      <c r="IJ400" s="46"/>
      <c r="IK400" s="46"/>
      <c r="IL400" s="46"/>
      <c r="IM400" s="46"/>
      <c r="IN400" s="46"/>
      <c r="IO400" s="46"/>
      <c r="IP400" s="46"/>
      <c r="IQ400" s="46"/>
      <c r="IR400" s="46"/>
      <c r="IS400" s="46"/>
      <c r="IT400" s="46"/>
      <c r="IU400" s="46"/>
      <c r="IV400" s="46"/>
      <c r="IW400" s="46"/>
      <c r="IX400" s="46"/>
      <c r="IY400" s="46"/>
      <c r="IZ400" s="46"/>
      <c r="JA400" s="46"/>
      <c r="JB400" s="46"/>
      <c r="JC400" s="46"/>
      <c r="JD400" s="46"/>
      <c r="JE400" s="46"/>
    </row>
    <row r="401" spans="1:265" s="7" customFormat="1" ht="15" customHeight="1" thickBot="1" x14ac:dyDescent="0.25">
      <c r="A401" s="790"/>
      <c r="B401" s="73" t="s">
        <v>52</v>
      </c>
      <c r="C401" s="113"/>
      <c r="D401" s="884" t="s">
        <v>53</v>
      </c>
      <c r="E401" s="905"/>
      <c r="F401" s="437"/>
      <c r="G401" s="438"/>
      <c r="H401" s="184" t="s">
        <v>23</v>
      </c>
      <c r="I401" s="184" t="s">
        <v>103</v>
      </c>
      <c r="J401" s="1776" t="s">
        <v>1425</v>
      </c>
      <c r="K401" s="225" t="s">
        <v>1737</v>
      </c>
      <c r="L401" s="225"/>
      <c r="M401" s="397"/>
      <c r="N401" s="397"/>
      <c r="O401" s="225"/>
      <c r="P401" s="2159">
        <f t="shared" si="36"/>
        <v>0</v>
      </c>
      <c r="Q401" s="297"/>
      <c r="R401" s="298"/>
      <c r="S401" s="298"/>
      <c r="T401" s="298">
        <v>4</v>
      </c>
      <c r="U401" s="298"/>
      <c r="V401" s="298"/>
      <c r="W401" s="299"/>
      <c r="X401" s="122"/>
      <c r="Y401" s="122"/>
      <c r="Z401" s="63"/>
      <c r="AA401" s="46"/>
      <c r="AB401" s="46"/>
      <c r="AC401" s="46" t="str">
        <f t="shared" si="35"/>
        <v/>
      </c>
      <c r="AD401" s="46"/>
      <c r="AE401" s="46"/>
      <c r="AF401" s="2111">
        <f t="shared" si="37"/>
        <v>0</v>
      </c>
      <c r="AG401" s="2111">
        <f t="shared" si="38"/>
        <v>0</v>
      </c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46"/>
      <c r="DP401" s="46"/>
      <c r="DQ401" s="46"/>
      <c r="DR401" s="46"/>
      <c r="DS401" s="46"/>
      <c r="DT401" s="46"/>
      <c r="DU401" s="46"/>
      <c r="DV401" s="46"/>
      <c r="DW401" s="46"/>
      <c r="DX401" s="46"/>
      <c r="DY401" s="46"/>
      <c r="DZ401" s="46"/>
      <c r="EA401" s="46"/>
      <c r="EB401" s="46"/>
      <c r="EC401" s="46"/>
      <c r="ED401" s="46"/>
      <c r="EE401" s="46"/>
      <c r="EF401" s="46"/>
      <c r="EG401" s="46"/>
      <c r="EH401" s="46"/>
      <c r="EI401" s="46"/>
      <c r="EJ401" s="46"/>
      <c r="EK401" s="46"/>
      <c r="EL401" s="46"/>
      <c r="EM401" s="46"/>
      <c r="EN401" s="46"/>
      <c r="EO401" s="46"/>
      <c r="EP401" s="46"/>
      <c r="EQ401" s="46"/>
      <c r="ER401" s="46"/>
      <c r="ES401" s="46"/>
      <c r="ET401" s="46"/>
      <c r="EU401" s="46"/>
      <c r="EV401" s="46"/>
      <c r="EW401" s="46"/>
      <c r="EX401" s="46"/>
      <c r="EY401" s="46"/>
      <c r="EZ401" s="46"/>
      <c r="FA401" s="46"/>
      <c r="FB401" s="46"/>
      <c r="FC401" s="46"/>
      <c r="FD401" s="46"/>
      <c r="FE401" s="46"/>
      <c r="FF401" s="46"/>
      <c r="FG401" s="46"/>
      <c r="FH401" s="46"/>
      <c r="FI401" s="46"/>
      <c r="FJ401" s="46"/>
      <c r="FK401" s="46"/>
      <c r="FL401" s="46"/>
      <c r="FM401" s="46"/>
      <c r="FN401" s="46"/>
      <c r="FO401" s="46"/>
      <c r="FP401" s="46"/>
      <c r="FQ401" s="46"/>
      <c r="FR401" s="46"/>
      <c r="FS401" s="46"/>
      <c r="FT401" s="46"/>
      <c r="FU401" s="46"/>
      <c r="FV401" s="46"/>
      <c r="FW401" s="46"/>
      <c r="FX401" s="46"/>
      <c r="FY401" s="46"/>
      <c r="FZ401" s="46"/>
      <c r="GA401" s="46"/>
      <c r="GB401" s="46"/>
      <c r="GC401" s="46"/>
      <c r="GD401" s="46"/>
      <c r="GE401" s="46"/>
      <c r="GF401" s="46"/>
      <c r="GG401" s="46"/>
      <c r="GH401" s="46"/>
      <c r="GI401" s="46"/>
      <c r="GJ401" s="46"/>
      <c r="GK401" s="46"/>
      <c r="GL401" s="46"/>
      <c r="GM401" s="46"/>
      <c r="GN401" s="46"/>
      <c r="GO401" s="46"/>
      <c r="GP401" s="46"/>
      <c r="GQ401" s="46"/>
      <c r="GR401" s="46"/>
      <c r="GS401" s="46"/>
      <c r="GT401" s="46"/>
      <c r="GU401" s="46"/>
      <c r="GV401" s="46"/>
      <c r="GW401" s="46"/>
      <c r="GX401" s="46"/>
      <c r="GY401" s="46"/>
      <c r="GZ401" s="46"/>
      <c r="HA401" s="46"/>
      <c r="HB401" s="46"/>
      <c r="HC401" s="46"/>
      <c r="HD401" s="46"/>
      <c r="HE401" s="46"/>
      <c r="HF401" s="46"/>
      <c r="HG401" s="46"/>
      <c r="HH401" s="46"/>
      <c r="HI401" s="46"/>
      <c r="HJ401" s="46"/>
      <c r="HK401" s="46"/>
      <c r="HL401" s="46"/>
      <c r="HM401" s="46"/>
      <c r="HN401" s="46"/>
      <c r="HO401" s="46"/>
      <c r="HP401" s="46"/>
      <c r="HQ401" s="46"/>
      <c r="HR401" s="46"/>
      <c r="HS401" s="46"/>
      <c r="HT401" s="46"/>
      <c r="HU401" s="46"/>
      <c r="HV401" s="46"/>
      <c r="HW401" s="46"/>
      <c r="HX401" s="46"/>
      <c r="HY401" s="46"/>
      <c r="HZ401" s="46"/>
      <c r="IA401" s="46"/>
      <c r="IB401" s="46"/>
      <c r="IC401" s="46"/>
      <c r="ID401" s="46"/>
      <c r="IE401" s="46"/>
      <c r="IF401" s="46"/>
      <c r="IG401" s="46"/>
      <c r="IH401" s="46"/>
      <c r="II401" s="46"/>
      <c r="IJ401" s="46"/>
      <c r="IK401" s="46"/>
      <c r="IL401" s="46"/>
      <c r="IM401" s="46"/>
      <c r="IN401" s="46"/>
      <c r="IO401" s="46"/>
      <c r="IP401" s="46"/>
      <c r="IQ401" s="46"/>
      <c r="IR401" s="46"/>
      <c r="IS401" s="46"/>
      <c r="IT401" s="46"/>
      <c r="IU401" s="46"/>
      <c r="IV401" s="46"/>
      <c r="IW401" s="46"/>
      <c r="IX401" s="46"/>
      <c r="IY401" s="46"/>
      <c r="IZ401" s="46"/>
      <c r="JA401" s="46"/>
      <c r="JB401" s="46"/>
      <c r="JC401" s="46"/>
      <c r="JD401" s="46"/>
      <c r="JE401" s="46"/>
    </row>
    <row r="402" spans="1:265" s="7" customFormat="1" ht="15" customHeight="1" thickBot="1" x14ac:dyDescent="0.25">
      <c r="A402" s="275"/>
      <c r="B402" s="92" t="s">
        <v>52</v>
      </c>
      <c r="C402" s="115"/>
      <c r="D402" s="886" t="s">
        <v>53</v>
      </c>
      <c r="E402" s="906"/>
      <c r="F402" s="439"/>
      <c r="G402" s="440"/>
      <c r="H402" s="203" t="s">
        <v>23</v>
      </c>
      <c r="I402" s="203" t="s">
        <v>103</v>
      </c>
      <c r="J402" s="1762" t="s">
        <v>1424</v>
      </c>
      <c r="K402" s="226" t="s">
        <v>1507</v>
      </c>
      <c r="L402" s="226"/>
      <c r="M402" s="524"/>
      <c r="N402" s="524"/>
      <c r="O402" s="226"/>
      <c r="P402" s="2159">
        <f t="shared" si="36"/>
        <v>0</v>
      </c>
      <c r="Q402" s="300"/>
      <c r="R402" s="301"/>
      <c r="S402" s="301"/>
      <c r="T402" s="301"/>
      <c r="U402" s="301"/>
      <c r="V402" s="301"/>
      <c r="W402" s="302">
        <v>4</v>
      </c>
      <c r="X402" s="124">
        <f>SUM(Q391:W402)</f>
        <v>40</v>
      </c>
      <c r="Y402" s="124">
        <f>X402</f>
        <v>40</v>
      </c>
      <c r="Z402" s="63"/>
      <c r="AA402" s="46"/>
      <c r="AB402" s="46"/>
      <c r="AC402" s="46" t="str">
        <f t="shared" si="35"/>
        <v/>
      </c>
      <c r="AD402" s="46"/>
      <c r="AE402" s="46"/>
      <c r="AF402" s="2111">
        <f t="shared" si="37"/>
        <v>0</v>
      </c>
      <c r="AG402" s="2111">
        <f t="shared" si="38"/>
        <v>4</v>
      </c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  <c r="EY402" s="46"/>
      <c r="EZ402" s="46"/>
      <c r="FA402" s="46"/>
      <c r="FB402" s="46"/>
      <c r="FC402" s="46"/>
      <c r="FD402" s="46"/>
      <c r="FE402" s="46"/>
      <c r="FF402" s="46"/>
      <c r="FG402" s="46"/>
      <c r="FH402" s="46"/>
      <c r="FI402" s="46"/>
      <c r="FJ402" s="46"/>
      <c r="FK402" s="46"/>
      <c r="FL402" s="46"/>
      <c r="FM402" s="46"/>
      <c r="FN402" s="46"/>
      <c r="FO402" s="46"/>
      <c r="FP402" s="46"/>
      <c r="FQ402" s="46"/>
      <c r="FR402" s="46"/>
      <c r="FS402" s="46"/>
      <c r="FT402" s="46"/>
      <c r="FU402" s="46"/>
      <c r="FV402" s="46"/>
      <c r="FW402" s="46"/>
      <c r="FX402" s="46"/>
      <c r="FY402" s="46"/>
      <c r="FZ402" s="46"/>
      <c r="GA402" s="46"/>
      <c r="GB402" s="46"/>
      <c r="GC402" s="46"/>
      <c r="GD402" s="46"/>
      <c r="GE402" s="46"/>
      <c r="GF402" s="46"/>
      <c r="GG402" s="46"/>
      <c r="GH402" s="46"/>
      <c r="GI402" s="46"/>
      <c r="GJ402" s="46"/>
      <c r="GK402" s="46"/>
      <c r="GL402" s="46"/>
      <c r="GM402" s="46"/>
      <c r="GN402" s="46"/>
      <c r="GO402" s="46"/>
      <c r="GP402" s="46"/>
      <c r="GQ402" s="46"/>
      <c r="GR402" s="46"/>
      <c r="GS402" s="46"/>
      <c r="GT402" s="46"/>
      <c r="GU402" s="46"/>
      <c r="GV402" s="46"/>
      <c r="GW402" s="46"/>
      <c r="GX402" s="46"/>
      <c r="GY402" s="46"/>
      <c r="GZ402" s="46"/>
      <c r="HA402" s="46"/>
      <c r="HB402" s="46"/>
      <c r="HC402" s="46"/>
      <c r="HD402" s="46"/>
      <c r="HE402" s="46"/>
      <c r="HF402" s="46"/>
      <c r="HG402" s="46"/>
      <c r="HH402" s="46"/>
      <c r="HI402" s="46"/>
      <c r="HJ402" s="46"/>
      <c r="HK402" s="46"/>
      <c r="HL402" s="46"/>
      <c r="HM402" s="46"/>
      <c r="HN402" s="46"/>
      <c r="HO402" s="46"/>
      <c r="HP402" s="46"/>
      <c r="HQ402" s="46"/>
      <c r="HR402" s="46"/>
      <c r="HS402" s="46"/>
      <c r="HT402" s="46"/>
      <c r="HU402" s="46"/>
      <c r="HV402" s="46"/>
      <c r="HW402" s="46"/>
      <c r="HX402" s="46"/>
      <c r="HY402" s="46"/>
      <c r="HZ402" s="46"/>
      <c r="IA402" s="46"/>
      <c r="IB402" s="46"/>
      <c r="IC402" s="46"/>
      <c r="ID402" s="46"/>
      <c r="IE402" s="46"/>
      <c r="IF402" s="46"/>
      <c r="IG402" s="46"/>
      <c r="IH402" s="46"/>
      <c r="II402" s="46"/>
      <c r="IJ402" s="46"/>
      <c r="IK402" s="46"/>
      <c r="IL402" s="46"/>
      <c r="IM402" s="46"/>
      <c r="IN402" s="46"/>
      <c r="IO402" s="46"/>
      <c r="IP402" s="46"/>
      <c r="IQ402" s="46"/>
      <c r="IR402" s="46"/>
      <c r="IS402" s="46"/>
      <c r="IT402" s="46"/>
      <c r="IU402" s="46"/>
      <c r="IV402" s="46"/>
      <c r="IW402" s="46"/>
      <c r="IX402" s="46"/>
      <c r="IY402" s="46"/>
      <c r="IZ402" s="46"/>
      <c r="JA402" s="46"/>
      <c r="JB402" s="46"/>
      <c r="JC402" s="46"/>
      <c r="JD402" s="46"/>
      <c r="JE402" s="46"/>
    </row>
    <row r="403" spans="1:265" s="7" customFormat="1" ht="15" customHeight="1" thickBot="1" x14ac:dyDescent="0.25">
      <c r="A403" s="273">
        <f>A391+1</f>
        <v>43</v>
      </c>
      <c r="B403" s="630" t="s">
        <v>198</v>
      </c>
      <c r="C403" s="87" t="s">
        <v>35</v>
      </c>
      <c r="D403" s="917" t="s">
        <v>199</v>
      </c>
      <c r="E403" s="861" t="s">
        <v>89</v>
      </c>
      <c r="F403" s="435" t="s">
        <v>151</v>
      </c>
      <c r="G403" s="436" t="s">
        <v>200</v>
      </c>
      <c r="H403" s="209" t="s">
        <v>23</v>
      </c>
      <c r="I403" s="209" t="s">
        <v>104</v>
      </c>
      <c r="J403" s="209"/>
      <c r="K403" s="237" t="s">
        <v>1340</v>
      </c>
      <c r="L403" s="237" t="s">
        <v>97</v>
      </c>
      <c r="M403" s="517" t="s">
        <v>1155</v>
      </c>
      <c r="N403" s="517" t="s">
        <v>24</v>
      </c>
      <c r="O403" s="237" t="s">
        <v>344</v>
      </c>
      <c r="P403" s="2159">
        <f t="shared" si="36"/>
        <v>4</v>
      </c>
      <c r="Q403" s="285">
        <v>3</v>
      </c>
      <c r="R403" s="286">
        <v>1</v>
      </c>
      <c r="S403" s="286"/>
      <c r="T403" s="286"/>
      <c r="U403" s="286"/>
      <c r="V403" s="286"/>
      <c r="W403" s="287"/>
      <c r="X403" s="121"/>
      <c r="Y403" s="121"/>
      <c r="Z403" s="63" t="str">
        <f>C403</f>
        <v>TC</v>
      </c>
      <c r="AA403" s="46" t="s">
        <v>873</v>
      </c>
      <c r="AB403" s="46" t="s">
        <v>880</v>
      </c>
      <c r="AC403" s="46">
        <f t="shared" si="35"/>
        <v>14</v>
      </c>
      <c r="AD403" s="46"/>
      <c r="AE403" s="46"/>
      <c r="AF403" s="2111">
        <f t="shared" si="37"/>
        <v>4</v>
      </c>
      <c r="AG403" s="2111">
        <f t="shared" si="38"/>
        <v>0</v>
      </c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  <c r="CZ403" s="46"/>
      <c r="DA403" s="46"/>
      <c r="DB403" s="46"/>
      <c r="DC403" s="46"/>
      <c r="DD403" s="46"/>
      <c r="DE403" s="46"/>
      <c r="DF403" s="46"/>
      <c r="DG403" s="46"/>
      <c r="DH403" s="46"/>
      <c r="DI403" s="46"/>
      <c r="DJ403" s="46"/>
      <c r="DK403" s="46"/>
      <c r="DL403" s="46"/>
      <c r="DM403" s="46"/>
      <c r="DN403" s="46"/>
      <c r="DO403" s="46"/>
      <c r="DP403" s="46"/>
      <c r="DQ403" s="46"/>
      <c r="DR403" s="46"/>
      <c r="DS403" s="46"/>
      <c r="DT403" s="46"/>
      <c r="DU403" s="46"/>
      <c r="DV403" s="46"/>
      <c r="DW403" s="46"/>
      <c r="DX403" s="46"/>
      <c r="DY403" s="46"/>
      <c r="DZ403" s="46"/>
      <c r="EA403" s="46"/>
      <c r="EB403" s="46"/>
      <c r="EC403" s="46"/>
      <c r="ED403" s="46"/>
      <c r="EE403" s="46"/>
      <c r="EF403" s="46"/>
      <c r="EG403" s="46"/>
      <c r="EH403" s="46"/>
      <c r="EI403" s="46"/>
      <c r="EJ403" s="46"/>
      <c r="EK403" s="46"/>
      <c r="EL403" s="46"/>
      <c r="EM403" s="46"/>
      <c r="EN403" s="46"/>
      <c r="EO403" s="46"/>
      <c r="EP403" s="46"/>
      <c r="EQ403" s="46"/>
      <c r="ER403" s="46"/>
      <c r="ES403" s="46"/>
      <c r="ET403" s="46"/>
      <c r="EU403" s="46"/>
      <c r="EV403" s="46"/>
      <c r="EW403" s="46"/>
      <c r="EX403" s="46"/>
      <c r="EY403" s="46"/>
      <c r="EZ403" s="46"/>
      <c r="FA403" s="46"/>
      <c r="FB403" s="46"/>
      <c r="FC403" s="46"/>
      <c r="FD403" s="46"/>
      <c r="FE403" s="46"/>
      <c r="FF403" s="46"/>
      <c r="FG403" s="46"/>
      <c r="FH403" s="46"/>
      <c r="FI403" s="46"/>
      <c r="FJ403" s="46"/>
      <c r="FK403" s="46"/>
      <c r="FL403" s="46"/>
      <c r="FM403" s="46"/>
      <c r="FN403" s="46"/>
      <c r="FO403" s="46"/>
      <c r="FP403" s="46"/>
      <c r="FQ403" s="46"/>
      <c r="FR403" s="46"/>
      <c r="FS403" s="46"/>
      <c r="FT403" s="46"/>
      <c r="FU403" s="46"/>
      <c r="FV403" s="46"/>
      <c r="FW403" s="46"/>
      <c r="FX403" s="46"/>
      <c r="FY403" s="46"/>
      <c r="FZ403" s="46"/>
      <c r="GA403" s="46"/>
      <c r="GB403" s="46"/>
      <c r="GC403" s="46"/>
      <c r="GD403" s="46"/>
      <c r="GE403" s="46"/>
      <c r="GF403" s="46"/>
      <c r="GG403" s="46"/>
      <c r="GH403" s="46"/>
      <c r="GI403" s="46"/>
      <c r="GJ403" s="46"/>
      <c r="GK403" s="46"/>
      <c r="GL403" s="46"/>
      <c r="GM403" s="46"/>
      <c r="GN403" s="46"/>
      <c r="GO403" s="46"/>
      <c r="GP403" s="46"/>
      <c r="GQ403" s="46"/>
      <c r="GR403" s="46"/>
      <c r="GS403" s="46"/>
      <c r="GT403" s="46"/>
      <c r="GU403" s="46"/>
      <c r="GV403" s="46"/>
      <c r="GW403" s="46"/>
      <c r="GX403" s="46"/>
      <c r="GY403" s="46"/>
      <c r="GZ403" s="46"/>
      <c r="HA403" s="46"/>
      <c r="HB403" s="46"/>
      <c r="HC403" s="46"/>
      <c r="HD403" s="46"/>
      <c r="HE403" s="46"/>
      <c r="HF403" s="46"/>
      <c r="HG403" s="46"/>
      <c r="HH403" s="46"/>
      <c r="HI403" s="46"/>
      <c r="HJ403" s="46"/>
      <c r="HK403" s="46"/>
      <c r="HL403" s="46"/>
      <c r="HM403" s="46"/>
      <c r="HN403" s="46"/>
      <c r="HO403" s="46"/>
      <c r="HP403" s="46"/>
      <c r="HQ403" s="46"/>
      <c r="HR403" s="46"/>
      <c r="HS403" s="46"/>
      <c r="HT403" s="46"/>
      <c r="HU403" s="46"/>
      <c r="HV403" s="46"/>
      <c r="HW403" s="46"/>
      <c r="HX403" s="46"/>
      <c r="HY403" s="46"/>
      <c r="HZ403" s="46"/>
      <c r="IA403" s="46"/>
      <c r="IB403" s="46"/>
      <c r="IC403" s="46"/>
      <c r="ID403" s="46"/>
      <c r="IE403" s="46"/>
      <c r="IF403" s="46"/>
      <c r="IG403" s="46"/>
      <c r="IH403" s="46"/>
      <c r="II403" s="46"/>
      <c r="IJ403" s="46"/>
      <c r="IK403" s="46"/>
      <c r="IL403" s="46"/>
      <c r="IM403" s="46"/>
      <c r="IN403" s="46"/>
      <c r="IO403" s="46"/>
      <c r="IP403" s="46"/>
      <c r="IQ403" s="46"/>
      <c r="IR403" s="46"/>
      <c r="IS403" s="46"/>
      <c r="IT403" s="46"/>
      <c r="IU403" s="46"/>
      <c r="IV403" s="46"/>
      <c r="IW403" s="46"/>
      <c r="IX403" s="46"/>
      <c r="IY403" s="46"/>
      <c r="IZ403" s="46"/>
      <c r="JA403" s="46"/>
      <c r="JB403" s="46"/>
      <c r="JC403" s="46"/>
      <c r="JD403" s="46"/>
      <c r="JE403" s="46"/>
    </row>
    <row r="404" spans="1:265" s="7" customFormat="1" ht="15" customHeight="1" thickBot="1" x14ac:dyDescent="0.25">
      <c r="A404" s="790"/>
      <c r="B404" s="73" t="s">
        <v>198</v>
      </c>
      <c r="C404" s="113"/>
      <c r="D404" s="884" t="s">
        <v>199</v>
      </c>
      <c r="E404" s="905"/>
      <c r="F404" s="437"/>
      <c r="G404" s="438"/>
      <c r="H404" s="184" t="s">
        <v>23</v>
      </c>
      <c r="I404" s="184" t="s">
        <v>104</v>
      </c>
      <c r="J404" s="184"/>
      <c r="K404" s="225" t="s">
        <v>970</v>
      </c>
      <c r="L404" s="225" t="s">
        <v>97</v>
      </c>
      <c r="M404" s="397">
        <v>1</v>
      </c>
      <c r="N404" s="397" t="s">
        <v>24</v>
      </c>
      <c r="O404" s="225" t="s">
        <v>348</v>
      </c>
      <c r="P404" s="2159">
        <f t="shared" si="36"/>
        <v>4</v>
      </c>
      <c r="Q404" s="297">
        <v>3</v>
      </c>
      <c r="R404" s="298">
        <v>1</v>
      </c>
      <c r="S404" s="298"/>
      <c r="T404" s="298"/>
      <c r="U404" s="298"/>
      <c r="V404" s="298"/>
      <c r="W404" s="299"/>
      <c r="X404" s="122"/>
      <c r="Y404" s="122"/>
      <c r="Z404" s="63"/>
      <c r="AA404" s="46"/>
      <c r="AB404" s="46"/>
      <c r="AC404" s="46" t="str">
        <f t="shared" si="35"/>
        <v/>
      </c>
      <c r="AD404" s="46"/>
      <c r="AE404" s="46"/>
      <c r="AF404" s="2111">
        <f t="shared" si="37"/>
        <v>4</v>
      </c>
      <c r="AG404" s="2111">
        <f t="shared" si="38"/>
        <v>0</v>
      </c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6"/>
      <c r="DA404" s="46"/>
      <c r="DB404" s="46"/>
      <c r="DC404" s="46"/>
      <c r="DD404" s="46"/>
      <c r="DE404" s="46"/>
      <c r="DF404" s="46"/>
      <c r="DG404" s="46"/>
      <c r="DH404" s="46"/>
      <c r="DI404" s="46"/>
      <c r="DJ404" s="46"/>
      <c r="DK404" s="46"/>
      <c r="DL404" s="46"/>
      <c r="DM404" s="46"/>
      <c r="DN404" s="46"/>
      <c r="DO404" s="46"/>
      <c r="DP404" s="46"/>
      <c r="DQ404" s="46"/>
      <c r="DR404" s="46"/>
      <c r="DS404" s="46"/>
      <c r="DT404" s="46"/>
      <c r="DU404" s="46"/>
      <c r="DV404" s="46"/>
      <c r="DW404" s="46"/>
      <c r="DX404" s="46"/>
      <c r="DY404" s="46"/>
      <c r="DZ404" s="46"/>
      <c r="EA404" s="46"/>
      <c r="EB404" s="46"/>
      <c r="EC404" s="46"/>
      <c r="ED404" s="46"/>
      <c r="EE404" s="46"/>
      <c r="EF404" s="46"/>
      <c r="EG404" s="46"/>
      <c r="EH404" s="46"/>
      <c r="EI404" s="46"/>
      <c r="EJ404" s="46"/>
      <c r="EK404" s="46"/>
      <c r="EL404" s="46"/>
      <c r="EM404" s="46"/>
      <c r="EN404" s="46"/>
      <c r="EO404" s="46"/>
      <c r="EP404" s="46"/>
      <c r="EQ404" s="46"/>
      <c r="ER404" s="46"/>
      <c r="ES404" s="46"/>
      <c r="ET404" s="46"/>
      <c r="EU404" s="46"/>
      <c r="EV404" s="46"/>
      <c r="EW404" s="46"/>
      <c r="EX404" s="46"/>
      <c r="EY404" s="46"/>
      <c r="EZ404" s="46"/>
      <c r="FA404" s="46"/>
      <c r="FB404" s="46"/>
      <c r="FC404" s="46"/>
      <c r="FD404" s="46"/>
      <c r="FE404" s="46"/>
      <c r="FF404" s="46"/>
      <c r="FG404" s="46"/>
      <c r="FH404" s="46"/>
      <c r="FI404" s="46"/>
      <c r="FJ404" s="46"/>
      <c r="FK404" s="46"/>
      <c r="FL404" s="46"/>
      <c r="FM404" s="46"/>
      <c r="FN404" s="46"/>
      <c r="FO404" s="46"/>
      <c r="FP404" s="46"/>
      <c r="FQ404" s="46"/>
      <c r="FR404" s="46"/>
      <c r="FS404" s="46"/>
      <c r="FT404" s="46"/>
      <c r="FU404" s="46"/>
      <c r="FV404" s="46"/>
      <c r="FW404" s="46"/>
      <c r="FX404" s="46"/>
      <c r="FY404" s="46"/>
      <c r="FZ404" s="46"/>
      <c r="GA404" s="46"/>
      <c r="GB404" s="46"/>
      <c r="GC404" s="46"/>
      <c r="GD404" s="46"/>
      <c r="GE404" s="46"/>
      <c r="GF404" s="46"/>
      <c r="GG404" s="46"/>
      <c r="GH404" s="46"/>
      <c r="GI404" s="46"/>
      <c r="GJ404" s="46"/>
      <c r="GK404" s="46"/>
      <c r="GL404" s="46"/>
      <c r="GM404" s="46"/>
      <c r="GN404" s="46"/>
      <c r="GO404" s="46"/>
      <c r="GP404" s="46"/>
      <c r="GQ404" s="46"/>
      <c r="GR404" s="46"/>
      <c r="GS404" s="46"/>
      <c r="GT404" s="46"/>
      <c r="GU404" s="46"/>
      <c r="GV404" s="46"/>
      <c r="GW404" s="46"/>
      <c r="GX404" s="46"/>
      <c r="GY404" s="46"/>
      <c r="GZ404" s="46"/>
      <c r="HA404" s="46"/>
      <c r="HB404" s="46"/>
      <c r="HC404" s="46"/>
      <c r="HD404" s="46"/>
      <c r="HE404" s="46"/>
      <c r="HF404" s="46"/>
      <c r="HG404" s="46"/>
      <c r="HH404" s="46"/>
      <c r="HI404" s="46"/>
      <c r="HJ404" s="46"/>
      <c r="HK404" s="46"/>
      <c r="HL404" s="46"/>
      <c r="HM404" s="46"/>
      <c r="HN404" s="46"/>
      <c r="HO404" s="46"/>
      <c r="HP404" s="46"/>
      <c r="HQ404" s="46"/>
      <c r="HR404" s="46"/>
      <c r="HS404" s="46"/>
      <c r="HT404" s="46"/>
      <c r="HU404" s="46"/>
      <c r="HV404" s="46"/>
      <c r="HW404" s="46"/>
      <c r="HX404" s="46"/>
      <c r="HY404" s="46"/>
      <c r="HZ404" s="46"/>
      <c r="IA404" s="46"/>
      <c r="IB404" s="46"/>
      <c r="IC404" s="46"/>
      <c r="ID404" s="46"/>
      <c r="IE404" s="46"/>
      <c r="IF404" s="46"/>
      <c r="IG404" s="46"/>
      <c r="IH404" s="46"/>
      <c r="II404" s="46"/>
      <c r="IJ404" s="46"/>
      <c r="IK404" s="46"/>
      <c r="IL404" s="46"/>
      <c r="IM404" s="46"/>
      <c r="IN404" s="46"/>
      <c r="IO404" s="46"/>
      <c r="IP404" s="46"/>
      <c r="IQ404" s="46"/>
      <c r="IR404" s="46"/>
      <c r="IS404" s="46"/>
      <c r="IT404" s="46"/>
      <c r="IU404" s="46"/>
      <c r="IV404" s="46"/>
      <c r="IW404" s="46"/>
      <c r="IX404" s="46"/>
      <c r="IY404" s="46"/>
      <c r="IZ404" s="46"/>
      <c r="JA404" s="46"/>
      <c r="JB404" s="46"/>
      <c r="JC404" s="46"/>
      <c r="JD404" s="46"/>
      <c r="JE404" s="46"/>
    </row>
    <row r="405" spans="1:265" s="7" customFormat="1" ht="15" customHeight="1" thickBot="1" x14ac:dyDescent="0.25">
      <c r="A405" s="790"/>
      <c r="B405" s="73" t="s">
        <v>198</v>
      </c>
      <c r="C405" s="113"/>
      <c r="D405" s="884" t="s">
        <v>199</v>
      </c>
      <c r="E405" s="905"/>
      <c r="F405" s="437"/>
      <c r="G405" s="438"/>
      <c r="H405" s="184" t="s">
        <v>23</v>
      </c>
      <c r="I405" s="184" t="s">
        <v>104</v>
      </c>
      <c r="J405" s="184"/>
      <c r="K405" s="225" t="s">
        <v>970</v>
      </c>
      <c r="L405" s="225" t="s">
        <v>97</v>
      </c>
      <c r="M405" s="397">
        <v>1</v>
      </c>
      <c r="N405" s="397" t="s">
        <v>98</v>
      </c>
      <c r="O405" s="225" t="s">
        <v>348</v>
      </c>
      <c r="P405" s="2159">
        <f t="shared" si="36"/>
        <v>4</v>
      </c>
      <c r="Q405" s="297">
        <v>3</v>
      </c>
      <c r="R405" s="298">
        <v>1</v>
      </c>
      <c r="S405" s="298"/>
      <c r="T405" s="298"/>
      <c r="U405" s="298"/>
      <c r="V405" s="298"/>
      <c r="W405" s="299"/>
      <c r="X405" s="122"/>
      <c r="Y405" s="122"/>
      <c r="Z405" s="63"/>
      <c r="AA405" s="46"/>
      <c r="AB405" s="46"/>
      <c r="AC405" s="46" t="str">
        <f t="shared" si="35"/>
        <v/>
      </c>
      <c r="AD405" s="46"/>
      <c r="AE405" s="46"/>
      <c r="AF405" s="2111">
        <f t="shared" si="37"/>
        <v>4</v>
      </c>
      <c r="AG405" s="2111">
        <f t="shared" si="38"/>
        <v>0</v>
      </c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46"/>
      <c r="DP405" s="46"/>
      <c r="DQ405" s="46"/>
      <c r="DR405" s="46"/>
      <c r="DS405" s="46"/>
      <c r="DT405" s="46"/>
      <c r="DU405" s="46"/>
      <c r="DV405" s="46"/>
      <c r="DW405" s="46"/>
      <c r="DX405" s="46"/>
      <c r="DY405" s="46"/>
      <c r="DZ405" s="46"/>
      <c r="EA405" s="46"/>
      <c r="EB405" s="46"/>
      <c r="EC405" s="46"/>
      <c r="ED405" s="46"/>
      <c r="EE405" s="46"/>
      <c r="EF405" s="46"/>
      <c r="EG405" s="46"/>
      <c r="EH405" s="46"/>
      <c r="EI405" s="46"/>
      <c r="EJ405" s="46"/>
      <c r="EK405" s="46"/>
      <c r="EL405" s="46"/>
      <c r="EM405" s="46"/>
      <c r="EN405" s="46"/>
      <c r="EO405" s="46"/>
      <c r="EP405" s="46"/>
      <c r="EQ405" s="46"/>
      <c r="ER405" s="46"/>
      <c r="ES405" s="46"/>
      <c r="ET405" s="46"/>
      <c r="EU405" s="46"/>
      <c r="EV405" s="46"/>
      <c r="EW405" s="46"/>
      <c r="EX405" s="46"/>
      <c r="EY405" s="46"/>
      <c r="EZ405" s="46"/>
      <c r="FA405" s="46"/>
      <c r="FB405" s="46"/>
      <c r="FC405" s="46"/>
      <c r="FD405" s="46"/>
      <c r="FE405" s="46"/>
      <c r="FF405" s="46"/>
      <c r="FG405" s="46"/>
      <c r="FH405" s="46"/>
      <c r="FI405" s="46"/>
      <c r="FJ405" s="46"/>
      <c r="FK405" s="46"/>
      <c r="FL405" s="46"/>
      <c r="FM405" s="46"/>
      <c r="FN405" s="46"/>
      <c r="FO405" s="46"/>
      <c r="FP405" s="46"/>
      <c r="FQ405" s="46"/>
      <c r="FR405" s="46"/>
      <c r="FS405" s="46"/>
      <c r="FT405" s="46"/>
      <c r="FU405" s="46"/>
      <c r="FV405" s="46"/>
      <c r="FW405" s="46"/>
      <c r="FX405" s="46"/>
      <c r="FY405" s="46"/>
      <c r="FZ405" s="46"/>
      <c r="GA405" s="46"/>
      <c r="GB405" s="46"/>
      <c r="GC405" s="46"/>
      <c r="GD405" s="46"/>
      <c r="GE405" s="46"/>
      <c r="GF405" s="46"/>
      <c r="GG405" s="46"/>
      <c r="GH405" s="46"/>
      <c r="GI405" s="46"/>
      <c r="GJ405" s="46"/>
      <c r="GK405" s="46"/>
      <c r="GL405" s="46"/>
      <c r="GM405" s="46"/>
      <c r="GN405" s="46"/>
      <c r="GO405" s="46"/>
      <c r="GP405" s="46"/>
      <c r="GQ405" s="46"/>
      <c r="GR405" s="46"/>
      <c r="GS405" s="46"/>
      <c r="GT405" s="46"/>
      <c r="GU405" s="46"/>
      <c r="GV405" s="46"/>
      <c r="GW405" s="46"/>
      <c r="GX405" s="46"/>
      <c r="GY405" s="46"/>
      <c r="GZ405" s="46"/>
      <c r="HA405" s="46"/>
      <c r="HB405" s="46"/>
      <c r="HC405" s="46"/>
      <c r="HD405" s="46"/>
      <c r="HE405" s="46"/>
      <c r="HF405" s="46"/>
      <c r="HG405" s="46"/>
      <c r="HH405" s="46"/>
      <c r="HI405" s="46"/>
      <c r="HJ405" s="46"/>
      <c r="HK405" s="46"/>
      <c r="HL405" s="46"/>
      <c r="HM405" s="46"/>
      <c r="HN405" s="46"/>
      <c r="HO405" s="46"/>
      <c r="HP405" s="46"/>
      <c r="HQ405" s="46"/>
      <c r="HR405" s="46"/>
      <c r="HS405" s="46"/>
      <c r="HT405" s="46"/>
      <c r="HU405" s="46"/>
      <c r="HV405" s="46"/>
      <c r="HW405" s="46"/>
      <c r="HX405" s="46"/>
      <c r="HY405" s="46"/>
      <c r="HZ405" s="46"/>
      <c r="IA405" s="46"/>
      <c r="IB405" s="46"/>
      <c r="IC405" s="46"/>
      <c r="ID405" s="46"/>
      <c r="IE405" s="46"/>
      <c r="IF405" s="46"/>
      <c r="IG405" s="46"/>
      <c r="IH405" s="46"/>
      <c r="II405" s="46"/>
      <c r="IJ405" s="46"/>
      <c r="IK405" s="46"/>
      <c r="IL405" s="46"/>
      <c r="IM405" s="46"/>
      <c r="IN405" s="46"/>
      <c r="IO405" s="46"/>
      <c r="IP405" s="46"/>
      <c r="IQ405" s="46"/>
      <c r="IR405" s="46"/>
      <c r="IS405" s="46"/>
      <c r="IT405" s="46"/>
      <c r="IU405" s="46"/>
      <c r="IV405" s="46"/>
      <c r="IW405" s="46"/>
      <c r="IX405" s="46"/>
      <c r="IY405" s="46"/>
      <c r="IZ405" s="46"/>
      <c r="JA405" s="46"/>
      <c r="JB405" s="46"/>
      <c r="JC405" s="46"/>
      <c r="JD405" s="46"/>
      <c r="JE405" s="46"/>
    </row>
    <row r="406" spans="1:265" s="7" customFormat="1" ht="15" customHeight="1" thickBot="1" x14ac:dyDescent="0.25">
      <c r="A406" s="790"/>
      <c r="B406" s="73" t="s">
        <v>198</v>
      </c>
      <c r="C406" s="113"/>
      <c r="D406" s="884" t="s">
        <v>199</v>
      </c>
      <c r="E406" s="905"/>
      <c r="F406" s="437"/>
      <c r="G406" s="438"/>
      <c r="H406" s="184" t="s">
        <v>23</v>
      </c>
      <c r="I406" s="267" t="s">
        <v>104</v>
      </c>
      <c r="J406" s="267"/>
      <c r="K406" s="267" t="s">
        <v>1333</v>
      </c>
      <c r="L406" s="77" t="s">
        <v>97</v>
      </c>
      <c r="M406" s="123" t="s">
        <v>391</v>
      </c>
      <c r="N406" s="77" t="s">
        <v>24</v>
      </c>
      <c r="O406" s="77" t="s">
        <v>348</v>
      </c>
      <c r="P406" s="2159">
        <f t="shared" si="36"/>
        <v>2</v>
      </c>
      <c r="Q406" s="389">
        <v>2</v>
      </c>
      <c r="R406" s="391"/>
      <c r="S406" s="298"/>
      <c r="T406" s="298"/>
      <c r="U406" s="298"/>
      <c r="V406" s="298"/>
      <c r="W406" s="299"/>
      <c r="X406" s="122"/>
      <c r="Y406" s="122"/>
      <c r="Z406" s="63"/>
      <c r="AA406" s="46"/>
      <c r="AB406" s="46"/>
      <c r="AC406" s="46" t="str">
        <f t="shared" si="35"/>
        <v/>
      </c>
      <c r="AD406" s="46"/>
      <c r="AE406" s="46"/>
      <c r="AF406" s="2111">
        <f t="shared" si="37"/>
        <v>2</v>
      </c>
      <c r="AG406" s="2111">
        <f t="shared" si="38"/>
        <v>0</v>
      </c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  <c r="CZ406" s="46"/>
      <c r="DA406" s="46"/>
      <c r="DB406" s="46"/>
      <c r="DC406" s="46"/>
      <c r="DD406" s="46"/>
      <c r="DE406" s="46"/>
      <c r="DF406" s="46"/>
      <c r="DG406" s="46"/>
      <c r="DH406" s="46"/>
      <c r="DI406" s="46"/>
      <c r="DJ406" s="46"/>
      <c r="DK406" s="46"/>
      <c r="DL406" s="46"/>
      <c r="DM406" s="46"/>
      <c r="DN406" s="46"/>
      <c r="DO406" s="46"/>
      <c r="DP406" s="46"/>
      <c r="DQ406" s="46"/>
      <c r="DR406" s="46"/>
      <c r="DS406" s="46"/>
      <c r="DT406" s="46"/>
      <c r="DU406" s="46"/>
      <c r="DV406" s="46"/>
      <c r="DW406" s="46"/>
      <c r="DX406" s="46"/>
      <c r="DY406" s="46"/>
      <c r="DZ406" s="46"/>
      <c r="EA406" s="46"/>
      <c r="EB406" s="46"/>
      <c r="EC406" s="46"/>
      <c r="ED406" s="46"/>
      <c r="EE406" s="46"/>
      <c r="EF406" s="46"/>
      <c r="EG406" s="46"/>
      <c r="EH406" s="46"/>
      <c r="EI406" s="46"/>
      <c r="EJ406" s="46"/>
      <c r="EK406" s="46"/>
      <c r="EL406" s="46"/>
      <c r="EM406" s="46"/>
      <c r="EN406" s="46"/>
      <c r="EO406" s="46"/>
      <c r="EP406" s="46"/>
      <c r="EQ406" s="46"/>
      <c r="ER406" s="46"/>
      <c r="ES406" s="46"/>
      <c r="ET406" s="46"/>
      <c r="EU406" s="46"/>
      <c r="EV406" s="46"/>
      <c r="EW406" s="46"/>
      <c r="EX406" s="46"/>
      <c r="EY406" s="46"/>
      <c r="EZ406" s="46"/>
      <c r="FA406" s="46"/>
      <c r="FB406" s="46"/>
      <c r="FC406" s="46"/>
      <c r="FD406" s="46"/>
      <c r="FE406" s="46"/>
      <c r="FF406" s="46"/>
      <c r="FG406" s="46"/>
      <c r="FH406" s="46"/>
      <c r="FI406" s="46"/>
      <c r="FJ406" s="46"/>
      <c r="FK406" s="46"/>
      <c r="FL406" s="46"/>
      <c r="FM406" s="46"/>
      <c r="FN406" s="46"/>
      <c r="FO406" s="46"/>
      <c r="FP406" s="46"/>
      <c r="FQ406" s="46"/>
      <c r="FR406" s="46"/>
      <c r="FS406" s="46"/>
      <c r="FT406" s="46"/>
      <c r="FU406" s="46"/>
      <c r="FV406" s="46"/>
      <c r="FW406" s="46"/>
      <c r="FX406" s="46"/>
      <c r="FY406" s="46"/>
      <c r="FZ406" s="46"/>
      <c r="GA406" s="46"/>
      <c r="GB406" s="46"/>
      <c r="GC406" s="46"/>
      <c r="GD406" s="46"/>
      <c r="GE406" s="46"/>
      <c r="GF406" s="46"/>
      <c r="GG406" s="46"/>
      <c r="GH406" s="46"/>
      <c r="GI406" s="46"/>
      <c r="GJ406" s="46"/>
      <c r="GK406" s="46"/>
      <c r="GL406" s="46"/>
      <c r="GM406" s="46"/>
      <c r="GN406" s="46"/>
      <c r="GO406" s="46"/>
      <c r="GP406" s="46"/>
      <c r="GQ406" s="46"/>
      <c r="GR406" s="46"/>
      <c r="GS406" s="46"/>
      <c r="GT406" s="46"/>
      <c r="GU406" s="46"/>
      <c r="GV406" s="46"/>
      <c r="GW406" s="46"/>
      <c r="GX406" s="46"/>
      <c r="GY406" s="46"/>
      <c r="GZ406" s="46"/>
      <c r="HA406" s="46"/>
      <c r="HB406" s="46"/>
      <c r="HC406" s="46"/>
      <c r="HD406" s="46"/>
      <c r="HE406" s="46"/>
      <c r="HF406" s="46"/>
      <c r="HG406" s="46"/>
      <c r="HH406" s="46"/>
      <c r="HI406" s="46"/>
      <c r="HJ406" s="46"/>
      <c r="HK406" s="46"/>
      <c r="HL406" s="46"/>
      <c r="HM406" s="46"/>
      <c r="HN406" s="46"/>
      <c r="HO406" s="46"/>
      <c r="HP406" s="46"/>
      <c r="HQ406" s="46"/>
      <c r="HR406" s="46"/>
      <c r="HS406" s="46"/>
      <c r="HT406" s="46"/>
      <c r="HU406" s="46"/>
      <c r="HV406" s="46"/>
      <c r="HW406" s="46"/>
      <c r="HX406" s="46"/>
      <c r="HY406" s="46"/>
      <c r="HZ406" s="46"/>
      <c r="IA406" s="46"/>
      <c r="IB406" s="46"/>
      <c r="IC406" s="46"/>
      <c r="ID406" s="46"/>
      <c r="IE406" s="46"/>
      <c r="IF406" s="46"/>
      <c r="IG406" s="46"/>
      <c r="IH406" s="46"/>
      <c r="II406" s="46"/>
      <c r="IJ406" s="46"/>
      <c r="IK406" s="46"/>
      <c r="IL406" s="46"/>
      <c r="IM406" s="46"/>
      <c r="IN406" s="46"/>
      <c r="IO406" s="46"/>
      <c r="IP406" s="46"/>
      <c r="IQ406" s="46"/>
      <c r="IR406" s="46"/>
      <c r="IS406" s="46"/>
      <c r="IT406" s="46"/>
      <c r="IU406" s="46"/>
      <c r="IV406" s="46"/>
      <c r="IW406" s="46"/>
      <c r="IX406" s="46"/>
      <c r="IY406" s="46"/>
      <c r="IZ406" s="46"/>
      <c r="JA406" s="46"/>
      <c r="JB406" s="46"/>
      <c r="JC406" s="46"/>
      <c r="JD406" s="46"/>
      <c r="JE406" s="46"/>
    </row>
    <row r="407" spans="1:265" s="7" customFormat="1" ht="15" customHeight="1" thickBot="1" x14ac:dyDescent="0.25">
      <c r="A407" s="790"/>
      <c r="B407" s="73" t="s">
        <v>198</v>
      </c>
      <c r="C407" s="113"/>
      <c r="D407" s="884" t="s">
        <v>199</v>
      </c>
      <c r="E407" s="905"/>
      <c r="F407" s="437"/>
      <c r="G407" s="438"/>
      <c r="H407" s="184" t="s">
        <v>23</v>
      </c>
      <c r="I407" s="267" t="s">
        <v>104</v>
      </c>
      <c r="J407" s="267"/>
      <c r="K407" s="267" t="s">
        <v>341</v>
      </c>
      <c r="L407" s="77" t="s">
        <v>97</v>
      </c>
      <c r="M407" s="123" t="s">
        <v>397</v>
      </c>
      <c r="N407" s="77" t="s">
        <v>24</v>
      </c>
      <c r="O407" s="77" t="s">
        <v>348</v>
      </c>
      <c r="P407" s="2159">
        <f t="shared" si="36"/>
        <v>4</v>
      </c>
      <c r="Q407" s="389">
        <v>3</v>
      </c>
      <c r="R407" s="391">
        <v>1</v>
      </c>
      <c r="S407" s="298"/>
      <c r="T407" s="298"/>
      <c r="U407" s="298"/>
      <c r="V407" s="298"/>
      <c r="W407" s="299"/>
      <c r="X407" s="122"/>
      <c r="Y407" s="122"/>
      <c r="Z407" s="63"/>
      <c r="AA407" s="46"/>
      <c r="AB407" s="46"/>
      <c r="AC407" s="46" t="str">
        <f t="shared" si="35"/>
        <v/>
      </c>
      <c r="AD407" s="46"/>
      <c r="AE407" s="46"/>
      <c r="AF407" s="2111">
        <f t="shared" si="37"/>
        <v>4</v>
      </c>
      <c r="AG407" s="2111">
        <f t="shared" si="38"/>
        <v>0</v>
      </c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  <c r="CZ407" s="46"/>
      <c r="DA407" s="46"/>
      <c r="DB407" s="46"/>
      <c r="DC407" s="46"/>
      <c r="DD407" s="46"/>
      <c r="DE407" s="46"/>
      <c r="DF407" s="46"/>
      <c r="DG407" s="46"/>
      <c r="DH407" s="46"/>
      <c r="DI407" s="46"/>
      <c r="DJ407" s="46"/>
      <c r="DK407" s="46"/>
      <c r="DL407" s="46"/>
      <c r="DM407" s="46"/>
      <c r="DN407" s="46"/>
      <c r="DO407" s="46"/>
      <c r="DP407" s="46"/>
      <c r="DQ407" s="46"/>
      <c r="DR407" s="46"/>
      <c r="DS407" s="46"/>
      <c r="DT407" s="46"/>
      <c r="DU407" s="46"/>
      <c r="DV407" s="46"/>
      <c r="DW407" s="46"/>
      <c r="DX407" s="46"/>
      <c r="DY407" s="46"/>
      <c r="DZ407" s="46"/>
      <c r="EA407" s="46"/>
      <c r="EB407" s="46"/>
      <c r="EC407" s="46"/>
      <c r="ED407" s="46"/>
      <c r="EE407" s="46"/>
      <c r="EF407" s="46"/>
      <c r="EG407" s="46"/>
      <c r="EH407" s="46"/>
      <c r="EI407" s="46"/>
      <c r="EJ407" s="46"/>
      <c r="EK407" s="46"/>
      <c r="EL407" s="46"/>
      <c r="EM407" s="46"/>
      <c r="EN407" s="46"/>
      <c r="EO407" s="46"/>
      <c r="EP407" s="46"/>
      <c r="EQ407" s="46"/>
      <c r="ER407" s="46"/>
      <c r="ES407" s="46"/>
      <c r="ET407" s="46"/>
      <c r="EU407" s="46"/>
      <c r="EV407" s="46"/>
      <c r="EW407" s="46"/>
      <c r="EX407" s="46"/>
      <c r="EY407" s="46"/>
      <c r="EZ407" s="46"/>
      <c r="FA407" s="46"/>
      <c r="FB407" s="46"/>
      <c r="FC407" s="46"/>
      <c r="FD407" s="46"/>
      <c r="FE407" s="46"/>
      <c r="FF407" s="46"/>
      <c r="FG407" s="46"/>
      <c r="FH407" s="46"/>
      <c r="FI407" s="46"/>
      <c r="FJ407" s="46"/>
      <c r="FK407" s="46"/>
      <c r="FL407" s="46"/>
      <c r="FM407" s="46"/>
      <c r="FN407" s="46"/>
      <c r="FO407" s="46"/>
      <c r="FP407" s="46"/>
      <c r="FQ407" s="46"/>
      <c r="FR407" s="46"/>
      <c r="FS407" s="46"/>
      <c r="FT407" s="46"/>
      <c r="FU407" s="46"/>
      <c r="FV407" s="46"/>
      <c r="FW407" s="46"/>
      <c r="FX407" s="46"/>
      <c r="FY407" s="46"/>
      <c r="FZ407" s="46"/>
      <c r="GA407" s="46"/>
      <c r="GB407" s="46"/>
      <c r="GC407" s="46"/>
      <c r="GD407" s="46"/>
      <c r="GE407" s="46"/>
      <c r="GF407" s="46"/>
      <c r="GG407" s="46"/>
      <c r="GH407" s="46"/>
      <c r="GI407" s="46"/>
      <c r="GJ407" s="46"/>
      <c r="GK407" s="46"/>
      <c r="GL407" s="46"/>
      <c r="GM407" s="46"/>
      <c r="GN407" s="46"/>
      <c r="GO407" s="46"/>
      <c r="GP407" s="46"/>
      <c r="GQ407" s="46"/>
      <c r="GR407" s="46"/>
      <c r="GS407" s="46"/>
      <c r="GT407" s="46"/>
      <c r="GU407" s="46"/>
      <c r="GV407" s="46"/>
      <c r="GW407" s="46"/>
      <c r="GX407" s="46"/>
      <c r="GY407" s="46"/>
      <c r="GZ407" s="46"/>
      <c r="HA407" s="46"/>
      <c r="HB407" s="46"/>
      <c r="HC407" s="46"/>
      <c r="HD407" s="46"/>
      <c r="HE407" s="46"/>
      <c r="HF407" s="46"/>
      <c r="HG407" s="46"/>
      <c r="HH407" s="46"/>
      <c r="HI407" s="46"/>
      <c r="HJ407" s="46"/>
      <c r="HK407" s="46"/>
      <c r="HL407" s="46"/>
      <c r="HM407" s="46"/>
      <c r="HN407" s="46"/>
      <c r="HO407" s="46"/>
      <c r="HP407" s="46"/>
      <c r="HQ407" s="46"/>
      <c r="HR407" s="46"/>
      <c r="HS407" s="46"/>
      <c r="HT407" s="46"/>
      <c r="HU407" s="46"/>
      <c r="HV407" s="46"/>
      <c r="HW407" s="46"/>
      <c r="HX407" s="46"/>
      <c r="HY407" s="46"/>
      <c r="HZ407" s="46"/>
      <c r="IA407" s="46"/>
      <c r="IB407" s="46"/>
      <c r="IC407" s="46"/>
      <c r="ID407" s="46"/>
      <c r="IE407" s="46"/>
      <c r="IF407" s="46"/>
      <c r="IG407" s="46"/>
      <c r="IH407" s="46"/>
      <c r="II407" s="46"/>
      <c r="IJ407" s="46"/>
      <c r="IK407" s="46"/>
      <c r="IL407" s="46"/>
      <c r="IM407" s="46"/>
      <c r="IN407" s="46"/>
      <c r="IO407" s="46"/>
      <c r="IP407" s="46"/>
      <c r="IQ407" s="46"/>
      <c r="IR407" s="46"/>
      <c r="IS407" s="46"/>
      <c r="IT407" s="46"/>
      <c r="IU407" s="46"/>
      <c r="IV407" s="46"/>
      <c r="IW407" s="46"/>
      <c r="IX407" s="46"/>
      <c r="IY407" s="46"/>
      <c r="IZ407" s="46"/>
      <c r="JA407" s="46"/>
      <c r="JB407" s="46"/>
      <c r="JC407" s="46"/>
      <c r="JD407" s="46"/>
      <c r="JE407" s="46"/>
    </row>
    <row r="408" spans="1:265" s="7" customFormat="1" ht="15" customHeight="1" thickBot="1" x14ac:dyDescent="0.25">
      <c r="A408" s="790"/>
      <c r="B408" s="73" t="s">
        <v>198</v>
      </c>
      <c r="C408" s="113"/>
      <c r="D408" s="884" t="s">
        <v>199</v>
      </c>
      <c r="E408" s="905"/>
      <c r="F408" s="437"/>
      <c r="G408" s="438"/>
      <c r="H408" s="184" t="s">
        <v>23</v>
      </c>
      <c r="I408" s="184" t="s">
        <v>104</v>
      </c>
      <c r="J408" s="1723" t="s">
        <v>1424</v>
      </c>
      <c r="K408" s="225" t="s">
        <v>1505</v>
      </c>
      <c r="L408" s="225"/>
      <c r="M408" s="397"/>
      <c r="N408" s="397"/>
      <c r="O408" s="225"/>
      <c r="P408" s="2159">
        <f t="shared" si="36"/>
        <v>0</v>
      </c>
      <c r="Q408" s="297"/>
      <c r="R408" s="298"/>
      <c r="S408" s="298">
        <v>4</v>
      </c>
      <c r="T408" s="298"/>
      <c r="U408" s="298"/>
      <c r="V408" s="298"/>
      <c r="W408" s="299"/>
      <c r="X408" s="122"/>
      <c r="Y408" s="122"/>
      <c r="Z408" s="63"/>
      <c r="AA408" s="46"/>
      <c r="AB408" s="46"/>
      <c r="AC408" s="46" t="str">
        <f t="shared" si="35"/>
        <v/>
      </c>
      <c r="AD408" s="46"/>
      <c r="AE408" s="46"/>
      <c r="AF408" s="2111">
        <f t="shared" si="37"/>
        <v>0</v>
      </c>
      <c r="AG408" s="2111">
        <f t="shared" si="38"/>
        <v>4</v>
      </c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  <c r="CZ408" s="46"/>
      <c r="DA408" s="46"/>
      <c r="DB408" s="46"/>
      <c r="DC408" s="46"/>
      <c r="DD408" s="46"/>
      <c r="DE408" s="46"/>
      <c r="DF408" s="46"/>
      <c r="DG408" s="46"/>
      <c r="DH408" s="46"/>
      <c r="DI408" s="46"/>
      <c r="DJ408" s="46"/>
      <c r="DK408" s="46"/>
      <c r="DL408" s="46"/>
      <c r="DM408" s="46"/>
      <c r="DN408" s="46"/>
      <c r="DO408" s="46"/>
      <c r="DP408" s="46"/>
      <c r="DQ408" s="46"/>
      <c r="DR408" s="46"/>
      <c r="DS408" s="46"/>
      <c r="DT408" s="46"/>
      <c r="DU408" s="46"/>
      <c r="DV408" s="46"/>
      <c r="DW408" s="46"/>
      <c r="DX408" s="46"/>
      <c r="DY408" s="46"/>
      <c r="DZ408" s="46"/>
      <c r="EA408" s="46"/>
      <c r="EB408" s="46"/>
      <c r="EC408" s="46"/>
      <c r="ED408" s="46"/>
      <c r="EE408" s="46"/>
      <c r="EF408" s="46"/>
      <c r="EG408" s="46"/>
      <c r="EH408" s="46"/>
      <c r="EI408" s="46"/>
      <c r="EJ408" s="46"/>
      <c r="EK408" s="46"/>
      <c r="EL408" s="46"/>
      <c r="EM408" s="46"/>
      <c r="EN408" s="46"/>
      <c r="EO408" s="46"/>
      <c r="EP408" s="46"/>
      <c r="EQ408" s="46"/>
      <c r="ER408" s="46"/>
      <c r="ES408" s="46"/>
      <c r="ET408" s="46"/>
      <c r="EU408" s="46"/>
      <c r="EV408" s="46"/>
      <c r="EW408" s="46"/>
      <c r="EX408" s="46"/>
      <c r="EY408" s="46"/>
      <c r="EZ408" s="46"/>
      <c r="FA408" s="46"/>
      <c r="FB408" s="46"/>
      <c r="FC408" s="46"/>
      <c r="FD408" s="46"/>
      <c r="FE408" s="46"/>
      <c r="FF408" s="46"/>
      <c r="FG408" s="46"/>
      <c r="FH408" s="46"/>
      <c r="FI408" s="46"/>
      <c r="FJ408" s="46"/>
      <c r="FK408" s="46"/>
      <c r="FL408" s="46"/>
      <c r="FM408" s="46"/>
      <c r="FN408" s="46"/>
      <c r="FO408" s="46"/>
      <c r="FP408" s="46"/>
      <c r="FQ408" s="46"/>
      <c r="FR408" s="46"/>
      <c r="FS408" s="46"/>
      <c r="FT408" s="46"/>
      <c r="FU408" s="46"/>
      <c r="FV408" s="46"/>
      <c r="FW408" s="46"/>
      <c r="FX408" s="46"/>
      <c r="FY408" s="46"/>
      <c r="FZ408" s="46"/>
      <c r="GA408" s="46"/>
      <c r="GB408" s="46"/>
      <c r="GC408" s="46"/>
      <c r="GD408" s="46"/>
      <c r="GE408" s="46"/>
      <c r="GF408" s="46"/>
      <c r="GG408" s="46"/>
      <c r="GH408" s="46"/>
      <c r="GI408" s="46"/>
      <c r="GJ408" s="46"/>
      <c r="GK408" s="46"/>
      <c r="GL408" s="46"/>
      <c r="GM408" s="46"/>
      <c r="GN408" s="46"/>
      <c r="GO408" s="46"/>
      <c r="GP408" s="46"/>
      <c r="GQ408" s="46"/>
      <c r="GR408" s="46"/>
      <c r="GS408" s="46"/>
      <c r="GT408" s="46"/>
      <c r="GU408" s="46"/>
      <c r="GV408" s="46"/>
      <c r="GW408" s="46"/>
      <c r="GX408" s="46"/>
      <c r="GY408" s="46"/>
      <c r="GZ408" s="46"/>
      <c r="HA408" s="46"/>
      <c r="HB408" s="46"/>
      <c r="HC408" s="46"/>
      <c r="HD408" s="46"/>
      <c r="HE408" s="46"/>
      <c r="HF408" s="46"/>
      <c r="HG408" s="46"/>
      <c r="HH408" s="46"/>
      <c r="HI408" s="46"/>
      <c r="HJ408" s="46"/>
      <c r="HK408" s="46"/>
      <c r="HL408" s="46"/>
      <c r="HM408" s="46"/>
      <c r="HN408" s="46"/>
      <c r="HO408" s="46"/>
      <c r="HP408" s="46"/>
      <c r="HQ408" s="46"/>
      <c r="HR408" s="46"/>
      <c r="HS408" s="46"/>
      <c r="HT408" s="46"/>
      <c r="HU408" s="46"/>
      <c r="HV408" s="46"/>
      <c r="HW408" s="46"/>
      <c r="HX408" s="46"/>
      <c r="HY408" s="46"/>
      <c r="HZ408" s="46"/>
      <c r="IA408" s="46"/>
      <c r="IB408" s="46"/>
      <c r="IC408" s="46"/>
      <c r="ID408" s="46"/>
      <c r="IE408" s="46"/>
      <c r="IF408" s="46"/>
      <c r="IG408" s="46"/>
      <c r="IH408" s="46"/>
      <c r="II408" s="46"/>
      <c r="IJ408" s="46"/>
      <c r="IK408" s="46"/>
      <c r="IL408" s="46"/>
      <c r="IM408" s="46"/>
      <c r="IN408" s="46"/>
      <c r="IO408" s="46"/>
      <c r="IP408" s="46"/>
      <c r="IQ408" s="46"/>
      <c r="IR408" s="46"/>
      <c r="IS408" s="46"/>
      <c r="IT408" s="46"/>
      <c r="IU408" s="46"/>
      <c r="IV408" s="46"/>
      <c r="IW408" s="46"/>
      <c r="IX408" s="46"/>
      <c r="IY408" s="46"/>
      <c r="IZ408" s="46"/>
      <c r="JA408" s="46"/>
      <c r="JB408" s="46"/>
      <c r="JC408" s="46"/>
      <c r="JD408" s="46"/>
      <c r="JE408" s="46"/>
    </row>
    <row r="409" spans="1:265" s="7" customFormat="1" ht="15" customHeight="1" thickBot="1" x14ac:dyDescent="0.25">
      <c r="A409" s="790"/>
      <c r="B409" s="73" t="s">
        <v>198</v>
      </c>
      <c r="C409" s="113"/>
      <c r="D409" s="884" t="s">
        <v>199</v>
      </c>
      <c r="E409" s="905"/>
      <c r="F409" s="437"/>
      <c r="G409" s="438"/>
      <c r="H409" s="184" t="s">
        <v>23</v>
      </c>
      <c r="I409" s="184" t="s">
        <v>104</v>
      </c>
      <c r="J409" s="1756" t="s">
        <v>1424</v>
      </c>
      <c r="K409" s="212" t="s">
        <v>1506</v>
      </c>
      <c r="L409" s="225"/>
      <c r="M409" s="397"/>
      <c r="N409" s="397"/>
      <c r="O409" s="225"/>
      <c r="P409" s="2159">
        <f t="shared" si="36"/>
        <v>0</v>
      </c>
      <c r="Q409" s="297"/>
      <c r="R409" s="298"/>
      <c r="S409" s="298">
        <v>2</v>
      </c>
      <c r="T409" s="298"/>
      <c r="U409" s="298"/>
      <c r="V409" s="298"/>
      <c r="W409" s="299"/>
      <c r="X409" s="122"/>
      <c r="Y409" s="122"/>
      <c r="Z409" s="63"/>
      <c r="AA409" s="46"/>
      <c r="AB409" s="46"/>
      <c r="AC409" s="46" t="str">
        <f t="shared" si="35"/>
        <v/>
      </c>
      <c r="AD409" s="46"/>
      <c r="AE409" s="46"/>
      <c r="AF409" s="2111">
        <f t="shared" si="37"/>
        <v>0</v>
      </c>
      <c r="AG409" s="2111">
        <f t="shared" si="38"/>
        <v>2</v>
      </c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  <c r="CZ409" s="46"/>
      <c r="DA409" s="46"/>
      <c r="DB409" s="46"/>
      <c r="DC409" s="46"/>
      <c r="DD409" s="46"/>
      <c r="DE409" s="46"/>
      <c r="DF409" s="46"/>
      <c r="DG409" s="46"/>
      <c r="DH409" s="46"/>
      <c r="DI409" s="46"/>
      <c r="DJ409" s="46"/>
      <c r="DK409" s="46"/>
      <c r="DL409" s="46"/>
      <c r="DM409" s="46"/>
      <c r="DN409" s="46"/>
      <c r="DO409" s="46"/>
      <c r="DP409" s="46"/>
      <c r="DQ409" s="46"/>
      <c r="DR409" s="46"/>
      <c r="DS409" s="46"/>
      <c r="DT409" s="46"/>
      <c r="DU409" s="46"/>
      <c r="DV409" s="46"/>
      <c r="DW409" s="46"/>
      <c r="DX409" s="46"/>
      <c r="DY409" s="46"/>
      <c r="DZ409" s="46"/>
      <c r="EA409" s="46"/>
      <c r="EB409" s="46"/>
      <c r="EC409" s="46"/>
      <c r="ED409" s="46"/>
      <c r="EE409" s="46"/>
      <c r="EF409" s="46"/>
      <c r="EG409" s="46"/>
      <c r="EH409" s="46"/>
      <c r="EI409" s="46"/>
      <c r="EJ409" s="46"/>
      <c r="EK409" s="46"/>
      <c r="EL409" s="46"/>
      <c r="EM409" s="46"/>
      <c r="EN409" s="46"/>
      <c r="EO409" s="46"/>
      <c r="EP409" s="46"/>
      <c r="EQ409" s="46"/>
      <c r="ER409" s="46"/>
      <c r="ES409" s="46"/>
      <c r="ET409" s="46"/>
      <c r="EU409" s="46"/>
      <c r="EV409" s="46"/>
      <c r="EW409" s="46"/>
      <c r="EX409" s="46"/>
      <c r="EY409" s="46"/>
      <c r="EZ409" s="46"/>
      <c r="FA409" s="46"/>
      <c r="FB409" s="46"/>
      <c r="FC409" s="46"/>
      <c r="FD409" s="46"/>
      <c r="FE409" s="46"/>
      <c r="FF409" s="46"/>
      <c r="FG409" s="46"/>
      <c r="FH409" s="46"/>
      <c r="FI409" s="46"/>
      <c r="FJ409" s="46"/>
      <c r="FK409" s="46"/>
      <c r="FL409" s="46"/>
      <c r="FM409" s="46"/>
      <c r="FN409" s="46"/>
      <c r="FO409" s="46"/>
      <c r="FP409" s="46"/>
      <c r="FQ409" s="46"/>
      <c r="FR409" s="46"/>
      <c r="FS409" s="46"/>
      <c r="FT409" s="46"/>
      <c r="FU409" s="46"/>
      <c r="FV409" s="46"/>
      <c r="FW409" s="46"/>
      <c r="FX409" s="46"/>
      <c r="FY409" s="46"/>
      <c r="FZ409" s="46"/>
      <c r="GA409" s="46"/>
      <c r="GB409" s="46"/>
      <c r="GC409" s="46"/>
      <c r="GD409" s="46"/>
      <c r="GE409" s="46"/>
      <c r="GF409" s="46"/>
      <c r="GG409" s="46"/>
      <c r="GH409" s="46"/>
      <c r="GI409" s="46"/>
      <c r="GJ409" s="46"/>
      <c r="GK409" s="46"/>
      <c r="GL409" s="46"/>
      <c r="GM409" s="46"/>
      <c r="GN409" s="46"/>
      <c r="GO409" s="46"/>
      <c r="GP409" s="46"/>
      <c r="GQ409" s="46"/>
      <c r="GR409" s="46"/>
      <c r="GS409" s="46"/>
      <c r="GT409" s="46"/>
      <c r="GU409" s="46"/>
      <c r="GV409" s="46"/>
      <c r="GW409" s="46"/>
      <c r="GX409" s="46"/>
      <c r="GY409" s="46"/>
      <c r="GZ409" s="46"/>
      <c r="HA409" s="46"/>
      <c r="HB409" s="46"/>
      <c r="HC409" s="46"/>
      <c r="HD409" s="46"/>
      <c r="HE409" s="46"/>
      <c r="HF409" s="46"/>
      <c r="HG409" s="46"/>
      <c r="HH409" s="46"/>
      <c r="HI409" s="46"/>
      <c r="HJ409" s="46"/>
      <c r="HK409" s="46"/>
      <c r="HL409" s="46"/>
      <c r="HM409" s="46"/>
      <c r="HN409" s="46"/>
      <c r="HO409" s="46"/>
      <c r="HP409" s="46"/>
      <c r="HQ409" s="46"/>
      <c r="HR409" s="46"/>
      <c r="HS409" s="46"/>
      <c r="HT409" s="46"/>
      <c r="HU409" s="46"/>
      <c r="HV409" s="46"/>
      <c r="HW409" s="46"/>
      <c r="HX409" s="46"/>
      <c r="HY409" s="46"/>
      <c r="HZ409" s="46"/>
      <c r="IA409" s="46"/>
      <c r="IB409" s="46"/>
      <c r="IC409" s="46"/>
      <c r="ID409" s="46"/>
      <c r="IE409" s="46"/>
      <c r="IF409" s="46"/>
      <c r="IG409" s="46"/>
      <c r="IH409" s="46"/>
      <c r="II409" s="46"/>
      <c r="IJ409" s="46"/>
      <c r="IK409" s="46"/>
      <c r="IL409" s="46"/>
      <c r="IM409" s="46"/>
      <c r="IN409" s="46"/>
      <c r="IO409" s="46"/>
      <c r="IP409" s="46"/>
      <c r="IQ409" s="46"/>
      <c r="IR409" s="46"/>
      <c r="IS409" s="46"/>
      <c r="IT409" s="46"/>
      <c r="IU409" s="46"/>
      <c r="IV409" s="46"/>
      <c r="IW409" s="46"/>
      <c r="IX409" s="46"/>
      <c r="IY409" s="46"/>
      <c r="IZ409" s="46"/>
      <c r="JA409" s="46"/>
      <c r="JB409" s="46"/>
      <c r="JC409" s="46"/>
      <c r="JD409" s="46"/>
      <c r="JE409" s="46"/>
    </row>
    <row r="410" spans="1:265" s="7" customFormat="1" ht="15" customHeight="1" thickBot="1" x14ac:dyDescent="0.25">
      <c r="A410" s="790"/>
      <c r="B410" s="73" t="s">
        <v>198</v>
      </c>
      <c r="C410" s="113"/>
      <c r="D410" s="884" t="s">
        <v>199</v>
      </c>
      <c r="E410" s="905"/>
      <c r="F410" s="437"/>
      <c r="G410" s="438"/>
      <c r="H410" s="184" t="s">
        <v>23</v>
      </c>
      <c r="I410" s="184" t="s">
        <v>104</v>
      </c>
      <c r="J410" s="1757" t="s">
        <v>1424</v>
      </c>
      <c r="K410" s="225" t="s">
        <v>1507</v>
      </c>
      <c r="L410" s="225"/>
      <c r="M410" s="397"/>
      <c r="N410" s="397"/>
      <c r="O410" s="225"/>
      <c r="P410" s="2159">
        <f t="shared" si="36"/>
        <v>0</v>
      </c>
      <c r="Q410" s="297"/>
      <c r="R410" s="298"/>
      <c r="S410" s="298"/>
      <c r="T410" s="298"/>
      <c r="U410" s="298"/>
      <c r="V410" s="298"/>
      <c r="W410" s="299">
        <v>3</v>
      </c>
      <c r="X410" s="122"/>
      <c r="Y410" s="122"/>
      <c r="Z410" s="63"/>
      <c r="AA410" s="46"/>
      <c r="AB410" s="46"/>
      <c r="AC410" s="46" t="str">
        <f t="shared" si="35"/>
        <v/>
      </c>
      <c r="AD410" s="46"/>
      <c r="AE410" s="46"/>
      <c r="AF410" s="2111">
        <f t="shared" si="37"/>
        <v>0</v>
      </c>
      <c r="AG410" s="2111">
        <f t="shared" si="38"/>
        <v>3</v>
      </c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6"/>
      <c r="DA410" s="46"/>
      <c r="DB410" s="46"/>
      <c r="DC410" s="46"/>
      <c r="DD410" s="46"/>
      <c r="DE410" s="46"/>
      <c r="DF410" s="46"/>
      <c r="DG410" s="46"/>
      <c r="DH410" s="46"/>
      <c r="DI410" s="46"/>
      <c r="DJ410" s="46"/>
      <c r="DK410" s="46"/>
      <c r="DL410" s="46"/>
      <c r="DM410" s="46"/>
      <c r="DN410" s="46"/>
      <c r="DO410" s="46"/>
      <c r="DP410" s="46"/>
      <c r="DQ410" s="46"/>
      <c r="DR410" s="46"/>
      <c r="DS410" s="46"/>
      <c r="DT410" s="46"/>
      <c r="DU410" s="46"/>
      <c r="DV410" s="46"/>
      <c r="DW410" s="46"/>
      <c r="DX410" s="46"/>
      <c r="DY410" s="46"/>
      <c r="DZ410" s="46"/>
      <c r="EA410" s="46"/>
      <c r="EB410" s="46"/>
      <c r="EC410" s="46"/>
      <c r="ED410" s="46"/>
      <c r="EE410" s="46"/>
      <c r="EF410" s="46"/>
      <c r="EG410" s="46"/>
      <c r="EH410" s="46"/>
      <c r="EI410" s="46"/>
      <c r="EJ410" s="46"/>
      <c r="EK410" s="46"/>
      <c r="EL410" s="46"/>
      <c r="EM410" s="46"/>
      <c r="EN410" s="46"/>
      <c r="EO410" s="46"/>
      <c r="EP410" s="46"/>
      <c r="EQ410" s="46"/>
      <c r="ER410" s="46"/>
      <c r="ES410" s="46"/>
      <c r="ET410" s="46"/>
      <c r="EU410" s="46"/>
      <c r="EV410" s="46"/>
      <c r="EW410" s="46"/>
      <c r="EX410" s="46"/>
      <c r="EY410" s="46"/>
      <c r="EZ410" s="46"/>
      <c r="FA410" s="46"/>
      <c r="FB410" s="46"/>
      <c r="FC410" s="46"/>
      <c r="FD410" s="46"/>
      <c r="FE410" s="46"/>
      <c r="FF410" s="46"/>
      <c r="FG410" s="46"/>
      <c r="FH410" s="46"/>
      <c r="FI410" s="46"/>
      <c r="FJ410" s="46"/>
      <c r="FK410" s="46"/>
      <c r="FL410" s="46"/>
      <c r="FM410" s="46"/>
      <c r="FN410" s="46"/>
      <c r="FO410" s="46"/>
      <c r="FP410" s="46"/>
      <c r="FQ410" s="46"/>
      <c r="FR410" s="46"/>
      <c r="FS410" s="46"/>
      <c r="FT410" s="46"/>
      <c r="FU410" s="46"/>
      <c r="FV410" s="46"/>
      <c r="FW410" s="46"/>
      <c r="FX410" s="46"/>
      <c r="FY410" s="46"/>
      <c r="FZ410" s="46"/>
      <c r="GA410" s="46"/>
      <c r="GB410" s="46"/>
      <c r="GC410" s="46"/>
      <c r="GD410" s="46"/>
      <c r="GE410" s="46"/>
      <c r="GF410" s="46"/>
      <c r="GG410" s="46"/>
      <c r="GH410" s="46"/>
      <c r="GI410" s="46"/>
      <c r="GJ410" s="46"/>
      <c r="GK410" s="46"/>
      <c r="GL410" s="46"/>
      <c r="GM410" s="46"/>
      <c r="GN410" s="46"/>
      <c r="GO410" s="46"/>
      <c r="GP410" s="46"/>
      <c r="GQ410" s="46"/>
      <c r="GR410" s="46"/>
      <c r="GS410" s="46"/>
      <c r="GT410" s="46"/>
      <c r="GU410" s="46"/>
      <c r="GV410" s="46"/>
      <c r="GW410" s="46"/>
      <c r="GX410" s="46"/>
      <c r="GY410" s="46"/>
      <c r="GZ410" s="46"/>
      <c r="HA410" s="46"/>
      <c r="HB410" s="46"/>
      <c r="HC410" s="46"/>
      <c r="HD410" s="46"/>
      <c r="HE410" s="46"/>
      <c r="HF410" s="46"/>
      <c r="HG410" s="46"/>
      <c r="HH410" s="46"/>
      <c r="HI410" s="46"/>
      <c r="HJ410" s="46"/>
      <c r="HK410" s="46"/>
      <c r="HL410" s="46"/>
      <c r="HM410" s="46"/>
      <c r="HN410" s="46"/>
      <c r="HO410" s="46"/>
      <c r="HP410" s="46"/>
      <c r="HQ410" s="46"/>
      <c r="HR410" s="46"/>
      <c r="HS410" s="46"/>
      <c r="HT410" s="46"/>
      <c r="HU410" s="46"/>
      <c r="HV410" s="46"/>
      <c r="HW410" s="46"/>
      <c r="HX410" s="46"/>
      <c r="HY410" s="46"/>
      <c r="HZ410" s="46"/>
      <c r="IA410" s="46"/>
      <c r="IB410" s="46"/>
      <c r="IC410" s="46"/>
      <c r="ID410" s="46"/>
      <c r="IE410" s="46"/>
      <c r="IF410" s="46"/>
      <c r="IG410" s="46"/>
      <c r="IH410" s="46"/>
      <c r="II410" s="46"/>
      <c r="IJ410" s="46"/>
      <c r="IK410" s="46"/>
      <c r="IL410" s="46"/>
      <c r="IM410" s="46"/>
      <c r="IN410" s="46"/>
      <c r="IO410" s="46"/>
      <c r="IP410" s="46"/>
      <c r="IQ410" s="46"/>
      <c r="IR410" s="46"/>
      <c r="IS410" s="46"/>
      <c r="IT410" s="46"/>
      <c r="IU410" s="46"/>
      <c r="IV410" s="46"/>
      <c r="IW410" s="46"/>
      <c r="IX410" s="46"/>
      <c r="IY410" s="46"/>
      <c r="IZ410" s="46"/>
      <c r="JA410" s="46"/>
      <c r="JB410" s="46"/>
      <c r="JC410" s="46"/>
      <c r="JD410" s="46"/>
      <c r="JE410" s="46"/>
    </row>
    <row r="411" spans="1:265" s="7" customFormat="1" ht="15" customHeight="1" thickBot="1" x14ac:dyDescent="0.25">
      <c r="A411" s="790"/>
      <c r="B411" s="73" t="s">
        <v>198</v>
      </c>
      <c r="C411" s="113"/>
      <c r="D411" s="884" t="s">
        <v>199</v>
      </c>
      <c r="E411" s="905"/>
      <c r="F411" s="437"/>
      <c r="G411" s="438"/>
      <c r="H411" s="184" t="s">
        <v>23</v>
      </c>
      <c r="I411" s="184" t="s">
        <v>104</v>
      </c>
      <c r="J411" s="1740" t="s">
        <v>1425</v>
      </c>
      <c r="K411" s="225" t="s">
        <v>1732</v>
      </c>
      <c r="L411" s="225"/>
      <c r="M411" s="397"/>
      <c r="N411" s="397"/>
      <c r="O411" s="225"/>
      <c r="P411" s="2159">
        <f t="shared" si="36"/>
        <v>0</v>
      </c>
      <c r="Q411" s="297"/>
      <c r="R411" s="298"/>
      <c r="S411" s="298"/>
      <c r="T411" s="298">
        <v>3</v>
      </c>
      <c r="U411" s="298"/>
      <c r="V411" s="298"/>
      <c r="W411" s="299"/>
      <c r="X411" s="122"/>
      <c r="Y411" s="122"/>
      <c r="Z411" s="63"/>
      <c r="AA411" s="46"/>
      <c r="AB411" s="46"/>
      <c r="AC411" s="46" t="str">
        <f t="shared" si="35"/>
        <v/>
      </c>
      <c r="AD411" s="46" t="s">
        <v>2077</v>
      </c>
      <c r="AE411" s="46"/>
      <c r="AF411" s="2111">
        <f t="shared" si="37"/>
        <v>0</v>
      </c>
      <c r="AG411" s="2111">
        <f t="shared" si="38"/>
        <v>0</v>
      </c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  <c r="CM411" s="46"/>
      <c r="CN411" s="46"/>
      <c r="CO411" s="46"/>
      <c r="CP411" s="46"/>
      <c r="CQ411" s="46"/>
      <c r="CR411" s="46"/>
      <c r="CS411" s="46"/>
      <c r="CT411" s="46"/>
      <c r="CU411" s="46"/>
      <c r="CV411" s="46"/>
      <c r="CW411" s="46"/>
      <c r="CX411" s="46"/>
      <c r="CY411" s="46"/>
      <c r="CZ411" s="46"/>
      <c r="DA411" s="46"/>
      <c r="DB411" s="46"/>
      <c r="DC411" s="46"/>
      <c r="DD411" s="46"/>
      <c r="DE411" s="46"/>
      <c r="DF411" s="46"/>
      <c r="DG411" s="46"/>
      <c r="DH411" s="46"/>
      <c r="DI411" s="46"/>
      <c r="DJ411" s="46"/>
      <c r="DK411" s="46"/>
      <c r="DL411" s="46"/>
      <c r="DM411" s="46"/>
      <c r="DN411" s="46"/>
      <c r="DO411" s="46"/>
      <c r="DP411" s="46"/>
      <c r="DQ411" s="46"/>
      <c r="DR411" s="46"/>
      <c r="DS411" s="46"/>
      <c r="DT411" s="46"/>
      <c r="DU411" s="46"/>
      <c r="DV411" s="46"/>
      <c r="DW411" s="46"/>
      <c r="DX411" s="46"/>
      <c r="DY411" s="46"/>
      <c r="DZ411" s="46"/>
      <c r="EA411" s="46"/>
      <c r="EB411" s="46"/>
      <c r="EC411" s="46"/>
      <c r="ED411" s="46"/>
      <c r="EE411" s="46"/>
      <c r="EF411" s="46"/>
      <c r="EG411" s="46"/>
      <c r="EH411" s="46"/>
      <c r="EI411" s="46"/>
      <c r="EJ411" s="46"/>
      <c r="EK411" s="46"/>
      <c r="EL411" s="46"/>
      <c r="EM411" s="46"/>
      <c r="EN411" s="46"/>
      <c r="EO411" s="46"/>
      <c r="EP411" s="46"/>
      <c r="EQ411" s="46"/>
      <c r="ER411" s="46"/>
      <c r="ES411" s="46"/>
      <c r="ET411" s="46"/>
      <c r="EU411" s="46"/>
      <c r="EV411" s="46"/>
      <c r="EW411" s="46"/>
      <c r="EX411" s="46"/>
      <c r="EY411" s="46"/>
      <c r="EZ411" s="46"/>
      <c r="FA411" s="46"/>
      <c r="FB411" s="46"/>
      <c r="FC411" s="46"/>
      <c r="FD411" s="46"/>
      <c r="FE411" s="46"/>
      <c r="FF411" s="46"/>
      <c r="FG411" s="46"/>
      <c r="FH411" s="46"/>
      <c r="FI411" s="46"/>
      <c r="FJ411" s="46"/>
      <c r="FK411" s="46"/>
      <c r="FL411" s="46"/>
      <c r="FM411" s="46"/>
      <c r="FN411" s="46"/>
      <c r="FO411" s="46"/>
      <c r="FP411" s="46"/>
      <c r="FQ411" s="46"/>
      <c r="FR411" s="46"/>
      <c r="FS411" s="46"/>
      <c r="FT411" s="46"/>
      <c r="FU411" s="46"/>
      <c r="FV411" s="46"/>
      <c r="FW411" s="46"/>
      <c r="FX411" s="46"/>
      <c r="FY411" s="46"/>
      <c r="FZ411" s="46"/>
      <c r="GA411" s="46"/>
      <c r="GB411" s="46"/>
      <c r="GC411" s="46"/>
      <c r="GD411" s="46"/>
      <c r="GE411" s="46"/>
      <c r="GF411" s="46"/>
      <c r="GG411" s="46"/>
      <c r="GH411" s="46"/>
      <c r="GI411" s="46"/>
      <c r="GJ411" s="46"/>
      <c r="GK411" s="46"/>
      <c r="GL411" s="46"/>
      <c r="GM411" s="46"/>
      <c r="GN411" s="46"/>
      <c r="GO411" s="46"/>
      <c r="GP411" s="46"/>
      <c r="GQ411" s="46"/>
      <c r="GR411" s="46"/>
      <c r="GS411" s="46"/>
      <c r="GT411" s="46"/>
      <c r="GU411" s="46"/>
      <c r="GV411" s="46"/>
      <c r="GW411" s="46"/>
      <c r="GX411" s="46"/>
      <c r="GY411" s="46"/>
      <c r="GZ411" s="46"/>
      <c r="HA411" s="46"/>
      <c r="HB411" s="46"/>
      <c r="HC411" s="46"/>
      <c r="HD411" s="46"/>
      <c r="HE411" s="46"/>
      <c r="HF411" s="46"/>
      <c r="HG411" s="46"/>
      <c r="HH411" s="46"/>
      <c r="HI411" s="46"/>
      <c r="HJ411" s="46"/>
      <c r="HK411" s="46"/>
      <c r="HL411" s="46"/>
      <c r="HM411" s="46"/>
      <c r="HN411" s="46"/>
      <c r="HO411" s="46"/>
      <c r="HP411" s="46"/>
      <c r="HQ411" s="46"/>
      <c r="HR411" s="46"/>
      <c r="HS411" s="46"/>
      <c r="HT411" s="46"/>
      <c r="HU411" s="46"/>
      <c r="HV411" s="46"/>
      <c r="HW411" s="46"/>
      <c r="HX411" s="46"/>
      <c r="HY411" s="46"/>
      <c r="HZ411" s="46"/>
      <c r="IA411" s="46"/>
      <c r="IB411" s="46"/>
      <c r="IC411" s="46"/>
      <c r="ID411" s="46"/>
      <c r="IE411" s="46"/>
      <c r="IF411" s="46"/>
      <c r="IG411" s="46"/>
      <c r="IH411" s="46"/>
      <c r="II411" s="46"/>
      <c r="IJ411" s="46"/>
      <c r="IK411" s="46"/>
      <c r="IL411" s="46"/>
      <c r="IM411" s="46"/>
      <c r="IN411" s="46"/>
      <c r="IO411" s="46"/>
      <c r="IP411" s="46"/>
      <c r="IQ411" s="46"/>
      <c r="IR411" s="46"/>
      <c r="IS411" s="46"/>
      <c r="IT411" s="46"/>
      <c r="IU411" s="46"/>
      <c r="IV411" s="46"/>
      <c r="IW411" s="46"/>
      <c r="IX411" s="46"/>
      <c r="IY411" s="46"/>
      <c r="IZ411" s="46"/>
      <c r="JA411" s="46"/>
      <c r="JB411" s="46"/>
      <c r="JC411" s="46"/>
      <c r="JD411" s="46"/>
      <c r="JE411" s="46"/>
    </row>
    <row r="412" spans="1:265" s="7" customFormat="1" ht="15" customHeight="1" thickBot="1" x14ac:dyDescent="0.25">
      <c r="A412" s="790"/>
      <c r="B412" s="92" t="s">
        <v>198</v>
      </c>
      <c r="C412" s="115"/>
      <c r="D412" s="886" t="s">
        <v>199</v>
      </c>
      <c r="E412" s="906"/>
      <c r="F412" s="439"/>
      <c r="G412" s="440"/>
      <c r="H412" s="203" t="s">
        <v>23</v>
      </c>
      <c r="I412" s="203" t="s">
        <v>104</v>
      </c>
      <c r="J412" s="1794" t="s">
        <v>95</v>
      </c>
      <c r="K412" s="226" t="s">
        <v>1711</v>
      </c>
      <c r="L412" s="226"/>
      <c r="M412" s="524"/>
      <c r="N412" s="524"/>
      <c r="O412" s="226"/>
      <c r="P412" s="2159">
        <f t="shared" si="36"/>
        <v>0</v>
      </c>
      <c r="Q412" s="300"/>
      <c r="R412" s="301"/>
      <c r="S412" s="301"/>
      <c r="T412" s="301"/>
      <c r="U412" s="301">
        <v>10</v>
      </c>
      <c r="V412" s="301"/>
      <c r="W412" s="302"/>
      <c r="X412" s="124">
        <f>SUM(Q403:W412)</f>
        <v>40</v>
      </c>
      <c r="Y412" s="124">
        <f>X412</f>
        <v>40</v>
      </c>
      <c r="Z412" s="63"/>
      <c r="AA412" s="46"/>
      <c r="AB412" s="46"/>
      <c r="AC412" s="46" t="str">
        <f t="shared" si="35"/>
        <v/>
      </c>
      <c r="AD412" s="46"/>
      <c r="AE412" s="46"/>
      <c r="AF412" s="2111">
        <f t="shared" si="37"/>
        <v>0</v>
      </c>
      <c r="AG412" s="2111">
        <f t="shared" si="38"/>
        <v>0</v>
      </c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  <c r="CZ412" s="46"/>
      <c r="DA412" s="46"/>
      <c r="DB412" s="46"/>
      <c r="DC412" s="46"/>
      <c r="DD412" s="46"/>
      <c r="DE412" s="46"/>
      <c r="DF412" s="46"/>
      <c r="DG412" s="46"/>
      <c r="DH412" s="46"/>
      <c r="DI412" s="46"/>
      <c r="DJ412" s="46"/>
      <c r="DK412" s="46"/>
      <c r="DL412" s="46"/>
      <c r="DM412" s="46"/>
      <c r="DN412" s="46"/>
      <c r="DO412" s="46"/>
      <c r="DP412" s="46"/>
      <c r="DQ412" s="46"/>
      <c r="DR412" s="46"/>
      <c r="DS412" s="46"/>
      <c r="DT412" s="46"/>
      <c r="DU412" s="46"/>
      <c r="DV412" s="46"/>
      <c r="DW412" s="46"/>
      <c r="DX412" s="46"/>
      <c r="DY412" s="46"/>
      <c r="DZ412" s="46"/>
      <c r="EA412" s="46"/>
      <c r="EB412" s="46"/>
      <c r="EC412" s="46"/>
      <c r="ED412" s="46"/>
      <c r="EE412" s="46"/>
      <c r="EF412" s="46"/>
      <c r="EG412" s="46"/>
      <c r="EH412" s="46"/>
      <c r="EI412" s="46"/>
      <c r="EJ412" s="46"/>
      <c r="EK412" s="46"/>
      <c r="EL412" s="46"/>
      <c r="EM412" s="46"/>
      <c r="EN412" s="46"/>
      <c r="EO412" s="46"/>
      <c r="EP412" s="46"/>
      <c r="EQ412" s="46"/>
      <c r="ER412" s="46"/>
      <c r="ES412" s="46"/>
      <c r="ET412" s="46"/>
      <c r="EU412" s="46"/>
      <c r="EV412" s="46"/>
      <c r="EW412" s="46"/>
      <c r="EX412" s="46"/>
      <c r="EY412" s="46"/>
      <c r="EZ412" s="46"/>
      <c r="FA412" s="46"/>
      <c r="FB412" s="46"/>
      <c r="FC412" s="46"/>
      <c r="FD412" s="46"/>
      <c r="FE412" s="46"/>
      <c r="FF412" s="46"/>
      <c r="FG412" s="46"/>
      <c r="FH412" s="46"/>
      <c r="FI412" s="46"/>
      <c r="FJ412" s="46"/>
      <c r="FK412" s="46"/>
      <c r="FL412" s="46"/>
      <c r="FM412" s="46"/>
      <c r="FN412" s="46"/>
      <c r="FO412" s="46"/>
      <c r="FP412" s="46"/>
      <c r="FQ412" s="46"/>
      <c r="FR412" s="46"/>
      <c r="FS412" s="46"/>
      <c r="FT412" s="46"/>
      <c r="FU412" s="46"/>
      <c r="FV412" s="46"/>
      <c r="FW412" s="46"/>
      <c r="FX412" s="46"/>
      <c r="FY412" s="46"/>
      <c r="FZ412" s="46"/>
      <c r="GA412" s="46"/>
      <c r="GB412" s="46"/>
      <c r="GC412" s="46"/>
      <c r="GD412" s="46"/>
      <c r="GE412" s="46"/>
      <c r="GF412" s="46"/>
      <c r="GG412" s="46"/>
      <c r="GH412" s="46"/>
      <c r="GI412" s="46"/>
      <c r="GJ412" s="46"/>
      <c r="GK412" s="46"/>
      <c r="GL412" s="46"/>
      <c r="GM412" s="46"/>
      <c r="GN412" s="46"/>
      <c r="GO412" s="46"/>
      <c r="GP412" s="46"/>
      <c r="GQ412" s="46"/>
      <c r="GR412" s="46"/>
      <c r="GS412" s="46"/>
      <c r="GT412" s="46"/>
      <c r="GU412" s="46"/>
      <c r="GV412" s="46"/>
      <c r="GW412" s="46"/>
      <c r="GX412" s="46"/>
      <c r="GY412" s="46"/>
      <c r="GZ412" s="46"/>
      <c r="HA412" s="46"/>
      <c r="HB412" s="46"/>
      <c r="HC412" s="46"/>
      <c r="HD412" s="46"/>
      <c r="HE412" s="46"/>
      <c r="HF412" s="46"/>
      <c r="HG412" s="46"/>
      <c r="HH412" s="46"/>
      <c r="HI412" s="46"/>
      <c r="HJ412" s="46"/>
      <c r="HK412" s="46"/>
      <c r="HL412" s="46"/>
      <c r="HM412" s="46"/>
      <c r="HN412" s="46"/>
      <c r="HO412" s="46"/>
      <c r="HP412" s="46"/>
      <c r="HQ412" s="46"/>
      <c r="HR412" s="46"/>
      <c r="HS412" s="46"/>
      <c r="HT412" s="46"/>
      <c r="HU412" s="46"/>
      <c r="HV412" s="46"/>
      <c r="HW412" s="46"/>
      <c r="HX412" s="46"/>
      <c r="HY412" s="46"/>
      <c r="HZ412" s="46"/>
      <c r="IA412" s="46"/>
      <c r="IB412" s="46"/>
      <c r="IC412" s="46"/>
      <c r="ID412" s="46"/>
      <c r="IE412" s="46"/>
      <c r="IF412" s="46"/>
      <c r="IG412" s="46"/>
      <c r="IH412" s="46"/>
      <c r="II412" s="46"/>
      <c r="IJ412" s="46"/>
      <c r="IK412" s="46"/>
      <c r="IL412" s="46"/>
      <c r="IM412" s="46"/>
      <c r="IN412" s="46"/>
      <c r="IO412" s="46"/>
      <c r="IP412" s="46"/>
      <c r="IQ412" s="46"/>
      <c r="IR412" s="46"/>
      <c r="IS412" s="46"/>
      <c r="IT412" s="46"/>
      <c r="IU412" s="46"/>
      <c r="IV412" s="46"/>
      <c r="IW412" s="46"/>
      <c r="IX412" s="46"/>
      <c r="IY412" s="46"/>
      <c r="IZ412" s="46"/>
      <c r="JA412" s="46"/>
      <c r="JB412" s="46"/>
      <c r="JC412" s="46"/>
      <c r="JD412" s="46"/>
      <c r="JE412" s="46"/>
    </row>
    <row r="413" spans="1:265" s="7" customFormat="1" ht="15" customHeight="1" thickBot="1" x14ac:dyDescent="0.25">
      <c r="A413" s="2039">
        <f>A403+1</f>
        <v>44</v>
      </c>
      <c r="B413" s="632" t="s">
        <v>363</v>
      </c>
      <c r="C413" s="118" t="s">
        <v>35</v>
      </c>
      <c r="D413" s="868" t="s">
        <v>580</v>
      </c>
      <c r="E413" s="842" t="s">
        <v>91</v>
      </c>
      <c r="F413" s="459" t="s">
        <v>404</v>
      </c>
      <c r="G413" s="460" t="s">
        <v>581</v>
      </c>
      <c r="H413" s="199" t="s">
        <v>351</v>
      </c>
      <c r="I413" s="199" t="s">
        <v>394</v>
      </c>
      <c r="J413" s="199"/>
      <c r="K413" s="218" t="s">
        <v>1380</v>
      </c>
      <c r="L413" s="218" t="s">
        <v>401</v>
      </c>
      <c r="M413" s="510">
        <v>5</v>
      </c>
      <c r="N413" s="510" t="s">
        <v>24</v>
      </c>
      <c r="O413" s="218" t="s">
        <v>348</v>
      </c>
      <c r="P413" s="2159">
        <f t="shared" si="36"/>
        <v>5</v>
      </c>
      <c r="Q413" s="322">
        <v>3</v>
      </c>
      <c r="R413" s="323">
        <v>2</v>
      </c>
      <c r="S413" s="323"/>
      <c r="T413" s="323"/>
      <c r="U413" s="323"/>
      <c r="V413" s="323"/>
      <c r="W413" s="324"/>
      <c r="X413" s="117"/>
      <c r="Y413" s="117"/>
      <c r="Z413" s="63" t="str">
        <f>C413</f>
        <v>TC</v>
      </c>
      <c r="AA413" s="46" t="s">
        <v>874</v>
      </c>
      <c r="AB413" s="46" t="s">
        <v>881</v>
      </c>
      <c r="AC413" s="46">
        <f t="shared" si="35"/>
        <v>12</v>
      </c>
      <c r="AD413" s="46"/>
      <c r="AE413" s="46"/>
      <c r="AF413" s="2111">
        <f t="shared" si="37"/>
        <v>5</v>
      </c>
      <c r="AG413" s="2111">
        <f t="shared" si="38"/>
        <v>0</v>
      </c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  <c r="BP413" s="46"/>
      <c r="BQ413" s="46"/>
      <c r="BR413" s="46"/>
      <c r="BS413" s="46"/>
      <c r="BT413" s="46"/>
      <c r="BU413" s="46"/>
      <c r="BV413" s="46"/>
      <c r="BW413" s="46"/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  <c r="CI413" s="46"/>
      <c r="CJ413" s="46"/>
      <c r="CK413" s="46"/>
      <c r="CL413" s="46"/>
      <c r="CM413" s="46"/>
      <c r="CN413" s="46"/>
      <c r="CO413" s="46"/>
      <c r="CP413" s="46"/>
      <c r="CQ413" s="46"/>
      <c r="CR413" s="46"/>
      <c r="CS413" s="46"/>
      <c r="CT413" s="46"/>
      <c r="CU413" s="46"/>
      <c r="CV413" s="46"/>
      <c r="CW413" s="46"/>
      <c r="CX413" s="46"/>
      <c r="CY413" s="46"/>
      <c r="CZ413" s="46"/>
      <c r="DA413" s="46"/>
      <c r="DB413" s="46"/>
      <c r="DC413" s="46"/>
      <c r="DD413" s="46"/>
      <c r="DE413" s="46"/>
      <c r="DF413" s="46"/>
      <c r="DG413" s="46"/>
      <c r="DH413" s="46"/>
      <c r="DI413" s="46"/>
      <c r="DJ413" s="46"/>
      <c r="DK413" s="46"/>
      <c r="DL413" s="46"/>
      <c r="DM413" s="46"/>
      <c r="DN413" s="46"/>
      <c r="DO413" s="46"/>
      <c r="DP413" s="46"/>
      <c r="DQ413" s="46"/>
      <c r="DR413" s="46"/>
      <c r="DS413" s="46"/>
      <c r="DT413" s="46"/>
      <c r="DU413" s="46"/>
      <c r="DV413" s="46"/>
      <c r="DW413" s="46"/>
      <c r="DX413" s="46"/>
      <c r="DY413" s="46"/>
      <c r="DZ413" s="46"/>
      <c r="EA413" s="46"/>
      <c r="EB413" s="46"/>
      <c r="EC413" s="46"/>
      <c r="ED413" s="46"/>
      <c r="EE413" s="46"/>
      <c r="EF413" s="46"/>
      <c r="EG413" s="46"/>
      <c r="EH413" s="46"/>
      <c r="EI413" s="46"/>
      <c r="EJ413" s="46"/>
      <c r="EK413" s="46"/>
      <c r="EL413" s="46"/>
      <c r="EM413" s="46"/>
      <c r="EN413" s="46"/>
      <c r="EO413" s="46"/>
      <c r="EP413" s="46"/>
      <c r="EQ413" s="46"/>
      <c r="ER413" s="46"/>
      <c r="ES413" s="46"/>
      <c r="ET413" s="46"/>
      <c r="EU413" s="46"/>
      <c r="EV413" s="46"/>
      <c r="EW413" s="46"/>
      <c r="EX413" s="46"/>
      <c r="EY413" s="46"/>
      <c r="EZ413" s="46"/>
      <c r="FA413" s="46"/>
      <c r="FB413" s="46"/>
      <c r="FC413" s="46"/>
      <c r="FD413" s="46"/>
      <c r="FE413" s="46"/>
      <c r="FF413" s="46"/>
      <c r="FG413" s="46"/>
      <c r="FH413" s="46"/>
      <c r="FI413" s="46"/>
      <c r="FJ413" s="46"/>
      <c r="FK413" s="46"/>
      <c r="FL413" s="46"/>
      <c r="FM413" s="46"/>
      <c r="FN413" s="46"/>
      <c r="FO413" s="46"/>
      <c r="FP413" s="46"/>
      <c r="FQ413" s="46"/>
      <c r="FR413" s="46"/>
      <c r="FS413" s="46"/>
      <c r="FT413" s="46"/>
      <c r="FU413" s="46"/>
      <c r="FV413" s="46"/>
      <c r="FW413" s="46"/>
      <c r="FX413" s="46"/>
      <c r="FY413" s="46"/>
      <c r="FZ413" s="46"/>
      <c r="GA413" s="46"/>
      <c r="GB413" s="46"/>
      <c r="GC413" s="46"/>
      <c r="GD413" s="46"/>
      <c r="GE413" s="46"/>
      <c r="GF413" s="46"/>
      <c r="GG413" s="46"/>
      <c r="GH413" s="46"/>
      <c r="GI413" s="46"/>
      <c r="GJ413" s="46"/>
      <c r="GK413" s="46"/>
      <c r="GL413" s="46"/>
      <c r="GM413" s="46"/>
      <c r="GN413" s="46"/>
      <c r="GO413" s="46"/>
      <c r="GP413" s="46"/>
      <c r="GQ413" s="46"/>
      <c r="GR413" s="46"/>
      <c r="GS413" s="46"/>
      <c r="GT413" s="46"/>
      <c r="GU413" s="46"/>
      <c r="GV413" s="46"/>
      <c r="GW413" s="46"/>
      <c r="GX413" s="46"/>
      <c r="GY413" s="46"/>
      <c r="GZ413" s="46"/>
      <c r="HA413" s="46"/>
      <c r="HB413" s="46"/>
      <c r="HC413" s="46"/>
      <c r="HD413" s="46"/>
      <c r="HE413" s="46"/>
      <c r="HF413" s="46"/>
      <c r="HG413" s="46"/>
      <c r="HH413" s="46"/>
      <c r="HI413" s="46"/>
      <c r="HJ413" s="46"/>
      <c r="HK413" s="46"/>
      <c r="HL413" s="46"/>
      <c r="HM413" s="46"/>
      <c r="HN413" s="46"/>
      <c r="HO413" s="46"/>
      <c r="HP413" s="46"/>
      <c r="HQ413" s="46"/>
      <c r="HR413" s="46"/>
      <c r="HS413" s="46"/>
      <c r="HT413" s="46"/>
      <c r="HU413" s="46"/>
      <c r="HV413" s="46"/>
      <c r="HW413" s="46"/>
      <c r="HX413" s="46"/>
      <c r="HY413" s="46"/>
      <c r="HZ413" s="46"/>
      <c r="IA413" s="46"/>
      <c r="IB413" s="46"/>
      <c r="IC413" s="46"/>
      <c r="ID413" s="46"/>
      <c r="IE413" s="46"/>
      <c r="IF413" s="46"/>
      <c r="IG413" s="46"/>
      <c r="IH413" s="46"/>
      <c r="II413" s="46"/>
      <c r="IJ413" s="46"/>
      <c r="IK413" s="46"/>
      <c r="IL413" s="46"/>
      <c r="IM413" s="46"/>
      <c r="IN413" s="46"/>
      <c r="IO413" s="46"/>
      <c r="IP413" s="46"/>
      <c r="IQ413" s="46"/>
      <c r="IR413" s="46"/>
      <c r="IS413" s="46"/>
      <c r="IT413" s="46"/>
      <c r="IU413" s="46"/>
      <c r="IV413" s="46"/>
      <c r="IW413" s="46"/>
      <c r="IX413" s="46"/>
      <c r="IY413" s="46"/>
      <c r="IZ413" s="46"/>
      <c r="JA413" s="46"/>
      <c r="JB413" s="46"/>
      <c r="JC413" s="46"/>
      <c r="JD413" s="46"/>
      <c r="JE413" s="46"/>
    </row>
    <row r="414" spans="1:265" s="788" customFormat="1" ht="15" customHeight="1" thickBot="1" x14ac:dyDescent="0.25">
      <c r="A414" s="98"/>
      <c r="B414" s="73" t="s">
        <v>363</v>
      </c>
      <c r="C414" s="118"/>
      <c r="D414" s="1815" t="s">
        <v>580</v>
      </c>
      <c r="E414" s="900" t="s">
        <v>91</v>
      </c>
      <c r="F414" s="472" t="s">
        <v>404</v>
      </c>
      <c r="G414" s="473" t="s">
        <v>581</v>
      </c>
      <c r="H414" s="415" t="s">
        <v>351</v>
      </c>
      <c r="I414" s="415" t="s">
        <v>394</v>
      </c>
      <c r="J414" s="415"/>
      <c r="K414" s="1816" t="s">
        <v>1397</v>
      </c>
      <c r="L414" s="1816" t="s">
        <v>401</v>
      </c>
      <c r="M414" s="1817">
        <v>7</v>
      </c>
      <c r="N414" s="1817" t="s">
        <v>24</v>
      </c>
      <c r="O414" s="1816" t="s">
        <v>839</v>
      </c>
      <c r="P414" s="2159">
        <f t="shared" si="36"/>
        <v>5</v>
      </c>
      <c r="Q414" s="1567">
        <v>3</v>
      </c>
      <c r="R414" s="413">
        <v>2</v>
      </c>
      <c r="S414" s="413"/>
      <c r="T414" s="413"/>
      <c r="U414" s="413"/>
      <c r="V414" s="413"/>
      <c r="W414" s="509"/>
      <c r="X414" s="119"/>
      <c r="Y414" s="119"/>
      <c r="Z414" s="63"/>
      <c r="AA414" s="789"/>
      <c r="AB414" s="789"/>
      <c r="AC414" s="789"/>
      <c r="AD414" s="789"/>
      <c r="AE414" s="789"/>
      <c r="AF414" s="2111">
        <f t="shared" si="37"/>
        <v>5</v>
      </c>
      <c r="AG414" s="2111">
        <f t="shared" si="38"/>
        <v>0</v>
      </c>
      <c r="AH414" s="789"/>
      <c r="AI414" s="789"/>
      <c r="AJ414" s="789"/>
      <c r="AK414" s="789"/>
      <c r="AL414" s="789"/>
      <c r="AM414" s="789"/>
      <c r="AN414" s="789"/>
      <c r="AO414" s="789"/>
      <c r="AP414" s="789"/>
      <c r="AQ414" s="789"/>
      <c r="AR414" s="789"/>
      <c r="AS414" s="789"/>
      <c r="AT414" s="789"/>
      <c r="AU414" s="789"/>
      <c r="AV414" s="789"/>
      <c r="AW414" s="789"/>
      <c r="AX414" s="789"/>
      <c r="AY414" s="789"/>
      <c r="AZ414" s="789"/>
      <c r="BA414" s="789"/>
      <c r="BB414" s="789"/>
      <c r="BC414" s="789"/>
      <c r="BD414" s="789"/>
      <c r="BE414" s="789"/>
      <c r="BF414" s="789"/>
      <c r="BG414" s="789"/>
      <c r="BH414" s="789"/>
      <c r="BI414" s="789"/>
      <c r="BJ414" s="789"/>
      <c r="BK414" s="789"/>
      <c r="BL414" s="789"/>
      <c r="BM414" s="789"/>
      <c r="BN414" s="789"/>
      <c r="BO414" s="789"/>
      <c r="BP414" s="789"/>
      <c r="BQ414" s="789"/>
      <c r="BR414" s="789"/>
      <c r="BS414" s="789"/>
      <c r="BT414" s="789"/>
      <c r="BU414" s="789"/>
      <c r="BV414" s="789"/>
      <c r="BW414" s="789"/>
      <c r="BX414" s="789"/>
      <c r="BY414" s="789"/>
      <c r="BZ414" s="789"/>
      <c r="CA414" s="789"/>
      <c r="CB414" s="789"/>
      <c r="CC414" s="789"/>
      <c r="CD414" s="789"/>
      <c r="CE414" s="789"/>
      <c r="CF414" s="789"/>
      <c r="CG414" s="789"/>
      <c r="CH414" s="789"/>
      <c r="CI414" s="789"/>
      <c r="CJ414" s="789"/>
      <c r="CK414" s="789"/>
      <c r="CL414" s="789"/>
      <c r="CM414" s="789"/>
      <c r="CN414" s="789"/>
      <c r="CO414" s="789"/>
      <c r="CP414" s="789"/>
      <c r="CQ414" s="789"/>
      <c r="CR414" s="789"/>
      <c r="CS414" s="789"/>
      <c r="CT414" s="789"/>
      <c r="CU414" s="789"/>
      <c r="CV414" s="789"/>
      <c r="CW414" s="789"/>
      <c r="CX414" s="789"/>
      <c r="CY414" s="789"/>
      <c r="CZ414" s="789"/>
      <c r="DA414" s="789"/>
      <c r="DB414" s="789"/>
      <c r="DC414" s="789"/>
      <c r="DD414" s="789"/>
      <c r="DE414" s="789"/>
      <c r="DF414" s="789"/>
      <c r="DG414" s="789"/>
      <c r="DH414" s="789"/>
      <c r="DI414" s="789"/>
      <c r="DJ414" s="789"/>
      <c r="DK414" s="789"/>
      <c r="DL414" s="789"/>
      <c r="DM414" s="789"/>
      <c r="DN414" s="789"/>
      <c r="DO414" s="789"/>
      <c r="DP414" s="789"/>
      <c r="DQ414" s="789"/>
      <c r="DR414" s="789"/>
      <c r="DS414" s="789"/>
      <c r="DT414" s="789"/>
      <c r="DU414" s="789"/>
      <c r="DV414" s="789"/>
      <c r="DW414" s="789"/>
      <c r="DX414" s="789"/>
      <c r="DY414" s="789"/>
      <c r="DZ414" s="789"/>
      <c r="EA414" s="789"/>
      <c r="EB414" s="789"/>
      <c r="EC414" s="789"/>
      <c r="ED414" s="789"/>
      <c r="EE414" s="789"/>
      <c r="EF414" s="789"/>
      <c r="EG414" s="789"/>
      <c r="EH414" s="789"/>
      <c r="EI414" s="789"/>
      <c r="EJ414" s="789"/>
      <c r="EK414" s="789"/>
      <c r="EL414" s="789"/>
      <c r="EM414" s="789"/>
      <c r="EN414" s="789"/>
      <c r="EO414" s="789"/>
      <c r="EP414" s="789"/>
      <c r="EQ414" s="789"/>
      <c r="ER414" s="789"/>
      <c r="ES414" s="789"/>
      <c r="ET414" s="789"/>
      <c r="EU414" s="789"/>
      <c r="EV414" s="789"/>
      <c r="EW414" s="789"/>
      <c r="EX414" s="789"/>
      <c r="EY414" s="789"/>
      <c r="EZ414" s="789"/>
      <c r="FA414" s="789"/>
      <c r="FB414" s="789"/>
      <c r="FC414" s="789"/>
      <c r="FD414" s="789"/>
      <c r="FE414" s="789"/>
      <c r="FF414" s="789"/>
      <c r="FG414" s="789"/>
      <c r="FH414" s="789"/>
      <c r="FI414" s="789"/>
      <c r="FJ414" s="789"/>
      <c r="FK414" s="789"/>
      <c r="FL414" s="789"/>
      <c r="FM414" s="789"/>
      <c r="FN414" s="789"/>
      <c r="FO414" s="789"/>
      <c r="FP414" s="789"/>
      <c r="FQ414" s="789"/>
      <c r="FR414" s="789"/>
      <c r="FS414" s="789"/>
      <c r="FT414" s="789"/>
      <c r="FU414" s="789"/>
      <c r="FV414" s="789"/>
      <c r="FW414" s="789"/>
      <c r="FX414" s="789"/>
      <c r="FY414" s="789"/>
      <c r="FZ414" s="789"/>
      <c r="GA414" s="789"/>
      <c r="GB414" s="789"/>
      <c r="GC414" s="789"/>
      <c r="GD414" s="789"/>
      <c r="GE414" s="789"/>
      <c r="GF414" s="789"/>
      <c r="GG414" s="789"/>
      <c r="GH414" s="789"/>
      <c r="GI414" s="789"/>
      <c r="GJ414" s="789"/>
      <c r="GK414" s="789"/>
      <c r="GL414" s="789"/>
      <c r="GM414" s="789"/>
      <c r="GN414" s="789"/>
      <c r="GO414" s="789"/>
      <c r="GP414" s="789"/>
      <c r="GQ414" s="789"/>
      <c r="GR414" s="789"/>
      <c r="GS414" s="789"/>
      <c r="GT414" s="789"/>
      <c r="GU414" s="789"/>
      <c r="GV414" s="789"/>
      <c r="GW414" s="789"/>
      <c r="GX414" s="789"/>
      <c r="GY414" s="789"/>
      <c r="GZ414" s="789"/>
      <c r="HA414" s="789"/>
      <c r="HB414" s="789"/>
      <c r="HC414" s="789"/>
      <c r="HD414" s="789"/>
      <c r="HE414" s="789"/>
      <c r="HF414" s="789"/>
      <c r="HG414" s="789"/>
      <c r="HH414" s="789"/>
      <c r="HI414" s="789"/>
      <c r="HJ414" s="789"/>
      <c r="HK414" s="789"/>
      <c r="HL414" s="789"/>
      <c r="HM414" s="789"/>
      <c r="HN414" s="789"/>
      <c r="HO414" s="789"/>
      <c r="HP414" s="789"/>
      <c r="HQ414" s="789"/>
      <c r="HR414" s="789"/>
      <c r="HS414" s="789"/>
      <c r="HT414" s="789"/>
      <c r="HU414" s="789"/>
      <c r="HV414" s="789"/>
      <c r="HW414" s="789"/>
      <c r="HX414" s="789"/>
      <c r="HY414" s="789"/>
      <c r="HZ414" s="789"/>
      <c r="IA414" s="789"/>
      <c r="IB414" s="789"/>
      <c r="IC414" s="789"/>
      <c r="ID414" s="789"/>
      <c r="IE414" s="789"/>
      <c r="IF414" s="789"/>
      <c r="IG414" s="789"/>
      <c r="IH414" s="789"/>
      <c r="II414" s="789"/>
      <c r="IJ414" s="789"/>
      <c r="IK414" s="789"/>
      <c r="IL414" s="789"/>
      <c r="IM414" s="789"/>
      <c r="IN414" s="789"/>
      <c r="IO414" s="789"/>
      <c r="IP414" s="789"/>
      <c r="IQ414" s="789"/>
      <c r="IR414" s="789"/>
      <c r="IS414" s="789"/>
      <c r="IT414" s="789"/>
      <c r="IU414" s="789"/>
      <c r="IV414" s="789"/>
      <c r="IW414" s="789"/>
      <c r="IX414" s="789"/>
      <c r="IY414" s="789"/>
      <c r="IZ414" s="789"/>
      <c r="JA414" s="789"/>
      <c r="JB414" s="789"/>
      <c r="JC414" s="789"/>
      <c r="JD414" s="789"/>
      <c r="JE414" s="789"/>
    </row>
    <row r="415" spans="1:265" s="7" customFormat="1" ht="15" customHeight="1" thickBot="1" x14ac:dyDescent="0.25">
      <c r="A415" s="98"/>
      <c r="B415" s="73" t="s">
        <v>363</v>
      </c>
      <c r="C415" s="118"/>
      <c r="D415" s="870" t="s">
        <v>580</v>
      </c>
      <c r="E415" s="879"/>
      <c r="F415" s="461"/>
      <c r="G415" s="462"/>
      <c r="H415" s="181" t="s">
        <v>351</v>
      </c>
      <c r="I415" s="181" t="s">
        <v>394</v>
      </c>
      <c r="J415" s="181"/>
      <c r="K415" s="219" t="s">
        <v>1381</v>
      </c>
      <c r="L415" s="219" t="s">
        <v>401</v>
      </c>
      <c r="M415" s="511">
        <v>6</v>
      </c>
      <c r="N415" s="511" t="s">
        <v>24</v>
      </c>
      <c r="O415" s="219" t="s">
        <v>348</v>
      </c>
      <c r="P415" s="2159">
        <f t="shared" si="36"/>
        <v>5</v>
      </c>
      <c r="Q415" s="325">
        <v>3</v>
      </c>
      <c r="R415" s="326">
        <v>2</v>
      </c>
      <c r="S415" s="326"/>
      <c r="T415" s="326"/>
      <c r="U415" s="326"/>
      <c r="V415" s="326"/>
      <c r="W415" s="327"/>
      <c r="X415" s="119"/>
      <c r="Y415" s="119"/>
      <c r="Z415" s="63"/>
      <c r="AA415" s="46"/>
      <c r="AB415" s="46"/>
      <c r="AC415" s="46" t="str">
        <f t="shared" ref="AC415:AC459" si="39">IF(C415&lt;&gt;"",SUMIF(D$6:D$1505,D415,Q$6:R$1505),"")</f>
        <v/>
      </c>
      <c r="AD415" s="46"/>
      <c r="AE415" s="46"/>
      <c r="AF415" s="2111">
        <f t="shared" si="37"/>
        <v>5</v>
      </c>
      <c r="AG415" s="2111">
        <f t="shared" si="38"/>
        <v>0</v>
      </c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6"/>
      <c r="DA415" s="46"/>
      <c r="DB415" s="46"/>
      <c r="DC415" s="46"/>
      <c r="DD415" s="46"/>
      <c r="DE415" s="46"/>
      <c r="DF415" s="46"/>
      <c r="DG415" s="46"/>
      <c r="DH415" s="46"/>
      <c r="DI415" s="46"/>
      <c r="DJ415" s="46"/>
      <c r="DK415" s="46"/>
      <c r="DL415" s="46"/>
      <c r="DM415" s="46"/>
      <c r="DN415" s="46"/>
      <c r="DO415" s="46"/>
      <c r="DP415" s="46"/>
      <c r="DQ415" s="46"/>
      <c r="DR415" s="46"/>
      <c r="DS415" s="46"/>
      <c r="DT415" s="46"/>
      <c r="DU415" s="46"/>
      <c r="DV415" s="46"/>
      <c r="DW415" s="46"/>
      <c r="DX415" s="46"/>
      <c r="DY415" s="46"/>
      <c r="DZ415" s="46"/>
      <c r="EA415" s="46"/>
      <c r="EB415" s="46"/>
      <c r="EC415" s="46"/>
      <c r="ED415" s="46"/>
      <c r="EE415" s="46"/>
      <c r="EF415" s="46"/>
      <c r="EG415" s="46"/>
      <c r="EH415" s="46"/>
      <c r="EI415" s="46"/>
      <c r="EJ415" s="46"/>
      <c r="EK415" s="46"/>
      <c r="EL415" s="46"/>
      <c r="EM415" s="46"/>
      <c r="EN415" s="46"/>
      <c r="EO415" s="46"/>
      <c r="EP415" s="46"/>
      <c r="EQ415" s="46"/>
      <c r="ER415" s="46"/>
      <c r="ES415" s="46"/>
      <c r="ET415" s="46"/>
      <c r="EU415" s="46"/>
      <c r="EV415" s="46"/>
      <c r="EW415" s="46"/>
      <c r="EX415" s="46"/>
      <c r="EY415" s="46"/>
      <c r="EZ415" s="46"/>
      <c r="FA415" s="46"/>
      <c r="FB415" s="46"/>
      <c r="FC415" s="46"/>
      <c r="FD415" s="46"/>
      <c r="FE415" s="46"/>
      <c r="FF415" s="46"/>
      <c r="FG415" s="46"/>
      <c r="FH415" s="46"/>
      <c r="FI415" s="46"/>
      <c r="FJ415" s="46"/>
      <c r="FK415" s="46"/>
      <c r="FL415" s="46"/>
      <c r="FM415" s="46"/>
      <c r="FN415" s="46"/>
      <c r="FO415" s="46"/>
      <c r="FP415" s="46"/>
      <c r="FQ415" s="46"/>
      <c r="FR415" s="46"/>
      <c r="FS415" s="46"/>
      <c r="FT415" s="46"/>
      <c r="FU415" s="46"/>
      <c r="FV415" s="46"/>
      <c r="FW415" s="46"/>
      <c r="FX415" s="46"/>
      <c r="FY415" s="46"/>
      <c r="FZ415" s="46"/>
      <c r="GA415" s="46"/>
      <c r="GB415" s="46"/>
      <c r="GC415" s="46"/>
      <c r="GD415" s="46"/>
      <c r="GE415" s="46"/>
      <c r="GF415" s="46"/>
      <c r="GG415" s="46"/>
      <c r="GH415" s="46"/>
      <c r="GI415" s="46"/>
      <c r="GJ415" s="46"/>
      <c r="GK415" s="46"/>
      <c r="GL415" s="46"/>
      <c r="GM415" s="46"/>
      <c r="GN415" s="46"/>
      <c r="GO415" s="46"/>
      <c r="GP415" s="46"/>
      <c r="GQ415" s="46"/>
      <c r="GR415" s="46"/>
      <c r="GS415" s="46"/>
      <c r="GT415" s="46"/>
      <c r="GU415" s="46"/>
      <c r="GV415" s="46"/>
      <c r="GW415" s="46"/>
      <c r="GX415" s="46"/>
      <c r="GY415" s="46"/>
      <c r="GZ415" s="46"/>
      <c r="HA415" s="46"/>
      <c r="HB415" s="46"/>
      <c r="HC415" s="46"/>
      <c r="HD415" s="46"/>
      <c r="HE415" s="46"/>
      <c r="HF415" s="46"/>
      <c r="HG415" s="46"/>
      <c r="HH415" s="46"/>
      <c r="HI415" s="46"/>
      <c r="HJ415" s="46"/>
      <c r="HK415" s="46"/>
      <c r="HL415" s="46"/>
      <c r="HM415" s="46"/>
      <c r="HN415" s="46"/>
      <c r="HO415" s="46"/>
      <c r="HP415" s="46"/>
      <c r="HQ415" s="46"/>
      <c r="HR415" s="46"/>
      <c r="HS415" s="46"/>
      <c r="HT415" s="46"/>
      <c r="HU415" s="46"/>
      <c r="HV415" s="46"/>
      <c r="HW415" s="46"/>
      <c r="HX415" s="46"/>
      <c r="HY415" s="46"/>
      <c r="HZ415" s="46"/>
      <c r="IA415" s="46"/>
      <c r="IB415" s="46"/>
      <c r="IC415" s="46"/>
      <c r="ID415" s="46"/>
      <c r="IE415" s="46"/>
      <c r="IF415" s="46"/>
      <c r="IG415" s="46"/>
      <c r="IH415" s="46"/>
      <c r="II415" s="46"/>
      <c r="IJ415" s="46"/>
      <c r="IK415" s="46"/>
      <c r="IL415" s="46"/>
      <c r="IM415" s="46"/>
      <c r="IN415" s="46"/>
      <c r="IO415" s="46"/>
      <c r="IP415" s="46"/>
      <c r="IQ415" s="46"/>
      <c r="IR415" s="46"/>
      <c r="IS415" s="46"/>
      <c r="IT415" s="46"/>
      <c r="IU415" s="46"/>
      <c r="IV415" s="46"/>
      <c r="IW415" s="46"/>
      <c r="IX415" s="46"/>
      <c r="IY415" s="46"/>
      <c r="IZ415" s="46"/>
      <c r="JA415" s="46"/>
      <c r="JB415" s="46"/>
      <c r="JC415" s="46"/>
      <c r="JD415" s="46"/>
      <c r="JE415" s="46"/>
    </row>
    <row r="416" spans="1:265" s="7" customFormat="1" ht="15" customHeight="1" thickBot="1" x14ac:dyDescent="0.25">
      <c r="A416" s="98"/>
      <c r="B416" s="73" t="s">
        <v>363</v>
      </c>
      <c r="C416" s="118"/>
      <c r="D416" s="870" t="s">
        <v>580</v>
      </c>
      <c r="E416" s="879"/>
      <c r="F416" s="461"/>
      <c r="G416" s="462"/>
      <c r="H416" s="181" t="s">
        <v>351</v>
      </c>
      <c r="I416" s="181" t="s">
        <v>394</v>
      </c>
      <c r="J416" s="181"/>
      <c r="K416" s="219" t="s">
        <v>1381</v>
      </c>
      <c r="L416" s="219" t="s">
        <v>401</v>
      </c>
      <c r="M416" s="511">
        <v>6</v>
      </c>
      <c r="N416" s="511" t="s">
        <v>98</v>
      </c>
      <c r="O416" s="219" t="s">
        <v>348</v>
      </c>
      <c r="P416" s="2159">
        <f t="shared" si="36"/>
        <v>5</v>
      </c>
      <c r="Q416" s="325">
        <v>3</v>
      </c>
      <c r="R416" s="326">
        <v>2</v>
      </c>
      <c r="S416" s="326"/>
      <c r="T416" s="326"/>
      <c r="U416" s="326"/>
      <c r="V416" s="326"/>
      <c r="W416" s="327"/>
      <c r="X416" s="119"/>
      <c r="Y416" s="119"/>
      <c r="Z416" s="63"/>
      <c r="AA416" s="46"/>
      <c r="AB416" s="46"/>
      <c r="AC416" s="46" t="str">
        <f t="shared" si="39"/>
        <v/>
      </c>
      <c r="AD416" s="46"/>
      <c r="AE416" s="46"/>
      <c r="AF416" s="2111">
        <f t="shared" si="37"/>
        <v>5</v>
      </c>
      <c r="AG416" s="2111">
        <f t="shared" si="38"/>
        <v>0</v>
      </c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  <c r="CM416" s="46"/>
      <c r="CN416" s="46"/>
      <c r="CO416" s="46"/>
      <c r="CP416" s="46"/>
      <c r="CQ416" s="46"/>
      <c r="CR416" s="46"/>
      <c r="CS416" s="46"/>
      <c r="CT416" s="46"/>
      <c r="CU416" s="46"/>
      <c r="CV416" s="46"/>
      <c r="CW416" s="46"/>
      <c r="CX416" s="46"/>
      <c r="CY416" s="46"/>
      <c r="CZ416" s="46"/>
      <c r="DA416" s="46"/>
      <c r="DB416" s="46"/>
      <c r="DC416" s="46"/>
      <c r="DD416" s="46"/>
      <c r="DE416" s="46"/>
      <c r="DF416" s="46"/>
      <c r="DG416" s="46"/>
      <c r="DH416" s="46"/>
      <c r="DI416" s="46"/>
      <c r="DJ416" s="46"/>
      <c r="DK416" s="46"/>
      <c r="DL416" s="46"/>
      <c r="DM416" s="46"/>
      <c r="DN416" s="46"/>
      <c r="DO416" s="46"/>
      <c r="DP416" s="46"/>
      <c r="DQ416" s="46"/>
      <c r="DR416" s="46"/>
      <c r="DS416" s="46"/>
      <c r="DT416" s="46"/>
      <c r="DU416" s="46"/>
      <c r="DV416" s="46"/>
      <c r="DW416" s="46"/>
      <c r="DX416" s="46"/>
      <c r="DY416" s="46"/>
      <c r="DZ416" s="46"/>
      <c r="EA416" s="46"/>
      <c r="EB416" s="46"/>
      <c r="EC416" s="46"/>
      <c r="ED416" s="46"/>
      <c r="EE416" s="46"/>
      <c r="EF416" s="46"/>
      <c r="EG416" s="46"/>
      <c r="EH416" s="46"/>
      <c r="EI416" s="46"/>
      <c r="EJ416" s="46"/>
      <c r="EK416" s="46"/>
      <c r="EL416" s="46"/>
      <c r="EM416" s="46"/>
      <c r="EN416" s="46"/>
      <c r="EO416" s="46"/>
      <c r="EP416" s="46"/>
      <c r="EQ416" s="46"/>
      <c r="ER416" s="46"/>
      <c r="ES416" s="46"/>
      <c r="ET416" s="46"/>
      <c r="EU416" s="46"/>
      <c r="EV416" s="46"/>
      <c r="EW416" s="46"/>
      <c r="EX416" s="46"/>
      <c r="EY416" s="46"/>
      <c r="EZ416" s="46"/>
      <c r="FA416" s="46"/>
      <c r="FB416" s="46"/>
      <c r="FC416" s="46"/>
      <c r="FD416" s="46"/>
      <c r="FE416" s="46"/>
      <c r="FF416" s="46"/>
      <c r="FG416" s="46"/>
      <c r="FH416" s="46"/>
      <c r="FI416" s="46"/>
      <c r="FJ416" s="46"/>
      <c r="FK416" s="46"/>
      <c r="FL416" s="46"/>
      <c r="FM416" s="46"/>
      <c r="FN416" s="46"/>
      <c r="FO416" s="46"/>
      <c r="FP416" s="46"/>
      <c r="FQ416" s="46"/>
      <c r="FR416" s="46"/>
      <c r="FS416" s="46"/>
      <c r="FT416" s="46"/>
      <c r="FU416" s="46"/>
      <c r="FV416" s="46"/>
      <c r="FW416" s="46"/>
      <c r="FX416" s="46"/>
      <c r="FY416" s="46"/>
      <c r="FZ416" s="46"/>
      <c r="GA416" s="46"/>
      <c r="GB416" s="46"/>
      <c r="GC416" s="46"/>
      <c r="GD416" s="46"/>
      <c r="GE416" s="46"/>
      <c r="GF416" s="46"/>
      <c r="GG416" s="46"/>
      <c r="GH416" s="46"/>
      <c r="GI416" s="46"/>
      <c r="GJ416" s="46"/>
      <c r="GK416" s="46"/>
      <c r="GL416" s="46"/>
      <c r="GM416" s="46"/>
      <c r="GN416" s="46"/>
      <c r="GO416" s="46"/>
      <c r="GP416" s="46"/>
      <c r="GQ416" s="46"/>
      <c r="GR416" s="46"/>
      <c r="GS416" s="46"/>
      <c r="GT416" s="46"/>
      <c r="GU416" s="46"/>
      <c r="GV416" s="46"/>
      <c r="GW416" s="46"/>
      <c r="GX416" s="46"/>
      <c r="GY416" s="46"/>
      <c r="GZ416" s="46"/>
      <c r="HA416" s="46"/>
      <c r="HB416" s="46"/>
      <c r="HC416" s="46"/>
      <c r="HD416" s="46"/>
      <c r="HE416" s="46"/>
      <c r="HF416" s="46"/>
      <c r="HG416" s="46"/>
      <c r="HH416" s="46"/>
      <c r="HI416" s="46"/>
      <c r="HJ416" s="46"/>
      <c r="HK416" s="46"/>
      <c r="HL416" s="46"/>
      <c r="HM416" s="46"/>
      <c r="HN416" s="46"/>
      <c r="HO416" s="46"/>
      <c r="HP416" s="46"/>
      <c r="HQ416" s="46"/>
      <c r="HR416" s="46"/>
      <c r="HS416" s="46"/>
      <c r="HT416" s="46"/>
      <c r="HU416" s="46"/>
      <c r="HV416" s="46"/>
      <c r="HW416" s="46"/>
      <c r="HX416" s="46"/>
      <c r="HY416" s="46"/>
      <c r="HZ416" s="46"/>
      <c r="IA416" s="46"/>
      <c r="IB416" s="46"/>
      <c r="IC416" s="46"/>
      <c r="ID416" s="46"/>
      <c r="IE416" s="46"/>
      <c r="IF416" s="46"/>
      <c r="IG416" s="46"/>
      <c r="IH416" s="46"/>
      <c r="II416" s="46"/>
      <c r="IJ416" s="46"/>
      <c r="IK416" s="46"/>
      <c r="IL416" s="46"/>
      <c r="IM416" s="46"/>
      <c r="IN416" s="46"/>
      <c r="IO416" s="46"/>
      <c r="IP416" s="46"/>
      <c r="IQ416" s="46"/>
      <c r="IR416" s="46"/>
      <c r="IS416" s="46"/>
      <c r="IT416" s="46"/>
      <c r="IU416" s="46"/>
      <c r="IV416" s="46"/>
      <c r="IW416" s="46"/>
      <c r="IX416" s="46"/>
      <c r="IY416" s="46"/>
      <c r="IZ416" s="46"/>
      <c r="JA416" s="46"/>
      <c r="JB416" s="46"/>
      <c r="JC416" s="46"/>
      <c r="JD416" s="46"/>
      <c r="JE416" s="46"/>
    </row>
    <row r="417" spans="1:265" s="7" customFormat="1" ht="15" customHeight="1" thickBot="1" x14ac:dyDescent="0.25">
      <c r="A417" s="98"/>
      <c r="B417" s="73" t="s">
        <v>363</v>
      </c>
      <c r="C417" s="118"/>
      <c r="D417" s="870" t="s">
        <v>580</v>
      </c>
      <c r="E417" s="879"/>
      <c r="F417" s="461"/>
      <c r="G417" s="462"/>
      <c r="H417" s="181" t="s">
        <v>351</v>
      </c>
      <c r="I417" s="181" t="s">
        <v>394</v>
      </c>
      <c r="J417" s="1778" t="s">
        <v>1425</v>
      </c>
      <c r="K417" s="219" t="s">
        <v>1732</v>
      </c>
      <c r="L417" s="219"/>
      <c r="M417" s="511"/>
      <c r="N417" s="511"/>
      <c r="O417" s="219"/>
      <c r="P417" s="2159">
        <f t="shared" si="36"/>
        <v>0</v>
      </c>
      <c r="Q417" s="325"/>
      <c r="R417" s="326"/>
      <c r="S417" s="326"/>
      <c r="T417" s="326">
        <v>5</v>
      </c>
      <c r="U417" s="326"/>
      <c r="V417" s="326"/>
      <c r="W417" s="327"/>
      <c r="X417" s="119"/>
      <c r="Y417" s="119"/>
      <c r="Z417" s="63"/>
      <c r="AA417" s="46"/>
      <c r="AB417" s="46"/>
      <c r="AC417" s="46" t="str">
        <f t="shared" si="39"/>
        <v/>
      </c>
      <c r="AD417" s="46"/>
      <c r="AE417" s="46"/>
      <c r="AF417" s="2111">
        <f t="shared" si="37"/>
        <v>0</v>
      </c>
      <c r="AG417" s="2111">
        <f t="shared" si="38"/>
        <v>0</v>
      </c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  <c r="CZ417" s="46"/>
      <c r="DA417" s="46"/>
      <c r="DB417" s="46"/>
      <c r="DC417" s="46"/>
      <c r="DD417" s="46"/>
      <c r="DE417" s="46"/>
      <c r="DF417" s="46"/>
      <c r="DG417" s="46"/>
      <c r="DH417" s="46"/>
      <c r="DI417" s="46"/>
      <c r="DJ417" s="46"/>
      <c r="DK417" s="46"/>
      <c r="DL417" s="46"/>
      <c r="DM417" s="46"/>
      <c r="DN417" s="46"/>
      <c r="DO417" s="46"/>
      <c r="DP417" s="46"/>
      <c r="DQ417" s="46"/>
      <c r="DR417" s="46"/>
      <c r="DS417" s="46"/>
      <c r="DT417" s="46"/>
      <c r="DU417" s="46"/>
      <c r="DV417" s="46"/>
      <c r="DW417" s="46"/>
      <c r="DX417" s="46"/>
      <c r="DY417" s="46"/>
      <c r="DZ417" s="46"/>
      <c r="EA417" s="46"/>
      <c r="EB417" s="46"/>
      <c r="EC417" s="46"/>
      <c r="ED417" s="46"/>
      <c r="EE417" s="46"/>
      <c r="EF417" s="46"/>
      <c r="EG417" s="46"/>
      <c r="EH417" s="46"/>
      <c r="EI417" s="46"/>
      <c r="EJ417" s="46"/>
      <c r="EK417" s="46"/>
      <c r="EL417" s="46"/>
      <c r="EM417" s="46"/>
      <c r="EN417" s="46"/>
      <c r="EO417" s="46"/>
      <c r="EP417" s="46"/>
      <c r="EQ417" s="46"/>
      <c r="ER417" s="46"/>
      <c r="ES417" s="46"/>
      <c r="ET417" s="46"/>
      <c r="EU417" s="46"/>
      <c r="EV417" s="46"/>
      <c r="EW417" s="46"/>
      <c r="EX417" s="46"/>
      <c r="EY417" s="46"/>
      <c r="EZ417" s="46"/>
      <c r="FA417" s="46"/>
      <c r="FB417" s="46"/>
      <c r="FC417" s="46"/>
      <c r="FD417" s="46"/>
      <c r="FE417" s="46"/>
      <c r="FF417" s="46"/>
      <c r="FG417" s="46"/>
      <c r="FH417" s="46"/>
      <c r="FI417" s="46"/>
      <c r="FJ417" s="46"/>
      <c r="FK417" s="46"/>
      <c r="FL417" s="46"/>
      <c r="FM417" s="46"/>
      <c r="FN417" s="46"/>
      <c r="FO417" s="46"/>
      <c r="FP417" s="46"/>
      <c r="FQ417" s="46"/>
      <c r="FR417" s="46"/>
      <c r="FS417" s="46"/>
      <c r="FT417" s="46"/>
      <c r="FU417" s="46"/>
      <c r="FV417" s="46"/>
      <c r="FW417" s="46"/>
      <c r="FX417" s="46"/>
      <c r="FY417" s="46"/>
      <c r="FZ417" s="46"/>
      <c r="GA417" s="46"/>
      <c r="GB417" s="46"/>
      <c r="GC417" s="46"/>
      <c r="GD417" s="46"/>
      <c r="GE417" s="46"/>
      <c r="GF417" s="46"/>
      <c r="GG417" s="46"/>
      <c r="GH417" s="46"/>
      <c r="GI417" s="46"/>
      <c r="GJ417" s="46"/>
      <c r="GK417" s="46"/>
      <c r="GL417" s="46"/>
      <c r="GM417" s="46"/>
      <c r="GN417" s="46"/>
      <c r="GO417" s="46"/>
      <c r="GP417" s="46"/>
      <c r="GQ417" s="46"/>
      <c r="GR417" s="46"/>
      <c r="GS417" s="46"/>
      <c r="GT417" s="46"/>
      <c r="GU417" s="46"/>
      <c r="GV417" s="46"/>
      <c r="GW417" s="46"/>
      <c r="GX417" s="46"/>
      <c r="GY417" s="46"/>
      <c r="GZ417" s="46"/>
      <c r="HA417" s="46"/>
      <c r="HB417" s="46"/>
      <c r="HC417" s="46"/>
      <c r="HD417" s="46"/>
      <c r="HE417" s="46"/>
      <c r="HF417" s="46"/>
      <c r="HG417" s="46"/>
      <c r="HH417" s="46"/>
      <c r="HI417" s="46"/>
      <c r="HJ417" s="46"/>
      <c r="HK417" s="46"/>
      <c r="HL417" s="46"/>
      <c r="HM417" s="46"/>
      <c r="HN417" s="46"/>
      <c r="HO417" s="46"/>
      <c r="HP417" s="46"/>
      <c r="HQ417" s="46"/>
      <c r="HR417" s="46"/>
      <c r="HS417" s="46"/>
      <c r="HT417" s="46"/>
      <c r="HU417" s="46"/>
      <c r="HV417" s="46"/>
      <c r="HW417" s="46"/>
      <c r="HX417" s="46"/>
      <c r="HY417" s="46"/>
      <c r="HZ417" s="46"/>
      <c r="IA417" s="46"/>
      <c r="IB417" s="46"/>
      <c r="IC417" s="46"/>
      <c r="ID417" s="46"/>
      <c r="IE417" s="46"/>
      <c r="IF417" s="46"/>
      <c r="IG417" s="46"/>
      <c r="IH417" s="46"/>
      <c r="II417" s="46"/>
      <c r="IJ417" s="46"/>
      <c r="IK417" s="46"/>
      <c r="IL417" s="46"/>
      <c r="IM417" s="46"/>
      <c r="IN417" s="46"/>
      <c r="IO417" s="46"/>
      <c r="IP417" s="46"/>
      <c r="IQ417" s="46"/>
      <c r="IR417" s="46"/>
      <c r="IS417" s="46"/>
      <c r="IT417" s="46"/>
      <c r="IU417" s="46"/>
      <c r="IV417" s="46"/>
      <c r="IW417" s="46"/>
      <c r="IX417" s="46"/>
      <c r="IY417" s="46"/>
      <c r="IZ417" s="46"/>
      <c r="JA417" s="46"/>
      <c r="JB417" s="46"/>
      <c r="JC417" s="46"/>
      <c r="JD417" s="46"/>
      <c r="JE417" s="46"/>
    </row>
    <row r="418" spans="1:265" s="7" customFormat="1" ht="15" customHeight="1" thickBot="1" x14ac:dyDescent="0.25">
      <c r="A418" s="98"/>
      <c r="B418" s="73" t="s">
        <v>363</v>
      </c>
      <c r="C418" s="118"/>
      <c r="D418" s="870" t="s">
        <v>580</v>
      </c>
      <c r="E418" s="879"/>
      <c r="F418" s="461"/>
      <c r="G418" s="462"/>
      <c r="H418" s="181" t="s">
        <v>351</v>
      </c>
      <c r="I418" s="181" t="s">
        <v>394</v>
      </c>
      <c r="J418" s="1759" t="s">
        <v>1424</v>
      </c>
      <c r="K418" s="742" t="s">
        <v>1508</v>
      </c>
      <c r="L418" s="219"/>
      <c r="M418" s="511"/>
      <c r="N418" s="511"/>
      <c r="O418" s="219"/>
      <c r="P418" s="2159">
        <f t="shared" si="36"/>
        <v>0</v>
      </c>
      <c r="Q418" s="325"/>
      <c r="R418" s="326"/>
      <c r="S418" s="326"/>
      <c r="T418" s="326"/>
      <c r="U418" s="326"/>
      <c r="V418" s="326"/>
      <c r="W418" s="327">
        <v>4</v>
      </c>
      <c r="X418" s="119"/>
      <c r="Y418" s="119"/>
      <c r="Z418" s="63"/>
      <c r="AA418" s="46"/>
      <c r="AB418" s="46"/>
      <c r="AC418" s="46" t="str">
        <f t="shared" si="39"/>
        <v/>
      </c>
      <c r="AD418" s="46"/>
      <c r="AE418" s="46"/>
      <c r="AF418" s="2111">
        <f t="shared" si="37"/>
        <v>0</v>
      </c>
      <c r="AG418" s="2111">
        <f t="shared" si="38"/>
        <v>4</v>
      </c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  <c r="CZ418" s="46"/>
      <c r="DA418" s="46"/>
      <c r="DB418" s="46"/>
      <c r="DC418" s="46"/>
      <c r="DD418" s="46"/>
      <c r="DE418" s="46"/>
      <c r="DF418" s="46"/>
      <c r="DG418" s="46"/>
      <c r="DH418" s="46"/>
      <c r="DI418" s="46"/>
      <c r="DJ418" s="46"/>
      <c r="DK418" s="46"/>
      <c r="DL418" s="46"/>
      <c r="DM418" s="46"/>
      <c r="DN418" s="46"/>
      <c r="DO418" s="46"/>
      <c r="DP418" s="46"/>
      <c r="DQ418" s="46"/>
      <c r="DR418" s="46"/>
      <c r="DS418" s="46"/>
      <c r="DT418" s="46"/>
      <c r="DU418" s="46"/>
      <c r="DV418" s="46"/>
      <c r="DW418" s="46"/>
      <c r="DX418" s="46"/>
      <c r="DY418" s="46"/>
      <c r="DZ418" s="46"/>
      <c r="EA418" s="46"/>
      <c r="EB418" s="46"/>
      <c r="EC418" s="46"/>
      <c r="ED418" s="46"/>
      <c r="EE418" s="46"/>
      <c r="EF418" s="46"/>
      <c r="EG418" s="46"/>
      <c r="EH418" s="46"/>
      <c r="EI418" s="46"/>
      <c r="EJ418" s="46"/>
      <c r="EK418" s="46"/>
      <c r="EL418" s="46"/>
      <c r="EM418" s="46"/>
      <c r="EN418" s="46"/>
      <c r="EO418" s="46"/>
      <c r="EP418" s="46"/>
      <c r="EQ418" s="46"/>
      <c r="ER418" s="46"/>
      <c r="ES418" s="46"/>
      <c r="ET418" s="46"/>
      <c r="EU418" s="46"/>
      <c r="EV418" s="46"/>
      <c r="EW418" s="46"/>
      <c r="EX418" s="46"/>
      <c r="EY418" s="46"/>
      <c r="EZ418" s="46"/>
      <c r="FA418" s="46"/>
      <c r="FB418" s="46"/>
      <c r="FC418" s="46"/>
      <c r="FD418" s="46"/>
      <c r="FE418" s="46"/>
      <c r="FF418" s="46"/>
      <c r="FG418" s="46"/>
      <c r="FH418" s="46"/>
      <c r="FI418" s="46"/>
      <c r="FJ418" s="46"/>
      <c r="FK418" s="46"/>
      <c r="FL418" s="46"/>
      <c r="FM418" s="46"/>
      <c r="FN418" s="46"/>
      <c r="FO418" s="46"/>
      <c r="FP418" s="46"/>
      <c r="FQ418" s="46"/>
      <c r="FR418" s="46"/>
      <c r="FS418" s="46"/>
      <c r="FT418" s="46"/>
      <c r="FU418" s="46"/>
      <c r="FV418" s="46"/>
      <c r="FW418" s="46"/>
      <c r="FX418" s="46"/>
      <c r="FY418" s="46"/>
      <c r="FZ418" s="46"/>
      <c r="GA418" s="46"/>
      <c r="GB418" s="46"/>
      <c r="GC418" s="46"/>
      <c r="GD418" s="46"/>
      <c r="GE418" s="46"/>
      <c r="GF418" s="46"/>
      <c r="GG418" s="46"/>
      <c r="GH418" s="46"/>
      <c r="GI418" s="46"/>
      <c r="GJ418" s="46"/>
      <c r="GK418" s="46"/>
      <c r="GL418" s="46"/>
      <c r="GM418" s="46"/>
      <c r="GN418" s="46"/>
      <c r="GO418" s="46"/>
      <c r="GP418" s="46"/>
      <c r="GQ418" s="46"/>
      <c r="GR418" s="46"/>
      <c r="GS418" s="46"/>
      <c r="GT418" s="46"/>
      <c r="GU418" s="46"/>
      <c r="GV418" s="46"/>
      <c r="GW418" s="46"/>
      <c r="GX418" s="46"/>
      <c r="GY418" s="46"/>
      <c r="GZ418" s="46"/>
      <c r="HA418" s="46"/>
      <c r="HB418" s="46"/>
      <c r="HC418" s="46"/>
      <c r="HD418" s="46"/>
      <c r="HE418" s="46"/>
      <c r="HF418" s="46"/>
      <c r="HG418" s="46"/>
      <c r="HH418" s="46"/>
      <c r="HI418" s="46"/>
      <c r="HJ418" s="46"/>
      <c r="HK418" s="46"/>
      <c r="HL418" s="46"/>
      <c r="HM418" s="46"/>
      <c r="HN418" s="46"/>
      <c r="HO418" s="46"/>
      <c r="HP418" s="46"/>
      <c r="HQ418" s="46"/>
      <c r="HR418" s="46"/>
      <c r="HS418" s="46"/>
      <c r="HT418" s="46"/>
      <c r="HU418" s="46"/>
      <c r="HV418" s="46"/>
      <c r="HW418" s="46"/>
      <c r="HX418" s="46"/>
      <c r="HY418" s="46"/>
      <c r="HZ418" s="46"/>
      <c r="IA418" s="46"/>
      <c r="IB418" s="46"/>
      <c r="IC418" s="46"/>
      <c r="ID418" s="46"/>
      <c r="IE418" s="46"/>
      <c r="IF418" s="46"/>
      <c r="IG418" s="46"/>
      <c r="IH418" s="46"/>
      <c r="II418" s="46"/>
      <c r="IJ418" s="46"/>
      <c r="IK418" s="46"/>
      <c r="IL418" s="46"/>
      <c r="IM418" s="46"/>
      <c r="IN418" s="46"/>
      <c r="IO418" s="46"/>
      <c r="IP418" s="46"/>
      <c r="IQ418" s="46"/>
      <c r="IR418" s="46"/>
      <c r="IS418" s="46"/>
      <c r="IT418" s="46"/>
      <c r="IU418" s="46"/>
      <c r="IV418" s="46"/>
      <c r="IW418" s="46"/>
      <c r="IX418" s="46"/>
      <c r="IY418" s="46"/>
      <c r="IZ418" s="46"/>
      <c r="JA418" s="46"/>
      <c r="JB418" s="46"/>
      <c r="JC418" s="46"/>
      <c r="JD418" s="46"/>
      <c r="JE418" s="46"/>
    </row>
    <row r="419" spans="1:265" s="7" customFormat="1" ht="15" customHeight="1" thickBot="1" x14ac:dyDescent="0.25">
      <c r="A419" s="98"/>
      <c r="B419" s="73" t="s">
        <v>363</v>
      </c>
      <c r="C419" s="118"/>
      <c r="D419" s="870" t="s">
        <v>580</v>
      </c>
      <c r="E419" s="879"/>
      <c r="F419" s="461"/>
      <c r="G419" s="462"/>
      <c r="H419" s="181" t="s">
        <v>351</v>
      </c>
      <c r="I419" s="181" t="s">
        <v>394</v>
      </c>
      <c r="J419" s="1757" t="s">
        <v>1424</v>
      </c>
      <c r="K419" s="219" t="s">
        <v>1507</v>
      </c>
      <c r="L419" s="219"/>
      <c r="M419" s="511"/>
      <c r="N419" s="511"/>
      <c r="O419" s="219"/>
      <c r="P419" s="2159">
        <f t="shared" si="36"/>
        <v>0</v>
      </c>
      <c r="Q419" s="325"/>
      <c r="R419" s="326"/>
      <c r="S419" s="326"/>
      <c r="T419" s="326"/>
      <c r="U419" s="326"/>
      <c r="V419" s="326"/>
      <c r="W419" s="327">
        <v>5</v>
      </c>
      <c r="X419" s="119"/>
      <c r="Y419" s="119"/>
      <c r="Z419" s="63"/>
      <c r="AA419" s="46"/>
      <c r="AB419" s="46"/>
      <c r="AC419" s="46" t="str">
        <f t="shared" si="39"/>
        <v/>
      </c>
      <c r="AD419" s="46"/>
      <c r="AE419" s="46"/>
      <c r="AF419" s="2111">
        <f t="shared" si="37"/>
        <v>0</v>
      </c>
      <c r="AG419" s="2111">
        <f t="shared" si="38"/>
        <v>5</v>
      </c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  <c r="CM419" s="46"/>
      <c r="CN419" s="46"/>
      <c r="CO419" s="46"/>
      <c r="CP419" s="46"/>
      <c r="CQ419" s="46"/>
      <c r="CR419" s="46"/>
      <c r="CS419" s="46"/>
      <c r="CT419" s="46"/>
      <c r="CU419" s="46"/>
      <c r="CV419" s="46"/>
      <c r="CW419" s="46"/>
      <c r="CX419" s="46"/>
      <c r="CY419" s="46"/>
      <c r="CZ419" s="46"/>
      <c r="DA419" s="46"/>
      <c r="DB419" s="46"/>
      <c r="DC419" s="46"/>
      <c r="DD419" s="46"/>
      <c r="DE419" s="46"/>
      <c r="DF419" s="46"/>
      <c r="DG419" s="46"/>
      <c r="DH419" s="46"/>
      <c r="DI419" s="46"/>
      <c r="DJ419" s="46"/>
      <c r="DK419" s="46"/>
      <c r="DL419" s="46"/>
      <c r="DM419" s="46"/>
      <c r="DN419" s="46"/>
      <c r="DO419" s="46"/>
      <c r="DP419" s="46"/>
      <c r="DQ419" s="46"/>
      <c r="DR419" s="46"/>
      <c r="DS419" s="46"/>
      <c r="DT419" s="46"/>
      <c r="DU419" s="46"/>
      <c r="DV419" s="46"/>
      <c r="DW419" s="46"/>
      <c r="DX419" s="46"/>
      <c r="DY419" s="46"/>
      <c r="DZ419" s="46"/>
      <c r="EA419" s="46"/>
      <c r="EB419" s="46"/>
      <c r="EC419" s="46"/>
      <c r="ED419" s="46"/>
      <c r="EE419" s="46"/>
      <c r="EF419" s="46"/>
      <c r="EG419" s="46"/>
      <c r="EH419" s="46"/>
      <c r="EI419" s="46"/>
      <c r="EJ419" s="46"/>
      <c r="EK419" s="46"/>
      <c r="EL419" s="46"/>
      <c r="EM419" s="46"/>
      <c r="EN419" s="46"/>
      <c r="EO419" s="46"/>
      <c r="EP419" s="46"/>
      <c r="EQ419" s="46"/>
      <c r="ER419" s="46"/>
      <c r="ES419" s="46"/>
      <c r="ET419" s="46"/>
      <c r="EU419" s="46"/>
      <c r="EV419" s="46"/>
      <c r="EW419" s="46"/>
      <c r="EX419" s="46"/>
      <c r="EY419" s="46"/>
      <c r="EZ419" s="46"/>
      <c r="FA419" s="46"/>
      <c r="FB419" s="46"/>
      <c r="FC419" s="46"/>
      <c r="FD419" s="46"/>
      <c r="FE419" s="46"/>
      <c r="FF419" s="46"/>
      <c r="FG419" s="46"/>
      <c r="FH419" s="46"/>
      <c r="FI419" s="46"/>
      <c r="FJ419" s="46"/>
      <c r="FK419" s="46"/>
      <c r="FL419" s="46"/>
      <c r="FM419" s="46"/>
      <c r="FN419" s="46"/>
      <c r="FO419" s="46"/>
      <c r="FP419" s="46"/>
      <c r="FQ419" s="46"/>
      <c r="FR419" s="46"/>
      <c r="FS419" s="46"/>
      <c r="FT419" s="46"/>
      <c r="FU419" s="46"/>
      <c r="FV419" s="46"/>
      <c r="FW419" s="46"/>
      <c r="FX419" s="46"/>
      <c r="FY419" s="46"/>
      <c r="FZ419" s="46"/>
      <c r="GA419" s="46"/>
      <c r="GB419" s="46"/>
      <c r="GC419" s="46"/>
      <c r="GD419" s="46"/>
      <c r="GE419" s="46"/>
      <c r="GF419" s="46"/>
      <c r="GG419" s="46"/>
      <c r="GH419" s="46"/>
      <c r="GI419" s="46"/>
      <c r="GJ419" s="46"/>
      <c r="GK419" s="46"/>
      <c r="GL419" s="46"/>
      <c r="GM419" s="46"/>
      <c r="GN419" s="46"/>
      <c r="GO419" s="46"/>
      <c r="GP419" s="46"/>
      <c r="GQ419" s="46"/>
      <c r="GR419" s="46"/>
      <c r="GS419" s="46"/>
      <c r="GT419" s="46"/>
      <c r="GU419" s="46"/>
      <c r="GV419" s="46"/>
      <c r="GW419" s="46"/>
      <c r="GX419" s="46"/>
      <c r="GY419" s="46"/>
      <c r="GZ419" s="46"/>
      <c r="HA419" s="46"/>
      <c r="HB419" s="46"/>
      <c r="HC419" s="46"/>
      <c r="HD419" s="46"/>
      <c r="HE419" s="46"/>
      <c r="HF419" s="46"/>
      <c r="HG419" s="46"/>
      <c r="HH419" s="46"/>
      <c r="HI419" s="46"/>
      <c r="HJ419" s="46"/>
      <c r="HK419" s="46"/>
      <c r="HL419" s="46"/>
      <c r="HM419" s="46"/>
      <c r="HN419" s="46"/>
      <c r="HO419" s="46"/>
      <c r="HP419" s="46"/>
      <c r="HQ419" s="46"/>
      <c r="HR419" s="46"/>
      <c r="HS419" s="46"/>
      <c r="HT419" s="46"/>
      <c r="HU419" s="46"/>
      <c r="HV419" s="46"/>
      <c r="HW419" s="46"/>
      <c r="HX419" s="46"/>
      <c r="HY419" s="46"/>
      <c r="HZ419" s="46"/>
      <c r="IA419" s="46"/>
      <c r="IB419" s="46"/>
      <c r="IC419" s="46"/>
      <c r="ID419" s="46"/>
      <c r="IE419" s="46"/>
      <c r="IF419" s="46"/>
      <c r="IG419" s="46"/>
      <c r="IH419" s="46"/>
      <c r="II419" s="46"/>
      <c r="IJ419" s="46"/>
      <c r="IK419" s="46"/>
      <c r="IL419" s="46"/>
      <c r="IM419" s="46"/>
      <c r="IN419" s="46"/>
      <c r="IO419" s="46"/>
      <c r="IP419" s="46"/>
      <c r="IQ419" s="46"/>
      <c r="IR419" s="46"/>
      <c r="IS419" s="46"/>
      <c r="IT419" s="46"/>
      <c r="IU419" s="46"/>
      <c r="IV419" s="46"/>
      <c r="IW419" s="46"/>
      <c r="IX419" s="46"/>
      <c r="IY419" s="46"/>
      <c r="IZ419" s="46"/>
      <c r="JA419" s="46"/>
      <c r="JB419" s="46"/>
      <c r="JC419" s="46"/>
      <c r="JD419" s="46"/>
      <c r="JE419" s="46"/>
    </row>
    <row r="420" spans="1:265" s="7" customFormat="1" ht="15" customHeight="1" thickBot="1" x14ac:dyDescent="0.25">
      <c r="A420" s="98"/>
      <c r="B420" s="73" t="s">
        <v>363</v>
      </c>
      <c r="C420" s="118"/>
      <c r="D420" s="870" t="s">
        <v>580</v>
      </c>
      <c r="E420" s="879"/>
      <c r="F420" s="461"/>
      <c r="G420" s="462"/>
      <c r="H420" s="181" t="s">
        <v>351</v>
      </c>
      <c r="I420" s="181" t="s">
        <v>394</v>
      </c>
      <c r="J420" s="1759" t="s">
        <v>1424</v>
      </c>
      <c r="K420" s="219" t="s">
        <v>1505</v>
      </c>
      <c r="L420" s="219"/>
      <c r="M420" s="511"/>
      <c r="N420" s="511"/>
      <c r="O420" s="219"/>
      <c r="P420" s="2159">
        <f t="shared" si="36"/>
        <v>0</v>
      </c>
      <c r="Q420" s="325"/>
      <c r="R420" s="326"/>
      <c r="S420" s="326">
        <v>4</v>
      </c>
      <c r="T420" s="326"/>
      <c r="U420" s="326"/>
      <c r="V420" s="326"/>
      <c r="W420" s="327"/>
      <c r="X420" s="119"/>
      <c r="Y420" s="119"/>
      <c r="Z420" s="63"/>
      <c r="AA420" s="46"/>
      <c r="AB420" s="46"/>
      <c r="AC420" s="46" t="str">
        <f t="shared" si="39"/>
        <v/>
      </c>
      <c r="AD420" s="46"/>
      <c r="AE420" s="46"/>
      <c r="AF420" s="2111">
        <f t="shared" si="37"/>
        <v>0</v>
      </c>
      <c r="AG420" s="2111">
        <f t="shared" si="38"/>
        <v>4</v>
      </c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  <c r="CZ420" s="46"/>
      <c r="DA420" s="46"/>
      <c r="DB420" s="46"/>
      <c r="DC420" s="46"/>
      <c r="DD420" s="46"/>
      <c r="DE420" s="46"/>
      <c r="DF420" s="46"/>
      <c r="DG420" s="46"/>
      <c r="DH420" s="46"/>
      <c r="DI420" s="46"/>
      <c r="DJ420" s="46"/>
      <c r="DK420" s="46"/>
      <c r="DL420" s="46"/>
      <c r="DM420" s="46"/>
      <c r="DN420" s="46"/>
      <c r="DO420" s="46"/>
      <c r="DP420" s="46"/>
      <c r="DQ420" s="46"/>
      <c r="DR420" s="46"/>
      <c r="DS420" s="46"/>
      <c r="DT420" s="46"/>
      <c r="DU420" s="46"/>
      <c r="DV420" s="46"/>
      <c r="DW420" s="46"/>
      <c r="DX420" s="46"/>
      <c r="DY420" s="46"/>
      <c r="DZ420" s="46"/>
      <c r="EA420" s="46"/>
      <c r="EB420" s="46"/>
      <c r="EC420" s="46"/>
      <c r="ED420" s="46"/>
      <c r="EE420" s="46"/>
      <c r="EF420" s="46"/>
      <c r="EG420" s="46"/>
      <c r="EH420" s="46"/>
      <c r="EI420" s="46"/>
      <c r="EJ420" s="46"/>
      <c r="EK420" s="46"/>
      <c r="EL420" s="46"/>
      <c r="EM420" s="46"/>
      <c r="EN420" s="46"/>
      <c r="EO420" s="46"/>
      <c r="EP420" s="46"/>
      <c r="EQ420" s="46"/>
      <c r="ER420" s="46"/>
      <c r="ES420" s="46"/>
      <c r="ET420" s="46"/>
      <c r="EU420" s="46"/>
      <c r="EV420" s="46"/>
      <c r="EW420" s="46"/>
      <c r="EX420" s="46"/>
      <c r="EY420" s="46"/>
      <c r="EZ420" s="46"/>
      <c r="FA420" s="46"/>
      <c r="FB420" s="46"/>
      <c r="FC420" s="46"/>
      <c r="FD420" s="46"/>
      <c r="FE420" s="46"/>
      <c r="FF420" s="46"/>
      <c r="FG420" s="46"/>
      <c r="FH420" s="46"/>
      <c r="FI420" s="46"/>
      <c r="FJ420" s="46"/>
      <c r="FK420" s="46"/>
      <c r="FL420" s="46"/>
      <c r="FM420" s="46"/>
      <c r="FN420" s="46"/>
      <c r="FO420" s="46"/>
      <c r="FP420" s="46"/>
      <c r="FQ420" s="46"/>
      <c r="FR420" s="46"/>
      <c r="FS420" s="46"/>
      <c r="FT420" s="46"/>
      <c r="FU420" s="46"/>
      <c r="FV420" s="46"/>
      <c r="FW420" s="46"/>
      <c r="FX420" s="46"/>
      <c r="FY420" s="46"/>
      <c r="FZ420" s="46"/>
      <c r="GA420" s="46"/>
      <c r="GB420" s="46"/>
      <c r="GC420" s="46"/>
      <c r="GD420" s="46"/>
      <c r="GE420" s="46"/>
      <c r="GF420" s="46"/>
      <c r="GG420" s="46"/>
      <c r="GH420" s="46"/>
      <c r="GI420" s="46"/>
      <c r="GJ420" s="46"/>
      <c r="GK420" s="46"/>
      <c r="GL420" s="46"/>
      <c r="GM420" s="46"/>
      <c r="GN420" s="46"/>
      <c r="GO420" s="46"/>
      <c r="GP420" s="46"/>
      <c r="GQ420" s="46"/>
      <c r="GR420" s="46"/>
      <c r="GS420" s="46"/>
      <c r="GT420" s="46"/>
      <c r="GU420" s="46"/>
      <c r="GV420" s="46"/>
      <c r="GW420" s="46"/>
      <c r="GX420" s="46"/>
      <c r="GY420" s="46"/>
      <c r="GZ420" s="46"/>
      <c r="HA420" s="46"/>
      <c r="HB420" s="46"/>
      <c r="HC420" s="46"/>
      <c r="HD420" s="46"/>
      <c r="HE420" s="46"/>
      <c r="HF420" s="46"/>
      <c r="HG420" s="46"/>
      <c r="HH420" s="46"/>
      <c r="HI420" s="46"/>
      <c r="HJ420" s="46"/>
      <c r="HK420" s="46"/>
      <c r="HL420" s="46"/>
      <c r="HM420" s="46"/>
      <c r="HN420" s="46"/>
      <c r="HO420" s="46"/>
      <c r="HP420" s="46"/>
      <c r="HQ420" s="46"/>
      <c r="HR420" s="46"/>
      <c r="HS420" s="46"/>
      <c r="HT420" s="46"/>
      <c r="HU420" s="46"/>
      <c r="HV420" s="46"/>
      <c r="HW420" s="46"/>
      <c r="HX420" s="46"/>
      <c r="HY420" s="46"/>
      <c r="HZ420" s="46"/>
      <c r="IA420" s="46"/>
      <c r="IB420" s="46"/>
      <c r="IC420" s="46"/>
      <c r="ID420" s="46"/>
      <c r="IE420" s="46"/>
      <c r="IF420" s="46"/>
      <c r="IG420" s="46"/>
      <c r="IH420" s="46"/>
      <c r="II420" s="46"/>
      <c r="IJ420" s="46"/>
      <c r="IK420" s="46"/>
      <c r="IL420" s="46"/>
      <c r="IM420" s="46"/>
      <c r="IN420" s="46"/>
      <c r="IO420" s="46"/>
      <c r="IP420" s="46"/>
      <c r="IQ420" s="46"/>
      <c r="IR420" s="46"/>
      <c r="IS420" s="46"/>
      <c r="IT420" s="46"/>
      <c r="IU420" s="46"/>
      <c r="IV420" s="46"/>
      <c r="IW420" s="46"/>
      <c r="IX420" s="46"/>
      <c r="IY420" s="46"/>
      <c r="IZ420" s="46"/>
      <c r="JA420" s="46"/>
      <c r="JB420" s="46"/>
      <c r="JC420" s="46"/>
      <c r="JD420" s="46"/>
      <c r="JE420" s="46"/>
    </row>
    <row r="421" spans="1:265" s="7" customFormat="1" ht="15" customHeight="1" thickBot="1" x14ac:dyDescent="0.25">
      <c r="A421" s="98"/>
      <c r="B421" s="73" t="s">
        <v>363</v>
      </c>
      <c r="C421" s="118"/>
      <c r="D421" s="873" t="s">
        <v>580</v>
      </c>
      <c r="E421" s="879"/>
      <c r="F421" s="461"/>
      <c r="G421" s="462"/>
      <c r="H421" s="200" t="s">
        <v>351</v>
      </c>
      <c r="I421" s="200" t="s">
        <v>394</v>
      </c>
      <c r="J421" s="1756" t="s">
        <v>1424</v>
      </c>
      <c r="K421" s="212" t="s">
        <v>1506</v>
      </c>
      <c r="L421" s="221"/>
      <c r="M421" s="521"/>
      <c r="N421" s="521"/>
      <c r="O421" s="221"/>
      <c r="P421" s="2159">
        <f t="shared" si="36"/>
        <v>0</v>
      </c>
      <c r="Q421" s="338"/>
      <c r="R421" s="339"/>
      <c r="S421" s="339">
        <v>2</v>
      </c>
      <c r="T421" s="339"/>
      <c r="U421" s="339"/>
      <c r="V421" s="339"/>
      <c r="W421" s="340"/>
      <c r="X421" s="133">
        <f>SUM(Q413:W421)</f>
        <v>40</v>
      </c>
      <c r="Y421" s="133">
        <v>40</v>
      </c>
      <c r="Z421" s="63"/>
      <c r="AA421" s="46"/>
      <c r="AB421" s="46"/>
      <c r="AC421" s="46" t="str">
        <f t="shared" si="39"/>
        <v/>
      </c>
      <c r="AD421" s="46"/>
      <c r="AE421" s="46"/>
      <c r="AF421" s="2111">
        <f t="shared" si="37"/>
        <v>0</v>
      </c>
      <c r="AG421" s="2111">
        <f t="shared" si="38"/>
        <v>2</v>
      </c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  <c r="CZ421" s="46"/>
      <c r="DA421" s="46"/>
      <c r="DB421" s="46"/>
      <c r="DC421" s="46"/>
      <c r="DD421" s="46"/>
      <c r="DE421" s="46"/>
      <c r="DF421" s="46"/>
      <c r="DG421" s="46"/>
      <c r="DH421" s="46"/>
      <c r="DI421" s="46"/>
      <c r="DJ421" s="46"/>
      <c r="DK421" s="46"/>
      <c r="DL421" s="46"/>
      <c r="DM421" s="46"/>
      <c r="DN421" s="46"/>
      <c r="DO421" s="46"/>
      <c r="DP421" s="46"/>
      <c r="DQ421" s="46"/>
      <c r="DR421" s="46"/>
      <c r="DS421" s="46"/>
      <c r="DT421" s="46"/>
      <c r="DU421" s="46"/>
      <c r="DV421" s="46"/>
      <c r="DW421" s="46"/>
      <c r="DX421" s="46"/>
      <c r="DY421" s="46"/>
      <c r="DZ421" s="46"/>
      <c r="EA421" s="46"/>
      <c r="EB421" s="46"/>
      <c r="EC421" s="46"/>
      <c r="ED421" s="46"/>
      <c r="EE421" s="46"/>
      <c r="EF421" s="46"/>
      <c r="EG421" s="46"/>
      <c r="EH421" s="46"/>
      <c r="EI421" s="46"/>
      <c r="EJ421" s="46"/>
      <c r="EK421" s="46"/>
      <c r="EL421" s="46"/>
      <c r="EM421" s="46"/>
      <c r="EN421" s="46"/>
      <c r="EO421" s="46"/>
      <c r="EP421" s="46"/>
      <c r="EQ421" s="46"/>
      <c r="ER421" s="46"/>
      <c r="ES421" s="46"/>
      <c r="ET421" s="46"/>
      <c r="EU421" s="46"/>
      <c r="EV421" s="46"/>
      <c r="EW421" s="46"/>
      <c r="EX421" s="46"/>
      <c r="EY421" s="46"/>
      <c r="EZ421" s="46"/>
      <c r="FA421" s="46"/>
      <c r="FB421" s="46"/>
      <c r="FC421" s="46"/>
      <c r="FD421" s="46"/>
      <c r="FE421" s="46"/>
      <c r="FF421" s="46"/>
      <c r="FG421" s="46"/>
      <c r="FH421" s="46"/>
      <c r="FI421" s="46"/>
      <c r="FJ421" s="46"/>
      <c r="FK421" s="46"/>
      <c r="FL421" s="46"/>
      <c r="FM421" s="46"/>
      <c r="FN421" s="46"/>
      <c r="FO421" s="46"/>
      <c r="FP421" s="46"/>
      <c r="FQ421" s="46"/>
      <c r="FR421" s="46"/>
      <c r="FS421" s="46"/>
      <c r="FT421" s="46"/>
      <c r="FU421" s="46"/>
      <c r="FV421" s="46"/>
      <c r="FW421" s="46"/>
      <c r="FX421" s="46"/>
      <c r="FY421" s="46"/>
      <c r="FZ421" s="46"/>
      <c r="GA421" s="46"/>
      <c r="GB421" s="46"/>
      <c r="GC421" s="46"/>
      <c r="GD421" s="46"/>
      <c r="GE421" s="46"/>
      <c r="GF421" s="46"/>
      <c r="GG421" s="46"/>
      <c r="GH421" s="46"/>
      <c r="GI421" s="46"/>
      <c r="GJ421" s="46"/>
      <c r="GK421" s="46"/>
      <c r="GL421" s="46"/>
      <c r="GM421" s="46"/>
      <c r="GN421" s="46"/>
      <c r="GO421" s="46"/>
      <c r="GP421" s="46"/>
      <c r="GQ421" s="46"/>
      <c r="GR421" s="46"/>
      <c r="GS421" s="46"/>
      <c r="GT421" s="46"/>
      <c r="GU421" s="46"/>
      <c r="GV421" s="46"/>
      <c r="GW421" s="46"/>
      <c r="GX421" s="46"/>
      <c r="GY421" s="46"/>
      <c r="GZ421" s="46"/>
      <c r="HA421" s="46"/>
      <c r="HB421" s="46"/>
      <c r="HC421" s="46"/>
      <c r="HD421" s="46"/>
      <c r="HE421" s="46"/>
      <c r="HF421" s="46"/>
      <c r="HG421" s="46"/>
      <c r="HH421" s="46"/>
      <c r="HI421" s="46"/>
      <c r="HJ421" s="46"/>
      <c r="HK421" s="46"/>
      <c r="HL421" s="46"/>
      <c r="HM421" s="46"/>
      <c r="HN421" s="46"/>
      <c r="HO421" s="46"/>
      <c r="HP421" s="46"/>
      <c r="HQ421" s="46"/>
      <c r="HR421" s="46"/>
      <c r="HS421" s="46"/>
      <c r="HT421" s="46"/>
      <c r="HU421" s="46"/>
      <c r="HV421" s="46"/>
      <c r="HW421" s="46"/>
      <c r="HX421" s="46"/>
      <c r="HY421" s="46"/>
      <c r="HZ421" s="46"/>
      <c r="IA421" s="46"/>
      <c r="IB421" s="46"/>
      <c r="IC421" s="46"/>
      <c r="ID421" s="46"/>
      <c r="IE421" s="46"/>
      <c r="IF421" s="46"/>
      <c r="IG421" s="46"/>
      <c r="IH421" s="46"/>
      <c r="II421" s="46"/>
      <c r="IJ421" s="46"/>
      <c r="IK421" s="46"/>
      <c r="IL421" s="46"/>
      <c r="IM421" s="46"/>
      <c r="IN421" s="46"/>
      <c r="IO421" s="46"/>
      <c r="IP421" s="46"/>
      <c r="IQ421" s="46"/>
      <c r="IR421" s="46"/>
      <c r="IS421" s="46"/>
      <c r="IT421" s="46"/>
      <c r="IU421" s="46"/>
      <c r="IV421" s="46"/>
      <c r="IW421" s="46"/>
      <c r="IX421" s="46"/>
      <c r="IY421" s="46"/>
      <c r="IZ421" s="46"/>
      <c r="JA421" s="46"/>
      <c r="JB421" s="46"/>
      <c r="JC421" s="46"/>
      <c r="JD421" s="46"/>
      <c r="JE421" s="46"/>
    </row>
    <row r="422" spans="1:265" s="7" customFormat="1" ht="15" customHeight="1" thickBot="1" x14ac:dyDescent="0.25">
      <c r="A422" s="273">
        <f>A413+1</f>
        <v>45</v>
      </c>
      <c r="B422" s="630" t="s">
        <v>54</v>
      </c>
      <c r="C422" s="111" t="s">
        <v>35</v>
      </c>
      <c r="D422" s="882" t="s">
        <v>55</v>
      </c>
      <c r="E422" s="861" t="s">
        <v>89</v>
      </c>
      <c r="F422" s="435" t="s">
        <v>56</v>
      </c>
      <c r="G422" s="436" t="s">
        <v>22</v>
      </c>
      <c r="H422" s="202" t="s">
        <v>23</v>
      </c>
      <c r="I422" s="202" t="s">
        <v>99</v>
      </c>
      <c r="J422" s="202"/>
      <c r="K422" s="224" t="s">
        <v>1342</v>
      </c>
      <c r="L422" s="224" t="s">
        <v>97</v>
      </c>
      <c r="M422" s="398" t="s">
        <v>1155</v>
      </c>
      <c r="N422" s="398" t="s">
        <v>24</v>
      </c>
      <c r="O422" s="224" t="s">
        <v>1021</v>
      </c>
      <c r="P422" s="2159">
        <f t="shared" si="36"/>
        <v>2</v>
      </c>
      <c r="Q422" s="294">
        <v>2</v>
      </c>
      <c r="R422" s="295"/>
      <c r="S422" s="295"/>
      <c r="T422" s="295"/>
      <c r="U422" s="295"/>
      <c r="V422" s="295"/>
      <c r="W422" s="296"/>
      <c r="X422" s="121"/>
      <c r="Y422" s="121"/>
      <c r="Z422" s="63" t="str">
        <f>C422</f>
        <v>TC</v>
      </c>
      <c r="AA422" s="46" t="s">
        <v>873</v>
      </c>
      <c r="AB422" s="46" t="s">
        <v>881</v>
      </c>
      <c r="AC422" s="46">
        <f t="shared" si="39"/>
        <v>20</v>
      </c>
      <c r="AD422" s="46"/>
      <c r="AE422" s="46"/>
      <c r="AF422" s="2111">
        <f t="shared" si="37"/>
        <v>2</v>
      </c>
      <c r="AG422" s="2111">
        <f t="shared" si="38"/>
        <v>0</v>
      </c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  <c r="CZ422" s="46"/>
      <c r="DA422" s="46"/>
      <c r="DB422" s="46"/>
      <c r="DC422" s="46"/>
      <c r="DD422" s="46"/>
      <c r="DE422" s="46"/>
      <c r="DF422" s="46"/>
      <c r="DG422" s="46"/>
      <c r="DH422" s="46"/>
      <c r="DI422" s="46"/>
      <c r="DJ422" s="46"/>
      <c r="DK422" s="46"/>
      <c r="DL422" s="46"/>
      <c r="DM422" s="46"/>
      <c r="DN422" s="46"/>
      <c r="DO422" s="46"/>
      <c r="DP422" s="46"/>
      <c r="DQ422" s="46"/>
      <c r="DR422" s="46"/>
      <c r="DS422" s="46"/>
      <c r="DT422" s="46"/>
      <c r="DU422" s="46"/>
      <c r="DV422" s="46"/>
      <c r="DW422" s="46"/>
      <c r="DX422" s="46"/>
      <c r="DY422" s="46"/>
      <c r="DZ422" s="46"/>
      <c r="EA422" s="46"/>
      <c r="EB422" s="46"/>
      <c r="EC422" s="46"/>
      <c r="ED422" s="46"/>
      <c r="EE422" s="46"/>
      <c r="EF422" s="46"/>
      <c r="EG422" s="46"/>
      <c r="EH422" s="46"/>
      <c r="EI422" s="46"/>
      <c r="EJ422" s="46"/>
      <c r="EK422" s="46"/>
      <c r="EL422" s="46"/>
      <c r="EM422" s="46"/>
      <c r="EN422" s="46"/>
      <c r="EO422" s="46"/>
      <c r="EP422" s="46"/>
      <c r="EQ422" s="46"/>
      <c r="ER422" s="46"/>
      <c r="ES422" s="46"/>
      <c r="ET422" s="46"/>
      <c r="EU422" s="46"/>
      <c r="EV422" s="46"/>
      <c r="EW422" s="46"/>
      <c r="EX422" s="46"/>
      <c r="EY422" s="46"/>
      <c r="EZ422" s="46"/>
      <c r="FA422" s="46"/>
      <c r="FB422" s="46"/>
      <c r="FC422" s="46"/>
      <c r="FD422" s="46"/>
      <c r="FE422" s="46"/>
      <c r="FF422" s="46"/>
      <c r="FG422" s="46"/>
      <c r="FH422" s="46"/>
      <c r="FI422" s="46"/>
      <c r="FJ422" s="46"/>
      <c r="FK422" s="46"/>
      <c r="FL422" s="46"/>
      <c r="FM422" s="46"/>
      <c r="FN422" s="46"/>
      <c r="FO422" s="46"/>
      <c r="FP422" s="46"/>
      <c r="FQ422" s="46"/>
      <c r="FR422" s="46"/>
      <c r="FS422" s="46"/>
      <c r="FT422" s="46"/>
      <c r="FU422" s="46"/>
      <c r="FV422" s="46"/>
      <c r="FW422" s="46"/>
      <c r="FX422" s="46"/>
      <c r="FY422" s="46"/>
      <c r="FZ422" s="46"/>
      <c r="GA422" s="46"/>
      <c r="GB422" s="46"/>
      <c r="GC422" s="46"/>
      <c r="GD422" s="46"/>
      <c r="GE422" s="46"/>
      <c r="GF422" s="46"/>
      <c r="GG422" s="46"/>
      <c r="GH422" s="46"/>
      <c r="GI422" s="46"/>
      <c r="GJ422" s="46"/>
      <c r="GK422" s="46"/>
      <c r="GL422" s="46"/>
      <c r="GM422" s="46"/>
      <c r="GN422" s="46"/>
      <c r="GO422" s="46"/>
      <c r="GP422" s="46"/>
      <c r="GQ422" s="46"/>
      <c r="GR422" s="46"/>
      <c r="GS422" s="46"/>
      <c r="GT422" s="46"/>
      <c r="GU422" s="46"/>
      <c r="GV422" s="46"/>
      <c r="GW422" s="46"/>
      <c r="GX422" s="46"/>
      <c r="GY422" s="46"/>
      <c r="GZ422" s="46"/>
      <c r="HA422" s="46"/>
      <c r="HB422" s="46"/>
      <c r="HC422" s="46"/>
      <c r="HD422" s="46"/>
      <c r="HE422" s="46"/>
      <c r="HF422" s="46"/>
      <c r="HG422" s="46"/>
      <c r="HH422" s="46"/>
      <c r="HI422" s="46"/>
      <c r="HJ422" s="46"/>
      <c r="HK422" s="46"/>
      <c r="HL422" s="46"/>
      <c r="HM422" s="46"/>
      <c r="HN422" s="46"/>
      <c r="HO422" s="46"/>
      <c r="HP422" s="46"/>
      <c r="HQ422" s="46"/>
      <c r="HR422" s="46"/>
      <c r="HS422" s="46"/>
      <c r="HT422" s="46"/>
      <c r="HU422" s="46"/>
      <c r="HV422" s="46"/>
      <c r="HW422" s="46"/>
      <c r="HX422" s="46"/>
      <c r="HY422" s="46"/>
      <c r="HZ422" s="46"/>
      <c r="IA422" s="46"/>
      <c r="IB422" s="46"/>
      <c r="IC422" s="46"/>
      <c r="ID422" s="46"/>
      <c r="IE422" s="46"/>
      <c r="IF422" s="46"/>
      <c r="IG422" s="46"/>
      <c r="IH422" s="46"/>
      <c r="II422" s="46"/>
      <c r="IJ422" s="46"/>
      <c r="IK422" s="46"/>
      <c r="IL422" s="46"/>
      <c r="IM422" s="46"/>
      <c r="IN422" s="46"/>
      <c r="IO422" s="46"/>
      <c r="IP422" s="46"/>
      <c r="IQ422" s="46"/>
      <c r="IR422" s="46"/>
      <c r="IS422" s="46"/>
      <c r="IT422" s="46"/>
      <c r="IU422" s="46"/>
      <c r="IV422" s="46"/>
      <c r="IW422" s="46"/>
      <c r="IX422" s="46"/>
      <c r="IY422" s="46"/>
      <c r="IZ422" s="46"/>
      <c r="JA422" s="46"/>
      <c r="JB422" s="46"/>
      <c r="JC422" s="46"/>
      <c r="JD422" s="46"/>
      <c r="JE422" s="46"/>
    </row>
    <row r="423" spans="1:265" s="7" customFormat="1" ht="15" customHeight="1" thickBot="1" x14ac:dyDescent="0.25">
      <c r="A423" s="790"/>
      <c r="B423" s="73" t="s">
        <v>54</v>
      </c>
      <c r="C423" s="113"/>
      <c r="D423" s="884" t="s">
        <v>55</v>
      </c>
      <c r="E423" s="905"/>
      <c r="F423" s="437"/>
      <c r="G423" s="438"/>
      <c r="H423" s="184" t="s">
        <v>23</v>
      </c>
      <c r="I423" s="184" t="s">
        <v>103</v>
      </c>
      <c r="J423" s="184"/>
      <c r="K423" s="225" t="s">
        <v>1343</v>
      </c>
      <c r="L423" s="225" t="s">
        <v>97</v>
      </c>
      <c r="M423" s="397" t="s">
        <v>393</v>
      </c>
      <c r="N423" s="397" t="s">
        <v>24</v>
      </c>
      <c r="O423" s="225" t="s">
        <v>348</v>
      </c>
      <c r="P423" s="2159">
        <f t="shared" si="36"/>
        <v>3</v>
      </c>
      <c r="Q423" s="297">
        <v>3</v>
      </c>
      <c r="R423" s="298"/>
      <c r="S423" s="298"/>
      <c r="T423" s="298"/>
      <c r="U423" s="298"/>
      <c r="V423" s="298"/>
      <c r="W423" s="299"/>
      <c r="X423" s="122"/>
      <c r="Y423" s="122"/>
      <c r="Z423" s="63"/>
      <c r="AA423" s="46"/>
      <c r="AB423" s="46"/>
      <c r="AC423" s="46" t="str">
        <f t="shared" si="39"/>
        <v/>
      </c>
      <c r="AD423" s="46"/>
      <c r="AE423" s="46"/>
      <c r="AF423" s="2111">
        <f t="shared" si="37"/>
        <v>3</v>
      </c>
      <c r="AG423" s="2111">
        <f t="shared" si="38"/>
        <v>0</v>
      </c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  <c r="CZ423" s="46"/>
      <c r="DA423" s="46"/>
      <c r="DB423" s="46"/>
      <c r="DC423" s="46"/>
      <c r="DD423" s="46"/>
      <c r="DE423" s="46"/>
      <c r="DF423" s="46"/>
      <c r="DG423" s="46"/>
      <c r="DH423" s="46"/>
      <c r="DI423" s="46"/>
      <c r="DJ423" s="46"/>
      <c r="DK423" s="46"/>
      <c r="DL423" s="46"/>
      <c r="DM423" s="46"/>
      <c r="DN423" s="46"/>
      <c r="DO423" s="46"/>
      <c r="DP423" s="46"/>
      <c r="DQ423" s="46"/>
      <c r="DR423" s="46"/>
      <c r="DS423" s="46"/>
      <c r="DT423" s="46"/>
      <c r="DU423" s="46"/>
      <c r="DV423" s="46"/>
      <c r="DW423" s="46"/>
      <c r="DX423" s="46"/>
      <c r="DY423" s="46"/>
      <c r="DZ423" s="46"/>
      <c r="EA423" s="46"/>
      <c r="EB423" s="46"/>
      <c r="EC423" s="46"/>
      <c r="ED423" s="46"/>
      <c r="EE423" s="46"/>
      <c r="EF423" s="46"/>
      <c r="EG423" s="46"/>
      <c r="EH423" s="46"/>
      <c r="EI423" s="46"/>
      <c r="EJ423" s="46"/>
      <c r="EK423" s="46"/>
      <c r="EL423" s="46"/>
      <c r="EM423" s="46"/>
      <c r="EN423" s="46"/>
      <c r="EO423" s="46"/>
      <c r="EP423" s="46"/>
      <c r="EQ423" s="46"/>
      <c r="ER423" s="46"/>
      <c r="ES423" s="46"/>
      <c r="ET423" s="46"/>
      <c r="EU423" s="46"/>
      <c r="EV423" s="46"/>
      <c r="EW423" s="46"/>
      <c r="EX423" s="46"/>
      <c r="EY423" s="46"/>
      <c r="EZ423" s="46"/>
      <c r="FA423" s="46"/>
      <c r="FB423" s="46"/>
      <c r="FC423" s="46"/>
      <c r="FD423" s="46"/>
      <c r="FE423" s="46"/>
      <c r="FF423" s="46"/>
      <c r="FG423" s="46"/>
      <c r="FH423" s="46"/>
      <c r="FI423" s="46"/>
      <c r="FJ423" s="46"/>
      <c r="FK423" s="46"/>
      <c r="FL423" s="46"/>
      <c r="FM423" s="46"/>
      <c r="FN423" s="46"/>
      <c r="FO423" s="46"/>
      <c r="FP423" s="46"/>
      <c r="FQ423" s="46"/>
      <c r="FR423" s="46"/>
      <c r="FS423" s="46"/>
      <c r="FT423" s="46"/>
      <c r="FU423" s="46"/>
      <c r="FV423" s="46"/>
      <c r="FW423" s="46"/>
      <c r="FX423" s="46"/>
      <c r="FY423" s="46"/>
      <c r="FZ423" s="46"/>
      <c r="GA423" s="46"/>
      <c r="GB423" s="46"/>
      <c r="GC423" s="46"/>
      <c r="GD423" s="46"/>
      <c r="GE423" s="46"/>
      <c r="GF423" s="46"/>
      <c r="GG423" s="46"/>
      <c r="GH423" s="46"/>
      <c r="GI423" s="46"/>
      <c r="GJ423" s="46"/>
      <c r="GK423" s="46"/>
      <c r="GL423" s="46"/>
      <c r="GM423" s="46"/>
      <c r="GN423" s="46"/>
      <c r="GO423" s="46"/>
      <c r="GP423" s="46"/>
      <c r="GQ423" s="46"/>
      <c r="GR423" s="46"/>
      <c r="GS423" s="46"/>
      <c r="GT423" s="46"/>
      <c r="GU423" s="46"/>
      <c r="GV423" s="46"/>
      <c r="GW423" s="46"/>
      <c r="GX423" s="46"/>
      <c r="GY423" s="46"/>
      <c r="GZ423" s="46"/>
      <c r="HA423" s="46"/>
      <c r="HB423" s="46"/>
      <c r="HC423" s="46"/>
      <c r="HD423" s="46"/>
      <c r="HE423" s="46"/>
      <c r="HF423" s="46"/>
      <c r="HG423" s="46"/>
      <c r="HH423" s="46"/>
      <c r="HI423" s="46"/>
      <c r="HJ423" s="46"/>
      <c r="HK423" s="46"/>
      <c r="HL423" s="46"/>
      <c r="HM423" s="46"/>
      <c r="HN423" s="46"/>
      <c r="HO423" s="46"/>
      <c r="HP423" s="46"/>
      <c r="HQ423" s="46"/>
      <c r="HR423" s="46"/>
      <c r="HS423" s="46"/>
      <c r="HT423" s="46"/>
      <c r="HU423" s="46"/>
      <c r="HV423" s="46"/>
      <c r="HW423" s="46"/>
      <c r="HX423" s="46"/>
      <c r="HY423" s="46"/>
      <c r="HZ423" s="46"/>
      <c r="IA423" s="46"/>
      <c r="IB423" s="46"/>
      <c r="IC423" s="46"/>
      <c r="ID423" s="46"/>
      <c r="IE423" s="46"/>
      <c r="IF423" s="46"/>
      <c r="IG423" s="46"/>
      <c r="IH423" s="46"/>
      <c r="II423" s="46"/>
      <c r="IJ423" s="46"/>
      <c r="IK423" s="46"/>
      <c r="IL423" s="46"/>
      <c r="IM423" s="46"/>
      <c r="IN423" s="46"/>
      <c r="IO423" s="46"/>
      <c r="IP423" s="46"/>
      <c r="IQ423" s="46"/>
      <c r="IR423" s="46"/>
      <c r="IS423" s="46"/>
      <c r="IT423" s="46"/>
      <c r="IU423" s="46"/>
      <c r="IV423" s="46"/>
      <c r="IW423" s="46"/>
      <c r="IX423" s="46"/>
      <c r="IY423" s="46"/>
      <c r="IZ423" s="46"/>
      <c r="JA423" s="46"/>
      <c r="JB423" s="46"/>
      <c r="JC423" s="46"/>
      <c r="JD423" s="46"/>
      <c r="JE423" s="46"/>
    </row>
    <row r="424" spans="1:265" s="7" customFormat="1" ht="15" customHeight="1" thickBot="1" x14ac:dyDescent="0.25">
      <c r="A424" s="790"/>
      <c r="B424" s="73" t="s">
        <v>54</v>
      </c>
      <c r="C424" s="113"/>
      <c r="D424" s="884" t="s">
        <v>55</v>
      </c>
      <c r="E424" s="905"/>
      <c r="F424" s="437"/>
      <c r="G424" s="438"/>
      <c r="H424" s="184" t="s">
        <v>23</v>
      </c>
      <c r="I424" s="184" t="s">
        <v>103</v>
      </c>
      <c r="J424" s="184"/>
      <c r="K424" s="225" t="s">
        <v>1343</v>
      </c>
      <c r="L424" s="225" t="s">
        <v>97</v>
      </c>
      <c r="M424" s="397" t="s">
        <v>393</v>
      </c>
      <c r="N424" s="397" t="s">
        <v>98</v>
      </c>
      <c r="O424" s="225" t="s">
        <v>344</v>
      </c>
      <c r="P424" s="2159">
        <f t="shared" si="36"/>
        <v>3</v>
      </c>
      <c r="Q424" s="297">
        <v>3</v>
      </c>
      <c r="R424" s="298"/>
      <c r="S424" s="298"/>
      <c r="T424" s="298"/>
      <c r="U424" s="298"/>
      <c r="V424" s="298"/>
      <c r="W424" s="299"/>
      <c r="X424" s="122"/>
      <c r="Y424" s="122"/>
      <c r="Z424" s="63"/>
      <c r="AA424" s="46"/>
      <c r="AB424" s="46"/>
      <c r="AC424" s="46" t="str">
        <f t="shared" si="39"/>
        <v/>
      </c>
      <c r="AD424" s="46"/>
      <c r="AE424" s="46"/>
      <c r="AF424" s="2111">
        <f t="shared" si="37"/>
        <v>3</v>
      </c>
      <c r="AG424" s="2111">
        <f t="shared" si="38"/>
        <v>0</v>
      </c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6"/>
      <c r="DA424" s="46"/>
      <c r="DB424" s="46"/>
      <c r="DC424" s="46"/>
      <c r="DD424" s="46"/>
      <c r="DE424" s="46"/>
      <c r="DF424" s="46"/>
      <c r="DG424" s="46"/>
      <c r="DH424" s="46"/>
      <c r="DI424" s="46"/>
      <c r="DJ424" s="46"/>
      <c r="DK424" s="46"/>
      <c r="DL424" s="46"/>
      <c r="DM424" s="46"/>
      <c r="DN424" s="46"/>
      <c r="DO424" s="46"/>
      <c r="DP424" s="46"/>
      <c r="DQ424" s="46"/>
      <c r="DR424" s="46"/>
      <c r="DS424" s="46"/>
      <c r="DT424" s="46"/>
      <c r="DU424" s="46"/>
      <c r="DV424" s="46"/>
      <c r="DW424" s="46"/>
      <c r="DX424" s="46"/>
      <c r="DY424" s="46"/>
      <c r="DZ424" s="46"/>
      <c r="EA424" s="46"/>
      <c r="EB424" s="46"/>
      <c r="EC424" s="46"/>
      <c r="ED424" s="46"/>
      <c r="EE424" s="46"/>
      <c r="EF424" s="46"/>
      <c r="EG424" s="46"/>
      <c r="EH424" s="46"/>
      <c r="EI424" s="46"/>
      <c r="EJ424" s="46"/>
      <c r="EK424" s="46"/>
      <c r="EL424" s="46"/>
      <c r="EM424" s="46"/>
      <c r="EN424" s="46"/>
      <c r="EO424" s="46"/>
      <c r="EP424" s="46"/>
      <c r="EQ424" s="46"/>
      <c r="ER424" s="46"/>
      <c r="ES424" s="46"/>
      <c r="ET424" s="46"/>
      <c r="EU424" s="46"/>
      <c r="EV424" s="46"/>
      <c r="EW424" s="46"/>
      <c r="EX424" s="46"/>
      <c r="EY424" s="46"/>
      <c r="EZ424" s="46"/>
      <c r="FA424" s="46"/>
      <c r="FB424" s="46"/>
      <c r="FC424" s="46"/>
      <c r="FD424" s="46"/>
      <c r="FE424" s="46"/>
      <c r="FF424" s="46"/>
      <c r="FG424" s="46"/>
      <c r="FH424" s="46"/>
      <c r="FI424" s="46"/>
      <c r="FJ424" s="46"/>
      <c r="FK424" s="46"/>
      <c r="FL424" s="46"/>
      <c r="FM424" s="46"/>
      <c r="FN424" s="46"/>
      <c r="FO424" s="46"/>
      <c r="FP424" s="46"/>
      <c r="FQ424" s="46"/>
      <c r="FR424" s="46"/>
      <c r="FS424" s="46"/>
      <c r="FT424" s="46"/>
      <c r="FU424" s="46"/>
      <c r="FV424" s="46"/>
      <c r="FW424" s="46"/>
      <c r="FX424" s="46"/>
      <c r="FY424" s="46"/>
      <c r="FZ424" s="46"/>
      <c r="GA424" s="46"/>
      <c r="GB424" s="46"/>
      <c r="GC424" s="46"/>
      <c r="GD424" s="46"/>
      <c r="GE424" s="46"/>
      <c r="GF424" s="46"/>
      <c r="GG424" s="46"/>
      <c r="GH424" s="46"/>
      <c r="GI424" s="46"/>
      <c r="GJ424" s="46"/>
      <c r="GK424" s="46"/>
      <c r="GL424" s="46"/>
      <c r="GM424" s="46"/>
      <c r="GN424" s="46"/>
      <c r="GO424" s="46"/>
      <c r="GP424" s="46"/>
      <c r="GQ424" s="46"/>
      <c r="GR424" s="46"/>
      <c r="GS424" s="46"/>
      <c r="GT424" s="46"/>
      <c r="GU424" s="46"/>
      <c r="GV424" s="46"/>
      <c r="GW424" s="46"/>
      <c r="GX424" s="46"/>
      <c r="GY424" s="46"/>
      <c r="GZ424" s="46"/>
      <c r="HA424" s="46"/>
      <c r="HB424" s="46"/>
      <c r="HC424" s="46"/>
      <c r="HD424" s="46"/>
      <c r="HE424" s="46"/>
      <c r="HF424" s="46"/>
      <c r="HG424" s="46"/>
      <c r="HH424" s="46"/>
      <c r="HI424" s="46"/>
      <c r="HJ424" s="46"/>
      <c r="HK424" s="46"/>
      <c r="HL424" s="46"/>
      <c r="HM424" s="46"/>
      <c r="HN424" s="46"/>
      <c r="HO424" s="46"/>
      <c r="HP424" s="46"/>
      <c r="HQ424" s="46"/>
      <c r="HR424" s="46"/>
      <c r="HS424" s="46"/>
      <c r="HT424" s="46"/>
      <c r="HU424" s="46"/>
      <c r="HV424" s="46"/>
      <c r="HW424" s="46"/>
      <c r="HX424" s="46"/>
      <c r="HY424" s="46"/>
      <c r="HZ424" s="46"/>
      <c r="IA424" s="46"/>
      <c r="IB424" s="46"/>
      <c r="IC424" s="46"/>
      <c r="ID424" s="46"/>
      <c r="IE424" s="46"/>
      <c r="IF424" s="46"/>
      <c r="IG424" s="46"/>
      <c r="IH424" s="46"/>
      <c r="II424" s="46"/>
      <c r="IJ424" s="46"/>
      <c r="IK424" s="46"/>
      <c r="IL424" s="46"/>
      <c r="IM424" s="46"/>
      <c r="IN424" s="46"/>
      <c r="IO424" s="46"/>
      <c r="IP424" s="46"/>
      <c r="IQ424" s="46"/>
      <c r="IR424" s="46"/>
      <c r="IS424" s="46"/>
      <c r="IT424" s="46"/>
      <c r="IU424" s="46"/>
      <c r="IV424" s="46"/>
      <c r="IW424" s="46"/>
      <c r="IX424" s="46"/>
      <c r="IY424" s="46"/>
      <c r="IZ424" s="46"/>
      <c r="JA424" s="46"/>
      <c r="JB424" s="46"/>
      <c r="JC424" s="46"/>
      <c r="JD424" s="46"/>
      <c r="JE424" s="46"/>
    </row>
    <row r="425" spans="1:265" s="7" customFormat="1" ht="15" customHeight="1" thickBot="1" x14ac:dyDescent="0.25">
      <c r="A425" s="790"/>
      <c r="B425" s="73" t="s">
        <v>54</v>
      </c>
      <c r="C425" s="113"/>
      <c r="D425" s="884" t="s">
        <v>55</v>
      </c>
      <c r="E425" s="905"/>
      <c r="F425" s="437"/>
      <c r="G425" s="438"/>
      <c r="H425" s="184" t="s">
        <v>23</v>
      </c>
      <c r="I425" s="184" t="s">
        <v>103</v>
      </c>
      <c r="J425" s="184"/>
      <c r="K425" s="225" t="s">
        <v>1256</v>
      </c>
      <c r="L425" s="225" t="s">
        <v>97</v>
      </c>
      <c r="M425" s="397">
        <v>1</v>
      </c>
      <c r="N425" s="397" t="s">
        <v>24</v>
      </c>
      <c r="O425" s="225" t="s">
        <v>348</v>
      </c>
      <c r="P425" s="2159">
        <f t="shared" si="36"/>
        <v>3</v>
      </c>
      <c r="Q425" s="297">
        <v>3</v>
      </c>
      <c r="R425" s="298"/>
      <c r="S425" s="298"/>
      <c r="T425" s="298"/>
      <c r="U425" s="298"/>
      <c r="V425" s="298"/>
      <c r="W425" s="299"/>
      <c r="X425" s="122"/>
      <c r="Y425" s="122"/>
      <c r="Z425" s="63"/>
      <c r="AA425" s="46"/>
      <c r="AB425" s="46"/>
      <c r="AC425" s="46" t="str">
        <f t="shared" si="39"/>
        <v/>
      </c>
      <c r="AD425" s="46"/>
      <c r="AE425" s="46"/>
      <c r="AF425" s="2111">
        <f t="shared" si="37"/>
        <v>3</v>
      </c>
      <c r="AG425" s="2111">
        <f t="shared" si="38"/>
        <v>0</v>
      </c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46"/>
      <c r="DP425" s="46"/>
      <c r="DQ425" s="46"/>
      <c r="DR425" s="46"/>
      <c r="DS425" s="46"/>
      <c r="DT425" s="46"/>
      <c r="DU425" s="46"/>
      <c r="DV425" s="46"/>
      <c r="DW425" s="46"/>
      <c r="DX425" s="46"/>
      <c r="DY425" s="46"/>
      <c r="DZ425" s="46"/>
      <c r="EA425" s="46"/>
      <c r="EB425" s="46"/>
      <c r="EC425" s="46"/>
      <c r="ED425" s="46"/>
      <c r="EE425" s="46"/>
      <c r="EF425" s="46"/>
      <c r="EG425" s="46"/>
      <c r="EH425" s="46"/>
      <c r="EI425" s="46"/>
      <c r="EJ425" s="46"/>
      <c r="EK425" s="46"/>
      <c r="EL425" s="46"/>
      <c r="EM425" s="46"/>
      <c r="EN425" s="46"/>
      <c r="EO425" s="46"/>
      <c r="EP425" s="46"/>
      <c r="EQ425" s="46"/>
      <c r="ER425" s="46"/>
      <c r="ES425" s="46"/>
      <c r="ET425" s="46"/>
      <c r="EU425" s="46"/>
      <c r="EV425" s="46"/>
      <c r="EW425" s="46"/>
      <c r="EX425" s="46"/>
      <c r="EY425" s="46"/>
      <c r="EZ425" s="46"/>
      <c r="FA425" s="46"/>
      <c r="FB425" s="46"/>
      <c r="FC425" s="46"/>
      <c r="FD425" s="46"/>
      <c r="FE425" s="46"/>
      <c r="FF425" s="46"/>
      <c r="FG425" s="46"/>
      <c r="FH425" s="46"/>
      <c r="FI425" s="46"/>
      <c r="FJ425" s="46"/>
      <c r="FK425" s="46"/>
      <c r="FL425" s="46"/>
      <c r="FM425" s="46"/>
      <c r="FN425" s="46"/>
      <c r="FO425" s="46"/>
      <c r="FP425" s="46"/>
      <c r="FQ425" s="46"/>
      <c r="FR425" s="46"/>
      <c r="FS425" s="46"/>
      <c r="FT425" s="46"/>
      <c r="FU425" s="46"/>
      <c r="FV425" s="46"/>
      <c r="FW425" s="46"/>
      <c r="FX425" s="46"/>
      <c r="FY425" s="46"/>
      <c r="FZ425" s="46"/>
      <c r="GA425" s="46"/>
      <c r="GB425" s="46"/>
      <c r="GC425" s="46"/>
      <c r="GD425" s="46"/>
      <c r="GE425" s="46"/>
      <c r="GF425" s="46"/>
      <c r="GG425" s="46"/>
      <c r="GH425" s="46"/>
      <c r="GI425" s="46"/>
      <c r="GJ425" s="46"/>
      <c r="GK425" s="46"/>
      <c r="GL425" s="46"/>
      <c r="GM425" s="46"/>
      <c r="GN425" s="46"/>
      <c r="GO425" s="46"/>
      <c r="GP425" s="46"/>
      <c r="GQ425" s="46"/>
      <c r="GR425" s="46"/>
      <c r="GS425" s="46"/>
      <c r="GT425" s="46"/>
      <c r="GU425" s="46"/>
      <c r="GV425" s="46"/>
      <c r="GW425" s="46"/>
      <c r="GX425" s="46"/>
      <c r="GY425" s="46"/>
      <c r="GZ425" s="46"/>
      <c r="HA425" s="46"/>
      <c r="HB425" s="46"/>
      <c r="HC425" s="46"/>
      <c r="HD425" s="46"/>
      <c r="HE425" s="46"/>
      <c r="HF425" s="46"/>
      <c r="HG425" s="46"/>
      <c r="HH425" s="46"/>
      <c r="HI425" s="46"/>
      <c r="HJ425" s="46"/>
      <c r="HK425" s="46"/>
      <c r="HL425" s="46"/>
      <c r="HM425" s="46"/>
      <c r="HN425" s="46"/>
      <c r="HO425" s="46"/>
      <c r="HP425" s="46"/>
      <c r="HQ425" s="46"/>
      <c r="HR425" s="46"/>
      <c r="HS425" s="46"/>
      <c r="HT425" s="46"/>
      <c r="HU425" s="46"/>
      <c r="HV425" s="46"/>
      <c r="HW425" s="46"/>
      <c r="HX425" s="46"/>
      <c r="HY425" s="46"/>
      <c r="HZ425" s="46"/>
      <c r="IA425" s="46"/>
      <c r="IB425" s="46"/>
      <c r="IC425" s="46"/>
      <c r="ID425" s="46"/>
      <c r="IE425" s="46"/>
      <c r="IF425" s="46"/>
      <c r="IG425" s="46"/>
      <c r="IH425" s="46"/>
      <c r="II425" s="46"/>
      <c r="IJ425" s="46"/>
      <c r="IK425" s="46"/>
      <c r="IL425" s="46"/>
      <c r="IM425" s="46"/>
      <c r="IN425" s="46"/>
      <c r="IO425" s="46"/>
      <c r="IP425" s="46"/>
      <c r="IQ425" s="46"/>
      <c r="IR425" s="46"/>
      <c r="IS425" s="46"/>
      <c r="IT425" s="46"/>
      <c r="IU425" s="46"/>
      <c r="IV425" s="46"/>
      <c r="IW425" s="46"/>
      <c r="IX425" s="46"/>
      <c r="IY425" s="46"/>
      <c r="IZ425" s="46"/>
      <c r="JA425" s="46"/>
      <c r="JB425" s="46"/>
      <c r="JC425" s="46"/>
      <c r="JD425" s="46"/>
      <c r="JE425" s="46"/>
    </row>
    <row r="426" spans="1:265" s="7" customFormat="1" ht="15" customHeight="1" thickBot="1" x14ac:dyDescent="0.25">
      <c r="A426" s="790"/>
      <c r="B426" s="73" t="s">
        <v>54</v>
      </c>
      <c r="C426" s="113"/>
      <c r="D426" s="884" t="s">
        <v>55</v>
      </c>
      <c r="E426" s="905"/>
      <c r="F426" s="437"/>
      <c r="G426" s="438"/>
      <c r="H426" s="184" t="s">
        <v>23</v>
      </c>
      <c r="I426" s="184" t="s">
        <v>103</v>
      </c>
      <c r="J426" s="184"/>
      <c r="K426" s="225" t="s">
        <v>1256</v>
      </c>
      <c r="L426" s="225" t="s">
        <v>97</v>
      </c>
      <c r="M426" s="397">
        <v>1</v>
      </c>
      <c r="N426" s="397" t="s">
        <v>98</v>
      </c>
      <c r="O426" s="225" t="s">
        <v>344</v>
      </c>
      <c r="P426" s="2159">
        <f t="shared" si="36"/>
        <v>3</v>
      </c>
      <c r="Q426" s="297">
        <v>3</v>
      </c>
      <c r="R426" s="298"/>
      <c r="S426" s="298"/>
      <c r="T426" s="298"/>
      <c r="U426" s="298"/>
      <c r="V426" s="298"/>
      <c r="W426" s="299"/>
      <c r="X426" s="122"/>
      <c r="Y426" s="122"/>
      <c r="Z426" s="63"/>
      <c r="AA426" s="46"/>
      <c r="AB426" s="46"/>
      <c r="AC426" s="46" t="str">
        <f t="shared" si="39"/>
        <v/>
      </c>
      <c r="AD426" s="46"/>
      <c r="AE426" s="46"/>
      <c r="AF426" s="2111">
        <f t="shared" si="37"/>
        <v>3</v>
      </c>
      <c r="AG426" s="2111">
        <f t="shared" si="38"/>
        <v>0</v>
      </c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6"/>
      <c r="DA426" s="46"/>
      <c r="DB426" s="46"/>
      <c r="DC426" s="46"/>
      <c r="DD426" s="46"/>
      <c r="DE426" s="46"/>
      <c r="DF426" s="46"/>
      <c r="DG426" s="46"/>
      <c r="DH426" s="46"/>
      <c r="DI426" s="46"/>
      <c r="DJ426" s="46"/>
      <c r="DK426" s="46"/>
      <c r="DL426" s="46"/>
      <c r="DM426" s="46"/>
      <c r="DN426" s="46"/>
      <c r="DO426" s="46"/>
      <c r="DP426" s="46"/>
      <c r="DQ426" s="46"/>
      <c r="DR426" s="46"/>
      <c r="DS426" s="46"/>
      <c r="DT426" s="46"/>
      <c r="DU426" s="46"/>
      <c r="DV426" s="46"/>
      <c r="DW426" s="46"/>
      <c r="DX426" s="46"/>
      <c r="DY426" s="46"/>
      <c r="DZ426" s="46"/>
      <c r="EA426" s="46"/>
      <c r="EB426" s="46"/>
      <c r="EC426" s="46"/>
      <c r="ED426" s="46"/>
      <c r="EE426" s="46"/>
      <c r="EF426" s="46"/>
      <c r="EG426" s="46"/>
      <c r="EH426" s="46"/>
      <c r="EI426" s="46"/>
      <c r="EJ426" s="46"/>
      <c r="EK426" s="46"/>
      <c r="EL426" s="46"/>
      <c r="EM426" s="46"/>
      <c r="EN426" s="46"/>
      <c r="EO426" s="46"/>
      <c r="EP426" s="46"/>
      <c r="EQ426" s="46"/>
      <c r="ER426" s="46"/>
      <c r="ES426" s="46"/>
      <c r="ET426" s="46"/>
      <c r="EU426" s="46"/>
      <c r="EV426" s="46"/>
      <c r="EW426" s="46"/>
      <c r="EX426" s="46"/>
      <c r="EY426" s="46"/>
      <c r="EZ426" s="46"/>
      <c r="FA426" s="46"/>
      <c r="FB426" s="46"/>
      <c r="FC426" s="46"/>
      <c r="FD426" s="46"/>
      <c r="FE426" s="46"/>
      <c r="FF426" s="46"/>
      <c r="FG426" s="46"/>
      <c r="FH426" s="46"/>
      <c r="FI426" s="46"/>
      <c r="FJ426" s="46"/>
      <c r="FK426" s="46"/>
      <c r="FL426" s="46"/>
      <c r="FM426" s="46"/>
      <c r="FN426" s="46"/>
      <c r="FO426" s="46"/>
      <c r="FP426" s="46"/>
      <c r="FQ426" s="46"/>
      <c r="FR426" s="46"/>
      <c r="FS426" s="46"/>
      <c r="FT426" s="46"/>
      <c r="FU426" s="46"/>
      <c r="FV426" s="46"/>
      <c r="FW426" s="46"/>
      <c r="FX426" s="46"/>
      <c r="FY426" s="46"/>
      <c r="FZ426" s="46"/>
      <c r="GA426" s="46"/>
      <c r="GB426" s="46"/>
      <c r="GC426" s="46"/>
      <c r="GD426" s="46"/>
      <c r="GE426" s="46"/>
      <c r="GF426" s="46"/>
      <c r="GG426" s="46"/>
      <c r="GH426" s="46"/>
      <c r="GI426" s="46"/>
      <c r="GJ426" s="46"/>
      <c r="GK426" s="46"/>
      <c r="GL426" s="46"/>
      <c r="GM426" s="46"/>
      <c r="GN426" s="46"/>
      <c r="GO426" s="46"/>
      <c r="GP426" s="46"/>
      <c r="GQ426" s="46"/>
      <c r="GR426" s="46"/>
      <c r="GS426" s="46"/>
      <c r="GT426" s="46"/>
      <c r="GU426" s="46"/>
      <c r="GV426" s="46"/>
      <c r="GW426" s="46"/>
      <c r="GX426" s="46"/>
      <c r="GY426" s="46"/>
      <c r="GZ426" s="46"/>
      <c r="HA426" s="46"/>
      <c r="HB426" s="46"/>
      <c r="HC426" s="46"/>
      <c r="HD426" s="46"/>
      <c r="HE426" s="46"/>
      <c r="HF426" s="46"/>
      <c r="HG426" s="46"/>
      <c r="HH426" s="46"/>
      <c r="HI426" s="46"/>
      <c r="HJ426" s="46"/>
      <c r="HK426" s="46"/>
      <c r="HL426" s="46"/>
      <c r="HM426" s="46"/>
      <c r="HN426" s="46"/>
      <c r="HO426" s="46"/>
      <c r="HP426" s="46"/>
      <c r="HQ426" s="46"/>
      <c r="HR426" s="46"/>
      <c r="HS426" s="46"/>
      <c r="HT426" s="46"/>
      <c r="HU426" s="46"/>
      <c r="HV426" s="46"/>
      <c r="HW426" s="46"/>
      <c r="HX426" s="46"/>
      <c r="HY426" s="46"/>
      <c r="HZ426" s="46"/>
      <c r="IA426" s="46"/>
      <c r="IB426" s="46"/>
      <c r="IC426" s="46"/>
      <c r="ID426" s="46"/>
      <c r="IE426" s="46"/>
      <c r="IF426" s="46"/>
      <c r="IG426" s="46"/>
      <c r="IH426" s="46"/>
      <c r="II426" s="46"/>
      <c r="IJ426" s="46"/>
      <c r="IK426" s="46"/>
      <c r="IL426" s="46"/>
      <c r="IM426" s="46"/>
      <c r="IN426" s="46"/>
      <c r="IO426" s="46"/>
      <c r="IP426" s="46"/>
      <c r="IQ426" s="46"/>
      <c r="IR426" s="46"/>
      <c r="IS426" s="46"/>
      <c r="IT426" s="46"/>
      <c r="IU426" s="46"/>
      <c r="IV426" s="46"/>
      <c r="IW426" s="46"/>
      <c r="IX426" s="46"/>
      <c r="IY426" s="46"/>
      <c r="IZ426" s="46"/>
      <c r="JA426" s="46"/>
      <c r="JB426" s="46"/>
      <c r="JC426" s="46"/>
      <c r="JD426" s="46"/>
      <c r="JE426" s="46"/>
    </row>
    <row r="427" spans="1:265" s="7" customFormat="1" ht="15" customHeight="1" thickBot="1" x14ac:dyDescent="0.25">
      <c r="A427" s="790"/>
      <c r="B427" s="73" t="s">
        <v>54</v>
      </c>
      <c r="C427" s="113"/>
      <c r="D427" s="884" t="s">
        <v>55</v>
      </c>
      <c r="E427" s="905"/>
      <c r="F427" s="437"/>
      <c r="G427" s="438"/>
      <c r="H427" s="184" t="s">
        <v>23</v>
      </c>
      <c r="I427" s="184" t="s">
        <v>103</v>
      </c>
      <c r="J427" s="184"/>
      <c r="K427" s="225" t="s">
        <v>124</v>
      </c>
      <c r="L427" s="225" t="s">
        <v>97</v>
      </c>
      <c r="M427" s="397" t="s">
        <v>391</v>
      </c>
      <c r="N427" s="397" t="s">
        <v>24</v>
      </c>
      <c r="O427" s="225" t="s">
        <v>348</v>
      </c>
      <c r="P427" s="2159">
        <f t="shared" si="36"/>
        <v>3</v>
      </c>
      <c r="Q427" s="297">
        <v>3</v>
      </c>
      <c r="R427" s="298"/>
      <c r="S427" s="298"/>
      <c r="T427" s="298"/>
      <c r="U427" s="298"/>
      <c r="V427" s="298"/>
      <c r="W427" s="299"/>
      <c r="X427" s="122"/>
      <c r="Y427" s="122"/>
      <c r="Z427" s="63"/>
      <c r="AA427" s="46"/>
      <c r="AB427" s="46"/>
      <c r="AC427" s="46" t="str">
        <f t="shared" si="39"/>
        <v/>
      </c>
      <c r="AD427" s="46"/>
      <c r="AE427" s="46"/>
      <c r="AF427" s="2111">
        <f t="shared" si="37"/>
        <v>3</v>
      </c>
      <c r="AG427" s="2111">
        <f t="shared" si="38"/>
        <v>0</v>
      </c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6"/>
      <c r="DA427" s="46"/>
      <c r="DB427" s="46"/>
      <c r="DC427" s="46"/>
      <c r="DD427" s="46"/>
      <c r="DE427" s="46"/>
      <c r="DF427" s="46"/>
      <c r="DG427" s="46"/>
      <c r="DH427" s="46"/>
      <c r="DI427" s="46"/>
      <c r="DJ427" s="46"/>
      <c r="DK427" s="46"/>
      <c r="DL427" s="46"/>
      <c r="DM427" s="46"/>
      <c r="DN427" s="46"/>
      <c r="DO427" s="46"/>
      <c r="DP427" s="46"/>
      <c r="DQ427" s="46"/>
      <c r="DR427" s="46"/>
      <c r="DS427" s="46"/>
      <c r="DT427" s="46"/>
      <c r="DU427" s="46"/>
      <c r="DV427" s="46"/>
      <c r="DW427" s="46"/>
      <c r="DX427" s="46"/>
      <c r="DY427" s="46"/>
      <c r="DZ427" s="46"/>
      <c r="EA427" s="46"/>
      <c r="EB427" s="46"/>
      <c r="EC427" s="46"/>
      <c r="ED427" s="46"/>
      <c r="EE427" s="46"/>
      <c r="EF427" s="46"/>
      <c r="EG427" s="46"/>
      <c r="EH427" s="46"/>
      <c r="EI427" s="46"/>
      <c r="EJ427" s="46"/>
      <c r="EK427" s="46"/>
      <c r="EL427" s="46"/>
      <c r="EM427" s="46"/>
      <c r="EN427" s="46"/>
      <c r="EO427" s="46"/>
      <c r="EP427" s="46"/>
      <c r="EQ427" s="46"/>
      <c r="ER427" s="46"/>
      <c r="ES427" s="46"/>
      <c r="ET427" s="46"/>
      <c r="EU427" s="46"/>
      <c r="EV427" s="46"/>
      <c r="EW427" s="46"/>
      <c r="EX427" s="46"/>
      <c r="EY427" s="46"/>
      <c r="EZ427" s="46"/>
      <c r="FA427" s="46"/>
      <c r="FB427" s="46"/>
      <c r="FC427" s="46"/>
      <c r="FD427" s="46"/>
      <c r="FE427" s="46"/>
      <c r="FF427" s="46"/>
      <c r="FG427" s="46"/>
      <c r="FH427" s="46"/>
      <c r="FI427" s="46"/>
      <c r="FJ427" s="46"/>
      <c r="FK427" s="46"/>
      <c r="FL427" s="46"/>
      <c r="FM427" s="46"/>
      <c r="FN427" s="46"/>
      <c r="FO427" s="46"/>
      <c r="FP427" s="46"/>
      <c r="FQ427" s="46"/>
      <c r="FR427" s="46"/>
      <c r="FS427" s="46"/>
      <c r="FT427" s="46"/>
      <c r="FU427" s="46"/>
      <c r="FV427" s="46"/>
      <c r="FW427" s="46"/>
      <c r="FX427" s="46"/>
      <c r="FY427" s="46"/>
      <c r="FZ427" s="46"/>
      <c r="GA427" s="46"/>
      <c r="GB427" s="46"/>
      <c r="GC427" s="46"/>
      <c r="GD427" s="46"/>
      <c r="GE427" s="46"/>
      <c r="GF427" s="46"/>
      <c r="GG427" s="46"/>
      <c r="GH427" s="46"/>
      <c r="GI427" s="46"/>
      <c r="GJ427" s="46"/>
      <c r="GK427" s="46"/>
      <c r="GL427" s="46"/>
      <c r="GM427" s="46"/>
      <c r="GN427" s="46"/>
      <c r="GO427" s="46"/>
      <c r="GP427" s="46"/>
      <c r="GQ427" s="46"/>
      <c r="GR427" s="46"/>
      <c r="GS427" s="46"/>
      <c r="GT427" s="46"/>
      <c r="GU427" s="46"/>
      <c r="GV427" s="46"/>
      <c r="GW427" s="46"/>
      <c r="GX427" s="46"/>
      <c r="GY427" s="46"/>
      <c r="GZ427" s="46"/>
      <c r="HA427" s="46"/>
      <c r="HB427" s="46"/>
      <c r="HC427" s="46"/>
      <c r="HD427" s="46"/>
      <c r="HE427" s="46"/>
      <c r="HF427" s="46"/>
      <c r="HG427" s="46"/>
      <c r="HH427" s="46"/>
      <c r="HI427" s="46"/>
      <c r="HJ427" s="46"/>
      <c r="HK427" s="46"/>
      <c r="HL427" s="46"/>
      <c r="HM427" s="46"/>
      <c r="HN427" s="46"/>
      <c r="HO427" s="46"/>
      <c r="HP427" s="46"/>
      <c r="HQ427" s="46"/>
      <c r="HR427" s="46"/>
      <c r="HS427" s="46"/>
      <c r="HT427" s="46"/>
      <c r="HU427" s="46"/>
      <c r="HV427" s="46"/>
      <c r="HW427" s="46"/>
      <c r="HX427" s="46"/>
      <c r="HY427" s="46"/>
      <c r="HZ427" s="46"/>
      <c r="IA427" s="46"/>
      <c r="IB427" s="46"/>
      <c r="IC427" s="46"/>
      <c r="ID427" s="46"/>
      <c r="IE427" s="46"/>
      <c r="IF427" s="46"/>
      <c r="IG427" s="46"/>
      <c r="IH427" s="46"/>
      <c r="II427" s="46"/>
      <c r="IJ427" s="46"/>
      <c r="IK427" s="46"/>
      <c r="IL427" s="46"/>
      <c r="IM427" s="46"/>
      <c r="IN427" s="46"/>
      <c r="IO427" s="46"/>
      <c r="IP427" s="46"/>
      <c r="IQ427" s="46"/>
      <c r="IR427" s="46"/>
      <c r="IS427" s="46"/>
      <c r="IT427" s="46"/>
      <c r="IU427" s="46"/>
      <c r="IV427" s="46"/>
      <c r="IW427" s="46"/>
      <c r="IX427" s="46"/>
      <c r="IY427" s="46"/>
      <c r="IZ427" s="46"/>
      <c r="JA427" s="46"/>
      <c r="JB427" s="46"/>
      <c r="JC427" s="46"/>
      <c r="JD427" s="46"/>
      <c r="JE427" s="46"/>
    </row>
    <row r="428" spans="1:265" s="7" customFormat="1" ht="15" customHeight="1" thickBot="1" x14ac:dyDescent="0.25">
      <c r="A428" s="790"/>
      <c r="B428" s="73" t="s">
        <v>54</v>
      </c>
      <c r="C428" s="113"/>
      <c r="D428" s="884" t="s">
        <v>55</v>
      </c>
      <c r="E428" s="905"/>
      <c r="F428" s="437"/>
      <c r="G428" s="438"/>
      <c r="H428" s="184" t="s">
        <v>23</v>
      </c>
      <c r="I428" s="184" t="s">
        <v>103</v>
      </c>
      <c r="J428" s="184"/>
      <c r="K428" s="225" t="s">
        <v>124</v>
      </c>
      <c r="L428" s="225" t="s">
        <v>97</v>
      </c>
      <c r="M428" s="397" t="s">
        <v>391</v>
      </c>
      <c r="N428" s="397" t="s">
        <v>98</v>
      </c>
      <c r="O428" s="225" t="s">
        <v>344</v>
      </c>
      <c r="P428" s="2159">
        <f t="shared" si="36"/>
        <v>3</v>
      </c>
      <c r="Q428" s="297">
        <v>3</v>
      </c>
      <c r="R428" s="298"/>
      <c r="S428" s="298"/>
      <c r="T428" s="298"/>
      <c r="U428" s="298"/>
      <c r="V428" s="298"/>
      <c r="W428" s="299"/>
      <c r="X428" s="122"/>
      <c r="Y428" s="122"/>
      <c r="Z428" s="63"/>
      <c r="AA428" s="46"/>
      <c r="AB428" s="46"/>
      <c r="AC428" s="46" t="str">
        <f t="shared" si="39"/>
        <v/>
      </c>
      <c r="AD428" s="46"/>
      <c r="AE428" s="46"/>
      <c r="AF428" s="2111">
        <f t="shared" si="37"/>
        <v>3</v>
      </c>
      <c r="AG428" s="2111">
        <f t="shared" si="38"/>
        <v>0</v>
      </c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  <c r="CI428" s="46"/>
      <c r="CJ428" s="46"/>
      <c r="CK428" s="46"/>
      <c r="CL428" s="46"/>
      <c r="CM428" s="46"/>
      <c r="CN428" s="46"/>
      <c r="CO428" s="46"/>
      <c r="CP428" s="46"/>
      <c r="CQ428" s="46"/>
      <c r="CR428" s="46"/>
      <c r="CS428" s="46"/>
      <c r="CT428" s="46"/>
      <c r="CU428" s="46"/>
      <c r="CV428" s="46"/>
      <c r="CW428" s="46"/>
      <c r="CX428" s="46"/>
      <c r="CY428" s="46"/>
      <c r="CZ428" s="46"/>
      <c r="DA428" s="46"/>
      <c r="DB428" s="46"/>
      <c r="DC428" s="46"/>
      <c r="DD428" s="46"/>
      <c r="DE428" s="46"/>
      <c r="DF428" s="46"/>
      <c r="DG428" s="46"/>
      <c r="DH428" s="46"/>
      <c r="DI428" s="46"/>
      <c r="DJ428" s="46"/>
      <c r="DK428" s="46"/>
      <c r="DL428" s="46"/>
      <c r="DM428" s="46"/>
      <c r="DN428" s="46"/>
      <c r="DO428" s="46"/>
      <c r="DP428" s="46"/>
      <c r="DQ428" s="46"/>
      <c r="DR428" s="46"/>
      <c r="DS428" s="46"/>
      <c r="DT428" s="46"/>
      <c r="DU428" s="46"/>
      <c r="DV428" s="46"/>
      <c r="DW428" s="46"/>
      <c r="DX428" s="46"/>
      <c r="DY428" s="46"/>
      <c r="DZ428" s="46"/>
      <c r="EA428" s="46"/>
      <c r="EB428" s="46"/>
      <c r="EC428" s="46"/>
      <c r="ED428" s="46"/>
      <c r="EE428" s="46"/>
      <c r="EF428" s="46"/>
      <c r="EG428" s="46"/>
      <c r="EH428" s="46"/>
      <c r="EI428" s="46"/>
      <c r="EJ428" s="46"/>
      <c r="EK428" s="46"/>
      <c r="EL428" s="46"/>
      <c r="EM428" s="46"/>
      <c r="EN428" s="46"/>
      <c r="EO428" s="46"/>
      <c r="EP428" s="46"/>
      <c r="EQ428" s="46"/>
      <c r="ER428" s="46"/>
      <c r="ES428" s="46"/>
      <c r="ET428" s="46"/>
      <c r="EU428" s="46"/>
      <c r="EV428" s="46"/>
      <c r="EW428" s="46"/>
      <c r="EX428" s="46"/>
      <c r="EY428" s="46"/>
      <c r="EZ428" s="46"/>
      <c r="FA428" s="46"/>
      <c r="FB428" s="46"/>
      <c r="FC428" s="46"/>
      <c r="FD428" s="46"/>
      <c r="FE428" s="46"/>
      <c r="FF428" s="46"/>
      <c r="FG428" s="46"/>
      <c r="FH428" s="46"/>
      <c r="FI428" s="46"/>
      <c r="FJ428" s="46"/>
      <c r="FK428" s="46"/>
      <c r="FL428" s="46"/>
      <c r="FM428" s="46"/>
      <c r="FN428" s="46"/>
      <c r="FO428" s="46"/>
      <c r="FP428" s="46"/>
      <c r="FQ428" s="46"/>
      <c r="FR428" s="46"/>
      <c r="FS428" s="46"/>
      <c r="FT428" s="46"/>
      <c r="FU428" s="46"/>
      <c r="FV428" s="46"/>
      <c r="FW428" s="46"/>
      <c r="FX428" s="46"/>
      <c r="FY428" s="46"/>
      <c r="FZ428" s="46"/>
      <c r="GA428" s="46"/>
      <c r="GB428" s="46"/>
      <c r="GC428" s="46"/>
      <c r="GD428" s="46"/>
      <c r="GE428" s="46"/>
      <c r="GF428" s="46"/>
      <c r="GG428" s="46"/>
      <c r="GH428" s="46"/>
      <c r="GI428" s="46"/>
      <c r="GJ428" s="46"/>
      <c r="GK428" s="46"/>
      <c r="GL428" s="46"/>
      <c r="GM428" s="46"/>
      <c r="GN428" s="46"/>
      <c r="GO428" s="46"/>
      <c r="GP428" s="46"/>
      <c r="GQ428" s="46"/>
      <c r="GR428" s="46"/>
      <c r="GS428" s="46"/>
      <c r="GT428" s="46"/>
      <c r="GU428" s="46"/>
      <c r="GV428" s="46"/>
      <c r="GW428" s="46"/>
      <c r="GX428" s="46"/>
      <c r="GY428" s="46"/>
      <c r="GZ428" s="46"/>
      <c r="HA428" s="46"/>
      <c r="HB428" s="46"/>
      <c r="HC428" s="46"/>
      <c r="HD428" s="46"/>
      <c r="HE428" s="46"/>
      <c r="HF428" s="46"/>
      <c r="HG428" s="46"/>
      <c r="HH428" s="46"/>
      <c r="HI428" s="46"/>
      <c r="HJ428" s="46"/>
      <c r="HK428" s="46"/>
      <c r="HL428" s="46"/>
      <c r="HM428" s="46"/>
      <c r="HN428" s="46"/>
      <c r="HO428" s="46"/>
      <c r="HP428" s="46"/>
      <c r="HQ428" s="46"/>
      <c r="HR428" s="46"/>
      <c r="HS428" s="46"/>
      <c r="HT428" s="46"/>
      <c r="HU428" s="46"/>
      <c r="HV428" s="46"/>
      <c r="HW428" s="46"/>
      <c r="HX428" s="46"/>
      <c r="HY428" s="46"/>
      <c r="HZ428" s="46"/>
      <c r="IA428" s="46"/>
      <c r="IB428" s="46"/>
      <c r="IC428" s="46"/>
      <c r="ID428" s="46"/>
      <c r="IE428" s="46"/>
      <c r="IF428" s="46"/>
      <c r="IG428" s="46"/>
      <c r="IH428" s="46"/>
      <c r="II428" s="46"/>
      <c r="IJ428" s="46"/>
      <c r="IK428" s="46"/>
      <c r="IL428" s="46"/>
      <c r="IM428" s="46"/>
      <c r="IN428" s="46"/>
      <c r="IO428" s="46"/>
      <c r="IP428" s="46"/>
      <c r="IQ428" s="46"/>
      <c r="IR428" s="46"/>
      <c r="IS428" s="46"/>
      <c r="IT428" s="46"/>
      <c r="IU428" s="46"/>
      <c r="IV428" s="46"/>
      <c r="IW428" s="46"/>
      <c r="IX428" s="46"/>
      <c r="IY428" s="46"/>
      <c r="IZ428" s="46"/>
      <c r="JA428" s="46"/>
      <c r="JB428" s="46"/>
      <c r="JC428" s="46"/>
      <c r="JD428" s="46"/>
      <c r="JE428" s="46"/>
    </row>
    <row r="429" spans="1:265" s="7" customFormat="1" ht="15" customHeight="1" thickBot="1" x14ac:dyDescent="0.25">
      <c r="A429" s="790"/>
      <c r="B429" s="73" t="s">
        <v>54</v>
      </c>
      <c r="C429" s="113"/>
      <c r="D429" s="884" t="s">
        <v>55</v>
      </c>
      <c r="E429" s="905"/>
      <c r="F429" s="437"/>
      <c r="G429" s="438"/>
      <c r="H429" s="184" t="s">
        <v>23</v>
      </c>
      <c r="I429" s="184" t="s">
        <v>103</v>
      </c>
      <c r="J429" s="1723" t="s">
        <v>1424</v>
      </c>
      <c r="K429" s="225" t="s">
        <v>1505</v>
      </c>
      <c r="L429" s="225"/>
      <c r="M429" s="397"/>
      <c r="N429" s="397"/>
      <c r="O429" s="225"/>
      <c r="P429" s="2159">
        <f t="shared" si="36"/>
        <v>0</v>
      </c>
      <c r="Q429" s="297"/>
      <c r="R429" s="298"/>
      <c r="S429" s="298">
        <v>4</v>
      </c>
      <c r="T429" s="298"/>
      <c r="U429" s="298"/>
      <c r="V429" s="298"/>
      <c r="W429" s="299"/>
      <c r="X429" s="122"/>
      <c r="Y429" s="122"/>
      <c r="Z429" s="63"/>
      <c r="AA429" s="46"/>
      <c r="AB429" s="46"/>
      <c r="AC429" s="46" t="str">
        <f t="shared" si="39"/>
        <v/>
      </c>
      <c r="AD429" s="46"/>
      <c r="AE429" s="46"/>
      <c r="AF429" s="2111">
        <f t="shared" si="37"/>
        <v>0</v>
      </c>
      <c r="AG429" s="2111">
        <f t="shared" si="38"/>
        <v>4</v>
      </c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  <c r="CZ429" s="46"/>
      <c r="DA429" s="46"/>
      <c r="DB429" s="46"/>
      <c r="DC429" s="46"/>
      <c r="DD429" s="46"/>
      <c r="DE429" s="46"/>
      <c r="DF429" s="46"/>
      <c r="DG429" s="46"/>
      <c r="DH429" s="46"/>
      <c r="DI429" s="46"/>
      <c r="DJ429" s="46"/>
      <c r="DK429" s="46"/>
      <c r="DL429" s="46"/>
      <c r="DM429" s="46"/>
      <c r="DN429" s="46"/>
      <c r="DO429" s="46"/>
      <c r="DP429" s="46"/>
      <c r="DQ429" s="46"/>
      <c r="DR429" s="46"/>
      <c r="DS429" s="46"/>
      <c r="DT429" s="46"/>
      <c r="DU429" s="46"/>
      <c r="DV429" s="46"/>
      <c r="DW429" s="46"/>
      <c r="DX429" s="46"/>
      <c r="DY429" s="46"/>
      <c r="DZ429" s="46"/>
      <c r="EA429" s="46"/>
      <c r="EB429" s="46"/>
      <c r="EC429" s="46"/>
      <c r="ED429" s="46"/>
      <c r="EE429" s="46"/>
      <c r="EF429" s="46"/>
      <c r="EG429" s="46"/>
      <c r="EH429" s="46"/>
      <c r="EI429" s="46"/>
      <c r="EJ429" s="46"/>
      <c r="EK429" s="46"/>
      <c r="EL429" s="46"/>
      <c r="EM429" s="46"/>
      <c r="EN429" s="46"/>
      <c r="EO429" s="46"/>
      <c r="EP429" s="46"/>
      <c r="EQ429" s="46"/>
      <c r="ER429" s="46"/>
      <c r="ES429" s="46"/>
      <c r="ET429" s="46"/>
      <c r="EU429" s="46"/>
      <c r="EV429" s="46"/>
      <c r="EW429" s="46"/>
      <c r="EX429" s="46"/>
      <c r="EY429" s="46"/>
      <c r="EZ429" s="46"/>
      <c r="FA429" s="46"/>
      <c r="FB429" s="46"/>
      <c r="FC429" s="46"/>
      <c r="FD429" s="46"/>
      <c r="FE429" s="46"/>
      <c r="FF429" s="46"/>
      <c r="FG429" s="46"/>
      <c r="FH429" s="46"/>
      <c r="FI429" s="46"/>
      <c r="FJ429" s="46"/>
      <c r="FK429" s="46"/>
      <c r="FL429" s="46"/>
      <c r="FM429" s="46"/>
      <c r="FN429" s="46"/>
      <c r="FO429" s="46"/>
      <c r="FP429" s="46"/>
      <c r="FQ429" s="46"/>
      <c r="FR429" s="46"/>
      <c r="FS429" s="46"/>
      <c r="FT429" s="46"/>
      <c r="FU429" s="46"/>
      <c r="FV429" s="46"/>
      <c r="FW429" s="46"/>
      <c r="FX429" s="46"/>
      <c r="FY429" s="46"/>
      <c r="FZ429" s="46"/>
      <c r="GA429" s="46"/>
      <c r="GB429" s="46"/>
      <c r="GC429" s="46"/>
      <c r="GD429" s="46"/>
      <c r="GE429" s="46"/>
      <c r="GF429" s="46"/>
      <c r="GG429" s="46"/>
      <c r="GH429" s="46"/>
      <c r="GI429" s="46"/>
      <c r="GJ429" s="46"/>
      <c r="GK429" s="46"/>
      <c r="GL429" s="46"/>
      <c r="GM429" s="46"/>
      <c r="GN429" s="46"/>
      <c r="GO429" s="46"/>
      <c r="GP429" s="46"/>
      <c r="GQ429" s="46"/>
      <c r="GR429" s="46"/>
      <c r="GS429" s="46"/>
      <c r="GT429" s="46"/>
      <c r="GU429" s="46"/>
      <c r="GV429" s="46"/>
      <c r="GW429" s="46"/>
      <c r="GX429" s="46"/>
      <c r="GY429" s="46"/>
      <c r="GZ429" s="46"/>
      <c r="HA429" s="46"/>
      <c r="HB429" s="46"/>
      <c r="HC429" s="46"/>
      <c r="HD429" s="46"/>
      <c r="HE429" s="46"/>
      <c r="HF429" s="46"/>
      <c r="HG429" s="46"/>
      <c r="HH429" s="46"/>
      <c r="HI429" s="46"/>
      <c r="HJ429" s="46"/>
      <c r="HK429" s="46"/>
      <c r="HL429" s="46"/>
      <c r="HM429" s="46"/>
      <c r="HN429" s="46"/>
      <c r="HO429" s="46"/>
      <c r="HP429" s="46"/>
      <c r="HQ429" s="46"/>
      <c r="HR429" s="46"/>
      <c r="HS429" s="46"/>
      <c r="HT429" s="46"/>
      <c r="HU429" s="46"/>
      <c r="HV429" s="46"/>
      <c r="HW429" s="46"/>
      <c r="HX429" s="46"/>
      <c r="HY429" s="46"/>
      <c r="HZ429" s="46"/>
      <c r="IA429" s="46"/>
      <c r="IB429" s="46"/>
      <c r="IC429" s="46"/>
      <c r="ID429" s="46"/>
      <c r="IE429" s="46"/>
      <c r="IF429" s="46"/>
      <c r="IG429" s="46"/>
      <c r="IH429" s="46"/>
      <c r="II429" s="46"/>
      <c r="IJ429" s="46"/>
      <c r="IK429" s="46"/>
      <c r="IL429" s="46"/>
      <c r="IM429" s="46"/>
      <c r="IN429" s="46"/>
      <c r="IO429" s="46"/>
      <c r="IP429" s="46"/>
      <c r="IQ429" s="46"/>
      <c r="IR429" s="46"/>
      <c r="IS429" s="46"/>
      <c r="IT429" s="46"/>
      <c r="IU429" s="46"/>
      <c r="IV429" s="46"/>
      <c r="IW429" s="46"/>
      <c r="IX429" s="46"/>
      <c r="IY429" s="46"/>
      <c r="IZ429" s="46"/>
      <c r="JA429" s="46"/>
      <c r="JB429" s="46"/>
      <c r="JC429" s="46"/>
      <c r="JD429" s="46"/>
      <c r="JE429" s="46"/>
    </row>
    <row r="430" spans="1:265" s="7" customFormat="1" ht="15" customHeight="1" thickBot="1" x14ac:dyDescent="0.25">
      <c r="A430" s="790"/>
      <c r="B430" s="73" t="s">
        <v>54</v>
      </c>
      <c r="C430" s="113"/>
      <c r="D430" s="884" t="s">
        <v>55</v>
      </c>
      <c r="E430" s="905"/>
      <c r="F430" s="437"/>
      <c r="G430" s="438"/>
      <c r="H430" s="184" t="s">
        <v>23</v>
      </c>
      <c r="I430" s="184" t="s">
        <v>103</v>
      </c>
      <c r="J430" s="1756" t="s">
        <v>1424</v>
      </c>
      <c r="K430" s="212" t="s">
        <v>1506</v>
      </c>
      <c r="L430" s="225"/>
      <c r="M430" s="397"/>
      <c r="N430" s="397"/>
      <c r="O430" s="225"/>
      <c r="P430" s="2159">
        <f t="shared" si="36"/>
        <v>0</v>
      </c>
      <c r="Q430" s="297"/>
      <c r="R430" s="298"/>
      <c r="S430" s="298">
        <v>2</v>
      </c>
      <c r="T430" s="298"/>
      <c r="U430" s="298"/>
      <c r="V430" s="298"/>
      <c r="W430" s="299"/>
      <c r="X430" s="122"/>
      <c r="Y430" s="122"/>
      <c r="Z430" s="63"/>
      <c r="AA430" s="46"/>
      <c r="AB430" s="46"/>
      <c r="AC430" s="46" t="str">
        <f t="shared" si="39"/>
        <v/>
      </c>
      <c r="AD430" s="46"/>
      <c r="AE430" s="46"/>
      <c r="AF430" s="2111">
        <f t="shared" si="37"/>
        <v>0</v>
      </c>
      <c r="AG430" s="2111">
        <f t="shared" si="38"/>
        <v>2</v>
      </c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6"/>
      <c r="DA430" s="46"/>
      <c r="DB430" s="46"/>
      <c r="DC430" s="46"/>
      <c r="DD430" s="46"/>
      <c r="DE430" s="46"/>
      <c r="DF430" s="46"/>
      <c r="DG430" s="46"/>
      <c r="DH430" s="46"/>
      <c r="DI430" s="46"/>
      <c r="DJ430" s="46"/>
      <c r="DK430" s="46"/>
      <c r="DL430" s="46"/>
      <c r="DM430" s="46"/>
      <c r="DN430" s="46"/>
      <c r="DO430" s="46"/>
      <c r="DP430" s="46"/>
      <c r="DQ430" s="46"/>
      <c r="DR430" s="46"/>
      <c r="DS430" s="46"/>
      <c r="DT430" s="46"/>
      <c r="DU430" s="46"/>
      <c r="DV430" s="46"/>
      <c r="DW430" s="46"/>
      <c r="DX430" s="46"/>
      <c r="DY430" s="46"/>
      <c r="DZ430" s="46"/>
      <c r="EA430" s="46"/>
      <c r="EB430" s="46"/>
      <c r="EC430" s="46"/>
      <c r="ED430" s="46"/>
      <c r="EE430" s="46"/>
      <c r="EF430" s="46"/>
      <c r="EG430" s="46"/>
      <c r="EH430" s="46"/>
      <c r="EI430" s="46"/>
      <c r="EJ430" s="46"/>
      <c r="EK430" s="46"/>
      <c r="EL430" s="46"/>
      <c r="EM430" s="46"/>
      <c r="EN430" s="46"/>
      <c r="EO430" s="46"/>
      <c r="EP430" s="46"/>
      <c r="EQ430" s="46"/>
      <c r="ER430" s="46"/>
      <c r="ES430" s="46"/>
      <c r="ET430" s="46"/>
      <c r="EU430" s="46"/>
      <c r="EV430" s="46"/>
      <c r="EW430" s="46"/>
      <c r="EX430" s="46"/>
      <c r="EY430" s="46"/>
      <c r="EZ430" s="46"/>
      <c r="FA430" s="46"/>
      <c r="FB430" s="46"/>
      <c r="FC430" s="46"/>
      <c r="FD430" s="46"/>
      <c r="FE430" s="46"/>
      <c r="FF430" s="46"/>
      <c r="FG430" s="46"/>
      <c r="FH430" s="46"/>
      <c r="FI430" s="46"/>
      <c r="FJ430" s="46"/>
      <c r="FK430" s="46"/>
      <c r="FL430" s="46"/>
      <c r="FM430" s="46"/>
      <c r="FN430" s="46"/>
      <c r="FO430" s="46"/>
      <c r="FP430" s="46"/>
      <c r="FQ430" s="46"/>
      <c r="FR430" s="46"/>
      <c r="FS430" s="46"/>
      <c r="FT430" s="46"/>
      <c r="FU430" s="46"/>
      <c r="FV430" s="46"/>
      <c r="FW430" s="46"/>
      <c r="FX430" s="46"/>
      <c r="FY430" s="46"/>
      <c r="FZ430" s="46"/>
      <c r="GA430" s="46"/>
      <c r="GB430" s="46"/>
      <c r="GC430" s="46"/>
      <c r="GD430" s="46"/>
      <c r="GE430" s="46"/>
      <c r="GF430" s="46"/>
      <c r="GG430" s="46"/>
      <c r="GH430" s="46"/>
      <c r="GI430" s="46"/>
      <c r="GJ430" s="46"/>
      <c r="GK430" s="46"/>
      <c r="GL430" s="46"/>
      <c r="GM430" s="46"/>
      <c r="GN430" s="46"/>
      <c r="GO430" s="46"/>
      <c r="GP430" s="46"/>
      <c r="GQ430" s="46"/>
      <c r="GR430" s="46"/>
      <c r="GS430" s="46"/>
      <c r="GT430" s="46"/>
      <c r="GU430" s="46"/>
      <c r="GV430" s="46"/>
      <c r="GW430" s="46"/>
      <c r="GX430" s="46"/>
      <c r="GY430" s="46"/>
      <c r="GZ430" s="46"/>
      <c r="HA430" s="46"/>
      <c r="HB430" s="46"/>
      <c r="HC430" s="46"/>
      <c r="HD430" s="46"/>
      <c r="HE430" s="46"/>
      <c r="HF430" s="46"/>
      <c r="HG430" s="46"/>
      <c r="HH430" s="46"/>
      <c r="HI430" s="46"/>
      <c r="HJ430" s="46"/>
      <c r="HK430" s="46"/>
      <c r="HL430" s="46"/>
      <c r="HM430" s="46"/>
      <c r="HN430" s="46"/>
      <c r="HO430" s="46"/>
      <c r="HP430" s="46"/>
      <c r="HQ430" s="46"/>
      <c r="HR430" s="46"/>
      <c r="HS430" s="46"/>
      <c r="HT430" s="46"/>
      <c r="HU430" s="46"/>
      <c r="HV430" s="46"/>
      <c r="HW430" s="46"/>
      <c r="HX430" s="46"/>
      <c r="HY430" s="46"/>
      <c r="HZ430" s="46"/>
      <c r="IA430" s="46"/>
      <c r="IB430" s="46"/>
      <c r="IC430" s="46"/>
      <c r="ID430" s="46"/>
      <c r="IE430" s="46"/>
      <c r="IF430" s="46"/>
      <c r="IG430" s="46"/>
      <c r="IH430" s="46"/>
      <c r="II430" s="46"/>
      <c r="IJ430" s="46"/>
      <c r="IK430" s="46"/>
      <c r="IL430" s="46"/>
      <c r="IM430" s="46"/>
      <c r="IN430" s="46"/>
      <c r="IO430" s="46"/>
      <c r="IP430" s="46"/>
      <c r="IQ430" s="46"/>
      <c r="IR430" s="46"/>
      <c r="IS430" s="46"/>
      <c r="IT430" s="46"/>
      <c r="IU430" s="46"/>
      <c r="IV430" s="46"/>
      <c r="IW430" s="46"/>
      <c r="IX430" s="46"/>
      <c r="IY430" s="46"/>
      <c r="IZ430" s="46"/>
      <c r="JA430" s="46"/>
      <c r="JB430" s="46"/>
      <c r="JC430" s="46"/>
      <c r="JD430" s="46"/>
      <c r="JE430" s="46"/>
    </row>
    <row r="431" spans="1:265" s="7" customFormat="1" ht="15" customHeight="1" thickBot="1" x14ac:dyDescent="0.25">
      <c r="A431" s="790"/>
      <c r="B431" s="73" t="s">
        <v>54</v>
      </c>
      <c r="C431" s="74"/>
      <c r="D431" s="862" t="s">
        <v>55</v>
      </c>
      <c r="E431" s="905"/>
      <c r="F431" s="437"/>
      <c r="G431" s="438"/>
      <c r="H431" s="178" t="s">
        <v>23</v>
      </c>
      <c r="I431" s="178" t="s">
        <v>103</v>
      </c>
      <c r="J431" s="1757" t="s">
        <v>1424</v>
      </c>
      <c r="K431" s="212" t="s">
        <v>1507</v>
      </c>
      <c r="L431" s="212"/>
      <c r="M431" s="501"/>
      <c r="N431" s="501"/>
      <c r="O431" s="212"/>
      <c r="P431" s="2159">
        <f t="shared" si="36"/>
        <v>0</v>
      </c>
      <c r="Q431" s="280"/>
      <c r="R431" s="281"/>
      <c r="S431" s="281"/>
      <c r="T431" s="281"/>
      <c r="U431" s="281"/>
      <c r="V431" s="281"/>
      <c r="W431" s="282">
        <v>4</v>
      </c>
      <c r="X431" s="122"/>
      <c r="Y431" s="122"/>
      <c r="Z431" s="63"/>
      <c r="AA431" s="46"/>
      <c r="AB431" s="46"/>
      <c r="AC431" s="46" t="str">
        <f t="shared" si="39"/>
        <v/>
      </c>
      <c r="AD431" s="46"/>
      <c r="AE431" s="46"/>
      <c r="AF431" s="2111">
        <f t="shared" si="37"/>
        <v>0</v>
      </c>
      <c r="AG431" s="2111">
        <f t="shared" si="38"/>
        <v>4</v>
      </c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  <c r="CZ431" s="46"/>
      <c r="DA431" s="46"/>
      <c r="DB431" s="46"/>
      <c r="DC431" s="46"/>
      <c r="DD431" s="46"/>
      <c r="DE431" s="46"/>
      <c r="DF431" s="46"/>
      <c r="DG431" s="46"/>
      <c r="DH431" s="46"/>
      <c r="DI431" s="46"/>
      <c r="DJ431" s="46"/>
      <c r="DK431" s="46"/>
      <c r="DL431" s="46"/>
      <c r="DM431" s="46"/>
      <c r="DN431" s="46"/>
      <c r="DO431" s="46"/>
      <c r="DP431" s="46"/>
      <c r="DQ431" s="46"/>
      <c r="DR431" s="46"/>
      <c r="DS431" s="46"/>
      <c r="DT431" s="46"/>
      <c r="DU431" s="46"/>
      <c r="DV431" s="46"/>
      <c r="DW431" s="46"/>
      <c r="DX431" s="46"/>
      <c r="DY431" s="46"/>
      <c r="DZ431" s="46"/>
      <c r="EA431" s="46"/>
      <c r="EB431" s="46"/>
      <c r="EC431" s="46"/>
      <c r="ED431" s="46"/>
      <c r="EE431" s="46"/>
      <c r="EF431" s="46"/>
      <c r="EG431" s="46"/>
      <c r="EH431" s="46"/>
      <c r="EI431" s="46"/>
      <c r="EJ431" s="46"/>
      <c r="EK431" s="46"/>
      <c r="EL431" s="46"/>
      <c r="EM431" s="46"/>
      <c r="EN431" s="46"/>
      <c r="EO431" s="46"/>
      <c r="EP431" s="46"/>
      <c r="EQ431" s="46"/>
      <c r="ER431" s="46"/>
      <c r="ES431" s="46"/>
      <c r="ET431" s="46"/>
      <c r="EU431" s="46"/>
      <c r="EV431" s="46"/>
      <c r="EW431" s="46"/>
      <c r="EX431" s="46"/>
      <c r="EY431" s="46"/>
      <c r="EZ431" s="46"/>
      <c r="FA431" s="46"/>
      <c r="FB431" s="46"/>
      <c r="FC431" s="46"/>
      <c r="FD431" s="46"/>
      <c r="FE431" s="46"/>
      <c r="FF431" s="46"/>
      <c r="FG431" s="46"/>
      <c r="FH431" s="46"/>
      <c r="FI431" s="46"/>
      <c r="FJ431" s="46"/>
      <c r="FK431" s="46"/>
      <c r="FL431" s="46"/>
      <c r="FM431" s="46"/>
      <c r="FN431" s="46"/>
      <c r="FO431" s="46"/>
      <c r="FP431" s="46"/>
      <c r="FQ431" s="46"/>
      <c r="FR431" s="46"/>
      <c r="FS431" s="46"/>
      <c r="FT431" s="46"/>
      <c r="FU431" s="46"/>
      <c r="FV431" s="46"/>
      <c r="FW431" s="46"/>
      <c r="FX431" s="46"/>
      <c r="FY431" s="46"/>
      <c r="FZ431" s="46"/>
      <c r="GA431" s="46"/>
      <c r="GB431" s="46"/>
      <c r="GC431" s="46"/>
      <c r="GD431" s="46"/>
      <c r="GE431" s="46"/>
      <c r="GF431" s="46"/>
      <c r="GG431" s="46"/>
      <c r="GH431" s="46"/>
      <c r="GI431" s="46"/>
      <c r="GJ431" s="46"/>
      <c r="GK431" s="46"/>
      <c r="GL431" s="46"/>
      <c r="GM431" s="46"/>
      <c r="GN431" s="46"/>
      <c r="GO431" s="46"/>
      <c r="GP431" s="46"/>
      <c r="GQ431" s="46"/>
      <c r="GR431" s="46"/>
      <c r="GS431" s="46"/>
      <c r="GT431" s="46"/>
      <c r="GU431" s="46"/>
      <c r="GV431" s="46"/>
      <c r="GW431" s="46"/>
      <c r="GX431" s="46"/>
      <c r="GY431" s="46"/>
      <c r="GZ431" s="46"/>
      <c r="HA431" s="46"/>
      <c r="HB431" s="46"/>
      <c r="HC431" s="46"/>
      <c r="HD431" s="46"/>
      <c r="HE431" s="46"/>
      <c r="HF431" s="46"/>
      <c r="HG431" s="46"/>
      <c r="HH431" s="46"/>
      <c r="HI431" s="46"/>
      <c r="HJ431" s="46"/>
      <c r="HK431" s="46"/>
      <c r="HL431" s="46"/>
      <c r="HM431" s="46"/>
      <c r="HN431" s="46"/>
      <c r="HO431" s="46"/>
      <c r="HP431" s="46"/>
      <c r="HQ431" s="46"/>
      <c r="HR431" s="46"/>
      <c r="HS431" s="46"/>
      <c r="HT431" s="46"/>
      <c r="HU431" s="46"/>
      <c r="HV431" s="46"/>
      <c r="HW431" s="46"/>
      <c r="HX431" s="46"/>
      <c r="HY431" s="46"/>
      <c r="HZ431" s="46"/>
      <c r="IA431" s="46"/>
      <c r="IB431" s="46"/>
      <c r="IC431" s="46"/>
      <c r="ID431" s="46"/>
      <c r="IE431" s="46"/>
      <c r="IF431" s="46"/>
      <c r="IG431" s="46"/>
      <c r="IH431" s="46"/>
      <c r="II431" s="46"/>
      <c r="IJ431" s="46"/>
      <c r="IK431" s="46"/>
      <c r="IL431" s="46"/>
      <c r="IM431" s="46"/>
      <c r="IN431" s="46"/>
      <c r="IO431" s="46"/>
      <c r="IP431" s="46"/>
      <c r="IQ431" s="46"/>
      <c r="IR431" s="46"/>
      <c r="IS431" s="46"/>
      <c r="IT431" s="46"/>
      <c r="IU431" s="46"/>
      <c r="IV431" s="46"/>
      <c r="IW431" s="46"/>
      <c r="IX431" s="46"/>
      <c r="IY431" s="46"/>
      <c r="IZ431" s="46"/>
      <c r="JA431" s="46"/>
      <c r="JB431" s="46"/>
      <c r="JC431" s="46"/>
      <c r="JD431" s="46"/>
      <c r="JE431" s="46"/>
    </row>
    <row r="432" spans="1:265" s="7" customFormat="1" ht="15" customHeight="1" thickBot="1" x14ac:dyDescent="0.25">
      <c r="A432" s="790"/>
      <c r="B432" s="73" t="s">
        <v>54</v>
      </c>
      <c r="C432" s="113"/>
      <c r="D432" s="884" t="s">
        <v>55</v>
      </c>
      <c r="E432" s="905"/>
      <c r="F432" s="437"/>
      <c r="G432" s="438"/>
      <c r="H432" s="184" t="s">
        <v>23</v>
      </c>
      <c r="I432" s="184" t="s">
        <v>103</v>
      </c>
      <c r="J432" s="1790" t="s">
        <v>95</v>
      </c>
      <c r="K432" s="225" t="s">
        <v>2143</v>
      </c>
      <c r="L432" s="225"/>
      <c r="M432" s="397"/>
      <c r="N432" s="397"/>
      <c r="O432" s="225"/>
      <c r="P432" s="2159">
        <f t="shared" si="36"/>
        <v>0</v>
      </c>
      <c r="Q432" s="297"/>
      <c r="R432" s="298"/>
      <c r="S432" s="298"/>
      <c r="T432" s="298"/>
      <c r="U432" s="298">
        <v>4</v>
      </c>
      <c r="V432" s="298"/>
      <c r="W432" s="299"/>
      <c r="X432" s="122"/>
      <c r="Y432" s="122"/>
      <c r="Z432" s="63"/>
      <c r="AA432" s="46"/>
      <c r="AB432" s="46"/>
      <c r="AC432" s="46" t="str">
        <f t="shared" si="39"/>
        <v/>
      </c>
      <c r="AD432" s="46"/>
      <c r="AE432" s="46"/>
      <c r="AF432" s="2111">
        <f t="shared" si="37"/>
        <v>0</v>
      </c>
      <c r="AG432" s="2111">
        <f t="shared" si="38"/>
        <v>0</v>
      </c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6"/>
      <c r="DA432" s="46"/>
      <c r="DB432" s="46"/>
      <c r="DC432" s="46"/>
      <c r="DD432" s="46"/>
      <c r="DE432" s="46"/>
      <c r="DF432" s="46"/>
      <c r="DG432" s="46"/>
      <c r="DH432" s="46"/>
      <c r="DI432" s="46"/>
      <c r="DJ432" s="46"/>
      <c r="DK432" s="46"/>
      <c r="DL432" s="46"/>
      <c r="DM432" s="46"/>
      <c r="DN432" s="46"/>
      <c r="DO432" s="46"/>
      <c r="DP432" s="46"/>
      <c r="DQ432" s="46"/>
      <c r="DR432" s="46"/>
      <c r="DS432" s="46"/>
      <c r="DT432" s="46"/>
      <c r="DU432" s="46"/>
      <c r="DV432" s="46"/>
      <c r="DW432" s="46"/>
      <c r="DX432" s="46"/>
      <c r="DY432" s="46"/>
      <c r="DZ432" s="46"/>
      <c r="EA432" s="46"/>
      <c r="EB432" s="46"/>
      <c r="EC432" s="46"/>
      <c r="ED432" s="46"/>
      <c r="EE432" s="46"/>
      <c r="EF432" s="46"/>
      <c r="EG432" s="46"/>
      <c r="EH432" s="46"/>
      <c r="EI432" s="46"/>
      <c r="EJ432" s="46"/>
      <c r="EK432" s="46"/>
      <c r="EL432" s="46"/>
      <c r="EM432" s="46"/>
      <c r="EN432" s="46"/>
      <c r="EO432" s="46"/>
      <c r="EP432" s="46"/>
      <c r="EQ432" s="46"/>
      <c r="ER432" s="46"/>
      <c r="ES432" s="46"/>
      <c r="ET432" s="46"/>
      <c r="EU432" s="46"/>
      <c r="EV432" s="46"/>
      <c r="EW432" s="46"/>
      <c r="EX432" s="46"/>
      <c r="EY432" s="46"/>
      <c r="EZ432" s="46"/>
      <c r="FA432" s="46"/>
      <c r="FB432" s="46"/>
      <c r="FC432" s="46"/>
      <c r="FD432" s="46"/>
      <c r="FE432" s="46"/>
      <c r="FF432" s="46"/>
      <c r="FG432" s="46"/>
      <c r="FH432" s="46"/>
      <c r="FI432" s="46"/>
      <c r="FJ432" s="46"/>
      <c r="FK432" s="46"/>
      <c r="FL432" s="46"/>
      <c r="FM432" s="46"/>
      <c r="FN432" s="46"/>
      <c r="FO432" s="46"/>
      <c r="FP432" s="46"/>
      <c r="FQ432" s="46"/>
      <c r="FR432" s="46"/>
      <c r="FS432" s="46"/>
      <c r="FT432" s="46"/>
      <c r="FU432" s="46"/>
      <c r="FV432" s="46"/>
      <c r="FW432" s="46"/>
      <c r="FX432" s="46"/>
      <c r="FY432" s="46"/>
      <c r="FZ432" s="46"/>
      <c r="GA432" s="46"/>
      <c r="GB432" s="46"/>
      <c r="GC432" s="46"/>
      <c r="GD432" s="46"/>
      <c r="GE432" s="46"/>
      <c r="GF432" s="46"/>
      <c r="GG432" s="46"/>
      <c r="GH432" s="46"/>
      <c r="GI432" s="46"/>
      <c r="GJ432" s="46"/>
      <c r="GK432" s="46"/>
      <c r="GL432" s="46"/>
      <c r="GM432" s="46"/>
      <c r="GN432" s="46"/>
      <c r="GO432" s="46"/>
      <c r="GP432" s="46"/>
      <c r="GQ432" s="46"/>
      <c r="GR432" s="46"/>
      <c r="GS432" s="46"/>
      <c r="GT432" s="46"/>
      <c r="GU432" s="46"/>
      <c r="GV432" s="46"/>
      <c r="GW432" s="46"/>
      <c r="GX432" s="46"/>
      <c r="GY432" s="46"/>
      <c r="GZ432" s="46"/>
      <c r="HA432" s="46"/>
      <c r="HB432" s="46"/>
      <c r="HC432" s="46"/>
      <c r="HD432" s="46"/>
      <c r="HE432" s="46"/>
      <c r="HF432" s="46"/>
      <c r="HG432" s="46"/>
      <c r="HH432" s="46"/>
      <c r="HI432" s="46"/>
      <c r="HJ432" s="46"/>
      <c r="HK432" s="46"/>
      <c r="HL432" s="46"/>
      <c r="HM432" s="46"/>
      <c r="HN432" s="46"/>
      <c r="HO432" s="46"/>
      <c r="HP432" s="46"/>
      <c r="HQ432" s="46"/>
      <c r="HR432" s="46"/>
      <c r="HS432" s="46"/>
      <c r="HT432" s="46"/>
      <c r="HU432" s="46"/>
      <c r="HV432" s="46"/>
      <c r="HW432" s="46"/>
      <c r="HX432" s="46"/>
      <c r="HY432" s="46"/>
      <c r="HZ432" s="46"/>
      <c r="IA432" s="46"/>
      <c r="IB432" s="46"/>
      <c r="IC432" s="46"/>
      <c r="ID432" s="46"/>
      <c r="IE432" s="46"/>
      <c r="IF432" s="46"/>
      <c r="IG432" s="46"/>
      <c r="IH432" s="46"/>
      <c r="II432" s="46"/>
      <c r="IJ432" s="46"/>
      <c r="IK432" s="46"/>
      <c r="IL432" s="46"/>
      <c r="IM432" s="46"/>
      <c r="IN432" s="46"/>
      <c r="IO432" s="46"/>
      <c r="IP432" s="46"/>
      <c r="IQ432" s="46"/>
      <c r="IR432" s="46"/>
      <c r="IS432" s="46"/>
      <c r="IT432" s="46"/>
      <c r="IU432" s="46"/>
      <c r="IV432" s="46"/>
      <c r="IW432" s="46"/>
      <c r="IX432" s="46"/>
      <c r="IY432" s="46"/>
      <c r="IZ432" s="46"/>
      <c r="JA432" s="46"/>
      <c r="JB432" s="46"/>
      <c r="JC432" s="46"/>
      <c r="JD432" s="46"/>
      <c r="JE432" s="46"/>
    </row>
    <row r="433" spans="1:265" s="7" customFormat="1" ht="15" customHeight="1" thickBot="1" x14ac:dyDescent="0.25">
      <c r="A433" s="275"/>
      <c r="B433" s="92" t="s">
        <v>54</v>
      </c>
      <c r="C433" s="115"/>
      <c r="D433" s="886" t="s">
        <v>55</v>
      </c>
      <c r="E433" s="906"/>
      <c r="F433" s="439"/>
      <c r="G433" s="440"/>
      <c r="H433" s="203" t="s">
        <v>23</v>
      </c>
      <c r="I433" s="203" t="s">
        <v>103</v>
      </c>
      <c r="J433" s="1767" t="s">
        <v>1424</v>
      </c>
      <c r="K433" s="226" t="s">
        <v>1558</v>
      </c>
      <c r="L433" s="226"/>
      <c r="M433" s="524"/>
      <c r="N433" s="524"/>
      <c r="O433" s="226"/>
      <c r="P433" s="2159">
        <f t="shared" si="36"/>
        <v>0</v>
      </c>
      <c r="Q433" s="300"/>
      <c r="R433" s="301"/>
      <c r="S433" s="301"/>
      <c r="T433" s="301"/>
      <c r="U433" s="301"/>
      <c r="V433" s="301"/>
      <c r="W433" s="302">
        <v>6</v>
      </c>
      <c r="X433" s="124">
        <f>SUM(Q422:W433)</f>
        <v>40</v>
      </c>
      <c r="Y433" s="124">
        <f>X433</f>
        <v>40</v>
      </c>
      <c r="Z433" s="63"/>
      <c r="AA433" s="46"/>
      <c r="AB433" s="46"/>
      <c r="AC433" s="46" t="str">
        <f t="shared" si="39"/>
        <v/>
      </c>
      <c r="AD433" s="46"/>
      <c r="AE433" s="46"/>
      <c r="AF433" s="2111">
        <f t="shared" si="37"/>
        <v>0</v>
      </c>
      <c r="AG433" s="2111">
        <f t="shared" si="38"/>
        <v>6</v>
      </c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6"/>
      <c r="DF433" s="46"/>
      <c r="DG433" s="46"/>
      <c r="DH433" s="46"/>
      <c r="DI433" s="46"/>
      <c r="DJ433" s="46"/>
      <c r="DK433" s="46"/>
      <c r="DL433" s="46"/>
      <c r="DM433" s="46"/>
      <c r="DN433" s="46"/>
      <c r="DO433" s="46"/>
      <c r="DP433" s="46"/>
      <c r="DQ433" s="46"/>
      <c r="DR433" s="46"/>
      <c r="DS433" s="46"/>
      <c r="DT433" s="46"/>
      <c r="DU433" s="46"/>
      <c r="DV433" s="46"/>
      <c r="DW433" s="46"/>
      <c r="DX433" s="46"/>
      <c r="DY433" s="46"/>
      <c r="DZ433" s="46"/>
      <c r="EA433" s="46"/>
      <c r="EB433" s="46"/>
      <c r="EC433" s="46"/>
      <c r="ED433" s="46"/>
      <c r="EE433" s="46"/>
      <c r="EF433" s="46"/>
      <c r="EG433" s="46"/>
      <c r="EH433" s="46"/>
      <c r="EI433" s="46"/>
      <c r="EJ433" s="46"/>
      <c r="EK433" s="46"/>
      <c r="EL433" s="46"/>
      <c r="EM433" s="46"/>
      <c r="EN433" s="46"/>
      <c r="EO433" s="46"/>
      <c r="EP433" s="46"/>
      <c r="EQ433" s="46"/>
      <c r="ER433" s="46"/>
      <c r="ES433" s="46"/>
      <c r="ET433" s="46"/>
      <c r="EU433" s="46"/>
      <c r="EV433" s="46"/>
      <c r="EW433" s="46"/>
      <c r="EX433" s="46"/>
      <c r="EY433" s="46"/>
      <c r="EZ433" s="46"/>
      <c r="FA433" s="46"/>
      <c r="FB433" s="46"/>
      <c r="FC433" s="46"/>
      <c r="FD433" s="46"/>
      <c r="FE433" s="46"/>
      <c r="FF433" s="46"/>
      <c r="FG433" s="46"/>
      <c r="FH433" s="46"/>
      <c r="FI433" s="46"/>
      <c r="FJ433" s="46"/>
      <c r="FK433" s="46"/>
      <c r="FL433" s="46"/>
      <c r="FM433" s="46"/>
      <c r="FN433" s="46"/>
      <c r="FO433" s="46"/>
      <c r="FP433" s="46"/>
      <c r="FQ433" s="46"/>
      <c r="FR433" s="46"/>
      <c r="FS433" s="46"/>
      <c r="FT433" s="46"/>
      <c r="FU433" s="46"/>
      <c r="FV433" s="46"/>
      <c r="FW433" s="46"/>
      <c r="FX433" s="46"/>
      <c r="FY433" s="46"/>
      <c r="FZ433" s="46"/>
      <c r="GA433" s="46"/>
      <c r="GB433" s="46"/>
      <c r="GC433" s="46"/>
      <c r="GD433" s="46"/>
      <c r="GE433" s="46"/>
      <c r="GF433" s="46"/>
      <c r="GG433" s="46"/>
      <c r="GH433" s="46"/>
      <c r="GI433" s="46"/>
      <c r="GJ433" s="46"/>
      <c r="GK433" s="46"/>
      <c r="GL433" s="46"/>
      <c r="GM433" s="46"/>
      <c r="GN433" s="46"/>
      <c r="GO433" s="46"/>
      <c r="GP433" s="46"/>
      <c r="GQ433" s="46"/>
      <c r="GR433" s="46"/>
      <c r="GS433" s="46"/>
      <c r="GT433" s="46"/>
      <c r="GU433" s="46"/>
      <c r="GV433" s="46"/>
      <c r="GW433" s="46"/>
      <c r="GX433" s="46"/>
      <c r="GY433" s="46"/>
      <c r="GZ433" s="46"/>
      <c r="HA433" s="46"/>
      <c r="HB433" s="46"/>
      <c r="HC433" s="46"/>
      <c r="HD433" s="46"/>
      <c r="HE433" s="46"/>
      <c r="HF433" s="46"/>
      <c r="HG433" s="46"/>
      <c r="HH433" s="46"/>
      <c r="HI433" s="46"/>
      <c r="HJ433" s="46"/>
      <c r="HK433" s="46"/>
      <c r="HL433" s="46"/>
      <c r="HM433" s="46"/>
      <c r="HN433" s="46"/>
      <c r="HO433" s="46"/>
      <c r="HP433" s="46"/>
      <c r="HQ433" s="46"/>
      <c r="HR433" s="46"/>
      <c r="HS433" s="46"/>
      <c r="HT433" s="46"/>
      <c r="HU433" s="46"/>
      <c r="HV433" s="46"/>
      <c r="HW433" s="46"/>
      <c r="HX433" s="46"/>
      <c r="HY433" s="46"/>
      <c r="HZ433" s="46"/>
      <c r="IA433" s="46"/>
      <c r="IB433" s="46"/>
      <c r="IC433" s="46"/>
      <c r="ID433" s="46"/>
      <c r="IE433" s="46"/>
      <c r="IF433" s="46"/>
      <c r="IG433" s="46"/>
      <c r="IH433" s="46"/>
      <c r="II433" s="46"/>
      <c r="IJ433" s="46"/>
      <c r="IK433" s="46"/>
      <c r="IL433" s="46"/>
      <c r="IM433" s="46"/>
      <c r="IN433" s="46"/>
      <c r="IO433" s="46"/>
      <c r="IP433" s="46"/>
      <c r="IQ433" s="46"/>
      <c r="IR433" s="46"/>
      <c r="IS433" s="46"/>
      <c r="IT433" s="46"/>
      <c r="IU433" s="46"/>
      <c r="IV433" s="46"/>
      <c r="IW433" s="46"/>
      <c r="IX433" s="46"/>
      <c r="IY433" s="46"/>
      <c r="IZ433" s="46"/>
      <c r="JA433" s="46"/>
      <c r="JB433" s="46"/>
      <c r="JC433" s="46"/>
      <c r="JD433" s="46"/>
      <c r="JE433" s="46"/>
    </row>
    <row r="434" spans="1:265" s="7" customFormat="1" ht="15" customHeight="1" thickBot="1" x14ac:dyDescent="0.25">
      <c r="A434" s="2039">
        <f>+A422+1</f>
        <v>46</v>
      </c>
      <c r="B434" s="2019" t="s">
        <v>364</v>
      </c>
      <c r="C434" s="116" t="s">
        <v>35</v>
      </c>
      <c r="D434" s="868" t="s">
        <v>582</v>
      </c>
      <c r="E434" s="842" t="s">
        <v>494</v>
      </c>
      <c r="F434" s="459" t="s">
        <v>583</v>
      </c>
      <c r="G434" s="460" t="s">
        <v>581</v>
      </c>
      <c r="H434" s="199" t="s">
        <v>351</v>
      </c>
      <c r="I434" s="199" t="s">
        <v>394</v>
      </c>
      <c r="J434" s="199"/>
      <c r="K434" s="218" t="s">
        <v>1191</v>
      </c>
      <c r="L434" s="218" t="s">
        <v>401</v>
      </c>
      <c r="M434" s="510">
        <v>5</v>
      </c>
      <c r="N434" s="510" t="s">
        <v>24</v>
      </c>
      <c r="O434" s="218" t="s">
        <v>839</v>
      </c>
      <c r="P434" s="2159">
        <f t="shared" si="36"/>
        <v>5</v>
      </c>
      <c r="Q434" s="322">
        <v>3</v>
      </c>
      <c r="R434" s="323">
        <v>2</v>
      </c>
      <c r="S434" s="323"/>
      <c r="T434" s="323"/>
      <c r="U434" s="323"/>
      <c r="V434" s="323"/>
      <c r="W434" s="324"/>
      <c r="X434" s="117"/>
      <c r="Y434" s="117"/>
      <c r="Z434" s="63" t="str">
        <f>C434</f>
        <v>TC</v>
      </c>
      <c r="AA434" s="46" t="s">
        <v>874</v>
      </c>
      <c r="AB434" s="46" t="s">
        <v>880</v>
      </c>
      <c r="AC434" s="46">
        <f t="shared" si="39"/>
        <v>12</v>
      </c>
      <c r="AD434" s="46"/>
      <c r="AE434" s="46"/>
      <c r="AF434" s="2111">
        <f t="shared" si="37"/>
        <v>5</v>
      </c>
      <c r="AG434" s="2111">
        <f t="shared" si="38"/>
        <v>0</v>
      </c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6"/>
      <c r="EK434" s="46"/>
      <c r="EL434" s="46"/>
      <c r="EM434" s="46"/>
      <c r="EN434" s="46"/>
      <c r="EO434" s="46"/>
      <c r="EP434" s="46"/>
      <c r="EQ434" s="46"/>
      <c r="ER434" s="46"/>
      <c r="ES434" s="46"/>
      <c r="ET434" s="46"/>
      <c r="EU434" s="46"/>
      <c r="EV434" s="46"/>
      <c r="EW434" s="46"/>
      <c r="EX434" s="46"/>
      <c r="EY434" s="46"/>
      <c r="EZ434" s="46"/>
      <c r="FA434" s="46"/>
      <c r="FB434" s="46"/>
      <c r="FC434" s="46"/>
      <c r="FD434" s="46"/>
      <c r="FE434" s="46"/>
      <c r="FF434" s="46"/>
      <c r="FG434" s="46"/>
      <c r="FH434" s="46"/>
      <c r="FI434" s="46"/>
      <c r="FJ434" s="46"/>
      <c r="FK434" s="46"/>
      <c r="FL434" s="46"/>
      <c r="FM434" s="46"/>
      <c r="FN434" s="46"/>
      <c r="FO434" s="46"/>
      <c r="FP434" s="46"/>
      <c r="FQ434" s="46"/>
      <c r="FR434" s="46"/>
      <c r="FS434" s="46"/>
      <c r="FT434" s="46"/>
      <c r="FU434" s="46"/>
      <c r="FV434" s="46"/>
      <c r="FW434" s="46"/>
      <c r="FX434" s="46"/>
      <c r="FY434" s="46"/>
      <c r="FZ434" s="46"/>
      <c r="GA434" s="46"/>
      <c r="GB434" s="46"/>
      <c r="GC434" s="46"/>
      <c r="GD434" s="46"/>
      <c r="GE434" s="46"/>
      <c r="GF434" s="46"/>
      <c r="GG434" s="46"/>
      <c r="GH434" s="46"/>
      <c r="GI434" s="46"/>
      <c r="GJ434" s="46"/>
      <c r="GK434" s="46"/>
      <c r="GL434" s="46"/>
      <c r="GM434" s="46"/>
      <c r="GN434" s="46"/>
      <c r="GO434" s="46"/>
      <c r="GP434" s="46"/>
      <c r="GQ434" s="46"/>
      <c r="GR434" s="46"/>
      <c r="GS434" s="46"/>
      <c r="GT434" s="46"/>
      <c r="GU434" s="46"/>
      <c r="GV434" s="46"/>
      <c r="GW434" s="46"/>
      <c r="GX434" s="46"/>
      <c r="GY434" s="46"/>
      <c r="GZ434" s="46"/>
      <c r="HA434" s="46"/>
      <c r="HB434" s="46"/>
      <c r="HC434" s="46"/>
      <c r="HD434" s="46"/>
      <c r="HE434" s="46"/>
      <c r="HF434" s="46"/>
      <c r="HG434" s="46"/>
      <c r="HH434" s="46"/>
      <c r="HI434" s="46"/>
      <c r="HJ434" s="46"/>
      <c r="HK434" s="46"/>
      <c r="HL434" s="46"/>
      <c r="HM434" s="46"/>
      <c r="HN434" s="46"/>
      <c r="HO434" s="46"/>
      <c r="HP434" s="46"/>
      <c r="HQ434" s="46"/>
      <c r="HR434" s="46"/>
      <c r="HS434" s="46"/>
      <c r="HT434" s="46"/>
      <c r="HU434" s="46"/>
      <c r="HV434" s="46"/>
      <c r="HW434" s="46"/>
      <c r="HX434" s="46"/>
      <c r="HY434" s="46"/>
      <c r="HZ434" s="46"/>
      <c r="IA434" s="46"/>
      <c r="IB434" s="46"/>
      <c r="IC434" s="46"/>
      <c r="ID434" s="46"/>
      <c r="IE434" s="46"/>
      <c r="IF434" s="46"/>
      <c r="IG434" s="46"/>
      <c r="IH434" s="46"/>
      <c r="II434" s="46"/>
      <c r="IJ434" s="46"/>
      <c r="IK434" s="46"/>
      <c r="IL434" s="46"/>
      <c r="IM434" s="46"/>
      <c r="IN434" s="46"/>
      <c r="IO434" s="46"/>
      <c r="IP434" s="46"/>
      <c r="IQ434" s="46"/>
      <c r="IR434" s="46"/>
      <c r="IS434" s="46"/>
      <c r="IT434" s="46"/>
      <c r="IU434" s="46"/>
      <c r="IV434" s="46"/>
      <c r="IW434" s="46"/>
      <c r="IX434" s="46"/>
      <c r="IY434" s="46"/>
      <c r="IZ434" s="46"/>
      <c r="JA434" s="46"/>
      <c r="JB434" s="46"/>
      <c r="JC434" s="46"/>
      <c r="JD434" s="46"/>
      <c r="JE434" s="46"/>
    </row>
    <row r="435" spans="1:265" s="7" customFormat="1" ht="15" customHeight="1" thickBot="1" x14ac:dyDescent="0.25">
      <c r="A435" s="98"/>
      <c r="B435" s="73" t="s">
        <v>364</v>
      </c>
      <c r="C435" s="118"/>
      <c r="D435" s="870" t="s">
        <v>582</v>
      </c>
      <c r="E435" s="879"/>
      <c r="F435" s="461"/>
      <c r="G435" s="462"/>
      <c r="H435" s="181" t="s">
        <v>351</v>
      </c>
      <c r="I435" s="181" t="s">
        <v>394</v>
      </c>
      <c r="J435" s="181"/>
      <c r="K435" s="219" t="s">
        <v>1191</v>
      </c>
      <c r="L435" s="219" t="s">
        <v>401</v>
      </c>
      <c r="M435" s="511">
        <v>5</v>
      </c>
      <c r="N435" s="511" t="s">
        <v>98</v>
      </c>
      <c r="O435" s="219" t="s">
        <v>839</v>
      </c>
      <c r="P435" s="2159">
        <f t="shared" si="36"/>
        <v>5</v>
      </c>
      <c r="Q435" s="325">
        <v>3</v>
      </c>
      <c r="R435" s="326">
        <v>2</v>
      </c>
      <c r="S435" s="326"/>
      <c r="T435" s="326"/>
      <c r="U435" s="326"/>
      <c r="V435" s="326"/>
      <c r="W435" s="327"/>
      <c r="X435" s="119"/>
      <c r="Y435" s="119"/>
      <c r="Z435" s="63"/>
      <c r="AA435" s="46"/>
      <c r="AB435" s="46"/>
      <c r="AC435" s="46" t="str">
        <f t="shared" si="39"/>
        <v/>
      </c>
      <c r="AD435" s="46"/>
      <c r="AE435" s="46"/>
      <c r="AF435" s="2111">
        <f t="shared" si="37"/>
        <v>5</v>
      </c>
      <c r="AG435" s="2111">
        <f t="shared" si="38"/>
        <v>0</v>
      </c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46"/>
      <c r="DP435" s="46"/>
      <c r="DQ435" s="46"/>
      <c r="DR435" s="46"/>
      <c r="DS435" s="46"/>
      <c r="DT435" s="46"/>
      <c r="DU435" s="46"/>
      <c r="DV435" s="46"/>
      <c r="DW435" s="46"/>
      <c r="DX435" s="46"/>
      <c r="DY435" s="46"/>
      <c r="DZ435" s="46"/>
      <c r="EA435" s="46"/>
      <c r="EB435" s="46"/>
      <c r="EC435" s="46"/>
      <c r="ED435" s="46"/>
      <c r="EE435" s="46"/>
      <c r="EF435" s="46"/>
      <c r="EG435" s="46"/>
      <c r="EH435" s="46"/>
      <c r="EI435" s="46"/>
      <c r="EJ435" s="46"/>
      <c r="EK435" s="46"/>
      <c r="EL435" s="46"/>
      <c r="EM435" s="46"/>
      <c r="EN435" s="46"/>
      <c r="EO435" s="46"/>
      <c r="EP435" s="46"/>
      <c r="EQ435" s="46"/>
      <c r="ER435" s="46"/>
      <c r="ES435" s="46"/>
      <c r="ET435" s="46"/>
      <c r="EU435" s="46"/>
      <c r="EV435" s="46"/>
      <c r="EW435" s="46"/>
      <c r="EX435" s="46"/>
      <c r="EY435" s="46"/>
      <c r="EZ435" s="46"/>
      <c r="FA435" s="46"/>
      <c r="FB435" s="46"/>
      <c r="FC435" s="46"/>
      <c r="FD435" s="46"/>
      <c r="FE435" s="46"/>
      <c r="FF435" s="46"/>
      <c r="FG435" s="46"/>
      <c r="FH435" s="46"/>
      <c r="FI435" s="46"/>
      <c r="FJ435" s="46"/>
      <c r="FK435" s="46"/>
      <c r="FL435" s="46"/>
      <c r="FM435" s="46"/>
      <c r="FN435" s="46"/>
      <c r="FO435" s="46"/>
      <c r="FP435" s="46"/>
      <c r="FQ435" s="46"/>
      <c r="FR435" s="46"/>
      <c r="FS435" s="46"/>
      <c r="FT435" s="46"/>
      <c r="FU435" s="46"/>
      <c r="FV435" s="46"/>
      <c r="FW435" s="46"/>
      <c r="FX435" s="46"/>
      <c r="FY435" s="46"/>
      <c r="FZ435" s="46"/>
      <c r="GA435" s="46"/>
      <c r="GB435" s="46"/>
      <c r="GC435" s="46"/>
      <c r="GD435" s="46"/>
      <c r="GE435" s="46"/>
      <c r="GF435" s="46"/>
      <c r="GG435" s="46"/>
      <c r="GH435" s="46"/>
      <c r="GI435" s="46"/>
      <c r="GJ435" s="46"/>
      <c r="GK435" s="46"/>
      <c r="GL435" s="46"/>
      <c r="GM435" s="46"/>
      <c r="GN435" s="46"/>
      <c r="GO435" s="46"/>
      <c r="GP435" s="46"/>
      <c r="GQ435" s="46"/>
      <c r="GR435" s="46"/>
      <c r="GS435" s="46"/>
      <c r="GT435" s="46"/>
      <c r="GU435" s="46"/>
      <c r="GV435" s="46"/>
      <c r="GW435" s="46"/>
      <c r="GX435" s="46"/>
      <c r="GY435" s="46"/>
      <c r="GZ435" s="46"/>
      <c r="HA435" s="46"/>
      <c r="HB435" s="46"/>
      <c r="HC435" s="46"/>
      <c r="HD435" s="46"/>
      <c r="HE435" s="46"/>
      <c r="HF435" s="46"/>
      <c r="HG435" s="46"/>
      <c r="HH435" s="46"/>
      <c r="HI435" s="46"/>
      <c r="HJ435" s="46"/>
      <c r="HK435" s="46"/>
      <c r="HL435" s="46"/>
      <c r="HM435" s="46"/>
      <c r="HN435" s="46"/>
      <c r="HO435" s="46"/>
      <c r="HP435" s="46"/>
      <c r="HQ435" s="46"/>
      <c r="HR435" s="46"/>
      <c r="HS435" s="46"/>
      <c r="HT435" s="46"/>
      <c r="HU435" s="46"/>
      <c r="HV435" s="46"/>
      <c r="HW435" s="46"/>
      <c r="HX435" s="46"/>
      <c r="HY435" s="46"/>
      <c r="HZ435" s="46"/>
      <c r="IA435" s="46"/>
      <c r="IB435" s="46"/>
      <c r="IC435" s="46"/>
      <c r="ID435" s="46"/>
      <c r="IE435" s="46"/>
      <c r="IF435" s="46"/>
      <c r="IG435" s="46"/>
      <c r="IH435" s="46"/>
      <c r="II435" s="46"/>
      <c r="IJ435" s="46"/>
      <c r="IK435" s="46"/>
      <c r="IL435" s="46"/>
      <c r="IM435" s="46"/>
      <c r="IN435" s="46"/>
      <c r="IO435" s="46"/>
      <c r="IP435" s="46"/>
      <c r="IQ435" s="46"/>
      <c r="IR435" s="46"/>
      <c r="IS435" s="46"/>
      <c r="IT435" s="46"/>
      <c r="IU435" s="46"/>
      <c r="IV435" s="46"/>
      <c r="IW435" s="46"/>
      <c r="IX435" s="46"/>
      <c r="IY435" s="46"/>
      <c r="IZ435" s="46"/>
      <c r="JA435" s="46"/>
      <c r="JB435" s="46"/>
      <c r="JC435" s="46"/>
      <c r="JD435" s="46"/>
      <c r="JE435" s="46"/>
    </row>
    <row r="436" spans="1:265" s="7" customFormat="1" ht="15" customHeight="1" thickBot="1" x14ac:dyDescent="0.25">
      <c r="A436" s="98"/>
      <c r="B436" s="73" t="s">
        <v>364</v>
      </c>
      <c r="C436" s="118"/>
      <c r="D436" s="870" t="s">
        <v>582</v>
      </c>
      <c r="E436" s="879"/>
      <c r="F436" s="461"/>
      <c r="G436" s="462"/>
      <c r="H436" s="181" t="s">
        <v>351</v>
      </c>
      <c r="I436" s="181" t="s">
        <v>394</v>
      </c>
      <c r="J436" s="181"/>
      <c r="K436" s="219" t="s">
        <v>1382</v>
      </c>
      <c r="L436" s="219" t="s">
        <v>401</v>
      </c>
      <c r="M436" s="511">
        <v>3</v>
      </c>
      <c r="N436" s="511" t="s">
        <v>24</v>
      </c>
      <c r="O436" s="219" t="s">
        <v>348</v>
      </c>
      <c r="P436" s="2159">
        <f t="shared" si="36"/>
        <v>5</v>
      </c>
      <c r="Q436" s="325">
        <v>3</v>
      </c>
      <c r="R436" s="326">
        <v>2</v>
      </c>
      <c r="S436" s="326"/>
      <c r="T436" s="326"/>
      <c r="U436" s="326"/>
      <c r="V436" s="326"/>
      <c r="W436" s="327"/>
      <c r="X436" s="119"/>
      <c r="Y436" s="119"/>
      <c r="Z436" s="63"/>
      <c r="AA436" s="46"/>
      <c r="AB436" s="46"/>
      <c r="AC436" s="46" t="str">
        <f t="shared" si="39"/>
        <v/>
      </c>
      <c r="AD436" s="46"/>
      <c r="AE436" s="46"/>
      <c r="AF436" s="2111">
        <f t="shared" si="37"/>
        <v>5</v>
      </c>
      <c r="AG436" s="2111">
        <f t="shared" si="38"/>
        <v>0</v>
      </c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46"/>
      <c r="DP436" s="46"/>
      <c r="DQ436" s="46"/>
      <c r="DR436" s="46"/>
      <c r="DS436" s="46"/>
      <c r="DT436" s="46"/>
      <c r="DU436" s="46"/>
      <c r="DV436" s="46"/>
      <c r="DW436" s="46"/>
      <c r="DX436" s="46"/>
      <c r="DY436" s="46"/>
      <c r="DZ436" s="46"/>
      <c r="EA436" s="46"/>
      <c r="EB436" s="46"/>
      <c r="EC436" s="46"/>
      <c r="ED436" s="46"/>
      <c r="EE436" s="46"/>
      <c r="EF436" s="46"/>
      <c r="EG436" s="46"/>
      <c r="EH436" s="46"/>
      <c r="EI436" s="46"/>
      <c r="EJ436" s="46"/>
      <c r="EK436" s="46"/>
      <c r="EL436" s="46"/>
      <c r="EM436" s="46"/>
      <c r="EN436" s="46"/>
      <c r="EO436" s="46"/>
      <c r="EP436" s="46"/>
      <c r="EQ436" s="46"/>
      <c r="ER436" s="46"/>
      <c r="ES436" s="46"/>
      <c r="ET436" s="46"/>
      <c r="EU436" s="46"/>
      <c r="EV436" s="46"/>
      <c r="EW436" s="46"/>
      <c r="EX436" s="46"/>
      <c r="EY436" s="46"/>
      <c r="EZ436" s="46"/>
      <c r="FA436" s="46"/>
      <c r="FB436" s="46"/>
      <c r="FC436" s="46"/>
      <c r="FD436" s="46"/>
      <c r="FE436" s="46"/>
      <c r="FF436" s="46"/>
      <c r="FG436" s="46"/>
      <c r="FH436" s="46"/>
      <c r="FI436" s="46"/>
      <c r="FJ436" s="46"/>
      <c r="FK436" s="46"/>
      <c r="FL436" s="46"/>
      <c r="FM436" s="46"/>
      <c r="FN436" s="46"/>
      <c r="FO436" s="46"/>
      <c r="FP436" s="46"/>
      <c r="FQ436" s="46"/>
      <c r="FR436" s="46"/>
      <c r="FS436" s="46"/>
      <c r="FT436" s="46"/>
      <c r="FU436" s="46"/>
      <c r="FV436" s="46"/>
      <c r="FW436" s="46"/>
      <c r="FX436" s="46"/>
      <c r="FY436" s="46"/>
      <c r="FZ436" s="46"/>
      <c r="GA436" s="46"/>
      <c r="GB436" s="46"/>
      <c r="GC436" s="46"/>
      <c r="GD436" s="46"/>
      <c r="GE436" s="46"/>
      <c r="GF436" s="46"/>
      <c r="GG436" s="46"/>
      <c r="GH436" s="46"/>
      <c r="GI436" s="46"/>
      <c r="GJ436" s="46"/>
      <c r="GK436" s="46"/>
      <c r="GL436" s="46"/>
      <c r="GM436" s="46"/>
      <c r="GN436" s="46"/>
      <c r="GO436" s="46"/>
      <c r="GP436" s="46"/>
      <c r="GQ436" s="46"/>
      <c r="GR436" s="46"/>
      <c r="GS436" s="46"/>
      <c r="GT436" s="46"/>
      <c r="GU436" s="46"/>
      <c r="GV436" s="46"/>
      <c r="GW436" s="46"/>
      <c r="GX436" s="46"/>
      <c r="GY436" s="46"/>
      <c r="GZ436" s="46"/>
      <c r="HA436" s="46"/>
      <c r="HB436" s="46"/>
      <c r="HC436" s="46"/>
      <c r="HD436" s="46"/>
      <c r="HE436" s="46"/>
      <c r="HF436" s="46"/>
      <c r="HG436" s="46"/>
      <c r="HH436" s="46"/>
      <c r="HI436" s="46"/>
      <c r="HJ436" s="46"/>
      <c r="HK436" s="46"/>
      <c r="HL436" s="46"/>
      <c r="HM436" s="46"/>
      <c r="HN436" s="46"/>
      <c r="HO436" s="46"/>
      <c r="HP436" s="46"/>
      <c r="HQ436" s="46"/>
      <c r="HR436" s="46"/>
      <c r="HS436" s="46"/>
      <c r="HT436" s="46"/>
      <c r="HU436" s="46"/>
      <c r="HV436" s="46"/>
      <c r="HW436" s="46"/>
      <c r="HX436" s="46"/>
      <c r="HY436" s="46"/>
      <c r="HZ436" s="46"/>
      <c r="IA436" s="46"/>
      <c r="IB436" s="46"/>
      <c r="IC436" s="46"/>
      <c r="ID436" s="46"/>
      <c r="IE436" s="46"/>
      <c r="IF436" s="46"/>
      <c r="IG436" s="46"/>
      <c r="IH436" s="46"/>
      <c r="II436" s="46"/>
      <c r="IJ436" s="46"/>
      <c r="IK436" s="46"/>
      <c r="IL436" s="46"/>
      <c r="IM436" s="46"/>
      <c r="IN436" s="46"/>
      <c r="IO436" s="46"/>
      <c r="IP436" s="46"/>
      <c r="IQ436" s="46"/>
      <c r="IR436" s="46"/>
      <c r="IS436" s="46"/>
      <c r="IT436" s="46"/>
      <c r="IU436" s="46"/>
      <c r="IV436" s="46"/>
      <c r="IW436" s="46"/>
      <c r="IX436" s="46"/>
      <c r="IY436" s="46"/>
      <c r="IZ436" s="46"/>
      <c r="JA436" s="46"/>
      <c r="JB436" s="46"/>
      <c r="JC436" s="46"/>
      <c r="JD436" s="46"/>
      <c r="JE436" s="46"/>
    </row>
    <row r="437" spans="1:265" s="7" customFormat="1" ht="15" customHeight="1" thickBot="1" x14ac:dyDescent="0.25">
      <c r="A437" s="98"/>
      <c r="B437" s="73" t="s">
        <v>364</v>
      </c>
      <c r="C437" s="118"/>
      <c r="D437" s="870" t="s">
        <v>582</v>
      </c>
      <c r="E437" s="879"/>
      <c r="F437" s="461"/>
      <c r="G437" s="462"/>
      <c r="H437" s="181" t="s">
        <v>351</v>
      </c>
      <c r="I437" s="181" t="s">
        <v>394</v>
      </c>
      <c r="J437" s="181"/>
      <c r="K437" s="219" t="s">
        <v>1382</v>
      </c>
      <c r="L437" s="219" t="s">
        <v>401</v>
      </c>
      <c r="M437" s="511">
        <v>3</v>
      </c>
      <c r="N437" s="511" t="s">
        <v>98</v>
      </c>
      <c r="O437" s="219" t="s">
        <v>348</v>
      </c>
      <c r="P437" s="2159">
        <f t="shared" si="36"/>
        <v>5</v>
      </c>
      <c r="Q437" s="325">
        <v>3</v>
      </c>
      <c r="R437" s="326">
        <v>2</v>
      </c>
      <c r="S437" s="326"/>
      <c r="T437" s="326"/>
      <c r="U437" s="326"/>
      <c r="V437" s="326"/>
      <c r="W437" s="327"/>
      <c r="X437" s="119"/>
      <c r="Y437" s="119"/>
      <c r="Z437" s="63"/>
      <c r="AA437" s="46"/>
      <c r="AB437" s="46"/>
      <c r="AC437" s="46" t="str">
        <f t="shared" si="39"/>
        <v/>
      </c>
      <c r="AD437" s="46"/>
      <c r="AE437" s="46"/>
      <c r="AF437" s="2111">
        <f t="shared" si="37"/>
        <v>5</v>
      </c>
      <c r="AG437" s="2111">
        <f t="shared" si="38"/>
        <v>0</v>
      </c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46"/>
      <c r="DP437" s="46"/>
      <c r="DQ437" s="46"/>
      <c r="DR437" s="46"/>
      <c r="DS437" s="46"/>
      <c r="DT437" s="46"/>
      <c r="DU437" s="46"/>
      <c r="DV437" s="46"/>
      <c r="DW437" s="46"/>
      <c r="DX437" s="46"/>
      <c r="DY437" s="46"/>
      <c r="DZ437" s="46"/>
      <c r="EA437" s="46"/>
      <c r="EB437" s="46"/>
      <c r="EC437" s="46"/>
      <c r="ED437" s="46"/>
      <c r="EE437" s="46"/>
      <c r="EF437" s="46"/>
      <c r="EG437" s="46"/>
      <c r="EH437" s="46"/>
      <c r="EI437" s="46"/>
      <c r="EJ437" s="46"/>
      <c r="EK437" s="46"/>
      <c r="EL437" s="46"/>
      <c r="EM437" s="46"/>
      <c r="EN437" s="46"/>
      <c r="EO437" s="46"/>
      <c r="EP437" s="46"/>
      <c r="EQ437" s="46"/>
      <c r="ER437" s="46"/>
      <c r="ES437" s="46"/>
      <c r="ET437" s="46"/>
      <c r="EU437" s="46"/>
      <c r="EV437" s="46"/>
      <c r="EW437" s="46"/>
      <c r="EX437" s="46"/>
      <c r="EY437" s="46"/>
      <c r="EZ437" s="46"/>
      <c r="FA437" s="46"/>
      <c r="FB437" s="46"/>
      <c r="FC437" s="46"/>
      <c r="FD437" s="46"/>
      <c r="FE437" s="46"/>
      <c r="FF437" s="46"/>
      <c r="FG437" s="46"/>
      <c r="FH437" s="46"/>
      <c r="FI437" s="46"/>
      <c r="FJ437" s="46"/>
      <c r="FK437" s="46"/>
      <c r="FL437" s="46"/>
      <c r="FM437" s="46"/>
      <c r="FN437" s="46"/>
      <c r="FO437" s="46"/>
      <c r="FP437" s="46"/>
      <c r="FQ437" s="46"/>
      <c r="FR437" s="46"/>
      <c r="FS437" s="46"/>
      <c r="FT437" s="46"/>
      <c r="FU437" s="46"/>
      <c r="FV437" s="46"/>
      <c r="FW437" s="46"/>
      <c r="FX437" s="46"/>
      <c r="FY437" s="46"/>
      <c r="FZ437" s="46"/>
      <c r="GA437" s="46"/>
      <c r="GB437" s="46"/>
      <c r="GC437" s="46"/>
      <c r="GD437" s="46"/>
      <c r="GE437" s="46"/>
      <c r="GF437" s="46"/>
      <c r="GG437" s="46"/>
      <c r="GH437" s="46"/>
      <c r="GI437" s="46"/>
      <c r="GJ437" s="46"/>
      <c r="GK437" s="46"/>
      <c r="GL437" s="46"/>
      <c r="GM437" s="46"/>
      <c r="GN437" s="46"/>
      <c r="GO437" s="46"/>
      <c r="GP437" s="46"/>
      <c r="GQ437" s="46"/>
      <c r="GR437" s="46"/>
      <c r="GS437" s="46"/>
      <c r="GT437" s="46"/>
      <c r="GU437" s="46"/>
      <c r="GV437" s="46"/>
      <c r="GW437" s="46"/>
      <c r="GX437" s="46"/>
      <c r="GY437" s="46"/>
      <c r="GZ437" s="46"/>
      <c r="HA437" s="46"/>
      <c r="HB437" s="46"/>
      <c r="HC437" s="46"/>
      <c r="HD437" s="46"/>
      <c r="HE437" s="46"/>
      <c r="HF437" s="46"/>
      <c r="HG437" s="46"/>
      <c r="HH437" s="46"/>
      <c r="HI437" s="46"/>
      <c r="HJ437" s="46"/>
      <c r="HK437" s="46"/>
      <c r="HL437" s="46"/>
      <c r="HM437" s="46"/>
      <c r="HN437" s="46"/>
      <c r="HO437" s="46"/>
      <c r="HP437" s="46"/>
      <c r="HQ437" s="46"/>
      <c r="HR437" s="46"/>
      <c r="HS437" s="46"/>
      <c r="HT437" s="46"/>
      <c r="HU437" s="46"/>
      <c r="HV437" s="46"/>
      <c r="HW437" s="46"/>
      <c r="HX437" s="46"/>
      <c r="HY437" s="46"/>
      <c r="HZ437" s="46"/>
      <c r="IA437" s="46"/>
      <c r="IB437" s="46"/>
      <c r="IC437" s="46"/>
      <c r="ID437" s="46"/>
      <c r="IE437" s="46"/>
      <c r="IF437" s="46"/>
      <c r="IG437" s="46"/>
      <c r="IH437" s="46"/>
      <c r="II437" s="46"/>
      <c r="IJ437" s="46"/>
      <c r="IK437" s="46"/>
      <c r="IL437" s="46"/>
      <c r="IM437" s="46"/>
      <c r="IN437" s="46"/>
      <c r="IO437" s="46"/>
      <c r="IP437" s="46"/>
      <c r="IQ437" s="46"/>
      <c r="IR437" s="46"/>
      <c r="IS437" s="46"/>
      <c r="IT437" s="46"/>
      <c r="IU437" s="46"/>
      <c r="IV437" s="46"/>
      <c r="IW437" s="46"/>
      <c r="IX437" s="46"/>
      <c r="IY437" s="46"/>
      <c r="IZ437" s="46"/>
      <c r="JA437" s="46"/>
      <c r="JB437" s="46"/>
      <c r="JC437" s="46"/>
      <c r="JD437" s="46"/>
      <c r="JE437" s="46"/>
    </row>
    <row r="438" spans="1:265" s="7" customFormat="1" ht="15" customHeight="1" thickBot="1" x14ac:dyDescent="0.25">
      <c r="A438" s="98"/>
      <c r="B438" s="73" t="s">
        <v>364</v>
      </c>
      <c r="C438" s="118"/>
      <c r="D438" s="870" t="s">
        <v>582</v>
      </c>
      <c r="E438" s="879"/>
      <c r="F438" s="461"/>
      <c r="G438" s="462"/>
      <c r="H438" s="181" t="s">
        <v>351</v>
      </c>
      <c r="I438" s="181" t="s">
        <v>394</v>
      </c>
      <c r="J438" s="1778" t="s">
        <v>1425</v>
      </c>
      <c r="K438" s="219" t="s">
        <v>1737</v>
      </c>
      <c r="L438" s="219"/>
      <c r="M438" s="511"/>
      <c r="N438" s="511"/>
      <c r="O438" s="219"/>
      <c r="P438" s="2159">
        <f t="shared" si="36"/>
        <v>0</v>
      </c>
      <c r="Q438" s="325"/>
      <c r="R438" s="326"/>
      <c r="S438" s="326"/>
      <c r="T438" s="326">
        <v>4</v>
      </c>
      <c r="U438" s="326"/>
      <c r="V438" s="326"/>
      <c r="W438" s="327"/>
      <c r="X438" s="119"/>
      <c r="Y438" s="119"/>
      <c r="Z438" s="63"/>
      <c r="AA438" s="46"/>
      <c r="AB438" s="46"/>
      <c r="AC438" s="46" t="str">
        <f t="shared" si="39"/>
        <v/>
      </c>
      <c r="AD438" s="46"/>
      <c r="AE438" s="46"/>
      <c r="AF438" s="2111">
        <f t="shared" si="37"/>
        <v>0</v>
      </c>
      <c r="AG438" s="2111">
        <f t="shared" si="38"/>
        <v>0</v>
      </c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  <c r="CZ438" s="46"/>
      <c r="DA438" s="46"/>
      <c r="DB438" s="46"/>
      <c r="DC438" s="46"/>
      <c r="DD438" s="46"/>
      <c r="DE438" s="46"/>
      <c r="DF438" s="46"/>
      <c r="DG438" s="46"/>
      <c r="DH438" s="46"/>
      <c r="DI438" s="46"/>
      <c r="DJ438" s="46"/>
      <c r="DK438" s="46"/>
      <c r="DL438" s="46"/>
      <c r="DM438" s="46"/>
      <c r="DN438" s="46"/>
      <c r="DO438" s="46"/>
      <c r="DP438" s="46"/>
      <c r="DQ438" s="46"/>
      <c r="DR438" s="46"/>
      <c r="DS438" s="46"/>
      <c r="DT438" s="46"/>
      <c r="DU438" s="46"/>
      <c r="DV438" s="46"/>
      <c r="DW438" s="46"/>
      <c r="DX438" s="46"/>
      <c r="DY438" s="46"/>
      <c r="DZ438" s="46"/>
      <c r="EA438" s="46"/>
      <c r="EB438" s="46"/>
      <c r="EC438" s="46"/>
      <c r="ED438" s="46"/>
      <c r="EE438" s="46"/>
      <c r="EF438" s="46"/>
      <c r="EG438" s="46"/>
      <c r="EH438" s="46"/>
      <c r="EI438" s="46"/>
      <c r="EJ438" s="46"/>
      <c r="EK438" s="46"/>
      <c r="EL438" s="46"/>
      <c r="EM438" s="46"/>
      <c r="EN438" s="46"/>
      <c r="EO438" s="46"/>
      <c r="EP438" s="46"/>
      <c r="EQ438" s="46"/>
      <c r="ER438" s="46"/>
      <c r="ES438" s="46"/>
      <c r="ET438" s="46"/>
      <c r="EU438" s="46"/>
      <c r="EV438" s="46"/>
      <c r="EW438" s="46"/>
      <c r="EX438" s="46"/>
      <c r="EY438" s="46"/>
      <c r="EZ438" s="46"/>
      <c r="FA438" s="46"/>
      <c r="FB438" s="46"/>
      <c r="FC438" s="46"/>
      <c r="FD438" s="46"/>
      <c r="FE438" s="46"/>
      <c r="FF438" s="46"/>
      <c r="FG438" s="46"/>
      <c r="FH438" s="46"/>
      <c r="FI438" s="46"/>
      <c r="FJ438" s="46"/>
      <c r="FK438" s="46"/>
      <c r="FL438" s="46"/>
      <c r="FM438" s="46"/>
      <c r="FN438" s="46"/>
      <c r="FO438" s="46"/>
      <c r="FP438" s="46"/>
      <c r="FQ438" s="46"/>
      <c r="FR438" s="46"/>
      <c r="FS438" s="46"/>
      <c r="FT438" s="46"/>
      <c r="FU438" s="46"/>
      <c r="FV438" s="46"/>
      <c r="FW438" s="46"/>
      <c r="FX438" s="46"/>
      <c r="FY438" s="46"/>
      <c r="FZ438" s="46"/>
      <c r="GA438" s="46"/>
      <c r="GB438" s="46"/>
      <c r="GC438" s="46"/>
      <c r="GD438" s="46"/>
      <c r="GE438" s="46"/>
      <c r="GF438" s="46"/>
      <c r="GG438" s="46"/>
      <c r="GH438" s="46"/>
      <c r="GI438" s="46"/>
      <c r="GJ438" s="46"/>
      <c r="GK438" s="46"/>
      <c r="GL438" s="46"/>
      <c r="GM438" s="46"/>
      <c r="GN438" s="46"/>
      <c r="GO438" s="46"/>
      <c r="GP438" s="46"/>
      <c r="GQ438" s="46"/>
      <c r="GR438" s="46"/>
      <c r="GS438" s="46"/>
      <c r="GT438" s="46"/>
      <c r="GU438" s="46"/>
      <c r="GV438" s="46"/>
      <c r="GW438" s="46"/>
      <c r="GX438" s="46"/>
      <c r="GY438" s="46"/>
      <c r="GZ438" s="46"/>
      <c r="HA438" s="46"/>
      <c r="HB438" s="46"/>
      <c r="HC438" s="46"/>
      <c r="HD438" s="46"/>
      <c r="HE438" s="46"/>
      <c r="HF438" s="46"/>
      <c r="HG438" s="46"/>
      <c r="HH438" s="46"/>
      <c r="HI438" s="46"/>
      <c r="HJ438" s="46"/>
      <c r="HK438" s="46"/>
      <c r="HL438" s="46"/>
      <c r="HM438" s="46"/>
      <c r="HN438" s="46"/>
      <c r="HO438" s="46"/>
      <c r="HP438" s="46"/>
      <c r="HQ438" s="46"/>
      <c r="HR438" s="46"/>
      <c r="HS438" s="46"/>
      <c r="HT438" s="46"/>
      <c r="HU438" s="46"/>
      <c r="HV438" s="46"/>
      <c r="HW438" s="46"/>
      <c r="HX438" s="46"/>
      <c r="HY438" s="46"/>
      <c r="HZ438" s="46"/>
      <c r="IA438" s="46"/>
      <c r="IB438" s="46"/>
      <c r="IC438" s="46"/>
      <c r="ID438" s="46"/>
      <c r="IE438" s="46"/>
      <c r="IF438" s="46"/>
      <c r="IG438" s="46"/>
      <c r="IH438" s="46"/>
      <c r="II438" s="46"/>
      <c r="IJ438" s="46"/>
      <c r="IK438" s="46"/>
      <c r="IL438" s="46"/>
      <c r="IM438" s="46"/>
      <c r="IN438" s="46"/>
      <c r="IO438" s="46"/>
      <c r="IP438" s="46"/>
      <c r="IQ438" s="46"/>
      <c r="IR438" s="46"/>
      <c r="IS438" s="46"/>
      <c r="IT438" s="46"/>
      <c r="IU438" s="46"/>
      <c r="IV438" s="46"/>
      <c r="IW438" s="46"/>
      <c r="IX438" s="46"/>
      <c r="IY438" s="46"/>
      <c r="IZ438" s="46"/>
      <c r="JA438" s="46"/>
      <c r="JB438" s="46"/>
      <c r="JC438" s="46"/>
      <c r="JD438" s="46"/>
      <c r="JE438" s="46"/>
    </row>
    <row r="439" spans="1:265" s="788" customFormat="1" ht="15" customHeight="1" thickBot="1" x14ac:dyDescent="0.25">
      <c r="A439" s="98"/>
      <c r="B439" s="73" t="s">
        <v>364</v>
      </c>
      <c r="C439" s="118"/>
      <c r="D439" s="870" t="s">
        <v>582</v>
      </c>
      <c r="E439" s="879"/>
      <c r="F439" s="461"/>
      <c r="G439" s="462"/>
      <c r="H439" s="181" t="s">
        <v>351</v>
      </c>
      <c r="I439" s="181" t="s">
        <v>394</v>
      </c>
      <c r="J439" s="1740" t="s">
        <v>1425</v>
      </c>
      <c r="K439" s="219" t="s">
        <v>1732</v>
      </c>
      <c r="L439" s="219"/>
      <c r="M439" s="511"/>
      <c r="N439" s="511"/>
      <c r="O439" s="219"/>
      <c r="P439" s="2159">
        <f t="shared" si="36"/>
        <v>0</v>
      </c>
      <c r="Q439" s="325"/>
      <c r="R439" s="326"/>
      <c r="S439" s="326"/>
      <c r="T439" s="326">
        <v>4</v>
      </c>
      <c r="U439" s="326"/>
      <c r="V439" s="326"/>
      <c r="W439" s="327"/>
      <c r="X439" s="119"/>
      <c r="Y439" s="119"/>
      <c r="Z439" s="63"/>
      <c r="AA439" s="789"/>
      <c r="AB439" s="789"/>
      <c r="AC439" s="789" t="str">
        <f t="shared" si="39"/>
        <v/>
      </c>
      <c r="AD439" s="789" t="s">
        <v>2077</v>
      </c>
      <c r="AE439" s="789"/>
      <c r="AF439" s="2111">
        <f t="shared" si="37"/>
        <v>0</v>
      </c>
      <c r="AG439" s="2111">
        <f t="shared" si="38"/>
        <v>0</v>
      </c>
      <c r="AH439" s="789"/>
      <c r="AI439" s="789"/>
      <c r="AJ439" s="789"/>
      <c r="AK439" s="789"/>
      <c r="AL439" s="789"/>
      <c r="AM439" s="789"/>
      <c r="AN439" s="789"/>
      <c r="AO439" s="789"/>
      <c r="AP439" s="789"/>
      <c r="AQ439" s="789"/>
      <c r="AR439" s="789"/>
      <c r="AS439" s="789"/>
      <c r="AT439" s="789"/>
      <c r="AU439" s="789"/>
      <c r="AV439" s="789"/>
      <c r="AW439" s="789"/>
      <c r="AX439" s="789"/>
      <c r="AY439" s="789"/>
      <c r="AZ439" s="789"/>
      <c r="BA439" s="789"/>
      <c r="BB439" s="789"/>
      <c r="BC439" s="789"/>
      <c r="BD439" s="789"/>
      <c r="BE439" s="789"/>
      <c r="BF439" s="789"/>
      <c r="BG439" s="789"/>
      <c r="BH439" s="789"/>
      <c r="BI439" s="789"/>
      <c r="BJ439" s="789"/>
      <c r="BK439" s="789"/>
      <c r="BL439" s="789"/>
      <c r="BM439" s="789"/>
      <c r="BN439" s="789"/>
      <c r="BO439" s="789"/>
      <c r="BP439" s="789"/>
      <c r="BQ439" s="789"/>
      <c r="BR439" s="789"/>
      <c r="BS439" s="789"/>
      <c r="BT439" s="789"/>
      <c r="BU439" s="789"/>
      <c r="BV439" s="789"/>
      <c r="BW439" s="789"/>
      <c r="BX439" s="789"/>
      <c r="BY439" s="789"/>
      <c r="BZ439" s="789"/>
      <c r="CA439" s="789"/>
      <c r="CB439" s="789"/>
      <c r="CC439" s="789"/>
      <c r="CD439" s="789"/>
      <c r="CE439" s="789"/>
      <c r="CF439" s="789"/>
      <c r="CG439" s="789"/>
      <c r="CH439" s="789"/>
      <c r="CI439" s="789"/>
      <c r="CJ439" s="789"/>
      <c r="CK439" s="789"/>
      <c r="CL439" s="789"/>
      <c r="CM439" s="789"/>
      <c r="CN439" s="789"/>
      <c r="CO439" s="789"/>
      <c r="CP439" s="789"/>
      <c r="CQ439" s="789"/>
      <c r="CR439" s="789"/>
      <c r="CS439" s="789"/>
      <c r="CT439" s="789"/>
      <c r="CU439" s="789"/>
      <c r="CV439" s="789"/>
      <c r="CW439" s="789"/>
      <c r="CX439" s="789"/>
      <c r="CY439" s="789"/>
      <c r="CZ439" s="789"/>
      <c r="DA439" s="789"/>
      <c r="DB439" s="789"/>
      <c r="DC439" s="789"/>
      <c r="DD439" s="789"/>
      <c r="DE439" s="789"/>
      <c r="DF439" s="789"/>
      <c r="DG439" s="789"/>
      <c r="DH439" s="789"/>
      <c r="DI439" s="789"/>
      <c r="DJ439" s="789"/>
      <c r="DK439" s="789"/>
      <c r="DL439" s="789"/>
      <c r="DM439" s="789"/>
      <c r="DN439" s="789"/>
      <c r="DO439" s="789"/>
      <c r="DP439" s="789"/>
      <c r="DQ439" s="789"/>
      <c r="DR439" s="789"/>
      <c r="DS439" s="789"/>
      <c r="DT439" s="789"/>
      <c r="DU439" s="789"/>
      <c r="DV439" s="789"/>
      <c r="DW439" s="789"/>
      <c r="DX439" s="789"/>
      <c r="DY439" s="789"/>
      <c r="DZ439" s="789"/>
      <c r="EA439" s="789"/>
      <c r="EB439" s="789"/>
      <c r="EC439" s="789"/>
      <c r="ED439" s="789"/>
      <c r="EE439" s="789"/>
      <c r="EF439" s="789"/>
      <c r="EG439" s="789"/>
      <c r="EH439" s="789"/>
      <c r="EI439" s="789"/>
      <c r="EJ439" s="789"/>
      <c r="EK439" s="789"/>
      <c r="EL439" s="789"/>
      <c r="EM439" s="789"/>
      <c r="EN439" s="789"/>
      <c r="EO439" s="789"/>
      <c r="EP439" s="789"/>
      <c r="EQ439" s="789"/>
      <c r="ER439" s="789"/>
      <c r="ES439" s="789"/>
      <c r="ET439" s="789"/>
      <c r="EU439" s="789"/>
      <c r="EV439" s="789"/>
      <c r="EW439" s="789"/>
      <c r="EX439" s="789"/>
      <c r="EY439" s="789"/>
      <c r="EZ439" s="789"/>
      <c r="FA439" s="789"/>
      <c r="FB439" s="789"/>
      <c r="FC439" s="789"/>
      <c r="FD439" s="789"/>
      <c r="FE439" s="789"/>
      <c r="FF439" s="789"/>
      <c r="FG439" s="789"/>
      <c r="FH439" s="789"/>
      <c r="FI439" s="789"/>
      <c r="FJ439" s="789"/>
      <c r="FK439" s="789"/>
      <c r="FL439" s="789"/>
      <c r="FM439" s="789"/>
      <c r="FN439" s="789"/>
      <c r="FO439" s="789"/>
      <c r="FP439" s="789"/>
      <c r="FQ439" s="789"/>
      <c r="FR439" s="789"/>
      <c r="FS439" s="789"/>
      <c r="FT439" s="789"/>
      <c r="FU439" s="789"/>
      <c r="FV439" s="789"/>
      <c r="FW439" s="789"/>
      <c r="FX439" s="789"/>
      <c r="FY439" s="789"/>
      <c r="FZ439" s="789"/>
      <c r="GA439" s="789"/>
      <c r="GB439" s="789"/>
      <c r="GC439" s="789"/>
      <c r="GD439" s="789"/>
      <c r="GE439" s="789"/>
      <c r="GF439" s="789"/>
      <c r="GG439" s="789"/>
      <c r="GH439" s="789"/>
      <c r="GI439" s="789"/>
      <c r="GJ439" s="789"/>
      <c r="GK439" s="789"/>
      <c r="GL439" s="789"/>
      <c r="GM439" s="789"/>
      <c r="GN439" s="789"/>
      <c r="GO439" s="789"/>
      <c r="GP439" s="789"/>
      <c r="GQ439" s="789"/>
      <c r="GR439" s="789"/>
      <c r="GS439" s="789"/>
      <c r="GT439" s="789"/>
      <c r="GU439" s="789"/>
      <c r="GV439" s="789"/>
      <c r="GW439" s="789"/>
      <c r="GX439" s="789"/>
      <c r="GY439" s="789"/>
      <c r="GZ439" s="789"/>
      <c r="HA439" s="789"/>
      <c r="HB439" s="789"/>
      <c r="HC439" s="789"/>
      <c r="HD439" s="789"/>
      <c r="HE439" s="789"/>
      <c r="HF439" s="789"/>
      <c r="HG439" s="789"/>
      <c r="HH439" s="789"/>
      <c r="HI439" s="789"/>
      <c r="HJ439" s="789"/>
      <c r="HK439" s="789"/>
      <c r="HL439" s="789"/>
      <c r="HM439" s="789"/>
      <c r="HN439" s="789"/>
      <c r="HO439" s="789"/>
      <c r="HP439" s="789"/>
      <c r="HQ439" s="789"/>
      <c r="HR439" s="789"/>
      <c r="HS439" s="789"/>
      <c r="HT439" s="789"/>
      <c r="HU439" s="789"/>
      <c r="HV439" s="789"/>
      <c r="HW439" s="789"/>
      <c r="HX439" s="789"/>
      <c r="HY439" s="789"/>
      <c r="HZ439" s="789"/>
      <c r="IA439" s="789"/>
      <c r="IB439" s="789"/>
      <c r="IC439" s="789"/>
      <c r="ID439" s="789"/>
      <c r="IE439" s="789"/>
      <c r="IF439" s="789"/>
      <c r="IG439" s="789"/>
      <c r="IH439" s="789"/>
      <c r="II439" s="789"/>
      <c r="IJ439" s="789"/>
      <c r="IK439" s="789"/>
      <c r="IL439" s="789"/>
      <c r="IM439" s="789"/>
      <c r="IN439" s="789"/>
      <c r="IO439" s="789"/>
      <c r="IP439" s="789"/>
      <c r="IQ439" s="789"/>
      <c r="IR439" s="789"/>
      <c r="IS439" s="789"/>
      <c r="IT439" s="789"/>
      <c r="IU439" s="789"/>
      <c r="IV439" s="789"/>
      <c r="IW439" s="789"/>
      <c r="IX439" s="789"/>
      <c r="IY439" s="789"/>
      <c r="IZ439" s="789"/>
      <c r="JA439" s="789"/>
      <c r="JB439" s="789"/>
      <c r="JC439" s="789"/>
      <c r="JD439" s="789"/>
      <c r="JE439" s="789"/>
    </row>
    <row r="440" spans="1:265" s="7" customFormat="1" ht="15" customHeight="1" thickBot="1" x14ac:dyDescent="0.25">
      <c r="A440" s="98"/>
      <c r="B440" s="73" t="s">
        <v>364</v>
      </c>
      <c r="C440" s="118"/>
      <c r="D440" s="870" t="s">
        <v>582</v>
      </c>
      <c r="E440" s="879"/>
      <c r="F440" s="461"/>
      <c r="G440" s="462"/>
      <c r="H440" s="181" t="s">
        <v>351</v>
      </c>
      <c r="I440" s="181" t="s">
        <v>394</v>
      </c>
      <c r="J440" s="1757" t="s">
        <v>1424</v>
      </c>
      <c r="K440" s="219" t="s">
        <v>1507</v>
      </c>
      <c r="L440" s="219"/>
      <c r="M440" s="511"/>
      <c r="N440" s="511"/>
      <c r="O440" s="219"/>
      <c r="P440" s="2159">
        <f t="shared" si="36"/>
        <v>0</v>
      </c>
      <c r="Q440" s="325"/>
      <c r="R440" s="326"/>
      <c r="S440" s="326"/>
      <c r="T440" s="326"/>
      <c r="U440" s="326"/>
      <c r="V440" s="326"/>
      <c r="W440" s="327">
        <v>6</v>
      </c>
      <c r="X440" s="119"/>
      <c r="Y440" s="119"/>
      <c r="Z440" s="63"/>
      <c r="AA440" s="46"/>
      <c r="AB440" s="46"/>
      <c r="AC440" s="46" t="str">
        <f t="shared" si="39"/>
        <v/>
      </c>
      <c r="AD440" s="46"/>
      <c r="AE440" s="46"/>
      <c r="AF440" s="2111">
        <f t="shared" si="37"/>
        <v>0</v>
      </c>
      <c r="AG440" s="2111">
        <f t="shared" si="38"/>
        <v>6</v>
      </c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6"/>
      <c r="DA440" s="46"/>
      <c r="DB440" s="46"/>
      <c r="DC440" s="46"/>
      <c r="DD440" s="46"/>
      <c r="DE440" s="46"/>
      <c r="DF440" s="46"/>
      <c r="DG440" s="46"/>
      <c r="DH440" s="46"/>
      <c r="DI440" s="46"/>
      <c r="DJ440" s="46"/>
      <c r="DK440" s="46"/>
      <c r="DL440" s="46"/>
      <c r="DM440" s="46"/>
      <c r="DN440" s="46"/>
      <c r="DO440" s="46"/>
      <c r="DP440" s="46"/>
      <c r="DQ440" s="46"/>
      <c r="DR440" s="46"/>
      <c r="DS440" s="46"/>
      <c r="DT440" s="46"/>
      <c r="DU440" s="46"/>
      <c r="DV440" s="46"/>
      <c r="DW440" s="46"/>
      <c r="DX440" s="46"/>
      <c r="DY440" s="46"/>
      <c r="DZ440" s="46"/>
      <c r="EA440" s="46"/>
      <c r="EB440" s="46"/>
      <c r="EC440" s="46"/>
      <c r="ED440" s="46"/>
      <c r="EE440" s="46"/>
      <c r="EF440" s="46"/>
      <c r="EG440" s="46"/>
      <c r="EH440" s="46"/>
      <c r="EI440" s="46"/>
      <c r="EJ440" s="46"/>
      <c r="EK440" s="46"/>
      <c r="EL440" s="46"/>
      <c r="EM440" s="46"/>
      <c r="EN440" s="46"/>
      <c r="EO440" s="46"/>
      <c r="EP440" s="46"/>
      <c r="EQ440" s="46"/>
      <c r="ER440" s="46"/>
      <c r="ES440" s="46"/>
      <c r="ET440" s="46"/>
      <c r="EU440" s="46"/>
      <c r="EV440" s="46"/>
      <c r="EW440" s="46"/>
      <c r="EX440" s="46"/>
      <c r="EY440" s="46"/>
      <c r="EZ440" s="46"/>
      <c r="FA440" s="46"/>
      <c r="FB440" s="46"/>
      <c r="FC440" s="46"/>
      <c r="FD440" s="46"/>
      <c r="FE440" s="46"/>
      <c r="FF440" s="46"/>
      <c r="FG440" s="46"/>
      <c r="FH440" s="46"/>
      <c r="FI440" s="46"/>
      <c r="FJ440" s="46"/>
      <c r="FK440" s="46"/>
      <c r="FL440" s="46"/>
      <c r="FM440" s="46"/>
      <c r="FN440" s="46"/>
      <c r="FO440" s="46"/>
      <c r="FP440" s="46"/>
      <c r="FQ440" s="46"/>
      <c r="FR440" s="46"/>
      <c r="FS440" s="46"/>
      <c r="FT440" s="46"/>
      <c r="FU440" s="46"/>
      <c r="FV440" s="46"/>
      <c r="FW440" s="46"/>
      <c r="FX440" s="46"/>
      <c r="FY440" s="46"/>
      <c r="FZ440" s="46"/>
      <c r="GA440" s="46"/>
      <c r="GB440" s="46"/>
      <c r="GC440" s="46"/>
      <c r="GD440" s="46"/>
      <c r="GE440" s="46"/>
      <c r="GF440" s="46"/>
      <c r="GG440" s="46"/>
      <c r="GH440" s="46"/>
      <c r="GI440" s="46"/>
      <c r="GJ440" s="46"/>
      <c r="GK440" s="46"/>
      <c r="GL440" s="46"/>
      <c r="GM440" s="46"/>
      <c r="GN440" s="46"/>
      <c r="GO440" s="46"/>
      <c r="GP440" s="46"/>
      <c r="GQ440" s="46"/>
      <c r="GR440" s="46"/>
      <c r="GS440" s="46"/>
      <c r="GT440" s="46"/>
      <c r="GU440" s="46"/>
      <c r="GV440" s="46"/>
      <c r="GW440" s="46"/>
      <c r="GX440" s="46"/>
      <c r="GY440" s="46"/>
      <c r="GZ440" s="46"/>
      <c r="HA440" s="46"/>
      <c r="HB440" s="46"/>
      <c r="HC440" s="46"/>
      <c r="HD440" s="46"/>
      <c r="HE440" s="46"/>
      <c r="HF440" s="46"/>
      <c r="HG440" s="46"/>
      <c r="HH440" s="46"/>
      <c r="HI440" s="46"/>
      <c r="HJ440" s="46"/>
      <c r="HK440" s="46"/>
      <c r="HL440" s="46"/>
      <c r="HM440" s="46"/>
      <c r="HN440" s="46"/>
      <c r="HO440" s="46"/>
      <c r="HP440" s="46"/>
      <c r="HQ440" s="46"/>
      <c r="HR440" s="46"/>
      <c r="HS440" s="46"/>
      <c r="HT440" s="46"/>
      <c r="HU440" s="46"/>
      <c r="HV440" s="46"/>
      <c r="HW440" s="46"/>
      <c r="HX440" s="46"/>
      <c r="HY440" s="46"/>
      <c r="HZ440" s="46"/>
      <c r="IA440" s="46"/>
      <c r="IB440" s="46"/>
      <c r="IC440" s="46"/>
      <c r="ID440" s="46"/>
      <c r="IE440" s="46"/>
      <c r="IF440" s="46"/>
      <c r="IG440" s="46"/>
      <c r="IH440" s="46"/>
      <c r="II440" s="46"/>
      <c r="IJ440" s="46"/>
      <c r="IK440" s="46"/>
      <c r="IL440" s="46"/>
      <c r="IM440" s="46"/>
      <c r="IN440" s="46"/>
      <c r="IO440" s="46"/>
      <c r="IP440" s="46"/>
      <c r="IQ440" s="46"/>
      <c r="IR440" s="46"/>
      <c r="IS440" s="46"/>
      <c r="IT440" s="46"/>
      <c r="IU440" s="46"/>
      <c r="IV440" s="46"/>
      <c r="IW440" s="46"/>
      <c r="IX440" s="46"/>
      <c r="IY440" s="46"/>
      <c r="IZ440" s="46"/>
      <c r="JA440" s="46"/>
      <c r="JB440" s="46"/>
      <c r="JC440" s="46"/>
      <c r="JD440" s="46"/>
      <c r="JE440" s="46"/>
    </row>
    <row r="441" spans="1:265" s="7" customFormat="1" ht="15" customHeight="1" thickBot="1" x14ac:dyDescent="0.25">
      <c r="A441" s="98"/>
      <c r="B441" s="73" t="s">
        <v>364</v>
      </c>
      <c r="C441" s="118"/>
      <c r="D441" s="870" t="s">
        <v>582</v>
      </c>
      <c r="E441" s="879"/>
      <c r="F441" s="461"/>
      <c r="G441" s="462"/>
      <c r="H441" s="181" t="s">
        <v>351</v>
      </c>
      <c r="I441" s="181" t="s">
        <v>394</v>
      </c>
      <c r="J441" s="1759" t="s">
        <v>1424</v>
      </c>
      <c r="K441" s="219" t="s">
        <v>1505</v>
      </c>
      <c r="L441" s="219"/>
      <c r="M441" s="511"/>
      <c r="N441" s="511"/>
      <c r="O441" s="219"/>
      <c r="P441" s="2159">
        <f t="shared" si="36"/>
        <v>0</v>
      </c>
      <c r="Q441" s="325"/>
      <c r="R441" s="326"/>
      <c r="S441" s="326">
        <v>4</v>
      </c>
      <c r="T441" s="326"/>
      <c r="U441" s="326"/>
      <c r="V441" s="326"/>
      <c r="W441" s="327"/>
      <c r="X441" s="119"/>
      <c r="Y441" s="119"/>
      <c r="Z441" s="63"/>
      <c r="AA441" s="46"/>
      <c r="AB441" s="46"/>
      <c r="AC441" s="46" t="str">
        <f t="shared" si="39"/>
        <v/>
      </c>
      <c r="AD441" s="46"/>
      <c r="AE441" s="46"/>
      <c r="AF441" s="2111">
        <f t="shared" si="37"/>
        <v>0</v>
      </c>
      <c r="AG441" s="2111">
        <f t="shared" si="38"/>
        <v>4</v>
      </c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  <c r="CZ441" s="46"/>
      <c r="DA441" s="46"/>
      <c r="DB441" s="46"/>
      <c r="DC441" s="46"/>
      <c r="DD441" s="46"/>
      <c r="DE441" s="46"/>
      <c r="DF441" s="46"/>
      <c r="DG441" s="46"/>
      <c r="DH441" s="46"/>
      <c r="DI441" s="46"/>
      <c r="DJ441" s="46"/>
      <c r="DK441" s="46"/>
      <c r="DL441" s="46"/>
      <c r="DM441" s="46"/>
      <c r="DN441" s="46"/>
      <c r="DO441" s="46"/>
      <c r="DP441" s="46"/>
      <c r="DQ441" s="46"/>
      <c r="DR441" s="46"/>
      <c r="DS441" s="46"/>
      <c r="DT441" s="46"/>
      <c r="DU441" s="46"/>
      <c r="DV441" s="46"/>
      <c r="DW441" s="46"/>
      <c r="DX441" s="46"/>
      <c r="DY441" s="46"/>
      <c r="DZ441" s="46"/>
      <c r="EA441" s="46"/>
      <c r="EB441" s="46"/>
      <c r="EC441" s="46"/>
      <c r="ED441" s="46"/>
      <c r="EE441" s="46"/>
      <c r="EF441" s="46"/>
      <c r="EG441" s="46"/>
      <c r="EH441" s="46"/>
      <c r="EI441" s="46"/>
      <c r="EJ441" s="46"/>
      <c r="EK441" s="46"/>
      <c r="EL441" s="46"/>
      <c r="EM441" s="46"/>
      <c r="EN441" s="46"/>
      <c r="EO441" s="46"/>
      <c r="EP441" s="46"/>
      <c r="EQ441" s="46"/>
      <c r="ER441" s="46"/>
      <c r="ES441" s="46"/>
      <c r="ET441" s="46"/>
      <c r="EU441" s="46"/>
      <c r="EV441" s="46"/>
      <c r="EW441" s="46"/>
      <c r="EX441" s="46"/>
      <c r="EY441" s="46"/>
      <c r="EZ441" s="46"/>
      <c r="FA441" s="46"/>
      <c r="FB441" s="46"/>
      <c r="FC441" s="46"/>
      <c r="FD441" s="46"/>
      <c r="FE441" s="46"/>
      <c r="FF441" s="46"/>
      <c r="FG441" s="46"/>
      <c r="FH441" s="46"/>
      <c r="FI441" s="46"/>
      <c r="FJ441" s="46"/>
      <c r="FK441" s="46"/>
      <c r="FL441" s="46"/>
      <c r="FM441" s="46"/>
      <c r="FN441" s="46"/>
      <c r="FO441" s="46"/>
      <c r="FP441" s="46"/>
      <c r="FQ441" s="46"/>
      <c r="FR441" s="46"/>
      <c r="FS441" s="46"/>
      <c r="FT441" s="46"/>
      <c r="FU441" s="46"/>
      <c r="FV441" s="46"/>
      <c r="FW441" s="46"/>
      <c r="FX441" s="46"/>
      <c r="FY441" s="46"/>
      <c r="FZ441" s="46"/>
      <c r="GA441" s="46"/>
      <c r="GB441" s="46"/>
      <c r="GC441" s="46"/>
      <c r="GD441" s="46"/>
      <c r="GE441" s="46"/>
      <c r="GF441" s="46"/>
      <c r="GG441" s="46"/>
      <c r="GH441" s="46"/>
      <c r="GI441" s="46"/>
      <c r="GJ441" s="46"/>
      <c r="GK441" s="46"/>
      <c r="GL441" s="46"/>
      <c r="GM441" s="46"/>
      <c r="GN441" s="46"/>
      <c r="GO441" s="46"/>
      <c r="GP441" s="46"/>
      <c r="GQ441" s="46"/>
      <c r="GR441" s="46"/>
      <c r="GS441" s="46"/>
      <c r="GT441" s="46"/>
      <c r="GU441" s="46"/>
      <c r="GV441" s="46"/>
      <c r="GW441" s="46"/>
      <c r="GX441" s="46"/>
      <c r="GY441" s="46"/>
      <c r="GZ441" s="46"/>
      <c r="HA441" s="46"/>
      <c r="HB441" s="46"/>
      <c r="HC441" s="46"/>
      <c r="HD441" s="46"/>
      <c r="HE441" s="46"/>
      <c r="HF441" s="46"/>
      <c r="HG441" s="46"/>
      <c r="HH441" s="46"/>
      <c r="HI441" s="46"/>
      <c r="HJ441" s="46"/>
      <c r="HK441" s="46"/>
      <c r="HL441" s="46"/>
      <c r="HM441" s="46"/>
      <c r="HN441" s="46"/>
      <c r="HO441" s="46"/>
      <c r="HP441" s="46"/>
      <c r="HQ441" s="46"/>
      <c r="HR441" s="46"/>
      <c r="HS441" s="46"/>
      <c r="HT441" s="46"/>
      <c r="HU441" s="46"/>
      <c r="HV441" s="46"/>
      <c r="HW441" s="46"/>
      <c r="HX441" s="46"/>
      <c r="HY441" s="46"/>
      <c r="HZ441" s="46"/>
      <c r="IA441" s="46"/>
      <c r="IB441" s="46"/>
      <c r="IC441" s="46"/>
      <c r="ID441" s="46"/>
      <c r="IE441" s="46"/>
      <c r="IF441" s="46"/>
      <c r="IG441" s="46"/>
      <c r="IH441" s="46"/>
      <c r="II441" s="46"/>
      <c r="IJ441" s="46"/>
      <c r="IK441" s="46"/>
      <c r="IL441" s="46"/>
      <c r="IM441" s="46"/>
      <c r="IN441" s="46"/>
      <c r="IO441" s="46"/>
      <c r="IP441" s="46"/>
      <c r="IQ441" s="46"/>
      <c r="IR441" s="46"/>
      <c r="IS441" s="46"/>
      <c r="IT441" s="46"/>
      <c r="IU441" s="46"/>
      <c r="IV441" s="46"/>
      <c r="IW441" s="46"/>
      <c r="IX441" s="46"/>
      <c r="IY441" s="46"/>
      <c r="IZ441" s="46"/>
      <c r="JA441" s="46"/>
      <c r="JB441" s="46"/>
      <c r="JC441" s="46"/>
      <c r="JD441" s="46"/>
      <c r="JE441" s="46"/>
    </row>
    <row r="442" spans="1:265" s="7" customFormat="1" ht="15" customHeight="1" thickBot="1" x14ac:dyDescent="0.25">
      <c r="A442" s="100"/>
      <c r="B442" s="92" t="s">
        <v>364</v>
      </c>
      <c r="C442" s="135"/>
      <c r="D442" s="873" t="s">
        <v>582</v>
      </c>
      <c r="E442" s="881"/>
      <c r="F442" s="470"/>
      <c r="G442" s="471"/>
      <c r="H442" s="200" t="s">
        <v>351</v>
      </c>
      <c r="I442" s="200" t="s">
        <v>394</v>
      </c>
      <c r="J442" s="1756" t="s">
        <v>1424</v>
      </c>
      <c r="K442" s="212" t="s">
        <v>1506</v>
      </c>
      <c r="L442" s="221"/>
      <c r="M442" s="521"/>
      <c r="N442" s="521"/>
      <c r="O442" s="221"/>
      <c r="P442" s="2159">
        <f t="shared" si="36"/>
        <v>0</v>
      </c>
      <c r="Q442" s="338"/>
      <c r="R442" s="339"/>
      <c r="S442" s="339">
        <v>2</v>
      </c>
      <c r="T442" s="339"/>
      <c r="U442" s="339"/>
      <c r="V442" s="339"/>
      <c r="W442" s="340"/>
      <c r="X442" s="133">
        <f>SUBTOTAL(9,Q434:W442)</f>
        <v>40</v>
      </c>
      <c r="Y442" s="133">
        <f>X442</f>
        <v>40</v>
      </c>
      <c r="Z442" s="63"/>
      <c r="AA442" s="46"/>
      <c r="AB442" s="46"/>
      <c r="AC442" s="46" t="str">
        <f t="shared" si="39"/>
        <v/>
      </c>
      <c r="AD442" s="46"/>
      <c r="AE442" s="46"/>
      <c r="AF442" s="2111">
        <f t="shared" si="37"/>
        <v>0</v>
      </c>
      <c r="AG442" s="2111">
        <f t="shared" si="38"/>
        <v>2</v>
      </c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  <c r="CZ442" s="46"/>
      <c r="DA442" s="46"/>
      <c r="DB442" s="46"/>
      <c r="DC442" s="46"/>
      <c r="DD442" s="46"/>
      <c r="DE442" s="46"/>
      <c r="DF442" s="46"/>
      <c r="DG442" s="46"/>
      <c r="DH442" s="46"/>
      <c r="DI442" s="46"/>
      <c r="DJ442" s="46"/>
      <c r="DK442" s="46"/>
      <c r="DL442" s="46"/>
      <c r="DM442" s="46"/>
      <c r="DN442" s="46"/>
      <c r="DO442" s="46"/>
      <c r="DP442" s="46"/>
      <c r="DQ442" s="46"/>
      <c r="DR442" s="46"/>
      <c r="DS442" s="46"/>
      <c r="DT442" s="46"/>
      <c r="DU442" s="46"/>
      <c r="DV442" s="46"/>
      <c r="DW442" s="46"/>
      <c r="DX442" s="46"/>
      <c r="DY442" s="46"/>
      <c r="DZ442" s="46"/>
      <c r="EA442" s="46"/>
      <c r="EB442" s="46"/>
      <c r="EC442" s="46"/>
      <c r="ED442" s="46"/>
      <c r="EE442" s="46"/>
      <c r="EF442" s="46"/>
      <c r="EG442" s="46"/>
      <c r="EH442" s="46"/>
      <c r="EI442" s="46"/>
      <c r="EJ442" s="46"/>
      <c r="EK442" s="46"/>
      <c r="EL442" s="46"/>
      <c r="EM442" s="46"/>
      <c r="EN442" s="46"/>
      <c r="EO442" s="46"/>
      <c r="EP442" s="46"/>
      <c r="EQ442" s="46"/>
      <c r="ER442" s="46"/>
      <c r="ES442" s="46"/>
      <c r="ET442" s="46"/>
      <c r="EU442" s="46"/>
      <c r="EV442" s="46"/>
      <c r="EW442" s="46"/>
      <c r="EX442" s="46"/>
      <c r="EY442" s="46"/>
      <c r="EZ442" s="46"/>
      <c r="FA442" s="46"/>
      <c r="FB442" s="46"/>
      <c r="FC442" s="46"/>
      <c r="FD442" s="46"/>
      <c r="FE442" s="46"/>
      <c r="FF442" s="46"/>
      <c r="FG442" s="46"/>
      <c r="FH442" s="46"/>
      <c r="FI442" s="46"/>
      <c r="FJ442" s="46"/>
      <c r="FK442" s="46"/>
      <c r="FL442" s="46"/>
      <c r="FM442" s="46"/>
      <c r="FN442" s="46"/>
      <c r="FO442" s="46"/>
      <c r="FP442" s="46"/>
      <c r="FQ442" s="46"/>
      <c r="FR442" s="46"/>
      <c r="FS442" s="46"/>
      <c r="FT442" s="46"/>
      <c r="FU442" s="46"/>
      <c r="FV442" s="46"/>
      <c r="FW442" s="46"/>
      <c r="FX442" s="46"/>
      <c r="FY442" s="46"/>
      <c r="FZ442" s="46"/>
      <c r="GA442" s="46"/>
      <c r="GB442" s="46"/>
      <c r="GC442" s="46"/>
      <c r="GD442" s="46"/>
      <c r="GE442" s="46"/>
      <c r="GF442" s="46"/>
      <c r="GG442" s="46"/>
      <c r="GH442" s="46"/>
      <c r="GI442" s="46"/>
      <c r="GJ442" s="46"/>
      <c r="GK442" s="46"/>
      <c r="GL442" s="46"/>
      <c r="GM442" s="46"/>
      <c r="GN442" s="46"/>
      <c r="GO442" s="46"/>
      <c r="GP442" s="46"/>
      <c r="GQ442" s="46"/>
      <c r="GR442" s="46"/>
      <c r="GS442" s="46"/>
      <c r="GT442" s="46"/>
      <c r="GU442" s="46"/>
      <c r="GV442" s="46"/>
      <c r="GW442" s="46"/>
      <c r="GX442" s="46"/>
      <c r="GY442" s="46"/>
      <c r="GZ442" s="46"/>
      <c r="HA442" s="46"/>
      <c r="HB442" s="46"/>
      <c r="HC442" s="46"/>
      <c r="HD442" s="46"/>
      <c r="HE442" s="46"/>
      <c r="HF442" s="46"/>
      <c r="HG442" s="46"/>
      <c r="HH442" s="46"/>
      <c r="HI442" s="46"/>
      <c r="HJ442" s="46"/>
      <c r="HK442" s="46"/>
      <c r="HL442" s="46"/>
      <c r="HM442" s="46"/>
      <c r="HN442" s="46"/>
      <c r="HO442" s="46"/>
      <c r="HP442" s="46"/>
      <c r="HQ442" s="46"/>
      <c r="HR442" s="46"/>
      <c r="HS442" s="46"/>
      <c r="HT442" s="46"/>
      <c r="HU442" s="46"/>
      <c r="HV442" s="46"/>
      <c r="HW442" s="46"/>
      <c r="HX442" s="46"/>
      <c r="HY442" s="46"/>
      <c r="HZ442" s="46"/>
      <c r="IA442" s="46"/>
      <c r="IB442" s="46"/>
      <c r="IC442" s="46"/>
      <c r="ID442" s="46"/>
      <c r="IE442" s="46"/>
      <c r="IF442" s="46"/>
      <c r="IG442" s="46"/>
      <c r="IH442" s="46"/>
      <c r="II442" s="46"/>
      <c r="IJ442" s="46"/>
      <c r="IK442" s="46"/>
      <c r="IL442" s="46"/>
      <c r="IM442" s="46"/>
      <c r="IN442" s="46"/>
      <c r="IO442" s="46"/>
      <c r="IP442" s="46"/>
      <c r="IQ442" s="46"/>
      <c r="IR442" s="46"/>
      <c r="IS442" s="46"/>
      <c r="IT442" s="46"/>
      <c r="IU442" s="46"/>
      <c r="IV442" s="46"/>
      <c r="IW442" s="46"/>
      <c r="IX442" s="46"/>
      <c r="IY442" s="46"/>
      <c r="IZ442" s="46"/>
      <c r="JA442" s="46"/>
      <c r="JB442" s="46"/>
      <c r="JC442" s="46"/>
      <c r="JD442" s="46"/>
      <c r="JE442" s="46"/>
    </row>
    <row r="443" spans="1:265" s="7" customFormat="1" ht="15" customHeight="1" thickBot="1" x14ac:dyDescent="0.25">
      <c r="A443" s="273">
        <f>+A434+1</f>
        <v>47</v>
      </c>
      <c r="B443" s="630" t="s">
        <v>443</v>
      </c>
      <c r="C443" s="111" t="s">
        <v>35</v>
      </c>
      <c r="D443" s="902" t="s">
        <v>468</v>
      </c>
      <c r="E443" s="842" t="s">
        <v>88</v>
      </c>
      <c r="F443" s="459" t="s">
        <v>496</v>
      </c>
      <c r="G443" s="460" t="s">
        <v>513</v>
      </c>
      <c r="H443" s="207" t="s">
        <v>509</v>
      </c>
      <c r="I443" s="207" t="s">
        <v>515</v>
      </c>
      <c r="J443" s="207"/>
      <c r="K443" s="234" t="s">
        <v>1148</v>
      </c>
      <c r="L443" s="234" t="s">
        <v>97</v>
      </c>
      <c r="M443" s="398" t="s">
        <v>392</v>
      </c>
      <c r="N443" s="398" t="s">
        <v>24</v>
      </c>
      <c r="O443" s="234" t="s">
        <v>348</v>
      </c>
      <c r="P443" s="2159">
        <f t="shared" si="36"/>
        <v>3</v>
      </c>
      <c r="Q443" s="294">
        <v>3</v>
      </c>
      <c r="R443" s="295"/>
      <c r="S443" s="295"/>
      <c r="T443" s="295"/>
      <c r="U443" s="295"/>
      <c r="V443" s="295"/>
      <c r="W443" s="296"/>
      <c r="X443" s="86"/>
      <c r="Y443" s="86"/>
      <c r="Z443" s="63" t="str">
        <f>C443</f>
        <v>TC</v>
      </c>
      <c r="AA443" s="46" t="s">
        <v>877</v>
      </c>
      <c r="AB443" s="46" t="s">
        <v>880</v>
      </c>
      <c r="AC443" s="46">
        <f t="shared" si="39"/>
        <v>22</v>
      </c>
      <c r="AD443" s="46"/>
      <c r="AE443" s="46"/>
      <c r="AF443" s="2111">
        <f t="shared" si="37"/>
        <v>3</v>
      </c>
      <c r="AG443" s="2111">
        <f t="shared" si="38"/>
        <v>0</v>
      </c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  <c r="CZ443" s="46"/>
      <c r="DA443" s="46"/>
      <c r="DB443" s="46"/>
      <c r="DC443" s="46"/>
      <c r="DD443" s="46"/>
      <c r="DE443" s="46"/>
      <c r="DF443" s="46"/>
      <c r="DG443" s="46"/>
      <c r="DH443" s="46"/>
      <c r="DI443" s="46"/>
      <c r="DJ443" s="46"/>
      <c r="DK443" s="46"/>
      <c r="DL443" s="46"/>
      <c r="DM443" s="46"/>
      <c r="DN443" s="46"/>
      <c r="DO443" s="46"/>
      <c r="DP443" s="46"/>
      <c r="DQ443" s="46"/>
      <c r="DR443" s="46"/>
      <c r="DS443" s="46"/>
      <c r="DT443" s="46"/>
      <c r="DU443" s="46"/>
      <c r="DV443" s="46"/>
      <c r="DW443" s="46"/>
      <c r="DX443" s="46"/>
      <c r="DY443" s="46"/>
      <c r="DZ443" s="46"/>
      <c r="EA443" s="46"/>
      <c r="EB443" s="46"/>
      <c r="EC443" s="46"/>
      <c r="ED443" s="46"/>
      <c r="EE443" s="46"/>
      <c r="EF443" s="46"/>
      <c r="EG443" s="46"/>
      <c r="EH443" s="46"/>
      <c r="EI443" s="46"/>
      <c r="EJ443" s="46"/>
      <c r="EK443" s="46"/>
      <c r="EL443" s="46"/>
      <c r="EM443" s="46"/>
      <c r="EN443" s="46"/>
      <c r="EO443" s="46"/>
      <c r="EP443" s="46"/>
      <c r="EQ443" s="46"/>
      <c r="ER443" s="46"/>
      <c r="ES443" s="46"/>
      <c r="ET443" s="46"/>
      <c r="EU443" s="46"/>
      <c r="EV443" s="46"/>
      <c r="EW443" s="46"/>
      <c r="EX443" s="46"/>
      <c r="EY443" s="46"/>
      <c r="EZ443" s="46"/>
      <c r="FA443" s="46"/>
      <c r="FB443" s="46"/>
      <c r="FC443" s="46"/>
      <c r="FD443" s="46"/>
      <c r="FE443" s="46"/>
      <c r="FF443" s="46"/>
      <c r="FG443" s="46"/>
      <c r="FH443" s="46"/>
      <c r="FI443" s="46"/>
      <c r="FJ443" s="46"/>
      <c r="FK443" s="46"/>
      <c r="FL443" s="46"/>
      <c r="FM443" s="46"/>
      <c r="FN443" s="46"/>
      <c r="FO443" s="46"/>
      <c r="FP443" s="46"/>
      <c r="FQ443" s="46"/>
      <c r="FR443" s="46"/>
      <c r="FS443" s="46"/>
      <c r="FT443" s="46"/>
      <c r="FU443" s="46"/>
      <c r="FV443" s="46"/>
      <c r="FW443" s="46"/>
      <c r="FX443" s="46"/>
      <c r="FY443" s="46"/>
      <c r="FZ443" s="46"/>
      <c r="GA443" s="46"/>
      <c r="GB443" s="46"/>
      <c r="GC443" s="46"/>
      <c r="GD443" s="46"/>
      <c r="GE443" s="46"/>
      <c r="GF443" s="46"/>
      <c r="GG443" s="46"/>
      <c r="GH443" s="46"/>
      <c r="GI443" s="46"/>
      <c r="GJ443" s="46"/>
      <c r="GK443" s="46"/>
      <c r="GL443" s="46"/>
      <c r="GM443" s="46"/>
      <c r="GN443" s="46"/>
      <c r="GO443" s="46"/>
      <c r="GP443" s="46"/>
      <c r="GQ443" s="46"/>
      <c r="GR443" s="46"/>
      <c r="GS443" s="46"/>
      <c r="GT443" s="46"/>
      <c r="GU443" s="46"/>
      <c r="GV443" s="46"/>
      <c r="GW443" s="46"/>
      <c r="GX443" s="46"/>
      <c r="GY443" s="46"/>
      <c r="GZ443" s="46"/>
      <c r="HA443" s="46"/>
      <c r="HB443" s="46"/>
      <c r="HC443" s="46"/>
      <c r="HD443" s="46"/>
      <c r="HE443" s="46"/>
      <c r="HF443" s="46"/>
      <c r="HG443" s="46"/>
      <c r="HH443" s="46"/>
      <c r="HI443" s="46"/>
      <c r="HJ443" s="46"/>
      <c r="HK443" s="46"/>
      <c r="HL443" s="46"/>
      <c r="HM443" s="46"/>
      <c r="HN443" s="46"/>
      <c r="HO443" s="46"/>
      <c r="HP443" s="46"/>
      <c r="HQ443" s="46"/>
      <c r="HR443" s="46"/>
      <c r="HS443" s="46"/>
      <c r="HT443" s="46"/>
      <c r="HU443" s="46"/>
      <c r="HV443" s="46"/>
      <c r="HW443" s="46"/>
      <c r="HX443" s="46"/>
      <c r="HY443" s="46"/>
      <c r="HZ443" s="46"/>
      <c r="IA443" s="46"/>
      <c r="IB443" s="46"/>
      <c r="IC443" s="46"/>
      <c r="ID443" s="46"/>
      <c r="IE443" s="46"/>
      <c r="IF443" s="46"/>
      <c r="IG443" s="46"/>
      <c r="IH443" s="46"/>
      <c r="II443" s="46"/>
      <c r="IJ443" s="46"/>
      <c r="IK443" s="46"/>
      <c r="IL443" s="46"/>
      <c r="IM443" s="46"/>
      <c r="IN443" s="46"/>
      <c r="IO443" s="46"/>
      <c r="IP443" s="46"/>
      <c r="IQ443" s="46"/>
      <c r="IR443" s="46"/>
      <c r="IS443" s="46"/>
      <c r="IT443" s="46"/>
      <c r="IU443" s="46"/>
      <c r="IV443" s="46"/>
      <c r="IW443" s="46"/>
      <c r="IX443" s="46"/>
      <c r="IY443" s="46"/>
      <c r="IZ443" s="46"/>
      <c r="JA443" s="46"/>
      <c r="JB443" s="46"/>
      <c r="JC443" s="46"/>
      <c r="JD443" s="46"/>
      <c r="JE443" s="46"/>
    </row>
    <row r="444" spans="1:265" s="7" customFormat="1" ht="15" customHeight="1" thickBot="1" x14ac:dyDescent="0.25">
      <c r="A444" s="790"/>
      <c r="B444" s="73" t="s">
        <v>443</v>
      </c>
      <c r="C444" s="113"/>
      <c r="D444" s="892" t="s">
        <v>468</v>
      </c>
      <c r="E444" s="900"/>
      <c r="F444" s="472"/>
      <c r="G444" s="473"/>
      <c r="H444" s="186" t="s">
        <v>509</v>
      </c>
      <c r="I444" s="186" t="s">
        <v>515</v>
      </c>
      <c r="J444" s="186"/>
      <c r="K444" s="229" t="s">
        <v>1148</v>
      </c>
      <c r="L444" s="229" t="s">
        <v>97</v>
      </c>
      <c r="M444" s="397" t="s">
        <v>392</v>
      </c>
      <c r="N444" s="397" t="s">
        <v>98</v>
      </c>
      <c r="O444" s="229" t="s">
        <v>348</v>
      </c>
      <c r="P444" s="2159">
        <f t="shared" si="36"/>
        <v>3</v>
      </c>
      <c r="Q444" s="297">
        <v>3</v>
      </c>
      <c r="R444" s="298"/>
      <c r="S444" s="298"/>
      <c r="T444" s="298"/>
      <c r="U444" s="298"/>
      <c r="V444" s="298"/>
      <c r="W444" s="299"/>
      <c r="X444" s="72"/>
      <c r="Y444" s="72"/>
      <c r="Z444" s="63"/>
      <c r="AA444" s="46"/>
      <c r="AB444" s="46"/>
      <c r="AC444" s="46" t="str">
        <f t="shared" si="39"/>
        <v/>
      </c>
      <c r="AD444" s="46"/>
      <c r="AE444" s="46"/>
      <c r="AF444" s="2111">
        <f t="shared" si="37"/>
        <v>3</v>
      </c>
      <c r="AG444" s="2111">
        <f t="shared" si="38"/>
        <v>0</v>
      </c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  <c r="CZ444" s="46"/>
      <c r="DA444" s="46"/>
      <c r="DB444" s="46"/>
      <c r="DC444" s="46"/>
      <c r="DD444" s="46"/>
      <c r="DE444" s="46"/>
      <c r="DF444" s="46"/>
      <c r="DG444" s="46"/>
      <c r="DH444" s="46"/>
      <c r="DI444" s="46"/>
      <c r="DJ444" s="46"/>
      <c r="DK444" s="46"/>
      <c r="DL444" s="46"/>
      <c r="DM444" s="46"/>
      <c r="DN444" s="46"/>
      <c r="DO444" s="46"/>
      <c r="DP444" s="46"/>
      <c r="DQ444" s="46"/>
      <c r="DR444" s="46"/>
      <c r="DS444" s="46"/>
      <c r="DT444" s="46"/>
      <c r="DU444" s="46"/>
      <c r="DV444" s="46"/>
      <c r="DW444" s="46"/>
      <c r="DX444" s="46"/>
      <c r="DY444" s="46"/>
      <c r="DZ444" s="46"/>
      <c r="EA444" s="46"/>
      <c r="EB444" s="46"/>
      <c r="EC444" s="46"/>
      <c r="ED444" s="46"/>
      <c r="EE444" s="46"/>
      <c r="EF444" s="46"/>
      <c r="EG444" s="46"/>
      <c r="EH444" s="46"/>
      <c r="EI444" s="46"/>
      <c r="EJ444" s="46"/>
      <c r="EK444" s="46"/>
      <c r="EL444" s="46"/>
      <c r="EM444" s="46"/>
      <c r="EN444" s="46"/>
      <c r="EO444" s="46"/>
      <c r="EP444" s="46"/>
      <c r="EQ444" s="46"/>
      <c r="ER444" s="46"/>
      <c r="ES444" s="46"/>
      <c r="ET444" s="46"/>
      <c r="EU444" s="46"/>
      <c r="EV444" s="46"/>
      <c r="EW444" s="46"/>
      <c r="EX444" s="46"/>
      <c r="EY444" s="46"/>
      <c r="EZ444" s="46"/>
      <c r="FA444" s="46"/>
      <c r="FB444" s="46"/>
      <c r="FC444" s="46"/>
      <c r="FD444" s="46"/>
      <c r="FE444" s="46"/>
      <c r="FF444" s="46"/>
      <c r="FG444" s="46"/>
      <c r="FH444" s="46"/>
      <c r="FI444" s="46"/>
      <c r="FJ444" s="46"/>
      <c r="FK444" s="46"/>
      <c r="FL444" s="46"/>
      <c r="FM444" s="46"/>
      <c r="FN444" s="46"/>
      <c r="FO444" s="46"/>
      <c r="FP444" s="46"/>
      <c r="FQ444" s="46"/>
      <c r="FR444" s="46"/>
      <c r="FS444" s="46"/>
      <c r="FT444" s="46"/>
      <c r="FU444" s="46"/>
      <c r="FV444" s="46"/>
      <c r="FW444" s="46"/>
      <c r="FX444" s="46"/>
      <c r="FY444" s="46"/>
      <c r="FZ444" s="46"/>
      <c r="GA444" s="46"/>
      <c r="GB444" s="46"/>
      <c r="GC444" s="46"/>
      <c r="GD444" s="46"/>
      <c r="GE444" s="46"/>
      <c r="GF444" s="46"/>
      <c r="GG444" s="46"/>
      <c r="GH444" s="46"/>
      <c r="GI444" s="46"/>
      <c r="GJ444" s="46"/>
      <c r="GK444" s="46"/>
      <c r="GL444" s="46"/>
      <c r="GM444" s="46"/>
      <c r="GN444" s="46"/>
      <c r="GO444" s="46"/>
      <c r="GP444" s="46"/>
      <c r="GQ444" s="46"/>
      <c r="GR444" s="46"/>
      <c r="GS444" s="46"/>
      <c r="GT444" s="46"/>
      <c r="GU444" s="46"/>
      <c r="GV444" s="46"/>
      <c r="GW444" s="46"/>
      <c r="GX444" s="46"/>
      <c r="GY444" s="46"/>
      <c r="GZ444" s="46"/>
      <c r="HA444" s="46"/>
      <c r="HB444" s="46"/>
      <c r="HC444" s="46"/>
      <c r="HD444" s="46"/>
      <c r="HE444" s="46"/>
      <c r="HF444" s="46"/>
      <c r="HG444" s="46"/>
      <c r="HH444" s="46"/>
      <c r="HI444" s="46"/>
      <c r="HJ444" s="46"/>
      <c r="HK444" s="46"/>
      <c r="HL444" s="46"/>
      <c r="HM444" s="46"/>
      <c r="HN444" s="46"/>
      <c r="HO444" s="46"/>
      <c r="HP444" s="46"/>
      <c r="HQ444" s="46"/>
      <c r="HR444" s="46"/>
      <c r="HS444" s="46"/>
      <c r="HT444" s="46"/>
      <c r="HU444" s="46"/>
      <c r="HV444" s="46"/>
      <c r="HW444" s="46"/>
      <c r="HX444" s="46"/>
      <c r="HY444" s="46"/>
      <c r="HZ444" s="46"/>
      <c r="IA444" s="46"/>
      <c r="IB444" s="46"/>
      <c r="IC444" s="46"/>
      <c r="ID444" s="46"/>
      <c r="IE444" s="46"/>
      <c r="IF444" s="46"/>
      <c r="IG444" s="46"/>
      <c r="IH444" s="46"/>
      <c r="II444" s="46"/>
      <c r="IJ444" s="46"/>
      <c r="IK444" s="46"/>
      <c r="IL444" s="46"/>
      <c r="IM444" s="46"/>
      <c r="IN444" s="46"/>
      <c r="IO444" s="46"/>
      <c r="IP444" s="46"/>
      <c r="IQ444" s="46"/>
      <c r="IR444" s="46"/>
      <c r="IS444" s="46"/>
      <c r="IT444" s="46"/>
      <c r="IU444" s="46"/>
      <c r="IV444" s="46"/>
      <c r="IW444" s="46"/>
      <c r="IX444" s="46"/>
      <c r="IY444" s="46"/>
      <c r="IZ444" s="46"/>
      <c r="JA444" s="46"/>
      <c r="JB444" s="46"/>
      <c r="JC444" s="46"/>
      <c r="JD444" s="46"/>
      <c r="JE444" s="46"/>
    </row>
    <row r="445" spans="1:265" s="7" customFormat="1" ht="15" customHeight="1" thickBot="1" x14ac:dyDescent="0.25">
      <c r="A445" s="790"/>
      <c r="B445" s="73" t="s">
        <v>443</v>
      </c>
      <c r="C445" s="113"/>
      <c r="D445" s="892" t="s">
        <v>468</v>
      </c>
      <c r="E445" s="900"/>
      <c r="F445" s="472"/>
      <c r="G445" s="473"/>
      <c r="H445" s="186" t="s">
        <v>509</v>
      </c>
      <c r="I445" s="186" t="s">
        <v>511</v>
      </c>
      <c r="J445" s="186"/>
      <c r="K445" s="229" t="s">
        <v>1126</v>
      </c>
      <c r="L445" s="229" t="s">
        <v>97</v>
      </c>
      <c r="M445" s="397" t="s">
        <v>1127</v>
      </c>
      <c r="N445" s="397" t="s">
        <v>24</v>
      </c>
      <c r="O445" s="229" t="s">
        <v>402</v>
      </c>
      <c r="P445" s="2159">
        <f t="shared" si="36"/>
        <v>4</v>
      </c>
      <c r="Q445" s="297">
        <v>4</v>
      </c>
      <c r="R445" s="298"/>
      <c r="S445" s="298"/>
      <c r="T445" s="298"/>
      <c r="U445" s="298"/>
      <c r="V445" s="298"/>
      <c r="W445" s="299"/>
      <c r="X445" s="72"/>
      <c r="Y445" s="72"/>
      <c r="Z445" s="63"/>
      <c r="AA445" s="46"/>
      <c r="AB445" s="46"/>
      <c r="AC445" s="46" t="str">
        <f t="shared" si="39"/>
        <v/>
      </c>
      <c r="AD445" s="46"/>
      <c r="AE445" s="46"/>
      <c r="AF445" s="2111">
        <f t="shared" si="37"/>
        <v>4</v>
      </c>
      <c r="AG445" s="2111">
        <f t="shared" si="38"/>
        <v>0</v>
      </c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46"/>
      <c r="DP445" s="46"/>
      <c r="DQ445" s="46"/>
      <c r="DR445" s="46"/>
      <c r="DS445" s="46"/>
      <c r="DT445" s="46"/>
      <c r="DU445" s="46"/>
      <c r="DV445" s="46"/>
      <c r="DW445" s="46"/>
      <c r="DX445" s="46"/>
      <c r="DY445" s="46"/>
      <c r="DZ445" s="46"/>
      <c r="EA445" s="46"/>
      <c r="EB445" s="46"/>
      <c r="EC445" s="46"/>
      <c r="ED445" s="46"/>
      <c r="EE445" s="46"/>
      <c r="EF445" s="46"/>
      <c r="EG445" s="46"/>
      <c r="EH445" s="46"/>
      <c r="EI445" s="46"/>
      <c r="EJ445" s="46"/>
      <c r="EK445" s="46"/>
      <c r="EL445" s="46"/>
      <c r="EM445" s="46"/>
      <c r="EN445" s="46"/>
      <c r="EO445" s="46"/>
      <c r="EP445" s="46"/>
      <c r="EQ445" s="46"/>
      <c r="ER445" s="46"/>
      <c r="ES445" s="46"/>
      <c r="ET445" s="46"/>
      <c r="EU445" s="46"/>
      <c r="EV445" s="46"/>
      <c r="EW445" s="46"/>
      <c r="EX445" s="46"/>
      <c r="EY445" s="46"/>
      <c r="EZ445" s="46"/>
      <c r="FA445" s="46"/>
      <c r="FB445" s="46"/>
      <c r="FC445" s="46"/>
      <c r="FD445" s="46"/>
      <c r="FE445" s="46"/>
      <c r="FF445" s="46"/>
      <c r="FG445" s="46"/>
      <c r="FH445" s="46"/>
      <c r="FI445" s="46"/>
      <c r="FJ445" s="46"/>
      <c r="FK445" s="46"/>
      <c r="FL445" s="46"/>
      <c r="FM445" s="46"/>
      <c r="FN445" s="46"/>
      <c r="FO445" s="46"/>
      <c r="FP445" s="46"/>
      <c r="FQ445" s="46"/>
      <c r="FR445" s="46"/>
      <c r="FS445" s="46"/>
      <c r="FT445" s="46"/>
      <c r="FU445" s="46"/>
      <c r="FV445" s="46"/>
      <c r="FW445" s="46"/>
      <c r="FX445" s="46"/>
      <c r="FY445" s="46"/>
      <c r="FZ445" s="46"/>
      <c r="GA445" s="46"/>
      <c r="GB445" s="46"/>
      <c r="GC445" s="46"/>
      <c r="GD445" s="46"/>
      <c r="GE445" s="46"/>
      <c r="GF445" s="46"/>
      <c r="GG445" s="46"/>
      <c r="GH445" s="46"/>
      <c r="GI445" s="46"/>
      <c r="GJ445" s="46"/>
      <c r="GK445" s="46"/>
      <c r="GL445" s="46"/>
      <c r="GM445" s="46"/>
      <c r="GN445" s="46"/>
      <c r="GO445" s="46"/>
      <c r="GP445" s="46"/>
      <c r="GQ445" s="46"/>
      <c r="GR445" s="46"/>
      <c r="GS445" s="46"/>
      <c r="GT445" s="46"/>
      <c r="GU445" s="46"/>
      <c r="GV445" s="46"/>
      <c r="GW445" s="46"/>
      <c r="GX445" s="46"/>
      <c r="GY445" s="46"/>
      <c r="GZ445" s="46"/>
      <c r="HA445" s="46"/>
      <c r="HB445" s="46"/>
      <c r="HC445" s="46"/>
      <c r="HD445" s="46"/>
      <c r="HE445" s="46"/>
      <c r="HF445" s="46"/>
      <c r="HG445" s="46"/>
      <c r="HH445" s="46"/>
      <c r="HI445" s="46"/>
      <c r="HJ445" s="46"/>
      <c r="HK445" s="46"/>
      <c r="HL445" s="46"/>
      <c r="HM445" s="46"/>
      <c r="HN445" s="46"/>
      <c r="HO445" s="46"/>
      <c r="HP445" s="46"/>
      <c r="HQ445" s="46"/>
      <c r="HR445" s="46"/>
      <c r="HS445" s="46"/>
      <c r="HT445" s="46"/>
      <c r="HU445" s="46"/>
      <c r="HV445" s="46"/>
      <c r="HW445" s="46"/>
      <c r="HX445" s="46"/>
      <c r="HY445" s="46"/>
      <c r="HZ445" s="46"/>
      <c r="IA445" s="46"/>
      <c r="IB445" s="46"/>
      <c r="IC445" s="46"/>
      <c r="ID445" s="46"/>
      <c r="IE445" s="46"/>
      <c r="IF445" s="46"/>
      <c r="IG445" s="46"/>
      <c r="IH445" s="46"/>
      <c r="II445" s="46"/>
      <c r="IJ445" s="46"/>
      <c r="IK445" s="46"/>
      <c r="IL445" s="46"/>
      <c r="IM445" s="46"/>
      <c r="IN445" s="46"/>
      <c r="IO445" s="46"/>
      <c r="IP445" s="46"/>
      <c r="IQ445" s="46"/>
      <c r="IR445" s="46"/>
      <c r="IS445" s="46"/>
      <c r="IT445" s="46"/>
      <c r="IU445" s="46"/>
      <c r="IV445" s="46"/>
      <c r="IW445" s="46"/>
      <c r="IX445" s="46"/>
      <c r="IY445" s="46"/>
      <c r="IZ445" s="46"/>
      <c r="JA445" s="46"/>
      <c r="JB445" s="46"/>
      <c r="JC445" s="46"/>
      <c r="JD445" s="46"/>
      <c r="JE445" s="46"/>
    </row>
    <row r="446" spans="1:265" s="7" customFormat="1" ht="15" customHeight="1" thickBot="1" x14ac:dyDescent="0.25">
      <c r="A446" s="790"/>
      <c r="B446" s="73" t="s">
        <v>443</v>
      </c>
      <c r="C446" s="113"/>
      <c r="D446" s="892" t="s">
        <v>468</v>
      </c>
      <c r="E446" s="900"/>
      <c r="F446" s="472"/>
      <c r="G446" s="473"/>
      <c r="H446" s="186" t="s">
        <v>509</v>
      </c>
      <c r="I446" s="186" t="s">
        <v>515</v>
      </c>
      <c r="J446" s="186"/>
      <c r="K446" s="229" t="s">
        <v>1149</v>
      </c>
      <c r="L446" s="229" t="s">
        <v>97</v>
      </c>
      <c r="M446" s="397" t="s">
        <v>392</v>
      </c>
      <c r="N446" s="397" t="s">
        <v>24</v>
      </c>
      <c r="O446" s="229" t="s">
        <v>348</v>
      </c>
      <c r="P446" s="2159">
        <f t="shared" si="36"/>
        <v>4</v>
      </c>
      <c r="Q446" s="297">
        <v>4</v>
      </c>
      <c r="R446" s="298"/>
      <c r="S446" s="298"/>
      <c r="T446" s="298"/>
      <c r="U446" s="298"/>
      <c r="V446" s="298"/>
      <c r="W446" s="299"/>
      <c r="X446" s="72"/>
      <c r="Y446" s="72"/>
      <c r="Z446" s="63"/>
      <c r="AA446" s="46"/>
      <c r="AB446" s="46"/>
      <c r="AC446" s="46" t="str">
        <f t="shared" si="39"/>
        <v/>
      </c>
      <c r="AD446" s="46"/>
      <c r="AE446" s="46"/>
      <c r="AF446" s="2111">
        <f t="shared" si="37"/>
        <v>4</v>
      </c>
      <c r="AG446" s="2111">
        <f t="shared" si="38"/>
        <v>0</v>
      </c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6"/>
      <c r="EK446" s="46"/>
      <c r="EL446" s="46"/>
      <c r="EM446" s="46"/>
      <c r="EN446" s="46"/>
      <c r="EO446" s="46"/>
      <c r="EP446" s="46"/>
      <c r="EQ446" s="46"/>
      <c r="ER446" s="46"/>
      <c r="ES446" s="46"/>
      <c r="ET446" s="46"/>
      <c r="EU446" s="46"/>
      <c r="EV446" s="46"/>
      <c r="EW446" s="46"/>
      <c r="EX446" s="46"/>
      <c r="EY446" s="46"/>
      <c r="EZ446" s="46"/>
      <c r="FA446" s="46"/>
      <c r="FB446" s="46"/>
      <c r="FC446" s="46"/>
      <c r="FD446" s="46"/>
      <c r="FE446" s="46"/>
      <c r="FF446" s="46"/>
      <c r="FG446" s="46"/>
      <c r="FH446" s="46"/>
      <c r="FI446" s="46"/>
      <c r="FJ446" s="46"/>
      <c r="FK446" s="46"/>
      <c r="FL446" s="46"/>
      <c r="FM446" s="46"/>
      <c r="FN446" s="46"/>
      <c r="FO446" s="46"/>
      <c r="FP446" s="46"/>
      <c r="FQ446" s="46"/>
      <c r="FR446" s="46"/>
      <c r="FS446" s="46"/>
      <c r="FT446" s="46"/>
      <c r="FU446" s="46"/>
      <c r="FV446" s="46"/>
      <c r="FW446" s="46"/>
      <c r="FX446" s="46"/>
      <c r="FY446" s="46"/>
      <c r="FZ446" s="46"/>
      <c r="GA446" s="46"/>
      <c r="GB446" s="46"/>
      <c r="GC446" s="46"/>
      <c r="GD446" s="46"/>
      <c r="GE446" s="46"/>
      <c r="GF446" s="46"/>
      <c r="GG446" s="46"/>
      <c r="GH446" s="46"/>
      <c r="GI446" s="46"/>
      <c r="GJ446" s="46"/>
      <c r="GK446" s="46"/>
      <c r="GL446" s="46"/>
      <c r="GM446" s="46"/>
      <c r="GN446" s="46"/>
      <c r="GO446" s="46"/>
      <c r="GP446" s="46"/>
      <c r="GQ446" s="46"/>
      <c r="GR446" s="46"/>
      <c r="GS446" s="46"/>
      <c r="GT446" s="46"/>
      <c r="GU446" s="46"/>
      <c r="GV446" s="46"/>
      <c r="GW446" s="46"/>
      <c r="GX446" s="46"/>
      <c r="GY446" s="46"/>
      <c r="GZ446" s="46"/>
      <c r="HA446" s="46"/>
      <c r="HB446" s="46"/>
      <c r="HC446" s="46"/>
      <c r="HD446" s="46"/>
      <c r="HE446" s="46"/>
      <c r="HF446" s="46"/>
      <c r="HG446" s="46"/>
      <c r="HH446" s="46"/>
      <c r="HI446" s="46"/>
      <c r="HJ446" s="46"/>
      <c r="HK446" s="46"/>
      <c r="HL446" s="46"/>
      <c r="HM446" s="46"/>
      <c r="HN446" s="46"/>
      <c r="HO446" s="46"/>
      <c r="HP446" s="46"/>
      <c r="HQ446" s="46"/>
      <c r="HR446" s="46"/>
      <c r="HS446" s="46"/>
      <c r="HT446" s="46"/>
      <c r="HU446" s="46"/>
      <c r="HV446" s="46"/>
      <c r="HW446" s="46"/>
      <c r="HX446" s="46"/>
      <c r="HY446" s="46"/>
      <c r="HZ446" s="46"/>
      <c r="IA446" s="46"/>
      <c r="IB446" s="46"/>
      <c r="IC446" s="46"/>
      <c r="ID446" s="46"/>
      <c r="IE446" s="46"/>
      <c r="IF446" s="46"/>
      <c r="IG446" s="46"/>
      <c r="IH446" s="46"/>
      <c r="II446" s="46"/>
      <c r="IJ446" s="46"/>
      <c r="IK446" s="46"/>
      <c r="IL446" s="46"/>
      <c r="IM446" s="46"/>
      <c r="IN446" s="46"/>
      <c r="IO446" s="46"/>
      <c r="IP446" s="46"/>
      <c r="IQ446" s="46"/>
      <c r="IR446" s="46"/>
      <c r="IS446" s="46"/>
      <c r="IT446" s="46"/>
      <c r="IU446" s="46"/>
      <c r="IV446" s="46"/>
      <c r="IW446" s="46"/>
      <c r="IX446" s="46"/>
      <c r="IY446" s="46"/>
      <c r="IZ446" s="46"/>
      <c r="JA446" s="46"/>
      <c r="JB446" s="46"/>
      <c r="JC446" s="46"/>
      <c r="JD446" s="46"/>
      <c r="JE446" s="46"/>
    </row>
    <row r="447" spans="1:265" s="7" customFormat="1" ht="15" customHeight="1" thickBot="1" x14ac:dyDescent="0.25">
      <c r="A447" s="790"/>
      <c r="B447" s="73" t="s">
        <v>443</v>
      </c>
      <c r="C447" s="113"/>
      <c r="D447" s="892" t="s">
        <v>468</v>
      </c>
      <c r="E447" s="900"/>
      <c r="F447" s="472"/>
      <c r="G447" s="473"/>
      <c r="H447" s="186" t="s">
        <v>509</v>
      </c>
      <c r="I447" s="186" t="s">
        <v>515</v>
      </c>
      <c r="J447" s="186"/>
      <c r="K447" s="229" t="s">
        <v>1149</v>
      </c>
      <c r="L447" s="229" t="s">
        <v>97</v>
      </c>
      <c r="M447" s="397" t="s">
        <v>392</v>
      </c>
      <c r="N447" s="397" t="s">
        <v>98</v>
      </c>
      <c r="O447" s="229" t="s">
        <v>348</v>
      </c>
      <c r="P447" s="2159">
        <f t="shared" si="36"/>
        <v>4</v>
      </c>
      <c r="Q447" s="297">
        <v>4</v>
      </c>
      <c r="R447" s="298"/>
      <c r="S447" s="298"/>
      <c r="T447" s="298"/>
      <c r="U447" s="298"/>
      <c r="V447" s="298"/>
      <c r="W447" s="299"/>
      <c r="X447" s="72"/>
      <c r="Y447" s="72"/>
      <c r="Z447" s="63"/>
      <c r="AA447" s="46"/>
      <c r="AB447" s="46"/>
      <c r="AC447" s="46" t="str">
        <f t="shared" si="39"/>
        <v/>
      </c>
      <c r="AD447" s="46"/>
      <c r="AE447" s="46"/>
      <c r="AF447" s="2111">
        <f t="shared" si="37"/>
        <v>4</v>
      </c>
      <c r="AG447" s="2111">
        <f t="shared" si="38"/>
        <v>0</v>
      </c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6"/>
      <c r="EK447" s="46"/>
      <c r="EL447" s="46"/>
      <c r="EM447" s="46"/>
      <c r="EN447" s="46"/>
      <c r="EO447" s="46"/>
      <c r="EP447" s="46"/>
      <c r="EQ447" s="46"/>
      <c r="ER447" s="46"/>
      <c r="ES447" s="46"/>
      <c r="ET447" s="46"/>
      <c r="EU447" s="46"/>
      <c r="EV447" s="46"/>
      <c r="EW447" s="46"/>
      <c r="EX447" s="46"/>
      <c r="EY447" s="46"/>
      <c r="EZ447" s="46"/>
      <c r="FA447" s="46"/>
      <c r="FB447" s="46"/>
      <c r="FC447" s="46"/>
      <c r="FD447" s="46"/>
      <c r="FE447" s="46"/>
      <c r="FF447" s="46"/>
      <c r="FG447" s="46"/>
      <c r="FH447" s="46"/>
      <c r="FI447" s="46"/>
      <c r="FJ447" s="46"/>
      <c r="FK447" s="46"/>
      <c r="FL447" s="46"/>
      <c r="FM447" s="46"/>
      <c r="FN447" s="46"/>
      <c r="FO447" s="46"/>
      <c r="FP447" s="46"/>
      <c r="FQ447" s="46"/>
      <c r="FR447" s="46"/>
      <c r="FS447" s="46"/>
      <c r="FT447" s="46"/>
      <c r="FU447" s="46"/>
      <c r="FV447" s="46"/>
      <c r="FW447" s="46"/>
      <c r="FX447" s="46"/>
      <c r="FY447" s="46"/>
      <c r="FZ447" s="46"/>
      <c r="GA447" s="46"/>
      <c r="GB447" s="46"/>
      <c r="GC447" s="46"/>
      <c r="GD447" s="46"/>
      <c r="GE447" s="46"/>
      <c r="GF447" s="46"/>
      <c r="GG447" s="46"/>
      <c r="GH447" s="46"/>
      <c r="GI447" s="46"/>
      <c r="GJ447" s="46"/>
      <c r="GK447" s="46"/>
      <c r="GL447" s="46"/>
      <c r="GM447" s="46"/>
      <c r="GN447" s="46"/>
      <c r="GO447" s="46"/>
      <c r="GP447" s="46"/>
      <c r="GQ447" s="46"/>
      <c r="GR447" s="46"/>
      <c r="GS447" s="46"/>
      <c r="GT447" s="46"/>
      <c r="GU447" s="46"/>
      <c r="GV447" s="46"/>
      <c r="GW447" s="46"/>
      <c r="GX447" s="46"/>
      <c r="GY447" s="46"/>
      <c r="GZ447" s="46"/>
      <c r="HA447" s="46"/>
      <c r="HB447" s="46"/>
      <c r="HC447" s="46"/>
      <c r="HD447" s="46"/>
      <c r="HE447" s="46"/>
      <c r="HF447" s="46"/>
      <c r="HG447" s="46"/>
      <c r="HH447" s="46"/>
      <c r="HI447" s="46"/>
      <c r="HJ447" s="46"/>
      <c r="HK447" s="46"/>
      <c r="HL447" s="46"/>
      <c r="HM447" s="46"/>
      <c r="HN447" s="46"/>
      <c r="HO447" s="46"/>
      <c r="HP447" s="46"/>
      <c r="HQ447" s="46"/>
      <c r="HR447" s="46"/>
      <c r="HS447" s="46"/>
      <c r="HT447" s="46"/>
      <c r="HU447" s="46"/>
      <c r="HV447" s="46"/>
      <c r="HW447" s="46"/>
      <c r="HX447" s="46"/>
      <c r="HY447" s="46"/>
      <c r="HZ447" s="46"/>
      <c r="IA447" s="46"/>
      <c r="IB447" s="46"/>
      <c r="IC447" s="46"/>
      <c r="ID447" s="46"/>
      <c r="IE447" s="46"/>
      <c r="IF447" s="46"/>
      <c r="IG447" s="46"/>
      <c r="IH447" s="46"/>
      <c r="II447" s="46"/>
      <c r="IJ447" s="46"/>
      <c r="IK447" s="46"/>
      <c r="IL447" s="46"/>
      <c r="IM447" s="46"/>
      <c r="IN447" s="46"/>
      <c r="IO447" s="46"/>
      <c r="IP447" s="46"/>
      <c r="IQ447" s="46"/>
      <c r="IR447" s="46"/>
      <c r="IS447" s="46"/>
      <c r="IT447" s="46"/>
      <c r="IU447" s="46"/>
      <c r="IV447" s="46"/>
      <c r="IW447" s="46"/>
      <c r="IX447" s="46"/>
      <c r="IY447" s="46"/>
      <c r="IZ447" s="46"/>
      <c r="JA447" s="46"/>
      <c r="JB447" s="46"/>
      <c r="JC447" s="46"/>
      <c r="JD447" s="46"/>
      <c r="JE447" s="46"/>
    </row>
    <row r="448" spans="1:265" s="7" customFormat="1" ht="15" customHeight="1" thickBot="1" x14ac:dyDescent="0.25">
      <c r="A448" s="790"/>
      <c r="B448" s="73" t="s">
        <v>443</v>
      </c>
      <c r="C448" s="113"/>
      <c r="D448" s="892" t="s">
        <v>468</v>
      </c>
      <c r="E448" s="900"/>
      <c r="F448" s="472"/>
      <c r="G448" s="473"/>
      <c r="H448" s="186" t="s">
        <v>509</v>
      </c>
      <c r="I448" s="186" t="s">
        <v>1027</v>
      </c>
      <c r="J448" s="186"/>
      <c r="K448" s="229" t="s">
        <v>514</v>
      </c>
      <c r="L448" s="229" t="s">
        <v>97</v>
      </c>
      <c r="M448" s="397" t="s">
        <v>392</v>
      </c>
      <c r="N448" s="397" t="s">
        <v>24</v>
      </c>
      <c r="O448" s="229" t="s">
        <v>344</v>
      </c>
      <c r="P448" s="2159">
        <f t="shared" si="36"/>
        <v>2</v>
      </c>
      <c r="Q448" s="297">
        <v>2</v>
      </c>
      <c r="R448" s="298"/>
      <c r="S448" s="298"/>
      <c r="T448" s="298"/>
      <c r="U448" s="298"/>
      <c r="V448" s="298"/>
      <c r="W448" s="299"/>
      <c r="X448" s="274"/>
      <c r="Y448" s="274"/>
      <c r="Z448" s="63"/>
      <c r="AA448" s="46"/>
      <c r="AB448" s="46"/>
      <c r="AC448" s="46" t="str">
        <f t="shared" si="39"/>
        <v/>
      </c>
      <c r="AD448" s="46"/>
      <c r="AE448" s="46"/>
      <c r="AF448" s="2111">
        <f t="shared" si="37"/>
        <v>2</v>
      </c>
      <c r="AG448" s="2111">
        <f t="shared" si="38"/>
        <v>0</v>
      </c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6"/>
      <c r="EK448" s="46"/>
      <c r="EL448" s="46"/>
      <c r="EM448" s="46"/>
      <c r="EN448" s="46"/>
      <c r="EO448" s="46"/>
      <c r="EP448" s="46"/>
      <c r="EQ448" s="46"/>
      <c r="ER448" s="46"/>
      <c r="ES448" s="46"/>
      <c r="ET448" s="46"/>
      <c r="EU448" s="46"/>
      <c r="EV448" s="46"/>
      <c r="EW448" s="46"/>
      <c r="EX448" s="46"/>
      <c r="EY448" s="46"/>
      <c r="EZ448" s="46"/>
      <c r="FA448" s="46"/>
      <c r="FB448" s="46"/>
      <c r="FC448" s="46"/>
      <c r="FD448" s="46"/>
      <c r="FE448" s="46"/>
      <c r="FF448" s="46"/>
      <c r="FG448" s="46"/>
      <c r="FH448" s="46"/>
      <c r="FI448" s="46"/>
      <c r="FJ448" s="46"/>
      <c r="FK448" s="46"/>
      <c r="FL448" s="46"/>
      <c r="FM448" s="46"/>
      <c r="FN448" s="46"/>
      <c r="FO448" s="46"/>
      <c r="FP448" s="46"/>
      <c r="FQ448" s="46"/>
      <c r="FR448" s="46"/>
      <c r="FS448" s="46"/>
      <c r="FT448" s="46"/>
      <c r="FU448" s="46"/>
      <c r="FV448" s="46"/>
      <c r="FW448" s="46"/>
      <c r="FX448" s="46"/>
      <c r="FY448" s="46"/>
      <c r="FZ448" s="46"/>
      <c r="GA448" s="46"/>
      <c r="GB448" s="46"/>
      <c r="GC448" s="46"/>
      <c r="GD448" s="46"/>
      <c r="GE448" s="46"/>
      <c r="GF448" s="46"/>
      <c r="GG448" s="46"/>
      <c r="GH448" s="46"/>
      <c r="GI448" s="46"/>
      <c r="GJ448" s="46"/>
      <c r="GK448" s="46"/>
      <c r="GL448" s="46"/>
      <c r="GM448" s="46"/>
      <c r="GN448" s="46"/>
      <c r="GO448" s="46"/>
      <c r="GP448" s="46"/>
      <c r="GQ448" s="46"/>
      <c r="GR448" s="46"/>
      <c r="GS448" s="46"/>
      <c r="GT448" s="46"/>
      <c r="GU448" s="46"/>
      <c r="GV448" s="46"/>
      <c r="GW448" s="46"/>
      <c r="GX448" s="46"/>
      <c r="GY448" s="46"/>
      <c r="GZ448" s="46"/>
      <c r="HA448" s="46"/>
      <c r="HB448" s="46"/>
      <c r="HC448" s="46"/>
      <c r="HD448" s="46"/>
      <c r="HE448" s="46"/>
      <c r="HF448" s="46"/>
      <c r="HG448" s="46"/>
      <c r="HH448" s="46"/>
      <c r="HI448" s="46"/>
      <c r="HJ448" s="46"/>
      <c r="HK448" s="46"/>
      <c r="HL448" s="46"/>
      <c r="HM448" s="46"/>
      <c r="HN448" s="46"/>
      <c r="HO448" s="46"/>
      <c r="HP448" s="46"/>
      <c r="HQ448" s="46"/>
      <c r="HR448" s="46"/>
      <c r="HS448" s="46"/>
      <c r="HT448" s="46"/>
      <c r="HU448" s="46"/>
      <c r="HV448" s="46"/>
      <c r="HW448" s="46"/>
      <c r="HX448" s="46"/>
      <c r="HY448" s="46"/>
      <c r="HZ448" s="46"/>
      <c r="IA448" s="46"/>
      <c r="IB448" s="46"/>
      <c r="IC448" s="46"/>
      <c r="ID448" s="46"/>
      <c r="IE448" s="46"/>
      <c r="IF448" s="46"/>
      <c r="IG448" s="46"/>
      <c r="IH448" s="46"/>
      <c r="II448" s="46"/>
      <c r="IJ448" s="46"/>
      <c r="IK448" s="46"/>
      <c r="IL448" s="46"/>
      <c r="IM448" s="46"/>
      <c r="IN448" s="46"/>
      <c r="IO448" s="46"/>
      <c r="IP448" s="46"/>
      <c r="IQ448" s="46"/>
      <c r="IR448" s="46"/>
      <c r="IS448" s="46"/>
      <c r="IT448" s="46"/>
      <c r="IU448" s="46"/>
      <c r="IV448" s="46"/>
      <c r="IW448" s="46"/>
      <c r="IX448" s="46"/>
      <c r="IY448" s="46"/>
      <c r="IZ448" s="46"/>
      <c r="JA448" s="46"/>
      <c r="JB448" s="46"/>
      <c r="JC448" s="46"/>
      <c r="JD448" s="46"/>
      <c r="JE448" s="46"/>
    </row>
    <row r="449" spans="1:265" s="7" customFormat="1" ht="15" customHeight="1" thickBot="1" x14ac:dyDescent="0.25">
      <c r="A449" s="790"/>
      <c r="B449" s="73" t="s">
        <v>443</v>
      </c>
      <c r="C449" s="113"/>
      <c r="D449" s="892" t="s">
        <v>468</v>
      </c>
      <c r="E449" s="900"/>
      <c r="F449" s="472"/>
      <c r="G449" s="473"/>
      <c r="H449" s="186" t="s">
        <v>509</v>
      </c>
      <c r="I449" s="186" t="s">
        <v>1027</v>
      </c>
      <c r="J449" s="186"/>
      <c r="K449" s="229" t="s">
        <v>1271</v>
      </c>
      <c r="L449" s="229" t="s">
        <v>97</v>
      </c>
      <c r="M449" s="397">
        <v>4</v>
      </c>
      <c r="N449" s="397" t="s">
        <v>24</v>
      </c>
      <c r="O449" s="229" t="s">
        <v>344</v>
      </c>
      <c r="P449" s="2159">
        <f t="shared" si="36"/>
        <v>2</v>
      </c>
      <c r="Q449" s="297">
        <v>2</v>
      </c>
      <c r="R449" s="298"/>
      <c r="S449" s="298"/>
      <c r="T449" s="298"/>
      <c r="U449" s="298"/>
      <c r="V449" s="298"/>
      <c r="W449" s="299"/>
      <c r="X449" s="72"/>
      <c r="Y449" s="72"/>
      <c r="Z449" s="63"/>
      <c r="AA449" s="46"/>
      <c r="AB449" s="46"/>
      <c r="AC449" s="46" t="str">
        <f t="shared" si="39"/>
        <v/>
      </c>
      <c r="AD449" s="46"/>
      <c r="AE449" s="46"/>
      <c r="AF449" s="2111">
        <f t="shared" si="37"/>
        <v>2</v>
      </c>
      <c r="AG449" s="2111">
        <f t="shared" si="38"/>
        <v>0</v>
      </c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  <c r="EY449" s="46"/>
      <c r="EZ449" s="46"/>
      <c r="FA449" s="46"/>
      <c r="FB449" s="46"/>
      <c r="FC449" s="46"/>
      <c r="FD449" s="46"/>
      <c r="FE449" s="46"/>
      <c r="FF449" s="46"/>
      <c r="FG449" s="46"/>
      <c r="FH449" s="46"/>
      <c r="FI449" s="46"/>
      <c r="FJ449" s="46"/>
      <c r="FK449" s="46"/>
      <c r="FL449" s="46"/>
      <c r="FM449" s="46"/>
      <c r="FN449" s="46"/>
      <c r="FO449" s="46"/>
      <c r="FP449" s="46"/>
      <c r="FQ449" s="46"/>
      <c r="FR449" s="46"/>
      <c r="FS449" s="46"/>
      <c r="FT449" s="46"/>
      <c r="FU449" s="46"/>
      <c r="FV449" s="46"/>
      <c r="FW449" s="46"/>
      <c r="FX449" s="46"/>
      <c r="FY449" s="46"/>
      <c r="FZ449" s="46"/>
      <c r="GA449" s="46"/>
      <c r="GB449" s="46"/>
      <c r="GC449" s="46"/>
      <c r="GD449" s="46"/>
      <c r="GE449" s="46"/>
      <c r="GF449" s="46"/>
      <c r="GG449" s="46"/>
      <c r="GH449" s="46"/>
      <c r="GI449" s="46"/>
      <c r="GJ449" s="46"/>
      <c r="GK449" s="46"/>
      <c r="GL449" s="46"/>
      <c r="GM449" s="46"/>
      <c r="GN449" s="46"/>
      <c r="GO449" s="46"/>
      <c r="GP449" s="46"/>
      <c r="GQ449" s="46"/>
      <c r="GR449" s="46"/>
      <c r="GS449" s="46"/>
      <c r="GT449" s="46"/>
      <c r="GU449" s="46"/>
      <c r="GV449" s="46"/>
      <c r="GW449" s="46"/>
      <c r="GX449" s="46"/>
      <c r="GY449" s="46"/>
      <c r="GZ449" s="46"/>
      <c r="HA449" s="46"/>
      <c r="HB449" s="46"/>
      <c r="HC449" s="46"/>
      <c r="HD449" s="46"/>
      <c r="HE449" s="46"/>
      <c r="HF449" s="46"/>
      <c r="HG449" s="46"/>
      <c r="HH449" s="46"/>
      <c r="HI449" s="46"/>
      <c r="HJ449" s="46"/>
      <c r="HK449" s="46"/>
      <c r="HL449" s="46"/>
      <c r="HM449" s="46"/>
      <c r="HN449" s="46"/>
      <c r="HO449" s="46"/>
      <c r="HP449" s="46"/>
      <c r="HQ449" s="46"/>
      <c r="HR449" s="46"/>
      <c r="HS449" s="46"/>
      <c r="HT449" s="46"/>
      <c r="HU449" s="46"/>
      <c r="HV449" s="46"/>
      <c r="HW449" s="46"/>
      <c r="HX449" s="46"/>
      <c r="HY449" s="46"/>
      <c r="HZ449" s="46"/>
      <c r="IA449" s="46"/>
      <c r="IB449" s="46"/>
      <c r="IC449" s="46"/>
      <c r="ID449" s="46"/>
      <c r="IE449" s="46"/>
      <c r="IF449" s="46"/>
      <c r="IG449" s="46"/>
      <c r="IH449" s="46"/>
      <c r="II449" s="46"/>
      <c r="IJ449" s="46"/>
      <c r="IK449" s="46"/>
      <c r="IL449" s="46"/>
      <c r="IM449" s="46"/>
      <c r="IN449" s="46"/>
      <c r="IO449" s="46"/>
      <c r="IP449" s="46"/>
      <c r="IQ449" s="46"/>
      <c r="IR449" s="46"/>
      <c r="IS449" s="46"/>
      <c r="IT449" s="46"/>
      <c r="IU449" s="46"/>
      <c r="IV449" s="46"/>
      <c r="IW449" s="46"/>
      <c r="IX449" s="46"/>
      <c r="IY449" s="46"/>
      <c r="IZ449" s="46"/>
      <c r="JA449" s="46"/>
      <c r="JB449" s="46"/>
      <c r="JC449" s="46"/>
      <c r="JD449" s="46"/>
      <c r="JE449" s="46"/>
    </row>
    <row r="450" spans="1:265" s="7" customFormat="1" ht="15" customHeight="1" thickBot="1" x14ac:dyDescent="0.25">
      <c r="A450" s="790"/>
      <c r="B450" s="73" t="s">
        <v>443</v>
      </c>
      <c r="C450" s="113"/>
      <c r="D450" s="892" t="s">
        <v>468</v>
      </c>
      <c r="E450" s="900"/>
      <c r="F450" s="472"/>
      <c r="G450" s="473"/>
      <c r="H450" s="186" t="s">
        <v>509</v>
      </c>
      <c r="I450" s="186" t="s">
        <v>515</v>
      </c>
      <c r="J450" s="1740" t="s">
        <v>1425</v>
      </c>
      <c r="K450" s="229" t="s">
        <v>1732</v>
      </c>
      <c r="L450" s="229"/>
      <c r="M450" s="397"/>
      <c r="N450" s="397"/>
      <c r="O450" s="229"/>
      <c r="P450" s="2159">
        <f t="shared" si="36"/>
        <v>0</v>
      </c>
      <c r="Q450" s="297"/>
      <c r="R450" s="298"/>
      <c r="S450" s="298"/>
      <c r="T450" s="298">
        <v>4</v>
      </c>
      <c r="U450" s="298"/>
      <c r="V450" s="298"/>
      <c r="W450" s="299"/>
      <c r="X450" s="274"/>
      <c r="Y450" s="274"/>
      <c r="Z450" s="63"/>
      <c r="AA450" s="46"/>
      <c r="AB450" s="46"/>
      <c r="AC450" s="46" t="str">
        <f t="shared" si="39"/>
        <v/>
      </c>
      <c r="AD450" s="46" t="s">
        <v>2077</v>
      </c>
      <c r="AE450" s="46"/>
      <c r="AF450" s="2111">
        <f t="shared" si="37"/>
        <v>0</v>
      </c>
      <c r="AG450" s="2111">
        <f t="shared" si="38"/>
        <v>0</v>
      </c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  <c r="EY450" s="46"/>
      <c r="EZ450" s="46"/>
      <c r="FA450" s="46"/>
      <c r="FB450" s="46"/>
      <c r="FC450" s="46"/>
      <c r="FD450" s="46"/>
      <c r="FE450" s="46"/>
      <c r="FF450" s="46"/>
      <c r="FG450" s="46"/>
      <c r="FH450" s="46"/>
      <c r="FI450" s="46"/>
      <c r="FJ450" s="46"/>
      <c r="FK450" s="46"/>
      <c r="FL450" s="46"/>
      <c r="FM450" s="46"/>
      <c r="FN450" s="46"/>
      <c r="FO450" s="46"/>
      <c r="FP450" s="46"/>
      <c r="FQ450" s="46"/>
      <c r="FR450" s="46"/>
      <c r="FS450" s="46"/>
      <c r="FT450" s="46"/>
      <c r="FU450" s="46"/>
      <c r="FV450" s="46"/>
      <c r="FW450" s="46"/>
      <c r="FX450" s="46"/>
      <c r="FY450" s="46"/>
      <c r="FZ450" s="46"/>
      <c r="GA450" s="46"/>
      <c r="GB450" s="46"/>
      <c r="GC450" s="46"/>
      <c r="GD450" s="46"/>
      <c r="GE450" s="46"/>
      <c r="GF450" s="46"/>
      <c r="GG450" s="46"/>
      <c r="GH450" s="46"/>
      <c r="GI450" s="46"/>
      <c r="GJ450" s="46"/>
      <c r="GK450" s="46"/>
      <c r="GL450" s="46"/>
      <c r="GM450" s="46"/>
      <c r="GN450" s="46"/>
      <c r="GO450" s="46"/>
      <c r="GP450" s="46"/>
      <c r="GQ450" s="46"/>
      <c r="GR450" s="46"/>
      <c r="GS450" s="46"/>
      <c r="GT450" s="46"/>
      <c r="GU450" s="46"/>
      <c r="GV450" s="46"/>
      <c r="GW450" s="46"/>
      <c r="GX450" s="46"/>
      <c r="GY450" s="46"/>
      <c r="GZ450" s="46"/>
      <c r="HA450" s="46"/>
      <c r="HB450" s="46"/>
      <c r="HC450" s="46"/>
      <c r="HD450" s="46"/>
      <c r="HE450" s="46"/>
      <c r="HF450" s="46"/>
      <c r="HG450" s="46"/>
      <c r="HH450" s="46"/>
      <c r="HI450" s="46"/>
      <c r="HJ450" s="46"/>
      <c r="HK450" s="46"/>
      <c r="HL450" s="46"/>
      <c r="HM450" s="46"/>
      <c r="HN450" s="46"/>
      <c r="HO450" s="46"/>
      <c r="HP450" s="46"/>
      <c r="HQ450" s="46"/>
      <c r="HR450" s="46"/>
      <c r="HS450" s="46"/>
      <c r="HT450" s="46"/>
      <c r="HU450" s="46"/>
      <c r="HV450" s="46"/>
      <c r="HW450" s="46"/>
      <c r="HX450" s="46"/>
      <c r="HY450" s="46"/>
      <c r="HZ450" s="46"/>
      <c r="IA450" s="46"/>
      <c r="IB450" s="46"/>
      <c r="IC450" s="46"/>
      <c r="ID450" s="46"/>
      <c r="IE450" s="46"/>
      <c r="IF450" s="46"/>
      <c r="IG450" s="46"/>
      <c r="IH450" s="46"/>
      <c r="II450" s="46"/>
      <c r="IJ450" s="46"/>
      <c r="IK450" s="46"/>
      <c r="IL450" s="46"/>
      <c r="IM450" s="46"/>
      <c r="IN450" s="46"/>
      <c r="IO450" s="46"/>
      <c r="IP450" s="46"/>
      <c r="IQ450" s="46"/>
      <c r="IR450" s="46"/>
      <c r="IS450" s="46"/>
      <c r="IT450" s="46"/>
      <c r="IU450" s="46"/>
      <c r="IV450" s="46"/>
      <c r="IW450" s="46"/>
      <c r="IX450" s="46"/>
      <c r="IY450" s="46"/>
      <c r="IZ450" s="46"/>
      <c r="JA450" s="46"/>
      <c r="JB450" s="46"/>
      <c r="JC450" s="46"/>
      <c r="JD450" s="46"/>
      <c r="JE450" s="46"/>
    </row>
    <row r="451" spans="1:265" s="7" customFormat="1" ht="15" customHeight="1" thickBot="1" x14ac:dyDescent="0.25">
      <c r="A451" s="790"/>
      <c r="B451" s="73" t="s">
        <v>443</v>
      </c>
      <c r="C451" s="113"/>
      <c r="D451" s="892" t="s">
        <v>468</v>
      </c>
      <c r="E451" s="900"/>
      <c r="F451" s="472"/>
      <c r="G451" s="473"/>
      <c r="H451" s="186" t="s">
        <v>509</v>
      </c>
      <c r="I451" s="186" t="s">
        <v>515</v>
      </c>
      <c r="J451" s="1766" t="s">
        <v>1424</v>
      </c>
      <c r="K451" s="229" t="s">
        <v>1507</v>
      </c>
      <c r="L451" s="229"/>
      <c r="M451" s="397"/>
      <c r="N451" s="397"/>
      <c r="O451" s="229"/>
      <c r="P451" s="2159">
        <f t="shared" si="36"/>
        <v>0</v>
      </c>
      <c r="Q451" s="297"/>
      <c r="R451" s="298"/>
      <c r="S451" s="298"/>
      <c r="T451" s="298"/>
      <c r="U451" s="298"/>
      <c r="V451" s="298"/>
      <c r="W451" s="299">
        <v>4</v>
      </c>
      <c r="X451" s="72"/>
      <c r="Y451" s="72"/>
      <c r="Z451" s="63"/>
      <c r="AA451" s="46"/>
      <c r="AB451" s="46"/>
      <c r="AC451" s="46" t="str">
        <f t="shared" si="39"/>
        <v/>
      </c>
      <c r="AD451" s="46"/>
      <c r="AE451" s="46"/>
      <c r="AF451" s="2111">
        <f t="shared" si="37"/>
        <v>0</v>
      </c>
      <c r="AG451" s="2111">
        <f t="shared" si="38"/>
        <v>4</v>
      </c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  <c r="EY451" s="46"/>
      <c r="EZ451" s="46"/>
      <c r="FA451" s="46"/>
      <c r="FB451" s="46"/>
      <c r="FC451" s="46"/>
      <c r="FD451" s="46"/>
      <c r="FE451" s="46"/>
      <c r="FF451" s="46"/>
      <c r="FG451" s="46"/>
      <c r="FH451" s="46"/>
      <c r="FI451" s="46"/>
      <c r="FJ451" s="46"/>
      <c r="FK451" s="46"/>
      <c r="FL451" s="46"/>
      <c r="FM451" s="46"/>
      <c r="FN451" s="46"/>
      <c r="FO451" s="46"/>
      <c r="FP451" s="46"/>
      <c r="FQ451" s="46"/>
      <c r="FR451" s="46"/>
      <c r="FS451" s="46"/>
      <c r="FT451" s="46"/>
      <c r="FU451" s="46"/>
      <c r="FV451" s="46"/>
      <c r="FW451" s="46"/>
      <c r="FX451" s="46"/>
      <c r="FY451" s="46"/>
      <c r="FZ451" s="46"/>
      <c r="GA451" s="46"/>
      <c r="GB451" s="46"/>
      <c r="GC451" s="46"/>
      <c r="GD451" s="46"/>
      <c r="GE451" s="46"/>
      <c r="GF451" s="46"/>
      <c r="GG451" s="46"/>
      <c r="GH451" s="46"/>
      <c r="GI451" s="46"/>
      <c r="GJ451" s="46"/>
      <c r="GK451" s="46"/>
      <c r="GL451" s="46"/>
      <c r="GM451" s="46"/>
      <c r="GN451" s="46"/>
      <c r="GO451" s="46"/>
      <c r="GP451" s="46"/>
      <c r="GQ451" s="46"/>
      <c r="GR451" s="46"/>
      <c r="GS451" s="46"/>
      <c r="GT451" s="46"/>
      <c r="GU451" s="46"/>
      <c r="GV451" s="46"/>
      <c r="GW451" s="46"/>
      <c r="GX451" s="46"/>
      <c r="GY451" s="46"/>
      <c r="GZ451" s="46"/>
      <c r="HA451" s="46"/>
      <c r="HB451" s="46"/>
      <c r="HC451" s="46"/>
      <c r="HD451" s="46"/>
      <c r="HE451" s="46"/>
      <c r="HF451" s="46"/>
      <c r="HG451" s="46"/>
      <c r="HH451" s="46"/>
      <c r="HI451" s="46"/>
      <c r="HJ451" s="46"/>
      <c r="HK451" s="46"/>
      <c r="HL451" s="46"/>
      <c r="HM451" s="46"/>
      <c r="HN451" s="46"/>
      <c r="HO451" s="46"/>
      <c r="HP451" s="46"/>
      <c r="HQ451" s="46"/>
      <c r="HR451" s="46"/>
      <c r="HS451" s="46"/>
      <c r="HT451" s="46"/>
      <c r="HU451" s="46"/>
      <c r="HV451" s="46"/>
      <c r="HW451" s="46"/>
      <c r="HX451" s="46"/>
      <c r="HY451" s="46"/>
      <c r="HZ451" s="46"/>
      <c r="IA451" s="46"/>
      <c r="IB451" s="46"/>
      <c r="IC451" s="46"/>
      <c r="ID451" s="46"/>
      <c r="IE451" s="46"/>
      <c r="IF451" s="46"/>
      <c r="IG451" s="46"/>
      <c r="IH451" s="46"/>
      <c r="II451" s="46"/>
      <c r="IJ451" s="46"/>
      <c r="IK451" s="46"/>
      <c r="IL451" s="46"/>
      <c r="IM451" s="46"/>
      <c r="IN451" s="46"/>
      <c r="IO451" s="46"/>
      <c r="IP451" s="46"/>
      <c r="IQ451" s="46"/>
      <c r="IR451" s="46"/>
      <c r="IS451" s="46"/>
      <c r="IT451" s="46"/>
      <c r="IU451" s="46"/>
      <c r="IV451" s="46"/>
      <c r="IW451" s="46"/>
      <c r="IX451" s="46"/>
      <c r="IY451" s="46"/>
      <c r="IZ451" s="46"/>
      <c r="JA451" s="46"/>
      <c r="JB451" s="46"/>
      <c r="JC451" s="46"/>
      <c r="JD451" s="46"/>
      <c r="JE451" s="46"/>
    </row>
    <row r="452" spans="1:265" s="7" customFormat="1" ht="15" customHeight="1" thickBot="1" x14ac:dyDescent="0.25">
      <c r="A452" s="790"/>
      <c r="B452" s="73" t="s">
        <v>443</v>
      </c>
      <c r="C452" s="113"/>
      <c r="D452" s="892" t="s">
        <v>468</v>
      </c>
      <c r="E452" s="900"/>
      <c r="F452" s="472"/>
      <c r="G452" s="473"/>
      <c r="H452" s="186" t="s">
        <v>509</v>
      </c>
      <c r="I452" s="186" t="s">
        <v>515</v>
      </c>
      <c r="J452" s="1795" t="s">
        <v>95</v>
      </c>
      <c r="K452" s="221" t="s">
        <v>1712</v>
      </c>
      <c r="L452" s="229"/>
      <c r="M452" s="397"/>
      <c r="N452" s="397"/>
      <c r="O452" s="229"/>
      <c r="P452" s="2159">
        <f t="shared" si="36"/>
        <v>0</v>
      </c>
      <c r="Q452" s="297"/>
      <c r="R452" s="298"/>
      <c r="S452" s="298"/>
      <c r="T452" s="298"/>
      <c r="U452" s="298">
        <v>4</v>
      </c>
      <c r="V452" s="298"/>
      <c r="W452" s="299"/>
      <c r="X452" s="274"/>
      <c r="Y452" s="274"/>
      <c r="Z452" s="63"/>
      <c r="AA452" s="46"/>
      <c r="AB452" s="46"/>
      <c r="AC452" s="46" t="str">
        <f t="shared" si="39"/>
        <v/>
      </c>
      <c r="AD452" s="46"/>
      <c r="AE452" s="46"/>
      <c r="AF452" s="2111">
        <f t="shared" si="37"/>
        <v>0</v>
      </c>
      <c r="AG452" s="2111">
        <f t="shared" si="38"/>
        <v>0</v>
      </c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46"/>
      <c r="DP452" s="46"/>
      <c r="DQ452" s="46"/>
      <c r="DR452" s="46"/>
      <c r="DS452" s="46"/>
      <c r="DT452" s="46"/>
      <c r="DU452" s="46"/>
      <c r="DV452" s="46"/>
      <c r="DW452" s="46"/>
      <c r="DX452" s="46"/>
      <c r="DY452" s="46"/>
      <c r="DZ452" s="46"/>
      <c r="EA452" s="46"/>
      <c r="EB452" s="46"/>
      <c r="EC452" s="46"/>
      <c r="ED452" s="46"/>
      <c r="EE452" s="46"/>
      <c r="EF452" s="46"/>
      <c r="EG452" s="46"/>
      <c r="EH452" s="46"/>
      <c r="EI452" s="46"/>
      <c r="EJ452" s="46"/>
      <c r="EK452" s="46"/>
      <c r="EL452" s="46"/>
      <c r="EM452" s="46"/>
      <c r="EN452" s="46"/>
      <c r="EO452" s="46"/>
      <c r="EP452" s="46"/>
      <c r="EQ452" s="46"/>
      <c r="ER452" s="46"/>
      <c r="ES452" s="46"/>
      <c r="ET452" s="46"/>
      <c r="EU452" s="46"/>
      <c r="EV452" s="46"/>
      <c r="EW452" s="46"/>
      <c r="EX452" s="46"/>
      <c r="EY452" s="46"/>
      <c r="EZ452" s="46"/>
      <c r="FA452" s="46"/>
      <c r="FB452" s="46"/>
      <c r="FC452" s="46"/>
      <c r="FD452" s="46"/>
      <c r="FE452" s="46"/>
      <c r="FF452" s="46"/>
      <c r="FG452" s="46"/>
      <c r="FH452" s="46"/>
      <c r="FI452" s="46"/>
      <c r="FJ452" s="46"/>
      <c r="FK452" s="46"/>
      <c r="FL452" s="46"/>
      <c r="FM452" s="46"/>
      <c r="FN452" s="46"/>
      <c r="FO452" s="46"/>
      <c r="FP452" s="46"/>
      <c r="FQ452" s="46"/>
      <c r="FR452" s="46"/>
      <c r="FS452" s="46"/>
      <c r="FT452" s="46"/>
      <c r="FU452" s="46"/>
      <c r="FV452" s="46"/>
      <c r="FW452" s="46"/>
      <c r="FX452" s="46"/>
      <c r="FY452" s="46"/>
      <c r="FZ452" s="46"/>
      <c r="GA452" s="46"/>
      <c r="GB452" s="46"/>
      <c r="GC452" s="46"/>
      <c r="GD452" s="46"/>
      <c r="GE452" s="46"/>
      <c r="GF452" s="46"/>
      <c r="GG452" s="46"/>
      <c r="GH452" s="46"/>
      <c r="GI452" s="46"/>
      <c r="GJ452" s="46"/>
      <c r="GK452" s="46"/>
      <c r="GL452" s="46"/>
      <c r="GM452" s="46"/>
      <c r="GN452" s="46"/>
      <c r="GO452" s="46"/>
      <c r="GP452" s="46"/>
      <c r="GQ452" s="46"/>
      <c r="GR452" s="46"/>
      <c r="GS452" s="46"/>
      <c r="GT452" s="46"/>
      <c r="GU452" s="46"/>
      <c r="GV452" s="46"/>
      <c r="GW452" s="46"/>
      <c r="GX452" s="46"/>
      <c r="GY452" s="46"/>
      <c r="GZ452" s="46"/>
      <c r="HA452" s="46"/>
      <c r="HB452" s="46"/>
      <c r="HC452" s="46"/>
      <c r="HD452" s="46"/>
      <c r="HE452" s="46"/>
      <c r="HF452" s="46"/>
      <c r="HG452" s="46"/>
      <c r="HH452" s="46"/>
      <c r="HI452" s="46"/>
      <c r="HJ452" s="46"/>
      <c r="HK452" s="46"/>
      <c r="HL452" s="46"/>
      <c r="HM452" s="46"/>
      <c r="HN452" s="46"/>
      <c r="HO452" s="46"/>
      <c r="HP452" s="46"/>
      <c r="HQ452" s="46"/>
      <c r="HR452" s="46"/>
      <c r="HS452" s="46"/>
      <c r="HT452" s="46"/>
      <c r="HU452" s="46"/>
      <c r="HV452" s="46"/>
      <c r="HW452" s="46"/>
      <c r="HX452" s="46"/>
      <c r="HY452" s="46"/>
      <c r="HZ452" s="46"/>
      <c r="IA452" s="46"/>
      <c r="IB452" s="46"/>
      <c r="IC452" s="46"/>
      <c r="ID452" s="46"/>
      <c r="IE452" s="46"/>
      <c r="IF452" s="46"/>
      <c r="IG452" s="46"/>
      <c r="IH452" s="46"/>
      <c r="II452" s="46"/>
      <c r="IJ452" s="46"/>
      <c r="IK452" s="46"/>
      <c r="IL452" s="46"/>
      <c r="IM452" s="46"/>
      <c r="IN452" s="46"/>
      <c r="IO452" s="46"/>
      <c r="IP452" s="46"/>
      <c r="IQ452" s="46"/>
      <c r="IR452" s="46"/>
      <c r="IS452" s="46"/>
      <c r="IT452" s="46"/>
      <c r="IU452" s="46"/>
      <c r="IV452" s="46"/>
      <c r="IW452" s="46"/>
      <c r="IX452" s="46"/>
      <c r="IY452" s="46"/>
      <c r="IZ452" s="46"/>
      <c r="JA452" s="46"/>
      <c r="JB452" s="46"/>
      <c r="JC452" s="46"/>
      <c r="JD452" s="46"/>
      <c r="JE452" s="46"/>
    </row>
    <row r="453" spans="1:265" s="7" customFormat="1" ht="15" customHeight="1" thickBot="1" x14ac:dyDescent="0.25">
      <c r="A453" s="790"/>
      <c r="B453" s="73" t="s">
        <v>443</v>
      </c>
      <c r="C453" s="113"/>
      <c r="D453" s="892" t="s">
        <v>468</v>
      </c>
      <c r="E453" s="900"/>
      <c r="F453" s="472"/>
      <c r="G453" s="473"/>
      <c r="H453" s="186" t="s">
        <v>509</v>
      </c>
      <c r="I453" s="186" t="s">
        <v>515</v>
      </c>
      <c r="J453" s="1756" t="s">
        <v>1424</v>
      </c>
      <c r="K453" s="212" t="s">
        <v>1505</v>
      </c>
      <c r="L453" s="229"/>
      <c r="M453" s="397"/>
      <c r="N453" s="397"/>
      <c r="O453" s="229"/>
      <c r="P453" s="2159">
        <f t="shared" si="36"/>
        <v>0</v>
      </c>
      <c r="Q453" s="297"/>
      <c r="R453" s="298"/>
      <c r="S453" s="298">
        <v>4</v>
      </c>
      <c r="T453" s="298"/>
      <c r="U453" s="298"/>
      <c r="V453" s="298"/>
      <c r="W453" s="299"/>
      <c r="X453" s="72"/>
      <c r="Y453" s="72"/>
      <c r="Z453" s="63"/>
      <c r="AA453" s="46"/>
      <c r="AB453" s="46"/>
      <c r="AC453" s="46" t="str">
        <f t="shared" si="39"/>
        <v/>
      </c>
      <c r="AD453" s="46"/>
      <c r="AE453" s="46"/>
      <c r="AF453" s="2111">
        <f t="shared" si="37"/>
        <v>0</v>
      </c>
      <c r="AG453" s="2111">
        <f t="shared" si="38"/>
        <v>4</v>
      </c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6"/>
      <c r="DA453" s="46"/>
      <c r="DB453" s="46"/>
      <c r="DC453" s="46"/>
      <c r="DD453" s="46"/>
      <c r="DE453" s="46"/>
      <c r="DF453" s="46"/>
      <c r="DG453" s="46"/>
      <c r="DH453" s="46"/>
      <c r="DI453" s="46"/>
      <c r="DJ453" s="46"/>
      <c r="DK453" s="46"/>
      <c r="DL453" s="46"/>
      <c r="DM453" s="46"/>
      <c r="DN453" s="46"/>
      <c r="DO453" s="46"/>
      <c r="DP453" s="46"/>
      <c r="DQ453" s="46"/>
      <c r="DR453" s="46"/>
      <c r="DS453" s="46"/>
      <c r="DT453" s="46"/>
      <c r="DU453" s="46"/>
      <c r="DV453" s="46"/>
      <c r="DW453" s="46"/>
      <c r="DX453" s="46"/>
      <c r="DY453" s="46"/>
      <c r="DZ453" s="46"/>
      <c r="EA453" s="46"/>
      <c r="EB453" s="46"/>
      <c r="EC453" s="46"/>
      <c r="ED453" s="46"/>
      <c r="EE453" s="46"/>
      <c r="EF453" s="46"/>
      <c r="EG453" s="46"/>
      <c r="EH453" s="46"/>
      <c r="EI453" s="46"/>
      <c r="EJ453" s="46"/>
      <c r="EK453" s="46"/>
      <c r="EL453" s="46"/>
      <c r="EM453" s="46"/>
      <c r="EN453" s="46"/>
      <c r="EO453" s="46"/>
      <c r="EP453" s="46"/>
      <c r="EQ453" s="46"/>
      <c r="ER453" s="46"/>
      <c r="ES453" s="46"/>
      <c r="ET453" s="46"/>
      <c r="EU453" s="46"/>
      <c r="EV453" s="46"/>
      <c r="EW453" s="46"/>
      <c r="EX453" s="46"/>
      <c r="EY453" s="46"/>
      <c r="EZ453" s="46"/>
      <c r="FA453" s="46"/>
      <c r="FB453" s="46"/>
      <c r="FC453" s="46"/>
      <c r="FD453" s="46"/>
      <c r="FE453" s="46"/>
      <c r="FF453" s="46"/>
      <c r="FG453" s="46"/>
      <c r="FH453" s="46"/>
      <c r="FI453" s="46"/>
      <c r="FJ453" s="46"/>
      <c r="FK453" s="46"/>
      <c r="FL453" s="46"/>
      <c r="FM453" s="46"/>
      <c r="FN453" s="46"/>
      <c r="FO453" s="46"/>
      <c r="FP453" s="46"/>
      <c r="FQ453" s="46"/>
      <c r="FR453" s="46"/>
      <c r="FS453" s="46"/>
      <c r="FT453" s="46"/>
      <c r="FU453" s="46"/>
      <c r="FV453" s="46"/>
      <c r="FW453" s="46"/>
      <c r="FX453" s="46"/>
      <c r="FY453" s="46"/>
      <c r="FZ453" s="46"/>
      <c r="GA453" s="46"/>
      <c r="GB453" s="46"/>
      <c r="GC453" s="46"/>
      <c r="GD453" s="46"/>
      <c r="GE453" s="46"/>
      <c r="GF453" s="46"/>
      <c r="GG453" s="46"/>
      <c r="GH453" s="46"/>
      <c r="GI453" s="46"/>
      <c r="GJ453" s="46"/>
      <c r="GK453" s="46"/>
      <c r="GL453" s="46"/>
      <c r="GM453" s="46"/>
      <c r="GN453" s="46"/>
      <c r="GO453" s="46"/>
      <c r="GP453" s="46"/>
      <c r="GQ453" s="46"/>
      <c r="GR453" s="46"/>
      <c r="GS453" s="46"/>
      <c r="GT453" s="46"/>
      <c r="GU453" s="46"/>
      <c r="GV453" s="46"/>
      <c r="GW453" s="46"/>
      <c r="GX453" s="46"/>
      <c r="GY453" s="46"/>
      <c r="GZ453" s="46"/>
      <c r="HA453" s="46"/>
      <c r="HB453" s="46"/>
      <c r="HC453" s="46"/>
      <c r="HD453" s="46"/>
      <c r="HE453" s="46"/>
      <c r="HF453" s="46"/>
      <c r="HG453" s="46"/>
      <c r="HH453" s="46"/>
      <c r="HI453" s="46"/>
      <c r="HJ453" s="46"/>
      <c r="HK453" s="46"/>
      <c r="HL453" s="46"/>
      <c r="HM453" s="46"/>
      <c r="HN453" s="46"/>
      <c r="HO453" s="46"/>
      <c r="HP453" s="46"/>
      <c r="HQ453" s="46"/>
      <c r="HR453" s="46"/>
      <c r="HS453" s="46"/>
      <c r="HT453" s="46"/>
      <c r="HU453" s="46"/>
      <c r="HV453" s="46"/>
      <c r="HW453" s="46"/>
      <c r="HX453" s="46"/>
      <c r="HY453" s="46"/>
      <c r="HZ453" s="46"/>
      <c r="IA453" s="46"/>
      <c r="IB453" s="46"/>
      <c r="IC453" s="46"/>
      <c r="ID453" s="46"/>
      <c r="IE453" s="46"/>
      <c r="IF453" s="46"/>
      <c r="IG453" s="46"/>
      <c r="IH453" s="46"/>
      <c r="II453" s="46"/>
      <c r="IJ453" s="46"/>
      <c r="IK453" s="46"/>
      <c r="IL453" s="46"/>
      <c r="IM453" s="46"/>
      <c r="IN453" s="46"/>
      <c r="IO453" s="46"/>
      <c r="IP453" s="46"/>
      <c r="IQ453" s="46"/>
      <c r="IR453" s="46"/>
      <c r="IS453" s="46"/>
      <c r="IT453" s="46"/>
      <c r="IU453" s="46"/>
      <c r="IV453" s="46"/>
      <c r="IW453" s="46"/>
      <c r="IX453" s="46"/>
      <c r="IY453" s="46"/>
      <c r="IZ453" s="46"/>
      <c r="JA453" s="46"/>
      <c r="JB453" s="46"/>
      <c r="JC453" s="46"/>
      <c r="JD453" s="46"/>
      <c r="JE453" s="46"/>
    </row>
    <row r="454" spans="1:265" s="7" customFormat="1" ht="15" customHeight="1" thickBot="1" x14ac:dyDescent="0.25">
      <c r="A454" s="275"/>
      <c r="B454" s="92" t="s">
        <v>443</v>
      </c>
      <c r="C454" s="115"/>
      <c r="D454" s="903" t="s">
        <v>468</v>
      </c>
      <c r="E454" s="904"/>
      <c r="F454" s="474"/>
      <c r="G454" s="475"/>
      <c r="H454" s="208" t="s">
        <v>509</v>
      </c>
      <c r="I454" s="208" t="s">
        <v>515</v>
      </c>
      <c r="J454" s="1756" t="s">
        <v>1424</v>
      </c>
      <c r="K454" s="212" t="s">
        <v>1506</v>
      </c>
      <c r="L454" s="235"/>
      <c r="M454" s="524"/>
      <c r="N454" s="524"/>
      <c r="O454" s="235"/>
      <c r="P454" s="2159">
        <f t="shared" si="36"/>
        <v>0</v>
      </c>
      <c r="Q454" s="300"/>
      <c r="R454" s="301"/>
      <c r="S454" s="301">
        <v>2</v>
      </c>
      <c r="T454" s="301"/>
      <c r="U454" s="301"/>
      <c r="V454" s="301"/>
      <c r="W454" s="302"/>
      <c r="X454" s="91">
        <f>SUBTOTAL(9,Q443:W454)</f>
        <v>40</v>
      </c>
      <c r="Y454" s="91">
        <f>X454</f>
        <v>40</v>
      </c>
      <c r="Z454" s="63"/>
      <c r="AA454" s="46"/>
      <c r="AB454" s="46"/>
      <c r="AC454" s="46" t="str">
        <f t="shared" si="39"/>
        <v/>
      </c>
      <c r="AD454" s="46"/>
      <c r="AE454" s="46"/>
      <c r="AF454" s="2111">
        <f t="shared" si="37"/>
        <v>0</v>
      </c>
      <c r="AG454" s="2111">
        <f t="shared" si="38"/>
        <v>2</v>
      </c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6"/>
      <c r="DA454" s="46"/>
      <c r="DB454" s="46"/>
      <c r="DC454" s="46"/>
      <c r="DD454" s="46"/>
      <c r="DE454" s="46"/>
      <c r="DF454" s="46"/>
      <c r="DG454" s="46"/>
      <c r="DH454" s="46"/>
      <c r="DI454" s="46"/>
      <c r="DJ454" s="46"/>
      <c r="DK454" s="46"/>
      <c r="DL454" s="46"/>
      <c r="DM454" s="46"/>
      <c r="DN454" s="46"/>
      <c r="DO454" s="46"/>
      <c r="DP454" s="46"/>
      <c r="DQ454" s="46"/>
      <c r="DR454" s="46"/>
      <c r="DS454" s="46"/>
      <c r="DT454" s="46"/>
      <c r="DU454" s="46"/>
      <c r="DV454" s="46"/>
      <c r="DW454" s="46"/>
      <c r="DX454" s="46"/>
      <c r="DY454" s="46"/>
      <c r="DZ454" s="46"/>
      <c r="EA454" s="46"/>
      <c r="EB454" s="46"/>
      <c r="EC454" s="46"/>
      <c r="ED454" s="46"/>
      <c r="EE454" s="46"/>
      <c r="EF454" s="46"/>
      <c r="EG454" s="46"/>
      <c r="EH454" s="46"/>
      <c r="EI454" s="46"/>
      <c r="EJ454" s="46"/>
      <c r="EK454" s="46"/>
      <c r="EL454" s="46"/>
      <c r="EM454" s="46"/>
      <c r="EN454" s="46"/>
      <c r="EO454" s="46"/>
      <c r="EP454" s="46"/>
      <c r="EQ454" s="46"/>
      <c r="ER454" s="46"/>
      <c r="ES454" s="46"/>
      <c r="ET454" s="46"/>
      <c r="EU454" s="46"/>
      <c r="EV454" s="46"/>
      <c r="EW454" s="46"/>
      <c r="EX454" s="46"/>
      <c r="EY454" s="46"/>
      <c r="EZ454" s="46"/>
      <c r="FA454" s="46"/>
      <c r="FB454" s="46"/>
      <c r="FC454" s="46"/>
      <c r="FD454" s="46"/>
      <c r="FE454" s="46"/>
      <c r="FF454" s="46"/>
      <c r="FG454" s="46"/>
      <c r="FH454" s="46"/>
      <c r="FI454" s="46"/>
      <c r="FJ454" s="46"/>
      <c r="FK454" s="46"/>
      <c r="FL454" s="46"/>
      <c r="FM454" s="46"/>
      <c r="FN454" s="46"/>
      <c r="FO454" s="46"/>
      <c r="FP454" s="46"/>
      <c r="FQ454" s="46"/>
      <c r="FR454" s="46"/>
      <c r="FS454" s="46"/>
      <c r="FT454" s="46"/>
      <c r="FU454" s="46"/>
      <c r="FV454" s="46"/>
      <c r="FW454" s="46"/>
      <c r="FX454" s="46"/>
      <c r="FY454" s="46"/>
      <c r="FZ454" s="46"/>
      <c r="GA454" s="46"/>
      <c r="GB454" s="46"/>
      <c r="GC454" s="46"/>
      <c r="GD454" s="46"/>
      <c r="GE454" s="46"/>
      <c r="GF454" s="46"/>
      <c r="GG454" s="46"/>
      <c r="GH454" s="46"/>
      <c r="GI454" s="46"/>
      <c r="GJ454" s="46"/>
      <c r="GK454" s="46"/>
      <c r="GL454" s="46"/>
      <c r="GM454" s="46"/>
      <c r="GN454" s="46"/>
      <c r="GO454" s="46"/>
      <c r="GP454" s="46"/>
      <c r="GQ454" s="46"/>
      <c r="GR454" s="46"/>
      <c r="GS454" s="46"/>
      <c r="GT454" s="46"/>
      <c r="GU454" s="46"/>
      <c r="GV454" s="46"/>
      <c r="GW454" s="46"/>
      <c r="GX454" s="46"/>
      <c r="GY454" s="46"/>
      <c r="GZ454" s="46"/>
      <c r="HA454" s="46"/>
      <c r="HB454" s="46"/>
      <c r="HC454" s="46"/>
      <c r="HD454" s="46"/>
      <c r="HE454" s="46"/>
      <c r="HF454" s="46"/>
      <c r="HG454" s="46"/>
      <c r="HH454" s="46"/>
      <c r="HI454" s="46"/>
      <c r="HJ454" s="46"/>
      <c r="HK454" s="46"/>
      <c r="HL454" s="46"/>
      <c r="HM454" s="46"/>
      <c r="HN454" s="46"/>
      <c r="HO454" s="46"/>
      <c r="HP454" s="46"/>
      <c r="HQ454" s="46"/>
      <c r="HR454" s="46"/>
      <c r="HS454" s="46"/>
      <c r="HT454" s="46"/>
      <c r="HU454" s="46"/>
      <c r="HV454" s="46"/>
      <c r="HW454" s="46"/>
      <c r="HX454" s="46"/>
      <c r="HY454" s="46"/>
      <c r="HZ454" s="46"/>
      <c r="IA454" s="46"/>
      <c r="IB454" s="46"/>
      <c r="IC454" s="46"/>
      <c r="ID454" s="46"/>
      <c r="IE454" s="46"/>
      <c r="IF454" s="46"/>
      <c r="IG454" s="46"/>
      <c r="IH454" s="46"/>
      <c r="II454" s="46"/>
      <c r="IJ454" s="46"/>
      <c r="IK454" s="46"/>
      <c r="IL454" s="46"/>
      <c r="IM454" s="46"/>
      <c r="IN454" s="46"/>
      <c r="IO454" s="46"/>
      <c r="IP454" s="46"/>
      <c r="IQ454" s="46"/>
      <c r="IR454" s="46"/>
      <c r="IS454" s="46"/>
      <c r="IT454" s="46"/>
      <c r="IU454" s="46"/>
      <c r="IV454" s="46"/>
      <c r="IW454" s="46"/>
      <c r="IX454" s="46"/>
      <c r="IY454" s="46"/>
      <c r="IZ454" s="46"/>
      <c r="JA454" s="46"/>
      <c r="JB454" s="46"/>
      <c r="JC454" s="46"/>
      <c r="JD454" s="46"/>
      <c r="JE454" s="46"/>
    </row>
    <row r="455" spans="1:265" s="7" customFormat="1" ht="15" customHeight="1" thickBot="1" x14ac:dyDescent="0.25">
      <c r="A455" s="790">
        <f>+A443+1</f>
        <v>48</v>
      </c>
      <c r="B455" s="632" t="s">
        <v>57</v>
      </c>
      <c r="C455" s="113" t="s">
        <v>332</v>
      </c>
      <c r="D455" s="882" t="s">
        <v>58</v>
      </c>
      <c r="E455" s="905" t="s">
        <v>89</v>
      </c>
      <c r="F455" s="437" t="s">
        <v>130</v>
      </c>
      <c r="G455" s="438" t="s">
        <v>59</v>
      </c>
      <c r="H455" s="202" t="s">
        <v>421</v>
      </c>
      <c r="I455" s="202" t="s">
        <v>1847</v>
      </c>
      <c r="J455" s="202"/>
      <c r="K455" s="224" t="s">
        <v>1888</v>
      </c>
      <c r="L455" s="224" t="s">
        <v>97</v>
      </c>
      <c r="M455" s="398">
        <v>2</v>
      </c>
      <c r="N455" s="398" t="s">
        <v>2088</v>
      </c>
      <c r="O455" s="224" t="s">
        <v>429</v>
      </c>
      <c r="P455" s="2159">
        <f t="shared" ref="P455:P518" si="40">SUM(Q455:R455)</f>
        <v>5</v>
      </c>
      <c r="Q455" s="294">
        <v>3</v>
      </c>
      <c r="R455" s="295">
        <v>2</v>
      </c>
      <c r="S455" s="295"/>
      <c r="T455" s="295"/>
      <c r="U455" s="295"/>
      <c r="V455" s="295"/>
      <c r="W455" s="296"/>
      <c r="X455" s="122"/>
      <c r="Y455" s="122"/>
      <c r="Z455" s="63" t="str">
        <f>C455</f>
        <v>TP</v>
      </c>
      <c r="AA455" s="46" t="s">
        <v>873</v>
      </c>
      <c r="AB455" s="46" t="s">
        <v>881</v>
      </c>
      <c r="AC455" s="46">
        <f t="shared" si="39"/>
        <v>3</v>
      </c>
      <c r="AD455" s="46"/>
      <c r="AE455" s="46"/>
      <c r="AF455" s="2111">
        <f t="shared" si="37"/>
        <v>5</v>
      </c>
      <c r="AG455" s="2111">
        <f t="shared" si="38"/>
        <v>0</v>
      </c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46"/>
      <c r="EE455" s="46"/>
      <c r="EF455" s="46"/>
      <c r="EG455" s="46"/>
      <c r="EH455" s="46"/>
      <c r="EI455" s="46"/>
      <c r="EJ455" s="46"/>
      <c r="EK455" s="46"/>
      <c r="EL455" s="46"/>
      <c r="EM455" s="46"/>
      <c r="EN455" s="46"/>
      <c r="EO455" s="46"/>
      <c r="EP455" s="46"/>
      <c r="EQ455" s="46"/>
      <c r="ER455" s="46"/>
      <c r="ES455" s="46"/>
      <c r="ET455" s="46"/>
      <c r="EU455" s="46"/>
      <c r="EV455" s="46"/>
      <c r="EW455" s="46"/>
      <c r="EX455" s="46"/>
      <c r="EY455" s="46"/>
      <c r="EZ455" s="46"/>
      <c r="FA455" s="46"/>
      <c r="FB455" s="46"/>
      <c r="FC455" s="46"/>
      <c r="FD455" s="46"/>
      <c r="FE455" s="46"/>
      <c r="FF455" s="46"/>
      <c r="FG455" s="46"/>
      <c r="FH455" s="46"/>
      <c r="FI455" s="46"/>
      <c r="FJ455" s="46"/>
      <c r="FK455" s="46"/>
      <c r="FL455" s="46"/>
      <c r="FM455" s="46"/>
      <c r="FN455" s="46"/>
      <c r="FO455" s="46"/>
      <c r="FP455" s="46"/>
      <c r="FQ455" s="46"/>
      <c r="FR455" s="46"/>
      <c r="FS455" s="46"/>
      <c r="FT455" s="46"/>
      <c r="FU455" s="46"/>
      <c r="FV455" s="46"/>
      <c r="FW455" s="46"/>
      <c r="FX455" s="46"/>
      <c r="FY455" s="46"/>
      <c r="FZ455" s="46"/>
      <c r="GA455" s="46"/>
      <c r="GB455" s="46"/>
      <c r="GC455" s="46"/>
      <c r="GD455" s="46"/>
      <c r="GE455" s="46"/>
      <c r="GF455" s="46"/>
      <c r="GG455" s="46"/>
      <c r="GH455" s="46"/>
      <c r="GI455" s="46"/>
      <c r="GJ455" s="46"/>
      <c r="GK455" s="46"/>
      <c r="GL455" s="46"/>
      <c r="GM455" s="46"/>
      <c r="GN455" s="46"/>
      <c r="GO455" s="46"/>
      <c r="GP455" s="46"/>
      <c r="GQ455" s="46"/>
      <c r="GR455" s="46"/>
      <c r="GS455" s="46"/>
      <c r="GT455" s="46"/>
      <c r="GU455" s="46"/>
      <c r="GV455" s="46"/>
      <c r="GW455" s="46"/>
      <c r="GX455" s="46"/>
      <c r="GY455" s="46"/>
      <c r="GZ455" s="46"/>
      <c r="HA455" s="46"/>
      <c r="HB455" s="46"/>
      <c r="HC455" s="46"/>
      <c r="HD455" s="46"/>
      <c r="HE455" s="46"/>
      <c r="HF455" s="46"/>
      <c r="HG455" s="46"/>
      <c r="HH455" s="46"/>
      <c r="HI455" s="46"/>
      <c r="HJ455" s="46"/>
      <c r="HK455" s="46"/>
      <c r="HL455" s="46"/>
      <c r="HM455" s="46"/>
      <c r="HN455" s="46"/>
      <c r="HO455" s="46"/>
      <c r="HP455" s="46"/>
      <c r="HQ455" s="46"/>
      <c r="HR455" s="46"/>
      <c r="HS455" s="46"/>
      <c r="HT455" s="46"/>
      <c r="HU455" s="46"/>
      <c r="HV455" s="46"/>
      <c r="HW455" s="46"/>
      <c r="HX455" s="46"/>
      <c r="HY455" s="46"/>
      <c r="HZ455" s="46"/>
      <c r="IA455" s="46"/>
      <c r="IB455" s="46"/>
      <c r="IC455" s="46"/>
      <c r="ID455" s="46"/>
      <c r="IE455" s="46"/>
      <c r="IF455" s="46"/>
      <c r="IG455" s="46"/>
      <c r="IH455" s="46"/>
      <c r="II455" s="46"/>
      <c r="IJ455" s="46"/>
      <c r="IK455" s="46"/>
      <c r="IL455" s="46"/>
      <c r="IM455" s="46"/>
      <c r="IN455" s="46"/>
      <c r="IO455" s="46"/>
      <c r="IP455" s="46"/>
      <c r="IQ455" s="46"/>
      <c r="IR455" s="46"/>
      <c r="IS455" s="46"/>
      <c r="IT455" s="46"/>
      <c r="IU455" s="46"/>
      <c r="IV455" s="46"/>
      <c r="IW455" s="46"/>
      <c r="IX455" s="46"/>
      <c r="IY455" s="46"/>
      <c r="IZ455" s="46"/>
      <c r="JA455" s="46"/>
      <c r="JB455" s="46"/>
      <c r="JC455" s="46"/>
      <c r="JD455" s="46"/>
      <c r="JE455" s="46"/>
    </row>
    <row r="456" spans="1:265" s="7" customFormat="1" ht="15" customHeight="1" thickBot="1" x14ac:dyDescent="0.25">
      <c r="A456" s="790"/>
      <c r="B456" s="73" t="s">
        <v>57</v>
      </c>
      <c r="C456" s="113"/>
      <c r="D456" s="884" t="s">
        <v>58</v>
      </c>
      <c r="E456" s="905"/>
      <c r="F456" s="437"/>
      <c r="G456" s="438"/>
      <c r="H456" s="184" t="s">
        <v>421</v>
      </c>
      <c r="I456" s="184" t="s">
        <v>1847</v>
      </c>
      <c r="J456" s="1756" t="s">
        <v>1424</v>
      </c>
      <c r="K456" s="212" t="s">
        <v>1505</v>
      </c>
      <c r="L456" s="225"/>
      <c r="M456" s="397"/>
      <c r="N456" s="397"/>
      <c r="O456" s="225"/>
      <c r="P456" s="2159">
        <f t="shared" si="40"/>
        <v>0</v>
      </c>
      <c r="Q456" s="297"/>
      <c r="R456" s="298"/>
      <c r="S456" s="298">
        <v>1</v>
      </c>
      <c r="T456" s="298"/>
      <c r="U456" s="298"/>
      <c r="V456" s="298"/>
      <c r="W456" s="299"/>
      <c r="X456" s="122"/>
      <c r="Y456" s="122"/>
      <c r="Z456" s="63"/>
      <c r="AA456" s="46"/>
      <c r="AB456" s="46"/>
      <c r="AC456" s="46" t="str">
        <f t="shared" si="39"/>
        <v/>
      </c>
      <c r="AD456" s="46"/>
      <c r="AE456" s="46"/>
      <c r="AF456" s="2111">
        <f t="shared" ref="AF456:AF519" si="41">SUM(Q456:R456)</f>
        <v>0</v>
      </c>
      <c r="AG456" s="2111">
        <f t="shared" ref="AG456:AG519" si="42">S456+W456</f>
        <v>1</v>
      </c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  <c r="CZ456" s="46"/>
      <c r="DA456" s="46"/>
      <c r="DB456" s="46"/>
      <c r="DC456" s="46"/>
      <c r="DD456" s="46"/>
      <c r="DE456" s="46"/>
      <c r="DF456" s="46"/>
      <c r="DG456" s="46"/>
      <c r="DH456" s="46"/>
      <c r="DI456" s="46"/>
      <c r="DJ456" s="46"/>
      <c r="DK456" s="46"/>
      <c r="DL456" s="46"/>
      <c r="DM456" s="46"/>
      <c r="DN456" s="46"/>
      <c r="DO456" s="46"/>
      <c r="DP456" s="46"/>
      <c r="DQ456" s="46"/>
      <c r="DR456" s="46"/>
      <c r="DS456" s="46"/>
      <c r="DT456" s="46"/>
      <c r="DU456" s="46"/>
      <c r="DV456" s="46"/>
      <c r="DW456" s="46"/>
      <c r="DX456" s="46"/>
      <c r="DY456" s="46"/>
      <c r="DZ456" s="46"/>
      <c r="EA456" s="46"/>
      <c r="EB456" s="46"/>
      <c r="EC456" s="46"/>
      <c r="ED456" s="46"/>
      <c r="EE456" s="46"/>
      <c r="EF456" s="46"/>
      <c r="EG456" s="46"/>
      <c r="EH456" s="46"/>
      <c r="EI456" s="46"/>
      <c r="EJ456" s="46"/>
      <c r="EK456" s="46"/>
      <c r="EL456" s="46"/>
      <c r="EM456" s="46"/>
      <c r="EN456" s="46"/>
      <c r="EO456" s="46"/>
      <c r="EP456" s="46"/>
      <c r="EQ456" s="46"/>
      <c r="ER456" s="46"/>
      <c r="ES456" s="46"/>
      <c r="ET456" s="46"/>
      <c r="EU456" s="46"/>
      <c r="EV456" s="46"/>
      <c r="EW456" s="46"/>
      <c r="EX456" s="46"/>
      <c r="EY456" s="46"/>
      <c r="EZ456" s="46"/>
      <c r="FA456" s="46"/>
      <c r="FB456" s="46"/>
      <c r="FC456" s="46"/>
      <c r="FD456" s="46"/>
      <c r="FE456" s="46"/>
      <c r="FF456" s="46"/>
      <c r="FG456" s="46"/>
      <c r="FH456" s="46"/>
      <c r="FI456" s="46"/>
      <c r="FJ456" s="46"/>
      <c r="FK456" s="46"/>
      <c r="FL456" s="46"/>
      <c r="FM456" s="46"/>
      <c r="FN456" s="46"/>
      <c r="FO456" s="46"/>
      <c r="FP456" s="46"/>
      <c r="FQ456" s="46"/>
      <c r="FR456" s="46"/>
      <c r="FS456" s="46"/>
      <c r="FT456" s="46"/>
      <c r="FU456" s="46"/>
      <c r="FV456" s="46"/>
      <c r="FW456" s="46"/>
      <c r="FX456" s="46"/>
      <c r="FY456" s="46"/>
      <c r="FZ456" s="46"/>
      <c r="GA456" s="46"/>
      <c r="GB456" s="46"/>
      <c r="GC456" s="46"/>
      <c r="GD456" s="46"/>
      <c r="GE456" s="46"/>
      <c r="GF456" s="46"/>
      <c r="GG456" s="46"/>
      <c r="GH456" s="46"/>
      <c r="GI456" s="46"/>
      <c r="GJ456" s="46"/>
      <c r="GK456" s="46"/>
      <c r="GL456" s="46"/>
      <c r="GM456" s="46"/>
      <c r="GN456" s="46"/>
      <c r="GO456" s="46"/>
      <c r="GP456" s="46"/>
      <c r="GQ456" s="46"/>
      <c r="GR456" s="46"/>
      <c r="GS456" s="46"/>
      <c r="GT456" s="46"/>
      <c r="GU456" s="46"/>
      <c r="GV456" s="46"/>
      <c r="GW456" s="46"/>
      <c r="GX456" s="46"/>
      <c r="GY456" s="46"/>
      <c r="GZ456" s="46"/>
      <c r="HA456" s="46"/>
      <c r="HB456" s="46"/>
      <c r="HC456" s="46"/>
      <c r="HD456" s="46"/>
      <c r="HE456" s="46"/>
      <c r="HF456" s="46"/>
      <c r="HG456" s="46"/>
      <c r="HH456" s="46"/>
      <c r="HI456" s="46"/>
      <c r="HJ456" s="46"/>
      <c r="HK456" s="46"/>
      <c r="HL456" s="46"/>
      <c r="HM456" s="46"/>
      <c r="HN456" s="46"/>
      <c r="HO456" s="46"/>
      <c r="HP456" s="46"/>
      <c r="HQ456" s="46"/>
      <c r="HR456" s="46"/>
      <c r="HS456" s="46"/>
      <c r="HT456" s="46"/>
      <c r="HU456" s="46"/>
      <c r="HV456" s="46"/>
      <c r="HW456" s="46"/>
      <c r="HX456" s="46"/>
      <c r="HY456" s="46"/>
      <c r="HZ456" s="46"/>
      <c r="IA456" s="46"/>
      <c r="IB456" s="46"/>
      <c r="IC456" s="46"/>
      <c r="ID456" s="46"/>
      <c r="IE456" s="46"/>
      <c r="IF456" s="46"/>
      <c r="IG456" s="46"/>
      <c r="IH456" s="46"/>
      <c r="II456" s="46"/>
      <c r="IJ456" s="46"/>
      <c r="IK456" s="46"/>
      <c r="IL456" s="46"/>
      <c r="IM456" s="46"/>
      <c r="IN456" s="46"/>
      <c r="IO456" s="46"/>
      <c r="IP456" s="46"/>
      <c r="IQ456" s="46"/>
      <c r="IR456" s="46"/>
      <c r="IS456" s="46"/>
      <c r="IT456" s="46"/>
      <c r="IU456" s="46"/>
      <c r="IV456" s="46"/>
      <c r="IW456" s="46"/>
      <c r="IX456" s="46"/>
      <c r="IY456" s="46"/>
      <c r="IZ456" s="46"/>
      <c r="JA456" s="46"/>
      <c r="JB456" s="46"/>
      <c r="JC456" s="46"/>
      <c r="JD456" s="46"/>
      <c r="JE456" s="46"/>
    </row>
    <row r="457" spans="1:265" s="7" customFormat="1" ht="15" customHeight="1" thickBot="1" x14ac:dyDescent="0.25">
      <c r="A457" s="790"/>
      <c r="B457" s="73" t="s">
        <v>57</v>
      </c>
      <c r="C457" s="113"/>
      <c r="D457" s="884" t="s">
        <v>58</v>
      </c>
      <c r="E457" s="905"/>
      <c r="F457" s="437"/>
      <c r="G457" s="438"/>
      <c r="H457" s="184" t="s">
        <v>421</v>
      </c>
      <c r="I457" s="184" t="s">
        <v>1847</v>
      </c>
      <c r="J457" s="1756" t="s">
        <v>1424</v>
      </c>
      <c r="K457" s="212" t="s">
        <v>1506</v>
      </c>
      <c r="L457" s="225"/>
      <c r="M457" s="397"/>
      <c r="N457" s="397"/>
      <c r="O457" s="225"/>
      <c r="P457" s="2159">
        <f t="shared" si="40"/>
        <v>0</v>
      </c>
      <c r="Q457" s="297"/>
      <c r="R457" s="298"/>
      <c r="S457" s="298">
        <v>1</v>
      </c>
      <c r="T457" s="298"/>
      <c r="U457" s="298"/>
      <c r="V457" s="298"/>
      <c r="W457" s="299"/>
      <c r="X457" s="122"/>
      <c r="Y457" s="122"/>
      <c r="Z457" s="63"/>
      <c r="AA457" s="46"/>
      <c r="AB457" s="46"/>
      <c r="AC457" s="46" t="str">
        <f t="shared" si="39"/>
        <v/>
      </c>
      <c r="AD457" s="46"/>
      <c r="AE457" s="46"/>
      <c r="AF457" s="2111">
        <f t="shared" si="41"/>
        <v>0</v>
      </c>
      <c r="AG457" s="2111">
        <f t="shared" si="42"/>
        <v>1</v>
      </c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46"/>
      <c r="DP457" s="46"/>
      <c r="DQ457" s="46"/>
      <c r="DR457" s="46"/>
      <c r="DS457" s="46"/>
      <c r="DT457" s="46"/>
      <c r="DU457" s="46"/>
      <c r="DV457" s="46"/>
      <c r="DW457" s="46"/>
      <c r="DX457" s="46"/>
      <c r="DY457" s="46"/>
      <c r="DZ457" s="46"/>
      <c r="EA457" s="46"/>
      <c r="EB457" s="46"/>
      <c r="EC457" s="46"/>
      <c r="ED457" s="46"/>
      <c r="EE457" s="46"/>
      <c r="EF457" s="46"/>
      <c r="EG457" s="46"/>
      <c r="EH457" s="46"/>
      <c r="EI457" s="46"/>
      <c r="EJ457" s="46"/>
      <c r="EK457" s="46"/>
      <c r="EL457" s="46"/>
      <c r="EM457" s="46"/>
      <c r="EN457" s="46"/>
      <c r="EO457" s="46"/>
      <c r="EP457" s="46"/>
      <c r="EQ457" s="46"/>
      <c r="ER457" s="46"/>
      <c r="ES457" s="46"/>
      <c r="ET457" s="46"/>
      <c r="EU457" s="46"/>
      <c r="EV457" s="46"/>
      <c r="EW457" s="46"/>
      <c r="EX457" s="46"/>
      <c r="EY457" s="46"/>
      <c r="EZ457" s="46"/>
      <c r="FA457" s="46"/>
      <c r="FB457" s="46"/>
      <c r="FC457" s="46"/>
      <c r="FD457" s="46"/>
      <c r="FE457" s="46"/>
      <c r="FF457" s="46"/>
      <c r="FG457" s="46"/>
      <c r="FH457" s="46"/>
      <c r="FI457" s="46"/>
      <c r="FJ457" s="46"/>
      <c r="FK457" s="46"/>
      <c r="FL457" s="46"/>
      <c r="FM457" s="46"/>
      <c r="FN457" s="46"/>
      <c r="FO457" s="46"/>
      <c r="FP457" s="46"/>
      <c r="FQ457" s="46"/>
      <c r="FR457" s="46"/>
      <c r="FS457" s="46"/>
      <c r="FT457" s="46"/>
      <c r="FU457" s="46"/>
      <c r="FV457" s="46"/>
      <c r="FW457" s="46"/>
      <c r="FX457" s="46"/>
      <c r="FY457" s="46"/>
      <c r="FZ457" s="46"/>
      <c r="GA457" s="46"/>
      <c r="GB457" s="46"/>
      <c r="GC457" s="46"/>
      <c r="GD457" s="46"/>
      <c r="GE457" s="46"/>
      <c r="GF457" s="46"/>
      <c r="GG457" s="46"/>
      <c r="GH457" s="46"/>
      <c r="GI457" s="46"/>
      <c r="GJ457" s="46"/>
      <c r="GK457" s="46"/>
      <c r="GL457" s="46"/>
      <c r="GM457" s="46"/>
      <c r="GN457" s="46"/>
      <c r="GO457" s="46"/>
      <c r="GP457" s="46"/>
      <c r="GQ457" s="46"/>
      <c r="GR457" s="46"/>
      <c r="GS457" s="46"/>
      <c r="GT457" s="46"/>
      <c r="GU457" s="46"/>
      <c r="GV457" s="46"/>
      <c r="GW457" s="46"/>
      <c r="GX457" s="46"/>
      <c r="GY457" s="46"/>
      <c r="GZ457" s="46"/>
      <c r="HA457" s="46"/>
      <c r="HB457" s="46"/>
      <c r="HC457" s="46"/>
      <c r="HD457" s="46"/>
      <c r="HE457" s="46"/>
      <c r="HF457" s="46"/>
      <c r="HG457" s="46"/>
      <c r="HH457" s="46"/>
      <c r="HI457" s="46"/>
      <c r="HJ457" s="46"/>
      <c r="HK457" s="46"/>
      <c r="HL457" s="46"/>
      <c r="HM457" s="46"/>
      <c r="HN457" s="46"/>
      <c r="HO457" s="46"/>
      <c r="HP457" s="46"/>
      <c r="HQ457" s="46"/>
      <c r="HR457" s="46"/>
      <c r="HS457" s="46"/>
      <c r="HT457" s="46"/>
      <c r="HU457" s="46"/>
      <c r="HV457" s="46"/>
      <c r="HW457" s="46"/>
      <c r="HX457" s="46"/>
      <c r="HY457" s="46"/>
      <c r="HZ457" s="46"/>
      <c r="IA457" s="46"/>
      <c r="IB457" s="46"/>
      <c r="IC457" s="46"/>
      <c r="ID457" s="46"/>
      <c r="IE457" s="46"/>
      <c r="IF457" s="46"/>
      <c r="IG457" s="46"/>
      <c r="IH457" s="46"/>
      <c r="II457" s="46"/>
      <c r="IJ457" s="46"/>
      <c r="IK457" s="46"/>
      <c r="IL457" s="46"/>
      <c r="IM457" s="46"/>
      <c r="IN457" s="46"/>
      <c r="IO457" s="46"/>
      <c r="IP457" s="46"/>
      <c r="IQ457" s="46"/>
      <c r="IR457" s="46"/>
      <c r="IS457" s="46"/>
      <c r="IT457" s="46"/>
      <c r="IU457" s="46"/>
      <c r="IV457" s="46"/>
      <c r="IW457" s="46"/>
      <c r="IX457" s="46"/>
      <c r="IY457" s="46"/>
      <c r="IZ457" s="46"/>
      <c r="JA457" s="46"/>
      <c r="JB457" s="46"/>
      <c r="JC457" s="46"/>
      <c r="JD457" s="46"/>
      <c r="JE457" s="46"/>
    </row>
    <row r="458" spans="1:265" s="7" customFormat="1" ht="15" customHeight="1" thickBot="1" x14ac:dyDescent="0.25">
      <c r="A458" s="790"/>
      <c r="B458" s="73" t="s">
        <v>57</v>
      </c>
      <c r="C458" s="113"/>
      <c r="D458" s="884" t="s">
        <v>58</v>
      </c>
      <c r="E458" s="905"/>
      <c r="F458" s="437"/>
      <c r="G458" s="438"/>
      <c r="H458" s="184" t="s">
        <v>539</v>
      </c>
      <c r="I458" s="184" t="s">
        <v>1023</v>
      </c>
      <c r="J458" s="1790" t="s">
        <v>95</v>
      </c>
      <c r="K458" s="225" t="s">
        <v>1711</v>
      </c>
      <c r="L458" s="225"/>
      <c r="M458" s="397"/>
      <c r="N458" s="397"/>
      <c r="O458" s="225"/>
      <c r="P458" s="2159">
        <f t="shared" si="40"/>
        <v>0</v>
      </c>
      <c r="Q458" s="297"/>
      <c r="R458" s="298"/>
      <c r="S458" s="298"/>
      <c r="T458" s="298"/>
      <c r="U458" s="298">
        <v>8</v>
      </c>
      <c r="V458" s="298"/>
      <c r="W458" s="299"/>
      <c r="X458" s="122"/>
      <c r="Y458" s="122"/>
      <c r="Z458" s="63"/>
      <c r="AA458" s="46"/>
      <c r="AB458" s="46"/>
      <c r="AC458" s="46" t="str">
        <f t="shared" si="39"/>
        <v/>
      </c>
      <c r="AD458" s="46"/>
      <c r="AE458" s="46"/>
      <c r="AF458" s="2111">
        <f t="shared" si="41"/>
        <v>0</v>
      </c>
      <c r="AG458" s="2111">
        <f t="shared" si="42"/>
        <v>0</v>
      </c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  <c r="CZ458" s="46"/>
      <c r="DA458" s="46"/>
      <c r="DB458" s="46"/>
      <c r="DC458" s="46"/>
      <c r="DD458" s="46"/>
      <c r="DE458" s="46"/>
      <c r="DF458" s="46"/>
      <c r="DG458" s="46"/>
      <c r="DH458" s="46"/>
      <c r="DI458" s="46"/>
      <c r="DJ458" s="46"/>
      <c r="DK458" s="46"/>
      <c r="DL458" s="46"/>
      <c r="DM458" s="46"/>
      <c r="DN458" s="46"/>
      <c r="DO458" s="46"/>
      <c r="DP458" s="46"/>
      <c r="DQ458" s="46"/>
      <c r="DR458" s="46"/>
      <c r="DS458" s="46"/>
      <c r="DT458" s="46"/>
      <c r="DU458" s="46"/>
      <c r="DV458" s="46"/>
      <c r="DW458" s="46"/>
      <c r="DX458" s="46"/>
      <c r="DY458" s="46"/>
      <c r="DZ458" s="46"/>
      <c r="EA458" s="46"/>
      <c r="EB458" s="46"/>
      <c r="EC458" s="46"/>
      <c r="ED458" s="46"/>
      <c r="EE458" s="46"/>
      <c r="EF458" s="46"/>
      <c r="EG458" s="46"/>
      <c r="EH458" s="46"/>
      <c r="EI458" s="46"/>
      <c r="EJ458" s="46"/>
      <c r="EK458" s="46"/>
      <c r="EL458" s="46"/>
      <c r="EM458" s="46"/>
      <c r="EN458" s="46"/>
      <c r="EO458" s="46"/>
      <c r="EP458" s="46"/>
      <c r="EQ458" s="46"/>
      <c r="ER458" s="46"/>
      <c r="ES458" s="46"/>
      <c r="ET458" s="46"/>
      <c r="EU458" s="46"/>
      <c r="EV458" s="46"/>
      <c r="EW458" s="46"/>
      <c r="EX458" s="46"/>
      <c r="EY458" s="46"/>
      <c r="EZ458" s="46"/>
      <c r="FA458" s="46"/>
      <c r="FB458" s="46"/>
      <c r="FC458" s="46"/>
      <c r="FD458" s="46"/>
      <c r="FE458" s="46"/>
      <c r="FF458" s="46"/>
      <c r="FG458" s="46"/>
      <c r="FH458" s="46"/>
      <c r="FI458" s="46"/>
      <c r="FJ458" s="46"/>
      <c r="FK458" s="46"/>
      <c r="FL458" s="46"/>
      <c r="FM458" s="46"/>
      <c r="FN458" s="46"/>
      <c r="FO458" s="46"/>
      <c r="FP458" s="46"/>
      <c r="FQ458" s="46"/>
      <c r="FR458" s="46"/>
      <c r="FS458" s="46"/>
      <c r="FT458" s="46"/>
      <c r="FU458" s="46"/>
      <c r="FV458" s="46"/>
      <c r="FW458" s="46"/>
      <c r="FX458" s="46"/>
      <c r="FY458" s="46"/>
      <c r="FZ458" s="46"/>
      <c r="GA458" s="46"/>
      <c r="GB458" s="46"/>
      <c r="GC458" s="46"/>
      <c r="GD458" s="46"/>
      <c r="GE458" s="46"/>
      <c r="GF458" s="46"/>
      <c r="GG458" s="46"/>
      <c r="GH458" s="46"/>
      <c r="GI458" s="46"/>
      <c r="GJ458" s="46"/>
      <c r="GK458" s="46"/>
      <c r="GL458" s="46"/>
      <c r="GM458" s="46"/>
      <c r="GN458" s="46"/>
      <c r="GO458" s="46"/>
      <c r="GP458" s="46"/>
      <c r="GQ458" s="46"/>
      <c r="GR458" s="46"/>
      <c r="GS458" s="46"/>
      <c r="GT458" s="46"/>
      <c r="GU458" s="46"/>
      <c r="GV458" s="46"/>
      <c r="GW458" s="46"/>
      <c r="GX458" s="46"/>
      <c r="GY458" s="46"/>
      <c r="GZ458" s="46"/>
      <c r="HA458" s="46"/>
      <c r="HB458" s="46"/>
      <c r="HC458" s="46"/>
      <c r="HD458" s="46"/>
      <c r="HE458" s="46"/>
      <c r="HF458" s="46"/>
      <c r="HG458" s="46"/>
      <c r="HH458" s="46"/>
      <c r="HI458" s="46"/>
      <c r="HJ458" s="46"/>
      <c r="HK458" s="46"/>
      <c r="HL458" s="46"/>
      <c r="HM458" s="46"/>
      <c r="HN458" s="46"/>
      <c r="HO458" s="46"/>
      <c r="HP458" s="46"/>
      <c r="HQ458" s="46"/>
      <c r="HR458" s="46"/>
      <c r="HS458" s="46"/>
      <c r="HT458" s="46"/>
      <c r="HU458" s="46"/>
      <c r="HV458" s="46"/>
      <c r="HW458" s="46"/>
      <c r="HX458" s="46"/>
      <c r="HY458" s="46"/>
      <c r="HZ458" s="46"/>
      <c r="IA458" s="46"/>
      <c r="IB458" s="46"/>
      <c r="IC458" s="46"/>
      <c r="ID458" s="46"/>
      <c r="IE458" s="46"/>
      <c r="IF458" s="46"/>
      <c r="IG458" s="46"/>
      <c r="IH458" s="46"/>
      <c r="II458" s="46"/>
      <c r="IJ458" s="46"/>
      <c r="IK458" s="46"/>
      <c r="IL458" s="46"/>
      <c r="IM458" s="46"/>
      <c r="IN458" s="46"/>
      <c r="IO458" s="46"/>
      <c r="IP458" s="46"/>
      <c r="IQ458" s="46"/>
      <c r="IR458" s="46"/>
      <c r="IS458" s="46"/>
      <c r="IT458" s="46"/>
      <c r="IU458" s="46"/>
      <c r="IV458" s="46"/>
      <c r="IW458" s="46"/>
      <c r="IX458" s="46"/>
      <c r="IY458" s="46"/>
      <c r="IZ458" s="46"/>
      <c r="JA458" s="46"/>
      <c r="JB458" s="46"/>
      <c r="JC458" s="46"/>
      <c r="JD458" s="46"/>
      <c r="JE458" s="46"/>
    </row>
    <row r="459" spans="1:265" s="7" customFormat="1" ht="15" customHeight="1" thickBot="1" x14ac:dyDescent="0.25">
      <c r="A459" s="275"/>
      <c r="B459" s="92" t="s">
        <v>57</v>
      </c>
      <c r="C459" s="115"/>
      <c r="D459" s="886" t="s">
        <v>58</v>
      </c>
      <c r="E459" s="906"/>
      <c r="F459" s="439"/>
      <c r="G459" s="440"/>
      <c r="H459" s="203" t="s">
        <v>421</v>
      </c>
      <c r="I459" s="203" t="s">
        <v>899</v>
      </c>
      <c r="J459" s="1777" t="s">
        <v>1425</v>
      </c>
      <c r="K459" s="226" t="s">
        <v>1743</v>
      </c>
      <c r="L459" s="226"/>
      <c r="M459" s="524"/>
      <c r="N459" s="524"/>
      <c r="O459" s="226"/>
      <c r="P459" s="2159">
        <f t="shared" si="40"/>
        <v>0</v>
      </c>
      <c r="Q459" s="300"/>
      <c r="R459" s="301"/>
      <c r="S459" s="301"/>
      <c r="T459" s="301">
        <v>25</v>
      </c>
      <c r="U459" s="301"/>
      <c r="V459" s="301"/>
      <c r="W459" s="302"/>
      <c r="X459" s="91">
        <f>SUM(Q455:W459)</f>
        <v>40</v>
      </c>
      <c r="Y459" s="124">
        <f>X459</f>
        <v>40</v>
      </c>
      <c r="Z459" s="63"/>
      <c r="AA459" s="46"/>
      <c r="AB459" s="46"/>
      <c r="AC459" s="46" t="str">
        <f t="shared" si="39"/>
        <v/>
      </c>
      <c r="AD459" s="46" t="s">
        <v>2079</v>
      </c>
      <c r="AE459" s="46"/>
      <c r="AF459" s="2111">
        <f t="shared" si="41"/>
        <v>0</v>
      </c>
      <c r="AG459" s="2111">
        <f t="shared" si="42"/>
        <v>0</v>
      </c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6"/>
      <c r="DA459" s="46"/>
      <c r="DB459" s="46"/>
      <c r="DC459" s="46"/>
      <c r="DD459" s="46"/>
      <c r="DE459" s="46"/>
      <c r="DF459" s="46"/>
      <c r="DG459" s="46"/>
      <c r="DH459" s="46"/>
      <c r="DI459" s="46"/>
      <c r="DJ459" s="46"/>
      <c r="DK459" s="46"/>
      <c r="DL459" s="46"/>
      <c r="DM459" s="46"/>
      <c r="DN459" s="46"/>
      <c r="DO459" s="46"/>
      <c r="DP459" s="46"/>
      <c r="DQ459" s="46"/>
      <c r="DR459" s="46"/>
      <c r="DS459" s="46"/>
      <c r="DT459" s="46"/>
      <c r="DU459" s="46"/>
      <c r="DV459" s="46"/>
      <c r="DW459" s="46"/>
      <c r="DX459" s="46"/>
      <c r="DY459" s="46"/>
      <c r="DZ459" s="46"/>
      <c r="EA459" s="46"/>
      <c r="EB459" s="46"/>
      <c r="EC459" s="46"/>
      <c r="ED459" s="46"/>
      <c r="EE459" s="46"/>
      <c r="EF459" s="46"/>
      <c r="EG459" s="46"/>
      <c r="EH459" s="46"/>
      <c r="EI459" s="46"/>
      <c r="EJ459" s="46"/>
      <c r="EK459" s="46"/>
      <c r="EL459" s="46"/>
      <c r="EM459" s="46"/>
      <c r="EN459" s="46"/>
      <c r="EO459" s="46"/>
      <c r="EP459" s="46"/>
      <c r="EQ459" s="46"/>
      <c r="ER459" s="46"/>
      <c r="ES459" s="46"/>
      <c r="ET459" s="46"/>
      <c r="EU459" s="46"/>
      <c r="EV459" s="46"/>
      <c r="EW459" s="46"/>
      <c r="EX459" s="46"/>
      <c r="EY459" s="46"/>
      <c r="EZ459" s="46"/>
      <c r="FA459" s="46"/>
      <c r="FB459" s="46"/>
      <c r="FC459" s="46"/>
      <c r="FD459" s="46"/>
      <c r="FE459" s="46"/>
      <c r="FF459" s="46"/>
      <c r="FG459" s="46"/>
      <c r="FH459" s="46"/>
      <c r="FI459" s="46"/>
      <c r="FJ459" s="46"/>
      <c r="FK459" s="46"/>
      <c r="FL459" s="46"/>
      <c r="FM459" s="46"/>
      <c r="FN459" s="46"/>
      <c r="FO459" s="46"/>
      <c r="FP459" s="46"/>
      <c r="FQ459" s="46"/>
      <c r="FR459" s="46"/>
      <c r="FS459" s="46"/>
      <c r="FT459" s="46"/>
      <c r="FU459" s="46"/>
      <c r="FV459" s="46"/>
      <c r="FW459" s="46"/>
      <c r="FX459" s="46"/>
      <c r="FY459" s="46"/>
      <c r="FZ459" s="46"/>
      <c r="GA459" s="46"/>
      <c r="GB459" s="46"/>
      <c r="GC459" s="46"/>
      <c r="GD459" s="46"/>
      <c r="GE459" s="46"/>
      <c r="GF459" s="46"/>
      <c r="GG459" s="46"/>
      <c r="GH459" s="46"/>
      <c r="GI459" s="46"/>
      <c r="GJ459" s="46"/>
      <c r="GK459" s="46"/>
      <c r="GL459" s="46"/>
      <c r="GM459" s="46"/>
      <c r="GN459" s="46"/>
      <c r="GO459" s="46"/>
      <c r="GP459" s="46"/>
      <c r="GQ459" s="46"/>
      <c r="GR459" s="46"/>
      <c r="GS459" s="46"/>
      <c r="GT459" s="46"/>
      <c r="GU459" s="46"/>
      <c r="GV459" s="46"/>
      <c r="GW459" s="46"/>
      <c r="GX459" s="46"/>
      <c r="GY459" s="46"/>
      <c r="GZ459" s="46"/>
      <c r="HA459" s="46"/>
      <c r="HB459" s="46"/>
      <c r="HC459" s="46"/>
      <c r="HD459" s="46"/>
      <c r="HE459" s="46"/>
      <c r="HF459" s="46"/>
      <c r="HG459" s="46"/>
      <c r="HH459" s="46"/>
      <c r="HI459" s="46"/>
      <c r="HJ459" s="46"/>
      <c r="HK459" s="46"/>
      <c r="HL459" s="46"/>
      <c r="HM459" s="46"/>
      <c r="HN459" s="46"/>
      <c r="HO459" s="46"/>
      <c r="HP459" s="46"/>
      <c r="HQ459" s="46"/>
      <c r="HR459" s="46"/>
      <c r="HS459" s="46"/>
      <c r="HT459" s="46"/>
      <c r="HU459" s="46"/>
      <c r="HV459" s="46"/>
      <c r="HW459" s="46"/>
      <c r="HX459" s="46"/>
      <c r="HY459" s="46"/>
      <c r="HZ459" s="46"/>
      <c r="IA459" s="46"/>
      <c r="IB459" s="46"/>
      <c r="IC459" s="46"/>
      <c r="ID459" s="46"/>
      <c r="IE459" s="46"/>
      <c r="IF459" s="46"/>
      <c r="IG459" s="46"/>
      <c r="IH459" s="46"/>
      <c r="II459" s="46"/>
      <c r="IJ459" s="46"/>
      <c r="IK459" s="46"/>
      <c r="IL459" s="46"/>
      <c r="IM459" s="46"/>
      <c r="IN459" s="46"/>
      <c r="IO459" s="46"/>
      <c r="IP459" s="46"/>
      <c r="IQ459" s="46"/>
      <c r="IR459" s="46"/>
      <c r="IS459" s="46"/>
      <c r="IT459" s="46"/>
      <c r="IU459" s="46"/>
      <c r="IV459" s="46"/>
      <c r="IW459" s="46"/>
      <c r="IX459" s="46"/>
      <c r="IY459" s="46"/>
      <c r="IZ459" s="46"/>
      <c r="JA459" s="46"/>
      <c r="JB459" s="46"/>
      <c r="JC459" s="46"/>
      <c r="JD459" s="46"/>
      <c r="JE459" s="46"/>
    </row>
    <row r="460" spans="1:265" s="549" customFormat="1" ht="15" customHeight="1" thickBot="1" x14ac:dyDescent="0.25">
      <c r="A460" s="273">
        <f>+A455+1</f>
        <v>49</v>
      </c>
      <c r="B460" s="630" t="s">
        <v>1981</v>
      </c>
      <c r="C460" s="111" t="s">
        <v>35</v>
      </c>
      <c r="D460" s="898" t="s">
        <v>1982</v>
      </c>
      <c r="E460" s="842" t="s">
        <v>88</v>
      </c>
      <c r="F460" s="459" t="s">
        <v>1983</v>
      </c>
      <c r="G460" s="460" t="s">
        <v>1858</v>
      </c>
      <c r="H460" s="205" t="s">
        <v>421</v>
      </c>
      <c r="I460" s="205" t="s">
        <v>1847</v>
      </c>
      <c r="J460" s="205"/>
      <c r="K460" s="230" t="s">
        <v>1973</v>
      </c>
      <c r="L460" s="230" t="s">
        <v>97</v>
      </c>
      <c r="M460" s="526">
        <v>2</v>
      </c>
      <c r="N460" s="526" t="s">
        <v>395</v>
      </c>
      <c r="O460" s="230" t="s">
        <v>429</v>
      </c>
      <c r="P460" s="2159">
        <f t="shared" si="40"/>
        <v>2</v>
      </c>
      <c r="Q460" s="277">
        <v>2</v>
      </c>
      <c r="R460" s="278"/>
      <c r="S460" s="278"/>
      <c r="T460" s="278"/>
      <c r="U460" s="278"/>
      <c r="V460" s="278"/>
      <c r="W460" s="279"/>
      <c r="X460" s="1867"/>
      <c r="Y460" s="1867"/>
      <c r="Z460" s="1868" t="str">
        <f>C460</f>
        <v>TC</v>
      </c>
      <c r="AA460" s="549" t="s">
        <v>876</v>
      </c>
      <c r="AB460" s="549" t="s">
        <v>881</v>
      </c>
      <c r="AC460" s="549">
        <f t="shared" ref="AC460:AC481" si="43">IF(C460&lt;&gt;"",SUMIF(D$6:D$1584,D460,Q$6:R$1584),"")</f>
        <v>14</v>
      </c>
      <c r="AF460" s="2111">
        <f t="shared" si="41"/>
        <v>2</v>
      </c>
      <c r="AG460" s="2111">
        <f t="shared" si="42"/>
        <v>0</v>
      </c>
    </row>
    <row r="461" spans="1:265" s="549" customFormat="1" ht="15" customHeight="1" thickBot="1" x14ac:dyDescent="0.25">
      <c r="A461" s="790"/>
      <c r="B461" s="73" t="s">
        <v>1981</v>
      </c>
      <c r="C461" s="113"/>
      <c r="D461" s="899" t="s">
        <v>1982</v>
      </c>
      <c r="E461" s="900"/>
      <c r="F461" s="472"/>
      <c r="G461" s="473"/>
      <c r="H461" s="187" t="s">
        <v>421</v>
      </c>
      <c r="I461" s="187" t="s">
        <v>1847</v>
      </c>
      <c r="J461" s="187"/>
      <c r="K461" s="231" t="s">
        <v>1859</v>
      </c>
      <c r="L461" s="231" t="s">
        <v>97</v>
      </c>
      <c r="M461" s="515">
        <v>2</v>
      </c>
      <c r="N461" s="515" t="s">
        <v>395</v>
      </c>
      <c r="O461" s="231" t="s">
        <v>429</v>
      </c>
      <c r="P461" s="2159">
        <f t="shared" si="40"/>
        <v>2</v>
      </c>
      <c r="Q461" s="280">
        <v>2</v>
      </c>
      <c r="R461" s="281"/>
      <c r="S461" s="281"/>
      <c r="T461" s="281"/>
      <c r="U461" s="281"/>
      <c r="V461" s="281"/>
      <c r="W461" s="282"/>
      <c r="X461" s="1870"/>
      <c r="Y461" s="1870"/>
      <c r="Z461" s="1868"/>
      <c r="AC461" s="549" t="str">
        <f t="shared" si="43"/>
        <v/>
      </c>
      <c r="AF461" s="2111">
        <f t="shared" si="41"/>
        <v>2</v>
      </c>
      <c r="AG461" s="2111">
        <f t="shared" si="42"/>
        <v>0</v>
      </c>
    </row>
    <row r="462" spans="1:265" s="549" customFormat="1" ht="15" customHeight="1" thickBot="1" x14ac:dyDescent="0.25">
      <c r="A462" s="790"/>
      <c r="B462" s="73" t="s">
        <v>1981</v>
      </c>
      <c r="C462" s="113"/>
      <c r="D462" s="899" t="s">
        <v>1982</v>
      </c>
      <c r="E462" s="900"/>
      <c r="F462" s="472"/>
      <c r="G462" s="473"/>
      <c r="H462" s="187" t="s">
        <v>421</v>
      </c>
      <c r="I462" s="187" t="s">
        <v>1847</v>
      </c>
      <c r="J462" s="187"/>
      <c r="K462" s="231" t="s">
        <v>1975</v>
      </c>
      <c r="L462" s="231" t="s">
        <v>97</v>
      </c>
      <c r="M462" s="515">
        <v>4</v>
      </c>
      <c r="N462" s="515" t="s">
        <v>98</v>
      </c>
      <c r="O462" s="231" t="s">
        <v>1860</v>
      </c>
      <c r="P462" s="2159">
        <f t="shared" si="40"/>
        <v>5</v>
      </c>
      <c r="Q462" s="280">
        <v>3</v>
      </c>
      <c r="R462" s="281">
        <v>2</v>
      </c>
      <c r="S462" s="281"/>
      <c r="T462" s="281"/>
      <c r="U462" s="281"/>
      <c r="V462" s="281"/>
      <c r="W462" s="282"/>
      <c r="X462" s="1870"/>
      <c r="Y462" s="1870"/>
      <c r="Z462" s="1868"/>
      <c r="AC462" s="549" t="str">
        <f t="shared" si="43"/>
        <v/>
      </c>
      <c r="AF462" s="2111">
        <f t="shared" si="41"/>
        <v>5</v>
      </c>
      <c r="AG462" s="2111">
        <f t="shared" si="42"/>
        <v>0</v>
      </c>
    </row>
    <row r="463" spans="1:265" s="549" customFormat="1" ht="15" customHeight="1" thickBot="1" x14ac:dyDescent="0.25">
      <c r="A463" s="790"/>
      <c r="B463" s="73" t="s">
        <v>1981</v>
      </c>
      <c r="C463" s="113"/>
      <c r="D463" s="899" t="s">
        <v>1982</v>
      </c>
      <c r="E463" s="900"/>
      <c r="F463" s="472"/>
      <c r="G463" s="473"/>
      <c r="H463" s="187" t="s">
        <v>421</v>
      </c>
      <c r="I463" s="187" t="s">
        <v>1847</v>
      </c>
      <c r="J463" s="187"/>
      <c r="K463" s="231" t="s">
        <v>1975</v>
      </c>
      <c r="L463" s="231" t="s">
        <v>97</v>
      </c>
      <c r="M463" s="515">
        <v>4</v>
      </c>
      <c r="N463" s="515" t="s">
        <v>395</v>
      </c>
      <c r="O463" s="231" t="s">
        <v>429</v>
      </c>
      <c r="P463" s="2159">
        <f t="shared" si="40"/>
        <v>5</v>
      </c>
      <c r="Q463" s="280">
        <v>3</v>
      </c>
      <c r="R463" s="281">
        <v>2</v>
      </c>
      <c r="S463" s="281"/>
      <c r="T463" s="281"/>
      <c r="U463" s="281"/>
      <c r="V463" s="281"/>
      <c r="W463" s="282"/>
      <c r="X463" s="1870"/>
      <c r="Y463" s="1870"/>
      <c r="Z463" s="1868"/>
      <c r="AC463" s="549" t="str">
        <f t="shared" si="43"/>
        <v/>
      </c>
      <c r="AF463" s="2111">
        <f t="shared" si="41"/>
        <v>5</v>
      </c>
      <c r="AG463" s="2111">
        <f t="shared" si="42"/>
        <v>0</v>
      </c>
    </row>
    <row r="464" spans="1:265" s="549" customFormat="1" ht="15" customHeight="1" thickBot="1" x14ac:dyDescent="0.25">
      <c r="A464" s="790"/>
      <c r="B464" s="73" t="s">
        <v>1981</v>
      </c>
      <c r="C464" s="113"/>
      <c r="D464" s="899" t="s">
        <v>1982</v>
      </c>
      <c r="E464" s="900"/>
      <c r="F464" s="472"/>
      <c r="G464" s="473"/>
      <c r="H464" s="187" t="s">
        <v>421</v>
      </c>
      <c r="I464" s="187" t="s">
        <v>1847</v>
      </c>
      <c r="J464" s="187"/>
      <c r="K464" s="231" t="s">
        <v>1989</v>
      </c>
      <c r="L464" s="231" t="s">
        <v>97</v>
      </c>
      <c r="M464" s="515">
        <v>8</v>
      </c>
      <c r="N464" s="515" t="s">
        <v>24</v>
      </c>
      <c r="O464" s="231" t="s">
        <v>1860</v>
      </c>
      <c r="P464" s="2159">
        <f t="shared" si="40"/>
        <v>3</v>
      </c>
      <c r="Q464" s="280">
        <v>2</v>
      </c>
      <c r="R464" s="281">
        <v>1</v>
      </c>
      <c r="S464" s="281"/>
      <c r="T464" s="281"/>
      <c r="U464" s="281"/>
      <c r="V464" s="281"/>
      <c r="W464" s="282"/>
      <c r="X464" s="1870"/>
      <c r="Y464" s="1870"/>
      <c r="Z464" s="1868"/>
      <c r="AC464" s="549" t="str">
        <f t="shared" si="43"/>
        <v/>
      </c>
      <c r="AF464" s="2111">
        <f t="shared" si="41"/>
        <v>3</v>
      </c>
      <c r="AG464" s="2111">
        <f t="shared" si="42"/>
        <v>0</v>
      </c>
    </row>
    <row r="465" spans="1:33" s="549" customFormat="1" ht="15" customHeight="1" thickBot="1" x14ac:dyDescent="0.25">
      <c r="A465" s="790"/>
      <c r="B465" s="73" t="s">
        <v>1981</v>
      </c>
      <c r="C465" s="113"/>
      <c r="D465" s="899" t="s">
        <v>1982</v>
      </c>
      <c r="E465" s="900"/>
      <c r="F465" s="472"/>
      <c r="G465" s="473"/>
      <c r="H465" s="187" t="s">
        <v>421</v>
      </c>
      <c r="I465" s="187" t="s">
        <v>1847</v>
      </c>
      <c r="J465" s="187"/>
      <c r="K465" s="231" t="s">
        <v>1989</v>
      </c>
      <c r="L465" s="231" t="s">
        <v>97</v>
      </c>
      <c r="M465" s="515">
        <v>8</v>
      </c>
      <c r="N465" s="515" t="s">
        <v>98</v>
      </c>
      <c r="O465" s="231" t="s">
        <v>429</v>
      </c>
      <c r="P465" s="2159">
        <f t="shared" si="40"/>
        <v>3</v>
      </c>
      <c r="Q465" s="280">
        <v>2</v>
      </c>
      <c r="R465" s="281">
        <v>1</v>
      </c>
      <c r="S465" s="281"/>
      <c r="T465" s="281"/>
      <c r="U465" s="281"/>
      <c r="V465" s="281"/>
      <c r="W465" s="282"/>
      <c r="X465" s="1870"/>
      <c r="Y465" s="1870"/>
      <c r="Z465" s="1868"/>
      <c r="AC465" s="549" t="str">
        <f t="shared" si="43"/>
        <v/>
      </c>
      <c r="AF465" s="2111">
        <f t="shared" si="41"/>
        <v>3</v>
      </c>
      <c r="AG465" s="2111">
        <f t="shared" si="42"/>
        <v>0</v>
      </c>
    </row>
    <row r="466" spans="1:33" s="549" customFormat="1" ht="15" customHeight="1" thickBot="1" x14ac:dyDescent="0.25">
      <c r="A466" s="790"/>
      <c r="B466" s="73" t="s">
        <v>1981</v>
      </c>
      <c r="C466" s="113"/>
      <c r="D466" s="899" t="s">
        <v>1982</v>
      </c>
      <c r="E466" s="900"/>
      <c r="F466" s="472"/>
      <c r="G466" s="473"/>
      <c r="H466" s="187" t="s">
        <v>421</v>
      </c>
      <c r="I466" s="187" t="s">
        <v>1847</v>
      </c>
      <c r="J466" s="1756" t="s">
        <v>1424</v>
      </c>
      <c r="K466" s="212" t="s">
        <v>1539</v>
      </c>
      <c r="L466" s="231"/>
      <c r="M466" s="515"/>
      <c r="N466" s="515"/>
      <c r="O466" s="231"/>
      <c r="P466" s="2159">
        <f t="shared" si="40"/>
        <v>0</v>
      </c>
      <c r="Q466" s="280"/>
      <c r="R466" s="281"/>
      <c r="S466" s="281">
        <v>4</v>
      </c>
      <c r="T466" s="281"/>
      <c r="U466" s="281"/>
      <c r="V466" s="281"/>
      <c r="W466" s="282"/>
      <c r="X466" s="1870"/>
      <c r="Y466" s="1870"/>
      <c r="Z466" s="1868"/>
      <c r="AC466" s="549" t="str">
        <f t="shared" si="43"/>
        <v/>
      </c>
      <c r="AF466" s="2111">
        <f t="shared" si="41"/>
        <v>0</v>
      </c>
      <c r="AG466" s="2111">
        <f t="shared" si="42"/>
        <v>4</v>
      </c>
    </row>
    <row r="467" spans="1:33" s="549" customFormat="1" ht="15" customHeight="1" thickBot="1" x14ac:dyDescent="0.25">
      <c r="A467" s="790"/>
      <c r="B467" s="73" t="s">
        <v>1981</v>
      </c>
      <c r="C467" s="113"/>
      <c r="D467" s="899" t="s">
        <v>1982</v>
      </c>
      <c r="E467" s="900"/>
      <c r="F467" s="472"/>
      <c r="G467" s="473"/>
      <c r="H467" s="187" t="s">
        <v>421</v>
      </c>
      <c r="I467" s="187" t="s">
        <v>1847</v>
      </c>
      <c r="J467" s="1756" t="s">
        <v>1424</v>
      </c>
      <c r="K467" s="212" t="s">
        <v>1863</v>
      </c>
      <c r="L467" s="231"/>
      <c r="M467" s="515"/>
      <c r="N467" s="515"/>
      <c r="O467" s="231"/>
      <c r="P467" s="2159">
        <f t="shared" si="40"/>
        <v>0</v>
      </c>
      <c r="Q467" s="280"/>
      <c r="R467" s="281"/>
      <c r="S467" s="281">
        <v>2</v>
      </c>
      <c r="T467" s="281"/>
      <c r="U467" s="281"/>
      <c r="V467" s="281"/>
      <c r="W467" s="282"/>
      <c r="X467" s="1870"/>
      <c r="Y467" s="1870"/>
      <c r="Z467" s="1868"/>
      <c r="AC467" s="549" t="str">
        <f t="shared" si="43"/>
        <v/>
      </c>
      <c r="AF467" s="2111">
        <f t="shared" si="41"/>
        <v>0</v>
      </c>
      <c r="AG467" s="2111">
        <f t="shared" si="42"/>
        <v>2</v>
      </c>
    </row>
    <row r="468" spans="1:33" s="549" customFormat="1" ht="15" customHeight="1" thickBot="1" x14ac:dyDescent="0.25">
      <c r="A468" s="790"/>
      <c r="B468" s="73" t="s">
        <v>1981</v>
      </c>
      <c r="C468" s="113"/>
      <c r="D468" s="907" t="s">
        <v>1982</v>
      </c>
      <c r="E468" s="900"/>
      <c r="F468" s="472"/>
      <c r="G468" s="473"/>
      <c r="H468" s="188" t="s">
        <v>421</v>
      </c>
      <c r="I468" s="188" t="s">
        <v>1847</v>
      </c>
      <c r="J468" s="1790" t="s">
        <v>95</v>
      </c>
      <c r="K468" s="225" t="s">
        <v>1711</v>
      </c>
      <c r="L468" s="232"/>
      <c r="M468" s="527"/>
      <c r="N468" s="527"/>
      <c r="O468" s="232"/>
      <c r="P468" s="2159">
        <f t="shared" si="40"/>
        <v>0</v>
      </c>
      <c r="Q468" s="316"/>
      <c r="R468" s="317"/>
      <c r="S468" s="317"/>
      <c r="T468" s="317"/>
      <c r="U468" s="317">
        <v>5</v>
      </c>
      <c r="V468" s="317"/>
      <c r="W468" s="318"/>
      <c r="X468" s="1870"/>
      <c r="Y468" s="1870"/>
      <c r="Z468" s="1868"/>
      <c r="AC468" s="549" t="str">
        <f t="shared" si="43"/>
        <v/>
      </c>
      <c r="AF468" s="2111">
        <f t="shared" si="41"/>
        <v>0</v>
      </c>
      <c r="AG468" s="2111">
        <f t="shared" si="42"/>
        <v>0</v>
      </c>
    </row>
    <row r="469" spans="1:33" s="549" customFormat="1" ht="15" customHeight="1" thickBot="1" x14ac:dyDescent="0.25">
      <c r="A469" s="790"/>
      <c r="B469" s="73" t="s">
        <v>1981</v>
      </c>
      <c r="C469" s="113"/>
      <c r="D469" s="907" t="s">
        <v>1982</v>
      </c>
      <c r="E469" s="900"/>
      <c r="F469" s="472"/>
      <c r="G469" s="473"/>
      <c r="H469" s="188" t="s">
        <v>421</v>
      </c>
      <c r="I469" s="188" t="s">
        <v>1847</v>
      </c>
      <c r="J469" s="1756" t="s">
        <v>1424</v>
      </c>
      <c r="K469" s="232" t="s">
        <v>1644</v>
      </c>
      <c r="L469" s="232"/>
      <c r="M469" s="527"/>
      <c r="N469" s="527"/>
      <c r="O469" s="232"/>
      <c r="P469" s="2159">
        <f t="shared" si="40"/>
        <v>0</v>
      </c>
      <c r="Q469" s="316"/>
      <c r="R469" s="317"/>
      <c r="S469" s="317">
        <v>5</v>
      </c>
      <c r="T469" s="317"/>
      <c r="U469" s="317"/>
      <c r="V469" s="317"/>
      <c r="W469" s="318"/>
      <c r="X469" s="1870"/>
      <c r="Y469" s="1870"/>
      <c r="Z469" s="1868"/>
      <c r="AC469" s="549" t="str">
        <f t="shared" si="43"/>
        <v/>
      </c>
      <c r="AF469" s="2111">
        <f t="shared" si="41"/>
        <v>0</v>
      </c>
      <c r="AG469" s="2111">
        <f t="shared" si="42"/>
        <v>5</v>
      </c>
    </row>
    <row r="470" spans="1:33" s="549" customFormat="1" ht="15" customHeight="1" thickBot="1" x14ac:dyDescent="0.25">
      <c r="A470" s="275"/>
      <c r="B470" s="92" t="s">
        <v>1981</v>
      </c>
      <c r="C470" s="115"/>
      <c r="D470" s="901" t="s">
        <v>1982</v>
      </c>
      <c r="E470" s="904"/>
      <c r="F470" s="474"/>
      <c r="G470" s="475"/>
      <c r="H470" s="206" t="s">
        <v>421</v>
      </c>
      <c r="I470" s="206" t="s">
        <v>1847</v>
      </c>
      <c r="J470" s="1756" t="s">
        <v>1424</v>
      </c>
      <c r="K470" s="742" t="s">
        <v>1894</v>
      </c>
      <c r="L470" s="233"/>
      <c r="M470" s="528"/>
      <c r="N470" s="528"/>
      <c r="O470" s="233"/>
      <c r="P470" s="2159">
        <f t="shared" si="40"/>
        <v>0</v>
      </c>
      <c r="Q470" s="319"/>
      <c r="R470" s="320"/>
      <c r="S470" s="320"/>
      <c r="T470" s="320"/>
      <c r="U470" s="320"/>
      <c r="V470" s="320"/>
      <c r="W470" s="321">
        <v>4</v>
      </c>
      <c r="X470" s="1893">
        <f>SUM(Q460:W470)</f>
        <v>40</v>
      </c>
      <c r="Y470" s="1893">
        <f>X470</f>
        <v>40</v>
      </c>
      <c r="Z470" s="1868"/>
      <c r="AC470" s="549" t="str">
        <f t="shared" si="43"/>
        <v/>
      </c>
      <c r="AF470" s="2111">
        <f t="shared" si="41"/>
        <v>0</v>
      </c>
      <c r="AG470" s="2111">
        <f t="shared" si="42"/>
        <v>4</v>
      </c>
    </row>
    <row r="471" spans="1:33" s="549" customFormat="1" ht="15" customHeight="1" thickBot="1" x14ac:dyDescent="0.25">
      <c r="A471" s="273">
        <f>+A460+1</f>
        <v>50</v>
      </c>
      <c r="B471" s="630" t="s">
        <v>1984</v>
      </c>
      <c r="C471" s="111" t="s">
        <v>35</v>
      </c>
      <c r="D471" s="898" t="s">
        <v>1985</v>
      </c>
      <c r="E471" s="842" t="s">
        <v>88</v>
      </c>
      <c r="F471" s="472" t="s">
        <v>1912</v>
      </c>
      <c r="G471" s="460" t="s">
        <v>1906</v>
      </c>
      <c r="H471" s="205" t="s">
        <v>421</v>
      </c>
      <c r="I471" s="205" t="s">
        <v>1847</v>
      </c>
      <c r="J471" s="205"/>
      <c r="K471" s="230" t="s">
        <v>1986</v>
      </c>
      <c r="L471" s="230" t="s">
        <v>97</v>
      </c>
      <c r="M471" s="526" t="s">
        <v>392</v>
      </c>
      <c r="N471" s="526" t="s">
        <v>24</v>
      </c>
      <c r="O471" s="230" t="s">
        <v>1860</v>
      </c>
      <c r="P471" s="2159">
        <f t="shared" si="40"/>
        <v>2</v>
      </c>
      <c r="Q471" s="277">
        <v>2</v>
      </c>
      <c r="R471" s="278"/>
      <c r="S471" s="278"/>
      <c r="T471" s="278"/>
      <c r="U471" s="278"/>
      <c r="V471" s="278"/>
      <c r="W471" s="279"/>
      <c r="X471" s="1867"/>
      <c r="Y471" s="1867"/>
      <c r="Z471" s="1868" t="str">
        <f>C471</f>
        <v>TC</v>
      </c>
      <c r="AA471" s="549" t="s">
        <v>876</v>
      </c>
      <c r="AB471" s="549" t="s">
        <v>880</v>
      </c>
      <c r="AC471" s="549">
        <f t="shared" si="43"/>
        <v>15</v>
      </c>
      <c r="AF471" s="2111">
        <f t="shared" si="41"/>
        <v>2</v>
      </c>
      <c r="AG471" s="2111">
        <f t="shared" si="42"/>
        <v>0</v>
      </c>
    </row>
    <row r="472" spans="1:33" s="549" customFormat="1" ht="15" customHeight="1" thickBot="1" x14ac:dyDescent="0.25">
      <c r="A472" s="790"/>
      <c r="B472" s="73" t="s">
        <v>1984</v>
      </c>
      <c r="C472" s="113"/>
      <c r="D472" s="899" t="s">
        <v>1985</v>
      </c>
      <c r="E472" s="900"/>
      <c r="F472" s="472"/>
      <c r="G472" s="473"/>
      <c r="H472" s="187" t="s">
        <v>421</v>
      </c>
      <c r="I472" s="187" t="s">
        <v>1847</v>
      </c>
      <c r="J472" s="187"/>
      <c r="K472" s="231" t="s">
        <v>1986</v>
      </c>
      <c r="L472" s="231" t="s">
        <v>97</v>
      </c>
      <c r="M472" s="515" t="s">
        <v>392</v>
      </c>
      <c r="N472" s="515" t="s">
        <v>98</v>
      </c>
      <c r="O472" s="231" t="s">
        <v>429</v>
      </c>
      <c r="P472" s="2159">
        <f t="shared" si="40"/>
        <v>2</v>
      </c>
      <c r="Q472" s="280">
        <v>2</v>
      </c>
      <c r="R472" s="281"/>
      <c r="S472" s="281"/>
      <c r="T472" s="281"/>
      <c r="U472" s="281"/>
      <c r="V472" s="281"/>
      <c r="W472" s="282"/>
      <c r="X472" s="1870"/>
      <c r="Y472" s="1870"/>
      <c r="Z472" s="1868"/>
      <c r="AC472" s="549" t="str">
        <f t="shared" si="43"/>
        <v/>
      </c>
      <c r="AF472" s="2111">
        <f t="shared" si="41"/>
        <v>2</v>
      </c>
      <c r="AG472" s="2111">
        <f t="shared" si="42"/>
        <v>0</v>
      </c>
    </row>
    <row r="473" spans="1:33" s="549" customFormat="1" ht="15" customHeight="1" thickBot="1" x14ac:dyDescent="0.25">
      <c r="A473" s="790"/>
      <c r="B473" s="73" t="s">
        <v>1984</v>
      </c>
      <c r="C473" s="113"/>
      <c r="D473" s="899" t="s">
        <v>1985</v>
      </c>
      <c r="E473" s="900"/>
      <c r="F473" s="472"/>
      <c r="G473" s="473"/>
      <c r="H473" s="187" t="s">
        <v>421</v>
      </c>
      <c r="I473" s="187" t="s">
        <v>1847</v>
      </c>
      <c r="J473" s="187"/>
      <c r="K473" s="231" t="s">
        <v>1987</v>
      </c>
      <c r="L473" s="231" t="s">
        <v>97</v>
      </c>
      <c r="M473" s="515" t="s">
        <v>393</v>
      </c>
      <c r="N473" s="515" t="s">
        <v>24</v>
      </c>
      <c r="O473" s="231" t="s">
        <v>1860</v>
      </c>
      <c r="P473" s="2159">
        <f t="shared" si="40"/>
        <v>5</v>
      </c>
      <c r="Q473" s="280">
        <v>3</v>
      </c>
      <c r="R473" s="281">
        <v>2</v>
      </c>
      <c r="S473" s="281"/>
      <c r="T473" s="281"/>
      <c r="U473" s="281"/>
      <c r="V473" s="281"/>
      <c r="W473" s="282"/>
      <c r="X473" s="1870"/>
      <c r="Y473" s="1870"/>
      <c r="Z473" s="1868"/>
      <c r="AC473" s="549" t="str">
        <f t="shared" si="43"/>
        <v/>
      </c>
      <c r="AF473" s="2111">
        <f t="shared" si="41"/>
        <v>5</v>
      </c>
      <c r="AG473" s="2111">
        <f t="shared" si="42"/>
        <v>0</v>
      </c>
    </row>
    <row r="474" spans="1:33" s="549" customFormat="1" ht="15" customHeight="1" thickBot="1" x14ac:dyDescent="0.25">
      <c r="A474" s="790"/>
      <c r="B474" s="73" t="s">
        <v>1984</v>
      </c>
      <c r="C474" s="113"/>
      <c r="D474" s="899" t="s">
        <v>1985</v>
      </c>
      <c r="E474" s="900"/>
      <c r="F474" s="472"/>
      <c r="G474" s="473"/>
      <c r="H474" s="187" t="s">
        <v>421</v>
      </c>
      <c r="I474" s="187" t="s">
        <v>1847</v>
      </c>
      <c r="J474" s="187"/>
      <c r="K474" s="231" t="s">
        <v>1951</v>
      </c>
      <c r="L474" s="231" t="s">
        <v>97</v>
      </c>
      <c r="M474" s="515" t="s">
        <v>393</v>
      </c>
      <c r="N474" s="515" t="s">
        <v>98</v>
      </c>
      <c r="O474" s="231" t="s">
        <v>1860</v>
      </c>
      <c r="P474" s="2159">
        <f t="shared" si="40"/>
        <v>2</v>
      </c>
      <c r="Q474" s="280">
        <v>2</v>
      </c>
      <c r="R474" s="281"/>
      <c r="S474" s="281"/>
      <c r="T474" s="281"/>
      <c r="U474" s="281"/>
      <c r="V474" s="281"/>
      <c r="W474" s="282"/>
      <c r="X474" s="1870"/>
      <c r="Y474" s="1870"/>
      <c r="Z474" s="1868"/>
      <c r="AC474" s="549" t="str">
        <f t="shared" si="43"/>
        <v/>
      </c>
      <c r="AF474" s="2111">
        <f t="shared" si="41"/>
        <v>2</v>
      </c>
      <c r="AG474" s="2111">
        <f t="shared" si="42"/>
        <v>0</v>
      </c>
    </row>
    <row r="475" spans="1:33" s="549" customFormat="1" ht="15" customHeight="1" thickBot="1" x14ac:dyDescent="0.25">
      <c r="A475" s="790"/>
      <c r="B475" s="73" t="s">
        <v>1984</v>
      </c>
      <c r="C475" s="113"/>
      <c r="D475" s="1897" t="s">
        <v>1985</v>
      </c>
      <c r="E475" s="900"/>
      <c r="F475" s="472"/>
      <c r="G475" s="473"/>
      <c r="H475" s="736" t="s">
        <v>421</v>
      </c>
      <c r="I475" s="736" t="s">
        <v>1847</v>
      </c>
      <c r="J475" s="736"/>
      <c r="K475" s="756" t="s">
        <v>1987</v>
      </c>
      <c r="L475" s="756" t="s">
        <v>97</v>
      </c>
      <c r="M475" s="757" t="s">
        <v>393</v>
      </c>
      <c r="N475" s="757" t="s">
        <v>98</v>
      </c>
      <c r="O475" s="756" t="s">
        <v>1860</v>
      </c>
      <c r="P475" s="2159">
        <f t="shared" si="40"/>
        <v>5</v>
      </c>
      <c r="Q475" s="758">
        <v>3</v>
      </c>
      <c r="R475" s="759">
        <v>2</v>
      </c>
      <c r="S475" s="759"/>
      <c r="T475" s="759"/>
      <c r="U475" s="759"/>
      <c r="V475" s="759"/>
      <c r="W475" s="760"/>
      <c r="X475" s="1870"/>
      <c r="Y475" s="1870"/>
      <c r="Z475" s="1868"/>
      <c r="AC475" s="549" t="str">
        <f t="shared" si="43"/>
        <v/>
      </c>
      <c r="AF475" s="2111">
        <f t="shared" si="41"/>
        <v>5</v>
      </c>
      <c r="AG475" s="2111">
        <f t="shared" si="42"/>
        <v>0</v>
      </c>
    </row>
    <row r="476" spans="1:33" s="549" customFormat="1" ht="15" customHeight="1" thickBot="1" x14ac:dyDescent="0.25">
      <c r="A476" s="790"/>
      <c r="B476" s="73" t="s">
        <v>1984</v>
      </c>
      <c r="C476" s="113"/>
      <c r="D476" s="1897" t="s">
        <v>1985</v>
      </c>
      <c r="E476" s="900"/>
      <c r="F476" s="472"/>
      <c r="G476" s="473"/>
      <c r="H476" s="736" t="s">
        <v>421</v>
      </c>
      <c r="I476" s="736" t="s">
        <v>1847</v>
      </c>
      <c r="J476" s="736"/>
      <c r="K476" s="756" t="s">
        <v>1988</v>
      </c>
      <c r="L476" s="756" t="s">
        <v>97</v>
      </c>
      <c r="M476" s="757" t="s">
        <v>391</v>
      </c>
      <c r="N476" s="757" t="s">
        <v>395</v>
      </c>
      <c r="O476" s="756" t="s">
        <v>429</v>
      </c>
      <c r="P476" s="2159">
        <f t="shared" si="40"/>
        <v>4</v>
      </c>
      <c r="Q476" s="758">
        <v>3</v>
      </c>
      <c r="R476" s="759">
        <v>1</v>
      </c>
      <c r="S476" s="759"/>
      <c r="T476" s="759"/>
      <c r="U476" s="759"/>
      <c r="V476" s="759"/>
      <c r="W476" s="760"/>
      <c r="X476" s="1870"/>
      <c r="Y476" s="1870"/>
      <c r="Z476" s="1868"/>
      <c r="AC476" s="549" t="str">
        <f t="shared" si="43"/>
        <v/>
      </c>
      <c r="AF476" s="2111">
        <f t="shared" si="41"/>
        <v>4</v>
      </c>
      <c r="AG476" s="2111">
        <f t="shared" si="42"/>
        <v>0</v>
      </c>
    </row>
    <row r="477" spans="1:33" s="549" customFormat="1" ht="15" customHeight="1" thickBot="1" x14ac:dyDescent="0.25">
      <c r="A477" s="790"/>
      <c r="B477" s="73" t="s">
        <v>1984</v>
      </c>
      <c r="C477" s="113"/>
      <c r="D477" s="1897" t="s">
        <v>1985</v>
      </c>
      <c r="E477" s="900"/>
      <c r="F477" s="472"/>
      <c r="G477" s="473"/>
      <c r="H477" s="736" t="s">
        <v>421</v>
      </c>
      <c r="I477" s="736" t="s">
        <v>1847</v>
      </c>
      <c r="J477" s="1756" t="s">
        <v>1424</v>
      </c>
      <c r="K477" s="212" t="s">
        <v>1539</v>
      </c>
      <c r="L477" s="756"/>
      <c r="M477" s="757"/>
      <c r="N477" s="757"/>
      <c r="O477" s="756"/>
      <c r="P477" s="2159">
        <f t="shared" si="40"/>
        <v>0</v>
      </c>
      <c r="Q477" s="758"/>
      <c r="R477" s="759"/>
      <c r="S477" s="759">
        <v>4</v>
      </c>
      <c r="T477" s="759"/>
      <c r="U477" s="759"/>
      <c r="V477" s="759"/>
      <c r="W477" s="760"/>
      <c r="X477" s="1870"/>
      <c r="Y477" s="1870"/>
      <c r="Z477" s="1868"/>
      <c r="AC477" s="549" t="str">
        <f t="shared" si="43"/>
        <v/>
      </c>
      <c r="AF477" s="2111">
        <f t="shared" si="41"/>
        <v>0</v>
      </c>
      <c r="AG477" s="2111">
        <f t="shared" si="42"/>
        <v>4</v>
      </c>
    </row>
    <row r="478" spans="1:33" s="549" customFormat="1" ht="15" customHeight="1" thickBot="1" x14ac:dyDescent="0.25">
      <c r="A478" s="790"/>
      <c r="B478" s="73" t="s">
        <v>1984</v>
      </c>
      <c r="C478" s="113"/>
      <c r="D478" s="1897" t="s">
        <v>1985</v>
      </c>
      <c r="E478" s="900"/>
      <c r="F478" s="472"/>
      <c r="G478" s="473"/>
      <c r="H478" s="736" t="s">
        <v>421</v>
      </c>
      <c r="I478" s="736" t="s">
        <v>1847</v>
      </c>
      <c r="J478" s="1756" t="s">
        <v>1424</v>
      </c>
      <c r="K478" s="212" t="s">
        <v>1863</v>
      </c>
      <c r="L478" s="756"/>
      <c r="M478" s="757"/>
      <c r="N478" s="757"/>
      <c r="O478" s="756"/>
      <c r="P478" s="2159">
        <f t="shared" si="40"/>
        <v>0</v>
      </c>
      <c r="Q478" s="758"/>
      <c r="R478" s="759"/>
      <c r="S478" s="759">
        <v>2</v>
      </c>
      <c r="T478" s="759"/>
      <c r="U478" s="759"/>
      <c r="V478" s="759"/>
      <c r="W478" s="760"/>
      <c r="X478" s="1870"/>
      <c r="Y478" s="1870"/>
      <c r="Z478" s="1868"/>
      <c r="AC478" s="549" t="str">
        <f t="shared" si="43"/>
        <v/>
      </c>
      <c r="AF478" s="2111">
        <f t="shared" si="41"/>
        <v>0</v>
      </c>
      <c r="AG478" s="2111">
        <f t="shared" si="42"/>
        <v>2</v>
      </c>
    </row>
    <row r="479" spans="1:33" s="549" customFormat="1" ht="15" customHeight="1" thickBot="1" x14ac:dyDescent="0.25">
      <c r="A479" s="790"/>
      <c r="B479" s="73" t="s">
        <v>1984</v>
      </c>
      <c r="C479" s="113"/>
      <c r="D479" s="899" t="s">
        <v>1985</v>
      </c>
      <c r="E479" s="900"/>
      <c r="F479" s="472"/>
      <c r="G479" s="473"/>
      <c r="H479" s="187" t="s">
        <v>421</v>
      </c>
      <c r="I479" s="187" t="s">
        <v>1847</v>
      </c>
      <c r="J479" s="1756" t="s">
        <v>1424</v>
      </c>
      <c r="K479" s="231" t="s">
        <v>1864</v>
      </c>
      <c r="L479" s="231"/>
      <c r="M479" s="515"/>
      <c r="N479" s="515"/>
      <c r="O479" s="231"/>
      <c r="P479" s="2159">
        <f t="shared" si="40"/>
        <v>0</v>
      </c>
      <c r="Q479" s="280"/>
      <c r="R479" s="281"/>
      <c r="S479" s="281"/>
      <c r="T479" s="281"/>
      <c r="U479" s="281"/>
      <c r="V479" s="281"/>
      <c r="W479" s="282">
        <v>5</v>
      </c>
      <c r="X479" s="1870"/>
      <c r="Y479" s="1870"/>
      <c r="Z479" s="1868"/>
      <c r="AC479" s="549" t="str">
        <f t="shared" si="43"/>
        <v/>
      </c>
      <c r="AF479" s="2111">
        <f t="shared" si="41"/>
        <v>0</v>
      </c>
      <c r="AG479" s="2111">
        <f t="shared" si="42"/>
        <v>5</v>
      </c>
    </row>
    <row r="480" spans="1:33" s="549" customFormat="1" ht="15" customHeight="1" thickBot="1" x14ac:dyDescent="0.25">
      <c r="A480" s="790"/>
      <c r="B480" s="73" t="s">
        <v>1984</v>
      </c>
      <c r="C480" s="113"/>
      <c r="D480" s="907" t="s">
        <v>1985</v>
      </c>
      <c r="E480" s="900"/>
      <c r="F480" s="472"/>
      <c r="G480" s="473"/>
      <c r="H480" s="188" t="s">
        <v>421</v>
      </c>
      <c r="I480" s="188" t="s">
        <v>1847</v>
      </c>
      <c r="J480" s="1914" t="s">
        <v>96</v>
      </c>
      <c r="K480" s="232" t="s">
        <v>2146</v>
      </c>
      <c r="L480" s="232"/>
      <c r="M480" s="527"/>
      <c r="N480" s="527"/>
      <c r="O480" s="232"/>
      <c r="P480" s="2159">
        <f t="shared" si="40"/>
        <v>0</v>
      </c>
      <c r="Q480" s="316"/>
      <c r="R480" s="317"/>
      <c r="S480" s="317"/>
      <c r="T480" s="317"/>
      <c r="U480" s="317"/>
      <c r="V480" s="317">
        <v>5</v>
      </c>
      <c r="W480" s="318"/>
      <c r="X480" s="1870"/>
      <c r="Y480" s="1870"/>
      <c r="Z480" s="1868"/>
      <c r="AC480" s="549" t="str">
        <f t="shared" si="43"/>
        <v/>
      </c>
      <c r="AF480" s="2111">
        <f t="shared" si="41"/>
        <v>0</v>
      </c>
      <c r="AG480" s="2111">
        <f t="shared" si="42"/>
        <v>0</v>
      </c>
    </row>
    <row r="481" spans="1:265" s="549" customFormat="1" ht="15" customHeight="1" thickBot="1" x14ac:dyDescent="0.25">
      <c r="A481" s="275"/>
      <c r="B481" s="92" t="s">
        <v>1984</v>
      </c>
      <c r="C481" s="115"/>
      <c r="D481" s="1907" t="s">
        <v>1985</v>
      </c>
      <c r="E481" s="904"/>
      <c r="F481" s="472"/>
      <c r="G481" s="475"/>
      <c r="H481" s="1908" t="s">
        <v>421</v>
      </c>
      <c r="I481" s="1908" t="s">
        <v>1847</v>
      </c>
      <c r="J481" s="1756" t="s">
        <v>1424</v>
      </c>
      <c r="K481" s="742" t="s">
        <v>1894</v>
      </c>
      <c r="L481" s="1909"/>
      <c r="M481" s="1910"/>
      <c r="N481" s="1910"/>
      <c r="O481" s="1909"/>
      <c r="P481" s="2159">
        <f t="shared" si="40"/>
        <v>0</v>
      </c>
      <c r="Q481" s="1911"/>
      <c r="R481" s="1912"/>
      <c r="S481" s="1912"/>
      <c r="T481" s="1912"/>
      <c r="U481" s="1912"/>
      <c r="V481" s="1912"/>
      <c r="W481" s="1913">
        <v>4</v>
      </c>
      <c r="X481" s="1893">
        <f>SUM(Q471:W481)</f>
        <v>40</v>
      </c>
      <c r="Y481" s="1893">
        <f>X481</f>
        <v>40</v>
      </c>
      <c r="Z481" s="1868"/>
      <c r="AC481" s="549" t="str">
        <f t="shared" si="43"/>
        <v/>
      </c>
      <c r="AF481" s="2111">
        <f t="shared" si="41"/>
        <v>0</v>
      </c>
      <c r="AG481" s="2111">
        <f t="shared" si="42"/>
        <v>4</v>
      </c>
    </row>
    <row r="482" spans="1:265" s="7" customFormat="1" ht="15" customHeight="1" thickBot="1" x14ac:dyDescent="0.25">
      <c r="A482" s="2039">
        <f>A471+1</f>
        <v>51</v>
      </c>
      <c r="B482" s="630" t="s">
        <v>365</v>
      </c>
      <c r="C482" s="116" t="s">
        <v>35</v>
      </c>
      <c r="D482" s="868" t="s">
        <v>584</v>
      </c>
      <c r="E482" s="842" t="s">
        <v>91</v>
      </c>
      <c r="F482" s="459" t="s">
        <v>563</v>
      </c>
      <c r="G482" s="460" t="s">
        <v>585</v>
      </c>
      <c r="H482" s="199" t="s">
        <v>351</v>
      </c>
      <c r="I482" s="199" t="s">
        <v>1371</v>
      </c>
      <c r="J482" s="199"/>
      <c r="K482" s="218" t="s">
        <v>1192</v>
      </c>
      <c r="L482" s="218" t="s">
        <v>401</v>
      </c>
      <c r="M482" s="510">
        <v>4</v>
      </c>
      <c r="N482" s="510" t="s">
        <v>24</v>
      </c>
      <c r="O482" s="218" t="s">
        <v>839</v>
      </c>
      <c r="P482" s="2159">
        <f t="shared" si="40"/>
        <v>5</v>
      </c>
      <c r="Q482" s="322">
        <v>3</v>
      </c>
      <c r="R482" s="323">
        <v>2</v>
      </c>
      <c r="S482" s="323"/>
      <c r="T482" s="323"/>
      <c r="U482" s="323"/>
      <c r="V482" s="323"/>
      <c r="W482" s="324"/>
      <c r="X482" s="117"/>
      <c r="Y482" s="117"/>
      <c r="Z482" s="63" t="str">
        <f>C482</f>
        <v>TC</v>
      </c>
      <c r="AA482" s="46" t="s">
        <v>874</v>
      </c>
      <c r="AB482" s="46" t="s">
        <v>881</v>
      </c>
      <c r="AC482" s="46">
        <f t="shared" ref="AC482:AC501" si="44">IF(C482&lt;&gt;"",SUMIF(D$6:D$1505,D482,Q$6:R$1505),"")</f>
        <v>9</v>
      </c>
      <c r="AD482" s="46"/>
      <c r="AE482" s="46"/>
      <c r="AF482" s="2111">
        <f t="shared" si="41"/>
        <v>5</v>
      </c>
      <c r="AG482" s="2111">
        <f t="shared" si="42"/>
        <v>0</v>
      </c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6"/>
      <c r="DF482" s="46"/>
      <c r="DG482" s="46"/>
      <c r="DH482" s="46"/>
      <c r="DI482" s="46"/>
      <c r="DJ482" s="46"/>
      <c r="DK482" s="46"/>
      <c r="DL482" s="46"/>
      <c r="DM482" s="46"/>
      <c r="DN482" s="46"/>
      <c r="DO482" s="46"/>
      <c r="DP482" s="46"/>
      <c r="DQ482" s="46"/>
      <c r="DR482" s="46"/>
      <c r="DS482" s="46"/>
      <c r="DT482" s="46"/>
      <c r="DU482" s="46"/>
      <c r="DV482" s="46"/>
      <c r="DW482" s="46"/>
      <c r="DX482" s="46"/>
      <c r="DY482" s="46"/>
      <c r="DZ482" s="46"/>
      <c r="EA482" s="46"/>
      <c r="EB482" s="46"/>
      <c r="EC482" s="46"/>
      <c r="ED482" s="46"/>
      <c r="EE482" s="46"/>
      <c r="EF482" s="46"/>
      <c r="EG482" s="46"/>
      <c r="EH482" s="46"/>
      <c r="EI482" s="46"/>
      <c r="EJ482" s="46"/>
      <c r="EK482" s="46"/>
      <c r="EL482" s="46"/>
      <c r="EM482" s="46"/>
      <c r="EN482" s="46"/>
      <c r="EO482" s="46"/>
      <c r="EP482" s="46"/>
      <c r="EQ482" s="46"/>
      <c r="ER482" s="46"/>
      <c r="ES482" s="46"/>
      <c r="ET482" s="46"/>
      <c r="EU482" s="46"/>
      <c r="EV482" s="46"/>
      <c r="EW482" s="46"/>
      <c r="EX482" s="46"/>
      <c r="EY482" s="46"/>
      <c r="EZ482" s="46"/>
      <c r="FA482" s="46"/>
      <c r="FB482" s="46"/>
      <c r="FC482" s="46"/>
      <c r="FD482" s="46"/>
      <c r="FE482" s="46"/>
      <c r="FF482" s="46"/>
      <c r="FG482" s="46"/>
      <c r="FH482" s="46"/>
      <c r="FI482" s="46"/>
      <c r="FJ482" s="46"/>
      <c r="FK482" s="46"/>
      <c r="FL482" s="46"/>
      <c r="FM482" s="46"/>
      <c r="FN482" s="46"/>
      <c r="FO482" s="46"/>
      <c r="FP482" s="46"/>
      <c r="FQ482" s="46"/>
      <c r="FR482" s="46"/>
      <c r="FS482" s="46"/>
      <c r="FT482" s="46"/>
      <c r="FU482" s="46"/>
      <c r="FV482" s="46"/>
      <c r="FW482" s="46"/>
      <c r="FX482" s="46"/>
      <c r="FY482" s="46"/>
      <c r="FZ482" s="46"/>
      <c r="GA482" s="46"/>
      <c r="GB482" s="46"/>
      <c r="GC482" s="46"/>
      <c r="GD482" s="46"/>
      <c r="GE482" s="46"/>
      <c r="GF482" s="46"/>
      <c r="GG482" s="46"/>
      <c r="GH482" s="46"/>
      <c r="GI482" s="46"/>
      <c r="GJ482" s="46"/>
      <c r="GK482" s="46"/>
      <c r="GL482" s="46"/>
      <c r="GM482" s="46"/>
      <c r="GN482" s="46"/>
      <c r="GO482" s="46"/>
      <c r="GP482" s="46"/>
      <c r="GQ482" s="46"/>
      <c r="GR482" s="46"/>
      <c r="GS482" s="46"/>
      <c r="GT482" s="46"/>
      <c r="GU482" s="46"/>
      <c r="GV482" s="46"/>
      <c r="GW482" s="46"/>
      <c r="GX482" s="46"/>
      <c r="GY482" s="46"/>
      <c r="GZ482" s="46"/>
      <c r="HA482" s="46"/>
      <c r="HB482" s="46"/>
      <c r="HC482" s="46"/>
      <c r="HD482" s="46"/>
      <c r="HE482" s="46"/>
      <c r="HF482" s="46"/>
      <c r="HG482" s="46"/>
      <c r="HH482" s="46"/>
      <c r="HI482" s="46"/>
      <c r="HJ482" s="46"/>
      <c r="HK482" s="46"/>
      <c r="HL482" s="46"/>
      <c r="HM482" s="46"/>
      <c r="HN482" s="46"/>
      <c r="HO482" s="46"/>
      <c r="HP482" s="46"/>
      <c r="HQ482" s="46"/>
      <c r="HR482" s="46"/>
      <c r="HS482" s="46"/>
      <c r="HT482" s="46"/>
      <c r="HU482" s="46"/>
      <c r="HV482" s="46"/>
      <c r="HW482" s="46"/>
      <c r="HX482" s="46"/>
      <c r="HY482" s="46"/>
      <c r="HZ482" s="46"/>
      <c r="IA482" s="46"/>
      <c r="IB482" s="46"/>
      <c r="IC482" s="46"/>
      <c r="ID482" s="46"/>
      <c r="IE482" s="46"/>
      <c r="IF482" s="46"/>
      <c r="IG482" s="46"/>
      <c r="IH482" s="46"/>
      <c r="II482" s="46"/>
      <c r="IJ482" s="46"/>
      <c r="IK482" s="46"/>
      <c r="IL482" s="46"/>
      <c r="IM482" s="46"/>
      <c r="IN482" s="46"/>
      <c r="IO482" s="46"/>
      <c r="IP482" s="46"/>
      <c r="IQ482" s="46"/>
      <c r="IR482" s="46"/>
      <c r="IS482" s="46"/>
      <c r="IT482" s="46"/>
      <c r="IU482" s="46"/>
      <c r="IV482" s="46"/>
      <c r="IW482" s="46"/>
      <c r="IX482" s="46"/>
      <c r="IY482" s="46"/>
      <c r="IZ482" s="46"/>
      <c r="JA482" s="46"/>
      <c r="JB482" s="46"/>
      <c r="JC482" s="46"/>
      <c r="JD482" s="46"/>
      <c r="JE482" s="46"/>
    </row>
    <row r="483" spans="1:265" s="7" customFormat="1" ht="15" customHeight="1" thickBot="1" x14ac:dyDescent="0.25">
      <c r="A483" s="98"/>
      <c r="B483" s="73" t="s">
        <v>365</v>
      </c>
      <c r="C483" s="118"/>
      <c r="D483" s="870" t="s">
        <v>584</v>
      </c>
      <c r="E483" s="879"/>
      <c r="F483" s="461"/>
      <c r="G483" s="462"/>
      <c r="H483" s="181" t="s">
        <v>351</v>
      </c>
      <c r="I483" s="181" t="s">
        <v>1371</v>
      </c>
      <c r="J483" s="181"/>
      <c r="K483" s="219" t="s">
        <v>1192</v>
      </c>
      <c r="L483" s="219" t="s">
        <v>401</v>
      </c>
      <c r="M483" s="511" t="s">
        <v>1155</v>
      </c>
      <c r="N483" s="511" t="s">
        <v>98</v>
      </c>
      <c r="O483" s="219" t="s">
        <v>348</v>
      </c>
      <c r="P483" s="2159">
        <f t="shared" si="40"/>
        <v>5</v>
      </c>
      <c r="Q483" s="325">
        <v>3</v>
      </c>
      <c r="R483" s="326">
        <v>2</v>
      </c>
      <c r="S483" s="326"/>
      <c r="T483" s="326"/>
      <c r="U483" s="326"/>
      <c r="V483" s="326"/>
      <c r="W483" s="327"/>
      <c r="X483" s="119"/>
      <c r="Y483" s="119"/>
      <c r="Z483" s="63"/>
      <c r="AA483" s="46"/>
      <c r="AB483" s="46"/>
      <c r="AC483" s="46" t="str">
        <f t="shared" si="44"/>
        <v/>
      </c>
      <c r="AD483" s="46"/>
      <c r="AE483" s="46"/>
      <c r="AF483" s="2111">
        <f t="shared" si="41"/>
        <v>5</v>
      </c>
      <c r="AG483" s="2111">
        <f t="shared" si="42"/>
        <v>0</v>
      </c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46"/>
      <c r="DP483" s="46"/>
      <c r="DQ483" s="46"/>
      <c r="DR483" s="46"/>
      <c r="DS483" s="46"/>
      <c r="DT483" s="46"/>
      <c r="DU483" s="46"/>
      <c r="DV483" s="46"/>
      <c r="DW483" s="46"/>
      <c r="DX483" s="46"/>
      <c r="DY483" s="46"/>
      <c r="DZ483" s="46"/>
      <c r="EA483" s="46"/>
      <c r="EB483" s="46"/>
      <c r="EC483" s="46"/>
      <c r="ED483" s="46"/>
      <c r="EE483" s="46"/>
      <c r="EF483" s="46"/>
      <c r="EG483" s="46"/>
      <c r="EH483" s="46"/>
      <c r="EI483" s="46"/>
      <c r="EJ483" s="46"/>
      <c r="EK483" s="46"/>
      <c r="EL483" s="46"/>
      <c r="EM483" s="46"/>
      <c r="EN483" s="46"/>
      <c r="EO483" s="46"/>
      <c r="EP483" s="46"/>
      <c r="EQ483" s="46"/>
      <c r="ER483" s="46"/>
      <c r="ES483" s="46"/>
      <c r="ET483" s="46"/>
      <c r="EU483" s="46"/>
      <c r="EV483" s="46"/>
      <c r="EW483" s="46"/>
      <c r="EX483" s="46"/>
      <c r="EY483" s="46"/>
      <c r="EZ483" s="46"/>
      <c r="FA483" s="46"/>
      <c r="FB483" s="46"/>
      <c r="FC483" s="46"/>
      <c r="FD483" s="46"/>
      <c r="FE483" s="46"/>
      <c r="FF483" s="46"/>
      <c r="FG483" s="46"/>
      <c r="FH483" s="46"/>
      <c r="FI483" s="46"/>
      <c r="FJ483" s="46"/>
      <c r="FK483" s="46"/>
      <c r="FL483" s="46"/>
      <c r="FM483" s="46"/>
      <c r="FN483" s="46"/>
      <c r="FO483" s="46"/>
      <c r="FP483" s="46"/>
      <c r="FQ483" s="46"/>
      <c r="FR483" s="46"/>
      <c r="FS483" s="46"/>
      <c r="FT483" s="46"/>
      <c r="FU483" s="46"/>
      <c r="FV483" s="46"/>
      <c r="FW483" s="46"/>
      <c r="FX483" s="46"/>
      <c r="FY483" s="46"/>
      <c r="FZ483" s="46"/>
      <c r="GA483" s="46"/>
      <c r="GB483" s="46"/>
      <c r="GC483" s="46"/>
      <c r="GD483" s="46"/>
      <c r="GE483" s="46"/>
      <c r="GF483" s="46"/>
      <c r="GG483" s="46"/>
      <c r="GH483" s="46"/>
      <c r="GI483" s="46"/>
      <c r="GJ483" s="46"/>
      <c r="GK483" s="46"/>
      <c r="GL483" s="46"/>
      <c r="GM483" s="46"/>
      <c r="GN483" s="46"/>
      <c r="GO483" s="46"/>
      <c r="GP483" s="46"/>
      <c r="GQ483" s="46"/>
      <c r="GR483" s="46"/>
      <c r="GS483" s="46"/>
      <c r="GT483" s="46"/>
      <c r="GU483" s="46"/>
      <c r="GV483" s="46"/>
      <c r="GW483" s="46"/>
      <c r="GX483" s="46"/>
      <c r="GY483" s="46"/>
      <c r="GZ483" s="46"/>
      <c r="HA483" s="46"/>
      <c r="HB483" s="46"/>
      <c r="HC483" s="46"/>
      <c r="HD483" s="46"/>
      <c r="HE483" s="46"/>
      <c r="HF483" s="46"/>
      <c r="HG483" s="46"/>
      <c r="HH483" s="46"/>
      <c r="HI483" s="46"/>
      <c r="HJ483" s="46"/>
      <c r="HK483" s="46"/>
      <c r="HL483" s="46"/>
      <c r="HM483" s="46"/>
      <c r="HN483" s="46"/>
      <c r="HO483" s="46"/>
      <c r="HP483" s="46"/>
      <c r="HQ483" s="46"/>
      <c r="HR483" s="46"/>
      <c r="HS483" s="46"/>
      <c r="HT483" s="46"/>
      <c r="HU483" s="46"/>
      <c r="HV483" s="46"/>
      <c r="HW483" s="46"/>
      <c r="HX483" s="46"/>
      <c r="HY483" s="46"/>
      <c r="HZ483" s="46"/>
      <c r="IA483" s="46"/>
      <c r="IB483" s="46"/>
      <c r="IC483" s="46"/>
      <c r="ID483" s="46"/>
      <c r="IE483" s="46"/>
      <c r="IF483" s="46"/>
      <c r="IG483" s="46"/>
      <c r="IH483" s="46"/>
      <c r="II483" s="46"/>
      <c r="IJ483" s="46"/>
      <c r="IK483" s="46"/>
      <c r="IL483" s="46"/>
      <c r="IM483" s="46"/>
      <c r="IN483" s="46"/>
      <c r="IO483" s="46"/>
      <c r="IP483" s="46"/>
      <c r="IQ483" s="46"/>
      <c r="IR483" s="46"/>
      <c r="IS483" s="46"/>
      <c r="IT483" s="46"/>
      <c r="IU483" s="46"/>
      <c r="IV483" s="46"/>
      <c r="IW483" s="46"/>
      <c r="IX483" s="46"/>
      <c r="IY483" s="46"/>
      <c r="IZ483" s="46"/>
      <c r="JA483" s="46"/>
      <c r="JB483" s="46"/>
      <c r="JC483" s="46"/>
      <c r="JD483" s="46"/>
      <c r="JE483" s="46"/>
    </row>
    <row r="484" spans="1:265" s="7" customFormat="1" ht="15" customHeight="1" thickBot="1" x14ac:dyDescent="0.25">
      <c r="A484" s="98"/>
      <c r="B484" s="73" t="s">
        <v>365</v>
      </c>
      <c r="C484" s="118"/>
      <c r="D484" s="870" t="s">
        <v>584</v>
      </c>
      <c r="E484" s="879"/>
      <c r="F484" s="461"/>
      <c r="G484" s="462"/>
      <c r="H484" s="181" t="s">
        <v>351</v>
      </c>
      <c r="I484" s="181" t="s">
        <v>1371</v>
      </c>
      <c r="J484" s="181"/>
      <c r="K484" s="219" t="s">
        <v>1319</v>
      </c>
      <c r="L484" s="219" t="s">
        <v>401</v>
      </c>
      <c r="M484" s="511">
        <v>9</v>
      </c>
      <c r="N484" s="511" t="s">
        <v>24</v>
      </c>
      <c r="O484" s="219" t="s">
        <v>402</v>
      </c>
      <c r="P484" s="2159">
        <f t="shared" si="40"/>
        <v>7</v>
      </c>
      <c r="Q484" s="325">
        <v>3</v>
      </c>
      <c r="R484" s="326">
        <v>4</v>
      </c>
      <c r="S484" s="326"/>
      <c r="T484" s="326"/>
      <c r="U484" s="326"/>
      <c r="V484" s="326"/>
      <c r="W484" s="327"/>
      <c r="X484" s="119"/>
      <c r="Y484" s="119"/>
      <c r="Z484" s="63"/>
      <c r="AA484" s="46"/>
      <c r="AB484" s="46"/>
      <c r="AC484" s="46" t="str">
        <f t="shared" si="44"/>
        <v/>
      </c>
      <c r="AD484" s="46"/>
      <c r="AE484" s="46"/>
      <c r="AF484" s="2111">
        <f t="shared" si="41"/>
        <v>7</v>
      </c>
      <c r="AG484" s="2111">
        <f t="shared" si="42"/>
        <v>0</v>
      </c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6"/>
      <c r="DA484" s="46"/>
      <c r="DB484" s="46"/>
      <c r="DC484" s="46"/>
      <c r="DD484" s="46"/>
      <c r="DE484" s="46"/>
      <c r="DF484" s="46"/>
      <c r="DG484" s="46"/>
      <c r="DH484" s="46"/>
      <c r="DI484" s="46"/>
      <c r="DJ484" s="46"/>
      <c r="DK484" s="46"/>
      <c r="DL484" s="46"/>
      <c r="DM484" s="46"/>
      <c r="DN484" s="46"/>
      <c r="DO484" s="46"/>
      <c r="DP484" s="46"/>
      <c r="DQ484" s="46"/>
      <c r="DR484" s="46"/>
      <c r="DS484" s="46"/>
      <c r="DT484" s="46"/>
      <c r="DU484" s="46"/>
      <c r="DV484" s="46"/>
      <c r="DW484" s="46"/>
      <c r="DX484" s="46"/>
      <c r="DY484" s="46"/>
      <c r="DZ484" s="46"/>
      <c r="EA484" s="46"/>
      <c r="EB484" s="46"/>
      <c r="EC484" s="46"/>
      <c r="ED484" s="46"/>
      <c r="EE484" s="46"/>
      <c r="EF484" s="46"/>
      <c r="EG484" s="46"/>
      <c r="EH484" s="46"/>
      <c r="EI484" s="46"/>
      <c r="EJ484" s="46"/>
      <c r="EK484" s="46"/>
      <c r="EL484" s="46"/>
      <c r="EM484" s="46"/>
      <c r="EN484" s="46"/>
      <c r="EO484" s="46"/>
      <c r="EP484" s="46"/>
      <c r="EQ484" s="46"/>
      <c r="ER484" s="46"/>
      <c r="ES484" s="46"/>
      <c r="ET484" s="46"/>
      <c r="EU484" s="46"/>
      <c r="EV484" s="46"/>
      <c r="EW484" s="46"/>
      <c r="EX484" s="46"/>
      <c r="EY484" s="46"/>
      <c r="EZ484" s="46"/>
      <c r="FA484" s="46"/>
      <c r="FB484" s="46"/>
      <c r="FC484" s="46"/>
      <c r="FD484" s="46"/>
      <c r="FE484" s="46"/>
      <c r="FF484" s="46"/>
      <c r="FG484" s="46"/>
      <c r="FH484" s="46"/>
      <c r="FI484" s="46"/>
      <c r="FJ484" s="46"/>
      <c r="FK484" s="46"/>
      <c r="FL484" s="46"/>
      <c r="FM484" s="46"/>
      <c r="FN484" s="46"/>
      <c r="FO484" s="46"/>
      <c r="FP484" s="46"/>
      <c r="FQ484" s="46"/>
      <c r="FR484" s="46"/>
      <c r="FS484" s="46"/>
      <c r="FT484" s="46"/>
      <c r="FU484" s="46"/>
      <c r="FV484" s="46"/>
      <c r="FW484" s="46"/>
      <c r="FX484" s="46"/>
      <c r="FY484" s="46"/>
      <c r="FZ484" s="46"/>
      <c r="GA484" s="46"/>
      <c r="GB484" s="46"/>
      <c r="GC484" s="46"/>
      <c r="GD484" s="46"/>
      <c r="GE484" s="46"/>
      <c r="GF484" s="46"/>
      <c r="GG484" s="46"/>
      <c r="GH484" s="46"/>
      <c r="GI484" s="46"/>
      <c r="GJ484" s="46"/>
      <c r="GK484" s="46"/>
      <c r="GL484" s="46"/>
      <c r="GM484" s="46"/>
      <c r="GN484" s="46"/>
      <c r="GO484" s="46"/>
      <c r="GP484" s="46"/>
      <c r="GQ484" s="46"/>
      <c r="GR484" s="46"/>
      <c r="GS484" s="46"/>
      <c r="GT484" s="46"/>
      <c r="GU484" s="46"/>
      <c r="GV484" s="46"/>
      <c r="GW484" s="46"/>
      <c r="GX484" s="46"/>
      <c r="GY484" s="46"/>
      <c r="GZ484" s="46"/>
      <c r="HA484" s="46"/>
      <c r="HB484" s="46"/>
      <c r="HC484" s="46"/>
      <c r="HD484" s="46"/>
      <c r="HE484" s="46"/>
      <c r="HF484" s="46"/>
      <c r="HG484" s="46"/>
      <c r="HH484" s="46"/>
      <c r="HI484" s="46"/>
      <c r="HJ484" s="46"/>
      <c r="HK484" s="46"/>
      <c r="HL484" s="46"/>
      <c r="HM484" s="46"/>
      <c r="HN484" s="46"/>
      <c r="HO484" s="46"/>
      <c r="HP484" s="46"/>
      <c r="HQ484" s="46"/>
      <c r="HR484" s="46"/>
      <c r="HS484" s="46"/>
      <c r="HT484" s="46"/>
      <c r="HU484" s="46"/>
      <c r="HV484" s="46"/>
      <c r="HW484" s="46"/>
      <c r="HX484" s="46"/>
      <c r="HY484" s="46"/>
      <c r="HZ484" s="46"/>
      <c r="IA484" s="46"/>
      <c r="IB484" s="46"/>
      <c r="IC484" s="46"/>
      <c r="ID484" s="46"/>
      <c r="IE484" s="46"/>
      <c r="IF484" s="46"/>
      <c r="IG484" s="46"/>
      <c r="IH484" s="46"/>
      <c r="II484" s="46"/>
      <c r="IJ484" s="46"/>
      <c r="IK484" s="46"/>
      <c r="IL484" s="46"/>
      <c r="IM484" s="46"/>
      <c r="IN484" s="46"/>
      <c r="IO484" s="46"/>
      <c r="IP484" s="46"/>
      <c r="IQ484" s="46"/>
      <c r="IR484" s="46"/>
      <c r="IS484" s="46"/>
      <c r="IT484" s="46"/>
      <c r="IU484" s="46"/>
      <c r="IV484" s="46"/>
      <c r="IW484" s="46"/>
      <c r="IX484" s="46"/>
      <c r="IY484" s="46"/>
      <c r="IZ484" s="46"/>
      <c r="JA484" s="46"/>
      <c r="JB484" s="46"/>
      <c r="JC484" s="46"/>
      <c r="JD484" s="46"/>
      <c r="JE484" s="46"/>
    </row>
    <row r="485" spans="1:265" s="7" customFormat="1" ht="15" customHeight="1" thickBot="1" x14ac:dyDescent="0.25">
      <c r="A485" s="98"/>
      <c r="B485" s="73" t="s">
        <v>365</v>
      </c>
      <c r="C485" s="118"/>
      <c r="D485" s="870" t="s">
        <v>584</v>
      </c>
      <c r="E485" s="879"/>
      <c r="F485" s="461"/>
      <c r="G485" s="462"/>
      <c r="H485" s="181" t="s">
        <v>351</v>
      </c>
      <c r="I485" s="181" t="s">
        <v>1371</v>
      </c>
      <c r="J485" s="1792" t="s">
        <v>95</v>
      </c>
      <c r="K485" s="219" t="s">
        <v>1711</v>
      </c>
      <c r="L485" s="219"/>
      <c r="M485" s="511"/>
      <c r="N485" s="511"/>
      <c r="O485" s="219"/>
      <c r="P485" s="2159">
        <f t="shared" si="40"/>
        <v>0</v>
      </c>
      <c r="Q485" s="325"/>
      <c r="R485" s="326"/>
      <c r="S485" s="326"/>
      <c r="T485" s="326"/>
      <c r="U485" s="326">
        <v>10</v>
      </c>
      <c r="V485" s="326"/>
      <c r="W485" s="327"/>
      <c r="X485" s="119"/>
      <c r="Y485" s="119"/>
      <c r="Z485" s="63"/>
      <c r="AA485" s="46"/>
      <c r="AB485" s="46"/>
      <c r="AC485" s="46" t="str">
        <f t="shared" si="44"/>
        <v/>
      </c>
      <c r="AD485" s="46"/>
      <c r="AE485" s="46"/>
      <c r="AF485" s="2111">
        <f t="shared" si="41"/>
        <v>0</v>
      </c>
      <c r="AG485" s="2111">
        <f t="shared" si="42"/>
        <v>0</v>
      </c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6"/>
      <c r="DA485" s="46"/>
      <c r="DB485" s="46"/>
      <c r="DC485" s="46"/>
      <c r="DD485" s="46"/>
      <c r="DE485" s="46"/>
      <c r="DF485" s="46"/>
      <c r="DG485" s="46"/>
      <c r="DH485" s="46"/>
      <c r="DI485" s="46"/>
      <c r="DJ485" s="46"/>
      <c r="DK485" s="46"/>
      <c r="DL485" s="46"/>
      <c r="DM485" s="46"/>
      <c r="DN485" s="46"/>
      <c r="DO485" s="46"/>
      <c r="DP485" s="46"/>
      <c r="DQ485" s="46"/>
      <c r="DR485" s="46"/>
      <c r="DS485" s="46"/>
      <c r="DT485" s="46"/>
      <c r="DU485" s="46"/>
      <c r="DV485" s="46"/>
      <c r="DW485" s="46"/>
      <c r="DX485" s="46"/>
      <c r="DY485" s="46"/>
      <c r="DZ485" s="46"/>
      <c r="EA485" s="46"/>
      <c r="EB485" s="46"/>
      <c r="EC485" s="46"/>
      <c r="ED485" s="46"/>
      <c r="EE485" s="46"/>
      <c r="EF485" s="46"/>
      <c r="EG485" s="46"/>
      <c r="EH485" s="46"/>
      <c r="EI485" s="46"/>
      <c r="EJ485" s="46"/>
      <c r="EK485" s="46"/>
      <c r="EL485" s="46"/>
      <c r="EM485" s="46"/>
      <c r="EN485" s="46"/>
      <c r="EO485" s="46"/>
      <c r="EP485" s="46"/>
      <c r="EQ485" s="46"/>
      <c r="ER485" s="46"/>
      <c r="ES485" s="46"/>
      <c r="ET485" s="46"/>
      <c r="EU485" s="46"/>
      <c r="EV485" s="46"/>
      <c r="EW485" s="46"/>
      <c r="EX485" s="46"/>
      <c r="EY485" s="46"/>
      <c r="EZ485" s="46"/>
      <c r="FA485" s="46"/>
      <c r="FB485" s="46"/>
      <c r="FC485" s="46"/>
      <c r="FD485" s="46"/>
      <c r="FE485" s="46"/>
      <c r="FF485" s="46"/>
      <c r="FG485" s="46"/>
      <c r="FH485" s="46"/>
      <c r="FI485" s="46"/>
      <c r="FJ485" s="46"/>
      <c r="FK485" s="46"/>
      <c r="FL485" s="46"/>
      <c r="FM485" s="46"/>
      <c r="FN485" s="46"/>
      <c r="FO485" s="46"/>
      <c r="FP485" s="46"/>
      <c r="FQ485" s="46"/>
      <c r="FR485" s="46"/>
      <c r="FS485" s="46"/>
      <c r="FT485" s="46"/>
      <c r="FU485" s="46"/>
      <c r="FV485" s="46"/>
      <c r="FW485" s="46"/>
      <c r="FX485" s="46"/>
      <c r="FY485" s="46"/>
      <c r="FZ485" s="46"/>
      <c r="GA485" s="46"/>
      <c r="GB485" s="46"/>
      <c r="GC485" s="46"/>
      <c r="GD485" s="46"/>
      <c r="GE485" s="46"/>
      <c r="GF485" s="46"/>
      <c r="GG485" s="46"/>
      <c r="GH485" s="46"/>
      <c r="GI485" s="46"/>
      <c r="GJ485" s="46"/>
      <c r="GK485" s="46"/>
      <c r="GL485" s="46"/>
      <c r="GM485" s="46"/>
      <c r="GN485" s="46"/>
      <c r="GO485" s="46"/>
      <c r="GP485" s="46"/>
      <c r="GQ485" s="46"/>
      <c r="GR485" s="46"/>
      <c r="GS485" s="46"/>
      <c r="GT485" s="46"/>
      <c r="GU485" s="46"/>
      <c r="GV485" s="46"/>
      <c r="GW485" s="46"/>
      <c r="GX485" s="46"/>
      <c r="GY485" s="46"/>
      <c r="GZ485" s="46"/>
      <c r="HA485" s="46"/>
      <c r="HB485" s="46"/>
      <c r="HC485" s="46"/>
      <c r="HD485" s="46"/>
      <c r="HE485" s="46"/>
      <c r="HF485" s="46"/>
      <c r="HG485" s="46"/>
      <c r="HH485" s="46"/>
      <c r="HI485" s="46"/>
      <c r="HJ485" s="46"/>
      <c r="HK485" s="46"/>
      <c r="HL485" s="46"/>
      <c r="HM485" s="46"/>
      <c r="HN485" s="46"/>
      <c r="HO485" s="46"/>
      <c r="HP485" s="46"/>
      <c r="HQ485" s="46"/>
      <c r="HR485" s="46"/>
      <c r="HS485" s="46"/>
      <c r="HT485" s="46"/>
      <c r="HU485" s="46"/>
      <c r="HV485" s="46"/>
      <c r="HW485" s="46"/>
      <c r="HX485" s="46"/>
      <c r="HY485" s="46"/>
      <c r="HZ485" s="46"/>
      <c r="IA485" s="46"/>
      <c r="IB485" s="46"/>
      <c r="IC485" s="46"/>
      <c r="ID485" s="46"/>
      <c r="IE485" s="46"/>
      <c r="IF485" s="46"/>
      <c r="IG485" s="46"/>
      <c r="IH485" s="46"/>
      <c r="II485" s="46"/>
      <c r="IJ485" s="46"/>
      <c r="IK485" s="46"/>
      <c r="IL485" s="46"/>
      <c r="IM485" s="46"/>
      <c r="IN485" s="46"/>
      <c r="IO485" s="46"/>
      <c r="IP485" s="46"/>
      <c r="IQ485" s="46"/>
      <c r="IR485" s="46"/>
      <c r="IS485" s="46"/>
      <c r="IT485" s="46"/>
      <c r="IU485" s="46"/>
      <c r="IV485" s="46"/>
      <c r="IW485" s="46"/>
      <c r="IX485" s="46"/>
      <c r="IY485" s="46"/>
      <c r="IZ485" s="46"/>
      <c r="JA485" s="46"/>
      <c r="JB485" s="46"/>
      <c r="JC485" s="46"/>
      <c r="JD485" s="46"/>
      <c r="JE485" s="46"/>
    </row>
    <row r="486" spans="1:265" s="788" customFormat="1" ht="15" customHeight="1" thickBot="1" x14ac:dyDescent="0.25">
      <c r="A486" s="98"/>
      <c r="B486" s="73" t="s">
        <v>365</v>
      </c>
      <c r="C486" s="118"/>
      <c r="D486" s="870" t="s">
        <v>584</v>
      </c>
      <c r="E486" s="879"/>
      <c r="F486" s="461"/>
      <c r="G486" s="462"/>
      <c r="H486" s="181" t="s">
        <v>351</v>
      </c>
      <c r="I486" s="181" t="s">
        <v>1371</v>
      </c>
      <c r="J486" s="1776" t="s">
        <v>1425</v>
      </c>
      <c r="K486" s="225" t="s">
        <v>1745</v>
      </c>
      <c r="L486" s="219"/>
      <c r="M486" s="511"/>
      <c r="N486" s="511"/>
      <c r="O486" s="219"/>
      <c r="P486" s="2159">
        <f t="shared" si="40"/>
        <v>0</v>
      </c>
      <c r="Q486" s="325"/>
      <c r="R486" s="326"/>
      <c r="S486" s="326"/>
      <c r="T486" s="326">
        <v>1</v>
      </c>
      <c r="U486" s="326"/>
      <c r="V486" s="326"/>
      <c r="W486" s="327"/>
      <c r="X486" s="119"/>
      <c r="Y486" s="119"/>
      <c r="Z486" s="63"/>
      <c r="AA486" s="789"/>
      <c r="AB486" s="789"/>
      <c r="AC486" s="789" t="str">
        <f t="shared" si="44"/>
        <v/>
      </c>
      <c r="AD486" s="789"/>
      <c r="AE486" s="789"/>
      <c r="AF486" s="2111">
        <f t="shared" si="41"/>
        <v>0</v>
      </c>
      <c r="AG486" s="2111">
        <f t="shared" si="42"/>
        <v>0</v>
      </c>
      <c r="AH486" s="789"/>
      <c r="AI486" s="789"/>
      <c r="AJ486" s="789"/>
      <c r="AK486" s="789"/>
      <c r="AL486" s="789"/>
      <c r="AM486" s="789"/>
      <c r="AN486" s="789"/>
      <c r="AO486" s="789"/>
      <c r="AP486" s="789"/>
      <c r="AQ486" s="789"/>
      <c r="AR486" s="789"/>
      <c r="AS486" s="789"/>
      <c r="AT486" s="789"/>
      <c r="AU486" s="789"/>
      <c r="AV486" s="789"/>
      <c r="AW486" s="789"/>
      <c r="AX486" s="789"/>
      <c r="AY486" s="789"/>
      <c r="AZ486" s="789"/>
      <c r="BA486" s="789"/>
      <c r="BB486" s="789"/>
      <c r="BC486" s="789"/>
      <c r="BD486" s="789"/>
      <c r="BE486" s="789"/>
      <c r="BF486" s="789"/>
      <c r="BG486" s="789"/>
      <c r="BH486" s="789"/>
      <c r="BI486" s="789"/>
      <c r="BJ486" s="789"/>
      <c r="BK486" s="789"/>
      <c r="BL486" s="789"/>
      <c r="BM486" s="789"/>
      <c r="BN486" s="789"/>
      <c r="BO486" s="789"/>
      <c r="BP486" s="789"/>
      <c r="BQ486" s="789"/>
      <c r="BR486" s="789"/>
      <c r="BS486" s="789"/>
      <c r="BT486" s="789"/>
      <c r="BU486" s="789"/>
      <c r="BV486" s="789"/>
      <c r="BW486" s="789"/>
      <c r="BX486" s="789"/>
      <c r="BY486" s="789"/>
      <c r="BZ486" s="789"/>
      <c r="CA486" s="789"/>
      <c r="CB486" s="789"/>
      <c r="CC486" s="789"/>
      <c r="CD486" s="789"/>
      <c r="CE486" s="789"/>
      <c r="CF486" s="789"/>
      <c r="CG486" s="789"/>
      <c r="CH486" s="789"/>
      <c r="CI486" s="789"/>
      <c r="CJ486" s="789"/>
      <c r="CK486" s="789"/>
      <c r="CL486" s="789"/>
      <c r="CM486" s="789"/>
      <c r="CN486" s="789"/>
      <c r="CO486" s="789"/>
      <c r="CP486" s="789"/>
      <c r="CQ486" s="789"/>
      <c r="CR486" s="789"/>
      <c r="CS486" s="789"/>
      <c r="CT486" s="789"/>
      <c r="CU486" s="789"/>
      <c r="CV486" s="789"/>
      <c r="CW486" s="789"/>
      <c r="CX486" s="789"/>
      <c r="CY486" s="789"/>
      <c r="CZ486" s="789"/>
      <c r="DA486" s="789"/>
      <c r="DB486" s="789"/>
      <c r="DC486" s="789"/>
      <c r="DD486" s="789"/>
      <c r="DE486" s="789"/>
      <c r="DF486" s="789"/>
      <c r="DG486" s="789"/>
      <c r="DH486" s="789"/>
      <c r="DI486" s="789"/>
      <c r="DJ486" s="789"/>
      <c r="DK486" s="789"/>
      <c r="DL486" s="789"/>
      <c r="DM486" s="789"/>
      <c r="DN486" s="789"/>
      <c r="DO486" s="789"/>
      <c r="DP486" s="789"/>
      <c r="DQ486" s="789"/>
      <c r="DR486" s="789"/>
      <c r="DS486" s="789"/>
      <c r="DT486" s="789"/>
      <c r="DU486" s="789"/>
      <c r="DV486" s="789"/>
      <c r="DW486" s="789"/>
      <c r="DX486" s="789"/>
      <c r="DY486" s="789"/>
      <c r="DZ486" s="789"/>
      <c r="EA486" s="789"/>
      <c r="EB486" s="789"/>
      <c r="EC486" s="789"/>
      <c r="ED486" s="789"/>
      <c r="EE486" s="789"/>
      <c r="EF486" s="789"/>
      <c r="EG486" s="789"/>
      <c r="EH486" s="789"/>
      <c r="EI486" s="789"/>
      <c r="EJ486" s="789"/>
      <c r="EK486" s="789"/>
      <c r="EL486" s="789"/>
      <c r="EM486" s="789"/>
      <c r="EN486" s="789"/>
      <c r="EO486" s="789"/>
      <c r="EP486" s="789"/>
      <c r="EQ486" s="789"/>
      <c r="ER486" s="789"/>
      <c r="ES486" s="789"/>
      <c r="ET486" s="789"/>
      <c r="EU486" s="789"/>
      <c r="EV486" s="789"/>
      <c r="EW486" s="789"/>
      <c r="EX486" s="789"/>
      <c r="EY486" s="789"/>
      <c r="EZ486" s="789"/>
      <c r="FA486" s="789"/>
      <c r="FB486" s="789"/>
      <c r="FC486" s="789"/>
      <c r="FD486" s="789"/>
      <c r="FE486" s="789"/>
      <c r="FF486" s="789"/>
      <c r="FG486" s="789"/>
      <c r="FH486" s="789"/>
      <c r="FI486" s="789"/>
      <c r="FJ486" s="789"/>
      <c r="FK486" s="789"/>
      <c r="FL486" s="789"/>
      <c r="FM486" s="789"/>
      <c r="FN486" s="789"/>
      <c r="FO486" s="789"/>
      <c r="FP486" s="789"/>
      <c r="FQ486" s="789"/>
      <c r="FR486" s="789"/>
      <c r="FS486" s="789"/>
      <c r="FT486" s="789"/>
      <c r="FU486" s="789"/>
      <c r="FV486" s="789"/>
      <c r="FW486" s="789"/>
      <c r="FX486" s="789"/>
      <c r="FY486" s="789"/>
      <c r="FZ486" s="789"/>
      <c r="GA486" s="789"/>
      <c r="GB486" s="789"/>
      <c r="GC486" s="789"/>
      <c r="GD486" s="789"/>
      <c r="GE486" s="789"/>
      <c r="GF486" s="789"/>
      <c r="GG486" s="789"/>
      <c r="GH486" s="789"/>
      <c r="GI486" s="789"/>
      <c r="GJ486" s="789"/>
      <c r="GK486" s="789"/>
      <c r="GL486" s="789"/>
      <c r="GM486" s="789"/>
      <c r="GN486" s="789"/>
      <c r="GO486" s="789"/>
      <c r="GP486" s="789"/>
      <c r="GQ486" s="789"/>
      <c r="GR486" s="789"/>
      <c r="GS486" s="789"/>
      <c r="GT486" s="789"/>
      <c r="GU486" s="789"/>
      <c r="GV486" s="789"/>
      <c r="GW486" s="789"/>
      <c r="GX486" s="789"/>
      <c r="GY486" s="789"/>
      <c r="GZ486" s="789"/>
      <c r="HA486" s="789"/>
      <c r="HB486" s="789"/>
      <c r="HC486" s="789"/>
      <c r="HD486" s="789"/>
      <c r="HE486" s="789"/>
      <c r="HF486" s="789"/>
      <c r="HG486" s="789"/>
      <c r="HH486" s="789"/>
      <c r="HI486" s="789"/>
      <c r="HJ486" s="789"/>
      <c r="HK486" s="789"/>
      <c r="HL486" s="789"/>
      <c r="HM486" s="789"/>
      <c r="HN486" s="789"/>
      <c r="HO486" s="789"/>
      <c r="HP486" s="789"/>
      <c r="HQ486" s="789"/>
      <c r="HR486" s="789"/>
      <c r="HS486" s="789"/>
      <c r="HT486" s="789"/>
      <c r="HU486" s="789"/>
      <c r="HV486" s="789"/>
      <c r="HW486" s="789"/>
      <c r="HX486" s="789"/>
      <c r="HY486" s="789"/>
      <c r="HZ486" s="789"/>
      <c r="IA486" s="789"/>
      <c r="IB486" s="789"/>
      <c r="IC486" s="789"/>
      <c r="ID486" s="789"/>
      <c r="IE486" s="789"/>
      <c r="IF486" s="789"/>
      <c r="IG486" s="789"/>
      <c r="IH486" s="789"/>
      <c r="II486" s="789"/>
      <c r="IJ486" s="789"/>
      <c r="IK486" s="789"/>
      <c r="IL486" s="789"/>
      <c r="IM486" s="789"/>
      <c r="IN486" s="789"/>
      <c r="IO486" s="789"/>
      <c r="IP486" s="789"/>
      <c r="IQ486" s="789"/>
      <c r="IR486" s="789"/>
      <c r="IS486" s="789"/>
      <c r="IT486" s="789"/>
      <c r="IU486" s="789"/>
      <c r="IV486" s="789"/>
      <c r="IW486" s="789"/>
      <c r="IX486" s="789"/>
      <c r="IY486" s="789"/>
      <c r="IZ486" s="789"/>
      <c r="JA486" s="789"/>
      <c r="JB486" s="789"/>
      <c r="JC486" s="789"/>
      <c r="JD486" s="789"/>
      <c r="JE486" s="789"/>
    </row>
    <row r="487" spans="1:265" s="7" customFormat="1" ht="15" customHeight="1" thickBot="1" x14ac:dyDescent="0.25">
      <c r="A487" s="98"/>
      <c r="B487" s="73" t="s">
        <v>365</v>
      </c>
      <c r="C487" s="118"/>
      <c r="D487" s="870" t="s">
        <v>584</v>
      </c>
      <c r="E487" s="879"/>
      <c r="F487" s="461"/>
      <c r="G487" s="462"/>
      <c r="H487" s="181" t="s">
        <v>351</v>
      </c>
      <c r="I487" s="181" t="s">
        <v>1371</v>
      </c>
      <c r="J487" s="1757" t="s">
        <v>1424</v>
      </c>
      <c r="K487" s="219" t="s">
        <v>1507</v>
      </c>
      <c r="L487" s="219"/>
      <c r="M487" s="511"/>
      <c r="N487" s="511"/>
      <c r="O487" s="219"/>
      <c r="P487" s="2159">
        <f t="shared" si="40"/>
        <v>0</v>
      </c>
      <c r="Q487" s="325"/>
      <c r="R487" s="326"/>
      <c r="S487" s="326"/>
      <c r="T487" s="326"/>
      <c r="U487" s="326"/>
      <c r="V487" s="326"/>
      <c r="W487" s="327">
        <v>6</v>
      </c>
      <c r="X487" s="119"/>
      <c r="Y487" s="119"/>
      <c r="Z487" s="63"/>
      <c r="AA487" s="46"/>
      <c r="AB487" s="46"/>
      <c r="AC487" s="46" t="str">
        <f t="shared" si="44"/>
        <v/>
      </c>
      <c r="AD487" s="46"/>
      <c r="AE487" s="46"/>
      <c r="AF487" s="2111">
        <f t="shared" si="41"/>
        <v>0</v>
      </c>
      <c r="AG487" s="2111">
        <f t="shared" si="42"/>
        <v>6</v>
      </c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6"/>
      <c r="EK487" s="46"/>
      <c r="EL487" s="46"/>
      <c r="EM487" s="46"/>
      <c r="EN487" s="46"/>
      <c r="EO487" s="46"/>
      <c r="EP487" s="46"/>
      <c r="EQ487" s="46"/>
      <c r="ER487" s="46"/>
      <c r="ES487" s="46"/>
      <c r="ET487" s="46"/>
      <c r="EU487" s="46"/>
      <c r="EV487" s="46"/>
      <c r="EW487" s="46"/>
      <c r="EX487" s="46"/>
      <c r="EY487" s="46"/>
      <c r="EZ487" s="46"/>
      <c r="FA487" s="46"/>
      <c r="FB487" s="46"/>
      <c r="FC487" s="46"/>
      <c r="FD487" s="46"/>
      <c r="FE487" s="46"/>
      <c r="FF487" s="46"/>
      <c r="FG487" s="46"/>
      <c r="FH487" s="46"/>
      <c r="FI487" s="46"/>
      <c r="FJ487" s="46"/>
      <c r="FK487" s="46"/>
      <c r="FL487" s="46"/>
      <c r="FM487" s="46"/>
      <c r="FN487" s="46"/>
      <c r="FO487" s="46"/>
      <c r="FP487" s="46"/>
      <c r="FQ487" s="46"/>
      <c r="FR487" s="46"/>
      <c r="FS487" s="46"/>
      <c r="FT487" s="46"/>
      <c r="FU487" s="46"/>
      <c r="FV487" s="46"/>
      <c r="FW487" s="46"/>
      <c r="FX487" s="46"/>
      <c r="FY487" s="46"/>
      <c r="FZ487" s="46"/>
      <c r="GA487" s="46"/>
      <c r="GB487" s="46"/>
      <c r="GC487" s="46"/>
      <c r="GD487" s="46"/>
      <c r="GE487" s="46"/>
      <c r="GF487" s="46"/>
      <c r="GG487" s="46"/>
      <c r="GH487" s="46"/>
      <c r="GI487" s="46"/>
      <c r="GJ487" s="46"/>
      <c r="GK487" s="46"/>
      <c r="GL487" s="46"/>
      <c r="GM487" s="46"/>
      <c r="GN487" s="46"/>
      <c r="GO487" s="46"/>
      <c r="GP487" s="46"/>
      <c r="GQ487" s="46"/>
      <c r="GR487" s="46"/>
      <c r="GS487" s="46"/>
      <c r="GT487" s="46"/>
      <c r="GU487" s="46"/>
      <c r="GV487" s="46"/>
      <c r="GW487" s="46"/>
      <c r="GX487" s="46"/>
      <c r="GY487" s="46"/>
      <c r="GZ487" s="46"/>
      <c r="HA487" s="46"/>
      <c r="HB487" s="46"/>
      <c r="HC487" s="46"/>
      <c r="HD487" s="46"/>
      <c r="HE487" s="46"/>
      <c r="HF487" s="46"/>
      <c r="HG487" s="46"/>
      <c r="HH487" s="46"/>
      <c r="HI487" s="46"/>
      <c r="HJ487" s="46"/>
      <c r="HK487" s="46"/>
      <c r="HL487" s="46"/>
      <c r="HM487" s="46"/>
      <c r="HN487" s="46"/>
      <c r="HO487" s="46"/>
      <c r="HP487" s="46"/>
      <c r="HQ487" s="46"/>
      <c r="HR487" s="46"/>
      <c r="HS487" s="46"/>
      <c r="HT487" s="46"/>
      <c r="HU487" s="46"/>
      <c r="HV487" s="46"/>
      <c r="HW487" s="46"/>
      <c r="HX487" s="46"/>
      <c r="HY487" s="46"/>
      <c r="HZ487" s="46"/>
      <c r="IA487" s="46"/>
      <c r="IB487" s="46"/>
      <c r="IC487" s="46"/>
      <c r="ID487" s="46"/>
      <c r="IE487" s="46"/>
      <c r="IF487" s="46"/>
      <c r="IG487" s="46"/>
      <c r="IH487" s="46"/>
      <c r="II487" s="46"/>
      <c r="IJ487" s="46"/>
      <c r="IK487" s="46"/>
      <c r="IL487" s="46"/>
      <c r="IM487" s="46"/>
      <c r="IN487" s="46"/>
      <c r="IO487" s="46"/>
      <c r="IP487" s="46"/>
      <c r="IQ487" s="46"/>
      <c r="IR487" s="46"/>
      <c r="IS487" s="46"/>
      <c r="IT487" s="46"/>
      <c r="IU487" s="46"/>
      <c r="IV487" s="46"/>
      <c r="IW487" s="46"/>
      <c r="IX487" s="46"/>
      <c r="IY487" s="46"/>
      <c r="IZ487" s="46"/>
      <c r="JA487" s="46"/>
      <c r="JB487" s="46"/>
      <c r="JC487" s="46"/>
      <c r="JD487" s="46"/>
      <c r="JE487" s="46"/>
    </row>
    <row r="488" spans="1:265" s="7" customFormat="1" ht="15" customHeight="1" thickBot="1" x14ac:dyDescent="0.25">
      <c r="A488" s="98"/>
      <c r="B488" s="73" t="s">
        <v>365</v>
      </c>
      <c r="C488" s="118"/>
      <c r="D488" s="870" t="s">
        <v>584</v>
      </c>
      <c r="E488" s="879"/>
      <c r="F488" s="461"/>
      <c r="G488" s="462"/>
      <c r="H488" s="181" t="s">
        <v>351</v>
      </c>
      <c r="I488" s="181" t="s">
        <v>1371</v>
      </c>
      <c r="J488" s="1756" t="s">
        <v>1424</v>
      </c>
      <c r="K488" s="212" t="s">
        <v>1505</v>
      </c>
      <c r="L488" s="219"/>
      <c r="M488" s="511"/>
      <c r="N488" s="511"/>
      <c r="O488" s="219"/>
      <c r="P488" s="2159">
        <f t="shared" si="40"/>
        <v>0</v>
      </c>
      <c r="Q488" s="325"/>
      <c r="R488" s="326"/>
      <c r="S488" s="326">
        <v>4</v>
      </c>
      <c r="T488" s="326"/>
      <c r="U488" s="326"/>
      <c r="V488" s="326"/>
      <c r="W488" s="327"/>
      <c r="X488" s="119"/>
      <c r="Y488" s="119"/>
      <c r="Z488" s="63"/>
      <c r="AA488" s="46"/>
      <c r="AB488" s="46"/>
      <c r="AC488" s="46" t="str">
        <f t="shared" si="44"/>
        <v/>
      </c>
      <c r="AD488" s="46"/>
      <c r="AE488" s="46"/>
      <c r="AF488" s="2111">
        <f t="shared" si="41"/>
        <v>0</v>
      </c>
      <c r="AG488" s="2111">
        <f t="shared" si="42"/>
        <v>4</v>
      </c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6"/>
      <c r="DA488" s="46"/>
      <c r="DB488" s="46"/>
      <c r="DC488" s="46"/>
      <c r="DD488" s="46"/>
      <c r="DE488" s="46"/>
      <c r="DF488" s="46"/>
      <c r="DG488" s="46"/>
      <c r="DH488" s="46"/>
      <c r="DI488" s="46"/>
      <c r="DJ488" s="46"/>
      <c r="DK488" s="46"/>
      <c r="DL488" s="46"/>
      <c r="DM488" s="46"/>
      <c r="DN488" s="46"/>
      <c r="DO488" s="46"/>
      <c r="DP488" s="46"/>
      <c r="DQ488" s="46"/>
      <c r="DR488" s="46"/>
      <c r="DS488" s="46"/>
      <c r="DT488" s="46"/>
      <c r="DU488" s="46"/>
      <c r="DV488" s="46"/>
      <c r="DW488" s="46"/>
      <c r="DX488" s="46"/>
      <c r="DY488" s="46"/>
      <c r="DZ488" s="46"/>
      <c r="EA488" s="46"/>
      <c r="EB488" s="46"/>
      <c r="EC488" s="46"/>
      <c r="ED488" s="46"/>
      <c r="EE488" s="46"/>
      <c r="EF488" s="46"/>
      <c r="EG488" s="46"/>
      <c r="EH488" s="46"/>
      <c r="EI488" s="46"/>
      <c r="EJ488" s="46"/>
      <c r="EK488" s="46"/>
      <c r="EL488" s="46"/>
      <c r="EM488" s="46"/>
      <c r="EN488" s="46"/>
      <c r="EO488" s="46"/>
      <c r="EP488" s="46"/>
      <c r="EQ488" s="46"/>
      <c r="ER488" s="46"/>
      <c r="ES488" s="46"/>
      <c r="ET488" s="46"/>
      <c r="EU488" s="46"/>
      <c r="EV488" s="46"/>
      <c r="EW488" s="46"/>
      <c r="EX488" s="46"/>
      <c r="EY488" s="46"/>
      <c r="EZ488" s="46"/>
      <c r="FA488" s="46"/>
      <c r="FB488" s="46"/>
      <c r="FC488" s="46"/>
      <c r="FD488" s="46"/>
      <c r="FE488" s="46"/>
      <c r="FF488" s="46"/>
      <c r="FG488" s="46"/>
      <c r="FH488" s="46"/>
      <c r="FI488" s="46"/>
      <c r="FJ488" s="46"/>
      <c r="FK488" s="46"/>
      <c r="FL488" s="46"/>
      <c r="FM488" s="46"/>
      <c r="FN488" s="46"/>
      <c r="FO488" s="46"/>
      <c r="FP488" s="46"/>
      <c r="FQ488" s="46"/>
      <c r="FR488" s="46"/>
      <c r="FS488" s="46"/>
      <c r="FT488" s="46"/>
      <c r="FU488" s="46"/>
      <c r="FV488" s="46"/>
      <c r="FW488" s="46"/>
      <c r="FX488" s="46"/>
      <c r="FY488" s="46"/>
      <c r="FZ488" s="46"/>
      <c r="GA488" s="46"/>
      <c r="GB488" s="46"/>
      <c r="GC488" s="46"/>
      <c r="GD488" s="46"/>
      <c r="GE488" s="46"/>
      <c r="GF488" s="46"/>
      <c r="GG488" s="46"/>
      <c r="GH488" s="46"/>
      <c r="GI488" s="46"/>
      <c r="GJ488" s="46"/>
      <c r="GK488" s="46"/>
      <c r="GL488" s="46"/>
      <c r="GM488" s="46"/>
      <c r="GN488" s="46"/>
      <c r="GO488" s="46"/>
      <c r="GP488" s="46"/>
      <c r="GQ488" s="46"/>
      <c r="GR488" s="46"/>
      <c r="GS488" s="46"/>
      <c r="GT488" s="46"/>
      <c r="GU488" s="46"/>
      <c r="GV488" s="46"/>
      <c r="GW488" s="46"/>
      <c r="GX488" s="46"/>
      <c r="GY488" s="46"/>
      <c r="GZ488" s="46"/>
      <c r="HA488" s="46"/>
      <c r="HB488" s="46"/>
      <c r="HC488" s="46"/>
      <c r="HD488" s="46"/>
      <c r="HE488" s="46"/>
      <c r="HF488" s="46"/>
      <c r="HG488" s="46"/>
      <c r="HH488" s="46"/>
      <c r="HI488" s="46"/>
      <c r="HJ488" s="46"/>
      <c r="HK488" s="46"/>
      <c r="HL488" s="46"/>
      <c r="HM488" s="46"/>
      <c r="HN488" s="46"/>
      <c r="HO488" s="46"/>
      <c r="HP488" s="46"/>
      <c r="HQ488" s="46"/>
      <c r="HR488" s="46"/>
      <c r="HS488" s="46"/>
      <c r="HT488" s="46"/>
      <c r="HU488" s="46"/>
      <c r="HV488" s="46"/>
      <c r="HW488" s="46"/>
      <c r="HX488" s="46"/>
      <c r="HY488" s="46"/>
      <c r="HZ488" s="46"/>
      <c r="IA488" s="46"/>
      <c r="IB488" s="46"/>
      <c r="IC488" s="46"/>
      <c r="ID488" s="46"/>
      <c r="IE488" s="46"/>
      <c r="IF488" s="46"/>
      <c r="IG488" s="46"/>
      <c r="IH488" s="46"/>
      <c r="II488" s="46"/>
      <c r="IJ488" s="46"/>
      <c r="IK488" s="46"/>
      <c r="IL488" s="46"/>
      <c r="IM488" s="46"/>
      <c r="IN488" s="46"/>
      <c r="IO488" s="46"/>
      <c r="IP488" s="46"/>
      <c r="IQ488" s="46"/>
      <c r="IR488" s="46"/>
      <c r="IS488" s="46"/>
      <c r="IT488" s="46"/>
      <c r="IU488" s="46"/>
      <c r="IV488" s="46"/>
      <c r="IW488" s="46"/>
      <c r="IX488" s="46"/>
      <c r="IY488" s="46"/>
      <c r="IZ488" s="46"/>
      <c r="JA488" s="46"/>
      <c r="JB488" s="46"/>
      <c r="JC488" s="46"/>
      <c r="JD488" s="46"/>
      <c r="JE488" s="46"/>
    </row>
    <row r="489" spans="1:265" s="7" customFormat="1" ht="15" customHeight="1" thickBot="1" x14ac:dyDescent="0.25">
      <c r="A489" s="100"/>
      <c r="B489" s="92" t="s">
        <v>365</v>
      </c>
      <c r="C489" s="135"/>
      <c r="D489" s="873" t="s">
        <v>584</v>
      </c>
      <c r="E489" s="881"/>
      <c r="F489" s="470"/>
      <c r="G489" s="471"/>
      <c r="H489" s="200" t="s">
        <v>351</v>
      </c>
      <c r="I489" s="200" t="s">
        <v>1371</v>
      </c>
      <c r="J489" s="1756" t="s">
        <v>1424</v>
      </c>
      <c r="K489" s="212" t="s">
        <v>1506</v>
      </c>
      <c r="L489" s="221"/>
      <c r="M489" s="521"/>
      <c r="N489" s="521"/>
      <c r="O489" s="221"/>
      <c r="P489" s="2159">
        <f t="shared" si="40"/>
        <v>0</v>
      </c>
      <c r="Q489" s="338"/>
      <c r="R489" s="339"/>
      <c r="S489" s="339">
        <v>2</v>
      </c>
      <c r="T489" s="339"/>
      <c r="U489" s="339"/>
      <c r="V489" s="339"/>
      <c r="W489" s="340"/>
      <c r="X489" s="133">
        <f>SUM(Q482:W489)</f>
        <v>40</v>
      </c>
      <c r="Y489" s="133">
        <f>X489</f>
        <v>40</v>
      </c>
      <c r="Z489" s="63"/>
      <c r="AA489" s="46"/>
      <c r="AB489" s="46"/>
      <c r="AC489" s="46" t="str">
        <f t="shared" si="44"/>
        <v/>
      </c>
      <c r="AD489" s="46"/>
      <c r="AE489" s="46"/>
      <c r="AF489" s="2111">
        <f t="shared" si="41"/>
        <v>0</v>
      </c>
      <c r="AG489" s="2111">
        <f t="shared" si="42"/>
        <v>2</v>
      </c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6"/>
      <c r="DA489" s="46"/>
      <c r="DB489" s="46"/>
      <c r="DC489" s="46"/>
      <c r="DD489" s="46"/>
      <c r="DE489" s="46"/>
      <c r="DF489" s="46"/>
      <c r="DG489" s="46"/>
      <c r="DH489" s="46"/>
      <c r="DI489" s="46"/>
      <c r="DJ489" s="46"/>
      <c r="DK489" s="46"/>
      <c r="DL489" s="46"/>
      <c r="DM489" s="46"/>
      <c r="DN489" s="46"/>
      <c r="DO489" s="46"/>
      <c r="DP489" s="46"/>
      <c r="DQ489" s="46"/>
      <c r="DR489" s="46"/>
      <c r="DS489" s="46"/>
      <c r="DT489" s="46"/>
      <c r="DU489" s="46"/>
      <c r="DV489" s="46"/>
      <c r="DW489" s="46"/>
      <c r="DX489" s="46"/>
      <c r="DY489" s="46"/>
      <c r="DZ489" s="46"/>
      <c r="EA489" s="46"/>
      <c r="EB489" s="46"/>
      <c r="EC489" s="46"/>
      <c r="ED489" s="46"/>
      <c r="EE489" s="46"/>
      <c r="EF489" s="46"/>
      <c r="EG489" s="46"/>
      <c r="EH489" s="46"/>
      <c r="EI489" s="46"/>
      <c r="EJ489" s="46"/>
      <c r="EK489" s="46"/>
      <c r="EL489" s="46"/>
      <c r="EM489" s="46"/>
      <c r="EN489" s="46"/>
      <c r="EO489" s="46"/>
      <c r="EP489" s="46"/>
      <c r="EQ489" s="46"/>
      <c r="ER489" s="46"/>
      <c r="ES489" s="46"/>
      <c r="ET489" s="46"/>
      <c r="EU489" s="46"/>
      <c r="EV489" s="46"/>
      <c r="EW489" s="46"/>
      <c r="EX489" s="46"/>
      <c r="EY489" s="46"/>
      <c r="EZ489" s="46"/>
      <c r="FA489" s="46"/>
      <c r="FB489" s="46"/>
      <c r="FC489" s="46"/>
      <c r="FD489" s="46"/>
      <c r="FE489" s="46"/>
      <c r="FF489" s="46"/>
      <c r="FG489" s="46"/>
      <c r="FH489" s="46"/>
      <c r="FI489" s="46"/>
      <c r="FJ489" s="46"/>
      <c r="FK489" s="46"/>
      <c r="FL489" s="46"/>
      <c r="FM489" s="46"/>
      <c r="FN489" s="46"/>
      <c r="FO489" s="46"/>
      <c r="FP489" s="46"/>
      <c r="FQ489" s="46"/>
      <c r="FR489" s="46"/>
      <c r="FS489" s="46"/>
      <c r="FT489" s="46"/>
      <c r="FU489" s="46"/>
      <c r="FV489" s="46"/>
      <c r="FW489" s="46"/>
      <c r="FX489" s="46"/>
      <c r="FY489" s="46"/>
      <c r="FZ489" s="46"/>
      <c r="GA489" s="46"/>
      <c r="GB489" s="46"/>
      <c r="GC489" s="46"/>
      <c r="GD489" s="46"/>
      <c r="GE489" s="46"/>
      <c r="GF489" s="46"/>
      <c r="GG489" s="46"/>
      <c r="GH489" s="46"/>
      <c r="GI489" s="46"/>
      <c r="GJ489" s="46"/>
      <c r="GK489" s="46"/>
      <c r="GL489" s="46"/>
      <c r="GM489" s="46"/>
      <c r="GN489" s="46"/>
      <c r="GO489" s="46"/>
      <c r="GP489" s="46"/>
      <c r="GQ489" s="46"/>
      <c r="GR489" s="46"/>
      <c r="GS489" s="46"/>
      <c r="GT489" s="46"/>
      <c r="GU489" s="46"/>
      <c r="GV489" s="46"/>
      <c r="GW489" s="46"/>
      <c r="GX489" s="46"/>
      <c r="GY489" s="46"/>
      <c r="GZ489" s="46"/>
      <c r="HA489" s="46"/>
      <c r="HB489" s="46"/>
      <c r="HC489" s="46"/>
      <c r="HD489" s="46"/>
      <c r="HE489" s="46"/>
      <c r="HF489" s="46"/>
      <c r="HG489" s="46"/>
      <c r="HH489" s="46"/>
      <c r="HI489" s="46"/>
      <c r="HJ489" s="46"/>
      <c r="HK489" s="46"/>
      <c r="HL489" s="46"/>
      <c r="HM489" s="46"/>
      <c r="HN489" s="46"/>
      <c r="HO489" s="46"/>
      <c r="HP489" s="46"/>
      <c r="HQ489" s="46"/>
      <c r="HR489" s="46"/>
      <c r="HS489" s="46"/>
      <c r="HT489" s="46"/>
      <c r="HU489" s="46"/>
      <c r="HV489" s="46"/>
      <c r="HW489" s="46"/>
      <c r="HX489" s="46"/>
      <c r="HY489" s="46"/>
      <c r="HZ489" s="46"/>
      <c r="IA489" s="46"/>
      <c r="IB489" s="46"/>
      <c r="IC489" s="46"/>
      <c r="ID489" s="46"/>
      <c r="IE489" s="46"/>
      <c r="IF489" s="46"/>
      <c r="IG489" s="46"/>
      <c r="IH489" s="46"/>
      <c r="II489" s="46"/>
      <c r="IJ489" s="46"/>
      <c r="IK489" s="46"/>
      <c r="IL489" s="46"/>
      <c r="IM489" s="46"/>
      <c r="IN489" s="46"/>
      <c r="IO489" s="46"/>
      <c r="IP489" s="46"/>
      <c r="IQ489" s="46"/>
      <c r="IR489" s="46"/>
      <c r="IS489" s="46"/>
      <c r="IT489" s="46"/>
      <c r="IU489" s="46"/>
      <c r="IV489" s="46"/>
      <c r="IW489" s="46"/>
      <c r="IX489" s="46"/>
      <c r="IY489" s="46"/>
      <c r="IZ489" s="46"/>
      <c r="JA489" s="46"/>
      <c r="JB489" s="46"/>
      <c r="JC489" s="46"/>
      <c r="JD489" s="46"/>
      <c r="JE489" s="46"/>
    </row>
    <row r="490" spans="1:265" s="7" customFormat="1" ht="15" customHeight="1" thickBot="1" x14ac:dyDescent="0.25">
      <c r="A490" s="273">
        <f>+A482+1</f>
        <v>52</v>
      </c>
      <c r="B490" s="630" t="s">
        <v>444</v>
      </c>
      <c r="C490" s="111" t="s">
        <v>35</v>
      </c>
      <c r="D490" s="902" t="s">
        <v>469</v>
      </c>
      <c r="E490" s="842" t="s">
        <v>491</v>
      </c>
      <c r="F490" s="459" t="s">
        <v>497</v>
      </c>
      <c r="G490" s="460" t="s">
        <v>25</v>
      </c>
      <c r="H490" s="207" t="s">
        <v>509</v>
      </c>
      <c r="I490" s="207" t="s">
        <v>515</v>
      </c>
      <c r="J490" s="207"/>
      <c r="K490" s="234" t="s">
        <v>1150</v>
      </c>
      <c r="L490" s="234" t="s">
        <v>97</v>
      </c>
      <c r="M490" s="398" t="s">
        <v>392</v>
      </c>
      <c r="N490" s="398" t="s">
        <v>24</v>
      </c>
      <c r="O490" s="234" t="s">
        <v>348</v>
      </c>
      <c r="P490" s="2159">
        <f t="shared" si="40"/>
        <v>4</v>
      </c>
      <c r="Q490" s="294">
        <v>4</v>
      </c>
      <c r="R490" s="295"/>
      <c r="S490" s="295"/>
      <c r="T490" s="295"/>
      <c r="U490" s="295"/>
      <c r="V490" s="295"/>
      <c r="W490" s="296"/>
      <c r="X490" s="86"/>
      <c r="Y490" s="86"/>
      <c r="Z490" s="63" t="str">
        <f>C490</f>
        <v>TC</v>
      </c>
      <c r="AA490" s="46" t="s">
        <v>877</v>
      </c>
      <c r="AB490" s="46" t="s">
        <v>880</v>
      </c>
      <c r="AC490" s="46">
        <f t="shared" si="44"/>
        <v>18</v>
      </c>
      <c r="AD490" s="46"/>
      <c r="AE490" s="46"/>
      <c r="AF490" s="2111">
        <f t="shared" si="41"/>
        <v>4</v>
      </c>
      <c r="AG490" s="2111">
        <f t="shared" si="42"/>
        <v>0</v>
      </c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6"/>
      <c r="DA490" s="46"/>
      <c r="DB490" s="46"/>
      <c r="DC490" s="46"/>
      <c r="DD490" s="46"/>
      <c r="DE490" s="46"/>
      <c r="DF490" s="46"/>
      <c r="DG490" s="46"/>
      <c r="DH490" s="46"/>
      <c r="DI490" s="46"/>
      <c r="DJ490" s="46"/>
      <c r="DK490" s="46"/>
      <c r="DL490" s="46"/>
      <c r="DM490" s="46"/>
      <c r="DN490" s="46"/>
      <c r="DO490" s="46"/>
      <c r="DP490" s="46"/>
      <c r="DQ490" s="46"/>
      <c r="DR490" s="46"/>
      <c r="DS490" s="46"/>
      <c r="DT490" s="46"/>
      <c r="DU490" s="46"/>
      <c r="DV490" s="46"/>
      <c r="DW490" s="46"/>
      <c r="DX490" s="46"/>
      <c r="DY490" s="46"/>
      <c r="DZ490" s="46"/>
      <c r="EA490" s="46"/>
      <c r="EB490" s="46"/>
      <c r="EC490" s="46"/>
      <c r="ED490" s="46"/>
      <c r="EE490" s="46"/>
      <c r="EF490" s="46"/>
      <c r="EG490" s="46"/>
      <c r="EH490" s="46"/>
      <c r="EI490" s="46"/>
      <c r="EJ490" s="46"/>
      <c r="EK490" s="46"/>
      <c r="EL490" s="46"/>
      <c r="EM490" s="46"/>
      <c r="EN490" s="46"/>
      <c r="EO490" s="46"/>
      <c r="EP490" s="46"/>
      <c r="EQ490" s="46"/>
      <c r="ER490" s="46"/>
      <c r="ES490" s="46"/>
      <c r="ET490" s="46"/>
      <c r="EU490" s="46"/>
      <c r="EV490" s="46"/>
      <c r="EW490" s="46"/>
      <c r="EX490" s="46"/>
      <c r="EY490" s="46"/>
      <c r="EZ490" s="46"/>
      <c r="FA490" s="46"/>
      <c r="FB490" s="46"/>
      <c r="FC490" s="46"/>
      <c r="FD490" s="46"/>
      <c r="FE490" s="46"/>
      <c r="FF490" s="46"/>
      <c r="FG490" s="46"/>
      <c r="FH490" s="46"/>
      <c r="FI490" s="46"/>
      <c r="FJ490" s="46"/>
      <c r="FK490" s="46"/>
      <c r="FL490" s="46"/>
      <c r="FM490" s="46"/>
      <c r="FN490" s="46"/>
      <c r="FO490" s="46"/>
      <c r="FP490" s="46"/>
      <c r="FQ490" s="46"/>
      <c r="FR490" s="46"/>
      <c r="FS490" s="46"/>
      <c r="FT490" s="46"/>
      <c r="FU490" s="46"/>
      <c r="FV490" s="46"/>
      <c r="FW490" s="46"/>
      <c r="FX490" s="46"/>
      <c r="FY490" s="46"/>
      <c r="FZ490" s="46"/>
      <c r="GA490" s="46"/>
      <c r="GB490" s="46"/>
      <c r="GC490" s="46"/>
      <c r="GD490" s="46"/>
      <c r="GE490" s="46"/>
      <c r="GF490" s="46"/>
      <c r="GG490" s="46"/>
      <c r="GH490" s="46"/>
      <c r="GI490" s="46"/>
      <c r="GJ490" s="46"/>
      <c r="GK490" s="46"/>
      <c r="GL490" s="46"/>
      <c r="GM490" s="46"/>
      <c r="GN490" s="46"/>
      <c r="GO490" s="46"/>
      <c r="GP490" s="46"/>
      <c r="GQ490" s="46"/>
      <c r="GR490" s="46"/>
      <c r="GS490" s="46"/>
      <c r="GT490" s="46"/>
      <c r="GU490" s="46"/>
      <c r="GV490" s="46"/>
      <c r="GW490" s="46"/>
      <c r="GX490" s="46"/>
      <c r="GY490" s="46"/>
      <c r="GZ490" s="46"/>
      <c r="HA490" s="46"/>
      <c r="HB490" s="46"/>
      <c r="HC490" s="46"/>
      <c r="HD490" s="46"/>
      <c r="HE490" s="46"/>
      <c r="HF490" s="46"/>
      <c r="HG490" s="46"/>
      <c r="HH490" s="46"/>
      <c r="HI490" s="46"/>
      <c r="HJ490" s="46"/>
      <c r="HK490" s="46"/>
      <c r="HL490" s="46"/>
      <c r="HM490" s="46"/>
      <c r="HN490" s="46"/>
      <c r="HO490" s="46"/>
      <c r="HP490" s="46"/>
      <c r="HQ490" s="46"/>
      <c r="HR490" s="46"/>
      <c r="HS490" s="46"/>
      <c r="HT490" s="46"/>
      <c r="HU490" s="46"/>
      <c r="HV490" s="46"/>
      <c r="HW490" s="46"/>
      <c r="HX490" s="46"/>
      <c r="HY490" s="46"/>
      <c r="HZ490" s="46"/>
      <c r="IA490" s="46"/>
      <c r="IB490" s="46"/>
      <c r="IC490" s="46"/>
      <c r="ID490" s="46"/>
      <c r="IE490" s="46"/>
      <c r="IF490" s="46"/>
      <c r="IG490" s="46"/>
      <c r="IH490" s="46"/>
      <c r="II490" s="46"/>
      <c r="IJ490" s="46"/>
      <c r="IK490" s="46"/>
      <c r="IL490" s="46"/>
      <c r="IM490" s="46"/>
      <c r="IN490" s="46"/>
      <c r="IO490" s="46"/>
      <c r="IP490" s="46"/>
      <c r="IQ490" s="46"/>
      <c r="IR490" s="46"/>
      <c r="IS490" s="46"/>
      <c r="IT490" s="46"/>
      <c r="IU490" s="46"/>
      <c r="IV490" s="46"/>
      <c r="IW490" s="46"/>
      <c r="IX490" s="46"/>
      <c r="IY490" s="46"/>
      <c r="IZ490" s="46"/>
      <c r="JA490" s="46"/>
      <c r="JB490" s="46"/>
      <c r="JC490" s="46"/>
      <c r="JD490" s="46"/>
      <c r="JE490" s="46"/>
    </row>
    <row r="491" spans="1:265" s="7" customFormat="1" ht="15" customHeight="1" thickBot="1" x14ac:dyDescent="0.25">
      <c r="A491" s="790"/>
      <c r="B491" s="73" t="s">
        <v>444</v>
      </c>
      <c r="C491" s="113"/>
      <c r="D491" s="892" t="s">
        <v>469</v>
      </c>
      <c r="E491" s="900"/>
      <c r="F491" s="472"/>
      <c r="G491" s="473"/>
      <c r="H491" s="186" t="s">
        <v>509</v>
      </c>
      <c r="I491" s="186" t="s">
        <v>515</v>
      </c>
      <c r="J491" s="186"/>
      <c r="K491" s="229" t="s">
        <v>1150</v>
      </c>
      <c r="L491" s="229" t="s">
        <v>97</v>
      </c>
      <c r="M491" s="397" t="s">
        <v>392</v>
      </c>
      <c r="N491" s="397" t="s">
        <v>98</v>
      </c>
      <c r="O491" s="229" t="s">
        <v>348</v>
      </c>
      <c r="P491" s="2159">
        <f t="shared" si="40"/>
        <v>4</v>
      </c>
      <c r="Q491" s="297">
        <v>4</v>
      </c>
      <c r="R491" s="298"/>
      <c r="S491" s="298"/>
      <c r="T491" s="298"/>
      <c r="U491" s="298"/>
      <c r="V491" s="298"/>
      <c r="W491" s="299"/>
      <c r="X491" s="72"/>
      <c r="Y491" s="72"/>
      <c r="Z491" s="63"/>
      <c r="AA491" s="46"/>
      <c r="AB491" s="46"/>
      <c r="AC491" s="46" t="str">
        <f t="shared" si="44"/>
        <v/>
      </c>
      <c r="AD491" s="46"/>
      <c r="AE491" s="46"/>
      <c r="AF491" s="2111">
        <f t="shared" si="41"/>
        <v>4</v>
      </c>
      <c r="AG491" s="2111">
        <f t="shared" si="42"/>
        <v>0</v>
      </c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6"/>
      <c r="DA491" s="46"/>
      <c r="DB491" s="46"/>
      <c r="DC491" s="46"/>
      <c r="DD491" s="46"/>
      <c r="DE491" s="46"/>
      <c r="DF491" s="46"/>
      <c r="DG491" s="46"/>
      <c r="DH491" s="46"/>
      <c r="DI491" s="46"/>
      <c r="DJ491" s="46"/>
      <c r="DK491" s="46"/>
      <c r="DL491" s="46"/>
      <c r="DM491" s="46"/>
      <c r="DN491" s="46"/>
      <c r="DO491" s="46"/>
      <c r="DP491" s="46"/>
      <c r="DQ491" s="46"/>
      <c r="DR491" s="46"/>
      <c r="DS491" s="46"/>
      <c r="DT491" s="46"/>
      <c r="DU491" s="46"/>
      <c r="DV491" s="46"/>
      <c r="DW491" s="46"/>
      <c r="DX491" s="46"/>
      <c r="DY491" s="46"/>
      <c r="DZ491" s="46"/>
      <c r="EA491" s="46"/>
      <c r="EB491" s="46"/>
      <c r="EC491" s="46"/>
      <c r="ED491" s="46"/>
      <c r="EE491" s="46"/>
      <c r="EF491" s="46"/>
      <c r="EG491" s="46"/>
      <c r="EH491" s="46"/>
      <c r="EI491" s="46"/>
      <c r="EJ491" s="46"/>
      <c r="EK491" s="46"/>
      <c r="EL491" s="46"/>
      <c r="EM491" s="46"/>
      <c r="EN491" s="46"/>
      <c r="EO491" s="46"/>
      <c r="EP491" s="46"/>
      <c r="EQ491" s="46"/>
      <c r="ER491" s="46"/>
      <c r="ES491" s="46"/>
      <c r="ET491" s="46"/>
      <c r="EU491" s="46"/>
      <c r="EV491" s="46"/>
      <c r="EW491" s="46"/>
      <c r="EX491" s="46"/>
      <c r="EY491" s="46"/>
      <c r="EZ491" s="46"/>
      <c r="FA491" s="46"/>
      <c r="FB491" s="46"/>
      <c r="FC491" s="46"/>
      <c r="FD491" s="46"/>
      <c r="FE491" s="46"/>
      <c r="FF491" s="46"/>
      <c r="FG491" s="46"/>
      <c r="FH491" s="46"/>
      <c r="FI491" s="46"/>
      <c r="FJ491" s="46"/>
      <c r="FK491" s="46"/>
      <c r="FL491" s="46"/>
      <c r="FM491" s="46"/>
      <c r="FN491" s="46"/>
      <c r="FO491" s="46"/>
      <c r="FP491" s="46"/>
      <c r="FQ491" s="46"/>
      <c r="FR491" s="46"/>
      <c r="FS491" s="46"/>
      <c r="FT491" s="46"/>
      <c r="FU491" s="46"/>
      <c r="FV491" s="46"/>
      <c r="FW491" s="46"/>
      <c r="FX491" s="46"/>
      <c r="FY491" s="46"/>
      <c r="FZ491" s="46"/>
      <c r="GA491" s="46"/>
      <c r="GB491" s="46"/>
      <c r="GC491" s="46"/>
      <c r="GD491" s="46"/>
      <c r="GE491" s="46"/>
      <c r="GF491" s="46"/>
      <c r="GG491" s="46"/>
      <c r="GH491" s="46"/>
      <c r="GI491" s="46"/>
      <c r="GJ491" s="46"/>
      <c r="GK491" s="46"/>
      <c r="GL491" s="46"/>
      <c r="GM491" s="46"/>
      <c r="GN491" s="46"/>
      <c r="GO491" s="46"/>
      <c r="GP491" s="46"/>
      <c r="GQ491" s="46"/>
      <c r="GR491" s="46"/>
      <c r="GS491" s="46"/>
      <c r="GT491" s="46"/>
      <c r="GU491" s="46"/>
      <c r="GV491" s="46"/>
      <c r="GW491" s="46"/>
      <c r="GX491" s="46"/>
      <c r="GY491" s="46"/>
      <c r="GZ491" s="46"/>
      <c r="HA491" s="46"/>
      <c r="HB491" s="46"/>
      <c r="HC491" s="46"/>
      <c r="HD491" s="46"/>
      <c r="HE491" s="46"/>
      <c r="HF491" s="46"/>
      <c r="HG491" s="46"/>
      <c r="HH491" s="46"/>
      <c r="HI491" s="46"/>
      <c r="HJ491" s="46"/>
      <c r="HK491" s="46"/>
      <c r="HL491" s="46"/>
      <c r="HM491" s="46"/>
      <c r="HN491" s="46"/>
      <c r="HO491" s="46"/>
      <c r="HP491" s="46"/>
      <c r="HQ491" s="46"/>
      <c r="HR491" s="46"/>
      <c r="HS491" s="46"/>
      <c r="HT491" s="46"/>
      <c r="HU491" s="46"/>
      <c r="HV491" s="46"/>
      <c r="HW491" s="46"/>
      <c r="HX491" s="46"/>
      <c r="HY491" s="46"/>
      <c r="HZ491" s="46"/>
      <c r="IA491" s="46"/>
      <c r="IB491" s="46"/>
      <c r="IC491" s="46"/>
      <c r="ID491" s="46"/>
      <c r="IE491" s="46"/>
      <c r="IF491" s="46"/>
      <c r="IG491" s="46"/>
      <c r="IH491" s="46"/>
      <c r="II491" s="46"/>
      <c r="IJ491" s="46"/>
      <c r="IK491" s="46"/>
      <c r="IL491" s="46"/>
      <c r="IM491" s="46"/>
      <c r="IN491" s="46"/>
      <c r="IO491" s="46"/>
      <c r="IP491" s="46"/>
      <c r="IQ491" s="46"/>
      <c r="IR491" s="46"/>
      <c r="IS491" s="46"/>
      <c r="IT491" s="46"/>
      <c r="IU491" s="46"/>
      <c r="IV491" s="46"/>
      <c r="IW491" s="46"/>
      <c r="IX491" s="46"/>
      <c r="IY491" s="46"/>
      <c r="IZ491" s="46"/>
      <c r="JA491" s="46"/>
      <c r="JB491" s="46"/>
      <c r="JC491" s="46"/>
      <c r="JD491" s="46"/>
      <c r="JE491" s="46"/>
    </row>
    <row r="492" spans="1:265" s="7" customFormat="1" ht="15" customHeight="1" thickBot="1" x14ac:dyDescent="0.25">
      <c r="A492" s="790"/>
      <c r="B492" s="73" t="s">
        <v>444</v>
      </c>
      <c r="C492" s="113"/>
      <c r="D492" s="892" t="s">
        <v>469</v>
      </c>
      <c r="E492" s="900"/>
      <c r="F492" s="472"/>
      <c r="G492" s="473"/>
      <c r="H492" s="186" t="s">
        <v>509</v>
      </c>
      <c r="I492" s="186" t="s">
        <v>515</v>
      </c>
      <c r="J492" s="186"/>
      <c r="K492" s="229" t="s">
        <v>524</v>
      </c>
      <c r="L492" s="229" t="s">
        <v>97</v>
      </c>
      <c r="M492" s="397" t="s">
        <v>392</v>
      </c>
      <c r="N492" s="397" t="s">
        <v>24</v>
      </c>
      <c r="O492" s="229" t="s">
        <v>344</v>
      </c>
      <c r="P492" s="2159">
        <f t="shared" si="40"/>
        <v>3</v>
      </c>
      <c r="Q492" s="297">
        <v>3</v>
      </c>
      <c r="R492" s="298"/>
      <c r="S492" s="298"/>
      <c r="T492" s="298"/>
      <c r="U492" s="298"/>
      <c r="V492" s="298"/>
      <c r="W492" s="299"/>
      <c r="X492" s="72"/>
      <c r="Y492" s="72"/>
      <c r="Z492" s="63"/>
      <c r="AA492" s="46"/>
      <c r="AB492" s="46"/>
      <c r="AC492" s="46" t="str">
        <f t="shared" si="44"/>
        <v/>
      </c>
      <c r="AD492" s="46"/>
      <c r="AE492" s="46"/>
      <c r="AF492" s="2111">
        <f t="shared" si="41"/>
        <v>3</v>
      </c>
      <c r="AG492" s="2111">
        <f t="shared" si="42"/>
        <v>0</v>
      </c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6"/>
      <c r="DA492" s="46"/>
      <c r="DB492" s="46"/>
      <c r="DC492" s="46"/>
      <c r="DD492" s="46"/>
      <c r="DE492" s="46"/>
      <c r="DF492" s="46"/>
      <c r="DG492" s="46"/>
      <c r="DH492" s="46"/>
      <c r="DI492" s="46"/>
      <c r="DJ492" s="46"/>
      <c r="DK492" s="46"/>
      <c r="DL492" s="46"/>
      <c r="DM492" s="46"/>
      <c r="DN492" s="46"/>
      <c r="DO492" s="46"/>
      <c r="DP492" s="46"/>
      <c r="DQ492" s="46"/>
      <c r="DR492" s="46"/>
      <c r="DS492" s="46"/>
      <c r="DT492" s="46"/>
      <c r="DU492" s="46"/>
      <c r="DV492" s="46"/>
      <c r="DW492" s="46"/>
      <c r="DX492" s="46"/>
      <c r="DY492" s="46"/>
      <c r="DZ492" s="46"/>
      <c r="EA492" s="46"/>
      <c r="EB492" s="46"/>
      <c r="EC492" s="46"/>
      <c r="ED492" s="46"/>
      <c r="EE492" s="46"/>
      <c r="EF492" s="46"/>
      <c r="EG492" s="46"/>
      <c r="EH492" s="46"/>
      <c r="EI492" s="46"/>
      <c r="EJ492" s="46"/>
      <c r="EK492" s="46"/>
      <c r="EL492" s="46"/>
      <c r="EM492" s="46"/>
      <c r="EN492" s="46"/>
      <c r="EO492" s="46"/>
      <c r="EP492" s="46"/>
      <c r="EQ492" s="46"/>
      <c r="ER492" s="46"/>
      <c r="ES492" s="46"/>
      <c r="ET492" s="46"/>
      <c r="EU492" s="46"/>
      <c r="EV492" s="46"/>
      <c r="EW492" s="46"/>
      <c r="EX492" s="46"/>
      <c r="EY492" s="46"/>
      <c r="EZ492" s="46"/>
      <c r="FA492" s="46"/>
      <c r="FB492" s="46"/>
      <c r="FC492" s="46"/>
      <c r="FD492" s="46"/>
      <c r="FE492" s="46"/>
      <c r="FF492" s="46"/>
      <c r="FG492" s="46"/>
      <c r="FH492" s="46"/>
      <c r="FI492" s="46"/>
      <c r="FJ492" s="46"/>
      <c r="FK492" s="46"/>
      <c r="FL492" s="46"/>
      <c r="FM492" s="46"/>
      <c r="FN492" s="46"/>
      <c r="FO492" s="46"/>
      <c r="FP492" s="46"/>
      <c r="FQ492" s="46"/>
      <c r="FR492" s="46"/>
      <c r="FS492" s="46"/>
      <c r="FT492" s="46"/>
      <c r="FU492" s="46"/>
      <c r="FV492" s="46"/>
      <c r="FW492" s="46"/>
      <c r="FX492" s="46"/>
      <c r="FY492" s="46"/>
      <c r="FZ492" s="46"/>
      <c r="GA492" s="46"/>
      <c r="GB492" s="46"/>
      <c r="GC492" s="46"/>
      <c r="GD492" s="46"/>
      <c r="GE492" s="46"/>
      <c r="GF492" s="46"/>
      <c r="GG492" s="46"/>
      <c r="GH492" s="46"/>
      <c r="GI492" s="46"/>
      <c r="GJ492" s="46"/>
      <c r="GK492" s="46"/>
      <c r="GL492" s="46"/>
      <c r="GM492" s="46"/>
      <c r="GN492" s="46"/>
      <c r="GO492" s="46"/>
      <c r="GP492" s="46"/>
      <c r="GQ492" s="46"/>
      <c r="GR492" s="46"/>
      <c r="GS492" s="46"/>
      <c r="GT492" s="46"/>
      <c r="GU492" s="46"/>
      <c r="GV492" s="46"/>
      <c r="GW492" s="46"/>
      <c r="GX492" s="46"/>
      <c r="GY492" s="46"/>
      <c r="GZ492" s="46"/>
      <c r="HA492" s="46"/>
      <c r="HB492" s="46"/>
      <c r="HC492" s="46"/>
      <c r="HD492" s="46"/>
      <c r="HE492" s="46"/>
      <c r="HF492" s="46"/>
      <c r="HG492" s="46"/>
      <c r="HH492" s="46"/>
      <c r="HI492" s="46"/>
      <c r="HJ492" s="46"/>
      <c r="HK492" s="46"/>
      <c r="HL492" s="46"/>
      <c r="HM492" s="46"/>
      <c r="HN492" s="46"/>
      <c r="HO492" s="46"/>
      <c r="HP492" s="46"/>
      <c r="HQ492" s="46"/>
      <c r="HR492" s="46"/>
      <c r="HS492" s="46"/>
      <c r="HT492" s="46"/>
      <c r="HU492" s="46"/>
      <c r="HV492" s="46"/>
      <c r="HW492" s="46"/>
      <c r="HX492" s="46"/>
      <c r="HY492" s="46"/>
      <c r="HZ492" s="46"/>
      <c r="IA492" s="46"/>
      <c r="IB492" s="46"/>
      <c r="IC492" s="46"/>
      <c r="ID492" s="46"/>
      <c r="IE492" s="46"/>
      <c r="IF492" s="46"/>
      <c r="IG492" s="46"/>
      <c r="IH492" s="46"/>
      <c r="II492" s="46"/>
      <c r="IJ492" s="46"/>
      <c r="IK492" s="46"/>
      <c r="IL492" s="46"/>
      <c r="IM492" s="46"/>
      <c r="IN492" s="46"/>
      <c r="IO492" s="46"/>
      <c r="IP492" s="46"/>
      <c r="IQ492" s="46"/>
      <c r="IR492" s="46"/>
      <c r="IS492" s="46"/>
      <c r="IT492" s="46"/>
      <c r="IU492" s="46"/>
      <c r="IV492" s="46"/>
      <c r="IW492" s="46"/>
      <c r="IX492" s="46"/>
      <c r="IY492" s="46"/>
      <c r="IZ492" s="46"/>
      <c r="JA492" s="46"/>
      <c r="JB492" s="46"/>
      <c r="JC492" s="46"/>
      <c r="JD492" s="46"/>
      <c r="JE492" s="46"/>
    </row>
    <row r="493" spans="1:265" s="7" customFormat="1" ht="15" customHeight="1" thickBot="1" x14ac:dyDescent="0.25">
      <c r="A493" s="790"/>
      <c r="B493" s="73" t="s">
        <v>444</v>
      </c>
      <c r="C493" s="113"/>
      <c r="D493" s="892" t="s">
        <v>469</v>
      </c>
      <c r="E493" s="900"/>
      <c r="F493" s="472"/>
      <c r="G493" s="473"/>
      <c r="H493" s="186" t="s">
        <v>509</v>
      </c>
      <c r="I493" s="187" t="s">
        <v>515</v>
      </c>
      <c r="J493" s="187"/>
      <c r="K493" s="231" t="s">
        <v>524</v>
      </c>
      <c r="L493" s="231" t="s">
        <v>97</v>
      </c>
      <c r="M493" s="515" t="s">
        <v>392</v>
      </c>
      <c r="N493" s="515" t="s">
        <v>98</v>
      </c>
      <c r="O493" s="231" t="s">
        <v>344</v>
      </c>
      <c r="P493" s="2159">
        <f t="shared" si="40"/>
        <v>3</v>
      </c>
      <c r="Q493" s="280">
        <v>3</v>
      </c>
      <c r="R493" s="281"/>
      <c r="S493" s="281"/>
      <c r="T493" s="281"/>
      <c r="U493" s="281"/>
      <c r="V493" s="281"/>
      <c r="W493" s="282"/>
      <c r="X493" s="274"/>
      <c r="Y493" s="274"/>
      <c r="Z493" s="63"/>
      <c r="AA493" s="46"/>
      <c r="AB493" s="46"/>
      <c r="AC493" s="46" t="str">
        <f t="shared" si="44"/>
        <v/>
      </c>
      <c r="AD493" s="46"/>
      <c r="AE493" s="46"/>
      <c r="AF493" s="2111">
        <f t="shared" si="41"/>
        <v>3</v>
      </c>
      <c r="AG493" s="2111">
        <f t="shared" si="42"/>
        <v>0</v>
      </c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6"/>
      <c r="DF493" s="46"/>
      <c r="DG493" s="46"/>
      <c r="DH493" s="46"/>
      <c r="DI493" s="46"/>
      <c r="DJ493" s="46"/>
      <c r="DK493" s="46"/>
      <c r="DL493" s="46"/>
      <c r="DM493" s="46"/>
      <c r="DN493" s="46"/>
      <c r="DO493" s="46"/>
      <c r="DP493" s="46"/>
      <c r="DQ493" s="46"/>
      <c r="DR493" s="46"/>
      <c r="DS493" s="46"/>
      <c r="DT493" s="46"/>
      <c r="DU493" s="46"/>
      <c r="DV493" s="46"/>
      <c r="DW493" s="46"/>
      <c r="DX493" s="46"/>
      <c r="DY493" s="46"/>
      <c r="DZ493" s="46"/>
      <c r="EA493" s="46"/>
      <c r="EB493" s="46"/>
      <c r="EC493" s="46"/>
      <c r="ED493" s="46"/>
      <c r="EE493" s="46"/>
      <c r="EF493" s="46"/>
      <c r="EG493" s="46"/>
      <c r="EH493" s="46"/>
      <c r="EI493" s="46"/>
      <c r="EJ493" s="46"/>
      <c r="EK493" s="46"/>
      <c r="EL493" s="46"/>
      <c r="EM493" s="46"/>
      <c r="EN493" s="46"/>
      <c r="EO493" s="46"/>
      <c r="EP493" s="46"/>
      <c r="EQ493" s="46"/>
      <c r="ER493" s="46"/>
      <c r="ES493" s="46"/>
      <c r="ET493" s="46"/>
      <c r="EU493" s="46"/>
      <c r="EV493" s="46"/>
      <c r="EW493" s="46"/>
      <c r="EX493" s="46"/>
      <c r="EY493" s="46"/>
      <c r="EZ493" s="46"/>
      <c r="FA493" s="46"/>
      <c r="FB493" s="46"/>
      <c r="FC493" s="46"/>
      <c r="FD493" s="46"/>
      <c r="FE493" s="46"/>
      <c r="FF493" s="46"/>
      <c r="FG493" s="46"/>
      <c r="FH493" s="46"/>
      <c r="FI493" s="46"/>
      <c r="FJ493" s="46"/>
      <c r="FK493" s="46"/>
      <c r="FL493" s="46"/>
      <c r="FM493" s="46"/>
      <c r="FN493" s="46"/>
      <c r="FO493" s="46"/>
      <c r="FP493" s="46"/>
      <c r="FQ493" s="46"/>
      <c r="FR493" s="46"/>
      <c r="FS493" s="46"/>
      <c r="FT493" s="46"/>
      <c r="FU493" s="46"/>
      <c r="FV493" s="46"/>
      <c r="FW493" s="46"/>
      <c r="FX493" s="46"/>
      <c r="FY493" s="46"/>
      <c r="FZ493" s="46"/>
      <c r="GA493" s="46"/>
      <c r="GB493" s="46"/>
      <c r="GC493" s="46"/>
      <c r="GD493" s="46"/>
      <c r="GE493" s="46"/>
      <c r="GF493" s="46"/>
      <c r="GG493" s="46"/>
      <c r="GH493" s="46"/>
      <c r="GI493" s="46"/>
      <c r="GJ493" s="46"/>
      <c r="GK493" s="46"/>
      <c r="GL493" s="46"/>
      <c r="GM493" s="46"/>
      <c r="GN493" s="46"/>
      <c r="GO493" s="46"/>
      <c r="GP493" s="46"/>
      <c r="GQ493" s="46"/>
      <c r="GR493" s="46"/>
      <c r="GS493" s="46"/>
      <c r="GT493" s="46"/>
      <c r="GU493" s="46"/>
      <c r="GV493" s="46"/>
      <c r="GW493" s="46"/>
      <c r="GX493" s="46"/>
      <c r="GY493" s="46"/>
      <c r="GZ493" s="46"/>
      <c r="HA493" s="46"/>
      <c r="HB493" s="46"/>
      <c r="HC493" s="46"/>
      <c r="HD493" s="46"/>
      <c r="HE493" s="46"/>
      <c r="HF493" s="46"/>
      <c r="HG493" s="46"/>
      <c r="HH493" s="46"/>
      <c r="HI493" s="46"/>
      <c r="HJ493" s="46"/>
      <c r="HK493" s="46"/>
      <c r="HL493" s="46"/>
      <c r="HM493" s="46"/>
      <c r="HN493" s="46"/>
      <c r="HO493" s="46"/>
      <c r="HP493" s="46"/>
      <c r="HQ493" s="46"/>
      <c r="HR493" s="46"/>
      <c r="HS493" s="46"/>
      <c r="HT493" s="46"/>
      <c r="HU493" s="46"/>
      <c r="HV493" s="46"/>
      <c r="HW493" s="46"/>
      <c r="HX493" s="46"/>
      <c r="HY493" s="46"/>
      <c r="HZ493" s="46"/>
      <c r="IA493" s="46"/>
      <c r="IB493" s="46"/>
      <c r="IC493" s="46"/>
      <c r="ID493" s="46"/>
      <c r="IE493" s="46"/>
      <c r="IF493" s="46"/>
      <c r="IG493" s="46"/>
      <c r="IH493" s="46"/>
      <c r="II493" s="46"/>
      <c r="IJ493" s="46"/>
      <c r="IK493" s="46"/>
      <c r="IL493" s="46"/>
      <c r="IM493" s="46"/>
      <c r="IN493" s="46"/>
      <c r="IO493" s="46"/>
      <c r="IP493" s="46"/>
      <c r="IQ493" s="46"/>
      <c r="IR493" s="46"/>
      <c r="IS493" s="46"/>
      <c r="IT493" s="46"/>
      <c r="IU493" s="46"/>
      <c r="IV493" s="46"/>
      <c r="IW493" s="46"/>
      <c r="IX493" s="46"/>
      <c r="IY493" s="46"/>
      <c r="IZ493" s="46"/>
      <c r="JA493" s="46"/>
      <c r="JB493" s="46"/>
      <c r="JC493" s="46"/>
      <c r="JD493" s="46"/>
      <c r="JE493" s="46"/>
    </row>
    <row r="494" spans="1:265" s="7" customFormat="1" ht="15" customHeight="1" thickBot="1" x14ac:dyDescent="0.25">
      <c r="A494" s="790"/>
      <c r="B494" s="73" t="s">
        <v>444</v>
      </c>
      <c r="C494" s="113"/>
      <c r="D494" s="892" t="s">
        <v>469</v>
      </c>
      <c r="E494" s="900"/>
      <c r="F494" s="472"/>
      <c r="G494" s="473"/>
      <c r="H494" s="186" t="s">
        <v>509</v>
      </c>
      <c r="I494" s="187" t="s">
        <v>1027</v>
      </c>
      <c r="J494" s="187"/>
      <c r="K494" s="231" t="s">
        <v>141</v>
      </c>
      <c r="L494" s="231" t="s">
        <v>97</v>
      </c>
      <c r="M494" s="515">
        <v>1</v>
      </c>
      <c r="N494" s="515" t="s">
        <v>24</v>
      </c>
      <c r="O494" s="231" t="s">
        <v>402</v>
      </c>
      <c r="P494" s="2159">
        <f t="shared" si="40"/>
        <v>2</v>
      </c>
      <c r="Q494" s="280">
        <v>2</v>
      </c>
      <c r="R494" s="281"/>
      <c r="S494" s="281"/>
      <c r="T494" s="281"/>
      <c r="U494" s="281"/>
      <c r="V494" s="281"/>
      <c r="W494" s="282"/>
      <c r="X494" s="274"/>
      <c r="Y494" s="274"/>
      <c r="Z494" s="63"/>
      <c r="AA494" s="46"/>
      <c r="AB494" s="46"/>
      <c r="AC494" s="46" t="str">
        <f t="shared" si="44"/>
        <v/>
      </c>
      <c r="AD494" s="46"/>
      <c r="AE494" s="46"/>
      <c r="AF494" s="2111">
        <f t="shared" si="41"/>
        <v>2</v>
      </c>
      <c r="AG494" s="2111">
        <f t="shared" si="42"/>
        <v>0</v>
      </c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  <c r="CZ494" s="46"/>
      <c r="DA494" s="46"/>
      <c r="DB494" s="46"/>
      <c r="DC494" s="46"/>
      <c r="DD494" s="46"/>
      <c r="DE494" s="46"/>
      <c r="DF494" s="46"/>
      <c r="DG494" s="46"/>
      <c r="DH494" s="46"/>
      <c r="DI494" s="46"/>
      <c r="DJ494" s="46"/>
      <c r="DK494" s="46"/>
      <c r="DL494" s="46"/>
      <c r="DM494" s="46"/>
      <c r="DN494" s="46"/>
      <c r="DO494" s="46"/>
      <c r="DP494" s="46"/>
      <c r="DQ494" s="46"/>
      <c r="DR494" s="46"/>
      <c r="DS494" s="46"/>
      <c r="DT494" s="46"/>
      <c r="DU494" s="46"/>
      <c r="DV494" s="46"/>
      <c r="DW494" s="46"/>
      <c r="DX494" s="46"/>
      <c r="DY494" s="46"/>
      <c r="DZ494" s="46"/>
      <c r="EA494" s="46"/>
      <c r="EB494" s="46"/>
      <c r="EC494" s="46"/>
      <c r="ED494" s="46"/>
      <c r="EE494" s="46"/>
      <c r="EF494" s="46"/>
      <c r="EG494" s="46"/>
      <c r="EH494" s="46"/>
      <c r="EI494" s="46"/>
      <c r="EJ494" s="46"/>
      <c r="EK494" s="46"/>
      <c r="EL494" s="46"/>
      <c r="EM494" s="46"/>
      <c r="EN494" s="46"/>
      <c r="EO494" s="46"/>
      <c r="EP494" s="46"/>
      <c r="EQ494" s="46"/>
      <c r="ER494" s="46"/>
      <c r="ES494" s="46"/>
      <c r="ET494" s="46"/>
      <c r="EU494" s="46"/>
      <c r="EV494" s="46"/>
      <c r="EW494" s="46"/>
      <c r="EX494" s="46"/>
      <c r="EY494" s="46"/>
      <c r="EZ494" s="46"/>
      <c r="FA494" s="46"/>
      <c r="FB494" s="46"/>
      <c r="FC494" s="46"/>
      <c r="FD494" s="46"/>
      <c r="FE494" s="46"/>
      <c r="FF494" s="46"/>
      <c r="FG494" s="46"/>
      <c r="FH494" s="46"/>
      <c r="FI494" s="46"/>
      <c r="FJ494" s="46"/>
      <c r="FK494" s="46"/>
      <c r="FL494" s="46"/>
      <c r="FM494" s="46"/>
      <c r="FN494" s="46"/>
      <c r="FO494" s="46"/>
      <c r="FP494" s="46"/>
      <c r="FQ494" s="46"/>
      <c r="FR494" s="46"/>
      <c r="FS494" s="46"/>
      <c r="FT494" s="46"/>
      <c r="FU494" s="46"/>
      <c r="FV494" s="46"/>
      <c r="FW494" s="46"/>
      <c r="FX494" s="46"/>
      <c r="FY494" s="46"/>
      <c r="FZ494" s="46"/>
      <c r="GA494" s="46"/>
      <c r="GB494" s="46"/>
      <c r="GC494" s="46"/>
      <c r="GD494" s="46"/>
      <c r="GE494" s="46"/>
      <c r="GF494" s="46"/>
      <c r="GG494" s="46"/>
      <c r="GH494" s="46"/>
      <c r="GI494" s="46"/>
      <c r="GJ494" s="46"/>
      <c r="GK494" s="46"/>
      <c r="GL494" s="46"/>
      <c r="GM494" s="46"/>
      <c r="GN494" s="46"/>
      <c r="GO494" s="46"/>
      <c r="GP494" s="46"/>
      <c r="GQ494" s="46"/>
      <c r="GR494" s="46"/>
      <c r="GS494" s="46"/>
      <c r="GT494" s="46"/>
      <c r="GU494" s="46"/>
      <c r="GV494" s="46"/>
      <c r="GW494" s="46"/>
      <c r="GX494" s="46"/>
      <c r="GY494" s="46"/>
      <c r="GZ494" s="46"/>
      <c r="HA494" s="46"/>
      <c r="HB494" s="46"/>
      <c r="HC494" s="46"/>
      <c r="HD494" s="46"/>
      <c r="HE494" s="46"/>
      <c r="HF494" s="46"/>
      <c r="HG494" s="46"/>
      <c r="HH494" s="46"/>
      <c r="HI494" s="46"/>
      <c r="HJ494" s="46"/>
      <c r="HK494" s="46"/>
      <c r="HL494" s="46"/>
      <c r="HM494" s="46"/>
      <c r="HN494" s="46"/>
      <c r="HO494" s="46"/>
      <c r="HP494" s="46"/>
      <c r="HQ494" s="46"/>
      <c r="HR494" s="46"/>
      <c r="HS494" s="46"/>
      <c r="HT494" s="46"/>
      <c r="HU494" s="46"/>
      <c r="HV494" s="46"/>
      <c r="HW494" s="46"/>
      <c r="HX494" s="46"/>
      <c r="HY494" s="46"/>
      <c r="HZ494" s="46"/>
      <c r="IA494" s="46"/>
      <c r="IB494" s="46"/>
      <c r="IC494" s="46"/>
      <c r="ID494" s="46"/>
      <c r="IE494" s="46"/>
      <c r="IF494" s="46"/>
      <c r="IG494" s="46"/>
      <c r="IH494" s="46"/>
      <c r="II494" s="46"/>
      <c r="IJ494" s="46"/>
      <c r="IK494" s="46"/>
      <c r="IL494" s="46"/>
      <c r="IM494" s="46"/>
      <c r="IN494" s="46"/>
      <c r="IO494" s="46"/>
      <c r="IP494" s="46"/>
      <c r="IQ494" s="46"/>
      <c r="IR494" s="46"/>
      <c r="IS494" s="46"/>
      <c r="IT494" s="46"/>
      <c r="IU494" s="46"/>
      <c r="IV494" s="46"/>
      <c r="IW494" s="46"/>
      <c r="IX494" s="46"/>
      <c r="IY494" s="46"/>
      <c r="IZ494" s="46"/>
      <c r="JA494" s="46"/>
      <c r="JB494" s="46"/>
      <c r="JC494" s="46"/>
      <c r="JD494" s="46"/>
      <c r="JE494" s="46"/>
    </row>
    <row r="495" spans="1:265" s="7" customFormat="1" ht="15" customHeight="1" thickBot="1" x14ac:dyDescent="0.25">
      <c r="A495" s="790"/>
      <c r="B495" s="73" t="s">
        <v>444</v>
      </c>
      <c r="C495" s="113"/>
      <c r="D495" s="892" t="s">
        <v>469</v>
      </c>
      <c r="E495" s="900"/>
      <c r="F495" s="472"/>
      <c r="G495" s="473"/>
      <c r="H495" s="186" t="s">
        <v>509</v>
      </c>
      <c r="I495" s="187" t="s">
        <v>1027</v>
      </c>
      <c r="J495" s="186"/>
      <c r="K495" s="229" t="s">
        <v>1272</v>
      </c>
      <c r="L495" s="229" t="s">
        <v>97</v>
      </c>
      <c r="M495" s="397">
        <v>3</v>
      </c>
      <c r="N495" s="397" t="s">
        <v>24</v>
      </c>
      <c r="O495" s="229" t="s">
        <v>344</v>
      </c>
      <c r="P495" s="2159">
        <f t="shared" si="40"/>
        <v>2</v>
      </c>
      <c r="Q495" s="297">
        <v>2</v>
      </c>
      <c r="R495" s="298"/>
      <c r="S495" s="298"/>
      <c r="T495" s="298"/>
      <c r="U495" s="298"/>
      <c r="V495" s="298"/>
      <c r="W495" s="299"/>
      <c r="X495" s="274"/>
      <c r="Y495" s="274"/>
      <c r="Z495" s="63"/>
      <c r="AA495" s="46"/>
      <c r="AB495" s="46"/>
      <c r="AC495" s="46" t="str">
        <f t="shared" si="44"/>
        <v/>
      </c>
      <c r="AD495" s="46"/>
      <c r="AE495" s="46"/>
      <c r="AF495" s="2111">
        <f t="shared" si="41"/>
        <v>2</v>
      </c>
      <c r="AG495" s="2111">
        <f t="shared" si="42"/>
        <v>0</v>
      </c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  <c r="CZ495" s="46"/>
      <c r="DA495" s="46"/>
      <c r="DB495" s="46"/>
      <c r="DC495" s="46"/>
      <c r="DD495" s="46"/>
      <c r="DE495" s="46"/>
      <c r="DF495" s="46"/>
      <c r="DG495" s="46"/>
      <c r="DH495" s="46"/>
      <c r="DI495" s="46"/>
      <c r="DJ495" s="46"/>
      <c r="DK495" s="46"/>
      <c r="DL495" s="46"/>
      <c r="DM495" s="46"/>
      <c r="DN495" s="46"/>
      <c r="DO495" s="46"/>
      <c r="DP495" s="46"/>
      <c r="DQ495" s="46"/>
      <c r="DR495" s="46"/>
      <c r="DS495" s="46"/>
      <c r="DT495" s="46"/>
      <c r="DU495" s="46"/>
      <c r="DV495" s="46"/>
      <c r="DW495" s="46"/>
      <c r="DX495" s="46"/>
      <c r="DY495" s="46"/>
      <c r="DZ495" s="46"/>
      <c r="EA495" s="46"/>
      <c r="EB495" s="46"/>
      <c r="EC495" s="46"/>
      <c r="ED495" s="46"/>
      <c r="EE495" s="46"/>
      <c r="EF495" s="46"/>
      <c r="EG495" s="46"/>
      <c r="EH495" s="46"/>
      <c r="EI495" s="46"/>
      <c r="EJ495" s="46"/>
      <c r="EK495" s="46"/>
      <c r="EL495" s="46"/>
      <c r="EM495" s="46"/>
      <c r="EN495" s="46"/>
      <c r="EO495" s="46"/>
      <c r="EP495" s="46"/>
      <c r="EQ495" s="46"/>
      <c r="ER495" s="46"/>
      <c r="ES495" s="46"/>
      <c r="ET495" s="46"/>
      <c r="EU495" s="46"/>
      <c r="EV495" s="46"/>
      <c r="EW495" s="46"/>
      <c r="EX495" s="46"/>
      <c r="EY495" s="46"/>
      <c r="EZ495" s="46"/>
      <c r="FA495" s="46"/>
      <c r="FB495" s="46"/>
      <c r="FC495" s="46"/>
      <c r="FD495" s="46"/>
      <c r="FE495" s="46"/>
      <c r="FF495" s="46"/>
      <c r="FG495" s="46"/>
      <c r="FH495" s="46"/>
      <c r="FI495" s="46"/>
      <c r="FJ495" s="46"/>
      <c r="FK495" s="46"/>
      <c r="FL495" s="46"/>
      <c r="FM495" s="46"/>
      <c r="FN495" s="46"/>
      <c r="FO495" s="46"/>
      <c r="FP495" s="46"/>
      <c r="FQ495" s="46"/>
      <c r="FR495" s="46"/>
      <c r="FS495" s="46"/>
      <c r="FT495" s="46"/>
      <c r="FU495" s="46"/>
      <c r="FV495" s="46"/>
      <c r="FW495" s="46"/>
      <c r="FX495" s="46"/>
      <c r="FY495" s="46"/>
      <c r="FZ495" s="46"/>
      <c r="GA495" s="46"/>
      <c r="GB495" s="46"/>
      <c r="GC495" s="46"/>
      <c r="GD495" s="46"/>
      <c r="GE495" s="46"/>
      <c r="GF495" s="46"/>
      <c r="GG495" s="46"/>
      <c r="GH495" s="46"/>
      <c r="GI495" s="46"/>
      <c r="GJ495" s="46"/>
      <c r="GK495" s="46"/>
      <c r="GL495" s="46"/>
      <c r="GM495" s="46"/>
      <c r="GN495" s="46"/>
      <c r="GO495" s="46"/>
      <c r="GP495" s="46"/>
      <c r="GQ495" s="46"/>
      <c r="GR495" s="46"/>
      <c r="GS495" s="46"/>
      <c r="GT495" s="46"/>
      <c r="GU495" s="46"/>
      <c r="GV495" s="46"/>
      <c r="GW495" s="46"/>
      <c r="GX495" s="46"/>
      <c r="GY495" s="46"/>
      <c r="GZ495" s="46"/>
      <c r="HA495" s="46"/>
      <c r="HB495" s="46"/>
      <c r="HC495" s="46"/>
      <c r="HD495" s="46"/>
      <c r="HE495" s="46"/>
      <c r="HF495" s="46"/>
      <c r="HG495" s="46"/>
      <c r="HH495" s="46"/>
      <c r="HI495" s="46"/>
      <c r="HJ495" s="46"/>
      <c r="HK495" s="46"/>
      <c r="HL495" s="46"/>
      <c r="HM495" s="46"/>
      <c r="HN495" s="46"/>
      <c r="HO495" s="46"/>
      <c r="HP495" s="46"/>
      <c r="HQ495" s="46"/>
      <c r="HR495" s="46"/>
      <c r="HS495" s="46"/>
      <c r="HT495" s="46"/>
      <c r="HU495" s="46"/>
      <c r="HV495" s="46"/>
      <c r="HW495" s="46"/>
      <c r="HX495" s="46"/>
      <c r="HY495" s="46"/>
      <c r="HZ495" s="46"/>
      <c r="IA495" s="46"/>
      <c r="IB495" s="46"/>
      <c r="IC495" s="46"/>
      <c r="ID495" s="46"/>
      <c r="IE495" s="46"/>
      <c r="IF495" s="46"/>
      <c r="IG495" s="46"/>
      <c r="IH495" s="46"/>
      <c r="II495" s="46"/>
      <c r="IJ495" s="46"/>
      <c r="IK495" s="46"/>
      <c r="IL495" s="46"/>
      <c r="IM495" s="46"/>
      <c r="IN495" s="46"/>
      <c r="IO495" s="46"/>
      <c r="IP495" s="46"/>
      <c r="IQ495" s="46"/>
      <c r="IR495" s="46"/>
      <c r="IS495" s="46"/>
      <c r="IT495" s="46"/>
      <c r="IU495" s="46"/>
      <c r="IV495" s="46"/>
      <c r="IW495" s="46"/>
      <c r="IX495" s="46"/>
      <c r="IY495" s="46"/>
      <c r="IZ495" s="46"/>
      <c r="JA495" s="46"/>
      <c r="JB495" s="46"/>
      <c r="JC495" s="46"/>
      <c r="JD495" s="46"/>
      <c r="JE495" s="46"/>
    </row>
    <row r="496" spans="1:265" s="7" customFormat="1" ht="15" customHeight="1" thickBot="1" x14ac:dyDescent="0.25">
      <c r="A496" s="790"/>
      <c r="B496" s="73" t="s">
        <v>444</v>
      </c>
      <c r="C496" s="113"/>
      <c r="D496" s="892" t="s">
        <v>469</v>
      </c>
      <c r="E496" s="900"/>
      <c r="F496" s="472"/>
      <c r="G496" s="473"/>
      <c r="H496" s="186" t="s">
        <v>509</v>
      </c>
      <c r="I496" s="186" t="s">
        <v>515</v>
      </c>
      <c r="J496" s="1766" t="s">
        <v>1424</v>
      </c>
      <c r="K496" s="229" t="s">
        <v>1507</v>
      </c>
      <c r="L496" s="229"/>
      <c r="M496" s="397"/>
      <c r="N496" s="397"/>
      <c r="O496" s="229"/>
      <c r="P496" s="2159">
        <f t="shared" si="40"/>
        <v>0</v>
      </c>
      <c r="Q496" s="297"/>
      <c r="R496" s="298"/>
      <c r="S496" s="298"/>
      <c r="T496" s="298"/>
      <c r="U496" s="298"/>
      <c r="V496" s="298"/>
      <c r="W496" s="299">
        <v>2</v>
      </c>
      <c r="X496" s="274"/>
      <c r="Y496" s="274"/>
      <c r="Z496" s="63"/>
      <c r="AA496" s="46"/>
      <c r="AB496" s="46"/>
      <c r="AC496" s="46" t="str">
        <f t="shared" si="44"/>
        <v/>
      </c>
      <c r="AD496" s="46"/>
      <c r="AE496" s="46"/>
      <c r="AF496" s="2111">
        <f t="shared" si="41"/>
        <v>0</v>
      </c>
      <c r="AG496" s="2111">
        <f t="shared" si="42"/>
        <v>2</v>
      </c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6"/>
      <c r="DF496" s="46"/>
      <c r="DG496" s="46"/>
      <c r="DH496" s="46"/>
      <c r="DI496" s="46"/>
      <c r="DJ496" s="46"/>
      <c r="DK496" s="46"/>
      <c r="DL496" s="46"/>
      <c r="DM496" s="46"/>
      <c r="DN496" s="46"/>
      <c r="DO496" s="46"/>
      <c r="DP496" s="46"/>
      <c r="DQ496" s="46"/>
      <c r="DR496" s="46"/>
      <c r="DS496" s="46"/>
      <c r="DT496" s="46"/>
      <c r="DU496" s="46"/>
      <c r="DV496" s="46"/>
      <c r="DW496" s="46"/>
      <c r="DX496" s="46"/>
      <c r="DY496" s="46"/>
      <c r="DZ496" s="46"/>
      <c r="EA496" s="46"/>
      <c r="EB496" s="46"/>
      <c r="EC496" s="46"/>
      <c r="ED496" s="46"/>
      <c r="EE496" s="46"/>
      <c r="EF496" s="46"/>
      <c r="EG496" s="46"/>
      <c r="EH496" s="46"/>
      <c r="EI496" s="46"/>
      <c r="EJ496" s="46"/>
      <c r="EK496" s="46"/>
      <c r="EL496" s="46"/>
      <c r="EM496" s="46"/>
      <c r="EN496" s="46"/>
      <c r="EO496" s="46"/>
      <c r="EP496" s="46"/>
      <c r="EQ496" s="46"/>
      <c r="ER496" s="46"/>
      <c r="ES496" s="46"/>
      <c r="ET496" s="46"/>
      <c r="EU496" s="46"/>
      <c r="EV496" s="46"/>
      <c r="EW496" s="46"/>
      <c r="EX496" s="46"/>
      <c r="EY496" s="46"/>
      <c r="EZ496" s="46"/>
      <c r="FA496" s="46"/>
      <c r="FB496" s="46"/>
      <c r="FC496" s="46"/>
      <c r="FD496" s="46"/>
      <c r="FE496" s="46"/>
      <c r="FF496" s="46"/>
      <c r="FG496" s="46"/>
      <c r="FH496" s="46"/>
      <c r="FI496" s="46"/>
      <c r="FJ496" s="46"/>
      <c r="FK496" s="46"/>
      <c r="FL496" s="46"/>
      <c r="FM496" s="46"/>
      <c r="FN496" s="46"/>
      <c r="FO496" s="46"/>
      <c r="FP496" s="46"/>
      <c r="FQ496" s="46"/>
      <c r="FR496" s="46"/>
      <c r="FS496" s="46"/>
      <c r="FT496" s="46"/>
      <c r="FU496" s="46"/>
      <c r="FV496" s="46"/>
      <c r="FW496" s="46"/>
      <c r="FX496" s="46"/>
      <c r="FY496" s="46"/>
      <c r="FZ496" s="46"/>
      <c r="GA496" s="46"/>
      <c r="GB496" s="46"/>
      <c r="GC496" s="46"/>
      <c r="GD496" s="46"/>
      <c r="GE496" s="46"/>
      <c r="GF496" s="46"/>
      <c r="GG496" s="46"/>
      <c r="GH496" s="46"/>
      <c r="GI496" s="46"/>
      <c r="GJ496" s="46"/>
      <c r="GK496" s="46"/>
      <c r="GL496" s="46"/>
      <c r="GM496" s="46"/>
      <c r="GN496" s="46"/>
      <c r="GO496" s="46"/>
      <c r="GP496" s="46"/>
      <c r="GQ496" s="46"/>
      <c r="GR496" s="46"/>
      <c r="GS496" s="46"/>
      <c r="GT496" s="46"/>
      <c r="GU496" s="46"/>
      <c r="GV496" s="46"/>
      <c r="GW496" s="46"/>
      <c r="GX496" s="46"/>
      <c r="GY496" s="46"/>
      <c r="GZ496" s="46"/>
      <c r="HA496" s="46"/>
      <c r="HB496" s="46"/>
      <c r="HC496" s="46"/>
      <c r="HD496" s="46"/>
      <c r="HE496" s="46"/>
      <c r="HF496" s="46"/>
      <c r="HG496" s="46"/>
      <c r="HH496" s="46"/>
      <c r="HI496" s="46"/>
      <c r="HJ496" s="46"/>
      <c r="HK496" s="46"/>
      <c r="HL496" s="46"/>
      <c r="HM496" s="46"/>
      <c r="HN496" s="46"/>
      <c r="HO496" s="46"/>
      <c r="HP496" s="46"/>
      <c r="HQ496" s="46"/>
      <c r="HR496" s="46"/>
      <c r="HS496" s="46"/>
      <c r="HT496" s="46"/>
      <c r="HU496" s="46"/>
      <c r="HV496" s="46"/>
      <c r="HW496" s="46"/>
      <c r="HX496" s="46"/>
      <c r="HY496" s="46"/>
      <c r="HZ496" s="46"/>
      <c r="IA496" s="46"/>
      <c r="IB496" s="46"/>
      <c r="IC496" s="46"/>
      <c r="ID496" s="46"/>
      <c r="IE496" s="46"/>
      <c r="IF496" s="46"/>
      <c r="IG496" s="46"/>
      <c r="IH496" s="46"/>
      <c r="II496" s="46"/>
      <c r="IJ496" s="46"/>
      <c r="IK496" s="46"/>
      <c r="IL496" s="46"/>
      <c r="IM496" s="46"/>
      <c r="IN496" s="46"/>
      <c r="IO496" s="46"/>
      <c r="IP496" s="46"/>
      <c r="IQ496" s="46"/>
      <c r="IR496" s="46"/>
      <c r="IS496" s="46"/>
      <c r="IT496" s="46"/>
      <c r="IU496" s="46"/>
      <c r="IV496" s="46"/>
      <c r="IW496" s="46"/>
      <c r="IX496" s="46"/>
      <c r="IY496" s="46"/>
      <c r="IZ496" s="46"/>
      <c r="JA496" s="46"/>
      <c r="JB496" s="46"/>
      <c r="JC496" s="46"/>
      <c r="JD496" s="46"/>
      <c r="JE496" s="46"/>
    </row>
    <row r="497" spans="1:265" s="7" customFormat="1" ht="15" customHeight="1" thickBot="1" x14ac:dyDescent="0.25">
      <c r="A497" s="790"/>
      <c r="B497" s="73" t="s">
        <v>444</v>
      </c>
      <c r="C497" s="113"/>
      <c r="D497" s="892" t="s">
        <v>469</v>
      </c>
      <c r="E497" s="900"/>
      <c r="F497" s="472"/>
      <c r="G497" s="473"/>
      <c r="H497" s="186" t="s">
        <v>509</v>
      </c>
      <c r="I497" s="186" t="s">
        <v>515</v>
      </c>
      <c r="J497" s="1756" t="s">
        <v>1424</v>
      </c>
      <c r="K497" s="212" t="s">
        <v>1506</v>
      </c>
      <c r="L497" s="229"/>
      <c r="M497" s="397"/>
      <c r="N497" s="397"/>
      <c r="O497" s="229"/>
      <c r="P497" s="2159">
        <f t="shared" si="40"/>
        <v>0</v>
      </c>
      <c r="Q497" s="297"/>
      <c r="R497" s="298"/>
      <c r="S497" s="298">
        <v>4</v>
      </c>
      <c r="T497" s="298"/>
      <c r="U497" s="298"/>
      <c r="V497" s="298"/>
      <c r="W497" s="299"/>
      <c r="X497" s="72"/>
      <c r="Y497" s="72"/>
      <c r="Z497" s="63"/>
      <c r="AA497" s="46"/>
      <c r="AB497" s="46"/>
      <c r="AC497" s="46" t="str">
        <f t="shared" si="44"/>
        <v/>
      </c>
      <c r="AD497" s="46"/>
      <c r="AE497" s="46"/>
      <c r="AF497" s="2111">
        <f t="shared" si="41"/>
        <v>0</v>
      </c>
      <c r="AG497" s="2111">
        <f t="shared" si="42"/>
        <v>4</v>
      </c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  <c r="CZ497" s="46"/>
      <c r="DA497" s="46"/>
      <c r="DB497" s="46"/>
      <c r="DC497" s="46"/>
      <c r="DD497" s="46"/>
      <c r="DE497" s="46"/>
      <c r="DF497" s="46"/>
      <c r="DG497" s="46"/>
      <c r="DH497" s="46"/>
      <c r="DI497" s="46"/>
      <c r="DJ497" s="46"/>
      <c r="DK497" s="46"/>
      <c r="DL497" s="46"/>
      <c r="DM497" s="46"/>
      <c r="DN497" s="46"/>
      <c r="DO497" s="46"/>
      <c r="DP497" s="46"/>
      <c r="DQ497" s="46"/>
      <c r="DR497" s="46"/>
      <c r="DS497" s="46"/>
      <c r="DT497" s="46"/>
      <c r="DU497" s="46"/>
      <c r="DV497" s="46"/>
      <c r="DW497" s="46"/>
      <c r="DX497" s="46"/>
      <c r="DY497" s="46"/>
      <c r="DZ497" s="46"/>
      <c r="EA497" s="46"/>
      <c r="EB497" s="46"/>
      <c r="EC497" s="46"/>
      <c r="ED497" s="46"/>
      <c r="EE497" s="46"/>
      <c r="EF497" s="46"/>
      <c r="EG497" s="46"/>
      <c r="EH497" s="46"/>
      <c r="EI497" s="46"/>
      <c r="EJ497" s="46"/>
      <c r="EK497" s="46"/>
      <c r="EL497" s="46"/>
      <c r="EM497" s="46"/>
      <c r="EN497" s="46"/>
      <c r="EO497" s="46"/>
      <c r="EP497" s="46"/>
      <c r="EQ497" s="46"/>
      <c r="ER497" s="46"/>
      <c r="ES497" s="46"/>
      <c r="ET497" s="46"/>
      <c r="EU497" s="46"/>
      <c r="EV497" s="46"/>
      <c r="EW497" s="46"/>
      <c r="EX497" s="46"/>
      <c r="EY497" s="46"/>
      <c r="EZ497" s="46"/>
      <c r="FA497" s="46"/>
      <c r="FB497" s="46"/>
      <c r="FC497" s="46"/>
      <c r="FD497" s="46"/>
      <c r="FE497" s="46"/>
      <c r="FF497" s="46"/>
      <c r="FG497" s="46"/>
      <c r="FH497" s="46"/>
      <c r="FI497" s="46"/>
      <c r="FJ497" s="46"/>
      <c r="FK497" s="46"/>
      <c r="FL497" s="46"/>
      <c r="FM497" s="46"/>
      <c r="FN497" s="46"/>
      <c r="FO497" s="46"/>
      <c r="FP497" s="46"/>
      <c r="FQ497" s="46"/>
      <c r="FR497" s="46"/>
      <c r="FS497" s="46"/>
      <c r="FT497" s="46"/>
      <c r="FU497" s="46"/>
      <c r="FV497" s="46"/>
      <c r="FW497" s="46"/>
      <c r="FX497" s="46"/>
      <c r="FY497" s="46"/>
      <c r="FZ497" s="46"/>
      <c r="GA497" s="46"/>
      <c r="GB497" s="46"/>
      <c r="GC497" s="46"/>
      <c r="GD497" s="46"/>
      <c r="GE497" s="46"/>
      <c r="GF497" s="46"/>
      <c r="GG497" s="46"/>
      <c r="GH497" s="46"/>
      <c r="GI497" s="46"/>
      <c r="GJ497" s="46"/>
      <c r="GK497" s="46"/>
      <c r="GL497" s="46"/>
      <c r="GM497" s="46"/>
      <c r="GN497" s="46"/>
      <c r="GO497" s="46"/>
      <c r="GP497" s="46"/>
      <c r="GQ497" s="46"/>
      <c r="GR497" s="46"/>
      <c r="GS497" s="46"/>
      <c r="GT497" s="46"/>
      <c r="GU497" s="46"/>
      <c r="GV497" s="46"/>
      <c r="GW497" s="46"/>
      <c r="GX497" s="46"/>
      <c r="GY497" s="46"/>
      <c r="GZ497" s="46"/>
      <c r="HA497" s="46"/>
      <c r="HB497" s="46"/>
      <c r="HC497" s="46"/>
      <c r="HD497" s="46"/>
      <c r="HE497" s="46"/>
      <c r="HF497" s="46"/>
      <c r="HG497" s="46"/>
      <c r="HH497" s="46"/>
      <c r="HI497" s="46"/>
      <c r="HJ497" s="46"/>
      <c r="HK497" s="46"/>
      <c r="HL497" s="46"/>
      <c r="HM497" s="46"/>
      <c r="HN497" s="46"/>
      <c r="HO497" s="46"/>
      <c r="HP497" s="46"/>
      <c r="HQ497" s="46"/>
      <c r="HR497" s="46"/>
      <c r="HS497" s="46"/>
      <c r="HT497" s="46"/>
      <c r="HU497" s="46"/>
      <c r="HV497" s="46"/>
      <c r="HW497" s="46"/>
      <c r="HX497" s="46"/>
      <c r="HY497" s="46"/>
      <c r="HZ497" s="46"/>
      <c r="IA497" s="46"/>
      <c r="IB497" s="46"/>
      <c r="IC497" s="46"/>
      <c r="ID497" s="46"/>
      <c r="IE497" s="46"/>
      <c r="IF497" s="46"/>
      <c r="IG497" s="46"/>
      <c r="IH497" s="46"/>
      <c r="II497" s="46"/>
      <c r="IJ497" s="46"/>
      <c r="IK497" s="46"/>
      <c r="IL497" s="46"/>
      <c r="IM497" s="46"/>
      <c r="IN497" s="46"/>
      <c r="IO497" s="46"/>
      <c r="IP497" s="46"/>
      <c r="IQ497" s="46"/>
      <c r="IR497" s="46"/>
      <c r="IS497" s="46"/>
      <c r="IT497" s="46"/>
      <c r="IU497" s="46"/>
      <c r="IV497" s="46"/>
      <c r="IW497" s="46"/>
      <c r="IX497" s="46"/>
      <c r="IY497" s="46"/>
      <c r="IZ497" s="46"/>
      <c r="JA497" s="46"/>
      <c r="JB497" s="46"/>
      <c r="JC497" s="46"/>
      <c r="JD497" s="46"/>
      <c r="JE497" s="46"/>
    </row>
    <row r="498" spans="1:265" s="7" customFormat="1" ht="15" customHeight="1" thickBot="1" x14ac:dyDescent="0.25">
      <c r="A498" s="790"/>
      <c r="B498" s="73" t="s">
        <v>444</v>
      </c>
      <c r="C498" s="113"/>
      <c r="D498" s="892" t="s">
        <v>469</v>
      </c>
      <c r="E498" s="900"/>
      <c r="F498" s="472"/>
      <c r="G498" s="473"/>
      <c r="H498" s="186" t="s">
        <v>509</v>
      </c>
      <c r="I498" s="186" t="s">
        <v>515</v>
      </c>
      <c r="J498" s="1756" t="s">
        <v>1424</v>
      </c>
      <c r="K498" s="212" t="s">
        <v>1505</v>
      </c>
      <c r="L498" s="229"/>
      <c r="M498" s="397"/>
      <c r="N498" s="397"/>
      <c r="O498" s="229"/>
      <c r="P498" s="2159">
        <f t="shared" si="40"/>
        <v>0</v>
      </c>
      <c r="Q498" s="297"/>
      <c r="R498" s="298"/>
      <c r="S498" s="298">
        <v>2</v>
      </c>
      <c r="T498" s="298"/>
      <c r="U498" s="298"/>
      <c r="V498" s="298"/>
      <c r="W498" s="299"/>
      <c r="X498" s="72"/>
      <c r="Y498" s="72"/>
      <c r="Z498" s="63"/>
      <c r="AA498" s="46"/>
      <c r="AB498" s="46"/>
      <c r="AC498" s="46" t="str">
        <f t="shared" si="44"/>
        <v/>
      </c>
      <c r="AD498" s="46"/>
      <c r="AE498" s="46"/>
      <c r="AF498" s="2111">
        <f t="shared" si="41"/>
        <v>0</v>
      </c>
      <c r="AG498" s="2111">
        <f t="shared" si="42"/>
        <v>2</v>
      </c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6"/>
      <c r="EL498" s="46"/>
      <c r="EM498" s="46"/>
      <c r="EN498" s="46"/>
      <c r="EO498" s="46"/>
      <c r="EP498" s="46"/>
      <c r="EQ498" s="46"/>
      <c r="ER498" s="46"/>
      <c r="ES498" s="46"/>
      <c r="ET498" s="46"/>
      <c r="EU498" s="46"/>
      <c r="EV498" s="46"/>
      <c r="EW498" s="46"/>
      <c r="EX498" s="46"/>
      <c r="EY498" s="46"/>
      <c r="EZ498" s="46"/>
      <c r="FA498" s="46"/>
      <c r="FB498" s="46"/>
      <c r="FC498" s="46"/>
      <c r="FD498" s="46"/>
      <c r="FE498" s="46"/>
      <c r="FF498" s="46"/>
      <c r="FG498" s="46"/>
      <c r="FH498" s="46"/>
      <c r="FI498" s="46"/>
      <c r="FJ498" s="46"/>
      <c r="FK498" s="46"/>
      <c r="FL498" s="46"/>
      <c r="FM498" s="46"/>
      <c r="FN498" s="46"/>
      <c r="FO498" s="46"/>
      <c r="FP498" s="46"/>
      <c r="FQ498" s="46"/>
      <c r="FR498" s="46"/>
      <c r="FS498" s="46"/>
      <c r="FT498" s="46"/>
      <c r="FU498" s="46"/>
      <c r="FV498" s="46"/>
      <c r="FW498" s="46"/>
      <c r="FX498" s="46"/>
      <c r="FY498" s="46"/>
      <c r="FZ498" s="46"/>
      <c r="GA498" s="46"/>
      <c r="GB498" s="46"/>
      <c r="GC498" s="46"/>
      <c r="GD498" s="46"/>
      <c r="GE498" s="46"/>
      <c r="GF498" s="46"/>
      <c r="GG498" s="46"/>
      <c r="GH498" s="46"/>
      <c r="GI498" s="46"/>
      <c r="GJ498" s="46"/>
      <c r="GK498" s="46"/>
      <c r="GL498" s="46"/>
      <c r="GM498" s="46"/>
      <c r="GN498" s="46"/>
      <c r="GO498" s="46"/>
      <c r="GP498" s="46"/>
      <c r="GQ498" s="46"/>
      <c r="GR498" s="46"/>
      <c r="GS498" s="46"/>
      <c r="GT498" s="46"/>
      <c r="GU498" s="46"/>
      <c r="GV498" s="46"/>
      <c r="GW498" s="46"/>
      <c r="GX498" s="46"/>
      <c r="GY498" s="46"/>
      <c r="GZ498" s="46"/>
      <c r="HA498" s="46"/>
      <c r="HB498" s="46"/>
      <c r="HC498" s="46"/>
      <c r="HD498" s="46"/>
      <c r="HE498" s="46"/>
      <c r="HF498" s="46"/>
      <c r="HG498" s="46"/>
      <c r="HH498" s="46"/>
      <c r="HI498" s="46"/>
      <c r="HJ498" s="46"/>
      <c r="HK498" s="46"/>
      <c r="HL498" s="46"/>
      <c r="HM498" s="46"/>
      <c r="HN498" s="46"/>
      <c r="HO498" s="46"/>
      <c r="HP498" s="46"/>
      <c r="HQ498" s="46"/>
      <c r="HR498" s="46"/>
      <c r="HS498" s="46"/>
      <c r="HT498" s="46"/>
      <c r="HU498" s="46"/>
      <c r="HV498" s="46"/>
      <c r="HW498" s="46"/>
      <c r="HX498" s="46"/>
      <c r="HY498" s="46"/>
      <c r="HZ498" s="46"/>
      <c r="IA498" s="46"/>
      <c r="IB498" s="46"/>
      <c r="IC498" s="46"/>
      <c r="ID498" s="46"/>
      <c r="IE498" s="46"/>
      <c r="IF498" s="46"/>
      <c r="IG498" s="46"/>
      <c r="IH498" s="46"/>
      <c r="II498" s="46"/>
      <c r="IJ498" s="46"/>
      <c r="IK498" s="46"/>
      <c r="IL498" s="46"/>
      <c r="IM498" s="46"/>
      <c r="IN498" s="46"/>
      <c r="IO498" s="46"/>
      <c r="IP498" s="46"/>
      <c r="IQ498" s="46"/>
      <c r="IR498" s="46"/>
      <c r="IS498" s="46"/>
      <c r="IT498" s="46"/>
      <c r="IU498" s="46"/>
      <c r="IV498" s="46"/>
      <c r="IW498" s="46"/>
      <c r="IX498" s="46"/>
      <c r="IY498" s="46"/>
      <c r="IZ498" s="46"/>
      <c r="JA498" s="46"/>
      <c r="JB498" s="46"/>
      <c r="JC498" s="46"/>
      <c r="JD498" s="46"/>
      <c r="JE498" s="46"/>
    </row>
    <row r="499" spans="1:265" s="7" customFormat="1" ht="15" customHeight="1" thickBot="1" x14ac:dyDescent="0.25">
      <c r="A499" s="790"/>
      <c r="B499" s="73" t="s">
        <v>444</v>
      </c>
      <c r="C499" s="113"/>
      <c r="D499" s="892" t="s">
        <v>469</v>
      </c>
      <c r="E499" s="900"/>
      <c r="F499" s="472"/>
      <c r="G499" s="473"/>
      <c r="H499" s="186" t="s">
        <v>509</v>
      </c>
      <c r="I499" s="186" t="s">
        <v>515</v>
      </c>
      <c r="J499" s="1783" t="s">
        <v>1425</v>
      </c>
      <c r="K499" s="229" t="s">
        <v>1738</v>
      </c>
      <c r="L499" s="229"/>
      <c r="M499" s="397"/>
      <c r="N499" s="397"/>
      <c r="O499" s="229"/>
      <c r="P499" s="2159">
        <f t="shared" si="40"/>
        <v>0</v>
      </c>
      <c r="Q499" s="297"/>
      <c r="R499" s="298"/>
      <c r="S499" s="298"/>
      <c r="T499" s="298">
        <v>4</v>
      </c>
      <c r="U499" s="298"/>
      <c r="V499" s="298"/>
      <c r="W499" s="299"/>
      <c r="X499" s="72"/>
      <c r="Y499" s="72"/>
      <c r="Z499" s="63"/>
      <c r="AA499" s="46"/>
      <c r="AB499" s="46"/>
      <c r="AC499" s="46" t="str">
        <f t="shared" si="44"/>
        <v/>
      </c>
      <c r="AD499" s="46"/>
      <c r="AE499" s="46"/>
      <c r="AF499" s="2111">
        <f t="shared" si="41"/>
        <v>0</v>
      </c>
      <c r="AG499" s="2111">
        <f t="shared" si="42"/>
        <v>0</v>
      </c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  <c r="CZ499" s="46"/>
      <c r="DA499" s="46"/>
      <c r="DB499" s="46"/>
      <c r="DC499" s="46"/>
      <c r="DD499" s="46"/>
      <c r="DE499" s="46"/>
      <c r="DF499" s="46"/>
      <c r="DG499" s="46"/>
      <c r="DH499" s="46"/>
      <c r="DI499" s="46"/>
      <c r="DJ499" s="46"/>
      <c r="DK499" s="46"/>
      <c r="DL499" s="46"/>
      <c r="DM499" s="46"/>
      <c r="DN499" s="46"/>
      <c r="DO499" s="46"/>
      <c r="DP499" s="46"/>
      <c r="DQ499" s="46"/>
      <c r="DR499" s="46"/>
      <c r="DS499" s="46"/>
      <c r="DT499" s="46"/>
      <c r="DU499" s="46"/>
      <c r="DV499" s="46"/>
      <c r="DW499" s="46"/>
      <c r="DX499" s="46"/>
      <c r="DY499" s="46"/>
      <c r="DZ499" s="46"/>
      <c r="EA499" s="46"/>
      <c r="EB499" s="46"/>
      <c r="EC499" s="46"/>
      <c r="ED499" s="46"/>
      <c r="EE499" s="46"/>
      <c r="EF499" s="46"/>
      <c r="EG499" s="46"/>
      <c r="EH499" s="46"/>
      <c r="EI499" s="46"/>
      <c r="EJ499" s="46"/>
      <c r="EK499" s="46"/>
      <c r="EL499" s="46"/>
      <c r="EM499" s="46"/>
      <c r="EN499" s="46"/>
      <c r="EO499" s="46"/>
      <c r="EP499" s="46"/>
      <c r="EQ499" s="46"/>
      <c r="ER499" s="46"/>
      <c r="ES499" s="46"/>
      <c r="ET499" s="46"/>
      <c r="EU499" s="46"/>
      <c r="EV499" s="46"/>
      <c r="EW499" s="46"/>
      <c r="EX499" s="46"/>
      <c r="EY499" s="46"/>
      <c r="EZ499" s="46"/>
      <c r="FA499" s="46"/>
      <c r="FB499" s="46"/>
      <c r="FC499" s="46"/>
      <c r="FD499" s="46"/>
      <c r="FE499" s="46"/>
      <c r="FF499" s="46"/>
      <c r="FG499" s="46"/>
      <c r="FH499" s="46"/>
      <c r="FI499" s="46"/>
      <c r="FJ499" s="46"/>
      <c r="FK499" s="46"/>
      <c r="FL499" s="46"/>
      <c r="FM499" s="46"/>
      <c r="FN499" s="46"/>
      <c r="FO499" s="46"/>
      <c r="FP499" s="46"/>
      <c r="FQ499" s="46"/>
      <c r="FR499" s="46"/>
      <c r="FS499" s="46"/>
      <c r="FT499" s="46"/>
      <c r="FU499" s="46"/>
      <c r="FV499" s="46"/>
      <c r="FW499" s="46"/>
      <c r="FX499" s="46"/>
      <c r="FY499" s="46"/>
      <c r="FZ499" s="46"/>
      <c r="GA499" s="46"/>
      <c r="GB499" s="46"/>
      <c r="GC499" s="46"/>
      <c r="GD499" s="46"/>
      <c r="GE499" s="46"/>
      <c r="GF499" s="46"/>
      <c r="GG499" s="46"/>
      <c r="GH499" s="46"/>
      <c r="GI499" s="46"/>
      <c r="GJ499" s="46"/>
      <c r="GK499" s="46"/>
      <c r="GL499" s="46"/>
      <c r="GM499" s="46"/>
      <c r="GN499" s="46"/>
      <c r="GO499" s="46"/>
      <c r="GP499" s="46"/>
      <c r="GQ499" s="46"/>
      <c r="GR499" s="46"/>
      <c r="GS499" s="46"/>
      <c r="GT499" s="46"/>
      <c r="GU499" s="46"/>
      <c r="GV499" s="46"/>
      <c r="GW499" s="46"/>
      <c r="GX499" s="46"/>
      <c r="GY499" s="46"/>
      <c r="GZ499" s="46"/>
      <c r="HA499" s="46"/>
      <c r="HB499" s="46"/>
      <c r="HC499" s="46"/>
      <c r="HD499" s="46"/>
      <c r="HE499" s="46"/>
      <c r="HF499" s="46"/>
      <c r="HG499" s="46"/>
      <c r="HH499" s="46"/>
      <c r="HI499" s="46"/>
      <c r="HJ499" s="46"/>
      <c r="HK499" s="46"/>
      <c r="HL499" s="46"/>
      <c r="HM499" s="46"/>
      <c r="HN499" s="46"/>
      <c r="HO499" s="46"/>
      <c r="HP499" s="46"/>
      <c r="HQ499" s="46"/>
      <c r="HR499" s="46"/>
      <c r="HS499" s="46"/>
      <c r="HT499" s="46"/>
      <c r="HU499" s="46"/>
      <c r="HV499" s="46"/>
      <c r="HW499" s="46"/>
      <c r="HX499" s="46"/>
      <c r="HY499" s="46"/>
      <c r="HZ499" s="46"/>
      <c r="IA499" s="46"/>
      <c r="IB499" s="46"/>
      <c r="IC499" s="46"/>
      <c r="ID499" s="46"/>
      <c r="IE499" s="46"/>
      <c r="IF499" s="46"/>
      <c r="IG499" s="46"/>
      <c r="IH499" s="46"/>
      <c r="II499" s="46"/>
      <c r="IJ499" s="46"/>
      <c r="IK499" s="46"/>
      <c r="IL499" s="46"/>
      <c r="IM499" s="46"/>
      <c r="IN499" s="46"/>
      <c r="IO499" s="46"/>
      <c r="IP499" s="46"/>
      <c r="IQ499" s="46"/>
      <c r="IR499" s="46"/>
      <c r="IS499" s="46"/>
      <c r="IT499" s="46"/>
      <c r="IU499" s="46"/>
      <c r="IV499" s="46"/>
      <c r="IW499" s="46"/>
      <c r="IX499" s="46"/>
      <c r="IY499" s="46"/>
      <c r="IZ499" s="46"/>
      <c r="JA499" s="46"/>
      <c r="JB499" s="46"/>
      <c r="JC499" s="46"/>
      <c r="JD499" s="46"/>
      <c r="JE499" s="46"/>
    </row>
    <row r="500" spans="1:265" s="7" customFormat="1" ht="15" customHeight="1" thickBot="1" x14ac:dyDescent="0.25">
      <c r="A500" s="790"/>
      <c r="B500" s="73" t="s">
        <v>444</v>
      </c>
      <c r="C500" s="113"/>
      <c r="D500" s="903" t="s">
        <v>469</v>
      </c>
      <c r="E500" s="900"/>
      <c r="F500" s="472"/>
      <c r="G500" s="473"/>
      <c r="H500" s="208" t="s">
        <v>509</v>
      </c>
      <c r="I500" s="208" t="s">
        <v>515</v>
      </c>
      <c r="J500" s="1769" t="s">
        <v>1424</v>
      </c>
      <c r="K500" s="235" t="s">
        <v>1818</v>
      </c>
      <c r="L500" s="235"/>
      <c r="M500" s="524"/>
      <c r="N500" s="524"/>
      <c r="O500" s="235"/>
      <c r="P500" s="2159">
        <f t="shared" si="40"/>
        <v>0</v>
      </c>
      <c r="Q500" s="300"/>
      <c r="R500" s="301"/>
      <c r="S500" s="301"/>
      <c r="T500" s="301"/>
      <c r="U500" s="301"/>
      <c r="V500" s="301"/>
      <c r="W500" s="302">
        <v>10</v>
      </c>
      <c r="X500" s="72">
        <f>SUBTOTAL(9,Q490:W500)</f>
        <v>40</v>
      </c>
      <c r="Y500" s="72">
        <f>X500</f>
        <v>40</v>
      </c>
      <c r="Z500" s="63"/>
      <c r="AA500" s="46"/>
      <c r="AB500" s="46"/>
      <c r="AC500" s="46" t="str">
        <f t="shared" si="44"/>
        <v/>
      </c>
      <c r="AD500" s="46"/>
      <c r="AE500" s="46"/>
      <c r="AF500" s="2111">
        <f t="shared" si="41"/>
        <v>0</v>
      </c>
      <c r="AG500" s="2111">
        <f t="shared" si="42"/>
        <v>10</v>
      </c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6"/>
      <c r="DA500" s="46"/>
      <c r="DB500" s="46"/>
      <c r="DC500" s="46"/>
      <c r="DD500" s="46"/>
      <c r="DE500" s="46"/>
      <c r="DF500" s="46"/>
      <c r="DG500" s="46"/>
      <c r="DH500" s="46"/>
      <c r="DI500" s="46"/>
      <c r="DJ500" s="46"/>
      <c r="DK500" s="46"/>
      <c r="DL500" s="46"/>
      <c r="DM500" s="46"/>
      <c r="DN500" s="46"/>
      <c r="DO500" s="46"/>
      <c r="DP500" s="46"/>
      <c r="DQ500" s="46"/>
      <c r="DR500" s="46"/>
      <c r="DS500" s="46"/>
      <c r="DT500" s="46"/>
      <c r="DU500" s="46"/>
      <c r="DV500" s="46"/>
      <c r="DW500" s="46"/>
      <c r="DX500" s="46"/>
      <c r="DY500" s="46"/>
      <c r="DZ500" s="46"/>
      <c r="EA500" s="46"/>
      <c r="EB500" s="46"/>
      <c r="EC500" s="46"/>
      <c r="ED500" s="46"/>
      <c r="EE500" s="46"/>
      <c r="EF500" s="46"/>
      <c r="EG500" s="46"/>
      <c r="EH500" s="46"/>
      <c r="EI500" s="46"/>
      <c r="EJ500" s="46"/>
      <c r="EK500" s="46"/>
      <c r="EL500" s="46"/>
      <c r="EM500" s="46"/>
      <c r="EN500" s="46"/>
      <c r="EO500" s="46"/>
      <c r="EP500" s="46"/>
      <c r="EQ500" s="46"/>
      <c r="ER500" s="46"/>
      <c r="ES500" s="46"/>
      <c r="ET500" s="46"/>
      <c r="EU500" s="46"/>
      <c r="EV500" s="46"/>
      <c r="EW500" s="46"/>
      <c r="EX500" s="46"/>
      <c r="EY500" s="46"/>
      <c r="EZ500" s="46"/>
      <c r="FA500" s="46"/>
      <c r="FB500" s="46"/>
      <c r="FC500" s="46"/>
      <c r="FD500" s="46"/>
      <c r="FE500" s="46"/>
      <c r="FF500" s="46"/>
      <c r="FG500" s="46"/>
      <c r="FH500" s="46"/>
      <c r="FI500" s="46"/>
      <c r="FJ500" s="46"/>
      <c r="FK500" s="46"/>
      <c r="FL500" s="46"/>
      <c r="FM500" s="46"/>
      <c r="FN500" s="46"/>
      <c r="FO500" s="46"/>
      <c r="FP500" s="46"/>
      <c r="FQ500" s="46"/>
      <c r="FR500" s="46"/>
      <c r="FS500" s="46"/>
      <c r="FT500" s="46"/>
      <c r="FU500" s="46"/>
      <c r="FV500" s="46"/>
      <c r="FW500" s="46"/>
      <c r="FX500" s="46"/>
      <c r="FY500" s="46"/>
      <c r="FZ500" s="46"/>
      <c r="GA500" s="46"/>
      <c r="GB500" s="46"/>
      <c r="GC500" s="46"/>
      <c r="GD500" s="46"/>
      <c r="GE500" s="46"/>
      <c r="GF500" s="46"/>
      <c r="GG500" s="46"/>
      <c r="GH500" s="46"/>
      <c r="GI500" s="46"/>
      <c r="GJ500" s="46"/>
      <c r="GK500" s="46"/>
      <c r="GL500" s="46"/>
      <c r="GM500" s="46"/>
      <c r="GN500" s="46"/>
      <c r="GO500" s="46"/>
      <c r="GP500" s="46"/>
      <c r="GQ500" s="46"/>
      <c r="GR500" s="46"/>
      <c r="GS500" s="46"/>
      <c r="GT500" s="46"/>
      <c r="GU500" s="46"/>
      <c r="GV500" s="46"/>
      <c r="GW500" s="46"/>
      <c r="GX500" s="46"/>
      <c r="GY500" s="46"/>
      <c r="GZ500" s="46"/>
      <c r="HA500" s="46"/>
      <c r="HB500" s="46"/>
      <c r="HC500" s="46"/>
      <c r="HD500" s="46"/>
      <c r="HE500" s="46"/>
      <c r="HF500" s="46"/>
      <c r="HG500" s="46"/>
      <c r="HH500" s="46"/>
      <c r="HI500" s="46"/>
      <c r="HJ500" s="46"/>
      <c r="HK500" s="46"/>
      <c r="HL500" s="46"/>
      <c r="HM500" s="46"/>
      <c r="HN500" s="46"/>
      <c r="HO500" s="46"/>
      <c r="HP500" s="46"/>
      <c r="HQ500" s="46"/>
      <c r="HR500" s="46"/>
      <c r="HS500" s="46"/>
      <c r="HT500" s="46"/>
      <c r="HU500" s="46"/>
      <c r="HV500" s="46"/>
      <c r="HW500" s="46"/>
      <c r="HX500" s="46"/>
      <c r="HY500" s="46"/>
      <c r="HZ500" s="46"/>
      <c r="IA500" s="46"/>
      <c r="IB500" s="46"/>
      <c r="IC500" s="46"/>
      <c r="ID500" s="46"/>
      <c r="IE500" s="46"/>
      <c r="IF500" s="46"/>
      <c r="IG500" s="46"/>
      <c r="IH500" s="46"/>
      <c r="II500" s="46"/>
      <c r="IJ500" s="46"/>
      <c r="IK500" s="46"/>
      <c r="IL500" s="46"/>
      <c r="IM500" s="46"/>
      <c r="IN500" s="46"/>
      <c r="IO500" s="46"/>
      <c r="IP500" s="46"/>
      <c r="IQ500" s="46"/>
      <c r="IR500" s="46"/>
      <c r="IS500" s="46"/>
      <c r="IT500" s="46"/>
      <c r="IU500" s="46"/>
      <c r="IV500" s="46"/>
      <c r="IW500" s="46"/>
      <c r="IX500" s="46"/>
      <c r="IY500" s="46"/>
      <c r="IZ500" s="46"/>
      <c r="JA500" s="46"/>
      <c r="JB500" s="46"/>
      <c r="JC500" s="46"/>
      <c r="JD500" s="46"/>
      <c r="JE500" s="46"/>
    </row>
    <row r="501" spans="1:265" s="7" customFormat="1" ht="15" customHeight="1" thickBot="1" x14ac:dyDescent="0.25">
      <c r="A501" s="2042">
        <f>A490+1</f>
        <v>53</v>
      </c>
      <c r="B501" s="630" t="s">
        <v>201</v>
      </c>
      <c r="C501" s="144" t="s">
        <v>35</v>
      </c>
      <c r="D501" s="882" t="s">
        <v>202</v>
      </c>
      <c r="E501" s="918" t="s">
        <v>91</v>
      </c>
      <c r="F501" s="435" t="s">
        <v>203</v>
      </c>
      <c r="G501" s="485" t="s">
        <v>204</v>
      </c>
      <c r="H501" s="202" t="s">
        <v>23</v>
      </c>
      <c r="I501" s="202" t="s">
        <v>99</v>
      </c>
      <c r="J501" s="202"/>
      <c r="K501" s="224" t="s">
        <v>1256</v>
      </c>
      <c r="L501" s="224" t="s">
        <v>97</v>
      </c>
      <c r="M501" s="398" t="s">
        <v>392</v>
      </c>
      <c r="N501" s="398" t="s">
        <v>98</v>
      </c>
      <c r="O501" s="224" t="s">
        <v>344</v>
      </c>
      <c r="P501" s="2159">
        <f t="shared" si="40"/>
        <v>3</v>
      </c>
      <c r="Q501" s="294">
        <v>3</v>
      </c>
      <c r="R501" s="295"/>
      <c r="S501" s="295"/>
      <c r="T501" s="295"/>
      <c r="U501" s="295"/>
      <c r="V501" s="295"/>
      <c r="W501" s="296"/>
      <c r="X501" s="121"/>
      <c r="Y501" s="145"/>
      <c r="Z501" s="63" t="str">
        <f>C501</f>
        <v>TC</v>
      </c>
      <c r="AA501" s="46" t="s">
        <v>873</v>
      </c>
      <c r="AB501" s="46" t="s">
        <v>881</v>
      </c>
      <c r="AC501" s="46">
        <f t="shared" si="44"/>
        <v>18</v>
      </c>
      <c r="AD501" s="46"/>
      <c r="AE501" s="46"/>
      <c r="AF501" s="2111">
        <f t="shared" si="41"/>
        <v>3</v>
      </c>
      <c r="AG501" s="2111">
        <f t="shared" si="42"/>
        <v>0</v>
      </c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  <c r="CJ501" s="46"/>
      <c r="CK501" s="46"/>
      <c r="CL501" s="46"/>
      <c r="CM501" s="46"/>
      <c r="CN501" s="46"/>
      <c r="CO501" s="46"/>
      <c r="CP501" s="46"/>
      <c r="CQ501" s="46"/>
      <c r="CR501" s="46"/>
      <c r="CS501" s="46"/>
      <c r="CT501" s="46"/>
      <c r="CU501" s="46"/>
      <c r="CV501" s="46"/>
      <c r="CW501" s="46"/>
      <c r="CX501" s="46"/>
      <c r="CY501" s="46"/>
      <c r="CZ501" s="46"/>
      <c r="DA501" s="46"/>
      <c r="DB501" s="46"/>
      <c r="DC501" s="46"/>
      <c r="DD501" s="46"/>
      <c r="DE501" s="46"/>
      <c r="DF501" s="46"/>
      <c r="DG501" s="46"/>
      <c r="DH501" s="46"/>
      <c r="DI501" s="46"/>
      <c r="DJ501" s="46"/>
      <c r="DK501" s="46"/>
      <c r="DL501" s="46"/>
      <c r="DM501" s="46"/>
      <c r="DN501" s="46"/>
      <c r="DO501" s="46"/>
      <c r="DP501" s="46"/>
      <c r="DQ501" s="46"/>
      <c r="DR501" s="46"/>
      <c r="DS501" s="46"/>
      <c r="DT501" s="46"/>
      <c r="DU501" s="46"/>
      <c r="DV501" s="46"/>
      <c r="DW501" s="46"/>
      <c r="DX501" s="46"/>
      <c r="DY501" s="46"/>
      <c r="DZ501" s="46"/>
      <c r="EA501" s="46"/>
      <c r="EB501" s="46"/>
      <c r="EC501" s="46"/>
      <c r="ED501" s="46"/>
      <c r="EE501" s="46"/>
      <c r="EF501" s="46"/>
      <c r="EG501" s="46"/>
      <c r="EH501" s="46"/>
      <c r="EI501" s="46"/>
      <c r="EJ501" s="46"/>
      <c r="EK501" s="46"/>
      <c r="EL501" s="46"/>
      <c r="EM501" s="46"/>
      <c r="EN501" s="46"/>
      <c r="EO501" s="46"/>
      <c r="EP501" s="46"/>
      <c r="EQ501" s="46"/>
      <c r="ER501" s="46"/>
      <c r="ES501" s="46"/>
      <c r="ET501" s="46"/>
      <c r="EU501" s="46"/>
      <c r="EV501" s="46"/>
      <c r="EW501" s="46"/>
      <c r="EX501" s="46"/>
      <c r="EY501" s="46"/>
      <c r="EZ501" s="46"/>
      <c r="FA501" s="46"/>
      <c r="FB501" s="46"/>
      <c r="FC501" s="46"/>
      <c r="FD501" s="46"/>
      <c r="FE501" s="46"/>
      <c r="FF501" s="46"/>
      <c r="FG501" s="46"/>
      <c r="FH501" s="46"/>
      <c r="FI501" s="46"/>
      <c r="FJ501" s="46"/>
      <c r="FK501" s="46"/>
      <c r="FL501" s="46"/>
      <c r="FM501" s="46"/>
      <c r="FN501" s="46"/>
      <c r="FO501" s="46"/>
      <c r="FP501" s="46"/>
      <c r="FQ501" s="46"/>
      <c r="FR501" s="46"/>
      <c r="FS501" s="46"/>
      <c r="FT501" s="46"/>
      <c r="FU501" s="46"/>
      <c r="FV501" s="46"/>
      <c r="FW501" s="46"/>
      <c r="FX501" s="46"/>
      <c r="FY501" s="46"/>
      <c r="FZ501" s="46"/>
      <c r="GA501" s="46"/>
      <c r="GB501" s="46"/>
      <c r="GC501" s="46"/>
      <c r="GD501" s="46"/>
      <c r="GE501" s="46"/>
      <c r="GF501" s="46"/>
      <c r="GG501" s="46"/>
      <c r="GH501" s="46"/>
      <c r="GI501" s="46"/>
      <c r="GJ501" s="46"/>
      <c r="GK501" s="46"/>
      <c r="GL501" s="46"/>
      <c r="GM501" s="46"/>
      <c r="GN501" s="46"/>
      <c r="GO501" s="46"/>
      <c r="GP501" s="46"/>
      <c r="GQ501" s="46"/>
      <c r="GR501" s="46"/>
      <c r="GS501" s="46"/>
      <c r="GT501" s="46"/>
      <c r="GU501" s="46"/>
      <c r="GV501" s="46"/>
      <c r="GW501" s="46"/>
      <c r="GX501" s="46"/>
      <c r="GY501" s="46"/>
      <c r="GZ501" s="46"/>
      <c r="HA501" s="46"/>
      <c r="HB501" s="46"/>
      <c r="HC501" s="46"/>
      <c r="HD501" s="46"/>
      <c r="HE501" s="46"/>
      <c r="HF501" s="46"/>
      <c r="HG501" s="46"/>
      <c r="HH501" s="46"/>
      <c r="HI501" s="46"/>
      <c r="HJ501" s="46"/>
      <c r="HK501" s="46"/>
      <c r="HL501" s="46"/>
      <c r="HM501" s="46"/>
      <c r="HN501" s="46"/>
      <c r="HO501" s="46"/>
      <c r="HP501" s="46"/>
      <c r="HQ501" s="46"/>
      <c r="HR501" s="46"/>
      <c r="HS501" s="46"/>
      <c r="HT501" s="46"/>
      <c r="HU501" s="46"/>
      <c r="HV501" s="46"/>
      <c r="HW501" s="46"/>
      <c r="HX501" s="46"/>
      <c r="HY501" s="46"/>
      <c r="HZ501" s="46"/>
      <c r="IA501" s="46"/>
      <c r="IB501" s="46"/>
      <c r="IC501" s="46"/>
      <c r="ID501" s="46"/>
      <c r="IE501" s="46"/>
      <c r="IF501" s="46"/>
      <c r="IG501" s="46"/>
      <c r="IH501" s="46"/>
      <c r="II501" s="46"/>
      <c r="IJ501" s="46"/>
      <c r="IK501" s="46"/>
      <c r="IL501" s="46"/>
      <c r="IM501" s="46"/>
      <c r="IN501" s="46"/>
      <c r="IO501" s="46"/>
      <c r="IP501" s="46"/>
      <c r="IQ501" s="46"/>
      <c r="IR501" s="46"/>
      <c r="IS501" s="46"/>
      <c r="IT501" s="46"/>
      <c r="IU501" s="46"/>
      <c r="IV501" s="46"/>
      <c r="IW501" s="46"/>
      <c r="IX501" s="46"/>
      <c r="IY501" s="46"/>
      <c r="IZ501" s="46"/>
      <c r="JA501" s="46"/>
      <c r="JB501" s="46"/>
      <c r="JC501" s="46"/>
      <c r="JD501" s="46"/>
      <c r="JE501" s="46"/>
    </row>
    <row r="502" spans="1:265" s="788" customFormat="1" ht="15" customHeight="1" thickBot="1" x14ac:dyDescent="0.25">
      <c r="A502" s="537"/>
      <c r="B502" s="73" t="s">
        <v>201</v>
      </c>
      <c r="C502" s="846"/>
      <c r="D502" s="919" t="s">
        <v>202</v>
      </c>
      <c r="E502" s="920"/>
      <c r="F502" s="437"/>
      <c r="G502" s="847"/>
      <c r="H502" s="73" t="s">
        <v>23</v>
      </c>
      <c r="I502" s="73" t="s">
        <v>99</v>
      </c>
      <c r="J502" s="73"/>
      <c r="K502" s="848" t="s">
        <v>1256</v>
      </c>
      <c r="L502" s="848" t="s">
        <v>97</v>
      </c>
      <c r="M502" s="849" t="s">
        <v>392</v>
      </c>
      <c r="N502" s="849" t="s">
        <v>24</v>
      </c>
      <c r="O502" s="848" t="s">
        <v>348</v>
      </c>
      <c r="P502" s="2159">
        <f t="shared" si="40"/>
        <v>3</v>
      </c>
      <c r="Q502" s="850">
        <v>3</v>
      </c>
      <c r="R502" s="405"/>
      <c r="S502" s="405"/>
      <c r="T502" s="405"/>
      <c r="U502" s="405"/>
      <c r="V502" s="405"/>
      <c r="W502" s="851"/>
      <c r="X502" s="122"/>
      <c r="Y502" s="852"/>
      <c r="Z502" s="63"/>
      <c r="AA502" s="789"/>
      <c r="AB502" s="789"/>
      <c r="AC502" s="789"/>
      <c r="AD502" s="789"/>
      <c r="AE502" s="789"/>
      <c r="AF502" s="2111">
        <f t="shared" si="41"/>
        <v>3</v>
      </c>
      <c r="AG502" s="2111">
        <f t="shared" si="42"/>
        <v>0</v>
      </c>
      <c r="AH502" s="789"/>
      <c r="AI502" s="789"/>
      <c r="AJ502" s="789"/>
      <c r="AK502" s="789"/>
      <c r="AL502" s="789"/>
      <c r="AM502" s="789"/>
      <c r="AN502" s="789"/>
      <c r="AO502" s="789"/>
      <c r="AP502" s="789"/>
      <c r="AQ502" s="789"/>
      <c r="AR502" s="789"/>
      <c r="AS502" s="789"/>
      <c r="AT502" s="789"/>
      <c r="AU502" s="789"/>
      <c r="AV502" s="789"/>
      <c r="AW502" s="789"/>
      <c r="AX502" s="789"/>
      <c r="AY502" s="789"/>
      <c r="AZ502" s="789"/>
      <c r="BA502" s="789"/>
      <c r="BB502" s="789"/>
      <c r="BC502" s="789"/>
      <c r="BD502" s="789"/>
      <c r="BE502" s="789"/>
      <c r="BF502" s="789"/>
      <c r="BG502" s="789"/>
      <c r="BH502" s="789"/>
      <c r="BI502" s="789"/>
      <c r="BJ502" s="789"/>
      <c r="BK502" s="789"/>
      <c r="BL502" s="789"/>
      <c r="BM502" s="789"/>
      <c r="BN502" s="789"/>
      <c r="BO502" s="789"/>
      <c r="BP502" s="789"/>
      <c r="BQ502" s="789"/>
      <c r="BR502" s="789"/>
      <c r="BS502" s="789"/>
      <c r="BT502" s="789"/>
      <c r="BU502" s="789"/>
      <c r="BV502" s="789"/>
      <c r="BW502" s="789"/>
      <c r="BX502" s="789"/>
      <c r="BY502" s="789"/>
      <c r="BZ502" s="789"/>
      <c r="CA502" s="789"/>
      <c r="CB502" s="789"/>
      <c r="CC502" s="789"/>
      <c r="CD502" s="789"/>
      <c r="CE502" s="789"/>
      <c r="CF502" s="789"/>
      <c r="CG502" s="789"/>
      <c r="CH502" s="789"/>
      <c r="CI502" s="789"/>
      <c r="CJ502" s="789"/>
      <c r="CK502" s="789"/>
      <c r="CL502" s="789"/>
      <c r="CM502" s="789"/>
      <c r="CN502" s="789"/>
      <c r="CO502" s="789"/>
      <c r="CP502" s="789"/>
      <c r="CQ502" s="789"/>
      <c r="CR502" s="789"/>
      <c r="CS502" s="789"/>
      <c r="CT502" s="789"/>
      <c r="CU502" s="789"/>
      <c r="CV502" s="789"/>
      <c r="CW502" s="789"/>
      <c r="CX502" s="789"/>
      <c r="CY502" s="789"/>
      <c r="CZ502" s="789"/>
      <c r="DA502" s="789"/>
      <c r="DB502" s="789"/>
      <c r="DC502" s="789"/>
      <c r="DD502" s="789"/>
      <c r="DE502" s="789"/>
      <c r="DF502" s="789"/>
      <c r="DG502" s="789"/>
      <c r="DH502" s="789"/>
      <c r="DI502" s="789"/>
      <c r="DJ502" s="789"/>
      <c r="DK502" s="789"/>
      <c r="DL502" s="789"/>
      <c r="DM502" s="789"/>
      <c r="DN502" s="789"/>
      <c r="DO502" s="789"/>
      <c r="DP502" s="789"/>
      <c r="DQ502" s="789"/>
      <c r="DR502" s="789"/>
      <c r="DS502" s="789"/>
      <c r="DT502" s="789"/>
      <c r="DU502" s="789"/>
      <c r="DV502" s="789"/>
      <c r="DW502" s="789"/>
      <c r="DX502" s="789"/>
      <c r="DY502" s="789"/>
      <c r="DZ502" s="789"/>
      <c r="EA502" s="789"/>
      <c r="EB502" s="789"/>
      <c r="EC502" s="789"/>
      <c r="ED502" s="789"/>
      <c r="EE502" s="789"/>
      <c r="EF502" s="789"/>
      <c r="EG502" s="789"/>
      <c r="EH502" s="789"/>
      <c r="EI502" s="789"/>
      <c r="EJ502" s="789"/>
      <c r="EK502" s="789"/>
      <c r="EL502" s="789"/>
      <c r="EM502" s="789"/>
      <c r="EN502" s="789"/>
      <c r="EO502" s="789"/>
      <c r="EP502" s="789"/>
      <c r="EQ502" s="789"/>
      <c r="ER502" s="789"/>
      <c r="ES502" s="789"/>
      <c r="ET502" s="789"/>
      <c r="EU502" s="789"/>
      <c r="EV502" s="789"/>
      <c r="EW502" s="789"/>
      <c r="EX502" s="789"/>
      <c r="EY502" s="789"/>
      <c r="EZ502" s="789"/>
      <c r="FA502" s="789"/>
      <c r="FB502" s="789"/>
      <c r="FC502" s="789"/>
      <c r="FD502" s="789"/>
      <c r="FE502" s="789"/>
      <c r="FF502" s="789"/>
      <c r="FG502" s="789"/>
      <c r="FH502" s="789"/>
      <c r="FI502" s="789"/>
      <c r="FJ502" s="789"/>
      <c r="FK502" s="789"/>
      <c r="FL502" s="789"/>
      <c r="FM502" s="789"/>
      <c r="FN502" s="789"/>
      <c r="FO502" s="789"/>
      <c r="FP502" s="789"/>
      <c r="FQ502" s="789"/>
      <c r="FR502" s="789"/>
      <c r="FS502" s="789"/>
      <c r="FT502" s="789"/>
      <c r="FU502" s="789"/>
      <c r="FV502" s="789"/>
      <c r="FW502" s="789"/>
      <c r="FX502" s="789"/>
      <c r="FY502" s="789"/>
      <c r="FZ502" s="789"/>
      <c r="GA502" s="789"/>
      <c r="GB502" s="789"/>
      <c r="GC502" s="789"/>
      <c r="GD502" s="789"/>
      <c r="GE502" s="789"/>
      <c r="GF502" s="789"/>
      <c r="GG502" s="789"/>
      <c r="GH502" s="789"/>
      <c r="GI502" s="789"/>
      <c r="GJ502" s="789"/>
      <c r="GK502" s="789"/>
      <c r="GL502" s="789"/>
      <c r="GM502" s="789"/>
      <c r="GN502" s="789"/>
      <c r="GO502" s="789"/>
      <c r="GP502" s="789"/>
      <c r="GQ502" s="789"/>
      <c r="GR502" s="789"/>
      <c r="GS502" s="789"/>
      <c r="GT502" s="789"/>
      <c r="GU502" s="789"/>
      <c r="GV502" s="789"/>
      <c r="GW502" s="789"/>
      <c r="GX502" s="789"/>
      <c r="GY502" s="789"/>
      <c r="GZ502" s="789"/>
      <c r="HA502" s="789"/>
      <c r="HB502" s="789"/>
      <c r="HC502" s="789"/>
      <c r="HD502" s="789"/>
      <c r="HE502" s="789"/>
      <c r="HF502" s="789"/>
      <c r="HG502" s="789"/>
      <c r="HH502" s="789"/>
      <c r="HI502" s="789"/>
      <c r="HJ502" s="789"/>
      <c r="HK502" s="789"/>
      <c r="HL502" s="789"/>
      <c r="HM502" s="789"/>
      <c r="HN502" s="789"/>
      <c r="HO502" s="789"/>
      <c r="HP502" s="789"/>
      <c r="HQ502" s="789"/>
      <c r="HR502" s="789"/>
      <c r="HS502" s="789"/>
      <c r="HT502" s="789"/>
      <c r="HU502" s="789"/>
      <c r="HV502" s="789"/>
      <c r="HW502" s="789"/>
      <c r="HX502" s="789"/>
      <c r="HY502" s="789"/>
      <c r="HZ502" s="789"/>
      <c r="IA502" s="789"/>
      <c r="IB502" s="789"/>
      <c r="IC502" s="789"/>
      <c r="ID502" s="789"/>
      <c r="IE502" s="789"/>
      <c r="IF502" s="789"/>
      <c r="IG502" s="789"/>
      <c r="IH502" s="789"/>
      <c r="II502" s="789"/>
      <c r="IJ502" s="789"/>
      <c r="IK502" s="789"/>
      <c r="IL502" s="789"/>
      <c r="IM502" s="789"/>
      <c r="IN502" s="789"/>
      <c r="IO502" s="789"/>
      <c r="IP502" s="789"/>
      <c r="IQ502" s="789"/>
      <c r="IR502" s="789"/>
      <c r="IS502" s="789"/>
      <c r="IT502" s="789"/>
      <c r="IU502" s="789"/>
      <c r="IV502" s="789"/>
      <c r="IW502" s="789"/>
      <c r="IX502" s="789"/>
      <c r="IY502" s="789"/>
      <c r="IZ502" s="789"/>
      <c r="JA502" s="789"/>
      <c r="JB502" s="789"/>
      <c r="JC502" s="789"/>
      <c r="JD502" s="789"/>
      <c r="JE502" s="789"/>
    </row>
    <row r="503" spans="1:265" s="788" customFormat="1" ht="15" customHeight="1" thickBot="1" x14ac:dyDescent="0.25">
      <c r="A503" s="537"/>
      <c r="B503" s="73" t="s">
        <v>201</v>
      </c>
      <c r="C503" s="846"/>
      <c r="D503" s="919" t="s">
        <v>202</v>
      </c>
      <c r="E503" s="920"/>
      <c r="F503" s="437"/>
      <c r="G503" s="847"/>
      <c r="H503" s="73" t="s">
        <v>23</v>
      </c>
      <c r="I503" s="73" t="s">
        <v>104</v>
      </c>
      <c r="J503" s="73"/>
      <c r="K503" s="848" t="s">
        <v>1256</v>
      </c>
      <c r="L503" s="848" t="s">
        <v>97</v>
      </c>
      <c r="M503" s="849" t="s">
        <v>393</v>
      </c>
      <c r="N503" s="849" t="s">
        <v>24</v>
      </c>
      <c r="O503" s="848" t="s">
        <v>344</v>
      </c>
      <c r="P503" s="2159">
        <f t="shared" si="40"/>
        <v>3</v>
      </c>
      <c r="Q503" s="850">
        <v>3</v>
      </c>
      <c r="R503" s="405"/>
      <c r="S503" s="405"/>
      <c r="T503" s="405"/>
      <c r="U503" s="405"/>
      <c r="V503" s="405"/>
      <c r="W503" s="851"/>
      <c r="X503" s="122"/>
      <c r="Y503" s="852"/>
      <c r="Z503" s="63"/>
      <c r="AA503" s="789"/>
      <c r="AB503" s="789"/>
      <c r="AC503" s="789"/>
      <c r="AD503" s="789"/>
      <c r="AE503" s="789"/>
      <c r="AF503" s="2111">
        <f t="shared" si="41"/>
        <v>3</v>
      </c>
      <c r="AG503" s="2111">
        <f t="shared" si="42"/>
        <v>0</v>
      </c>
      <c r="AH503" s="789"/>
      <c r="AI503" s="789"/>
      <c r="AJ503" s="789"/>
      <c r="AK503" s="789"/>
      <c r="AL503" s="789"/>
      <c r="AM503" s="789"/>
      <c r="AN503" s="789"/>
      <c r="AO503" s="789"/>
      <c r="AP503" s="789"/>
      <c r="AQ503" s="789"/>
      <c r="AR503" s="789"/>
      <c r="AS503" s="789"/>
      <c r="AT503" s="789"/>
      <c r="AU503" s="789"/>
      <c r="AV503" s="789"/>
      <c r="AW503" s="789"/>
      <c r="AX503" s="789"/>
      <c r="AY503" s="789"/>
      <c r="AZ503" s="789"/>
      <c r="BA503" s="789"/>
      <c r="BB503" s="789"/>
      <c r="BC503" s="789"/>
      <c r="BD503" s="789"/>
      <c r="BE503" s="789"/>
      <c r="BF503" s="789"/>
      <c r="BG503" s="789"/>
      <c r="BH503" s="789"/>
      <c r="BI503" s="789"/>
      <c r="BJ503" s="789"/>
      <c r="BK503" s="789"/>
      <c r="BL503" s="789"/>
      <c r="BM503" s="789"/>
      <c r="BN503" s="789"/>
      <c r="BO503" s="789"/>
      <c r="BP503" s="789"/>
      <c r="BQ503" s="789"/>
      <c r="BR503" s="789"/>
      <c r="BS503" s="789"/>
      <c r="BT503" s="789"/>
      <c r="BU503" s="789"/>
      <c r="BV503" s="789"/>
      <c r="BW503" s="789"/>
      <c r="BX503" s="789"/>
      <c r="BY503" s="789"/>
      <c r="BZ503" s="789"/>
      <c r="CA503" s="789"/>
      <c r="CB503" s="789"/>
      <c r="CC503" s="789"/>
      <c r="CD503" s="789"/>
      <c r="CE503" s="789"/>
      <c r="CF503" s="789"/>
      <c r="CG503" s="789"/>
      <c r="CH503" s="789"/>
      <c r="CI503" s="789"/>
      <c r="CJ503" s="789"/>
      <c r="CK503" s="789"/>
      <c r="CL503" s="789"/>
      <c r="CM503" s="789"/>
      <c r="CN503" s="789"/>
      <c r="CO503" s="789"/>
      <c r="CP503" s="789"/>
      <c r="CQ503" s="789"/>
      <c r="CR503" s="789"/>
      <c r="CS503" s="789"/>
      <c r="CT503" s="789"/>
      <c r="CU503" s="789"/>
      <c r="CV503" s="789"/>
      <c r="CW503" s="789"/>
      <c r="CX503" s="789"/>
      <c r="CY503" s="789"/>
      <c r="CZ503" s="789"/>
      <c r="DA503" s="789"/>
      <c r="DB503" s="789"/>
      <c r="DC503" s="789"/>
      <c r="DD503" s="789"/>
      <c r="DE503" s="789"/>
      <c r="DF503" s="789"/>
      <c r="DG503" s="789"/>
      <c r="DH503" s="789"/>
      <c r="DI503" s="789"/>
      <c r="DJ503" s="789"/>
      <c r="DK503" s="789"/>
      <c r="DL503" s="789"/>
      <c r="DM503" s="789"/>
      <c r="DN503" s="789"/>
      <c r="DO503" s="789"/>
      <c r="DP503" s="789"/>
      <c r="DQ503" s="789"/>
      <c r="DR503" s="789"/>
      <c r="DS503" s="789"/>
      <c r="DT503" s="789"/>
      <c r="DU503" s="789"/>
      <c r="DV503" s="789"/>
      <c r="DW503" s="789"/>
      <c r="DX503" s="789"/>
      <c r="DY503" s="789"/>
      <c r="DZ503" s="789"/>
      <c r="EA503" s="789"/>
      <c r="EB503" s="789"/>
      <c r="EC503" s="789"/>
      <c r="ED503" s="789"/>
      <c r="EE503" s="789"/>
      <c r="EF503" s="789"/>
      <c r="EG503" s="789"/>
      <c r="EH503" s="789"/>
      <c r="EI503" s="789"/>
      <c r="EJ503" s="789"/>
      <c r="EK503" s="789"/>
      <c r="EL503" s="789"/>
      <c r="EM503" s="789"/>
      <c r="EN503" s="789"/>
      <c r="EO503" s="789"/>
      <c r="EP503" s="789"/>
      <c r="EQ503" s="789"/>
      <c r="ER503" s="789"/>
      <c r="ES503" s="789"/>
      <c r="ET503" s="789"/>
      <c r="EU503" s="789"/>
      <c r="EV503" s="789"/>
      <c r="EW503" s="789"/>
      <c r="EX503" s="789"/>
      <c r="EY503" s="789"/>
      <c r="EZ503" s="789"/>
      <c r="FA503" s="789"/>
      <c r="FB503" s="789"/>
      <c r="FC503" s="789"/>
      <c r="FD503" s="789"/>
      <c r="FE503" s="789"/>
      <c r="FF503" s="789"/>
      <c r="FG503" s="789"/>
      <c r="FH503" s="789"/>
      <c r="FI503" s="789"/>
      <c r="FJ503" s="789"/>
      <c r="FK503" s="789"/>
      <c r="FL503" s="789"/>
      <c r="FM503" s="789"/>
      <c r="FN503" s="789"/>
      <c r="FO503" s="789"/>
      <c r="FP503" s="789"/>
      <c r="FQ503" s="789"/>
      <c r="FR503" s="789"/>
      <c r="FS503" s="789"/>
      <c r="FT503" s="789"/>
      <c r="FU503" s="789"/>
      <c r="FV503" s="789"/>
      <c r="FW503" s="789"/>
      <c r="FX503" s="789"/>
      <c r="FY503" s="789"/>
      <c r="FZ503" s="789"/>
      <c r="GA503" s="789"/>
      <c r="GB503" s="789"/>
      <c r="GC503" s="789"/>
      <c r="GD503" s="789"/>
      <c r="GE503" s="789"/>
      <c r="GF503" s="789"/>
      <c r="GG503" s="789"/>
      <c r="GH503" s="789"/>
      <c r="GI503" s="789"/>
      <c r="GJ503" s="789"/>
      <c r="GK503" s="789"/>
      <c r="GL503" s="789"/>
      <c r="GM503" s="789"/>
      <c r="GN503" s="789"/>
      <c r="GO503" s="789"/>
      <c r="GP503" s="789"/>
      <c r="GQ503" s="789"/>
      <c r="GR503" s="789"/>
      <c r="GS503" s="789"/>
      <c r="GT503" s="789"/>
      <c r="GU503" s="789"/>
      <c r="GV503" s="789"/>
      <c r="GW503" s="789"/>
      <c r="GX503" s="789"/>
      <c r="GY503" s="789"/>
      <c r="GZ503" s="789"/>
      <c r="HA503" s="789"/>
      <c r="HB503" s="789"/>
      <c r="HC503" s="789"/>
      <c r="HD503" s="789"/>
      <c r="HE503" s="789"/>
      <c r="HF503" s="789"/>
      <c r="HG503" s="789"/>
      <c r="HH503" s="789"/>
      <c r="HI503" s="789"/>
      <c r="HJ503" s="789"/>
      <c r="HK503" s="789"/>
      <c r="HL503" s="789"/>
      <c r="HM503" s="789"/>
      <c r="HN503" s="789"/>
      <c r="HO503" s="789"/>
      <c r="HP503" s="789"/>
      <c r="HQ503" s="789"/>
      <c r="HR503" s="789"/>
      <c r="HS503" s="789"/>
      <c r="HT503" s="789"/>
      <c r="HU503" s="789"/>
      <c r="HV503" s="789"/>
      <c r="HW503" s="789"/>
      <c r="HX503" s="789"/>
      <c r="HY503" s="789"/>
      <c r="HZ503" s="789"/>
      <c r="IA503" s="789"/>
      <c r="IB503" s="789"/>
      <c r="IC503" s="789"/>
      <c r="ID503" s="789"/>
      <c r="IE503" s="789"/>
      <c r="IF503" s="789"/>
      <c r="IG503" s="789"/>
      <c r="IH503" s="789"/>
      <c r="II503" s="789"/>
      <c r="IJ503" s="789"/>
      <c r="IK503" s="789"/>
      <c r="IL503" s="789"/>
      <c r="IM503" s="789"/>
      <c r="IN503" s="789"/>
      <c r="IO503" s="789"/>
      <c r="IP503" s="789"/>
      <c r="IQ503" s="789"/>
      <c r="IR503" s="789"/>
      <c r="IS503" s="789"/>
      <c r="IT503" s="789"/>
      <c r="IU503" s="789"/>
      <c r="IV503" s="789"/>
      <c r="IW503" s="789"/>
      <c r="IX503" s="789"/>
      <c r="IY503" s="789"/>
      <c r="IZ503" s="789"/>
      <c r="JA503" s="789"/>
      <c r="JB503" s="789"/>
      <c r="JC503" s="789"/>
      <c r="JD503" s="789"/>
      <c r="JE503" s="789"/>
    </row>
    <row r="504" spans="1:265" s="788" customFormat="1" ht="15" customHeight="1" thickBot="1" x14ac:dyDescent="0.25">
      <c r="A504" s="537"/>
      <c r="B504" s="73" t="s">
        <v>201</v>
      </c>
      <c r="C504" s="846"/>
      <c r="D504" s="919" t="s">
        <v>202</v>
      </c>
      <c r="E504" s="920"/>
      <c r="F504" s="437"/>
      <c r="G504" s="847"/>
      <c r="H504" s="73" t="s">
        <v>23</v>
      </c>
      <c r="I504" s="73" t="s">
        <v>103</v>
      </c>
      <c r="J504" s="73"/>
      <c r="K504" s="848" t="s">
        <v>1714</v>
      </c>
      <c r="L504" s="848" t="s">
        <v>97</v>
      </c>
      <c r="M504" s="849">
        <v>9</v>
      </c>
      <c r="N504" s="849" t="s">
        <v>24</v>
      </c>
      <c r="O504" s="848" t="s">
        <v>348</v>
      </c>
      <c r="P504" s="2159">
        <f t="shared" si="40"/>
        <v>2</v>
      </c>
      <c r="Q504" s="850">
        <v>2</v>
      </c>
      <c r="R504" s="405"/>
      <c r="S504" s="405"/>
      <c r="T504" s="405"/>
      <c r="U504" s="405"/>
      <c r="V504" s="405"/>
      <c r="W504" s="851"/>
      <c r="X504" s="122"/>
      <c r="Y504" s="852"/>
      <c r="Z504" s="63"/>
      <c r="AA504" s="789"/>
      <c r="AB504" s="789"/>
      <c r="AC504" s="789"/>
      <c r="AD504" s="789"/>
      <c r="AE504" s="789"/>
      <c r="AF504" s="2111">
        <f t="shared" si="41"/>
        <v>2</v>
      </c>
      <c r="AG504" s="2111">
        <f t="shared" si="42"/>
        <v>0</v>
      </c>
      <c r="AH504" s="789"/>
      <c r="AI504" s="789"/>
      <c r="AJ504" s="789"/>
      <c r="AK504" s="789"/>
      <c r="AL504" s="789"/>
      <c r="AM504" s="789"/>
      <c r="AN504" s="789"/>
      <c r="AO504" s="789"/>
      <c r="AP504" s="789"/>
      <c r="AQ504" s="789"/>
      <c r="AR504" s="789"/>
      <c r="AS504" s="789"/>
      <c r="AT504" s="789"/>
      <c r="AU504" s="789"/>
      <c r="AV504" s="789"/>
      <c r="AW504" s="789"/>
      <c r="AX504" s="789"/>
      <c r="AY504" s="789"/>
      <c r="AZ504" s="789"/>
      <c r="BA504" s="789"/>
      <c r="BB504" s="789"/>
      <c r="BC504" s="789"/>
      <c r="BD504" s="789"/>
      <c r="BE504" s="789"/>
      <c r="BF504" s="789"/>
      <c r="BG504" s="789"/>
      <c r="BH504" s="789"/>
      <c r="BI504" s="789"/>
      <c r="BJ504" s="789"/>
      <c r="BK504" s="789"/>
      <c r="BL504" s="789"/>
      <c r="BM504" s="789"/>
      <c r="BN504" s="789"/>
      <c r="BO504" s="789"/>
      <c r="BP504" s="789"/>
      <c r="BQ504" s="789"/>
      <c r="BR504" s="789"/>
      <c r="BS504" s="789"/>
      <c r="BT504" s="789"/>
      <c r="BU504" s="789"/>
      <c r="BV504" s="789"/>
      <c r="BW504" s="789"/>
      <c r="BX504" s="789"/>
      <c r="BY504" s="789"/>
      <c r="BZ504" s="789"/>
      <c r="CA504" s="789"/>
      <c r="CB504" s="789"/>
      <c r="CC504" s="789"/>
      <c r="CD504" s="789"/>
      <c r="CE504" s="789"/>
      <c r="CF504" s="789"/>
      <c r="CG504" s="789"/>
      <c r="CH504" s="789"/>
      <c r="CI504" s="789"/>
      <c r="CJ504" s="789"/>
      <c r="CK504" s="789"/>
      <c r="CL504" s="789"/>
      <c r="CM504" s="789"/>
      <c r="CN504" s="789"/>
      <c r="CO504" s="789"/>
      <c r="CP504" s="789"/>
      <c r="CQ504" s="789"/>
      <c r="CR504" s="789"/>
      <c r="CS504" s="789"/>
      <c r="CT504" s="789"/>
      <c r="CU504" s="789"/>
      <c r="CV504" s="789"/>
      <c r="CW504" s="789"/>
      <c r="CX504" s="789"/>
      <c r="CY504" s="789"/>
      <c r="CZ504" s="789"/>
      <c r="DA504" s="789"/>
      <c r="DB504" s="789"/>
      <c r="DC504" s="789"/>
      <c r="DD504" s="789"/>
      <c r="DE504" s="789"/>
      <c r="DF504" s="789"/>
      <c r="DG504" s="789"/>
      <c r="DH504" s="789"/>
      <c r="DI504" s="789"/>
      <c r="DJ504" s="789"/>
      <c r="DK504" s="789"/>
      <c r="DL504" s="789"/>
      <c r="DM504" s="789"/>
      <c r="DN504" s="789"/>
      <c r="DO504" s="789"/>
      <c r="DP504" s="789"/>
      <c r="DQ504" s="789"/>
      <c r="DR504" s="789"/>
      <c r="DS504" s="789"/>
      <c r="DT504" s="789"/>
      <c r="DU504" s="789"/>
      <c r="DV504" s="789"/>
      <c r="DW504" s="789"/>
      <c r="DX504" s="789"/>
      <c r="DY504" s="789"/>
      <c r="DZ504" s="789"/>
      <c r="EA504" s="789"/>
      <c r="EB504" s="789"/>
      <c r="EC504" s="789"/>
      <c r="ED504" s="789"/>
      <c r="EE504" s="789"/>
      <c r="EF504" s="789"/>
      <c r="EG504" s="789"/>
      <c r="EH504" s="789"/>
      <c r="EI504" s="789"/>
      <c r="EJ504" s="789"/>
      <c r="EK504" s="789"/>
      <c r="EL504" s="789"/>
      <c r="EM504" s="789"/>
      <c r="EN504" s="789"/>
      <c r="EO504" s="789"/>
      <c r="EP504" s="789"/>
      <c r="EQ504" s="789"/>
      <c r="ER504" s="789"/>
      <c r="ES504" s="789"/>
      <c r="ET504" s="789"/>
      <c r="EU504" s="789"/>
      <c r="EV504" s="789"/>
      <c r="EW504" s="789"/>
      <c r="EX504" s="789"/>
      <c r="EY504" s="789"/>
      <c r="EZ504" s="789"/>
      <c r="FA504" s="789"/>
      <c r="FB504" s="789"/>
      <c r="FC504" s="789"/>
      <c r="FD504" s="789"/>
      <c r="FE504" s="789"/>
      <c r="FF504" s="789"/>
      <c r="FG504" s="789"/>
      <c r="FH504" s="789"/>
      <c r="FI504" s="789"/>
      <c r="FJ504" s="789"/>
      <c r="FK504" s="789"/>
      <c r="FL504" s="789"/>
      <c r="FM504" s="789"/>
      <c r="FN504" s="789"/>
      <c r="FO504" s="789"/>
      <c r="FP504" s="789"/>
      <c r="FQ504" s="789"/>
      <c r="FR504" s="789"/>
      <c r="FS504" s="789"/>
      <c r="FT504" s="789"/>
      <c r="FU504" s="789"/>
      <c r="FV504" s="789"/>
      <c r="FW504" s="789"/>
      <c r="FX504" s="789"/>
      <c r="FY504" s="789"/>
      <c r="FZ504" s="789"/>
      <c r="GA504" s="789"/>
      <c r="GB504" s="789"/>
      <c r="GC504" s="789"/>
      <c r="GD504" s="789"/>
      <c r="GE504" s="789"/>
      <c r="GF504" s="789"/>
      <c r="GG504" s="789"/>
      <c r="GH504" s="789"/>
      <c r="GI504" s="789"/>
      <c r="GJ504" s="789"/>
      <c r="GK504" s="789"/>
      <c r="GL504" s="789"/>
      <c r="GM504" s="789"/>
      <c r="GN504" s="789"/>
      <c r="GO504" s="789"/>
      <c r="GP504" s="789"/>
      <c r="GQ504" s="789"/>
      <c r="GR504" s="789"/>
      <c r="GS504" s="789"/>
      <c r="GT504" s="789"/>
      <c r="GU504" s="789"/>
      <c r="GV504" s="789"/>
      <c r="GW504" s="789"/>
      <c r="GX504" s="789"/>
      <c r="GY504" s="789"/>
      <c r="GZ504" s="789"/>
      <c r="HA504" s="789"/>
      <c r="HB504" s="789"/>
      <c r="HC504" s="789"/>
      <c r="HD504" s="789"/>
      <c r="HE504" s="789"/>
      <c r="HF504" s="789"/>
      <c r="HG504" s="789"/>
      <c r="HH504" s="789"/>
      <c r="HI504" s="789"/>
      <c r="HJ504" s="789"/>
      <c r="HK504" s="789"/>
      <c r="HL504" s="789"/>
      <c r="HM504" s="789"/>
      <c r="HN504" s="789"/>
      <c r="HO504" s="789"/>
      <c r="HP504" s="789"/>
      <c r="HQ504" s="789"/>
      <c r="HR504" s="789"/>
      <c r="HS504" s="789"/>
      <c r="HT504" s="789"/>
      <c r="HU504" s="789"/>
      <c r="HV504" s="789"/>
      <c r="HW504" s="789"/>
      <c r="HX504" s="789"/>
      <c r="HY504" s="789"/>
      <c r="HZ504" s="789"/>
      <c r="IA504" s="789"/>
      <c r="IB504" s="789"/>
      <c r="IC504" s="789"/>
      <c r="ID504" s="789"/>
      <c r="IE504" s="789"/>
      <c r="IF504" s="789"/>
      <c r="IG504" s="789"/>
      <c r="IH504" s="789"/>
      <c r="II504" s="789"/>
      <c r="IJ504" s="789"/>
      <c r="IK504" s="789"/>
      <c r="IL504" s="789"/>
      <c r="IM504" s="789"/>
      <c r="IN504" s="789"/>
      <c r="IO504" s="789"/>
      <c r="IP504" s="789"/>
      <c r="IQ504" s="789"/>
      <c r="IR504" s="789"/>
      <c r="IS504" s="789"/>
      <c r="IT504" s="789"/>
      <c r="IU504" s="789"/>
      <c r="IV504" s="789"/>
      <c r="IW504" s="789"/>
      <c r="IX504" s="789"/>
      <c r="IY504" s="789"/>
      <c r="IZ504" s="789"/>
      <c r="JA504" s="789"/>
      <c r="JB504" s="789"/>
      <c r="JC504" s="789"/>
      <c r="JD504" s="789"/>
      <c r="JE504" s="789"/>
    </row>
    <row r="505" spans="1:265" s="788" customFormat="1" ht="15" customHeight="1" thickBot="1" x14ac:dyDescent="0.25">
      <c r="A505" s="537"/>
      <c r="B505" s="73" t="s">
        <v>201</v>
      </c>
      <c r="C505" s="846"/>
      <c r="D505" s="919" t="s">
        <v>202</v>
      </c>
      <c r="E505" s="920"/>
      <c r="F505" s="437"/>
      <c r="G505" s="847"/>
      <c r="H505" s="73" t="s">
        <v>23</v>
      </c>
      <c r="I505" s="73" t="s">
        <v>103</v>
      </c>
      <c r="J505" s="73"/>
      <c r="K505" s="848" t="s">
        <v>1715</v>
      </c>
      <c r="L505" s="848" t="s">
        <v>97</v>
      </c>
      <c r="M505" s="849">
        <v>9</v>
      </c>
      <c r="N505" s="849" t="s">
        <v>24</v>
      </c>
      <c r="O505" s="848" t="s">
        <v>348</v>
      </c>
      <c r="P505" s="2159">
        <f t="shared" si="40"/>
        <v>4</v>
      </c>
      <c r="Q505" s="850">
        <v>4</v>
      </c>
      <c r="R505" s="405"/>
      <c r="S505" s="405"/>
      <c r="T505" s="405"/>
      <c r="U505" s="405"/>
      <c r="V505" s="405"/>
      <c r="W505" s="851"/>
      <c r="X505" s="122"/>
      <c r="Y505" s="852"/>
      <c r="Z505" s="63"/>
      <c r="AA505" s="789"/>
      <c r="AB505" s="789"/>
      <c r="AC505" s="789"/>
      <c r="AD505" s="789"/>
      <c r="AE505" s="789"/>
      <c r="AF505" s="2111">
        <f t="shared" si="41"/>
        <v>4</v>
      </c>
      <c r="AG505" s="2111">
        <f t="shared" si="42"/>
        <v>0</v>
      </c>
      <c r="AH505" s="789"/>
      <c r="AI505" s="789"/>
      <c r="AJ505" s="789"/>
      <c r="AK505" s="789"/>
      <c r="AL505" s="789"/>
      <c r="AM505" s="789"/>
      <c r="AN505" s="789"/>
      <c r="AO505" s="789"/>
      <c r="AP505" s="789"/>
      <c r="AQ505" s="789"/>
      <c r="AR505" s="789"/>
      <c r="AS505" s="789"/>
      <c r="AT505" s="789"/>
      <c r="AU505" s="789"/>
      <c r="AV505" s="789"/>
      <c r="AW505" s="789"/>
      <c r="AX505" s="789"/>
      <c r="AY505" s="789"/>
      <c r="AZ505" s="789"/>
      <c r="BA505" s="789"/>
      <c r="BB505" s="789"/>
      <c r="BC505" s="789"/>
      <c r="BD505" s="789"/>
      <c r="BE505" s="789"/>
      <c r="BF505" s="789"/>
      <c r="BG505" s="789"/>
      <c r="BH505" s="789"/>
      <c r="BI505" s="789"/>
      <c r="BJ505" s="789"/>
      <c r="BK505" s="789"/>
      <c r="BL505" s="789"/>
      <c r="BM505" s="789"/>
      <c r="BN505" s="789"/>
      <c r="BO505" s="789"/>
      <c r="BP505" s="789"/>
      <c r="BQ505" s="789"/>
      <c r="BR505" s="789"/>
      <c r="BS505" s="789"/>
      <c r="BT505" s="789"/>
      <c r="BU505" s="789"/>
      <c r="BV505" s="789"/>
      <c r="BW505" s="789"/>
      <c r="BX505" s="789"/>
      <c r="BY505" s="789"/>
      <c r="BZ505" s="789"/>
      <c r="CA505" s="789"/>
      <c r="CB505" s="789"/>
      <c r="CC505" s="789"/>
      <c r="CD505" s="789"/>
      <c r="CE505" s="789"/>
      <c r="CF505" s="789"/>
      <c r="CG505" s="789"/>
      <c r="CH505" s="789"/>
      <c r="CI505" s="789"/>
      <c r="CJ505" s="789"/>
      <c r="CK505" s="789"/>
      <c r="CL505" s="789"/>
      <c r="CM505" s="789"/>
      <c r="CN505" s="789"/>
      <c r="CO505" s="789"/>
      <c r="CP505" s="789"/>
      <c r="CQ505" s="789"/>
      <c r="CR505" s="789"/>
      <c r="CS505" s="789"/>
      <c r="CT505" s="789"/>
      <c r="CU505" s="789"/>
      <c r="CV505" s="789"/>
      <c r="CW505" s="789"/>
      <c r="CX505" s="789"/>
      <c r="CY505" s="789"/>
      <c r="CZ505" s="789"/>
      <c r="DA505" s="789"/>
      <c r="DB505" s="789"/>
      <c r="DC505" s="789"/>
      <c r="DD505" s="789"/>
      <c r="DE505" s="789"/>
      <c r="DF505" s="789"/>
      <c r="DG505" s="789"/>
      <c r="DH505" s="789"/>
      <c r="DI505" s="789"/>
      <c r="DJ505" s="789"/>
      <c r="DK505" s="789"/>
      <c r="DL505" s="789"/>
      <c r="DM505" s="789"/>
      <c r="DN505" s="789"/>
      <c r="DO505" s="789"/>
      <c r="DP505" s="789"/>
      <c r="DQ505" s="789"/>
      <c r="DR505" s="789"/>
      <c r="DS505" s="789"/>
      <c r="DT505" s="789"/>
      <c r="DU505" s="789"/>
      <c r="DV505" s="789"/>
      <c r="DW505" s="789"/>
      <c r="DX505" s="789"/>
      <c r="DY505" s="789"/>
      <c r="DZ505" s="789"/>
      <c r="EA505" s="789"/>
      <c r="EB505" s="789"/>
      <c r="EC505" s="789"/>
      <c r="ED505" s="789"/>
      <c r="EE505" s="789"/>
      <c r="EF505" s="789"/>
      <c r="EG505" s="789"/>
      <c r="EH505" s="789"/>
      <c r="EI505" s="789"/>
      <c r="EJ505" s="789"/>
      <c r="EK505" s="789"/>
      <c r="EL505" s="789"/>
      <c r="EM505" s="789"/>
      <c r="EN505" s="789"/>
      <c r="EO505" s="789"/>
      <c r="EP505" s="789"/>
      <c r="EQ505" s="789"/>
      <c r="ER505" s="789"/>
      <c r="ES505" s="789"/>
      <c r="ET505" s="789"/>
      <c r="EU505" s="789"/>
      <c r="EV505" s="789"/>
      <c r="EW505" s="789"/>
      <c r="EX505" s="789"/>
      <c r="EY505" s="789"/>
      <c r="EZ505" s="789"/>
      <c r="FA505" s="789"/>
      <c r="FB505" s="789"/>
      <c r="FC505" s="789"/>
      <c r="FD505" s="789"/>
      <c r="FE505" s="789"/>
      <c r="FF505" s="789"/>
      <c r="FG505" s="789"/>
      <c r="FH505" s="789"/>
      <c r="FI505" s="789"/>
      <c r="FJ505" s="789"/>
      <c r="FK505" s="789"/>
      <c r="FL505" s="789"/>
      <c r="FM505" s="789"/>
      <c r="FN505" s="789"/>
      <c r="FO505" s="789"/>
      <c r="FP505" s="789"/>
      <c r="FQ505" s="789"/>
      <c r="FR505" s="789"/>
      <c r="FS505" s="789"/>
      <c r="FT505" s="789"/>
      <c r="FU505" s="789"/>
      <c r="FV505" s="789"/>
      <c r="FW505" s="789"/>
      <c r="FX505" s="789"/>
      <c r="FY505" s="789"/>
      <c r="FZ505" s="789"/>
      <c r="GA505" s="789"/>
      <c r="GB505" s="789"/>
      <c r="GC505" s="789"/>
      <c r="GD505" s="789"/>
      <c r="GE505" s="789"/>
      <c r="GF505" s="789"/>
      <c r="GG505" s="789"/>
      <c r="GH505" s="789"/>
      <c r="GI505" s="789"/>
      <c r="GJ505" s="789"/>
      <c r="GK505" s="789"/>
      <c r="GL505" s="789"/>
      <c r="GM505" s="789"/>
      <c r="GN505" s="789"/>
      <c r="GO505" s="789"/>
      <c r="GP505" s="789"/>
      <c r="GQ505" s="789"/>
      <c r="GR505" s="789"/>
      <c r="GS505" s="789"/>
      <c r="GT505" s="789"/>
      <c r="GU505" s="789"/>
      <c r="GV505" s="789"/>
      <c r="GW505" s="789"/>
      <c r="GX505" s="789"/>
      <c r="GY505" s="789"/>
      <c r="GZ505" s="789"/>
      <c r="HA505" s="789"/>
      <c r="HB505" s="789"/>
      <c r="HC505" s="789"/>
      <c r="HD505" s="789"/>
      <c r="HE505" s="789"/>
      <c r="HF505" s="789"/>
      <c r="HG505" s="789"/>
      <c r="HH505" s="789"/>
      <c r="HI505" s="789"/>
      <c r="HJ505" s="789"/>
      <c r="HK505" s="789"/>
      <c r="HL505" s="789"/>
      <c r="HM505" s="789"/>
      <c r="HN505" s="789"/>
      <c r="HO505" s="789"/>
      <c r="HP505" s="789"/>
      <c r="HQ505" s="789"/>
      <c r="HR505" s="789"/>
      <c r="HS505" s="789"/>
      <c r="HT505" s="789"/>
      <c r="HU505" s="789"/>
      <c r="HV505" s="789"/>
      <c r="HW505" s="789"/>
      <c r="HX505" s="789"/>
      <c r="HY505" s="789"/>
      <c r="HZ505" s="789"/>
      <c r="IA505" s="789"/>
      <c r="IB505" s="789"/>
      <c r="IC505" s="789"/>
      <c r="ID505" s="789"/>
      <c r="IE505" s="789"/>
      <c r="IF505" s="789"/>
      <c r="IG505" s="789"/>
      <c r="IH505" s="789"/>
      <c r="II505" s="789"/>
      <c r="IJ505" s="789"/>
      <c r="IK505" s="789"/>
      <c r="IL505" s="789"/>
      <c r="IM505" s="789"/>
      <c r="IN505" s="789"/>
      <c r="IO505" s="789"/>
      <c r="IP505" s="789"/>
      <c r="IQ505" s="789"/>
      <c r="IR505" s="789"/>
      <c r="IS505" s="789"/>
      <c r="IT505" s="789"/>
      <c r="IU505" s="789"/>
      <c r="IV505" s="789"/>
      <c r="IW505" s="789"/>
      <c r="IX505" s="789"/>
      <c r="IY505" s="789"/>
      <c r="IZ505" s="789"/>
      <c r="JA505" s="789"/>
      <c r="JB505" s="789"/>
      <c r="JC505" s="789"/>
      <c r="JD505" s="789"/>
      <c r="JE505" s="789"/>
    </row>
    <row r="506" spans="1:265" s="788" customFormat="1" ht="15" customHeight="1" thickBot="1" x14ac:dyDescent="0.25">
      <c r="A506" s="537"/>
      <c r="B506" s="73" t="s">
        <v>201</v>
      </c>
      <c r="C506" s="846"/>
      <c r="D506" s="919" t="s">
        <v>202</v>
      </c>
      <c r="E506" s="920"/>
      <c r="F506" s="437"/>
      <c r="G506" s="847"/>
      <c r="H506" s="73" t="s">
        <v>23</v>
      </c>
      <c r="I506" s="73" t="s">
        <v>104</v>
      </c>
      <c r="J506" s="73"/>
      <c r="K506" s="848" t="s">
        <v>1324</v>
      </c>
      <c r="L506" s="848" t="s">
        <v>97</v>
      </c>
      <c r="M506" s="849" t="s">
        <v>1123</v>
      </c>
      <c r="N506" s="849"/>
      <c r="O506" s="848" t="s">
        <v>344</v>
      </c>
      <c r="P506" s="2159">
        <f t="shared" si="40"/>
        <v>4</v>
      </c>
      <c r="Q506" s="850">
        <v>3</v>
      </c>
      <c r="R506" s="405">
        <v>1</v>
      </c>
      <c r="S506" s="405"/>
      <c r="T506" s="405"/>
      <c r="U506" s="405"/>
      <c r="V506" s="405"/>
      <c r="W506" s="851"/>
      <c r="X506" s="122"/>
      <c r="Y506" s="852"/>
      <c r="Z506" s="63"/>
      <c r="AA506" s="789"/>
      <c r="AB506" s="789"/>
      <c r="AC506" s="789"/>
      <c r="AD506" s="789"/>
      <c r="AE506" s="789"/>
      <c r="AF506" s="2111">
        <f t="shared" si="41"/>
        <v>4</v>
      </c>
      <c r="AG506" s="2111">
        <f t="shared" si="42"/>
        <v>0</v>
      </c>
      <c r="AH506" s="789"/>
      <c r="AI506" s="789"/>
      <c r="AJ506" s="789"/>
      <c r="AK506" s="789"/>
      <c r="AL506" s="789"/>
      <c r="AM506" s="789"/>
      <c r="AN506" s="789"/>
      <c r="AO506" s="789"/>
      <c r="AP506" s="789"/>
      <c r="AQ506" s="789"/>
      <c r="AR506" s="789"/>
      <c r="AS506" s="789"/>
      <c r="AT506" s="789"/>
      <c r="AU506" s="789"/>
      <c r="AV506" s="789"/>
      <c r="AW506" s="789"/>
      <c r="AX506" s="789"/>
      <c r="AY506" s="789"/>
      <c r="AZ506" s="789"/>
      <c r="BA506" s="789"/>
      <c r="BB506" s="789"/>
      <c r="BC506" s="789"/>
      <c r="BD506" s="789"/>
      <c r="BE506" s="789"/>
      <c r="BF506" s="789"/>
      <c r="BG506" s="789"/>
      <c r="BH506" s="789"/>
      <c r="BI506" s="789"/>
      <c r="BJ506" s="789"/>
      <c r="BK506" s="789"/>
      <c r="BL506" s="789"/>
      <c r="BM506" s="789"/>
      <c r="BN506" s="789"/>
      <c r="BO506" s="789"/>
      <c r="BP506" s="789"/>
      <c r="BQ506" s="789"/>
      <c r="BR506" s="789"/>
      <c r="BS506" s="789"/>
      <c r="BT506" s="789"/>
      <c r="BU506" s="789"/>
      <c r="BV506" s="789"/>
      <c r="BW506" s="789"/>
      <c r="BX506" s="789"/>
      <c r="BY506" s="789"/>
      <c r="BZ506" s="789"/>
      <c r="CA506" s="789"/>
      <c r="CB506" s="789"/>
      <c r="CC506" s="789"/>
      <c r="CD506" s="789"/>
      <c r="CE506" s="789"/>
      <c r="CF506" s="789"/>
      <c r="CG506" s="789"/>
      <c r="CH506" s="789"/>
      <c r="CI506" s="789"/>
      <c r="CJ506" s="789"/>
      <c r="CK506" s="789"/>
      <c r="CL506" s="789"/>
      <c r="CM506" s="789"/>
      <c r="CN506" s="789"/>
      <c r="CO506" s="789"/>
      <c r="CP506" s="789"/>
      <c r="CQ506" s="789"/>
      <c r="CR506" s="789"/>
      <c r="CS506" s="789"/>
      <c r="CT506" s="789"/>
      <c r="CU506" s="789"/>
      <c r="CV506" s="789"/>
      <c r="CW506" s="789"/>
      <c r="CX506" s="789"/>
      <c r="CY506" s="789"/>
      <c r="CZ506" s="789"/>
      <c r="DA506" s="789"/>
      <c r="DB506" s="789"/>
      <c r="DC506" s="789"/>
      <c r="DD506" s="789"/>
      <c r="DE506" s="789"/>
      <c r="DF506" s="789"/>
      <c r="DG506" s="789"/>
      <c r="DH506" s="789"/>
      <c r="DI506" s="789"/>
      <c r="DJ506" s="789"/>
      <c r="DK506" s="789"/>
      <c r="DL506" s="789"/>
      <c r="DM506" s="789"/>
      <c r="DN506" s="789"/>
      <c r="DO506" s="789"/>
      <c r="DP506" s="789"/>
      <c r="DQ506" s="789"/>
      <c r="DR506" s="789"/>
      <c r="DS506" s="789"/>
      <c r="DT506" s="789"/>
      <c r="DU506" s="789"/>
      <c r="DV506" s="789"/>
      <c r="DW506" s="789"/>
      <c r="DX506" s="789"/>
      <c r="DY506" s="789"/>
      <c r="DZ506" s="789"/>
      <c r="EA506" s="789"/>
      <c r="EB506" s="789"/>
      <c r="EC506" s="789"/>
      <c r="ED506" s="789"/>
      <c r="EE506" s="789"/>
      <c r="EF506" s="789"/>
      <c r="EG506" s="789"/>
      <c r="EH506" s="789"/>
      <c r="EI506" s="789"/>
      <c r="EJ506" s="789"/>
      <c r="EK506" s="789"/>
      <c r="EL506" s="789"/>
      <c r="EM506" s="789"/>
      <c r="EN506" s="789"/>
      <c r="EO506" s="789"/>
      <c r="EP506" s="789"/>
      <c r="EQ506" s="789"/>
      <c r="ER506" s="789"/>
      <c r="ES506" s="789"/>
      <c r="ET506" s="789"/>
      <c r="EU506" s="789"/>
      <c r="EV506" s="789"/>
      <c r="EW506" s="789"/>
      <c r="EX506" s="789"/>
      <c r="EY506" s="789"/>
      <c r="EZ506" s="789"/>
      <c r="FA506" s="789"/>
      <c r="FB506" s="789"/>
      <c r="FC506" s="789"/>
      <c r="FD506" s="789"/>
      <c r="FE506" s="789"/>
      <c r="FF506" s="789"/>
      <c r="FG506" s="789"/>
      <c r="FH506" s="789"/>
      <c r="FI506" s="789"/>
      <c r="FJ506" s="789"/>
      <c r="FK506" s="789"/>
      <c r="FL506" s="789"/>
      <c r="FM506" s="789"/>
      <c r="FN506" s="789"/>
      <c r="FO506" s="789"/>
      <c r="FP506" s="789"/>
      <c r="FQ506" s="789"/>
      <c r="FR506" s="789"/>
      <c r="FS506" s="789"/>
      <c r="FT506" s="789"/>
      <c r="FU506" s="789"/>
      <c r="FV506" s="789"/>
      <c r="FW506" s="789"/>
      <c r="FX506" s="789"/>
      <c r="FY506" s="789"/>
      <c r="FZ506" s="789"/>
      <c r="GA506" s="789"/>
      <c r="GB506" s="789"/>
      <c r="GC506" s="789"/>
      <c r="GD506" s="789"/>
      <c r="GE506" s="789"/>
      <c r="GF506" s="789"/>
      <c r="GG506" s="789"/>
      <c r="GH506" s="789"/>
      <c r="GI506" s="789"/>
      <c r="GJ506" s="789"/>
      <c r="GK506" s="789"/>
      <c r="GL506" s="789"/>
      <c r="GM506" s="789"/>
      <c r="GN506" s="789"/>
      <c r="GO506" s="789"/>
      <c r="GP506" s="789"/>
      <c r="GQ506" s="789"/>
      <c r="GR506" s="789"/>
      <c r="GS506" s="789"/>
      <c r="GT506" s="789"/>
      <c r="GU506" s="789"/>
      <c r="GV506" s="789"/>
      <c r="GW506" s="789"/>
      <c r="GX506" s="789"/>
      <c r="GY506" s="789"/>
      <c r="GZ506" s="789"/>
      <c r="HA506" s="789"/>
      <c r="HB506" s="789"/>
      <c r="HC506" s="789"/>
      <c r="HD506" s="789"/>
      <c r="HE506" s="789"/>
      <c r="HF506" s="789"/>
      <c r="HG506" s="789"/>
      <c r="HH506" s="789"/>
      <c r="HI506" s="789"/>
      <c r="HJ506" s="789"/>
      <c r="HK506" s="789"/>
      <c r="HL506" s="789"/>
      <c r="HM506" s="789"/>
      <c r="HN506" s="789"/>
      <c r="HO506" s="789"/>
      <c r="HP506" s="789"/>
      <c r="HQ506" s="789"/>
      <c r="HR506" s="789"/>
      <c r="HS506" s="789"/>
      <c r="HT506" s="789"/>
      <c r="HU506" s="789"/>
      <c r="HV506" s="789"/>
      <c r="HW506" s="789"/>
      <c r="HX506" s="789"/>
      <c r="HY506" s="789"/>
      <c r="HZ506" s="789"/>
      <c r="IA506" s="789"/>
      <c r="IB506" s="789"/>
      <c r="IC506" s="789"/>
      <c r="ID506" s="789"/>
      <c r="IE506" s="789"/>
      <c r="IF506" s="789"/>
      <c r="IG506" s="789"/>
      <c r="IH506" s="789"/>
      <c r="II506" s="789"/>
      <c r="IJ506" s="789"/>
      <c r="IK506" s="789"/>
      <c r="IL506" s="789"/>
      <c r="IM506" s="789"/>
      <c r="IN506" s="789"/>
      <c r="IO506" s="789"/>
      <c r="IP506" s="789"/>
      <c r="IQ506" s="789"/>
      <c r="IR506" s="789"/>
      <c r="IS506" s="789"/>
      <c r="IT506" s="789"/>
      <c r="IU506" s="789"/>
      <c r="IV506" s="789"/>
      <c r="IW506" s="789"/>
      <c r="IX506" s="789"/>
      <c r="IY506" s="789"/>
      <c r="IZ506" s="789"/>
      <c r="JA506" s="789"/>
      <c r="JB506" s="789"/>
      <c r="JC506" s="789"/>
      <c r="JD506" s="789"/>
      <c r="JE506" s="789"/>
    </row>
    <row r="507" spans="1:265" s="788" customFormat="1" ht="15" customHeight="1" thickBot="1" x14ac:dyDescent="0.25">
      <c r="A507" s="537"/>
      <c r="B507" s="73" t="s">
        <v>201</v>
      </c>
      <c r="C507" s="846"/>
      <c r="D507" s="919" t="s">
        <v>202</v>
      </c>
      <c r="E507" s="920"/>
      <c r="F507" s="437"/>
      <c r="G507" s="847"/>
      <c r="H507" s="73" t="s">
        <v>23</v>
      </c>
      <c r="I507" s="73" t="s">
        <v>103</v>
      </c>
      <c r="J507" s="1756" t="s">
        <v>1424</v>
      </c>
      <c r="K507" s="212" t="s">
        <v>1505</v>
      </c>
      <c r="L507" s="848"/>
      <c r="M507" s="849"/>
      <c r="N507" s="849"/>
      <c r="O507" s="848"/>
      <c r="P507" s="2159">
        <f t="shared" si="40"/>
        <v>0</v>
      </c>
      <c r="Q507" s="850"/>
      <c r="R507" s="405"/>
      <c r="S507" s="405">
        <v>4</v>
      </c>
      <c r="T507" s="405"/>
      <c r="U507" s="405"/>
      <c r="V507" s="405"/>
      <c r="W507" s="851"/>
      <c r="X507" s="122"/>
      <c r="Y507" s="852"/>
      <c r="Z507" s="63"/>
      <c r="AA507" s="789"/>
      <c r="AB507" s="789"/>
      <c r="AC507" s="789"/>
      <c r="AD507" s="789"/>
      <c r="AE507" s="789"/>
      <c r="AF507" s="2111">
        <f t="shared" si="41"/>
        <v>0</v>
      </c>
      <c r="AG507" s="2111">
        <f t="shared" si="42"/>
        <v>4</v>
      </c>
      <c r="AH507" s="789"/>
      <c r="AI507" s="789"/>
      <c r="AJ507" s="789"/>
      <c r="AK507" s="789"/>
      <c r="AL507" s="789"/>
      <c r="AM507" s="789"/>
      <c r="AN507" s="789"/>
      <c r="AO507" s="789"/>
      <c r="AP507" s="789"/>
      <c r="AQ507" s="789"/>
      <c r="AR507" s="789"/>
      <c r="AS507" s="789"/>
      <c r="AT507" s="789"/>
      <c r="AU507" s="789"/>
      <c r="AV507" s="789"/>
      <c r="AW507" s="789"/>
      <c r="AX507" s="789"/>
      <c r="AY507" s="789"/>
      <c r="AZ507" s="789"/>
      <c r="BA507" s="789"/>
      <c r="BB507" s="789"/>
      <c r="BC507" s="789"/>
      <c r="BD507" s="789"/>
      <c r="BE507" s="789"/>
      <c r="BF507" s="789"/>
      <c r="BG507" s="789"/>
      <c r="BH507" s="789"/>
      <c r="BI507" s="789"/>
      <c r="BJ507" s="789"/>
      <c r="BK507" s="789"/>
      <c r="BL507" s="789"/>
      <c r="BM507" s="789"/>
      <c r="BN507" s="789"/>
      <c r="BO507" s="789"/>
      <c r="BP507" s="789"/>
      <c r="BQ507" s="789"/>
      <c r="BR507" s="789"/>
      <c r="BS507" s="789"/>
      <c r="BT507" s="789"/>
      <c r="BU507" s="789"/>
      <c r="BV507" s="789"/>
      <c r="BW507" s="789"/>
      <c r="BX507" s="789"/>
      <c r="BY507" s="789"/>
      <c r="BZ507" s="789"/>
      <c r="CA507" s="789"/>
      <c r="CB507" s="789"/>
      <c r="CC507" s="789"/>
      <c r="CD507" s="789"/>
      <c r="CE507" s="789"/>
      <c r="CF507" s="789"/>
      <c r="CG507" s="789"/>
      <c r="CH507" s="789"/>
      <c r="CI507" s="789"/>
      <c r="CJ507" s="789"/>
      <c r="CK507" s="789"/>
      <c r="CL507" s="789"/>
      <c r="CM507" s="789"/>
      <c r="CN507" s="789"/>
      <c r="CO507" s="789"/>
      <c r="CP507" s="789"/>
      <c r="CQ507" s="789"/>
      <c r="CR507" s="789"/>
      <c r="CS507" s="789"/>
      <c r="CT507" s="789"/>
      <c r="CU507" s="789"/>
      <c r="CV507" s="789"/>
      <c r="CW507" s="789"/>
      <c r="CX507" s="789"/>
      <c r="CY507" s="789"/>
      <c r="CZ507" s="789"/>
      <c r="DA507" s="789"/>
      <c r="DB507" s="789"/>
      <c r="DC507" s="789"/>
      <c r="DD507" s="789"/>
      <c r="DE507" s="789"/>
      <c r="DF507" s="789"/>
      <c r="DG507" s="789"/>
      <c r="DH507" s="789"/>
      <c r="DI507" s="789"/>
      <c r="DJ507" s="789"/>
      <c r="DK507" s="789"/>
      <c r="DL507" s="789"/>
      <c r="DM507" s="789"/>
      <c r="DN507" s="789"/>
      <c r="DO507" s="789"/>
      <c r="DP507" s="789"/>
      <c r="DQ507" s="789"/>
      <c r="DR507" s="789"/>
      <c r="DS507" s="789"/>
      <c r="DT507" s="789"/>
      <c r="DU507" s="789"/>
      <c r="DV507" s="789"/>
      <c r="DW507" s="789"/>
      <c r="DX507" s="789"/>
      <c r="DY507" s="789"/>
      <c r="DZ507" s="789"/>
      <c r="EA507" s="789"/>
      <c r="EB507" s="789"/>
      <c r="EC507" s="789"/>
      <c r="ED507" s="789"/>
      <c r="EE507" s="789"/>
      <c r="EF507" s="789"/>
      <c r="EG507" s="789"/>
      <c r="EH507" s="789"/>
      <c r="EI507" s="789"/>
      <c r="EJ507" s="789"/>
      <c r="EK507" s="789"/>
      <c r="EL507" s="789"/>
      <c r="EM507" s="789"/>
      <c r="EN507" s="789"/>
      <c r="EO507" s="789"/>
      <c r="EP507" s="789"/>
      <c r="EQ507" s="789"/>
      <c r="ER507" s="789"/>
      <c r="ES507" s="789"/>
      <c r="ET507" s="789"/>
      <c r="EU507" s="789"/>
      <c r="EV507" s="789"/>
      <c r="EW507" s="789"/>
      <c r="EX507" s="789"/>
      <c r="EY507" s="789"/>
      <c r="EZ507" s="789"/>
      <c r="FA507" s="789"/>
      <c r="FB507" s="789"/>
      <c r="FC507" s="789"/>
      <c r="FD507" s="789"/>
      <c r="FE507" s="789"/>
      <c r="FF507" s="789"/>
      <c r="FG507" s="789"/>
      <c r="FH507" s="789"/>
      <c r="FI507" s="789"/>
      <c r="FJ507" s="789"/>
      <c r="FK507" s="789"/>
      <c r="FL507" s="789"/>
      <c r="FM507" s="789"/>
      <c r="FN507" s="789"/>
      <c r="FO507" s="789"/>
      <c r="FP507" s="789"/>
      <c r="FQ507" s="789"/>
      <c r="FR507" s="789"/>
      <c r="FS507" s="789"/>
      <c r="FT507" s="789"/>
      <c r="FU507" s="789"/>
      <c r="FV507" s="789"/>
      <c r="FW507" s="789"/>
      <c r="FX507" s="789"/>
      <c r="FY507" s="789"/>
      <c r="FZ507" s="789"/>
      <c r="GA507" s="789"/>
      <c r="GB507" s="789"/>
      <c r="GC507" s="789"/>
      <c r="GD507" s="789"/>
      <c r="GE507" s="789"/>
      <c r="GF507" s="789"/>
      <c r="GG507" s="789"/>
      <c r="GH507" s="789"/>
      <c r="GI507" s="789"/>
      <c r="GJ507" s="789"/>
      <c r="GK507" s="789"/>
      <c r="GL507" s="789"/>
      <c r="GM507" s="789"/>
      <c r="GN507" s="789"/>
      <c r="GO507" s="789"/>
      <c r="GP507" s="789"/>
      <c r="GQ507" s="789"/>
      <c r="GR507" s="789"/>
      <c r="GS507" s="789"/>
      <c r="GT507" s="789"/>
      <c r="GU507" s="789"/>
      <c r="GV507" s="789"/>
      <c r="GW507" s="789"/>
      <c r="GX507" s="789"/>
      <c r="GY507" s="789"/>
      <c r="GZ507" s="789"/>
      <c r="HA507" s="789"/>
      <c r="HB507" s="789"/>
      <c r="HC507" s="789"/>
      <c r="HD507" s="789"/>
      <c r="HE507" s="789"/>
      <c r="HF507" s="789"/>
      <c r="HG507" s="789"/>
      <c r="HH507" s="789"/>
      <c r="HI507" s="789"/>
      <c r="HJ507" s="789"/>
      <c r="HK507" s="789"/>
      <c r="HL507" s="789"/>
      <c r="HM507" s="789"/>
      <c r="HN507" s="789"/>
      <c r="HO507" s="789"/>
      <c r="HP507" s="789"/>
      <c r="HQ507" s="789"/>
      <c r="HR507" s="789"/>
      <c r="HS507" s="789"/>
      <c r="HT507" s="789"/>
      <c r="HU507" s="789"/>
      <c r="HV507" s="789"/>
      <c r="HW507" s="789"/>
      <c r="HX507" s="789"/>
      <c r="HY507" s="789"/>
      <c r="HZ507" s="789"/>
      <c r="IA507" s="789"/>
      <c r="IB507" s="789"/>
      <c r="IC507" s="789"/>
      <c r="ID507" s="789"/>
      <c r="IE507" s="789"/>
      <c r="IF507" s="789"/>
      <c r="IG507" s="789"/>
      <c r="IH507" s="789"/>
      <c r="II507" s="789"/>
      <c r="IJ507" s="789"/>
      <c r="IK507" s="789"/>
      <c r="IL507" s="789"/>
      <c r="IM507" s="789"/>
      <c r="IN507" s="789"/>
      <c r="IO507" s="789"/>
      <c r="IP507" s="789"/>
      <c r="IQ507" s="789"/>
      <c r="IR507" s="789"/>
      <c r="IS507" s="789"/>
      <c r="IT507" s="789"/>
      <c r="IU507" s="789"/>
      <c r="IV507" s="789"/>
      <c r="IW507" s="789"/>
      <c r="IX507" s="789"/>
      <c r="IY507" s="789"/>
      <c r="IZ507" s="789"/>
      <c r="JA507" s="789"/>
      <c r="JB507" s="789"/>
      <c r="JC507" s="789"/>
      <c r="JD507" s="789"/>
      <c r="JE507" s="789"/>
    </row>
    <row r="508" spans="1:265" s="788" customFormat="1" ht="15" customHeight="1" thickBot="1" x14ac:dyDescent="0.25">
      <c r="A508" s="537"/>
      <c r="B508" s="73" t="s">
        <v>201</v>
      </c>
      <c r="C508" s="846"/>
      <c r="D508" s="919" t="s">
        <v>202</v>
      </c>
      <c r="E508" s="920"/>
      <c r="F508" s="437"/>
      <c r="G508" s="847"/>
      <c r="H508" s="73" t="s">
        <v>23</v>
      </c>
      <c r="I508" s="73" t="s">
        <v>103</v>
      </c>
      <c r="J508" s="1756" t="s">
        <v>1424</v>
      </c>
      <c r="K508" s="212" t="s">
        <v>1506</v>
      </c>
      <c r="L508" s="848"/>
      <c r="M508" s="849"/>
      <c r="N508" s="849"/>
      <c r="O508" s="848"/>
      <c r="P508" s="2159">
        <f t="shared" si="40"/>
        <v>0</v>
      </c>
      <c r="Q508" s="850"/>
      <c r="R508" s="405"/>
      <c r="S508" s="405">
        <v>2</v>
      </c>
      <c r="T508" s="405"/>
      <c r="U508" s="405"/>
      <c r="V508" s="405"/>
      <c r="W508" s="851"/>
      <c r="X508" s="122"/>
      <c r="Y508" s="852"/>
      <c r="Z508" s="63"/>
      <c r="AA508" s="789"/>
      <c r="AB508" s="789"/>
      <c r="AC508" s="789"/>
      <c r="AD508" s="789"/>
      <c r="AE508" s="789"/>
      <c r="AF508" s="2111">
        <f t="shared" si="41"/>
        <v>0</v>
      </c>
      <c r="AG508" s="2111">
        <f t="shared" si="42"/>
        <v>2</v>
      </c>
      <c r="AH508" s="789"/>
      <c r="AI508" s="789"/>
      <c r="AJ508" s="789"/>
      <c r="AK508" s="789"/>
      <c r="AL508" s="789"/>
      <c r="AM508" s="789"/>
      <c r="AN508" s="789"/>
      <c r="AO508" s="789"/>
      <c r="AP508" s="789"/>
      <c r="AQ508" s="789"/>
      <c r="AR508" s="789"/>
      <c r="AS508" s="789"/>
      <c r="AT508" s="789"/>
      <c r="AU508" s="789"/>
      <c r="AV508" s="789"/>
      <c r="AW508" s="789"/>
      <c r="AX508" s="789"/>
      <c r="AY508" s="789"/>
      <c r="AZ508" s="789"/>
      <c r="BA508" s="789"/>
      <c r="BB508" s="789"/>
      <c r="BC508" s="789"/>
      <c r="BD508" s="789"/>
      <c r="BE508" s="789"/>
      <c r="BF508" s="789"/>
      <c r="BG508" s="789"/>
      <c r="BH508" s="789"/>
      <c r="BI508" s="789"/>
      <c r="BJ508" s="789"/>
      <c r="BK508" s="789"/>
      <c r="BL508" s="789"/>
      <c r="BM508" s="789"/>
      <c r="BN508" s="789"/>
      <c r="BO508" s="789"/>
      <c r="BP508" s="789"/>
      <c r="BQ508" s="789"/>
      <c r="BR508" s="789"/>
      <c r="BS508" s="789"/>
      <c r="BT508" s="789"/>
      <c r="BU508" s="789"/>
      <c r="BV508" s="789"/>
      <c r="BW508" s="789"/>
      <c r="BX508" s="789"/>
      <c r="BY508" s="789"/>
      <c r="BZ508" s="789"/>
      <c r="CA508" s="789"/>
      <c r="CB508" s="789"/>
      <c r="CC508" s="789"/>
      <c r="CD508" s="789"/>
      <c r="CE508" s="789"/>
      <c r="CF508" s="789"/>
      <c r="CG508" s="789"/>
      <c r="CH508" s="789"/>
      <c r="CI508" s="789"/>
      <c r="CJ508" s="789"/>
      <c r="CK508" s="789"/>
      <c r="CL508" s="789"/>
      <c r="CM508" s="789"/>
      <c r="CN508" s="789"/>
      <c r="CO508" s="789"/>
      <c r="CP508" s="789"/>
      <c r="CQ508" s="789"/>
      <c r="CR508" s="789"/>
      <c r="CS508" s="789"/>
      <c r="CT508" s="789"/>
      <c r="CU508" s="789"/>
      <c r="CV508" s="789"/>
      <c r="CW508" s="789"/>
      <c r="CX508" s="789"/>
      <c r="CY508" s="789"/>
      <c r="CZ508" s="789"/>
      <c r="DA508" s="789"/>
      <c r="DB508" s="789"/>
      <c r="DC508" s="789"/>
      <c r="DD508" s="789"/>
      <c r="DE508" s="789"/>
      <c r="DF508" s="789"/>
      <c r="DG508" s="789"/>
      <c r="DH508" s="789"/>
      <c r="DI508" s="789"/>
      <c r="DJ508" s="789"/>
      <c r="DK508" s="789"/>
      <c r="DL508" s="789"/>
      <c r="DM508" s="789"/>
      <c r="DN508" s="789"/>
      <c r="DO508" s="789"/>
      <c r="DP508" s="789"/>
      <c r="DQ508" s="789"/>
      <c r="DR508" s="789"/>
      <c r="DS508" s="789"/>
      <c r="DT508" s="789"/>
      <c r="DU508" s="789"/>
      <c r="DV508" s="789"/>
      <c r="DW508" s="789"/>
      <c r="DX508" s="789"/>
      <c r="DY508" s="789"/>
      <c r="DZ508" s="789"/>
      <c r="EA508" s="789"/>
      <c r="EB508" s="789"/>
      <c r="EC508" s="789"/>
      <c r="ED508" s="789"/>
      <c r="EE508" s="789"/>
      <c r="EF508" s="789"/>
      <c r="EG508" s="789"/>
      <c r="EH508" s="789"/>
      <c r="EI508" s="789"/>
      <c r="EJ508" s="789"/>
      <c r="EK508" s="789"/>
      <c r="EL508" s="789"/>
      <c r="EM508" s="789"/>
      <c r="EN508" s="789"/>
      <c r="EO508" s="789"/>
      <c r="EP508" s="789"/>
      <c r="EQ508" s="789"/>
      <c r="ER508" s="789"/>
      <c r="ES508" s="789"/>
      <c r="ET508" s="789"/>
      <c r="EU508" s="789"/>
      <c r="EV508" s="789"/>
      <c r="EW508" s="789"/>
      <c r="EX508" s="789"/>
      <c r="EY508" s="789"/>
      <c r="EZ508" s="789"/>
      <c r="FA508" s="789"/>
      <c r="FB508" s="789"/>
      <c r="FC508" s="789"/>
      <c r="FD508" s="789"/>
      <c r="FE508" s="789"/>
      <c r="FF508" s="789"/>
      <c r="FG508" s="789"/>
      <c r="FH508" s="789"/>
      <c r="FI508" s="789"/>
      <c r="FJ508" s="789"/>
      <c r="FK508" s="789"/>
      <c r="FL508" s="789"/>
      <c r="FM508" s="789"/>
      <c r="FN508" s="789"/>
      <c r="FO508" s="789"/>
      <c r="FP508" s="789"/>
      <c r="FQ508" s="789"/>
      <c r="FR508" s="789"/>
      <c r="FS508" s="789"/>
      <c r="FT508" s="789"/>
      <c r="FU508" s="789"/>
      <c r="FV508" s="789"/>
      <c r="FW508" s="789"/>
      <c r="FX508" s="789"/>
      <c r="FY508" s="789"/>
      <c r="FZ508" s="789"/>
      <c r="GA508" s="789"/>
      <c r="GB508" s="789"/>
      <c r="GC508" s="789"/>
      <c r="GD508" s="789"/>
      <c r="GE508" s="789"/>
      <c r="GF508" s="789"/>
      <c r="GG508" s="789"/>
      <c r="GH508" s="789"/>
      <c r="GI508" s="789"/>
      <c r="GJ508" s="789"/>
      <c r="GK508" s="789"/>
      <c r="GL508" s="789"/>
      <c r="GM508" s="789"/>
      <c r="GN508" s="789"/>
      <c r="GO508" s="789"/>
      <c r="GP508" s="789"/>
      <c r="GQ508" s="789"/>
      <c r="GR508" s="789"/>
      <c r="GS508" s="789"/>
      <c r="GT508" s="789"/>
      <c r="GU508" s="789"/>
      <c r="GV508" s="789"/>
      <c r="GW508" s="789"/>
      <c r="GX508" s="789"/>
      <c r="GY508" s="789"/>
      <c r="GZ508" s="789"/>
      <c r="HA508" s="789"/>
      <c r="HB508" s="789"/>
      <c r="HC508" s="789"/>
      <c r="HD508" s="789"/>
      <c r="HE508" s="789"/>
      <c r="HF508" s="789"/>
      <c r="HG508" s="789"/>
      <c r="HH508" s="789"/>
      <c r="HI508" s="789"/>
      <c r="HJ508" s="789"/>
      <c r="HK508" s="789"/>
      <c r="HL508" s="789"/>
      <c r="HM508" s="789"/>
      <c r="HN508" s="789"/>
      <c r="HO508" s="789"/>
      <c r="HP508" s="789"/>
      <c r="HQ508" s="789"/>
      <c r="HR508" s="789"/>
      <c r="HS508" s="789"/>
      <c r="HT508" s="789"/>
      <c r="HU508" s="789"/>
      <c r="HV508" s="789"/>
      <c r="HW508" s="789"/>
      <c r="HX508" s="789"/>
      <c r="HY508" s="789"/>
      <c r="HZ508" s="789"/>
      <c r="IA508" s="789"/>
      <c r="IB508" s="789"/>
      <c r="IC508" s="789"/>
      <c r="ID508" s="789"/>
      <c r="IE508" s="789"/>
      <c r="IF508" s="789"/>
      <c r="IG508" s="789"/>
      <c r="IH508" s="789"/>
      <c r="II508" s="789"/>
      <c r="IJ508" s="789"/>
      <c r="IK508" s="789"/>
      <c r="IL508" s="789"/>
      <c r="IM508" s="789"/>
      <c r="IN508" s="789"/>
      <c r="IO508" s="789"/>
      <c r="IP508" s="789"/>
      <c r="IQ508" s="789"/>
      <c r="IR508" s="789"/>
      <c r="IS508" s="789"/>
      <c r="IT508" s="789"/>
      <c r="IU508" s="789"/>
      <c r="IV508" s="789"/>
      <c r="IW508" s="789"/>
      <c r="IX508" s="789"/>
      <c r="IY508" s="789"/>
      <c r="IZ508" s="789"/>
      <c r="JA508" s="789"/>
      <c r="JB508" s="789"/>
      <c r="JC508" s="789"/>
      <c r="JD508" s="789"/>
      <c r="JE508" s="789"/>
    </row>
    <row r="509" spans="1:265" s="788" customFormat="1" ht="15" customHeight="1" thickBot="1" x14ac:dyDescent="0.25">
      <c r="A509" s="537"/>
      <c r="B509" s="73" t="s">
        <v>201</v>
      </c>
      <c r="C509" s="846"/>
      <c r="D509" s="919" t="s">
        <v>202</v>
      </c>
      <c r="E509" s="920"/>
      <c r="F509" s="437"/>
      <c r="G509" s="847"/>
      <c r="H509" s="73" t="s">
        <v>23</v>
      </c>
      <c r="I509" s="73" t="s">
        <v>103</v>
      </c>
      <c r="J509" s="1796" t="s">
        <v>95</v>
      </c>
      <c r="K509" s="848" t="s">
        <v>2143</v>
      </c>
      <c r="L509" s="848"/>
      <c r="M509" s="849"/>
      <c r="N509" s="849"/>
      <c r="O509" s="848"/>
      <c r="P509" s="2159">
        <f t="shared" si="40"/>
        <v>0</v>
      </c>
      <c r="Q509" s="850"/>
      <c r="R509" s="405"/>
      <c r="S509" s="405"/>
      <c r="T509" s="405"/>
      <c r="U509" s="405">
        <v>5</v>
      </c>
      <c r="V509" s="405"/>
      <c r="W509" s="851"/>
      <c r="X509" s="122"/>
      <c r="Y509" s="852"/>
      <c r="Z509" s="63"/>
      <c r="AA509" s="789"/>
      <c r="AB509" s="789"/>
      <c r="AC509" s="789"/>
      <c r="AD509" s="789"/>
      <c r="AE509" s="789"/>
      <c r="AF509" s="2111">
        <f t="shared" si="41"/>
        <v>0</v>
      </c>
      <c r="AG509" s="2111">
        <f t="shared" si="42"/>
        <v>0</v>
      </c>
      <c r="AH509" s="789"/>
      <c r="AI509" s="789"/>
      <c r="AJ509" s="789"/>
      <c r="AK509" s="789"/>
      <c r="AL509" s="789"/>
      <c r="AM509" s="789"/>
      <c r="AN509" s="789"/>
      <c r="AO509" s="789"/>
      <c r="AP509" s="789"/>
      <c r="AQ509" s="789"/>
      <c r="AR509" s="789"/>
      <c r="AS509" s="789"/>
      <c r="AT509" s="789"/>
      <c r="AU509" s="789"/>
      <c r="AV509" s="789"/>
      <c r="AW509" s="789"/>
      <c r="AX509" s="789"/>
      <c r="AY509" s="789"/>
      <c r="AZ509" s="789"/>
      <c r="BA509" s="789"/>
      <c r="BB509" s="789"/>
      <c r="BC509" s="789"/>
      <c r="BD509" s="789"/>
      <c r="BE509" s="789"/>
      <c r="BF509" s="789"/>
      <c r="BG509" s="789"/>
      <c r="BH509" s="789"/>
      <c r="BI509" s="789"/>
      <c r="BJ509" s="789"/>
      <c r="BK509" s="789"/>
      <c r="BL509" s="789"/>
      <c r="BM509" s="789"/>
      <c r="BN509" s="789"/>
      <c r="BO509" s="789"/>
      <c r="BP509" s="789"/>
      <c r="BQ509" s="789"/>
      <c r="BR509" s="789"/>
      <c r="BS509" s="789"/>
      <c r="BT509" s="789"/>
      <c r="BU509" s="789"/>
      <c r="BV509" s="789"/>
      <c r="BW509" s="789"/>
      <c r="BX509" s="789"/>
      <c r="BY509" s="789"/>
      <c r="BZ509" s="789"/>
      <c r="CA509" s="789"/>
      <c r="CB509" s="789"/>
      <c r="CC509" s="789"/>
      <c r="CD509" s="789"/>
      <c r="CE509" s="789"/>
      <c r="CF509" s="789"/>
      <c r="CG509" s="789"/>
      <c r="CH509" s="789"/>
      <c r="CI509" s="789"/>
      <c r="CJ509" s="789"/>
      <c r="CK509" s="789"/>
      <c r="CL509" s="789"/>
      <c r="CM509" s="789"/>
      <c r="CN509" s="789"/>
      <c r="CO509" s="789"/>
      <c r="CP509" s="789"/>
      <c r="CQ509" s="789"/>
      <c r="CR509" s="789"/>
      <c r="CS509" s="789"/>
      <c r="CT509" s="789"/>
      <c r="CU509" s="789"/>
      <c r="CV509" s="789"/>
      <c r="CW509" s="789"/>
      <c r="CX509" s="789"/>
      <c r="CY509" s="789"/>
      <c r="CZ509" s="789"/>
      <c r="DA509" s="789"/>
      <c r="DB509" s="789"/>
      <c r="DC509" s="789"/>
      <c r="DD509" s="789"/>
      <c r="DE509" s="789"/>
      <c r="DF509" s="789"/>
      <c r="DG509" s="789"/>
      <c r="DH509" s="789"/>
      <c r="DI509" s="789"/>
      <c r="DJ509" s="789"/>
      <c r="DK509" s="789"/>
      <c r="DL509" s="789"/>
      <c r="DM509" s="789"/>
      <c r="DN509" s="789"/>
      <c r="DO509" s="789"/>
      <c r="DP509" s="789"/>
      <c r="DQ509" s="789"/>
      <c r="DR509" s="789"/>
      <c r="DS509" s="789"/>
      <c r="DT509" s="789"/>
      <c r="DU509" s="789"/>
      <c r="DV509" s="789"/>
      <c r="DW509" s="789"/>
      <c r="DX509" s="789"/>
      <c r="DY509" s="789"/>
      <c r="DZ509" s="789"/>
      <c r="EA509" s="789"/>
      <c r="EB509" s="789"/>
      <c r="EC509" s="789"/>
      <c r="ED509" s="789"/>
      <c r="EE509" s="789"/>
      <c r="EF509" s="789"/>
      <c r="EG509" s="789"/>
      <c r="EH509" s="789"/>
      <c r="EI509" s="789"/>
      <c r="EJ509" s="789"/>
      <c r="EK509" s="789"/>
      <c r="EL509" s="789"/>
      <c r="EM509" s="789"/>
      <c r="EN509" s="789"/>
      <c r="EO509" s="789"/>
      <c r="EP509" s="789"/>
      <c r="EQ509" s="789"/>
      <c r="ER509" s="789"/>
      <c r="ES509" s="789"/>
      <c r="ET509" s="789"/>
      <c r="EU509" s="789"/>
      <c r="EV509" s="789"/>
      <c r="EW509" s="789"/>
      <c r="EX509" s="789"/>
      <c r="EY509" s="789"/>
      <c r="EZ509" s="789"/>
      <c r="FA509" s="789"/>
      <c r="FB509" s="789"/>
      <c r="FC509" s="789"/>
      <c r="FD509" s="789"/>
      <c r="FE509" s="789"/>
      <c r="FF509" s="789"/>
      <c r="FG509" s="789"/>
      <c r="FH509" s="789"/>
      <c r="FI509" s="789"/>
      <c r="FJ509" s="789"/>
      <c r="FK509" s="789"/>
      <c r="FL509" s="789"/>
      <c r="FM509" s="789"/>
      <c r="FN509" s="789"/>
      <c r="FO509" s="789"/>
      <c r="FP509" s="789"/>
      <c r="FQ509" s="789"/>
      <c r="FR509" s="789"/>
      <c r="FS509" s="789"/>
      <c r="FT509" s="789"/>
      <c r="FU509" s="789"/>
      <c r="FV509" s="789"/>
      <c r="FW509" s="789"/>
      <c r="FX509" s="789"/>
      <c r="FY509" s="789"/>
      <c r="FZ509" s="789"/>
      <c r="GA509" s="789"/>
      <c r="GB509" s="789"/>
      <c r="GC509" s="789"/>
      <c r="GD509" s="789"/>
      <c r="GE509" s="789"/>
      <c r="GF509" s="789"/>
      <c r="GG509" s="789"/>
      <c r="GH509" s="789"/>
      <c r="GI509" s="789"/>
      <c r="GJ509" s="789"/>
      <c r="GK509" s="789"/>
      <c r="GL509" s="789"/>
      <c r="GM509" s="789"/>
      <c r="GN509" s="789"/>
      <c r="GO509" s="789"/>
      <c r="GP509" s="789"/>
      <c r="GQ509" s="789"/>
      <c r="GR509" s="789"/>
      <c r="GS509" s="789"/>
      <c r="GT509" s="789"/>
      <c r="GU509" s="789"/>
      <c r="GV509" s="789"/>
      <c r="GW509" s="789"/>
      <c r="GX509" s="789"/>
      <c r="GY509" s="789"/>
      <c r="GZ509" s="789"/>
      <c r="HA509" s="789"/>
      <c r="HB509" s="789"/>
      <c r="HC509" s="789"/>
      <c r="HD509" s="789"/>
      <c r="HE509" s="789"/>
      <c r="HF509" s="789"/>
      <c r="HG509" s="789"/>
      <c r="HH509" s="789"/>
      <c r="HI509" s="789"/>
      <c r="HJ509" s="789"/>
      <c r="HK509" s="789"/>
      <c r="HL509" s="789"/>
      <c r="HM509" s="789"/>
      <c r="HN509" s="789"/>
      <c r="HO509" s="789"/>
      <c r="HP509" s="789"/>
      <c r="HQ509" s="789"/>
      <c r="HR509" s="789"/>
      <c r="HS509" s="789"/>
      <c r="HT509" s="789"/>
      <c r="HU509" s="789"/>
      <c r="HV509" s="789"/>
      <c r="HW509" s="789"/>
      <c r="HX509" s="789"/>
      <c r="HY509" s="789"/>
      <c r="HZ509" s="789"/>
      <c r="IA509" s="789"/>
      <c r="IB509" s="789"/>
      <c r="IC509" s="789"/>
      <c r="ID509" s="789"/>
      <c r="IE509" s="789"/>
      <c r="IF509" s="789"/>
      <c r="IG509" s="789"/>
      <c r="IH509" s="789"/>
      <c r="II509" s="789"/>
      <c r="IJ509" s="789"/>
      <c r="IK509" s="789"/>
      <c r="IL509" s="789"/>
      <c r="IM509" s="789"/>
      <c r="IN509" s="789"/>
      <c r="IO509" s="789"/>
      <c r="IP509" s="789"/>
      <c r="IQ509" s="789"/>
      <c r="IR509" s="789"/>
      <c r="IS509" s="789"/>
      <c r="IT509" s="789"/>
      <c r="IU509" s="789"/>
      <c r="IV509" s="789"/>
      <c r="IW509" s="789"/>
      <c r="IX509" s="789"/>
      <c r="IY509" s="789"/>
      <c r="IZ509" s="789"/>
      <c r="JA509" s="789"/>
      <c r="JB509" s="789"/>
      <c r="JC509" s="789"/>
      <c r="JD509" s="789"/>
      <c r="JE509" s="789"/>
    </row>
    <row r="510" spans="1:265" s="788" customFormat="1" ht="15" customHeight="1" thickBot="1" x14ac:dyDescent="0.25">
      <c r="A510" s="537"/>
      <c r="B510" s="73" t="s">
        <v>201</v>
      </c>
      <c r="C510" s="846"/>
      <c r="D510" s="919" t="s">
        <v>202</v>
      </c>
      <c r="E510" s="920"/>
      <c r="F510" s="437"/>
      <c r="G510" s="847"/>
      <c r="H510" s="73" t="s">
        <v>23</v>
      </c>
      <c r="I510" s="73" t="s">
        <v>103</v>
      </c>
      <c r="J510" s="1784" t="s">
        <v>1425</v>
      </c>
      <c r="K510" s="848" t="s">
        <v>1716</v>
      </c>
      <c r="L510" s="848"/>
      <c r="M510" s="849"/>
      <c r="N510" s="849"/>
      <c r="O510" s="848"/>
      <c r="P510" s="2159">
        <f t="shared" si="40"/>
        <v>0</v>
      </c>
      <c r="Q510" s="850"/>
      <c r="R510" s="405"/>
      <c r="S510" s="405"/>
      <c r="T510" s="405">
        <v>5</v>
      </c>
      <c r="U510" s="405"/>
      <c r="V510" s="405"/>
      <c r="W510" s="851"/>
      <c r="X510" s="122"/>
      <c r="Y510" s="852"/>
      <c r="Z510" s="63"/>
      <c r="AA510" s="789"/>
      <c r="AB510" s="789"/>
      <c r="AC510" s="789"/>
      <c r="AD510" s="789"/>
      <c r="AE510" s="789"/>
      <c r="AF510" s="2111">
        <f t="shared" si="41"/>
        <v>0</v>
      </c>
      <c r="AG510" s="2111">
        <f t="shared" si="42"/>
        <v>0</v>
      </c>
      <c r="AH510" s="789"/>
      <c r="AI510" s="789"/>
      <c r="AJ510" s="789"/>
      <c r="AK510" s="789"/>
      <c r="AL510" s="789"/>
      <c r="AM510" s="789"/>
      <c r="AN510" s="789"/>
      <c r="AO510" s="789"/>
      <c r="AP510" s="789"/>
      <c r="AQ510" s="789"/>
      <c r="AR510" s="789"/>
      <c r="AS510" s="789"/>
      <c r="AT510" s="789"/>
      <c r="AU510" s="789"/>
      <c r="AV510" s="789"/>
      <c r="AW510" s="789"/>
      <c r="AX510" s="789"/>
      <c r="AY510" s="789"/>
      <c r="AZ510" s="789"/>
      <c r="BA510" s="789"/>
      <c r="BB510" s="789"/>
      <c r="BC510" s="789"/>
      <c r="BD510" s="789"/>
      <c r="BE510" s="789"/>
      <c r="BF510" s="789"/>
      <c r="BG510" s="789"/>
      <c r="BH510" s="789"/>
      <c r="BI510" s="789"/>
      <c r="BJ510" s="789"/>
      <c r="BK510" s="789"/>
      <c r="BL510" s="789"/>
      <c r="BM510" s="789"/>
      <c r="BN510" s="789"/>
      <c r="BO510" s="789"/>
      <c r="BP510" s="789"/>
      <c r="BQ510" s="789"/>
      <c r="BR510" s="789"/>
      <c r="BS510" s="789"/>
      <c r="BT510" s="789"/>
      <c r="BU510" s="789"/>
      <c r="BV510" s="789"/>
      <c r="BW510" s="789"/>
      <c r="BX510" s="789"/>
      <c r="BY510" s="789"/>
      <c r="BZ510" s="789"/>
      <c r="CA510" s="789"/>
      <c r="CB510" s="789"/>
      <c r="CC510" s="789"/>
      <c r="CD510" s="789"/>
      <c r="CE510" s="789"/>
      <c r="CF510" s="789"/>
      <c r="CG510" s="789"/>
      <c r="CH510" s="789"/>
      <c r="CI510" s="789"/>
      <c r="CJ510" s="789"/>
      <c r="CK510" s="789"/>
      <c r="CL510" s="789"/>
      <c r="CM510" s="789"/>
      <c r="CN510" s="789"/>
      <c r="CO510" s="789"/>
      <c r="CP510" s="789"/>
      <c r="CQ510" s="789"/>
      <c r="CR510" s="789"/>
      <c r="CS510" s="789"/>
      <c r="CT510" s="789"/>
      <c r="CU510" s="789"/>
      <c r="CV510" s="789"/>
      <c r="CW510" s="789"/>
      <c r="CX510" s="789"/>
      <c r="CY510" s="789"/>
      <c r="CZ510" s="789"/>
      <c r="DA510" s="789"/>
      <c r="DB510" s="789"/>
      <c r="DC510" s="789"/>
      <c r="DD510" s="789"/>
      <c r="DE510" s="789"/>
      <c r="DF510" s="789"/>
      <c r="DG510" s="789"/>
      <c r="DH510" s="789"/>
      <c r="DI510" s="789"/>
      <c r="DJ510" s="789"/>
      <c r="DK510" s="789"/>
      <c r="DL510" s="789"/>
      <c r="DM510" s="789"/>
      <c r="DN510" s="789"/>
      <c r="DO510" s="789"/>
      <c r="DP510" s="789"/>
      <c r="DQ510" s="789"/>
      <c r="DR510" s="789"/>
      <c r="DS510" s="789"/>
      <c r="DT510" s="789"/>
      <c r="DU510" s="789"/>
      <c r="DV510" s="789"/>
      <c r="DW510" s="789"/>
      <c r="DX510" s="789"/>
      <c r="DY510" s="789"/>
      <c r="DZ510" s="789"/>
      <c r="EA510" s="789"/>
      <c r="EB510" s="789"/>
      <c r="EC510" s="789"/>
      <c r="ED510" s="789"/>
      <c r="EE510" s="789"/>
      <c r="EF510" s="789"/>
      <c r="EG510" s="789"/>
      <c r="EH510" s="789"/>
      <c r="EI510" s="789"/>
      <c r="EJ510" s="789"/>
      <c r="EK510" s="789"/>
      <c r="EL510" s="789"/>
      <c r="EM510" s="789"/>
      <c r="EN510" s="789"/>
      <c r="EO510" s="789"/>
      <c r="EP510" s="789"/>
      <c r="EQ510" s="789"/>
      <c r="ER510" s="789"/>
      <c r="ES510" s="789"/>
      <c r="ET510" s="789"/>
      <c r="EU510" s="789"/>
      <c r="EV510" s="789"/>
      <c r="EW510" s="789"/>
      <c r="EX510" s="789"/>
      <c r="EY510" s="789"/>
      <c r="EZ510" s="789"/>
      <c r="FA510" s="789"/>
      <c r="FB510" s="789"/>
      <c r="FC510" s="789"/>
      <c r="FD510" s="789"/>
      <c r="FE510" s="789"/>
      <c r="FF510" s="789"/>
      <c r="FG510" s="789"/>
      <c r="FH510" s="789"/>
      <c r="FI510" s="789"/>
      <c r="FJ510" s="789"/>
      <c r="FK510" s="789"/>
      <c r="FL510" s="789"/>
      <c r="FM510" s="789"/>
      <c r="FN510" s="789"/>
      <c r="FO510" s="789"/>
      <c r="FP510" s="789"/>
      <c r="FQ510" s="789"/>
      <c r="FR510" s="789"/>
      <c r="FS510" s="789"/>
      <c r="FT510" s="789"/>
      <c r="FU510" s="789"/>
      <c r="FV510" s="789"/>
      <c r="FW510" s="789"/>
      <c r="FX510" s="789"/>
      <c r="FY510" s="789"/>
      <c r="FZ510" s="789"/>
      <c r="GA510" s="789"/>
      <c r="GB510" s="789"/>
      <c r="GC510" s="789"/>
      <c r="GD510" s="789"/>
      <c r="GE510" s="789"/>
      <c r="GF510" s="789"/>
      <c r="GG510" s="789"/>
      <c r="GH510" s="789"/>
      <c r="GI510" s="789"/>
      <c r="GJ510" s="789"/>
      <c r="GK510" s="789"/>
      <c r="GL510" s="789"/>
      <c r="GM510" s="789"/>
      <c r="GN510" s="789"/>
      <c r="GO510" s="789"/>
      <c r="GP510" s="789"/>
      <c r="GQ510" s="789"/>
      <c r="GR510" s="789"/>
      <c r="GS510" s="789"/>
      <c r="GT510" s="789"/>
      <c r="GU510" s="789"/>
      <c r="GV510" s="789"/>
      <c r="GW510" s="789"/>
      <c r="GX510" s="789"/>
      <c r="GY510" s="789"/>
      <c r="GZ510" s="789"/>
      <c r="HA510" s="789"/>
      <c r="HB510" s="789"/>
      <c r="HC510" s="789"/>
      <c r="HD510" s="789"/>
      <c r="HE510" s="789"/>
      <c r="HF510" s="789"/>
      <c r="HG510" s="789"/>
      <c r="HH510" s="789"/>
      <c r="HI510" s="789"/>
      <c r="HJ510" s="789"/>
      <c r="HK510" s="789"/>
      <c r="HL510" s="789"/>
      <c r="HM510" s="789"/>
      <c r="HN510" s="789"/>
      <c r="HO510" s="789"/>
      <c r="HP510" s="789"/>
      <c r="HQ510" s="789"/>
      <c r="HR510" s="789"/>
      <c r="HS510" s="789"/>
      <c r="HT510" s="789"/>
      <c r="HU510" s="789"/>
      <c r="HV510" s="789"/>
      <c r="HW510" s="789"/>
      <c r="HX510" s="789"/>
      <c r="HY510" s="789"/>
      <c r="HZ510" s="789"/>
      <c r="IA510" s="789"/>
      <c r="IB510" s="789"/>
      <c r="IC510" s="789"/>
      <c r="ID510" s="789"/>
      <c r="IE510" s="789"/>
      <c r="IF510" s="789"/>
      <c r="IG510" s="789"/>
      <c r="IH510" s="789"/>
      <c r="II510" s="789"/>
      <c r="IJ510" s="789"/>
      <c r="IK510" s="789"/>
      <c r="IL510" s="789"/>
      <c r="IM510" s="789"/>
      <c r="IN510" s="789"/>
      <c r="IO510" s="789"/>
      <c r="IP510" s="789"/>
      <c r="IQ510" s="789"/>
      <c r="IR510" s="789"/>
      <c r="IS510" s="789"/>
      <c r="IT510" s="789"/>
      <c r="IU510" s="789"/>
      <c r="IV510" s="789"/>
      <c r="IW510" s="789"/>
      <c r="IX510" s="789"/>
      <c r="IY510" s="789"/>
      <c r="IZ510" s="789"/>
      <c r="JA510" s="789"/>
      <c r="JB510" s="789"/>
      <c r="JC510" s="789"/>
      <c r="JD510" s="789"/>
      <c r="JE510" s="789"/>
    </row>
    <row r="511" spans="1:265" s="7" customFormat="1" ht="15" customHeight="1" thickBot="1" x14ac:dyDescent="0.25">
      <c r="A511" s="131"/>
      <c r="B511" s="92" t="s">
        <v>201</v>
      </c>
      <c r="C511" s="146"/>
      <c r="D511" s="886" t="s">
        <v>202</v>
      </c>
      <c r="E511" s="921"/>
      <c r="F511" s="439"/>
      <c r="G511" s="486"/>
      <c r="H511" s="203" t="s">
        <v>23</v>
      </c>
      <c r="I511" s="203" t="s">
        <v>103</v>
      </c>
      <c r="J511" s="1767" t="s">
        <v>1424</v>
      </c>
      <c r="K511" s="226" t="s">
        <v>1507</v>
      </c>
      <c r="L511" s="226"/>
      <c r="M511" s="524"/>
      <c r="N511" s="524"/>
      <c r="O511" s="226"/>
      <c r="P511" s="2159">
        <f t="shared" si="40"/>
        <v>0</v>
      </c>
      <c r="Q511" s="300"/>
      <c r="R511" s="301"/>
      <c r="S511" s="301"/>
      <c r="T511" s="301"/>
      <c r="U511" s="301"/>
      <c r="V511" s="301"/>
      <c r="W511" s="302">
        <v>5</v>
      </c>
      <c r="X511" s="124">
        <f>SUM(Q501:W511)</f>
        <v>40</v>
      </c>
      <c r="Y511" s="147">
        <f>X511</f>
        <v>40</v>
      </c>
      <c r="Z511" s="63"/>
      <c r="AA511" s="46"/>
      <c r="AB511" s="46"/>
      <c r="AC511" s="46" t="str">
        <f t="shared" ref="AC511:AC557" si="45">IF(C511&lt;&gt;"",SUMIF(D$6:D$1505,D511,Q$6:R$1505),"")</f>
        <v/>
      </c>
      <c r="AD511" s="46"/>
      <c r="AE511" s="46"/>
      <c r="AF511" s="2111">
        <f t="shared" si="41"/>
        <v>0</v>
      </c>
      <c r="AG511" s="2111">
        <f t="shared" si="42"/>
        <v>5</v>
      </c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  <c r="CJ511" s="46"/>
      <c r="CK511" s="46"/>
      <c r="CL511" s="46"/>
      <c r="CM511" s="46"/>
      <c r="CN511" s="46"/>
      <c r="CO511" s="46"/>
      <c r="CP511" s="46"/>
      <c r="CQ511" s="46"/>
      <c r="CR511" s="46"/>
      <c r="CS511" s="46"/>
      <c r="CT511" s="46"/>
      <c r="CU511" s="46"/>
      <c r="CV511" s="46"/>
      <c r="CW511" s="46"/>
      <c r="CX511" s="46"/>
      <c r="CY511" s="46"/>
      <c r="CZ511" s="46"/>
      <c r="DA511" s="46"/>
      <c r="DB511" s="46"/>
      <c r="DC511" s="46"/>
      <c r="DD511" s="46"/>
      <c r="DE511" s="46"/>
      <c r="DF511" s="46"/>
      <c r="DG511" s="46"/>
      <c r="DH511" s="46"/>
      <c r="DI511" s="46"/>
      <c r="DJ511" s="46"/>
      <c r="DK511" s="46"/>
      <c r="DL511" s="46"/>
      <c r="DM511" s="46"/>
      <c r="DN511" s="46"/>
      <c r="DO511" s="46"/>
      <c r="DP511" s="46"/>
      <c r="DQ511" s="46"/>
      <c r="DR511" s="46"/>
      <c r="DS511" s="46"/>
      <c r="DT511" s="46"/>
      <c r="DU511" s="46"/>
      <c r="DV511" s="46"/>
      <c r="DW511" s="46"/>
      <c r="DX511" s="46"/>
      <c r="DY511" s="46"/>
      <c r="DZ511" s="46"/>
      <c r="EA511" s="46"/>
      <c r="EB511" s="46"/>
      <c r="EC511" s="46"/>
      <c r="ED511" s="46"/>
      <c r="EE511" s="46"/>
      <c r="EF511" s="46"/>
      <c r="EG511" s="46"/>
      <c r="EH511" s="46"/>
      <c r="EI511" s="46"/>
      <c r="EJ511" s="46"/>
      <c r="EK511" s="46"/>
      <c r="EL511" s="46"/>
      <c r="EM511" s="46"/>
      <c r="EN511" s="46"/>
      <c r="EO511" s="46"/>
      <c r="EP511" s="46"/>
      <c r="EQ511" s="46"/>
      <c r="ER511" s="46"/>
      <c r="ES511" s="46"/>
      <c r="ET511" s="46"/>
      <c r="EU511" s="46"/>
      <c r="EV511" s="46"/>
      <c r="EW511" s="46"/>
      <c r="EX511" s="46"/>
      <c r="EY511" s="46"/>
      <c r="EZ511" s="46"/>
      <c r="FA511" s="46"/>
      <c r="FB511" s="46"/>
      <c r="FC511" s="46"/>
      <c r="FD511" s="46"/>
      <c r="FE511" s="46"/>
      <c r="FF511" s="46"/>
      <c r="FG511" s="46"/>
      <c r="FH511" s="46"/>
      <c r="FI511" s="46"/>
      <c r="FJ511" s="46"/>
      <c r="FK511" s="46"/>
      <c r="FL511" s="46"/>
      <c r="FM511" s="46"/>
      <c r="FN511" s="46"/>
      <c r="FO511" s="46"/>
      <c r="FP511" s="46"/>
      <c r="FQ511" s="46"/>
      <c r="FR511" s="46"/>
      <c r="FS511" s="46"/>
      <c r="FT511" s="46"/>
      <c r="FU511" s="46"/>
      <c r="FV511" s="46"/>
      <c r="FW511" s="46"/>
      <c r="FX511" s="46"/>
      <c r="FY511" s="46"/>
      <c r="FZ511" s="46"/>
      <c r="GA511" s="46"/>
      <c r="GB511" s="46"/>
      <c r="GC511" s="46"/>
      <c r="GD511" s="46"/>
      <c r="GE511" s="46"/>
      <c r="GF511" s="46"/>
      <c r="GG511" s="46"/>
      <c r="GH511" s="46"/>
      <c r="GI511" s="46"/>
      <c r="GJ511" s="46"/>
      <c r="GK511" s="46"/>
      <c r="GL511" s="46"/>
      <c r="GM511" s="46"/>
      <c r="GN511" s="46"/>
      <c r="GO511" s="46"/>
      <c r="GP511" s="46"/>
      <c r="GQ511" s="46"/>
      <c r="GR511" s="46"/>
      <c r="GS511" s="46"/>
      <c r="GT511" s="46"/>
      <c r="GU511" s="46"/>
      <c r="GV511" s="46"/>
      <c r="GW511" s="46"/>
      <c r="GX511" s="46"/>
      <c r="GY511" s="46"/>
      <c r="GZ511" s="46"/>
      <c r="HA511" s="46"/>
      <c r="HB511" s="46"/>
      <c r="HC511" s="46"/>
      <c r="HD511" s="46"/>
      <c r="HE511" s="46"/>
      <c r="HF511" s="46"/>
      <c r="HG511" s="46"/>
      <c r="HH511" s="46"/>
      <c r="HI511" s="46"/>
      <c r="HJ511" s="46"/>
      <c r="HK511" s="46"/>
      <c r="HL511" s="46"/>
      <c r="HM511" s="46"/>
      <c r="HN511" s="46"/>
      <c r="HO511" s="46"/>
      <c r="HP511" s="46"/>
      <c r="HQ511" s="46"/>
      <c r="HR511" s="46"/>
      <c r="HS511" s="46"/>
      <c r="HT511" s="46"/>
      <c r="HU511" s="46"/>
      <c r="HV511" s="46"/>
      <c r="HW511" s="46"/>
      <c r="HX511" s="46"/>
      <c r="HY511" s="46"/>
      <c r="HZ511" s="46"/>
      <c r="IA511" s="46"/>
      <c r="IB511" s="46"/>
      <c r="IC511" s="46"/>
      <c r="ID511" s="46"/>
      <c r="IE511" s="46"/>
      <c r="IF511" s="46"/>
      <c r="IG511" s="46"/>
      <c r="IH511" s="46"/>
      <c r="II511" s="46"/>
      <c r="IJ511" s="46"/>
      <c r="IK511" s="46"/>
      <c r="IL511" s="46"/>
      <c r="IM511" s="46"/>
      <c r="IN511" s="46"/>
      <c r="IO511" s="46"/>
      <c r="IP511" s="46"/>
      <c r="IQ511" s="46"/>
      <c r="IR511" s="46"/>
      <c r="IS511" s="46"/>
      <c r="IT511" s="46"/>
      <c r="IU511" s="46"/>
      <c r="IV511" s="46"/>
      <c r="IW511" s="46"/>
      <c r="IX511" s="46"/>
      <c r="IY511" s="46"/>
      <c r="IZ511" s="46"/>
      <c r="JA511" s="46"/>
      <c r="JB511" s="46"/>
      <c r="JC511" s="46"/>
      <c r="JD511" s="46"/>
      <c r="JE511" s="46"/>
    </row>
    <row r="512" spans="1:265" s="7" customFormat="1" ht="15" customHeight="1" thickBot="1" x14ac:dyDescent="0.25">
      <c r="A512" s="273">
        <f>A501+1</f>
        <v>54</v>
      </c>
      <c r="B512" s="630" t="s">
        <v>205</v>
      </c>
      <c r="C512" s="111" t="s">
        <v>35</v>
      </c>
      <c r="D512" s="882" t="s">
        <v>206</v>
      </c>
      <c r="E512" s="861" t="s">
        <v>85</v>
      </c>
      <c r="F512" s="435" t="s">
        <v>37</v>
      </c>
      <c r="G512" s="436" t="s">
        <v>60</v>
      </c>
      <c r="H512" s="202" t="s">
        <v>23</v>
      </c>
      <c r="I512" s="202" t="s">
        <v>103</v>
      </c>
      <c r="J512" s="202"/>
      <c r="K512" s="224" t="s">
        <v>116</v>
      </c>
      <c r="L512" s="224" t="s">
        <v>97</v>
      </c>
      <c r="M512" s="398" t="s">
        <v>391</v>
      </c>
      <c r="N512" s="398" t="s">
        <v>24</v>
      </c>
      <c r="O512" s="224" t="s">
        <v>348</v>
      </c>
      <c r="P512" s="2159">
        <f t="shared" si="40"/>
        <v>4</v>
      </c>
      <c r="Q512" s="294">
        <v>3</v>
      </c>
      <c r="R512" s="295">
        <v>1</v>
      </c>
      <c r="S512" s="295"/>
      <c r="T512" s="295"/>
      <c r="U512" s="295"/>
      <c r="V512" s="295"/>
      <c r="W512" s="296"/>
      <c r="X512" s="121"/>
      <c r="Y512" s="121"/>
      <c r="Z512" s="63" t="str">
        <f>C512</f>
        <v>TC</v>
      </c>
      <c r="AA512" s="46" t="s">
        <v>873</v>
      </c>
      <c r="AB512" s="46" t="s">
        <v>881</v>
      </c>
      <c r="AC512" s="46">
        <f t="shared" si="45"/>
        <v>10</v>
      </c>
      <c r="AD512" s="46"/>
      <c r="AE512" s="46"/>
      <c r="AF512" s="2111">
        <f t="shared" si="41"/>
        <v>4</v>
      </c>
      <c r="AG512" s="2111">
        <f t="shared" si="42"/>
        <v>0</v>
      </c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  <c r="CZ512" s="46"/>
      <c r="DA512" s="46"/>
      <c r="DB512" s="46"/>
      <c r="DC512" s="46"/>
      <c r="DD512" s="46"/>
      <c r="DE512" s="46"/>
      <c r="DF512" s="46"/>
      <c r="DG512" s="46"/>
      <c r="DH512" s="46"/>
      <c r="DI512" s="46"/>
      <c r="DJ512" s="46"/>
      <c r="DK512" s="46"/>
      <c r="DL512" s="46"/>
      <c r="DM512" s="46"/>
      <c r="DN512" s="46"/>
      <c r="DO512" s="46"/>
      <c r="DP512" s="46"/>
      <c r="DQ512" s="46"/>
      <c r="DR512" s="46"/>
      <c r="DS512" s="46"/>
      <c r="DT512" s="46"/>
      <c r="DU512" s="46"/>
      <c r="DV512" s="46"/>
      <c r="DW512" s="46"/>
      <c r="DX512" s="46"/>
      <c r="DY512" s="46"/>
      <c r="DZ512" s="46"/>
      <c r="EA512" s="46"/>
      <c r="EB512" s="46"/>
      <c r="EC512" s="46"/>
      <c r="ED512" s="46"/>
      <c r="EE512" s="46"/>
      <c r="EF512" s="46"/>
      <c r="EG512" s="46"/>
      <c r="EH512" s="46"/>
      <c r="EI512" s="46"/>
      <c r="EJ512" s="46"/>
      <c r="EK512" s="46"/>
      <c r="EL512" s="46"/>
      <c r="EM512" s="46"/>
      <c r="EN512" s="46"/>
      <c r="EO512" s="46"/>
      <c r="EP512" s="46"/>
      <c r="EQ512" s="46"/>
      <c r="ER512" s="46"/>
      <c r="ES512" s="46"/>
      <c r="ET512" s="46"/>
      <c r="EU512" s="46"/>
      <c r="EV512" s="46"/>
      <c r="EW512" s="46"/>
      <c r="EX512" s="46"/>
      <c r="EY512" s="46"/>
      <c r="EZ512" s="46"/>
      <c r="FA512" s="46"/>
      <c r="FB512" s="46"/>
      <c r="FC512" s="46"/>
      <c r="FD512" s="46"/>
      <c r="FE512" s="46"/>
      <c r="FF512" s="46"/>
      <c r="FG512" s="46"/>
      <c r="FH512" s="46"/>
      <c r="FI512" s="46"/>
      <c r="FJ512" s="46"/>
      <c r="FK512" s="46"/>
      <c r="FL512" s="46"/>
      <c r="FM512" s="46"/>
      <c r="FN512" s="46"/>
      <c r="FO512" s="46"/>
      <c r="FP512" s="46"/>
      <c r="FQ512" s="46"/>
      <c r="FR512" s="46"/>
      <c r="FS512" s="46"/>
      <c r="FT512" s="46"/>
      <c r="FU512" s="46"/>
      <c r="FV512" s="46"/>
      <c r="FW512" s="46"/>
      <c r="FX512" s="46"/>
      <c r="FY512" s="46"/>
      <c r="FZ512" s="46"/>
      <c r="GA512" s="46"/>
      <c r="GB512" s="46"/>
      <c r="GC512" s="46"/>
      <c r="GD512" s="46"/>
      <c r="GE512" s="46"/>
      <c r="GF512" s="46"/>
      <c r="GG512" s="46"/>
      <c r="GH512" s="46"/>
      <c r="GI512" s="46"/>
      <c r="GJ512" s="46"/>
      <c r="GK512" s="46"/>
      <c r="GL512" s="46"/>
      <c r="GM512" s="46"/>
      <c r="GN512" s="46"/>
      <c r="GO512" s="46"/>
      <c r="GP512" s="46"/>
      <c r="GQ512" s="46"/>
      <c r="GR512" s="46"/>
      <c r="GS512" s="46"/>
      <c r="GT512" s="46"/>
      <c r="GU512" s="46"/>
      <c r="GV512" s="46"/>
      <c r="GW512" s="46"/>
      <c r="GX512" s="46"/>
      <c r="GY512" s="46"/>
      <c r="GZ512" s="46"/>
      <c r="HA512" s="46"/>
      <c r="HB512" s="46"/>
      <c r="HC512" s="46"/>
      <c r="HD512" s="46"/>
      <c r="HE512" s="46"/>
      <c r="HF512" s="46"/>
      <c r="HG512" s="46"/>
      <c r="HH512" s="46"/>
      <c r="HI512" s="46"/>
      <c r="HJ512" s="46"/>
      <c r="HK512" s="46"/>
      <c r="HL512" s="46"/>
      <c r="HM512" s="46"/>
      <c r="HN512" s="46"/>
      <c r="HO512" s="46"/>
      <c r="HP512" s="46"/>
      <c r="HQ512" s="46"/>
      <c r="HR512" s="46"/>
      <c r="HS512" s="46"/>
      <c r="HT512" s="46"/>
      <c r="HU512" s="46"/>
      <c r="HV512" s="46"/>
      <c r="HW512" s="46"/>
      <c r="HX512" s="46"/>
      <c r="HY512" s="46"/>
      <c r="HZ512" s="46"/>
      <c r="IA512" s="46"/>
      <c r="IB512" s="46"/>
      <c r="IC512" s="46"/>
      <c r="ID512" s="46"/>
      <c r="IE512" s="46"/>
      <c r="IF512" s="46"/>
      <c r="IG512" s="46"/>
      <c r="IH512" s="46"/>
      <c r="II512" s="46"/>
      <c r="IJ512" s="46"/>
      <c r="IK512" s="46"/>
      <c r="IL512" s="46"/>
      <c r="IM512" s="46"/>
      <c r="IN512" s="46"/>
      <c r="IO512" s="46"/>
      <c r="IP512" s="46"/>
      <c r="IQ512" s="46"/>
      <c r="IR512" s="46"/>
      <c r="IS512" s="46"/>
      <c r="IT512" s="46"/>
      <c r="IU512" s="46"/>
      <c r="IV512" s="46"/>
      <c r="IW512" s="46"/>
      <c r="IX512" s="46"/>
      <c r="IY512" s="46"/>
      <c r="IZ512" s="46"/>
      <c r="JA512" s="46"/>
      <c r="JB512" s="46"/>
      <c r="JC512" s="46"/>
      <c r="JD512" s="46"/>
      <c r="JE512" s="46"/>
    </row>
    <row r="513" spans="1:265" s="7" customFormat="1" ht="15" customHeight="1" thickBot="1" x14ac:dyDescent="0.25">
      <c r="A513" s="790"/>
      <c r="B513" s="73" t="s">
        <v>205</v>
      </c>
      <c r="C513" s="74"/>
      <c r="D513" s="862" t="s">
        <v>206</v>
      </c>
      <c r="E513" s="905"/>
      <c r="F513" s="437"/>
      <c r="G513" s="438"/>
      <c r="H513" s="178" t="s">
        <v>23</v>
      </c>
      <c r="I513" s="178" t="s">
        <v>103</v>
      </c>
      <c r="J513" s="178"/>
      <c r="K513" s="212" t="s">
        <v>116</v>
      </c>
      <c r="L513" s="212" t="s">
        <v>97</v>
      </c>
      <c r="M513" s="501" t="s">
        <v>391</v>
      </c>
      <c r="N513" s="501" t="s">
        <v>98</v>
      </c>
      <c r="O513" s="212" t="s">
        <v>344</v>
      </c>
      <c r="P513" s="2159">
        <f t="shared" si="40"/>
        <v>4</v>
      </c>
      <c r="Q513" s="280">
        <v>3</v>
      </c>
      <c r="R513" s="281">
        <v>1</v>
      </c>
      <c r="S513" s="281"/>
      <c r="T513" s="281"/>
      <c r="U513" s="281"/>
      <c r="V513" s="281"/>
      <c r="W513" s="282"/>
      <c r="X513" s="122"/>
      <c r="Y513" s="122"/>
      <c r="Z513" s="63"/>
      <c r="AA513" s="46"/>
      <c r="AB513" s="46"/>
      <c r="AC513" s="46" t="str">
        <f t="shared" si="45"/>
        <v/>
      </c>
      <c r="AD513" s="46"/>
      <c r="AE513" s="46"/>
      <c r="AF513" s="2111">
        <f t="shared" si="41"/>
        <v>4</v>
      </c>
      <c r="AG513" s="2111">
        <f t="shared" si="42"/>
        <v>0</v>
      </c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  <c r="CJ513" s="46"/>
      <c r="CK513" s="46"/>
      <c r="CL513" s="46"/>
      <c r="CM513" s="46"/>
      <c r="CN513" s="46"/>
      <c r="CO513" s="46"/>
      <c r="CP513" s="46"/>
      <c r="CQ513" s="46"/>
      <c r="CR513" s="46"/>
      <c r="CS513" s="46"/>
      <c r="CT513" s="46"/>
      <c r="CU513" s="46"/>
      <c r="CV513" s="46"/>
      <c r="CW513" s="46"/>
      <c r="CX513" s="46"/>
      <c r="CY513" s="46"/>
      <c r="CZ513" s="46"/>
      <c r="DA513" s="46"/>
      <c r="DB513" s="46"/>
      <c r="DC513" s="46"/>
      <c r="DD513" s="46"/>
      <c r="DE513" s="46"/>
      <c r="DF513" s="46"/>
      <c r="DG513" s="46"/>
      <c r="DH513" s="46"/>
      <c r="DI513" s="46"/>
      <c r="DJ513" s="46"/>
      <c r="DK513" s="46"/>
      <c r="DL513" s="46"/>
      <c r="DM513" s="46"/>
      <c r="DN513" s="46"/>
      <c r="DO513" s="46"/>
      <c r="DP513" s="46"/>
      <c r="DQ513" s="46"/>
      <c r="DR513" s="46"/>
      <c r="DS513" s="46"/>
      <c r="DT513" s="46"/>
      <c r="DU513" s="46"/>
      <c r="DV513" s="46"/>
      <c r="DW513" s="46"/>
      <c r="DX513" s="46"/>
      <c r="DY513" s="46"/>
      <c r="DZ513" s="46"/>
      <c r="EA513" s="46"/>
      <c r="EB513" s="46"/>
      <c r="EC513" s="46"/>
      <c r="ED513" s="46"/>
      <c r="EE513" s="46"/>
      <c r="EF513" s="46"/>
      <c r="EG513" s="46"/>
      <c r="EH513" s="46"/>
      <c r="EI513" s="46"/>
      <c r="EJ513" s="46"/>
      <c r="EK513" s="46"/>
      <c r="EL513" s="46"/>
      <c r="EM513" s="46"/>
      <c r="EN513" s="46"/>
      <c r="EO513" s="46"/>
      <c r="EP513" s="46"/>
      <c r="EQ513" s="46"/>
      <c r="ER513" s="46"/>
      <c r="ES513" s="46"/>
      <c r="ET513" s="46"/>
      <c r="EU513" s="46"/>
      <c r="EV513" s="46"/>
      <c r="EW513" s="46"/>
      <c r="EX513" s="46"/>
      <c r="EY513" s="46"/>
      <c r="EZ513" s="46"/>
      <c r="FA513" s="46"/>
      <c r="FB513" s="46"/>
      <c r="FC513" s="46"/>
      <c r="FD513" s="46"/>
      <c r="FE513" s="46"/>
      <c r="FF513" s="46"/>
      <c r="FG513" s="46"/>
      <c r="FH513" s="46"/>
      <c r="FI513" s="46"/>
      <c r="FJ513" s="46"/>
      <c r="FK513" s="46"/>
      <c r="FL513" s="46"/>
      <c r="FM513" s="46"/>
      <c r="FN513" s="46"/>
      <c r="FO513" s="46"/>
      <c r="FP513" s="46"/>
      <c r="FQ513" s="46"/>
      <c r="FR513" s="46"/>
      <c r="FS513" s="46"/>
      <c r="FT513" s="46"/>
      <c r="FU513" s="46"/>
      <c r="FV513" s="46"/>
      <c r="FW513" s="46"/>
      <c r="FX513" s="46"/>
      <c r="FY513" s="46"/>
      <c r="FZ513" s="46"/>
      <c r="GA513" s="46"/>
      <c r="GB513" s="46"/>
      <c r="GC513" s="46"/>
      <c r="GD513" s="46"/>
      <c r="GE513" s="46"/>
      <c r="GF513" s="46"/>
      <c r="GG513" s="46"/>
      <c r="GH513" s="46"/>
      <c r="GI513" s="46"/>
      <c r="GJ513" s="46"/>
      <c r="GK513" s="46"/>
      <c r="GL513" s="46"/>
      <c r="GM513" s="46"/>
      <c r="GN513" s="46"/>
      <c r="GO513" s="46"/>
      <c r="GP513" s="46"/>
      <c r="GQ513" s="46"/>
      <c r="GR513" s="46"/>
      <c r="GS513" s="46"/>
      <c r="GT513" s="46"/>
      <c r="GU513" s="46"/>
      <c r="GV513" s="46"/>
      <c r="GW513" s="46"/>
      <c r="GX513" s="46"/>
      <c r="GY513" s="46"/>
      <c r="GZ513" s="46"/>
      <c r="HA513" s="46"/>
      <c r="HB513" s="46"/>
      <c r="HC513" s="46"/>
      <c r="HD513" s="46"/>
      <c r="HE513" s="46"/>
      <c r="HF513" s="46"/>
      <c r="HG513" s="46"/>
      <c r="HH513" s="46"/>
      <c r="HI513" s="46"/>
      <c r="HJ513" s="46"/>
      <c r="HK513" s="46"/>
      <c r="HL513" s="46"/>
      <c r="HM513" s="46"/>
      <c r="HN513" s="46"/>
      <c r="HO513" s="46"/>
      <c r="HP513" s="46"/>
      <c r="HQ513" s="46"/>
      <c r="HR513" s="46"/>
      <c r="HS513" s="46"/>
      <c r="HT513" s="46"/>
      <c r="HU513" s="46"/>
      <c r="HV513" s="46"/>
      <c r="HW513" s="46"/>
      <c r="HX513" s="46"/>
      <c r="HY513" s="46"/>
      <c r="HZ513" s="46"/>
      <c r="IA513" s="46"/>
      <c r="IB513" s="46"/>
      <c r="IC513" s="46"/>
      <c r="ID513" s="46"/>
      <c r="IE513" s="46"/>
      <c r="IF513" s="46"/>
      <c r="IG513" s="46"/>
      <c r="IH513" s="46"/>
      <c r="II513" s="46"/>
      <c r="IJ513" s="46"/>
      <c r="IK513" s="46"/>
      <c r="IL513" s="46"/>
      <c r="IM513" s="46"/>
      <c r="IN513" s="46"/>
      <c r="IO513" s="46"/>
      <c r="IP513" s="46"/>
      <c r="IQ513" s="46"/>
      <c r="IR513" s="46"/>
      <c r="IS513" s="46"/>
      <c r="IT513" s="46"/>
      <c r="IU513" s="46"/>
      <c r="IV513" s="46"/>
      <c r="IW513" s="46"/>
      <c r="IX513" s="46"/>
      <c r="IY513" s="46"/>
      <c r="IZ513" s="46"/>
      <c r="JA513" s="46"/>
      <c r="JB513" s="46"/>
      <c r="JC513" s="46"/>
      <c r="JD513" s="46"/>
      <c r="JE513" s="46"/>
    </row>
    <row r="514" spans="1:265" s="7" customFormat="1" ht="15" customHeight="1" thickBot="1" x14ac:dyDescent="0.25">
      <c r="A514" s="790"/>
      <c r="B514" s="73" t="s">
        <v>205</v>
      </c>
      <c r="C514" s="74"/>
      <c r="D514" s="862" t="s">
        <v>206</v>
      </c>
      <c r="E514" s="905"/>
      <c r="F514" s="437"/>
      <c r="G514" s="438"/>
      <c r="H514" s="178" t="s">
        <v>23</v>
      </c>
      <c r="I514" s="178" t="s">
        <v>103</v>
      </c>
      <c r="J514" s="178"/>
      <c r="K514" s="212" t="s">
        <v>1344</v>
      </c>
      <c r="L514" s="212" t="s">
        <v>97</v>
      </c>
      <c r="M514" s="501" t="s">
        <v>393</v>
      </c>
      <c r="N514" s="501" t="s">
        <v>24</v>
      </c>
      <c r="O514" s="212" t="s">
        <v>348</v>
      </c>
      <c r="P514" s="2159">
        <f t="shared" si="40"/>
        <v>5</v>
      </c>
      <c r="Q514" s="280">
        <v>4</v>
      </c>
      <c r="R514" s="281">
        <v>1</v>
      </c>
      <c r="S514" s="281"/>
      <c r="T514" s="281"/>
      <c r="U514" s="281"/>
      <c r="V514" s="281"/>
      <c r="W514" s="282"/>
      <c r="X514" s="122"/>
      <c r="Y514" s="122"/>
      <c r="Z514" s="63"/>
      <c r="AA514" s="46"/>
      <c r="AB514" s="46"/>
      <c r="AC514" s="46" t="str">
        <f t="shared" si="45"/>
        <v/>
      </c>
      <c r="AD514" s="46"/>
      <c r="AE514" s="46"/>
      <c r="AF514" s="2111">
        <f t="shared" si="41"/>
        <v>5</v>
      </c>
      <c r="AG514" s="2111">
        <f t="shared" si="42"/>
        <v>0</v>
      </c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  <c r="CZ514" s="46"/>
      <c r="DA514" s="46"/>
      <c r="DB514" s="46"/>
      <c r="DC514" s="46"/>
      <c r="DD514" s="46"/>
      <c r="DE514" s="46"/>
      <c r="DF514" s="46"/>
      <c r="DG514" s="46"/>
      <c r="DH514" s="46"/>
      <c r="DI514" s="46"/>
      <c r="DJ514" s="46"/>
      <c r="DK514" s="46"/>
      <c r="DL514" s="46"/>
      <c r="DM514" s="46"/>
      <c r="DN514" s="46"/>
      <c r="DO514" s="46"/>
      <c r="DP514" s="46"/>
      <c r="DQ514" s="46"/>
      <c r="DR514" s="46"/>
      <c r="DS514" s="46"/>
      <c r="DT514" s="46"/>
      <c r="DU514" s="46"/>
      <c r="DV514" s="46"/>
      <c r="DW514" s="46"/>
      <c r="DX514" s="46"/>
      <c r="DY514" s="46"/>
      <c r="DZ514" s="46"/>
      <c r="EA514" s="46"/>
      <c r="EB514" s="46"/>
      <c r="EC514" s="46"/>
      <c r="ED514" s="46"/>
      <c r="EE514" s="46"/>
      <c r="EF514" s="46"/>
      <c r="EG514" s="46"/>
      <c r="EH514" s="46"/>
      <c r="EI514" s="46"/>
      <c r="EJ514" s="46"/>
      <c r="EK514" s="46"/>
      <c r="EL514" s="46"/>
      <c r="EM514" s="46"/>
      <c r="EN514" s="46"/>
      <c r="EO514" s="46"/>
      <c r="EP514" s="46"/>
      <c r="EQ514" s="46"/>
      <c r="ER514" s="46"/>
      <c r="ES514" s="46"/>
      <c r="ET514" s="46"/>
      <c r="EU514" s="46"/>
      <c r="EV514" s="46"/>
      <c r="EW514" s="46"/>
      <c r="EX514" s="46"/>
      <c r="EY514" s="46"/>
      <c r="EZ514" s="46"/>
      <c r="FA514" s="46"/>
      <c r="FB514" s="46"/>
      <c r="FC514" s="46"/>
      <c r="FD514" s="46"/>
      <c r="FE514" s="46"/>
      <c r="FF514" s="46"/>
      <c r="FG514" s="46"/>
      <c r="FH514" s="46"/>
      <c r="FI514" s="46"/>
      <c r="FJ514" s="46"/>
      <c r="FK514" s="46"/>
      <c r="FL514" s="46"/>
      <c r="FM514" s="46"/>
      <c r="FN514" s="46"/>
      <c r="FO514" s="46"/>
      <c r="FP514" s="46"/>
      <c r="FQ514" s="46"/>
      <c r="FR514" s="46"/>
      <c r="FS514" s="46"/>
      <c r="FT514" s="46"/>
      <c r="FU514" s="46"/>
      <c r="FV514" s="46"/>
      <c r="FW514" s="46"/>
      <c r="FX514" s="46"/>
      <c r="FY514" s="46"/>
      <c r="FZ514" s="46"/>
      <c r="GA514" s="46"/>
      <c r="GB514" s="46"/>
      <c r="GC514" s="46"/>
      <c r="GD514" s="46"/>
      <c r="GE514" s="46"/>
      <c r="GF514" s="46"/>
      <c r="GG514" s="46"/>
      <c r="GH514" s="46"/>
      <c r="GI514" s="46"/>
      <c r="GJ514" s="46"/>
      <c r="GK514" s="46"/>
      <c r="GL514" s="46"/>
      <c r="GM514" s="46"/>
      <c r="GN514" s="46"/>
      <c r="GO514" s="46"/>
      <c r="GP514" s="46"/>
      <c r="GQ514" s="46"/>
      <c r="GR514" s="46"/>
      <c r="GS514" s="46"/>
      <c r="GT514" s="46"/>
      <c r="GU514" s="46"/>
      <c r="GV514" s="46"/>
      <c r="GW514" s="46"/>
      <c r="GX514" s="46"/>
      <c r="GY514" s="46"/>
      <c r="GZ514" s="46"/>
      <c r="HA514" s="46"/>
      <c r="HB514" s="46"/>
      <c r="HC514" s="46"/>
      <c r="HD514" s="46"/>
      <c r="HE514" s="46"/>
      <c r="HF514" s="46"/>
      <c r="HG514" s="46"/>
      <c r="HH514" s="46"/>
      <c r="HI514" s="46"/>
      <c r="HJ514" s="46"/>
      <c r="HK514" s="46"/>
      <c r="HL514" s="46"/>
      <c r="HM514" s="46"/>
      <c r="HN514" s="46"/>
      <c r="HO514" s="46"/>
      <c r="HP514" s="46"/>
      <c r="HQ514" s="46"/>
      <c r="HR514" s="46"/>
      <c r="HS514" s="46"/>
      <c r="HT514" s="46"/>
      <c r="HU514" s="46"/>
      <c r="HV514" s="46"/>
      <c r="HW514" s="46"/>
      <c r="HX514" s="46"/>
      <c r="HY514" s="46"/>
      <c r="HZ514" s="46"/>
      <c r="IA514" s="46"/>
      <c r="IB514" s="46"/>
      <c r="IC514" s="46"/>
      <c r="ID514" s="46"/>
      <c r="IE514" s="46"/>
      <c r="IF514" s="46"/>
      <c r="IG514" s="46"/>
      <c r="IH514" s="46"/>
      <c r="II514" s="46"/>
      <c r="IJ514" s="46"/>
      <c r="IK514" s="46"/>
      <c r="IL514" s="46"/>
      <c r="IM514" s="46"/>
      <c r="IN514" s="46"/>
      <c r="IO514" s="46"/>
      <c r="IP514" s="46"/>
      <c r="IQ514" s="46"/>
      <c r="IR514" s="46"/>
      <c r="IS514" s="46"/>
      <c r="IT514" s="46"/>
      <c r="IU514" s="46"/>
      <c r="IV514" s="46"/>
      <c r="IW514" s="46"/>
      <c r="IX514" s="46"/>
      <c r="IY514" s="46"/>
      <c r="IZ514" s="46"/>
      <c r="JA514" s="46"/>
      <c r="JB514" s="46"/>
      <c r="JC514" s="46"/>
      <c r="JD514" s="46"/>
      <c r="JE514" s="46"/>
    </row>
    <row r="515" spans="1:265" s="7" customFormat="1" ht="15" customHeight="1" thickBot="1" x14ac:dyDescent="0.25">
      <c r="A515" s="790"/>
      <c r="B515" s="73" t="s">
        <v>205</v>
      </c>
      <c r="C515" s="113"/>
      <c r="D515" s="884" t="s">
        <v>206</v>
      </c>
      <c r="E515" s="905"/>
      <c r="F515" s="437"/>
      <c r="G515" s="438"/>
      <c r="H515" s="184" t="s">
        <v>23</v>
      </c>
      <c r="I515" s="184" t="s">
        <v>103</v>
      </c>
      <c r="J515" s="1756" t="s">
        <v>1424</v>
      </c>
      <c r="K515" s="212" t="s">
        <v>1505</v>
      </c>
      <c r="L515" s="225"/>
      <c r="M515" s="397"/>
      <c r="N515" s="397"/>
      <c r="O515" s="225"/>
      <c r="P515" s="2159">
        <f t="shared" si="40"/>
        <v>0</v>
      </c>
      <c r="Q515" s="297"/>
      <c r="R515" s="298"/>
      <c r="S515" s="298">
        <v>4</v>
      </c>
      <c r="T515" s="298"/>
      <c r="U515" s="298"/>
      <c r="V515" s="298"/>
      <c r="W515" s="299"/>
      <c r="X515" s="122"/>
      <c r="Y515" s="122"/>
      <c r="Z515" s="63"/>
      <c r="AA515" s="46"/>
      <c r="AB515" s="46"/>
      <c r="AC515" s="46" t="str">
        <f t="shared" si="45"/>
        <v/>
      </c>
      <c r="AD515" s="46"/>
      <c r="AE515" s="46"/>
      <c r="AF515" s="2111">
        <f t="shared" si="41"/>
        <v>0</v>
      </c>
      <c r="AG515" s="2111">
        <f t="shared" si="42"/>
        <v>4</v>
      </c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  <c r="CZ515" s="46"/>
      <c r="DA515" s="46"/>
      <c r="DB515" s="46"/>
      <c r="DC515" s="46"/>
      <c r="DD515" s="46"/>
      <c r="DE515" s="46"/>
      <c r="DF515" s="46"/>
      <c r="DG515" s="46"/>
      <c r="DH515" s="46"/>
      <c r="DI515" s="46"/>
      <c r="DJ515" s="46"/>
      <c r="DK515" s="46"/>
      <c r="DL515" s="46"/>
      <c r="DM515" s="46"/>
      <c r="DN515" s="46"/>
      <c r="DO515" s="46"/>
      <c r="DP515" s="46"/>
      <c r="DQ515" s="46"/>
      <c r="DR515" s="46"/>
      <c r="DS515" s="46"/>
      <c r="DT515" s="46"/>
      <c r="DU515" s="46"/>
      <c r="DV515" s="46"/>
      <c r="DW515" s="46"/>
      <c r="DX515" s="46"/>
      <c r="DY515" s="46"/>
      <c r="DZ515" s="46"/>
      <c r="EA515" s="46"/>
      <c r="EB515" s="46"/>
      <c r="EC515" s="46"/>
      <c r="ED515" s="46"/>
      <c r="EE515" s="46"/>
      <c r="EF515" s="46"/>
      <c r="EG515" s="46"/>
      <c r="EH515" s="46"/>
      <c r="EI515" s="46"/>
      <c r="EJ515" s="46"/>
      <c r="EK515" s="46"/>
      <c r="EL515" s="46"/>
      <c r="EM515" s="46"/>
      <c r="EN515" s="46"/>
      <c r="EO515" s="46"/>
      <c r="EP515" s="46"/>
      <c r="EQ515" s="46"/>
      <c r="ER515" s="46"/>
      <c r="ES515" s="46"/>
      <c r="ET515" s="46"/>
      <c r="EU515" s="46"/>
      <c r="EV515" s="46"/>
      <c r="EW515" s="46"/>
      <c r="EX515" s="46"/>
      <c r="EY515" s="46"/>
      <c r="EZ515" s="46"/>
      <c r="FA515" s="46"/>
      <c r="FB515" s="46"/>
      <c r="FC515" s="46"/>
      <c r="FD515" s="46"/>
      <c r="FE515" s="46"/>
      <c r="FF515" s="46"/>
      <c r="FG515" s="46"/>
      <c r="FH515" s="46"/>
      <c r="FI515" s="46"/>
      <c r="FJ515" s="46"/>
      <c r="FK515" s="46"/>
      <c r="FL515" s="46"/>
      <c r="FM515" s="46"/>
      <c r="FN515" s="46"/>
      <c r="FO515" s="46"/>
      <c r="FP515" s="46"/>
      <c r="FQ515" s="46"/>
      <c r="FR515" s="46"/>
      <c r="FS515" s="46"/>
      <c r="FT515" s="46"/>
      <c r="FU515" s="46"/>
      <c r="FV515" s="46"/>
      <c r="FW515" s="46"/>
      <c r="FX515" s="46"/>
      <c r="FY515" s="46"/>
      <c r="FZ515" s="46"/>
      <c r="GA515" s="46"/>
      <c r="GB515" s="46"/>
      <c r="GC515" s="46"/>
      <c r="GD515" s="46"/>
      <c r="GE515" s="46"/>
      <c r="GF515" s="46"/>
      <c r="GG515" s="46"/>
      <c r="GH515" s="46"/>
      <c r="GI515" s="46"/>
      <c r="GJ515" s="46"/>
      <c r="GK515" s="46"/>
      <c r="GL515" s="46"/>
      <c r="GM515" s="46"/>
      <c r="GN515" s="46"/>
      <c r="GO515" s="46"/>
      <c r="GP515" s="46"/>
      <c r="GQ515" s="46"/>
      <c r="GR515" s="46"/>
      <c r="GS515" s="46"/>
      <c r="GT515" s="46"/>
      <c r="GU515" s="46"/>
      <c r="GV515" s="46"/>
      <c r="GW515" s="46"/>
      <c r="GX515" s="46"/>
      <c r="GY515" s="46"/>
      <c r="GZ515" s="46"/>
      <c r="HA515" s="46"/>
      <c r="HB515" s="46"/>
      <c r="HC515" s="46"/>
      <c r="HD515" s="46"/>
      <c r="HE515" s="46"/>
      <c r="HF515" s="46"/>
      <c r="HG515" s="46"/>
      <c r="HH515" s="46"/>
      <c r="HI515" s="46"/>
      <c r="HJ515" s="46"/>
      <c r="HK515" s="46"/>
      <c r="HL515" s="46"/>
      <c r="HM515" s="46"/>
      <c r="HN515" s="46"/>
      <c r="HO515" s="46"/>
      <c r="HP515" s="46"/>
      <c r="HQ515" s="46"/>
      <c r="HR515" s="46"/>
      <c r="HS515" s="46"/>
      <c r="HT515" s="46"/>
      <c r="HU515" s="46"/>
      <c r="HV515" s="46"/>
      <c r="HW515" s="46"/>
      <c r="HX515" s="46"/>
      <c r="HY515" s="46"/>
      <c r="HZ515" s="46"/>
      <c r="IA515" s="46"/>
      <c r="IB515" s="46"/>
      <c r="IC515" s="46"/>
      <c r="ID515" s="46"/>
      <c r="IE515" s="46"/>
      <c r="IF515" s="46"/>
      <c r="IG515" s="46"/>
      <c r="IH515" s="46"/>
      <c r="II515" s="46"/>
      <c r="IJ515" s="46"/>
      <c r="IK515" s="46"/>
      <c r="IL515" s="46"/>
      <c r="IM515" s="46"/>
      <c r="IN515" s="46"/>
      <c r="IO515" s="46"/>
      <c r="IP515" s="46"/>
      <c r="IQ515" s="46"/>
      <c r="IR515" s="46"/>
      <c r="IS515" s="46"/>
      <c r="IT515" s="46"/>
      <c r="IU515" s="46"/>
      <c r="IV515" s="46"/>
      <c r="IW515" s="46"/>
      <c r="IX515" s="46"/>
      <c r="IY515" s="46"/>
      <c r="IZ515" s="46"/>
      <c r="JA515" s="46"/>
      <c r="JB515" s="46"/>
      <c r="JC515" s="46"/>
      <c r="JD515" s="46"/>
      <c r="JE515" s="46"/>
    </row>
    <row r="516" spans="1:265" s="7" customFormat="1" ht="15" customHeight="1" thickBot="1" x14ac:dyDescent="0.25">
      <c r="A516" s="790"/>
      <c r="B516" s="73" t="s">
        <v>205</v>
      </c>
      <c r="C516" s="113"/>
      <c r="D516" s="884" t="s">
        <v>206</v>
      </c>
      <c r="E516" s="905"/>
      <c r="F516" s="437"/>
      <c r="G516" s="438"/>
      <c r="H516" s="184" t="s">
        <v>23</v>
      </c>
      <c r="I516" s="184" t="s">
        <v>103</v>
      </c>
      <c r="J516" s="1756" t="s">
        <v>1424</v>
      </c>
      <c r="K516" s="212" t="s">
        <v>1506</v>
      </c>
      <c r="L516" s="225"/>
      <c r="M516" s="397"/>
      <c r="N516" s="397"/>
      <c r="O516" s="225"/>
      <c r="P516" s="2159">
        <f t="shared" si="40"/>
        <v>0</v>
      </c>
      <c r="Q516" s="297"/>
      <c r="R516" s="298"/>
      <c r="S516" s="298">
        <v>2</v>
      </c>
      <c r="T516" s="298"/>
      <c r="U516" s="298"/>
      <c r="V516" s="298"/>
      <c r="W516" s="299"/>
      <c r="X516" s="122"/>
      <c r="Y516" s="122"/>
      <c r="Z516" s="63"/>
      <c r="AA516" s="46"/>
      <c r="AB516" s="46"/>
      <c r="AC516" s="46" t="str">
        <f t="shared" si="45"/>
        <v/>
      </c>
      <c r="AD516" s="46"/>
      <c r="AE516" s="46"/>
      <c r="AF516" s="2111">
        <f t="shared" si="41"/>
        <v>0</v>
      </c>
      <c r="AG516" s="2111">
        <f t="shared" si="42"/>
        <v>2</v>
      </c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  <c r="CB516" s="46"/>
      <c r="CC516" s="46"/>
      <c r="CD516" s="46"/>
      <c r="CE516" s="46"/>
      <c r="CF516" s="46"/>
      <c r="CG516" s="46"/>
      <c r="CH516" s="46"/>
      <c r="CI516" s="46"/>
      <c r="CJ516" s="46"/>
      <c r="CK516" s="46"/>
      <c r="CL516" s="46"/>
      <c r="CM516" s="46"/>
      <c r="CN516" s="46"/>
      <c r="CO516" s="46"/>
      <c r="CP516" s="46"/>
      <c r="CQ516" s="46"/>
      <c r="CR516" s="46"/>
      <c r="CS516" s="46"/>
      <c r="CT516" s="46"/>
      <c r="CU516" s="46"/>
      <c r="CV516" s="46"/>
      <c r="CW516" s="46"/>
      <c r="CX516" s="46"/>
      <c r="CY516" s="46"/>
      <c r="CZ516" s="46"/>
      <c r="DA516" s="46"/>
      <c r="DB516" s="46"/>
      <c r="DC516" s="46"/>
      <c r="DD516" s="46"/>
      <c r="DE516" s="46"/>
      <c r="DF516" s="46"/>
      <c r="DG516" s="46"/>
      <c r="DH516" s="46"/>
      <c r="DI516" s="46"/>
      <c r="DJ516" s="46"/>
      <c r="DK516" s="46"/>
      <c r="DL516" s="46"/>
      <c r="DM516" s="46"/>
      <c r="DN516" s="46"/>
      <c r="DO516" s="46"/>
      <c r="DP516" s="46"/>
      <c r="DQ516" s="46"/>
      <c r="DR516" s="46"/>
      <c r="DS516" s="46"/>
      <c r="DT516" s="46"/>
      <c r="DU516" s="46"/>
      <c r="DV516" s="46"/>
      <c r="DW516" s="46"/>
      <c r="DX516" s="46"/>
      <c r="DY516" s="46"/>
      <c r="DZ516" s="46"/>
      <c r="EA516" s="46"/>
      <c r="EB516" s="46"/>
      <c r="EC516" s="46"/>
      <c r="ED516" s="46"/>
      <c r="EE516" s="46"/>
      <c r="EF516" s="46"/>
      <c r="EG516" s="46"/>
      <c r="EH516" s="46"/>
      <c r="EI516" s="46"/>
      <c r="EJ516" s="46"/>
      <c r="EK516" s="46"/>
      <c r="EL516" s="46"/>
      <c r="EM516" s="46"/>
      <c r="EN516" s="46"/>
      <c r="EO516" s="46"/>
      <c r="EP516" s="46"/>
      <c r="EQ516" s="46"/>
      <c r="ER516" s="46"/>
      <c r="ES516" s="46"/>
      <c r="ET516" s="46"/>
      <c r="EU516" s="46"/>
      <c r="EV516" s="46"/>
      <c r="EW516" s="46"/>
      <c r="EX516" s="46"/>
      <c r="EY516" s="46"/>
      <c r="EZ516" s="46"/>
      <c r="FA516" s="46"/>
      <c r="FB516" s="46"/>
      <c r="FC516" s="46"/>
      <c r="FD516" s="46"/>
      <c r="FE516" s="46"/>
      <c r="FF516" s="46"/>
      <c r="FG516" s="46"/>
      <c r="FH516" s="46"/>
      <c r="FI516" s="46"/>
      <c r="FJ516" s="46"/>
      <c r="FK516" s="46"/>
      <c r="FL516" s="46"/>
      <c r="FM516" s="46"/>
      <c r="FN516" s="46"/>
      <c r="FO516" s="46"/>
      <c r="FP516" s="46"/>
      <c r="FQ516" s="46"/>
      <c r="FR516" s="46"/>
      <c r="FS516" s="46"/>
      <c r="FT516" s="46"/>
      <c r="FU516" s="46"/>
      <c r="FV516" s="46"/>
      <c r="FW516" s="46"/>
      <c r="FX516" s="46"/>
      <c r="FY516" s="46"/>
      <c r="FZ516" s="46"/>
      <c r="GA516" s="46"/>
      <c r="GB516" s="46"/>
      <c r="GC516" s="46"/>
      <c r="GD516" s="46"/>
      <c r="GE516" s="46"/>
      <c r="GF516" s="46"/>
      <c r="GG516" s="46"/>
      <c r="GH516" s="46"/>
      <c r="GI516" s="46"/>
      <c r="GJ516" s="46"/>
      <c r="GK516" s="46"/>
      <c r="GL516" s="46"/>
      <c r="GM516" s="46"/>
      <c r="GN516" s="46"/>
      <c r="GO516" s="46"/>
      <c r="GP516" s="46"/>
      <c r="GQ516" s="46"/>
      <c r="GR516" s="46"/>
      <c r="GS516" s="46"/>
      <c r="GT516" s="46"/>
      <c r="GU516" s="46"/>
      <c r="GV516" s="46"/>
      <c r="GW516" s="46"/>
      <c r="GX516" s="46"/>
      <c r="GY516" s="46"/>
      <c r="GZ516" s="46"/>
      <c r="HA516" s="46"/>
      <c r="HB516" s="46"/>
      <c r="HC516" s="46"/>
      <c r="HD516" s="46"/>
      <c r="HE516" s="46"/>
      <c r="HF516" s="46"/>
      <c r="HG516" s="46"/>
      <c r="HH516" s="46"/>
      <c r="HI516" s="46"/>
      <c r="HJ516" s="46"/>
      <c r="HK516" s="46"/>
      <c r="HL516" s="46"/>
      <c r="HM516" s="46"/>
      <c r="HN516" s="46"/>
      <c r="HO516" s="46"/>
      <c r="HP516" s="46"/>
      <c r="HQ516" s="46"/>
      <c r="HR516" s="46"/>
      <c r="HS516" s="46"/>
      <c r="HT516" s="46"/>
      <c r="HU516" s="46"/>
      <c r="HV516" s="46"/>
      <c r="HW516" s="46"/>
      <c r="HX516" s="46"/>
      <c r="HY516" s="46"/>
      <c r="HZ516" s="46"/>
      <c r="IA516" s="46"/>
      <c r="IB516" s="46"/>
      <c r="IC516" s="46"/>
      <c r="ID516" s="46"/>
      <c r="IE516" s="46"/>
      <c r="IF516" s="46"/>
      <c r="IG516" s="46"/>
      <c r="IH516" s="46"/>
      <c r="II516" s="46"/>
      <c r="IJ516" s="46"/>
      <c r="IK516" s="46"/>
      <c r="IL516" s="46"/>
      <c r="IM516" s="46"/>
      <c r="IN516" s="46"/>
      <c r="IO516" s="46"/>
      <c r="IP516" s="46"/>
      <c r="IQ516" s="46"/>
      <c r="IR516" s="46"/>
      <c r="IS516" s="46"/>
      <c r="IT516" s="46"/>
      <c r="IU516" s="46"/>
      <c r="IV516" s="46"/>
      <c r="IW516" s="46"/>
      <c r="IX516" s="46"/>
      <c r="IY516" s="46"/>
      <c r="IZ516" s="46"/>
      <c r="JA516" s="46"/>
      <c r="JB516" s="46"/>
      <c r="JC516" s="46"/>
      <c r="JD516" s="46"/>
      <c r="JE516" s="46"/>
    </row>
    <row r="517" spans="1:265" s="7" customFormat="1" ht="15" customHeight="1" thickBot="1" x14ac:dyDescent="0.25">
      <c r="A517" s="790"/>
      <c r="B517" s="73" t="s">
        <v>205</v>
      </c>
      <c r="C517" s="74"/>
      <c r="D517" s="862" t="s">
        <v>206</v>
      </c>
      <c r="E517" s="905"/>
      <c r="F517" s="437"/>
      <c r="G517" s="438"/>
      <c r="H517" s="178" t="s">
        <v>23</v>
      </c>
      <c r="I517" s="178" t="s">
        <v>103</v>
      </c>
      <c r="J517" s="1756" t="s">
        <v>1424</v>
      </c>
      <c r="K517" s="212" t="s">
        <v>1507</v>
      </c>
      <c r="L517" s="212"/>
      <c r="M517" s="501"/>
      <c r="N517" s="501"/>
      <c r="O517" s="212"/>
      <c r="P517" s="2159">
        <f t="shared" si="40"/>
        <v>0</v>
      </c>
      <c r="Q517" s="280"/>
      <c r="R517" s="281"/>
      <c r="S517" s="281"/>
      <c r="T517" s="281"/>
      <c r="U517" s="281"/>
      <c r="V517" s="281"/>
      <c r="W517" s="2024">
        <v>6</v>
      </c>
      <c r="X517" s="122"/>
      <c r="Y517" s="122"/>
      <c r="Z517" s="63"/>
      <c r="AA517" s="46"/>
      <c r="AB517" s="46"/>
      <c r="AC517" s="46" t="str">
        <f t="shared" si="45"/>
        <v/>
      </c>
      <c r="AD517" s="46"/>
      <c r="AE517" s="46"/>
      <c r="AF517" s="2111">
        <f t="shared" si="41"/>
        <v>0</v>
      </c>
      <c r="AG517" s="2111">
        <f t="shared" si="42"/>
        <v>6</v>
      </c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6"/>
      <c r="DF517" s="46"/>
      <c r="DG517" s="46"/>
      <c r="DH517" s="46"/>
      <c r="DI517" s="46"/>
      <c r="DJ517" s="46"/>
      <c r="DK517" s="46"/>
      <c r="DL517" s="46"/>
      <c r="DM517" s="46"/>
      <c r="DN517" s="46"/>
      <c r="DO517" s="46"/>
      <c r="DP517" s="46"/>
      <c r="DQ517" s="46"/>
      <c r="DR517" s="46"/>
      <c r="DS517" s="46"/>
      <c r="DT517" s="46"/>
      <c r="DU517" s="46"/>
      <c r="DV517" s="46"/>
      <c r="DW517" s="46"/>
      <c r="DX517" s="46"/>
      <c r="DY517" s="46"/>
      <c r="DZ517" s="46"/>
      <c r="EA517" s="46"/>
      <c r="EB517" s="46"/>
      <c r="EC517" s="46"/>
      <c r="ED517" s="46"/>
      <c r="EE517" s="46"/>
      <c r="EF517" s="46"/>
      <c r="EG517" s="46"/>
      <c r="EH517" s="46"/>
      <c r="EI517" s="46"/>
      <c r="EJ517" s="46"/>
      <c r="EK517" s="46"/>
      <c r="EL517" s="46"/>
      <c r="EM517" s="46"/>
      <c r="EN517" s="46"/>
      <c r="EO517" s="46"/>
      <c r="EP517" s="46"/>
      <c r="EQ517" s="46"/>
      <c r="ER517" s="46"/>
      <c r="ES517" s="46"/>
      <c r="ET517" s="46"/>
      <c r="EU517" s="46"/>
      <c r="EV517" s="46"/>
      <c r="EW517" s="46"/>
      <c r="EX517" s="46"/>
      <c r="EY517" s="46"/>
      <c r="EZ517" s="46"/>
      <c r="FA517" s="46"/>
      <c r="FB517" s="46"/>
      <c r="FC517" s="46"/>
      <c r="FD517" s="46"/>
      <c r="FE517" s="46"/>
      <c r="FF517" s="46"/>
      <c r="FG517" s="46"/>
      <c r="FH517" s="46"/>
      <c r="FI517" s="46"/>
      <c r="FJ517" s="46"/>
      <c r="FK517" s="46"/>
      <c r="FL517" s="46"/>
      <c r="FM517" s="46"/>
      <c r="FN517" s="46"/>
      <c r="FO517" s="46"/>
      <c r="FP517" s="46"/>
      <c r="FQ517" s="46"/>
      <c r="FR517" s="46"/>
      <c r="FS517" s="46"/>
      <c r="FT517" s="46"/>
      <c r="FU517" s="46"/>
      <c r="FV517" s="46"/>
      <c r="FW517" s="46"/>
      <c r="FX517" s="46"/>
      <c r="FY517" s="46"/>
      <c r="FZ517" s="46"/>
      <c r="GA517" s="46"/>
      <c r="GB517" s="46"/>
      <c r="GC517" s="46"/>
      <c r="GD517" s="46"/>
      <c r="GE517" s="46"/>
      <c r="GF517" s="46"/>
      <c r="GG517" s="46"/>
      <c r="GH517" s="46"/>
      <c r="GI517" s="46"/>
      <c r="GJ517" s="46"/>
      <c r="GK517" s="46"/>
      <c r="GL517" s="46"/>
      <c r="GM517" s="46"/>
      <c r="GN517" s="46"/>
      <c r="GO517" s="46"/>
      <c r="GP517" s="46"/>
      <c r="GQ517" s="46"/>
      <c r="GR517" s="46"/>
      <c r="GS517" s="46"/>
      <c r="GT517" s="46"/>
      <c r="GU517" s="46"/>
      <c r="GV517" s="46"/>
      <c r="GW517" s="46"/>
      <c r="GX517" s="46"/>
      <c r="GY517" s="46"/>
      <c r="GZ517" s="46"/>
      <c r="HA517" s="46"/>
      <c r="HB517" s="46"/>
      <c r="HC517" s="46"/>
      <c r="HD517" s="46"/>
      <c r="HE517" s="46"/>
      <c r="HF517" s="46"/>
      <c r="HG517" s="46"/>
      <c r="HH517" s="46"/>
      <c r="HI517" s="46"/>
      <c r="HJ517" s="46"/>
      <c r="HK517" s="46"/>
      <c r="HL517" s="46"/>
      <c r="HM517" s="46"/>
      <c r="HN517" s="46"/>
      <c r="HO517" s="46"/>
      <c r="HP517" s="46"/>
      <c r="HQ517" s="46"/>
      <c r="HR517" s="46"/>
      <c r="HS517" s="46"/>
      <c r="HT517" s="46"/>
      <c r="HU517" s="46"/>
      <c r="HV517" s="46"/>
      <c r="HW517" s="46"/>
      <c r="HX517" s="46"/>
      <c r="HY517" s="46"/>
      <c r="HZ517" s="46"/>
      <c r="IA517" s="46"/>
      <c r="IB517" s="46"/>
      <c r="IC517" s="46"/>
      <c r="ID517" s="46"/>
      <c r="IE517" s="46"/>
      <c r="IF517" s="46"/>
      <c r="IG517" s="46"/>
      <c r="IH517" s="46"/>
      <c r="II517" s="46"/>
      <c r="IJ517" s="46"/>
      <c r="IK517" s="46"/>
      <c r="IL517" s="46"/>
      <c r="IM517" s="46"/>
      <c r="IN517" s="46"/>
      <c r="IO517" s="46"/>
      <c r="IP517" s="46"/>
      <c r="IQ517" s="46"/>
      <c r="IR517" s="46"/>
      <c r="IS517" s="46"/>
      <c r="IT517" s="46"/>
      <c r="IU517" s="46"/>
      <c r="IV517" s="46"/>
      <c r="IW517" s="46"/>
      <c r="IX517" s="46"/>
      <c r="IY517" s="46"/>
      <c r="IZ517" s="46"/>
      <c r="JA517" s="46"/>
      <c r="JB517" s="46"/>
      <c r="JC517" s="46"/>
      <c r="JD517" s="46"/>
      <c r="JE517" s="46"/>
    </row>
    <row r="518" spans="1:265" s="7" customFormat="1" ht="15" customHeight="1" thickBot="1" x14ac:dyDescent="0.25">
      <c r="A518" s="790"/>
      <c r="B518" s="73" t="s">
        <v>205</v>
      </c>
      <c r="C518" s="113"/>
      <c r="D518" s="884" t="s">
        <v>206</v>
      </c>
      <c r="E518" s="905"/>
      <c r="F518" s="437"/>
      <c r="G518" s="438"/>
      <c r="H518" s="184" t="s">
        <v>23</v>
      </c>
      <c r="I518" s="184" t="s">
        <v>103</v>
      </c>
      <c r="J518" s="1790" t="s">
        <v>95</v>
      </c>
      <c r="K518" s="221" t="s">
        <v>1712</v>
      </c>
      <c r="L518" s="225"/>
      <c r="M518" s="397"/>
      <c r="N518" s="397"/>
      <c r="O518" s="225"/>
      <c r="P518" s="2159">
        <f t="shared" si="40"/>
        <v>0</v>
      </c>
      <c r="Q518" s="297"/>
      <c r="R518" s="298"/>
      <c r="S518" s="298"/>
      <c r="T518" s="298"/>
      <c r="U518" s="2021">
        <v>4</v>
      </c>
      <c r="V518" s="298"/>
      <c r="W518" s="299"/>
      <c r="X518" s="122"/>
      <c r="Y518" s="122"/>
      <c r="Z518" s="63"/>
      <c r="AA518" s="46"/>
      <c r="AB518" s="46"/>
      <c r="AC518" s="46" t="str">
        <f t="shared" si="45"/>
        <v/>
      </c>
      <c r="AD518" s="46"/>
      <c r="AE518" s="46"/>
      <c r="AF518" s="2111">
        <f t="shared" si="41"/>
        <v>0</v>
      </c>
      <c r="AG518" s="2111">
        <f t="shared" si="42"/>
        <v>0</v>
      </c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  <c r="CJ518" s="46"/>
      <c r="CK518" s="46"/>
      <c r="CL518" s="46"/>
      <c r="CM518" s="46"/>
      <c r="CN518" s="46"/>
      <c r="CO518" s="46"/>
      <c r="CP518" s="46"/>
      <c r="CQ518" s="46"/>
      <c r="CR518" s="46"/>
      <c r="CS518" s="46"/>
      <c r="CT518" s="46"/>
      <c r="CU518" s="46"/>
      <c r="CV518" s="46"/>
      <c r="CW518" s="46"/>
      <c r="CX518" s="46"/>
      <c r="CY518" s="46"/>
      <c r="CZ518" s="46"/>
      <c r="DA518" s="46"/>
      <c r="DB518" s="46"/>
      <c r="DC518" s="46"/>
      <c r="DD518" s="46"/>
      <c r="DE518" s="46"/>
      <c r="DF518" s="46"/>
      <c r="DG518" s="46"/>
      <c r="DH518" s="46"/>
      <c r="DI518" s="46"/>
      <c r="DJ518" s="46"/>
      <c r="DK518" s="46"/>
      <c r="DL518" s="46"/>
      <c r="DM518" s="46"/>
      <c r="DN518" s="46"/>
      <c r="DO518" s="46"/>
      <c r="DP518" s="46"/>
      <c r="DQ518" s="46"/>
      <c r="DR518" s="46"/>
      <c r="DS518" s="46"/>
      <c r="DT518" s="46"/>
      <c r="DU518" s="46"/>
      <c r="DV518" s="46"/>
      <c r="DW518" s="46"/>
      <c r="DX518" s="46"/>
      <c r="DY518" s="46"/>
      <c r="DZ518" s="46"/>
      <c r="EA518" s="46"/>
      <c r="EB518" s="46"/>
      <c r="EC518" s="46"/>
      <c r="ED518" s="46"/>
      <c r="EE518" s="46"/>
      <c r="EF518" s="46"/>
      <c r="EG518" s="46"/>
      <c r="EH518" s="46"/>
      <c r="EI518" s="46"/>
      <c r="EJ518" s="46"/>
      <c r="EK518" s="46"/>
      <c r="EL518" s="46"/>
      <c r="EM518" s="46"/>
      <c r="EN518" s="46"/>
      <c r="EO518" s="46"/>
      <c r="EP518" s="46"/>
      <c r="EQ518" s="46"/>
      <c r="ER518" s="46"/>
      <c r="ES518" s="46"/>
      <c r="ET518" s="46"/>
      <c r="EU518" s="46"/>
      <c r="EV518" s="46"/>
      <c r="EW518" s="46"/>
      <c r="EX518" s="46"/>
      <c r="EY518" s="46"/>
      <c r="EZ518" s="46"/>
      <c r="FA518" s="46"/>
      <c r="FB518" s="46"/>
      <c r="FC518" s="46"/>
      <c r="FD518" s="46"/>
      <c r="FE518" s="46"/>
      <c r="FF518" s="46"/>
      <c r="FG518" s="46"/>
      <c r="FH518" s="46"/>
      <c r="FI518" s="46"/>
      <c r="FJ518" s="46"/>
      <c r="FK518" s="46"/>
      <c r="FL518" s="46"/>
      <c r="FM518" s="46"/>
      <c r="FN518" s="46"/>
      <c r="FO518" s="46"/>
      <c r="FP518" s="46"/>
      <c r="FQ518" s="46"/>
      <c r="FR518" s="46"/>
      <c r="FS518" s="46"/>
      <c r="FT518" s="46"/>
      <c r="FU518" s="46"/>
      <c r="FV518" s="46"/>
      <c r="FW518" s="46"/>
      <c r="FX518" s="46"/>
      <c r="FY518" s="46"/>
      <c r="FZ518" s="46"/>
      <c r="GA518" s="46"/>
      <c r="GB518" s="46"/>
      <c r="GC518" s="46"/>
      <c r="GD518" s="46"/>
      <c r="GE518" s="46"/>
      <c r="GF518" s="46"/>
      <c r="GG518" s="46"/>
      <c r="GH518" s="46"/>
      <c r="GI518" s="46"/>
      <c r="GJ518" s="46"/>
      <c r="GK518" s="46"/>
      <c r="GL518" s="46"/>
      <c r="GM518" s="46"/>
      <c r="GN518" s="46"/>
      <c r="GO518" s="46"/>
      <c r="GP518" s="46"/>
      <c r="GQ518" s="46"/>
      <c r="GR518" s="46"/>
      <c r="GS518" s="46"/>
      <c r="GT518" s="46"/>
      <c r="GU518" s="46"/>
      <c r="GV518" s="46"/>
      <c r="GW518" s="46"/>
      <c r="GX518" s="46"/>
      <c r="GY518" s="46"/>
      <c r="GZ518" s="46"/>
      <c r="HA518" s="46"/>
      <c r="HB518" s="46"/>
      <c r="HC518" s="46"/>
      <c r="HD518" s="46"/>
      <c r="HE518" s="46"/>
      <c r="HF518" s="46"/>
      <c r="HG518" s="46"/>
      <c r="HH518" s="46"/>
      <c r="HI518" s="46"/>
      <c r="HJ518" s="46"/>
      <c r="HK518" s="46"/>
      <c r="HL518" s="46"/>
      <c r="HM518" s="46"/>
      <c r="HN518" s="46"/>
      <c r="HO518" s="46"/>
      <c r="HP518" s="46"/>
      <c r="HQ518" s="46"/>
      <c r="HR518" s="46"/>
      <c r="HS518" s="46"/>
      <c r="HT518" s="46"/>
      <c r="HU518" s="46"/>
      <c r="HV518" s="46"/>
      <c r="HW518" s="46"/>
      <c r="HX518" s="46"/>
      <c r="HY518" s="46"/>
      <c r="HZ518" s="46"/>
      <c r="IA518" s="46"/>
      <c r="IB518" s="46"/>
      <c r="IC518" s="46"/>
      <c r="ID518" s="46"/>
      <c r="IE518" s="46"/>
      <c r="IF518" s="46"/>
      <c r="IG518" s="46"/>
      <c r="IH518" s="46"/>
      <c r="II518" s="46"/>
      <c r="IJ518" s="46"/>
      <c r="IK518" s="46"/>
      <c r="IL518" s="46"/>
      <c r="IM518" s="46"/>
      <c r="IN518" s="46"/>
      <c r="IO518" s="46"/>
      <c r="IP518" s="46"/>
      <c r="IQ518" s="46"/>
      <c r="IR518" s="46"/>
      <c r="IS518" s="46"/>
      <c r="IT518" s="46"/>
      <c r="IU518" s="46"/>
      <c r="IV518" s="46"/>
      <c r="IW518" s="46"/>
      <c r="IX518" s="46"/>
      <c r="IY518" s="46"/>
      <c r="IZ518" s="46"/>
      <c r="JA518" s="46"/>
      <c r="JB518" s="46"/>
      <c r="JC518" s="46"/>
      <c r="JD518" s="46"/>
      <c r="JE518" s="46"/>
    </row>
    <row r="519" spans="1:265" s="7" customFormat="1" ht="15" customHeight="1" thickBot="1" x14ac:dyDescent="0.25">
      <c r="A519" s="790"/>
      <c r="B519" s="73" t="s">
        <v>205</v>
      </c>
      <c r="C519" s="113"/>
      <c r="D519" s="884" t="s">
        <v>206</v>
      </c>
      <c r="E519" s="905"/>
      <c r="F519" s="437"/>
      <c r="G519" s="438"/>
      <c r="H519" s="184" t="s">
        <v>23</v>
      </c>
      <c r="I519" s="184" t="s">
        <v>103</v>
      </c>
      <c r="J519" s="1776" t="s">
        <v>1425</v>
      </c>
      <c r="K519" s="225" t="s">
        <v>1815</v>
      </c>
      <c r="L519" s="225"/>
      <c r="M519" s="397"/>
      <c r="N519" s="397"/>
      <c r="O519" s="225"/>
      <c r="P519" s="2159">
        <f t="shared" ref="P519:P582" si="46">SUM(Q519:R519)</f>
        <v>0</v>
      </c>
      <c r="Q519" s="297"/>
      <c r="R519" s="298"/>
      <c r="S519" s="298"/>
      <c r="T519" s="298">
        <v>6</v>
      </c>
      <c r="U519" s="298"/>
      <c r="V519" s="298"/>
      <c r="W519" s="299"/>
      <c r="X519" s="122"/>
      <c r="Y519" s="122"/>
      <c r="Z519" s="63"/>
      <c r="AA519" s="46"/>
      <c r="AB519" s="46"/>
      <c r="AC519" s="46" t="str">
        <f t="shared" si="45"/>
        <v/>
      </c>
      <c r="AD519" s="46"/>
      <c r="AE519" s="46"/>
      <c r="AF519" s="2111">
        <f t="shared" si="41"/>
        <v>0</v>
      </c>
      <c r="AG519" s="2111">
        <f t="shared" si="42"/>
        <v>0</v>
      </c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  <c r="BP519" s="46"/>
      <c r="BQ519" s="46"/>
      <c r="BR519" s="46"/>
      <c r="BS519" s="46"/>
      <c r="BT519" s="46"/>
      <c r="BU519" s="46"/>
      <c r="BV519" s="46"/>
      <c r="BW519" s="46"/>
      <c r="BX519" s="46"/>
      <c r="BY519" s="46"/>
      <c r="BZ519" s="46"/>
      <c r="CA519" s="46"/>
      <c r="CB519" s="46"/>
      <c r="CC519" s="46"/>
      <c r="CD519" s="46"/>
      <c r="CE519" s="46"/>
      <c r="CF519" s="46"/>
      <c r="CG519" s="46"/>
      <c r="CH519" s="46"/>
      <c r="CI519" s="46"/>
      <c r="CJ519" s="46"/>
      <c r="CK519" s="46"/>
      <c r="CL519" s="46"/>
      <c r="CM519" s="46"/>
      <c r="CN519" s="46"/>
      <c r="CO519" s="46"/>
      <c r="CP519" s="46"/>
      <c r="CQ519" s="46"/>
      <c r="CR519" s="46"/>
      <c r="CS519" s="46"/>
      <c r="CT519" s="46"/>
      <c r="CU519" s="46"/>
      <c r="CV519" s="46"/>
      <c r="CW519" s="46"/>
      <c r="CX519" s="46"/>
      <c r="CY519" s="46"/>
      <c r="CZ519" s="46"/>
      <c r="DA519" s="46"/>
      <c r="DB519" s="46"/>
      <c r="DC519" s="46"/>
      <c r="DD519" s="46"/>
      <c r="DE519" s="46"/>
      <c r="DF519" s="46"/>
      <c r="DG519" s="46"/>
      <c r="DH519" s="46"/>
      <c r="DI519" s="46"/>
      <c r="DJ519" s="46"/>
      <c r="DK519" s="46"/>
      <c r="DL519" s="46"/>
      <c r="DM519" s="46"/>
      <c r="DN519" s="46"/>
      <c r="DO519" s="46"/>
      <c r="DP519" s="46"/>
      <c r="DQ519" s="46"/>
      <c r="DR519" s="46"/>
      <c r="DS519" s="46"/>
      <c r="DT519" s="46"/>
      <c r="DU519" s="46"/>
      <c r="DV519" s="46"/>
      <c r="DW519" s="46"/>
      <c r="DX519" s="46"/>
      <c r="DY519" s="46"/>
      <c r="DZ519" s="46"/>
      <c r="EA519" s="46"/>
      <c r="EB519" s="46"/>
      <c r="EC519" s="46"/>
      <c r="ED519" s="46"/>
      <c r="EE519" s="46"/>
      <c r="EF519" s="46"/>
      <c r="EG519" s="46"/>
      <c r="EH519" s="46"/>
      <c r="EI519" s="46"/>
      <c r="EJ519" s="46"/>
      <c r="EK519" s="46"/>
      <c r="EL519" s="46"/>
      <c r="EM519" s="46"/>
      <c r="EN519" s="46"/>
      <c r="EO519" s="46"/>
      <c r="EP519" s="46"/>
      <c r="EQ519" s="46"/>
      <c r="ER519" s="46"/>
      <c r="ES519" s="46"/>
      <c r="ET519" s="46"/>
      <c r="EU519" s="46"/>
      <c r="EV519" s="46"/>
      <c r="EW519" s="46"/>
      <c r="EX519" s="46"/>
      <c r="EY519" s="46"/>
      <c r="EZ519" s="46"/>
      <c r="FA519" s="46"/>
      <c r="FB519" s="46"/>
      <c r="FC519" s="46"/>
      <c r="FD519" s="46"/>
      <c r="FE519" s="46"/>
      <c r="FF519" s="46"/>
      <c r="FG519" s="46"/>
      <c r="FH519" s="46"/>
      <c r="FI519" s="46"/>
      <c r="FJ519" s="46"/>
      <c r="FK519" s="46"/>
      <c r="FL519" s="46"/>
      <c r="FM519" s="46"/>
      <c r="FN519" s="46"/>
      <c r="FO519" s="46"/>
      <c r="FP519" s="46"/>
      <c r="FQ519" s="46"/>
      <c r="FR519" s="46"/>
      <c r="FS519" s="46"/>
      <c r="FT519" s="46"/>
      <c r="FU519" s="46"/>
      <c r="FV519" s="46"/>
      <c r="FW519" s="46"/>
      <c r="FX519" s="46"/>
      <c r="FY519" s="46"/>
      <c r="FZ519" s="46"/>
      <c r="GA519" s="46"/>
      <c r="GB519" s="46"/>
      <c r="GC519" s="46"/>
      <c r="GD519" s="46"/>
      <c r="GE519" s="46"/>
      <c r="GF519" s="46"/>
      <c r="GG519" s="46"/>
      <c r="GH519" s="46"/>
      <c r="GI519" s="46"/>
      <c r="GJ519" s="46"/>
      <c r="GK519" s="46"/>
      <c r="GL519" s="46"/>
      <c r="GM519" s="46"/>
      <c r="GN519" s="46"/>
      <c r="GO519" s="46"/>
      <c r="GP519" s="46"/>
      <c r="GQ519" s="46"/>
      <c r="GR519" s="46"/>
      <c r="GS519" s="46"/>
      <c r="GT519" s="46"/>
      <c r="GU519" s="46"/>
      <c r="GV519" s="46"/>
      <c r="GW519" s="46"/>
      <c r="GX519" s="46"/>
      <c r="GY519" s="46"/>
      <c r="GZ519" s="46"/>
      <c r="HA519" s="46"/>
      <c r="HB519" s="46"/>
      <c r="HC519" s="46"/>
      <c r="HD519" s="46"/>
      <c r="HE519" s="46"/>
      <c r="HF519" s="46"/>
      <c r="HG519" s="46"/>
      <c r="HH519" s="46"/>
      <c r="HI519" s="46"/>
      <c r="HJ519" s="46"/>
      <c r="HK519" s="46"/>
      <c r="HL519" s="46"/>
      <c r="HM519" s="46"/>
      <c r="HN519" s="46"/>
      <c r="HO519" s="46"/>
      <c r="HP519" s="46"/>
      <c r="HQ519" s="46"/>
      <c r="HR519" s="46"/>
      <c r="HS519" s="46"/>
      <c r="HT519" s="46"/>
      <c r="HU519" s="46"/>
      <c r="HV519" s="46"/>
      <c r="HW519" s="46"/>
      <c r="HX519" s="46"/>
      <c r="HY519" s="46"/>
      <c r="HZ519" s="46"/>
      <c r="IA519" s="46"/>
      <c r="IB519" s="46"/>
      <c r="IC519" s="46"/>
      <c r="ID519" s="46"/>
      <c r="IE519" s="46"/>
      <c r="IF519" s="46"/>
      <c r="IG519" s="46"/>
      <c r="IH519" s="46"/>
      <c r="II519" s="46"/>
      <c r="IJ519" s="46"/>
      <c r="IK519" s="46"/>
      <c r="IL519" s="46"/>
      <c r="IM519" s="46"/>
      <c r="IN519" s="46"/>
      <c r="IO519" s="46"/>
      <c r="IP519" s="46"/>
      <c r="IQ519" s="46"/>
      <c r="IR519" s="46"/>
      <c r="IS519" s="46"/>
      <c r="IT519" s="46"/>
      <c r="IU519" s="46"/>
      <c r="IV519" s="46"/>
      <c r="IW519" s="46"/>
      <c r="IX519" s="46"/>
      <c r="IY519" s="46"/>
      <c r="IZ519" s="46"/>
      <c r="JA519" s="46"/>
      <c r="JB519" s="46"/>
      <c r="JC519" s="46"/>
      <c r="JD519" s="46"/>
      <c r="JE519" s="46"/>
    </row>
    <row r="520" spans="1:265" s="7" customFormat="1" ht="15" customHeight="1" thickBot="1" x14ac:dyDescent="0.25">
      <c r="A520" s="275"/>
      <c r="B520" s="92" t="s">
        <v>205</v>
      </c>
      <c r="C520" s="115"/>
      <c r="D520" s="886" t="s">
        <v>206</v>
      </c>
      <c r="E520" s="906"/>
      <c r="F520" s="439"/>
      <c r="G520" s="440"/>
      <c r="H520" s="203" t="s">
        <v>23</v>
      </c>
      <c r="I520" s="203" t="s">
        <v>103</v>
      </c>
      <c r="J520" s="1740" t="s">
        <v>1425</v>
      </c>
      <c r="K520" s="226" t="s">
        <v>1732</v>
      </c>
      <c r="L520" s="226"/>
      <c r="M520" s="524"/>
      <c r="N520" s="524"/>
      <c r="O520" s="226"/>
      <c r="P520" s="2159">
        <f t="shared" si="46"/>
        <v>0</v>
      </c>
      <c r="Q520" s="300"/>
      <c r="R520" s="301"/>
      <c r="S520" s="301"/>
      <c r="T520" s="301">
        <v>5</v>
      </c>
      <c r="U520" s="301"/>
      <c r="V520" s="301"/>
      <c r="W520" s="302"/>
      <c r="X520" s="124">
        <f>SUM(Q512:W520)</f>
        <v>40</v>
      </c>
      <c r="Y520" s="124">
        <f>X520</f>
        <v>40</v>
      </c>
      <c r="Z520" s="63"/>
      <c r="AA520" s="46"/>
      <c r="AB520" s="46"/>
      <c r="AC520" s="46" t="str">
        <f t="shared" si="45"/>
        <v/>
      </c>
      <c r="AD520" s="46" t="s">
        <v>2077</v>
      </c>
      <c r="AE520" s="46"/>
      <c r="AF520" s="2111">
        <f t="shared" ref="AF520:AF583" si="47">SUM(Q520:R520)</f>
        <v>0</v>
      </c>
      <c r="AG520" s="2111">
        <f t="shared" ref="AG520:AG583" si="48">S520+W520</f>
        <v>0</v>
      </c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  <c r="BP520" s="46"/>
      <c r="BQ520" s="46"/>
      <c r="BR520" s="46"/>
      <c r="BS520" s="46"/>
      <c r="BT520" s="46"/>
      <c r="BU520" s="46"/>
      <c r="BV520" s="46"/>
      <c r="BW520" s="46"/>
      <c r="BX520" s="46"/>
      <c r="BY520" s="46"/>
      <c r="BZ520" s="46"/>
      <c r="CA520" s="46"/>
      <c r="CB520" s="46"/>
      <c r="CC520" s="46"/>
      <c r="CD520" s="46"/>
      <c r="CE520" s="46"/>
      <c r="CF520" s="46"/>
      <c r="CG520" s="46"/>
      <c r="CH520" s="46"/>
      <c r="CI520" s="46"/>
      <c r="CJ520" s="46"/>
      <c r="CK520" s="46"/>
      <c r="CL520" s="46"/>
      <c r="CM520" s="46"/>
      <c r="CN520" s="46"/>
      <c r="CO520" s="46"/>
      <c r="CP520" s="46"/>
      <c r="CQ520" s="46"/>
      <c r="CR520" s="46"/>
      <c r="CS520" s="46"/>
      <c r="CT520" s="46"/>
      <c r="CU520" s="46"/>
      <c r="CV520" s="46"/>
      <c r="CW520" s="46"/>
      <c r="CX520" s="46"/>
      <c r="CY520" s="46"/>
      <c r="CZ520" s="46"/>
      <c r="DA520" s="46"/>
      <c r="DB520" s="46"/>
      <c r="DC520" s="46"/>
      <c r="DD520" s="46"/>
      <c r="DE520" s="46"/>
      <c r="DF520" s="46"/>
      <c r="DG520" s="46"/>
      <c r="DH520" s="46"/>
      <c r="DI520" s="46"/>
      <c r="DJ520" s="46"/>
      <c r="DK520" s="46"/>
      <c r="DL520" s="46"/>
      <c r="DM520" s="46"/>
      <c r="DN520" s="46"/>
      <c r="DO520" s="46"/>
      <c r="DP520" s="46"/>
      <c r="DQ520" s="46"/>
      <c r="DR520" s="46"/>
      <c r="DS520" s="46"/>
      <c r="DT520" s="46"/>
      <c r="DU520" s="46"/>
      <c r="DV520" s="46"/>
      <c r="DW520" s="46"/>
      <c r="DX520" s="46"/>
      <c r="DY520" s="46"/>
      <c r="DZ520" s="46"/>
      <c r="EA520" s="46"/>
      <c r="EB520" s="46"/>
      <c r="EC520" s="46"/>
      <c r="ED520" s="46"/>
      <c r="EE520" s="46"/>
      <c r="EF520" s="46"/>
      <c r="EG520" s="46"/>
      <c r="EH520" s="46"/>
      <c r="EI520" s="46"/>
      <c r="EJ520" s="46"/>
      <c r="EK520" s="46"/>
      <c r="EL520" s="46"/>
      <c r="EM520" s="46"/>
      <c r="EN520" s="46"/>
      <c r="EO520" s="46"/>
      <c r="EP520" s="46"/>
      <c r="EQ520" s="46"/>
      <c r="ER520" s="46"/>
      <c r="ES520" s="46"/>
      <c r="ET520" s="46"/>
      <c r="EU520" s="46"/>
      <c r="EV520" s="46"/>
      <c r="EW520" s="46"/>
      <c r="EX520" s="46"/>
      <c r="EY520" s="46"/>
      <c r="EZ520" s="46"/>
      <c r="FA520" s="46"/>
      <c r="FB520" s="46"/>
      <c r="FC520" s="46"/>
      <c r="FD520" s="46"/>
      <c r="FE520" s="46"/>
      <c r="FF520" s="46"/>
      <c r="FG520" s="46"/>
      <c r="FH520" s="46"/>
      <c r="FI520" s="46"/>
      <c r="FJ520" s="46"/>
      <c r="FK520" s="46"/>
      <c r="FL520" s="46"/>
      <c r="FM520" s="46"/>
      <c r="FN520" s="46"/>
      <c r="FO520" s="46"/>
      <c r="FP520" s="46"/>
      <c r="FQ520" s="46"/>
      <c r="FR520" s="46"/>
      <c r="FS520" s="46"/>
      <c r="FT520" s="46"/>
      <c r="FU520" s="46"/>
      <c r="FV520" s="46"/>
      <c r="FW520" s="46"/>
      <c r="FX520" s="46"/>
      <c r="FY520" s="46"/>
      <c r="FZ520" s="46"/>
      <c r="GA520" s="46"/>
      <c r="GB520" s="46"/>
      <c r="GC520" s="46"/>
      <c r="GD520" s="46"/>
      <c r="GE520" s="46"/>
      <c r="GF520" s="46"/>
      <c r="GG520" s="46"/>
      <c r="GH520" s="46"/>
      <c r="GI520" s="46"/>
      <c r="GJ520" s="46"/>
      <c r="GK520" s="46"/>
      <c r="GL520" s="46"/>
      <c r="GM520" s="46"/>
      <c r="GN520" s="46"/>
      <c r="GO520" s="46"/>
      <c r="GP520" s="46"/>
      <c r="GQ520" s="46"/>
      <c r="GR520" s="46"/>
      <c r="GS520" s="46"/>
      <c r="GT520" s="46"/>
      <c r="GU520" s="46"/>
      <c r="GV520" s="46"/>
      <c r="GW520" s="46"/>
      <c r="GX520" s="46"/>
      <c r="GY520" s="46"/>
      <c r="GZ520" s="46"/>
      <c r="HA520" s="46"/>
      <c r="HB520" s="46"/>
      <c r="HC520" s="46"/>
      <c r="HD520" s="46"/>
      <c r="HE520" s="46"/>
      <c r="HF520" s="46"/>
      <c r="HG520" s="46"/>
      <c r="HH520" s="46"/>
      <c r="HI520" s="46"/>
      <c r="HJ520" s="46"/>
      <c r="HK520" s="46"/>
      <c r="HL520" s="46"/>
      <c r="HM520" s="46"/>
      <c r="HN520" s="46"/>
      <c r="HO520" s="46"/>
      <c r="HP520" s="46"/>
      <c r="HQ520" s="46"/>
      <c r="HR520" s="46"/>
      <c r="HS520" s="46"/>
      <c r="HT520" s="46"/>
      <c r="HU520" s="46"/>
      <c r="HV520" s="46"/>
      <c r="HW520" s="46"/>
      <c r="HX520" s="46"/>
      <c r="HY520" s="46"/>
      <c r="HZ520" s="46"/>
      <c r="IA520" s="46"/>
      <c r="IB520" s="46"/>
      <c r="IC520" s="46"/>
      <c r="ID520" s="46"/>
      <c r="IE520" s="46"/>
      <c r="IF520" s="46"/>
      <c r="IG520" s="46"/>
      <c r="IH520" s="46"/>
      <c r="II520" s="46"/>
      <c r="IJ520" s="46"/>
      <c r="IK520" s="46"/>
      <c r="IL520" s="46"/>
      <c r="IM520" s="46"/>
      <c r="IN520" s="46"/>
      <c r="IO520" s="46"/>
      <c r="IP520" s="46"/>
      <c r="IQ520" s="46"/>
      <c r="IR520" s="46"/>
      <c r="IS520" s="46"/>
      <c r="IT520" s="46"/>
      <c r="IU520" s="46"/>
      <c r="IV520" s="46"/>
      <c r="IW520" s="46"/>
      <c r="IX520" s="46"/>
      <c r="IY520" s="46"/>
      <c r="IZ520" s="46"/>
      <c r="JA520" s="46"/>
      <c r="JB520" s="46"/>
      <c r="JC520" s="46"/>
      <c r="JD520" s="46"/>
      <c r="JE520" s="46"/>
    </row>
    <row r="521" spans="1:265" s="7" customFormat="1" ht="15" customHeight="1" thickBot="1" x14ac:dyDescent="0.25">
      <c r="A521" s="143">
        <f>+A512+1</f>
        <v>55</v>
      </c>
      <c r="B521" s="632" t="s">
        <v>61</v>
      </c>
      <c r="C521" s="113" t="s">
        <v>35</v>
      </c>
      <c r="D521" s="882" t="s">
        <v>62</v>
      </c>
      <c r="E521" s="905" t="s">
        <v>92</v>
      </c>
      <c r="F521" s="437" t="s">
        <v>34</v>
      </c>
      <c r="G521" s="438" t="s">
        <v>60</v>
      </c>
      <c r="H521" s="202" t="s">
        <v>23</v>
      </c>
      <c r="I521" s="202" t="s">
        <v>99</v>
      </c>
      <c r="J521" s="202"/>
      <c r="K521" s="224" t="s">
        <v>977</v>
      </c>
      <c r="L521" s="224" t="s">
        <v>97</v>
      </c>
      <c r="M521" s="398" t="s">
        <v>393</v>
      </c>
      <c r="N521" s="398" t="s">
        <v>24</v>
      </c>
      <c r="O521" s="224" t="s">
        <v>348</v>
      </c>
      <c r="P521" s="2159">
        <f t="shared" si="46"/>
        <v>3</v>
      </c>
      <c r="Q521" s="294">
        <v>3</v>
      </c>
      <c r="R521" s="295"/>
      <c r="S521" s="295"/>
      <c r="T521" s="295"/>
      <c r="U521" s="295"/>
      <c r="V521" s="295"/>
      <c r="W521" s="296"/>
      <c r="X521" s="122"/>
      <c r="Y521" s="122"/>
      <c r="Z521" s="63" t="str">
        <f>C521</f>
        <v>TC</v>
      </c>
      <c r="AA521" s="46" t="s">
        <v>873</v>
      </c>
      <c r="AB521" s="46" t="s">
        <v>881</v>
      </c>
      <c r="AC521" s="46">
        <f t="shared" si="45"/>
        <v>14</v>
      </c>
      <c r="AD521" s="46"/>
      <c r="AE521" s="46"/>
      <c r="AF521" s="2111">
        <f t="shared" si="47"/>
        <v>3</v>
      </c>
      <c r="AG521" s="2111">
        <f t="shared" si="48"/>
        <v>0</v>
      </c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  <c r="BP521" s="46"/>
      <c r="BQ521" s="46"/>
      <c r="BR521" s="46"/>
      <c r="BS521" s="46"/>
      <c r="BT521" s="46"/>
      <c r="BU521" s="46"/>
      <c r="BV521" s="46"/>
      <c r="BW521" s="46"/>
      <c r="BX521" s="46"/>
      <c r="BY521" s="46"/>
      <c r="BZ521" s="46"/>
      <c r="CA521" s="46"/>
      <c r="CB521" s="46"/>
      <c r="CC521" s="46"/>
      <c r="CD521" s="46"/>
      <c r="CE521" s="46"/>
      <c r="CF521" s="46"/>
      <c r="CG521" s="46"/>
      <c r="CH521" s="46"/>
      <c r="CI521" s="46"/>
      <c r="CJ521" s="46"/>
      <c r="CK521" s="46"/>
      <c r="CL521" s="46"/>
      <c r="CM521" s="46"/>
      <c r="CN521" s="46"/>
      <c r="CO521" s="46"/>
      <c r="CP521" s="46"/>
      <c r="CQ521" s="46"/>
      <c r="CR521" s="46"/>
      <c r="CS521" s="46"/>
      <c r="CT521" s="46"/>
      <c r="CU521" s="46"/>
      <c r="CV521" s="46"/>
      <c r="CW521" s="46"/>
      <c r="CX521" s="46"/>
      <c r="CY521" s="46"/>
      <c r="CZ521" s="46"/>
      <c r="DA521" s="46"/>
      <c r="DB521" s="46"/>
      <c r="DC521" s="46"/>
      <c r="DD521" s="46"/>
      <c r="DE521" s="46"/>
      <c r="DF521" s="46"/>
      <c r="DG521" s="46"/>
      <c r="DH521" s="46"/>
      <c r="DI521" s="46"/>
      <c r="DJ521" s="46"/>
      <c r="DK521" s="46"/>
      <c r="DL521" s="46"/>
      <c r="DM521" s="46"/>
      <c r="DN521" s="46"/>
      <c r="DO521" s="46"/>
      <c r="DP521" s="46"/>
      <c r="DQ521" s="46"/>
      <c r="DR521" s="46"/>
      <c r="DS521" s="46"/>
      <c r="DT521" s="46"/>
      <c r="DU521" s="46"/>
      <c r="DV521" s="46"/>
      <c r="DW521" s="46"/>
      <c r="DX521" s="46"/>
      <c r="DY521" s="46"/>
      <c r="DZ521" s="46"/>
      <c r="EA521" s="46"/>
      <c r="EB521" s="46"/>
      <c r="EC521" s="46"/>
      <c r="ED521" s="46"/>
      <c r="EE521" s="46"/>
      <c r="EF521" s="46"/>
      <c r="EG521" s="46"/>
      <c r="EH521" s="46"/>
      <c r="EI521" s="46"/>
      <c r="EJ521" s="46"/>
      <c r="EK521" s="46"/>
      <c r="EL521" s="46"/>
      <c r="EM521" s="46"/>
      <c r="EN521" s="46"/>
      <c r="EO521" s="46"/>
      <c r="EP521" s="46"/>
      <c r="EQ521" s="46"/>
      <c r="ER521" s="46"/>
      <c r="ES521" s="46"/>
      <c r="ET521" s="46"/>
      <c r="EU521" s="46"/>
      <c r="EV521" s="46"/>
      <c r="EW521" s="46"/>
      <c r="EX521" s="46"/>
      <c r="EY521" s="46"/>
      <c r="EZ521" s="46"/>
      <c r="FA521" s="46"/>
      <c r="FB521" s="46"/>
      <c r="FC521" s="46"/>
      <c r="FD521" s="46"/>
      <c r="FE521" s="46"/>
      <c r="FF521" s="46"/>
      <c r="FG521" s="46"/>
      <c r="FH521" s="46"/>
      <c r="FI521" s="46"/>
      <c r="FJ521" s="46"/>
      <c r="FK521" s="46"/>
      <c r="FL521" s="46"/>
      <c r="FM521" s="46"/>
      <c r="FN521" s="46"/>
      <c r="FO521" s="46"/>
      <c r="FP521" s="46"/>
      <c r="FQ521" s="46"/>
      <c r="FR521" s="46"/>
      <c r="FS521" s="46"/>
      <c r="FT521" s="46"/>
      <c r="FU521" s="46"/>
      <c r="FV521" s="46"/>
      <c r="FW521" s="46"/>
      <c r="FX521" s="46"/>
      <c r="FY521" s="46"/>
      <c r="FZ521" s="46"/>
      <c r="GA521" s="46"/>
      <c r="GB521" s="46"/>
      <c r="GC521" s="46"/>
      <c r="GD521" s="46"/>
      <c r="GE521" s="46"/>
      <c r="GF521" s="46"/>
      <c r="GG521" s="46"/>
      <c r="GH521" s="46"/>
      <c r="GI521" s="46"/>
      <c r="GJ521" s="46"/>
      <c r="GK521" s="46"/>
      <c r="GL521" s="46"/>
      <c r="GM521" s="46"/>
      <c r="GN521" s="46"/>
      <c r="GO521" s="46"/>
      <c r="GP521" s="46"/>
      <c r="GQ521" s="46"/>
      <c r="GR521" s="46"/>
      <c r="GS521" s="46"/>
      <c r="GT521" s="46"/>
      <c r="GU521" s="46"/>
      <c r="GV521" s="46"/>
      <c r="GW521" s="46"/>
      <c r="GX521" s="46"/>
      <c r="GY521" s="46"/>
      <c r="GZ521" s="46"/>
      <c r="HA521" s="46"/>
      <c r="HB521" s="46"/>
      <c r="HC521" s="46"/>
      <c r="HD521" s="46"/>
      <c r="HE521" s="46"/>
      <c r="HF521" s="46"/>
      <c r="HG521" s="46"/>
      <c r="HH521" s="46"/>
      <c r="HI521" s="46"/>
      <c r="HJ521" s="46"/>
      <c r="HK521" s="46"/>
      <c r="HL521" s="46"/>
      <c r="HM521" s="46"/>
      <c r="HN521" s="46"/>
      <c r="HO521" s="46"/>
      <c r="HP521" s="46"/>
      <c r="HQ521" s="46"/>
      <c r="HR521" s="46"/>
      <c r="HS521" s="46"/>
      <c r="HT521" s="46"/>
      <c r="HU521" s="46"/>
      <c r="HV521" s="46"/>
      <c r="HW521" s="46"/>
      <c r="HX521" s="46"/>
      <c r="HY521" s="46"/>
      <c r="HZ521" s="46"/>
      <c r="IA521" s="46"/>
      <c r="IB521" s="46"/>
      <c r="IC521" s="46"/>
      <c r="ID521" s="46"/>
      <c r="IE521" s="46"/>
      <c r="IF521" s="46"/>
      <c r="IG521" s="46"/>
      <c r="IH521" s="46"/>
      <c r="II521" s="46"/>
      <c r="IJ521" s="46"/>
      <c r="IK521" s="46"/>
      <c r="IL521" s="46"/>
      <c r="IM521" s="46"/>
      <c r="IN521" s="46"/>
      <c r="IO521" s="46"/>
      <c r="IP521" s="46"/>
      <c r="IQ521" s="46"/>
      <c r="IR521" s="46"/>
      <c r="IS521" s="46"/>
      <c r="IT521" s="46"/>
      <c r="IU521" s="46"/>
      <c r="IV521" s="46"/>
      <c r="IW521" s="46"/>
      <c r="IX521" s="46"/>
      <c r="IY521" s="46"/>
      <c r="IZ521" s="46"/>
      <c r="JA521" s="46"/>
      <c r="JB521" s="46"/>
      <c r="JC521" s="46"/>
      <c r="JD521" s="46"/>
      <c r="JE521" s="46"/>
    </row>
    <row r="522" spans="1:265" s="7" customFormat="1" ht="15" customHeight="1" thickBot="1" x14ac:dyDescent="0.25">
      <c r="A522" s="143"/>
      <c r="B522" s="73" t="s">
        <v>61</v>
      </c>
      <c r="C522" s="113"/>
      <c r="D522" s="866" t="s">
        <v>62</v>
      </c>
      <c r="E522" s="905"/>
      <c r="F522" s="437"/>
      <c r="G522" s="438"/>
      <c r="H522" s="180" t="s">
        <v>23</v>
      </c>
      <c r="I522" s="180" t="s">
        <v>99</v>
      </c>
      <c r="J522" s="180"/>
      <c r="K522" s="216" t="s">
        <v>977</v>
      </c>
      <c r="L522" s="216" t="s">
        <v>97</v>
      </c>
      <c r="M522" s="518" t="s">
        <v>393</v>
      </c>
      <c r="N522" s="518" t="s">
        <v>98</v>
      </c>
      <c r="O522" s="216" t="s">
        <v>344</v>
      </c>
      <c r="P522" s="2159">
        <f t="shared" si="46"/>
        <v>3</v>
      </c>
      <c r="Q522" s="288">
        <v>3</v>
      </c>
      <c r="R522" s="289"/>
      <c r="S522" s="289"/>
      <c r="T522" s="289"/>
      <c r="U522" s="289"/>
      <c r="V522" s="289"/>
      <c r="W522" s="290"/>
      <c r="X522" s="122"/>
      <c r="Y522" s="122"/>
      <c r="Z522" s="63"/>
      <c r="AA522" s="46"/>
      <c r="AB522" s="46"/>
      <c r="AC522" s="46" t="str">
        <f t="shared" si="45"/>
        <v/>
      </c>
      <c r="AD522" s="46"/>
      <c r="AE522" s="46"/>
      <c r="AF522" s="2111">
        <f t="shared" si="47"/>
        <v>3</v>
      </c>
      <c r="AG522" s="2111">
        <f t="shared" si="48"/>
        <v>0</v>
      </c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  <c r="CB522" s="46"/>
      <c r="CC522" s="46"/>
      <c r="CD522" s="46"/>
      <c r="CE522" s="46"/>
      <c r="CF522" s="46"/>
      <c r="CG522" s="46"/>
      <c r="CH522" s="46"/>
      <c r="CI522" s="46"/>
      <c r="CJ522" s="46"/>
      <c r="CK522" s="46"/>
      <c r="CL522" s="46"/>
      <c r="CM522" s="46"/>
      <c r="CN522" s="46"/>
      <c r="CO522" s="46"/>
      <c r="CP522" s="46"/>
      <c r="CQ522" s="46"/>
      <c r="CR522" s="46"/>
      <c r="CS522" s="46"/>
      <c r="CT522" s="46"/>
      <c r="CU522" s="46"/>
      <c r="CV522" s="46"/>
      <c r="CW522" s="46"/>
      <c r="CX522" s="46"/>
      <c r="CY522" s="46"/>
      <c r="CZ522" s="46"/>
      <c r="DA522" s="46"/>
      <c r="DB522" s="46"/>
      <c r="DC522" s="46"/>
      <c r="DD522" s="46"/>
      <c r="DE522" s="46"/>
      <c r="DF522" s="46"/>
      <c r="DG522" s="46"/>
      <c r="DH522" s="46"/>
      <c r="DI522" s="46"/>
      <c r="DJ522" s="46"/>
      <c r="DK522" s="46"/>
      <c r="DL522" s="46"/>
      <c r="DM522" s="46"/>
      <c r="DN522" s="46"/>
      <c r="DO522" s="46"/>
      <c r="DP522" s="46"/>
      <c r="DQ522" s="46"/>
      <c r="DR522" s="46"/>
      <c r="DS522" s="46"/>
      <c r="DT522" s="46"/>
      <c r="DU522" s="46"/>
      <c r="DV522" s="46"/>
      <c r="DW522" s="46"/>
      <c r="DX522" s="46"/>
      <c r="DY522" s="46"/>
      <c r="DZ522" s="46"/>
      <c r="EA522" s="46"/>
      <c r="EB522" s="46"/>
      <c r="EC522" s="46"/>
      <c r="ED522" s="46"/>
      <c r="EE522" s="46"/>
      <c r="EF522" s="46"/>
      <c r="EG522" s="46"/>
      <c r="EH522" s="46"/>
      <c r="EI522" s="46"/>
      <c r="EJ522" s="46"/>
      <c r="EK522" s="46"/>
      <c r="EL522" s="46"/>
      <c r="EM522" s="46"/>
      <c r="EN522" s="46"/>
      <c r="EO522" s="46"/>
      <c r="EP522" s="46"/>
      <c r="EQ522" s="46"/>
      <c r="ER522" s="46"/>
      <c r="ES522" s="46"/>
      <c r="ET522" s="46"/>
      <c r="EU522" s="46"/>
      <c r="EV522" s="46"/>
      <c r="EW522" s="46"/>
      <c r="EX522" s="46"/>
      <c r="EY522" s="46"/>
      <c r="EZ522" s="46"/>
      <c r="FA522" s="46"/>
      <c r="FB522" s="46"/>
      <c r="FC522" s="46"/>
      <c r="FD522" s="46"/>
      <c r="FE522" s="46"/>
      <c r="FF522" s="46"/>
      <c r="FG522" s="46"/>
      <c r="FH522" s="46"/>
      <c r="FI522" s="46"/>
      <c r="FJ522" s="46"/>
      <c r="FK522" s="46"/>
      <c r="FL522" s="46"/>
      <c r="FM522" s="46"/>
      <c r="FN522" s="46"/>
      <c r="FO522" s="46"/>
      <c r="FP522" s="46"/>
      <c r="FQ522" s="46"/>
      <c r="FR522" s="46"/>
      <c r="FS522" s="46"/>
      <c r="FT522" s="46"/>
      <c r="FU522" s="46"/>
      <c r="FV522" s="46"/>
      <c r="FW522" s="46"/>
      <c r="FX522" s="46"/>
      <c r="FY522" s="46"/>
      <c r="FZ522" s="46"/>
      <c r="GA522" s="46"/>
      <c r="GB522" s="46"/>
      <c r="GC522" s="46"/>
      <c r="GD522" s="46"/>
      <c r="GE522" s="46"/>
      <c r="GF522" s="46"/>
      <c r="GG522" s="46"/>
      <c r="GH522" s="46"/>
      <c r="GI522" s="46"/>
      <c r="GJ522" s="46"/>
      <c r="GK522" s="46"/>
      <c r="GL522" s="46"/>
      <c r="GM522" s="46"/>
      <c r="GN522" s="46"/>
      <c r="GO522" s="46"/>
      <c r="GP522" s="46"/>
      <c r="GQ522" s="46"/>
      <c r="GR522" s="46"/>
      <c r="GS522" s="46"/>
      <c r="GT522" s="46"/>
      <c r="GU522" s="46"/>
      <c r="GV522" s="46"/>
      <c r="GW522" s="46"/>
      <c r="GX522" s="46"/>
      <c r="GY522" s="46"/>
      <c r="GZ522" s="46"/>
      <c r="HA522" s="46"/>
      <c r="HB522" s="46"/>
      <c r="HC522" s="46"/>
      <c r="HD522" s="46"/>
      <c r="HE522" s="46"/>
      <c r="HF522" s="46"/>
      <c r="HG522" s="46"/>
      <c r="HH522" s="46"/>
      <c r="HI522" s="46"/>
      <c r="HJ522" s="46"/>
      <c r="HK522" s="46"/>
      <c r="HL522" s="46"/>
      <c r="HM522" s="46"/>
      <c r="HN522" s="46"/>
      <c r="HO522" s="46"/>
      <c r="HP522" s="46"/>
      <c r="HQ522" s="46"/>
      <c r="HR522" s="46"/>
      <c r="HS522" s="46"/>
      <c r="HT522" s="46"/>
      <c r="HU522" s="46"/>
      <c r="HV522" s="46"/>
      <c r="HW522" s="46"/>
      <c r="HX522" s="46"/>
      <c r="HY522" s="46"/>
      <c r="HZ522" s="46"/>
      <c r="IA522" s="46"/>
      <c r="IB522" s="46"/>
      <c r="IC522" s="46"/>
      <c r="ID522" s="46"/>
      <c r="IE522" s="46"/>
      <c r="IF522" s="46"/>
      <c r="IG522" s="46"/>
      <c r="IH522" s="46"/>
      <c r="II522" s="46"/>
      <c r="IJ522" s="46"/>
      <c r="IK522" s="46"/>
      <c r="IL522" s="46"/>
      <c r="IM522" s="46"/>
      <c r="IN522" s="46"/>
      <c r="IO522" s="46"/>
      <c r="IP522" s="46"/>
      <c r="IQ522" s="46"/>
      <c r="IR522" s="46"/>
      <c r="IS522" s="46"/>
      <c r="IT522" s="46"/>
      <c r="IU522" s="46"/>
      <c r="IV522" s="46"/>
      <c r="IW522" s="46"/>
      <c r="IX522" s="46"/>
      <c r="IY522" s="46"/>
      <c r="IZ522" s="46"/>
      <c r="JA522" s="46"/>
      <c r="JB522" s="46"/>
      <c r="JC522" s="46"/>
      <c r="JD522" s="46"/>
      <c r="JE522" s="46"/>
    </row>
    <row r="523" spans="1:265" s="7" customFormat="1" ht="15" customHeight="1" thickBot="1" x14ac:dyDescent="0.25">
      <c r="A523" s="790"/>
      <c r="B523" s="73" t="s">
        <v>61</v>
      </c>
      <c r="C523" s="113"/>
      <c r="D523" s="884" t="s">
        <v>62</v>
      </c>
      <c r="E523" s="905"/>
      <c r="F523" s="437"/>
      <c r="G523" s="438"/>
      <c r="H523" s="184" t="s">
        <v>23</v>
      </c>
      <c r="I523" s="184" t="s">
        <v>99</v>
      </c>
      <c r="J523" s="184"/>
      <c r="K523" s="225" t="s">
        <v>138</v>
      </c>
      <c r="L523" s="225" t="s">
        <v>97</v>
      </c>
      <c r="M523" s="397" t="s">
        <v>1125</v>
      </c>
      <c r="N523" s="397" t="s">
        <v>24</v>
      </c>
      <c r="O523" s="225" t="s">
        <v>348</v>
      </c>
      <c r="P523" s="2159">
        <f t="shared" si="46"/>
        <v>3</v>
      </c>
      <c r="Q523" s="297">
        <v>3</v>
      </c>
      <c r="R523" s="298"/>
      <c r="S523" s="298"/>
      <c r="T523" s="298"/>
      <c r="U523" s="298"/>
      <c r="V523" s="298"/>
      <c r="W523" s="299"/>
      <c r="X523" s="122"/>
      <c r="Y523" s="122"/>
      <c r="Z523" s="63"/>
      <c r="AA523" s="46"/>
      <c r="AB523" s="46"/>
      <c r="AC523" s="46" t="str">
        <f t="shared" si="45"/>
        <v/>
      </c>
      <c r="AD523" s="46"/>
      <c r="AE523" s="46"/>
      <c r="AF523" s="2111">
        <f t="shared" si="47"/>
        <v>3</v>
      </c>
      <c r="AG523" s="2111">
        <f t="shared" si="48"/>
        <v>0</v>
      </c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  <c r="CB523" s="46"/>
      <c r="CC523" s="46"/>
      <c r="CD523" s="46"/>
      <c r="CE523" s="46"/>
      <c r="CF523" s="46"/>
      <c r="CG523" s="46"/>
      <c r="CH523" s="46"/>
      <c r="CI523" s="46"/>
      <c r="CJ523" s="46"/>
      <c r="CK523" s="46"/>
      <c r="CL523" s="46"/>
      <c r="CM523" s="46"/>
      <c r="CN523" s="46"/>
      <c r="CO523" s="46"/>
      <c r="CP523" s="46"/>
      <c r="CQ523" s="46"/>
      <c r="CR523" s="46"/>
      <c r="CS523" s="46"/>
      <c r="CT523" s="46"/>
      <c r="CU523" s="46"/>
      <c r="CV523" s="46"/>
      <c r="CW523" s="46"/>
      <c r="CX523" s="46"/>
      <c r="CY523" s="46"/>
      <c r="CZ523" s="46"/>
      <c r="DA523" s="46"/>
      <c r="DB523" s="46"/>
      <c r="DC523" s="46"/>
      <c r="DD523" s="46"/>
      <c r="DE523" s="46"/>
      <c r="DF523" s="46"/>
      <c r="DG523" s="46"/>
      <c r="DH523" s="46"/>
      <c r="DI523" s="46"/>
      <c r="DJ523" s="46"/>
      <c r="DK523" s="46"/>
      <c r="DL523" s="46"/>
      <c r="DM523" s="46"/>
      <c r="DN523" s="46"/>
      <c r="DO523" s="46"/>
      <c r="DP523" s="46"/>
      <c r="DQ523" s="46"/>
      <c r="DR523" s="46"/>
      <c r="DS523" s="46"/>
      <c r="DT523" s="46"/>
      <c r="DU523" s="46"/>
      <c r="DV523" s="46"/>
      <c r="DW523" s="46"/>
      <c r="DX523" s="46"/>
      <c r="DY523" s="46"/>
      <c r="DZ523" s="46"/>
      <c r="EA523" s="46"/>
      <c r="EB523" s="46"/>
      <c r="EC523" s="46"/>
      <c r="ED523" s="46"/>
      <c r="EE523" s="46"/>
      <c r="EF523" s="46"/>
      <c r="EG523" s="46"/>
      <c r="EH523" s="46"/>
      <c r="EI523" s="46"/>
      <c r="EJ523" s="46"/>
      <c r="EK523" s="46"/>
      <c r="EL523" s="46"/>
      <c r="EM523" s="46"/>
      <c r="EN523" s="46"/>
      <c r="EO523" s="46"/>
      <c r="EP523" s="46"/>
      <c r="EQ523" s="46"/>
      <c r="ER523" s="46"/>
      <c r="ES523" s="46"/>
      <c r="ET523" s="46"/>
      <c r="EU523" s="46"/>
      <c r="EV523" s="46"/>
      <c r="EW523" s="46"/>
      <c r="EX523" s="46"/>
      <c r="EY523" s="46"/>
      <c r="EZ523" s="46"/>
      <c r="FA523" s="46"/>
      <c r="FB523" s="46"/>
      <c r="FC523" s="46"/>
      <c r="FD523" s="46"/>
      <c r="FE523" s="46"/>
      <c r="FF523" s="46"/>
      <c r="FG523" s="46"/>
      <c r="FH523" s="46"/>
      <c r="FI523" s="46"/>
      <c r="FJ523" s="46"/>
      <c r="FK523" s="46"/>
      <c r="FL523" s="46"/>
      <c r="FM523" s="46"/>
      <c r="FN523" s="46"/>
      <c r="FO523" s="46"/>
      <c r="FP523" s="46"/>
      <c r="FQ523" s="46"/>
      <c r="FR523" s="46"/>
      <c r="FS523" s="46"/>
      <c r="FT523" s="46"/>
      <c r="FU523" s="46"/>
      <c r="FV523" s="46"/>
      <c r="FW523" s="46"/>
      <c r="FX523" s="46"/>
      <c r="FY523" s="46"/>
      <c r="FZ523" s="46"/>
      <c r="GA523" s="46"/>
      <c r="GB523" s="46"/>
      <c r="GC523" s="46"/>
      <c r="GD523" s="46"/>
      <c r="GE523" s="46"/>
      <c r="GF523" s="46"/>
      <c r="GG523" s="46"/>
      <c r="GH523" s="46"/>
      <c r="GI523" s="46"/>
      <c r="GJ523" s="46"/>
      <c r="GK523" s="46"/>
      <c r="GL523" s="46"/>
      <c r="GM523" s="46"/>
      <c r="GN523" s="46"/>
      <c r="GO523" s="46"/>
      <c r="GP523" s="46"/>
      <c r="GQ523" s="46"/>
      <c r="GR523" s="46"/>
      <c r="GS523" s="46"/>
      <c r="GT523" s="46"/>
      <c r="GU523" s="46"/>
      <c r="GV523" s="46"/>
      <c r="GW523" s="46"/>
      <c r="GX523" s="46"/>
      <c r="GY523" s="46"/>
      <c r="GZ523" s="46"/>
      <c r="HA523" s="46"/>
      <c r="HB523" s="46"/>
      <c r="HC523" s="46"/>
      <c r="HD523" s="46"/>
      <c r="HE523" s="46"/>
      <c r="HF523" s="46"/>
      <c r="HG523" s="46"/>
      <c r="HH523" s="46"/>
      <c r="HI523" s="46"/>
      <c r="HJ523" s="46"/>
      <c r="HK523" s="46"/>
      <c r="HL523" s="46"/>
      <c r="HM523" s="46"/>
      <c r="HN523" s="46"/>
      <c r="HO523" s="46"/>
      <c r="HP523" s="46"/>
      <c r="HQ523" s="46"/>
      <c r="HR523" s="46"/>
      <c r="HS523" s="46"/>
      <c r="HT523" s="46"/>
      <c r="HU523" s="46"/>
      <c r="HV523" s="46"/>
      <c r="HW523" s="46"/>
      <c r="HX523" s="46"/>
      <c r="HY523" s="46"/>
      <c r="HZ523" s="46"/>
      <c r="IA523" s="46"/>
      <c r="IB523" s="46"/>
      <c r="IC523" s="46"/>
      <c r="ID523" s="46"/>
      <c r="IE523" s="46"/>
      <c r="IF523" s="46"/>
      <c r="IG523" s="46"/>
      <c r="IH523" s="46"/>
      <c r="II523" s="46"/>
      <c r="IJ523" s="46"/>
      <c r="IK523" s="46"/>
      <c r="IL523" s="46"/>
      <c r="IM523" s="46"/>
      <c r="IN523" s="46"/>
      <c r="IO523" s="46"/>
      <c r="IP523" s="46"/>
      <c r="IQ523" s="46"/>
      <c r="IR523" s="46"/>
      <c r="IS523" s="46"/>
      <c r="IT523" s="46"/>
      <c r="IU523" s="46"/>
      <c r="IV523" s="46"/>
      <c r="IW523" s="46"/>
      <c r="IX523" s="46"/>
      <c r="IY523" s="46"/>
      <c r="IZ523" s="46"/>
      <c r="JA523" s="46"/>
      <c r="JB523" s="46"/>
      <c r="JC523" s="46"/>
      <c r="JD523" s="46"/>
      <c r="JE523" s="46"/>
    </row>
    <row r="524" spans="1:265" s="7" customFormat="1" ht="15" customHeight="1" thickBot="1" x14ac:dyDescent="0.25">
      <c r="A524" s="790"/>
      <c r="B524" s="73" t="s">
        <v>61</v>
      </c>
      <c r="C524" s="113"/>
      <c r="D524" s="884" t="s">
        <v>62</v>
      </c>
      <c r="E524" s="905"/>
      <c r="F524" s="437"/>
      <c r="G524" s="438"/>
      <c r="H524" s="184" t="s">
        <v>23</v>
      </c>
      <c r="I524" s="184" t="s">
        <v>99</v>
      </c>
      <c r="J524" s="184"/>
      <c r="K524" s="225" t="s">
        <v>138</v>
      </c>
      <c r="L524" s="225" t="s">
        <v>97</v>
      </c>
      <c r="M524" s="397" t="s">
        <v>1125</v>
      </c>
      <c r="N524" s="397" t="s">
        <v>98</v>
      </c>
      <c r="O524" s="225" t="s">
        <v>344</v>
      </c>
      <c r="P524" s="2159">
        <f t="shared" si="46"/>
        <v>3</v>
      </c>
      <c r="Q524" s="297">
        <v>3</v>
      </c>
      <c r="R524" s="298"/>
      <c r="S524" s="298"/>
      <c r="T524" s="298"/>
      <c r="U524" s="298"/>
      <c r="V524" s="298"/>
      <c r="W524" s="299"/>
      <c r="X524" s="122"/>
      <c r="Y524" s="122"/>
      <c r="Z524" s="63"/>
      <c r="AA524" s="46"/>
      <c r="AB524" s="46"/>
      <c r="AC524" s="46" t="str">
        <f t="shared" si="45"/>
        <v/>
      </c>
      <c r="AD524" s="46"/>
      <c r="AE524" s="46"/>
      <c r="AF524" s="2111">
        <f t="shared" si="47"/>
        <v>3</v>
      </c>
      <c r="AG524" s="2111">
        <f t="shared" si="48"/>
        <v>0</v>
      </c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  <c r="BY524" s="46"/>
      <c r="BZ524" s="46"/>
      <c r="CA524" s="46"/>
      <c r="CB524" s="46"/>
      <c r="CC524" s="46"/>
      <c r="CD524" s="46"/>
      <c r="CE524" s="46"/>
      <c r="CF524" s="46"/>
      <c r="CG524" s="46"/>
      <c r="CH524" s="46"/>
      <c r="CI524" s="46"/>
      <c r="CJ524" s="46"/>
      <c r="CK524" s="46"/>
      <c r="CL524" s="46"/>
      <c r="CM524" s="46"/>
      <c r="CN524" s="46"/>
      <c r="CO524" s="46"/>
      <c r="CP524" s="46"/>
      <c r="CQ524" s="46"/>
      <c r="CR524" s="46"/>
      <c r="CS524" s="46"/>
      <c r="CT524" s="46"/>
      <c r="CU524" s="46"/>
      <c r="CV524" s="46"/>
      <c r="CW524" s="46"/>
      <c r="CX524" s="46"/>
      <c r="CY524" s="46"/>
      <c r="CZ524" s="46"/>
      <c r="DA524" s="46"/>
      <c r="DB524" s="46"/>
      <c r="DC524" s="46"/>
      <c r="DD524" s="46"/>
      <c r="DE524" s="46"/>
      <c r="DF524" s="46"/>
      <c r="DG524" s="46"/>
      <c r="DH524" s="46"/>
      <c r="DI524" s="46"/>
      <c r="DJ524" s="46"/>
      <c r="DK524" s="46"/>
      <c r="DL524" s="46"/>
      <c r="DM524" s="46"/>
      <c r="DN524" s="46"/>
      <c r="DO524" s="46"/>
      <c r="DP524" s="46"/>
      <c r="DQ524" s="46"/>
      <c r="DR524" s="46"/>
      <c r="DS524" s="46"/>
      <c r="DT524" s="46"/>
      <c r="DU524" s="46"/>
      <c r="DV524" s="46"/>
      <c r="DW524" s="46"/>
      <c r="DX524" s="46"/>
      <c r="DY524" s="46"/>
      <c r="DZ524" s="46"/>
      <c r="EA524" s="46"/>
      <c r="EB524" s="46"/>
      <c r="EC524" s="46"/>
      <c r="ED524" s="46"/>
      <c r="EE524" s="46"/>
      <c r="EF524" s="46"/>
      <c r="EG524" s="46"/>
      <c r="EH524" s="46"/>
      <c r="EI524" s="46"/>
      <c r="EJ524" s="46"/>
      <c r="EK524" s="46"/>
      <c r="EL524" s="46"/>
      <c r="EM524" s="46"/>
      <c r="EN524" s="46"/>
      <c r="EO524" s="46"/>
      <c r="EP524" s="46"/>
      <c r="EQ524" s="46"/>
      <c r="ER524" s="46"/>
      <c r="ES524" s="46"/>
      <c r="ET524" s="46"/>
      <c r="EU524" s="46"/>
      <c r="EV524" s="46"/>
      <c r="EW524" s="46"/>
      <c r="EX524" s="46"/>
      <c r="EY524" s="46"/>
      <c r="EZ524" s="46"/>
      <c r="FA524" s="46"/>
      <c r="FB524" s="46"/>
      <c r="FC524" s="46"/>
      <c r="FD524" s="46"/>
      <c r="FE524" s="46"/>
      <c r="FF524" s="46"/>
      <c r="FG524" s="46"/>
      <c r="FH524" s="46"/>
      <c r="FI524" s="46"/>
      <c r="FJ524" s="46"/>
      <c r="FK524" s="46"/>
      <c r="FL524" s="46"/>
      <c r="FM524" s="46"/>
      <c r="FN524" s="46"/>
      <c r="FO524" s="46"/>
      <c r="FP524" s="46"/>
      <c r="FQ524" s="46"/>
      <c r="FR524" s="46"/>
      <c r="FS524" s="46"/>
      <c r="FT524" s="46"/>
      <c r="FU524" s="46"/>
      <c r="FV524" s="46"/>
      <c r="FW524" s="46"/>
      <c r="FX524" s="46"/>
      <c r="FY524" s="46"/>
      <c r="FZ524" s="46"/>
      <c r="GA524" s="46"/>
      <c r="GB524" s="46"/>
      <c r="GC524" s="46"/>
      <c r="GD524" s="46"/>
      <c r="GE524" s="46"/>
      <c r="GF524" s="46"/>
      <c r="GG524" s="46"/>
      <c r="GH524" s="46"/>
      <c r="GI524" s="46"/>
      <c r="GJ524" s="46"/>
      <c r="GK524" s="46"/>
      <c r="GL524" s="46"/>
      <c r="GM524" s="46"/>
      <c r="GN524" s="46"/>
      <c r="GO524" s="46"/>
      <c r="GP524" s="46"/>
      <c r="GQ524" s="46"/>
      <c r="GR524" s="46"/>
      <c r="GS524" s="46"/>
      <c r="GT524" s="46"/>
      <c r="GU524" s="46"/>
      <c r="GV524" s="46"/>
      <c r="GW524" s="46"/>
      <c r="GX524" s="46"/>
      <c r="GY524" s="46"/>
      <c r="GZ524" s="46"/>
      <c r="HA524" s="46"/>
      <c r="HB524" s="46"/>
      <c r="HC524" s="46"/>
      <c r="HD524" s="46"/>
      <c r="HE524" s="46"/>
      <c r="HF524" s="46"/>
      <c r="HG524" s="46"/>
      <c r="HH524" s="46"/>
      <c r="HI524" s="46"/>
      <c r="HJ524" s="46"/>
      <c r="HK524" s="46"/>
      <c r="HL524" s="46"/>
      <c r="HM524" s="46"/>
      <c r="HN524" s="46"/>
      <c r="HO524" s="46"/>
      <c r="HP524" s="46"/>
      <c r="HQ524" s="46"/>
      <c r="HR524" s="46"/>
      <c r="HS524" s="46"/>
      <c r="HT524" s="46"/>
      <c r="HU524" s="46"/>
      <c r="HV524" s="46"/>
      <c r="HW524" s="46"/>
      <c r="HX524" s="46"/>
      <c r="HY524" s="46"/>
      <c r="HZ524" s="46"/>
      <c r="IA524" s="46"/>
      <c r="IB524" s="46"/>
      <c r="IC524" s="46"/>
      <c r="ID524" s="46"/>
      <c r="IE524" s="46"/>
      <c r="IF524" s="46"/>
      <c r="IG524" s="46"/>
      <c r="IH524" s="46"/>
      <c r="II524" s="46"/>
      <c r="IJ524" s="46"/>
      <c r="IK524" s="46"/>
      <c r="IL524" s="46"/>
      <c r="IM524" s="46"/>
      <c r="IN524" s="46"/>
      <c r="IO524" s="46"/>
      <c r="IP524" s="46"/>
      <c r="IQ524" s="46"/>
      <c r="IR524" s="46"/>
      <c r="IS524" s="46"/>
      <c r="IT524" s="46"/>
      <c r="IU524" s="46"/>
      <c r="IV524" s="46"/>
      <c r="IW524" s="46"/>
      <c r="IX524" s="46"/>
      <c r="IY524" s="46"/>
      <c r="IZ524" s="46"/>
      <c r="JA524" s="46"/>
      <c r="JB524" s="46"/>
      <c r="JC524" s="46"/>
      <c r="JD524" s="46"/>
      <c r="JE524" s="46"/>
    </row>
    <row r="525" spans="1:265" s="7" customFormat="1" ht="15" customHeight="1" thickBot="1" x14ac:dyDescent="0.25">
      <c r="A525" s="790"/>
      <c r="B525" s="73" t="s">
        <v>61</v>
      </c>
      <c r="C525" s="113"/>
      <c r="D525" s="884" t="s">
        <v>62</v>
      </c>
      <c r="E525" s="905"/>
      <c r="F525" s="437"/>
      <c r="G525" s="438"/>
      <c r="H525" s="184" t="s">
        <v>23</v>
      </c>
      <c r="I525" s="184" t="s">
        <v>108</v>
      </c>
      <c r="J525" s="184"/>
      <c r="K525" s="225" t="s">
        <v>953</v>
      </c>
      <c r="L525" s="225" t="s">
        <v>97</v>
      </c>
      <c r="M525" s="397">
        <v>9</v>
      </c>
      <c r="N525" s="397" t="s">
        <v>24</v>
      </c>
      <c r="O525" s="225" t="s">
        <v>348</v>
      </c>
      <c r="P525" s="2159">
        <f t="shared" si="46"/>
        <v>2</v>
      </c>
      <c r="Q525" s="297">
        <v>2</v>
      </c>
      <c r="R525" s="298"/>
      <c r="S525" s="298"/>
      <c r="T525" s="298"/>
      <c r="U525" s="298"/>
      <c r="V525" s="298"/>
      <c r="W525" s="299"/>
      <c r="X525" s="122"/>
      <c r="Y525" s="122"/>
      <c r="Z525" s="63"/>
      <c r="AA525" s="46"/>
      <c r="AB525" s="46"/>
      <c r="AC525" s="46" t="str">
        <f t="shared" si="45"/>
        <v/>
      </c>
      <c r="AD525" s="46"/>
      <c r="AE525" s="46"/>
      <c r="AF525" s="2111">
        <f t="shared" si="47"/>
        <v>2</v>
      </c>
      <c r="AG525" s="2111">
        <f t="shared" si="48"/>
        <v>0</v>
      </c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  <c r="CJ525" s="46"/>
      <c r="CK525" s="46"/>
      <c r="CL525" s="46"/>
      <c r="CM525" s="46"/>
      <c r="CN525" s="46"/>
      <c r="CO525" s="46"/>
      <c r="CP525" s="46"/>
      <c r="CQ525" s="46"/>
      <c r="CR525" s="46"/>
      <c r="CS525" s="46"/>
      <c r="CT525" s="46"/>
      <c r="CU525" s="46"/>
      <c r="CV525" s="46"/>
      <c r="CW525" s="46"/>
      <c r="CX525" s="46"/>
      <c r="CY525" s="46"/>
      <c r="CZ525" s="46"/>
      <c r="DA525" s="46"/>
      <c r="DB525" s="46"/>
      <c r="DC525" s="46"/>
      <c r="DD525" s="46"/>
      <c r="DE525" s="46"/>
      <c r="DF525" s="46"/>
      <c r="DG525" s="46"/>
      <c r="DH525" s="46"/>
      <c r="DI525" s="46"/>
      <c r="DJ525" s="46"/>
      <c r="DK525" s="46"/>
      <c r="DL525" s="46"/>
      <c r="DM525" s="46"/>
      <c r="DN525" s="46"/>
      <c r="DO525" s="46"/>
      <c r="DP525" s="46"/>
      <c r="DQ525" s="46"/>
      <c r="DR525" s="46"/>
      <c r="DS525" s="46"/>
      <c r="DT525" s="46"/>
      <c r="DU525" s="46"/>
      <c r="DV525" s="46"/>
      <c r="DW525" s="46"/>
      <c r="DX525" s="46"/>
      <c r="DY525" s="46"/>
      <c r="DZ525" s="46"/>
      <c r="EA525" s="46"/>
      <c r="EB525" s="46"/>
      <c r="EC525" s="46"/>
      <c r="ED525" s="46"/>
      <c r="EE525" s="46"/>
      <c r="EF525" s="46"/>
      <c r="EG525" s="46"/>
      <c r="EH525" s="46"/>
      <c r="EI525" s="46"/>
      <c r="EJ525" s="46"/>
      <c r="EK525" s="46"/>
      <c r="EL525" s="46"/>
      <c r="EM525" s="46"/>
      <c r="EN525" s="46"/>
      <c r="EO525" s="46"/>
      <c r="EP525" s="46"/>
      <c r="EQ525" s="46"/>
      <c r="ER525" s="46"/>
      <c r="ES525" s="46"/>
      <c r="ET525" s="46"/>
      <c r="EU525" s="46"/>
      <c r="EV525" s="46"/>
      <c r="EW525" s="46"/>
      <c r="EX525" s="46"/>
      <c r="EY525" s="46"/>
      <c r="EZ525" s="46"/>
      <c r="FA525" s="46"/>
      <c r="FB525" s="46"/>
      <c r="FC525" s="46"/>
      <c r="FD525" s="46"/>
      <c r="FE525" s="46"/>
      <c r="FF525" s="46"/>
      <c r="FG525" s="46"/>
      <c r="FH525" s="46"/>
      <c r="FI525" s="46"/>
      <c r="FJ525" s="46"/>
      <c r="FK525" s="46"/>
      <c r="FL525" s="46"/>
      <c r="FM525" s="46"/>
      <c r="FN525" s="46"/>
      <c r="FO525" s="46"/>
      <c r="FP525" s="46"/>
      <c r="FQ525" s="46"/>
      <c r="FR525" s="46"/>
      <c r="FS525" s="46"/>
      <c r="FT525" s="46"/>
      <c r="FU525" s="46"/>
      <c r="FV525" s="46"/>
      <c r="FW525" s="46"/>
      <c r="FX525" s="46"/>
      <c r="FY525" s="46"/>
      <c r="FZ525" s="46"/>
      <c r="GA525" s="46"/>
      <c r="GB525" s="46"/>
      <c r="GC525" s="46"/>
      <c r="GD525" s="46"/>
      <c r="GE525" s="46"/>
      <c r="GF525" s="46"/>
      <c r="GG525" s="46"/>
      <c r="GH525" s="46"/>
      <c r="GI525" s="46"/>
      <c r="GJ525" s="46"/>
      <c r="GK525" s="46"/>
      <c r="GL525" s="46"/>
      <c r="GM525" s="46"/>
      <c r="GN525" s="46"/>
      <c r="GO525" s="46"/>
      <c r="GP525" s="46"/>
      <c r="GQ525" s="46"/>
      <c r="GR525" s="46"/>
      <c r="GS525" s="46"/>
      <c r="GT525" s="46"/>
      <c r="GU525" s="46"/>
      <c r="GV525" s="46"/>
      <c r="GW525" s="46"/>
      <c r="GX525" s="46"/>
      <c r="GY525" s="46"/>
      <c r="GZ525" s="46"/>
      <c r="HA525" s="46"/>
      <c r="HB525" s="46"/>
      <c r="HC525" s="46"/>
      <c r="HD525" s="46"/>
      <c r="HE525" s="46"/>
      <c r="HF525" s="46"/>
      <c r="HG525" s="46"/>
      <c r="HH525" s="46"/>
      <c r="HI525" s="46"/>
      <c r="HJ525" s="46"/>
      <c r="HK525" s="46"/>
      <c r="HL525" s="46"/>
      <c r="HM525" s="46"/>
      <c r="HN525" s="46"/>
      <c r="HO525" s="46"/>
      <c r="HP525" s="46"/>
      <c r="HQ525" s="46"/>
      <c r="HR525" s="46"/>
      <c r="HS525" s="46"/>
      <c r="HT525" s="46"/>
      <c r="HU525" s="46"/>
      <c r="HV525" s="46"/>
      <c r="HW525" s="46"/>
      <c r="HX525" s="46"/>
      <c r="HY525" s="46"/>
      <c r="HZ525" s="46"/>
      <c r="IA525" s="46"/>
      <c r="IB525" s="46"/>
      <c r="IC525" s="46"/>
      <c r="ID525" s="46"/>
      <c r="IE525" s="46"/>
      <c r="IF525" s="46"/>
      <c r="IG525" s="46"/>
      <c r="IH525" s="46"/>
      <c r="II525" s="46"/>
      <c r="IJ525" s="46"/>
      <c r="IK525" s="46"/>
      <c r="IL525" s="46"/>
      <c r="IM525" s="46"/>
      <c r="IN525" s="46"/>
      <c r="IO525" s="46"/>
      <c r="IP525" s="46"/>
      <c r="IQ525" s="46"/>
      <c r="IR525" s="46"/>
      <c r="IS525" s="46"/>
      <c r="IT525" s="46"/>
      <c r="IU525" s="46"/>
      <c r="IV525" s="46"/>
      <c r="IW525" s="46"/>
      <c r="IX525" s="46"/>
      <c r="IY525" s="46"/>
      <c r="IZ525" s="46"/>
      <c r="JA525" s="46"/>
      <c r="JB525" s="46"/>
      <c r="JC525" s="46"/>
      <c r="JD525" s="46"/>
      <c r="JE525" s="46"/>
    </row>
    <row r="526" spans="1:265" s="7" customFormat="1" ht="15" customHeight="1" thickBot="1" x14ac:dyDescent="0.25">
      <c r="A526" s="790"/>
      <c r="B526" s="73" t="s">
        <v>61</v>
      </c>
      <c r="C526" s="113"/>
      <c r="D526" s="884" t="s">
        <v>62</v>
      </c>
      <c r="E526" s="905"/>
      <c r="F526" s="437"/>
      <c r="G526" s="438"/>
      <c r="H526" s="184" t="s">
        <v>23</v>
      </c>
      <c r="I526" s="184" t="s">
        <v>99</v>
      </c>
      <c r="J526" s="1756" t="s">
        <v>1424</v>
      </c>
      <c r="K526" s="212" t="s">
        <v>1505</v>
      </c>
      <c r="L526" s="225"/>
      <c r="M526" s="397"/>
      <c r="N526" s="397"/>
      <c r="O526" s="225"/>
      <c r="P526" s="2159">
        <f t="shared" si="46"/>
        <v>0</v>
      </c>
      <c r="Q526" s="297"/>
      <c r="R526" s="298"/>
      <c r="S526" s="298">
        <v>4</v>
      </c>
      <c r="T526" s="298"/>
      <c r="U526" s="298"/>
      <c r="V526" s="298"/>
      <c r="W526" s="299"/>
      <c r="X526" s="122"/>
      <c r="Y526" s="122"/>
      <c r="Z526" s="63"/>
      <c r="AA526" s="46"/>
      <c r="AB526" s="46"/>
      <c r="AC526" s="46" t="str">
        <f t="shared" si="45"/>
        <v/>
      </c>
      <c r="AD526" s="46"/>
      <c r="AE526" s="46"/>
      <c r="AF526" s="2111">
        <f t="shared" si="47"/>
        <v>0</v>
      </c>
      <c r="AG526" s="2111">
        <f t="shared" si="48"/>
        <v>4</v>
      </c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  <c r="BP526" s="46"/>
      <c r="BQ526" s="46"/>
      <c r="BR526" s="46"/>
      <c r="BS526" s="46"/>
      <c r="BT526" s="46"/>
      <c r="BU526" s="46"/>
      <c r="BV526" s="46"/>
      <c r="BW526" s="46"/>
      <c r="BX526" s="46"/>
      <c r="BY526" s="46"/>
      <c r="BZ526" s="46"/>
      <c r="CA526" s="46"/>
      <c r="CB526" s="46"/>
      <c r="CC526" s="46"/>
      <c r="CD526" s="46"/>
      <c r="CE526" s="46"/>
      <c r="CF526" s="46"/>
      <c r="CG526" s="46"/>
      <c r="CH526" s="46"/>
      <c r="CI526" s="46"/>
      <c r="CJ526" s="46"/>
      <c r="CK526" s="46"/>
      <c r="CL526" s="46"/>
      <c r="CM526" s="46"/>
      <c r="CN526" s="46"/>
      <c r="CO526" s="46"/>
      <c r="CP526" s="46"/>
      <c r="CQ526" s="46"/>
      <c r="CR526" s="46"/>
      <c r="CS526" s="46"/>
      <c r="CT526" s="46"/>
      <c r="CU526" s="46"/>
      <c r="CV526" s="46"/>
      <c r="CW526" s="46"/>
      <c r="CX526" s="46"/>
      <c r="CY526" s="46"/>
      <c r="CZ526" s="46"/>
      <c r="DA526" s="46"/>
      <c r="DB526" s="46"/>
      <c r="DC526" s="46"/>
      <c r="DD526" s="46"/>
      <c r="DE526" s="46"/>
      <c r="DF526" s="46"/>
      <c r="DG526" s="46"/>
      <c r="DH526" s="46"/>
      <c r="DI526" s="46"/>
      <c r="DJ526" s="46"/>
      <c r="DK526" s="46"/>
      <c r="DL526" s="46"/>
      <c r="DM526" s="46"/>
      <c r="DN526" s="46"/>
      <c r="DO526" s="46"/>
      <c r="DP526" s="46"/>
      <c r="DQ526" s="46"/>
      <c r="DR526" s="46"/>
      <c r="DS526" s="46"/>
      <c r="DT526" s="46"/>
      <c r="DU526" s="46"/>
      <c r="DV526" s="46"/>
      <c r="DW526" s="46"/>
      <c r="DX526" s="46"/>
      <c r="DY526" s="46"/>
      <c r="DZ526" s="46"/>
      <c r="EA526" s="46"/>
      <c r="EB526" s="46"/>
      <c r="EC526" s="46"/>
      <c r="ED526" s="46"/>
      <c r="EE526" s="46"/>
      <c r="EF526" s="46"/>
      <c r="EG526" s="46"/>
      <c r="EH526" s="46"/>
      <c r="EI526" s="46"/>
      <c r="EJ526" s="46"/>
      <c r="EK526" s="46"/>
      <c r="EL526" s="46"/>
      <c r="EM526" s="46"/>
      <c r="EN526" s="46"/>
      <c r="EO526" s="46"/>
      <c r="EP526" s="46"/>
      <c r="EQ526" s="46"/>
      <c r="ER526" s="46"/>
      <c r="ES526" s="46"/>
      <c r="ET526" s="46"/>
      <c r="EU526" s="46"/>
      <c r="EV526" s="46"/>
      <c r="EW526" s="46"/>
      <c r="EX526" s="46"/>
      <c r="EY526" s="46"/>
      <c r="EZ526" s="46"/>
      <c r="FA526" s="46"/>
      <c r="FB526" s="46"/>
      <c r="FC526" s="46"/>
      <c r="FD526" s="46"/>
      <c r="FE526" s="46"/>
      <c r="FF526" s="46"/>
      <c r="FG526" s="46"/>
      <c r="FH526" s="46"/>
      <c r="FI526" s="46"/>
      <c r="FJ526" s="46"/>
      <c r="FK526" s="46"/>
      <c r="FL526" s="46"/>
      <c r="FM526" s="46"/>
      <c r="FN526" s="46"/>
      <c r="FO526" s="46"/>
      <c r="FP526" s="46"/>
      <c r="FQ526" s="46"/>
      <c r="FR526" s="46"/>
      <c r="FS526" s="46"/>
      <c r="FT526" s="46"/>
      <c r="FU526" s="46"/>
      <c r="FV526" s="46"/>
      <c r="FW526" s="46"/>
      <c r="FX526" s="46"/>
      <c r="FY526" s="46"/>
      <c r="FZ526" s="46"/>
      <c r="GA526" s="46"/>
      <c r="GB526" s="46"/>
      <c r="GC526" s="46"/>
      <c r="GD526" s="46"/>
      <c r="GE526" s="46"/>
      <c r="GF526" s="46"/>
      <c r="GG526" s="46"/>
      <c r="GH526" s="46"/>
      <c r="GI526" s="46"/>
      <c r="GJ526" s="46"/>
      <c r="GK526" s="46"/>
      <c r="GL526" s="46"/>
      <c r="GM526" s="46"/>
      <c r="GN526" s="46"/>
      <c r="GO526" s="46"/>
      <c r="GP526" s="46"/>
      <c r="GQ526" s="46"/>
      <c r="GR526" s="46"/>
      <c r="GS526" s="46"/>
      <c r="GT526" s="46"/>
      <c r="GU526" s="46"/>
      <c r="GV526" s="46"/>
      <c r="GW526" s="46"/>
      <c r="GX526" s="46"/>
      <c r="GY526" s="46"/>
      <c r="GZ526" s="46"/>
      <c r="HA526" s="46"/>
      <c r="HB526" s="46"/>
      <c r="HC526" s="46"/>
      <c r="HD526" s="46"/>
      <c r="HE526" s="46"/>
      <c r="HF526" s="46"/>
      <c r="HG526" s="46"/>
      <c r="HH526" s="46"/>
      <c r="HI526" s="46"/>
      <c r="HJ526" s="46"/>
      <c r="HK526" s="46"/>
      <c r="HL526" s="46"/>
      <c r="HM526" s="46"/>
      <c r="HN526" s="46"/>
      <c r="HO526" s="46"/>
      <c r="HP526" s="46"/>
      <c r="HQ526" s="46"/>
      <c r="HR526" s="46"/>
      <c r="HS526" s="46"/>
      <c r="HT526" s="46"/>
      <c r="HU526" s="46"/>
      <c r="HV526" s="46"/>
      <c r="HW526" s="46"/>
      <c r="HX526" s="46"/>
      <c r="HY526" s="46"/>
      <c r="HZ526" s="46"/>
      <c r="IA526" s="46"/>
      <c r="IB526" s="46"/>
      <c r="IC526" s="46"/>
      <c r="ID526" s="46"/>
      <c r="IE526" s="46"/>
      <c r="IF526" s="46"/>
      <c r="IG526" s="46"/>
      <c r="IH526" s="46"/>
      <c r="II526" s="46"/>
      <c r="IJ526" s="46"/>
      <c r="IK526" s="46"/>
      <c r="IL526" s="46"/>
      <c r="IM526" s="46"/>
      <c r="IN526" s="46"/>
      <c r="IO526" s="46"/>
      <c r="IP526" s="46"/>
      <c r="IQ526" s="46"/>
      <c r="IR526" s="46"/>
      <c r="IS526" s="46"/>
      <c r="IT526" s="46"/>
      <c r="IU526" s="46"/>
      <c r="IV526" s="46"/>
      <c r="IW526" s="46"/>
      <c r="IX526" s="46"/>
      <c r="IY526" s="46"/>
      <c r="IZ526" s="46"/>
      <c r="JA526" s="46"/>
      <c r="JB526" s="46"/>
      <c r="JC526" s="46"/>
      <c r="JD526" s="46"/>
      <c r="JE526" s="46"/>
    </row>
    <row r="527" spans="1:265" s="7" customFormat="1" ht="15" customHeight="1" thickBot="1" x14ac:dyDescent="0.25">
      <c r="A527" s="790"/>
      <c r="B527" s="73" t="s">
        <v>61</v>
      </c>
      <c r="C527" s="89"/>
      <c r="D527" s="890" t="s">
        <v>62</v>
      </c>
      <c r="E527" s="905"/>
      <c r="F527" s="437"/>
      <c r="G527" s="438"/>
      <c r="H527" s="768" t="s">
        <v>23</v>
      </c>
      <c r="I527" s="768" t="s">
        <v>99</v>
      </c>
      <c r="J527" s="1756" t="s">
        <v>1424</v>
      </c>
      <c r="K527" s="212" t="s">
        <v>1506</v>
      </c>
      <c r="L527" s="227"/>
      <c r="M527" s="508"/>
      <c r="N527" s="811"/>
      <c r="O527" s="227"/>
      <c r="P527" s="2159">
        <f t="shared" si="46"/>
        <v>0</v>
      </c>
      <c r="Q527" s="303"/>
      <c r="R527" s="304"/>
      <c r="S527" s="304">
        <v>2</v>
      </c>
      <c r="T527" s="304"/>
      <c r="U527" s="304"/>
      <c r="V527" s="304"/>
      <c r="W527" s="305"/>
      <c r="X527" s="122"/>
      <c r="Y527" s="122"/>
      <c r="Z527" s="63"/>
      <c r="AA527" s="46"/>
      <c r="AB527" s="46"/>
      <c r="AC527" s="46" t="str">
        <f t="shared" si="45"/>
        <v/>
      </c>
      <c r="AD527" s="46"/>
      <c r="AE527" s="46"/>
      <c r="AF527" s="2111">
        <f t="shared" si="47"/>
        <v>0</v>
      </c>
      <c r="AG527" s="2111">
        <f t="shared" si="48"/>
        <v>2</v>
      </c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  <c r="BP527" s="46"/>
      <c r="BQ527" s="46"/>
      <c r="BR527" s="46"/>
      <c r="BS527" s="46"/>
      <c r="BT527" s="46"/>
      <c r="BU527" s="46"/>
      <c r="BV527" s="46"/>
      <c r="BW527" s="46"/>
      <c r="BX527" s="46"/>
      <c r="BY527" s="46"/>
      <c r="BZ527" s="46"/>
      <c r="CA527" s="46"/>
      <c r="CB527" s="46"/>
      <c r="CC527" s="46"/>
      <c r="CD527" s="46"/>
      <c r="CE527" s="46"/>
      <c r="CF527" s="46"/>
      <c r="CG527" s="46"/>
      <c r="CH527" s="46"/>
      <c r="CI527" s="46"/>
      <c r="CJ527" s="46"/>
      <c r="CK527" s="46"/>
      <c r="CL527" s="46"/>
      <c r="CM527" s="46"/>
      <c r="CN527" s="46"/>
      <c r="CO527" s="46"/>
      <c r="CP527" s="46"/>
      <c r="CQ527" s="46"/>
      <c r="CR527" s="46"/>
      <c r="CS527" s="46"/>
      <c r="CT527" s="46"/>
      <c r="CU527" s="46"/>
      <c r="CV527" s="46"/>
      <c r="CW527" s="46"/>
      <c r="CX527" s="46"/>
      <c r="CY527" s="46"/>
      <c r="CZ527" s="46"/>
      <c r="DA527" s="46"/>
      <c r="DB527" s="46"/>
      <c r="DC527" s="46"/>
      <c r="DD527" s="46"/>
      <c r="DE527" s="46"/>
      <c r="DF527" s="46"/>
      <c r="DG527" s="46"/>
      <c r="DH527" s="46"/>
      <c r="DI527" s="46"/>
      <c r="DJ527" s="46"/>
      <c r="DK527" s="46"/>
      <c r="DL527" s="46"/>
      <c r="DM527" s="46"/>
      <c r="DN527" s="46"/>
      <c r="DO527" s="46"/>
      <c r="DP527" s="46"/>
      <c r="DQ527" s="46"/>
      <c r="DR527" s="46"/>
      <c r="DS527" s="46"/>
      <c r="DT527" s="46"/>
      <c r="DU527" s="46"/>
      <c r="DV527" s="46"/>
      <c r="DW527" s="46"/>
      <c r="DX527" s="46"/>
      <c r="DY527" s="46"/>
      <c r="DZ527" s="46"/>
      <c r="EA527" s="46"/>
      <c r="EB527" s="46"/>
      <c r="EC527" s="46"/>
      <c r="ED527" s="46"/>
      <c r="EE527" s="46"/>
      <c r="EF527" s="46"/>
      <c r="EG527" s="46"/>
      <c r="EH527" s="46"/>
      <c r="EI527" s="46"/>
      <c r="EJ527" s="46"/>
      <c r="EK527" s="46"/>
      <c r="EL527" s="46"/>
      <c r="EM527" s="46"/>
      <c r="EN527" s="46"/>
      <c r="EO527" s="46"/>
      <c r="EP527" s="46"/>
      <c r="EQ527" s="46"/>
      <c r="ER527" s="46"/>
      <c r="ES527" s="46"/>
      <c r="ET527" s="46"/>
      <c r="EU527" s="46"/>
      <c r="EV527" s="46"/>
      <c r="EW527" s="46"/>
      <c r="EX527" s="46"/>
      <c r="EY527" s="46"/>
      <c r="EZ527" s="46"/>
      <c r="FA527" s="46"/>
      <c r="FB527" s="46"/>
      <c r="FC527" s="46"/>
      <c r="FD527" s="46"/>
      <c r="FE527" s="46"/>
      <c r="FF527" s="46"/>
      <c r="FG527" s="46"/>
      <c r="FH527" s="46"/>
      <c r="FI527" s="46"/>
      <c r="FJ527" s="46"/>
      <c r="FK527" s="46"/>
      <c r="FL527" s="46"/>
      <c r="FM527" s="46"/>
      <c r="FN527" s="46"/>
      <c r="FO527" s="46"/>
      <c r="FP527" s="46"/>
      <c r="FQ527" s="46"/>
      <c r="FR527" s="46"/>
      <c r="FS527" s="46"/>
      <c r="FT527" s="46"/>
      <c r="FU527" s="46"/>
      <c r="FV527" s="46"/>
      <c r="FW527" s="46"/>
      <c r="FX527" s="46"/>
      <c r="FY527" s="46"/>
      <c r="FZ527" s="46"/>
      <c r="GA527" s="46"/>
      <c r="GB527" s="46"/>
      <c r="GC527" s="46"/>
      <c r="GD527" s="46"/>
      <c r="GE527" s="46"/>
      <c r="GF527" s="46"/>
      <c r="GG527" s="46"/>
      <c r="GH527" s="46"/>
      <c r="GI527" s="46"/>
      <c r="GJ527" s="46"/>
      <c r="GK527" s="46"/>
      <c r="GL527" s="46"/>
      <c r="GM527" s="46"/>
      <c r="GN527" s="46"/>
      <c r="GO527" s="46"/>
      <c r="GP527" s="46"/>
      <c r="GQ527" s="46"/>
      <c r="GR527" s="46"/>
      <c r="GS527" s="46"/>
      <c r="GT527" s="46"/>
      <c r="GU527" s="46"/>
      <c r="GV527" s="46"/>
      <c r="GW527" s="46"/>
      <c r="GX527" s="46"/>
      <c r="GY527" s="46"/>
      <c r="GZ527" s="46"/>
      <c r="HA527" s="46"/>
      <c r="HB527" s="46"/>
      <c r="HC527" s="46"/>
      <c r="HD527" s="46"/>
      <c r="HE527" s="46"/>
      <c r="HF527" s="46"/>
      <c r="HG527" s="46"/>
      <c r="HH527" s="46"/>
      <c r="HI527" s="46"/>
      <c r="HJ527" s="46"/>
      <c r="HK527" s="46"/>
      <c r="HL527" s="46"/>
      <c r="HM527" s="46"/>
      <c r="HN527" s="46"/>
      <c r="HO527" s="46"/>
      <c r="HP527" s="46"/>
      <c r="HQ527" s="46"/>
      <c r="HR527" s="46"/>
      <c r="HS527" s="46"/>
      <c r="HT527" s="46"/>
      <c r="HU527" s="46"/>
      <c r="HV527" s="46"/>
      <c r="HW527" s="46"/>
      <c r="HX527" s="46"/>
      <c r="HY527" s="46"/>
      <c r="HZ527" s="46"/>
      <c r="IA527" s="46"/>
      <c r="IB527" s="46"/>
      <c r="IC527" s="46"/>
      <c r="ID527" s="46"/>
      <c r="IE527" s="46"/>
      <c r="IF527" s="46"/>
      <c r="IG527" s="46"/>
      <c r="IH527" s="46"/>
      <c r="II527" s="46"/>
      <c r="IJ527" s="46"/>
      <c r="IK527" s="46"/>
      <c r="IL527" s="46"/>
      <c r="IM527" s="46"/>
      <c r="IN527" s="46"/>
      <c r="IO527" s="46"/>
      <c r="IP527" s="46"/>
      <c r="IQ527" s="46"/>
      <c r="IR527" s="46"/>
      <c r="IS527" s="46"/>
      <c r="IT527" s="46"/>
      <c r="IU527" s="46"/>
      <c r="IV527" s="46"/>
      <c r="IW527" s="46"/>
      <c r="IX527" s="46"/>
      <c r="IY527" s="46"/>
      <c r="IZ527" s="46"/>
      <c r="JA527" s="46"/>
      <c r="JB527" s="46"/>
      <c r="JC527" s="46"/>
      <c r="JD527" s="46"/>
      <c r="JE527" s="46"/>
    </row>
    <row r="528" spans="1:265" s="7" customFormat="1" ht="15" customHeight="1" thickBot="1" x14ac:dyDescent="0.25">
      <c r="A528" s="790"/>
      <c r="B528" s="73" t="s">
        <v>61</v>
      </c>
      <c r="C528" s="113"/>
      <c r="D528" s="884" t="s">
        <v>62</v>
      </c>
      <c r="E528" s="905"/>
      <c r="F528" s="437"/>
      <c r="G528" s="438"/>
      <c r="H528" s="184" t="s">
        <v>23</v>
      </c>
      <c r="I528" s="184" t="s">
        <v>99</v>
      </c>
      <c r="J528" s="1723" t="s">
        <v>1424</v>
      </c>
      <c r="K528" s="225" t="s">
        <v>1558</v>
      </c>
      <c r="L528" s="225"/>
      <c r="M528" s="397"/>
      <c r="N528" s="397"/>
      <c r="O528" s="225"/>
      <c r="P528" s="2159">
        <f t="shared" si="46"/>
        <v>0</v>
      </c>
      <c r="Q528" s="297"/>
      <c r="R528" s="298"/>
      <c r="S528" s="298"/>
      <c r="T528" s="298"/>
      <c r="U528" s="298"/>
      <c r="V528" s="298"/>
      <c r="W528" s="299">
        <v>4</v>
      </c>
      <c r="X528" s="122"/>
      <c r="Y528" s="122"/>
      <c r="Z528" s="63"/>
      <c r="AA528" s="46"/>
      <c r="AB528" s="46"/>
      <c r="AC528" s="46" t="str">
        <f t="shared" si="45"/>
        <v/>
      </c>
      <c r="AD528" s="46"/>
      <c r="AE528" s="46"/>
      <c r="AF528" s="2111">
        <f t="shared" si="47"/>
        <v>0</v>
      </c>
      <c r="AG528" s="2111">
        <f t="shared" si="48"/>
        <v>4</v>
      </c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  <c r="CB528" s="46"/>
      <c r="CC528" s="46"/>
      <c r="CD528" s="46"/>
      <c r="CE528" s="46"/>
      <c r="CF528" s="46"/>
      <c r="CG528" s="46"/>
      <c r="CH528" s="46"/>
      <c r="CI528" s="46"/>
      <c r="CJ528" s="46"/>
      <c r="CK528" s="46"/>
      <c r="CL528" s="46"/>
      <c r="CM528" s="46"/>
      <c r="CN528" s="46"/>
      <c r="CO528" s="46"/>
      <c r="CP528" s="46"/>
      <c r="CQ528" s="46"/>
      <c r="CR528" s="46"/>
      <c r="CS528" s="46"/>
      <c r="CT528" s="46"/>
      <c r="CU528" s="46"/>
      <c r="CV528" s="46"/>
      <c r="CW528" s="46"/>
      <c r="CX528" s="46"/>
      <c r="CY528" s="46"/>
      <c r="CZ528" s="46"/>
      <c r="DA528" s="46"/>
      <c r="DB528" s="46"/>
      <c r="DC528" s="46"/>
      <c r="DD528" s="46"/>
      <c r="DE528" s="46"/>
      <c r="DF528" s="46"/>
      <c r="DG528" s="46"/>
      <c r="DH528" s="46"/>
      <c r="DI528" s="46"/>
      <c r="DJ528" s="46"/>
      <c r="DK528" s="46"/>
      <c r="DL528" s="46"/>
      <c r="DM528" s="46"/>
      <c r="DN528" s="46"/>
      <c r="DO528" s="46"/>
      <c r="DP528" s="46"/>
      <c r="DQ528" s="46"/>
      <c r="DR528" s="46"/>
      <c r="DS528" s="46"/>
      <c r="DT528" s="46"/>
      <c r="DU528" s="46"/>
      <c r="DV528" s="46"/>
      <c r="DW528" s="46"/>
      <c r="DX528" s="46"/>
      <c r="DY528" s="46"/>
      <c r="DZ528" s="46"/>
      <c r="EA528" s="46"/>
      <c r="EB528" s="46"/>
      <c r="EC528" s="46"/>
      <c r="ED528" s="46"/>
      <c r="EE528" s="46"/>
      <c r="EF528" s="46"/>
      <c r="EG528" s="46"/>
      <c r="EH528" s="46"/>
      <c r="EI528" s="46"/>
      <c r="EJ528" s="46"/>
      <c r="EK528" s="46"/>
      <c r="EL528" s="46"/>
      <c r="EM528" s="46"/>
      <c r="EN528" s="46"/>
      <c r="EO528" s="46"/>
      <c r="EP528" s="46"/>
      <c r="EQ528" s="46"/>
      <c r="ER528" s="46"/>
      <c r="ES528" s="46"/>
      <c r="ET528" s="46"/>
      <c r="EU528" s="46"/>
      <c r="EV528" s="46"/>
      <c r="EW528" s="46"/>
      <c r="EX528" s="46"/>
      <c r="EY528" s="46"/>
      <c r="EZ528" s="46"/>
      <c r="FA528" s="46"/>
      <c r="FB528" s="46"/>
      <c r="FC528" s="46"/>
      <c r="FD528" s="46"/>
      <c r="FE528" s="46"/>
      <c r="FF528" s="46"/>
      <c r="FG528" s="46"/>
      <c r="FH528" s="46"/>
      <c r="FI528" s="46"/>
      <c r="FJ528" s="46"/>
      <c r="FK528" s="46"/>
      <c r="FL528" s="46"/>
      <c r="FM528" s="46"/>
      <c r="FN528" s="46"/>
      <c r="FO528" s="46"/>
      <c r="FP528" s="46"/>
      <c r="FQ528" s="46"/>
      <c r="FR528" s="46"/>
      <c r="FS528" s="46"/>
      <c r="FT528" s="46"/>
      <c r="FU528" s="46"/>
      <c r="FV528" s="46"/>
      <c r="FW528" s="46"/>
      <c r="FX528" s="46"/>
      <c r="FY528" s="46"/>
      <c r="FZ528" s="46"/>
      <c r="GA528" s="46"/>
      <c r="GB528" s="46"/>
      <c r="GC528" s="46"/>
      <c r="GD528" s="46"/>
      <c r="GE528" s="46"/>
      <c r="GF528" s="46"/>
      <c r="GG528" s="46"/>
      <c r="GH528" s="46"/>
      <c r="GI528" s="46"/>
      <c r="GJ528" s="46"/>
      <c r="GK528" s="46"/>
      <c r="GL528" s="46"/>
      <c r="GM528" s="46"/>
      <c r="GN528" s="46"/>
      <c r="GO528" s="46"/>
      <c r="GP528" s="46"/>
      <c r="GQ528" s="46"/>
      <c r="GR528" s="46"/>
      <c r="GS528" s="46"/>
      <c r="GT528" s="46"/>
      <c r="GU528" s="46"/>
      <c r="GV528" s="46"/>
      <c r="GW528" s="46"/>
      <c r="GX528" s="46"/>
      <c r="GY528" s="46"/>
      <c r="GZ528" s="46"/>
      <c r="HA528" s="46"/>
      <c r="HB528" s="46"/>
      <c r="HC528" s="46"/>
      <c r="HD528" s="46"/>
      <c r="HE528" s="46"/>
      <c r="HF528" s="46"/>
      <c r="HG528" s="46"/>
      <c r="HH528" s="46"/>
      <c r="HI528" s="46"/>
      <c r="HJ528" s="46"/>
      <c r="HK528" s="46"/>
      <c r="HL528" s="46"/>
      <c r="HM528" s="46"/>
      <c r="HN528" s="46"/>
      <c r="HO528" s="46"/>
      <c r="HP528" s="46"/>
      <c r="HQ528" s="46"/>
      <c r="HR528" s="46"/>
      <c r="HS528" s="46"/>
      <c r="HT528" s="46"/>
      <c r="HU528" s="46"/>
      <c r="HV528" s="46"/>
      <c r="HW528" s="46"/>
      <c r="HX528" s="46"/>
      <c r="HY528" s="46"/>
      <c r="HZ528" s="46"/>
      <c r="IA528" s="46"/>
      <c r="IB528" s="46"/>
      <c r="IC528" s="46"/>
      <c r="ID528" s="46"/>
      <c r="IE528" s="46"/>
      <c r="IF528" s="46"/>
      <c r="IG528" s="46"/>
      <c r="IH528" s="46"/>
      <c r="II528" s="46"/>
      <c r="IJ528" s="46"/>
      <c r="IK528" s="46"/>
      <c r="IL528" s="46"/>
      <c r="IM528" s="46"/>
      <c r="IN528" s="46"/>
      <c r="IO528" s="46"/>
      <c r="IP528" s="46"/>
      <c r="IQ528" s="46"/>
      <c r="IR528" s="46"/>
      <c r="IS528" s="46"/>
      <c r="IT528" s="46"/>
      <c r="IU528" s="46"/>
      <c r="IV528" s="46"/>
      <c r="IW528" s="46"/>
      <c r="IX528" s="46"/>
      <c r="IY528" s="46"/>
      <c r="IZ528" s="46"/>
      <c r="JA528" s="46"/>
      <c r="JB528" s="46"/>
      <c r="JC528" s="46"/>
      <c r="JD528" s="46"/>
      <c r="JE528" s="46"/>
    </row>
    <row r="529" spans="1:265" s="788" customFormat="1" ht="15" customHeight="1" thickBot="1" x14ac:dyDescent="0.25">
      <c r="A529" s="790"/>
      <c r="B529" s="73" t="s">
        <v>61</v>
      </c>
      <c r="C529" s="113"/>
      <c r="D529" s="884" t="s">
        <v>62</v>
      </c>
      <c r="E529" s="905"/>
      <c r="F529" s="437"/>
      <c r="G529" s="438"/>
      <c r="H529" s="184" t="s">
        <v>23</v>
      </c>
      <c r="I529" s="184" t="s">
        <v>99</v>
      </c>
      <c r="J529" s="1757" t="s">
        <v>1424</v>
      </c>
      <c r="K529" s="225" t="s">
        <v>1507</v>
      </c>
      <c r="L529" s="225"/>
      <c r="M529" s="397"/>
      <c r="N529" s="397"/>
      <c r="O529" s="225"/>
      <c r="P529" s="2159">
        <f t="shared" si="46"/>
        <v>0</v>
      </c>
      <c r="Q529" s="297"/>
      <c r="R529" s="298"/>
      <c r="S529" s="298"/>
      <c r="T529" s="298"/>
      <c r="U529" s="298"/>
      <c r="V529" s="298"/>
      <c r="W529" s="299">
        <v>6</v>
      </c>
      <c r="X529" s="122"/>
      <c r="Y529" s="122"/>
      <c r="Z529" s="63"/>
      <c r="AA529" s="789"/>
      <c r="AB529" s="789"/>
      <c r="AC529" s="789" t="str">
        <f t="shared" si="45"/>
        <v/>
      </c>
      <c r="AD529" s="789"/>
      <c r="AE529" s="789"/>
      <c r="AF529" s="2111">
        <f t="shared" si="47"/>
        <v>0</v>
      </c>
      <c r="AG529" s="2111">
        <f t="shared" si="48"/>
        <v>6</v>
      </c>
      <c r="AH529" s="789"/>
      <c r="AI529" s="789"/>
      <c r="AJ529" s="789"/>
      <c r="AK529" s="789"/>
      <c r="AL529" s="789"/>
      <c r="AM529" s="789"/>
      <c r="AN529" s="789"/>
      <c r="AO529" s="789"/>
      <c r="AP529" s="789"/>
      <c r="AQ529" s="789"/>
      <c r="AR529" s="789"/>
      <c r="AS529" s="789"/>
      <c r="AT529" s="789"/>
      <c r="AU529" s="789"/>
      <c r="AV529" s="789"/>
      <c r="AW529" s="789"/>
      <c r="AX529" s="789"/>
      <c r="AY529" s="789"/>
      <c r="AZ529" s="789"/>
      <c r="BA529" s="789"/>
      <c r="BB529" s="789"/>
      <c r="BC529" s="789"/>
      <c r="BD529" s="789"/>
      <c r="BE529" s="789"/>
      <c r="BF529" s="789"/>
      <c r="BG529" s="789"/>
      <c r="BH529" s="789"/>
      <c r="BI529" s="789"/>
      <c r="BJ529" s="789"/>
      <c r="BK529" s="789"/>
      <c r="BL529" s="789"/>
      <c r="BM529" s="789"/>
      <c r="BN529" s="789"/>
      <c r="BO529" s="789"/>
      <c r="BP529" s="789"/>
      <c r="BQ529" s="789"/>
      <c r="BR529" s="789"/>
      <c r="BS529" s="789"/>
      <c r="BT529" s="789"/>
      <c r="BU529" s="789"/>
      <c r="BV529" s="789"/>
      <c r="BW529" s="789"/>
      <c r="BX529" s="789"/>
      <c r="BY529" s="789"/>
      <c r="BZ529" s="789"/>
      <c r="CA529" s="789"/>
      <c r="CB529" s="789"/>
      <c r="CC529" s="789"/>
      <c r="CD529" s="789"/>
      <c r="CE529" s="789"/>
      <c r="CF529" s="789"/>
      <c r="CG529" s="789"/>
      <c r="CH529" s="789"/>
      <c r="CI529" s="789"/>
      <c r="CJ529" s="789"/>
      <c r="CK529" s="789"/>
      <c r="CL529" s="789"/>
      <c r="CM529" s="789"/>
      <c r="CN529" s="789"/>
      <c r="CO529" s="789"/>
      <c r="CP529" s="789"/>
      <c r="CQ529" s="789"/>
      <c r="CR529" s="789"/>
      <c r="CS529" s="789"/>
      <c r="CT529" s="789"/>
      <c r="CU529" s="789"/>
      <c r="CV529" s="789"/>
      <c r="CW529" s="789"/>
      <c r="CX529" s="789"/>
      <c r="CY529" s="789"/>
      <c r="CZ529" s="789"/>
      <c r="DA529" s="789"/>
      <c r="DB529" s="789"/>
      <c r="DC529" s="789"/>
      <c r="DD529" s="789"/>
      <c r="DE529" s="789"/>
      <c r="DF529" s="789"/>
      <c r="DG529" s="789"/>
      <c r="DH529" s="789"/>
      <c r="DI529" s="789"/>
      <c r="DJ529" s="789"/>
      <c r="DK529" s="789"/>
      <c r="DL529" s="789"/>
      <c r="DM529" s="789"/>
      <c r="DN529" s="789"/>
      <c r="DO529" s="789"/>
      <c r="DP529" s="789"/>
      <c r="DQ529" s="789"/>
      <c r="DR529" s="789"/>
      <c r="DS529" s="789"/>
      <c r="DT529" s="789"/>
      <c r="DU529" s="789"/>
      <c r="DV529" s="789"/>
      <c r="DW529" s="789"/>
      <c r="DX529" s="789"/>
      <c r="DY529" s="789"/>
      <c r="DZ529" s="789"/>
      <c r="EA529" s="789"/>
      <c r="EB529" s="789"/>
      <c r="EC529" s="789"/>
      <c r="ED529" s="789"/>
      <c r="EE529" s="789"/>
      <c r="EF529" s="789"/>
      <c r="EG529" s="789"/>
      <c r="EH529" s="789"/>
      <c r="EI529" s="789"/>
      <c r="EJ529" s="789"/>
      <c r="EK529" s="789"/>
      <c r="EL529" s="789"/>
      <c r="EM529" s="789"/>
      <c r="EN529" s="789"/>
      <c r="EO529" s="789"/>
      <c r="EP529" s="789"/>
      <c r="EQ529" s="789"/>
      <c r="ER529" s="789"/>
      <c r="ES529" s="789"/>
      <c r="ET529" s="789"/>
      <c r="EU529" s="789"/>
      <c r="EV529" s="789"/>
      <c r="EW529" s="789"/>
      <c r="EX529" s="789"/>
      <c r="EY529" s="789"/>
      <c r="EZ529" s="789"/>
      <c r="FA529" s="789"/>
      <c r="FB529" s="789"/>
      <c r="FC529" s="789"/>
      <c r="FD529" s="789"/>
      <c r="FE529" s="789"/>
      <c r="FF529" s="789"/>
      <c r="FG529" s="789"/>
      <c r="FH529" s="789"/>
      <c r="FI529" s="789"/>
      <c r="FJ529" s="789"/>
      <c r="FK529" s="789"/>
      <c r="FL529" s="789"/>
      <c r="FM529" s="789"/>
      <c r="FN529" s="789"/>
      <c r="FO529" s="789"/>
      <c r="FP529" s="789"/>
      <c r="FQ529" s="789"/>
      <c r="FR529" s="789"/>
      <c r="FS529" s="789"/>
      <c r="FT529" s="789"/>
      <c r="FU529" s="789"/>
      <c r="FV529" s="789"/>
      <c r="FW529" s="789"/>
      <c r="FX529" s="789"/>
      <c r="FY529" s="789"/>
      <c r="FZ529" s="789"/>
      <c r="GA529" s="789"/>
      <c r="GB529" s="789"/>
      <c r="GC529" s="789"/>
      <c r="GD529" s="789"/>
      <c r="GE529" s="789"/>
      <c r="GF529" s="789"/>
      <c r="GG529" s="789"/>
      <c r="GH529" s="789"/>
      <c r="GI529" s="789"/>
      <c r="GJ529" s="789"/>
      <c r="GK529" s="789"/>
      <c r="GL529" s="789"/>
      <c r="GM529" s="789"/>
      <c r="GN529" s="789"/>
      <c r="GO529" s="789"/>
      <c r="GP529" s="789"/>
      <c r="GQ529" s="789"/>
      <c r="GR529" s="789"/>
      <c r="GS529" s="789"/>
      <c r="GT529" s="789"/>
      <c r="GU529" s="789"/>
      <c r="GV529" s="789"/>
      <c r="GW529" s="789"/>
      <c r="GX529" s="789"/>
      <c r="GY529" s="789"/>
      <c r="GZ529" s="789"/>
      <c r="HA529" s="789"/>
      <c r="HB529" s="789"/>
      <c r="HC529" s="789"/>
      <c r="HD529" s="789"/>
      <c r="HE529" s="789"/>
      <c r="HF529" s="789"/>
      <c r="HG529" s="789"/>
      <c r="HH529" s="789"/>
      <c r="HI529" s="789"/>
      <c r="HJ529" s="789"/>
      <c r="HK529" s="789"/>
      <c r="HL529" s="789"/>
      <c r="HM529" s="789"/>
      <c r="HN529" s="789"/>
      <c r="HO529" s="789"/>
      <c r="HP529" s="789"/>
      <c r="HQ529" s="789"/>
      <c r="HR529" s="789"/>
      <c r="HS529" s="789"/>
      <c r="HT529" s="789"/>
      <c r="HU529" s="789"/>
      <c r="HV529" s="789"/>
      <c r="HW529" s="789"/>
      <c r="HX529" s="789"/>
      <c r="HY529" s="789"/>
      <c r="HZ529" s="789"/>
      <c r="IA529" s="789"/>
      <c r="IB529" s="789"/>
      <c r="IC529" s="789"/>
      <c r="ID529" s="789"/>
      <c r="IE529" s="789"/>
      <c r="IF529" s="789"/>
      <c r="IG529" s="789"/>
      <c r="IH529" s="789"/>
      <c r="II529" s="789"/>
      <c r="IJ529" s="789"/>
      <c r="IK529" s="789"/>
      <c r="IL529" s="789"/>
      <c r="IM529" s="789"/>
      <c r="IN529" s="789"/>
      <c r="IO529" s="789"/>
      <c r="IP529" s="789"/>
      <c r="IQ529" s="789"/>
      <c r="IR529" s="789"/>
      <c r="IS529" s="789"/>
      <c r="IT529" s="789"/>
      <c r="IU529" s="789"/>
      <c r="IV529" s="789"/>
      <c r="IW529" s="789"/>
      <c r="IX529" s="789"/>
      <c r="IY529" s="789"/>
      <c r="IZ529" s="789"/>
      <c r="JA529" s="789"/>
      <c r="JB529" s="789"/>
      <c r="JC529" s="789"/>
      <c r="JD529" s="789"/>
      <c r="JE529" s="789"/>
    </row>
    <row r="530" spans="1:265" s="7" customFormat="1" ht="15" customHeight="1" thickBot="1" x14ac:dyDescent="0.25">
      <c r="A530" s="790"/>
      <c r="B530" s="73" t="s">
        <v>61</v>
      </c>
      <c r="C530" s="113"/>
      <c r="D530" s="884" t="s">
        <v>62</v>
      </c>
      <c r="E530" s="905"/>
      <c r="F530" s="437"/>
      <c r="G530" s="438"/>
      <c r="H530" s="184" t="s">
        <v>23</v>
      </c>
      <c r="I530" s="184" t="s">
        <v>99</v>
      </c>
      <c r="J530" s="1740" t="s">
        <v>1425</v>
      </c>
      <c r="K530" s="225" t="s">
        <v>1732</v>
      </c>
      <c r="L530" s="225"/>
      <c r="M530" s="397"/>
      <c r="N530" s="397"/>
      <c r="O530" s="225"/>
      <c r="P530" s="2159">
        <f t="shared" si="46"/>
        <v>0</v>
      </c>
      <c r="Q530" s="297"/>
      <c r="R530" s="298"/>
      <c r="S530" s="298"/>
      <c r="T530" s="298">
        <v>5</v>
      </c>
      <c r="U530" s="298"/>
      <c r="V530" s="298"/>
      <c r="W530" s="299"/>
      <c r="X530" s="122"/>
      <c r="Y530" s="122"/>
      <c r="Z530" s="63"/>
      <c r="AA530" s="46"/>
      <c r="AB530" s="46"/>
      <c r="AC530" s="46" t="str">
        <f t="shared" si="45"/>
        <v/>
      </c>
      <c r="AD530" s="46"/>
      <c r="AE530" s="46"/>
      <c r="AF530" s="2111">
        <f t="shared" si="47"/>
        <v>0</v>
      </c>
      <c r="AG530" s="2111">
        <f t="shared" si="48"/>
        <v>0</v>
      </c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  <c r="CB530" s="46"/>
      <c r="CC530" s="46"/>
      <c r="CD530" s="46"/>
      <c r="CE530" s="46"/>
      <c r="CF530" s="46"/>
      <c r="CG530" s="46"/>
      <c r="CH530" s="46"/>
      <c r="CI530" s="46"/>
      <c r="CJ530" s="46"/>
      <c r="CK530" s="46"/>
      <c r="CL530" s="46"/>
      <c r="CM530" s="46"/>
      <c r="CN530" s="46"/>
      <c r="CO530" s="46"/>
      <c r="CP530" s="46"/>
      <c r="CQ530" s="46"/>
      <c r="CR530" s="46"/>
      <c r="CS530" s="46"/>
      <c r="CT530" s="46"/>
      <c r="CU530" s="46"/>
      <c r="CV530" s="46"/>
      <c r="CW530" s="46"/>
      <c r="CX530" s="46"/>
      <c r="CY530" s="46"/>
      <c r="CZ530" s="46"/>
      <c r="DA530" s="46"/>
      <c r="DB530" s="46"/>
      <c r="DC530" s="46"/>
      <c r="DD530" s="46"/>
      <c r="DE530" s="46"/>
      <c r="DF530" s="46"/>
      <c r="DG530" s="46"/>
      <c r="DH530" s="46"/>
      <c r="DI530" s="46"/>
      <c r="DJ530" s="46"/>
      <c r="DK530" s="46"/>
      <c r="DL530" s="46"/>
      <c r="DM530" s="46"/>
      <c r="DN530" s="46"/>
      <c r="DO530" s="46"/>
      <c r="DP530" s="46"/>
      <c r="DQ530" s="46"/>
      <c r="DR530" s="46"/>
      <c r="DS530" s="46"/>
      <c r="DT530" s="46"/>
      <c r="DU530" s="46"/>
      <c r="DV530" s="46"/>
      <c r="DW530" s="46"/>
      <c r="DX530" s="46"/>
      <c r="DY530" s="46"/>
      <c r="DZ530" s="46"/>
      <c r="EA530" s="46"/>
      <c r="EB530" s="46"/>
      <c r="EC530" s="46"/>
      <c r="ED530" s="46"/>
      <c r="EE530" s="46"/>
      <c r="EF530" s="46"/>
      <c r="EG530" s="46"/>
      <c r="EH530" s="46"/>
      <c r="EI530" s="46"/>
      <c r="EJ530" s="46"/>
      <c r="EK530" s="46"/>
      <c r="EL530" s="46"/>
      <c r="EM530" s="46"/>
      <c r="EN530" s="46"/>
      <c r="EO530" s="46"/>
      <c r="EP530" s="46"/>
      <c r="EQ530" s="46"/>
      <c r="ER530" s="46"/>
      <c r="ES530" s="46"/>
      <c r="ET530" s="46"/>
      <c r="EU530" s="46"/>
      <c r="EV530" s="46"/>
      <c r="EW530" s="46"/>
      <c r="EX530" s="46"/>
      <c r="EY530" s="46"/>
      <c r="EZ530" s="46"/>
      <c r="FA530" s="46"/>
      <c r="FB530" s="46"/>
      <c r="FC530" s="46"/>
      <c r="FD530" s="46"/>
      <c r="FE530" s="46"/>
      <c r="FF530" s="46"/>
      <c r="FG530" s="46"/>
      <c r="FH530" s="46"/>
      <c r="FI530" s="46"/>
      <c r="FJ530" s="46"/>
      <c r="FK530" s="46"/>
      <c r="FL530" s="46"/>
      <c r="FM530" s="46"/>
      <c r="FN530" s="46"/>
      <c r="FO530" s="46"/>
      <c r="FP530" s="46"/>
      <c r="FQ530" s="46"/>
      <c r="FR530" s="46"/>
      <c r="FS530" s="46"/>
      <c r="FT530" s="46"/>
      <c r="FU530" s="46"/>
      <c r="FV530" s="46"/>
      <c r="FW530" s="46"/>
      <c r="FX530" s="46"/>
      <c r="FY530" s="46"/>
      <c r="FZ530" s="46"/>
      <c r="GA530" s="46"/>
      <c r="GB530" s="46"/>
      <c r="GC530" s="46"/>
      <c r="GD530" s="46"/>
      <c r="GE530" s="46"/>
      <c r="GF530" s="46"/>
      <c r="GG530" s="46"/>
      <c r="GH530" s="46"/>
      <c r="GI530" s="46"/>
      <c r="GJ530" s="46"/>
      <c r="GK530" s="46"/>
      <c r="GL530" s="46"/>
      <c r="GM530" s="46"/>
      <c r="GN530" s="46"/>
      <c r="GO530" s="46"/>
      <c r="GP530" s="46"/>
      <c r="GQ530" s="46"/>
      <c r="GR530" s="46"/>
      <c r="GS530" s="46"/>
      <c r="GT530" s="46"/>
      <c r="GU530" s="46"/>
      <c r="GV530" s="46"/>
      <c r="GW530" s="46"/>
      <c r="GX530" s="46"/>
      <c r="GY530" s="46"/>
      <c r="GZ530" s="46"/>
      <c r="HA530" s="46"/>
      <c r="HB530" s="46"/>
      <c r="HC530" s="46"/>
      <c r="HD530" s="46"/>
      <c r="HE530" s="46"/>
      <c r="HF530" s="46"/>
      <c r="HG530" s="46"/>
      <c r="HH530" s="46"/>
      <c r="HI530" s="46"/>
      <c r="HJ530" s="46"/>
      <c r="HK530" s="46"/>
      <c r="HL530" s="46"/>
      <c r="HM530" s="46"/>
      <c r="HN530" s="46"/>
      <c r="HO530" s="46"/>
      <c r="HP530" s="46"/>
      <c r="HQ530" s="46"/>
      <c r="HR530" s="46"/>
      <c r="HS530" s="46"/>
      <c r="HT530" s="46"/>
      <c r="HU530" s="46"/>
      <c r="HV530" s="46"/>
      <c r="HW530" s="46"/>
      <c r="HX530" s="46"/>
      <c r="HY530" s="46"/>
      <c r="HZ530" s="46"/>
      <c r="IA530" s="46"/>
      <c r="IB530" s="46"/>
      <c r="IC530" s="46"/>
      <c r="ID530" s="46"/>
      <c r="IE530" s="46"/>
      <c r="IF530" s="46"/>
      <c r="IG530" s="46"/>
      <c r="IH530" s="46"/>
      <c r="II530" s="46"/>
      <c r="IJ530" s="46"/>
      <c r="IK530" s="46"/>
      <c r="IL530" s="46"/>
      <c r="IM530" s="46"/>
      <c r="IN530" s="46"/>
      <c r="IO530" s="46"/>
      <c r="IP530" s="46"/>
      <c r="IQ530" s="46"/>
      <c r="IR530" s="46"/>
      <c r="IS530" s="46"/>
      <c r="IT530" s="46"/>
      <c r="IU530" s="46"/>
      <c r="IV530" s="46"/>
      <c r="IW530" s="46"/>
      <c r="IX530" s="46"/>
      <c r="IY530" s="46"/>
      <c r="IZ530" s="46"/>
      <c r="JA530" s="46"/>
      <c r="JB530" s="46"/>
      <c r="JC530" s="46"/>
      <c r="JD530" s="46"/>
      <c r="JE530" s="46"/>
    </row>
    <row r="531" spans="1:265" s="7" customFormat="1" ht="15" customHeight="1" thickBot="1" x14ac:dyDescent="0.25">
      <c r="A531" s="790"/>
      <c r="B531" s="73" t="s">
        <v>61</v>
      </c>
      <c r="C531" s="113"/>
      <c r="D531" s="886" t="s">
        <v>62</v>
      </c>
      <c r="E531" s="905"/>
      <c r="F531" s="437"/>
      <c r="G531" s="438"/>
      <c r="H531" s="203" t="s">
        <v>23</v>
      </c>
      <c r="I531" s="203" t="s">
        <v>99</v>
      </c>
      <c r="J531" s="1736" t="s">
        <v>1425</v>
      </c>
      <c r="K531" s="1078" t="s">
        <v>1716</v>
      </c>
      <c r="L531" s="226"/>
      <c r="M531" s="524"/>
      <c r="N531" s="524"/>
      <c r="O531" s="226"/>
      <c r="P531" s="2159">
        <f t="shared" si="46"/>
        <v>0</v>
      </c>
      <c r="Q531" s="300"/>
      <c r="R531" s="301"/>
      <c r="S531" s="301"/>
      <c r="T531" s="301">
        <v>5</v>
      </c>
      <c r="U531" s="301"/>
      <c r="V531" s="301"/>
      <c r="W531" s="302"/>
      <c r="X531" s="122">
        <f>SUM(Q521:W531)</f>
        <v>40</v>
      </c>
      <c r="Y531" s="122">
        <f>X531</f>
        <v>40</v>
      </c>
      <c r="Z531" s="63"/>
      <c r="AA531" s="46"/>
      <c r="AB531" s="46"/>
      <c r="AC531" s="46" t="str">
        <f t="shared" si="45"/>
        <v/>
      </c>
      <c r="AD531" s="46"/>
      <c r="AE531" s="46"/>
      <c r="AF531" s="2111">
        <f t="shared" si="47"/>
        <v>0</v>
      </c>
      <c r="AG531" s="2111">
        <f t="shared" si="48"/>
        <v>0</v>
      </c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  <c r="BP531" s="46"/>
      <c r="BQ531" s="46"/>
      <c r="BR531" s="46"/>
      <c r="BS531" s="46"/>
      <c r="BT531" s="46"/>
      <c r="BU531" s="46"/>
      <c r="BV531" s="46"/>
      <c r="BW531" s="46"/>
      <c r="BX531" s="46"/>
      <c r="BY531" s="46"/>
      <c r="BZ531" s="46"/>
      <c r="CA531" s="46"/>
      <c r="CB531" s="46"/>
      <c r="CC531" s="46"/>
      <c r="CD531" s="46"/>
      <c r="CE531" s="46"/>
      <c r="CF531" s="46"/>
      <c r="CG531" s="46"/>
      <c r="CH531" s="46"/>
      <c r="CI531" s="46"/>
      <c r="CJ531" s="46"/>
      <c r="CK531" s="46"/>
      <c r="CL531" s="46"/>
      <c r="CM531" s="46"/>
      <c r="CN531" s="46"/>
      <c r="CO531" s="46"/>
      <c r="CP531" s="46"/>
      <c r="CQ531" s="46"/>
      <c r="CR531" s="46"/>
      <c r="CS531" s="46"/>
      <c r="CT531" s="46"/>
      <c r="CU531" s="46"/>
      <c r="CV531" s="46"/>
      <c r="CW531" s="46"/>
      <c r="CX531" s="46"/>
      <c r="CY531" s="46"/>
      <c r="CZ531" s="46"/>
      <c r="DA531" s="46"/>
      <c r="DB531" s="46"/>
      <c r="DC531" s="46"/>
      <c r="DD531" s="46"/>
      <c r="DE531" s="46"/>
      <c r="DF531" s="46"/>
      <c r="DG531" s="46"/>
      <c r="DH531" s="46"/>
      <c r="DI531" s="46"/>
      <c r="DJ531" s="46"/>
      <c r="DK531" s="46"/>
      <c r="DL531" s="46"/>
      <c r="DM531" s="46"/>
      <c r="DN531" s="46"/>
      <c r="DO531" s="46"/>
      <c r="DP531" s="46"/>
      <c r="DQ531" s="46"/>
      <c r="DR531" s="46"/>
      <c r="DS531" s="46"/>
      <c r="DT531" s="46"/>
      <c r="DU531" s="46"/>
      <c r="DV531" s="46"/>
      <c r="DW531" s="46"/>
      <c r="DX531" s="46"/>
      <c r="DY531" s="46"/>
      <c r="DZ531" s="46"/>
      <c r="EA531" s="46"/>
      <c r="EB531" s="46"/>
      <c r="EC531" s="46"/>
      <c r="ED531" s="46"/>
      <c r="EE531" s="46"/>
      <c r="EF531" s="46"/>
      <c r="EG531" s="46"/>
      <c r="EH531" s="46"/>
      <c r="EI531" s="46"/>
      <c r="EJ531" s="46"/>
      <c r="EK531" s="46"/>
      <c r="EL531" s="46"/>
      <c r="EM531" s="46"/>
      <c r="EN531" s="46"/>
      <c r="EO531" s="46"/>
      <c r="EP531" s="46"/>
      <c r="EQ531" s="46"/>
      <c r="ER531" s="46"/>
      <c r="ES531" s="46"/>
      <c r="ET531" s="46"/>
      <c r="EU531" s="46"/>
      <c r="EV531" s="46"/>
      <c r="EW531" s="46"/>
      <c r="EX531" s="46"/>
      <c r="EY531" s="46"/>
      <c r="EZ531" s="46"/>
      <c r="FA531" s="46"/>
      <c r="FB531" s="46"/>
      <c r="FC531" s="46"/>
      <c r="FD531" s="46"/>
      <c r="FE531" s="46"/>
      <c r="FF531" s="46"/>
      <c r="FG531" s="46"/>
      <c r="FH531" s="46"/>
      <c r="FI531" s="46"/>
      <c r="FJ531" s="46"/>
      <c r="FK531" s="46"/>
      <c r="FL531" s="46"/>
      <c r="FM531" s="46"/>
      <c r="FN531" s="46"/>
      <c r="FO531" s="46"/>
      <c r="FP531" s="46"/>
      <c r="FQ531" s="46"/>
      <c r="FR531" s="46"/>
      <c r="FS531" s="46"/>
      <c r="FT531" s="46"/>
      <c r="FU531" s="46"/>
      <c r="FV531" s="46"/>
      <c r="FW531" s="46"/>
      <c r="FX531" s="46"/>
      <c r="FY531" s="46"/>
      <c r="FZ531" s="46"/>
      <c r="GA531" s="46"/>
      <c r="GB531" s="46"/>
      <c r="GC531" s="46"/>
      <c r="GD531" s="46"/>
      <c r="GE531" s="46"/>
      <c r="GF531" s="46"/>
      <c r="GG531" s="46"/>
      <c r="GH531" s="46"/>
      <c r="GI531" s="46"/>
      <c r="GJ531" s="46"/>
      <c r="GK531" s="46"/>
      <c r="GL531" s="46"/>
      <c r="GM531" s="46"/>
      <c r="GN531" s="46"/>
      <c r="GO531" s="46"/>
      <c r="GP531" s="46"/>
      <c r="GQ531" s="46"/>
      <c r="GR531" s="46"/>
      <c r="GS531" s="46"/>
      <c r="GT531" s="46"/>
      <c r="GU531" s="46"/>
      <c r="GV531" s="46"/>
      <c r="GW531" s="46"/>
      <c r="GX531" s="46"/>
      <c r="GY531" s="46"/>
      <c r="GZ531" s="46"/>
      <c r="HA531" s="46"/>
      <c r="HB531" s="46"/>
      <c r="HC531" s="46"/>
      <c r="HD531" s="46"/>
      <c r="HE531" s="46"/>
      <c r="HF531" s="46"/>
      <c r="HG531" s="46"/>
      <c r="HH531" s="46"/>
      <c r="HI531" s="46"/>
      <c r="HJ531" s="46"/>
      <c r="HK531" s="46"/>
      <c r="HL531" s="46"/>
      <c r="HM531" s="46"/>
      <c r="HN531" s="46"/>
      <c r="HO531" s="46"/>
      <c r="HP531" s="46"/>
      <c r="HQ531" s="46"/>
      <c r="HR531" s="46"/>
      <c r="HS531" s="46"/>
      <c r="HT531" s="46"/>
      <c r="HU531" s="46"/>
      <c r="HV531" s="46"/>
      <c r="HW531" s="46"/>
      <c r="HX531" s="46"/>
      <c r="HY531" s="46"/>
      <c r="HZ531" s="46"/>
      <c r="IA531" s="46"/>
      <c r="IB531" s="46"/>
      <c r="IC531" s="46"/>
      <c r="ID531" s="46"/>
      <c r="IE531" s="46"/>
      <c r="IF531" s="46"/>
      <c r="IG531" s="46"/>
      <c r="IH531" s="46"/>
      <c r="II531" s="46"/>
      <c r="IJ531" s="46"/>
      <c r="IK531" s="46"/>
      <c r="IL531" s="46"/>
      <c r="IM531" s="46"/>
      <c r="IN531" s="46"/>
      <c r="IO531" s="46"/>
      <c r="IP531" s="46"/>
      <c r="IQ531" s="46"/>
      <c r="IR531" s="46"/>
      <c r="IS531" s="46"/>
      <c r="IT531" s="46"/>
      <c r="IU531" s="46"/>
      <c r="IV531" s="46"/>
      <c r="IW531" s="46"/>
      <c r="IX531" s="46"/>
      <c r="IY531" s="46"/>
      <c r="IZ531" s="46"/>
      <c r="JA531" s="46"/>
      <c r="JB531" s="46"/>
      <c r="JC531" s="46"/>
      <c r="JD531" s="46"/>
      <c r="JE531" s="46"/>
    </row>
    <row r="532" spans="1:265" s="7" customFormat="1" ht="15" customHeight="1" thickBot="1" x14ac:dyDescent="0.25">
      <c r="A532" s="2039">
        <f>+A521+1</f>
        <v>56</v>
      </c>
      <c r="B532" s="630" t="s">
        <v>366</v>
      </c>
      <c r="C532" s="116" t="s">
        <v>35</v>
      </c>
      <c r="D532" s="868" t="s">
        <v>586</v>
      </c>
      <c r="E532" s="842" t="s">
        <v>89</v>
      </c>
      <c r="F532" s="459" t="s">
        <v>563</v>
      </c>
      <c r="G532" s="460" t="s">
        <v>587</v>
      </c>
      <c r="H532" s="199" t="s">
        <v>351</v>
      </c>
      <c r="I532" s="199" t="s">
        <v>1371</v>
      </c>
      <c r="J532" s="199"/>
      <c r="K532" s="218" t="s">
        <v>1383</v>
      </c>
      <c r="L532" s="218" t="s">
        <v>401</v>
      </c>
      <c r="M532" s="510">
        <v>5</v>
      </c>
      <c r="N532" s="510" t="s">
        <v>24</v>
      </c>
      <c r="O532" s="218" t="s">
        <v>402</v>
      </c>
      <c r="P532" s="2159">
        <f t="shared" si="46"/>
        <v>5</v>
      </c>
      <c r="Q532" s="322">
        <v>3</v>
      </c>
      <c r="R532" s="323">
        <v>2</v>
      </c>
      <c r="S532" s="323"/>
      <c r="T532" s="323"/>
      <c r="U532" s="323"/>
      <c r="V532" s="323"/>
      <c r="W532" s="324"/>
      <c r="X532" s="117"/>
      <c r="Y532" s="130"/>
      <c r="Z532" s="63" t="str">
        <f>C532</f>
        <v>TC</v>
      </c>
      <c r="AA532" s="46" t="s">
        <v>874</v>
      </c>
      <c r="AB532" s="46" t="s">
        <v>881</v>
      </c>
      <c r="AC532" s="46">
        <f t="shared" si="45"/>
        <v>12</v>
      </c>
      <c r="AD532" s="46"/>
      <c r="AE532" s="46"/>
      <c r="AF532" s="2111">
        <f t="shared" si="47"/>
        <v>5</v>
      </c>
      <c r="AG532" s="2111">
        <f t="shared" si="48"/>
        <v>0</v>
      </c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  <c r="BP532" s="46"/>
      <c r="BQ532" s="46"/>
      <c r="BR532" s="46"/>
      <c r="BS532" s="46"/>
      <c r="BT532" s="46"/>
      <c r="BU532" s="46"/>
      <c r="BV532" s="46"/>
      <c r="BW532" s="46"/>
      <c r="BX532" s="46"/>
      <c r="BY532" s="46"/>
      <c r="BZ532" s="46"/>
      <c r="CA532" s="46"/>
      <c r="CB532" s="46"/>
      <c r="CC532" s="46"/>
      <c r="CD532" s="46"/>
      <c r="CE532" s="46"/>
      <c r="CF532" s="46"/>
      <c r="CG532" s="46"/>
      <c r="CH532" s="46"/>
      <c r="CI532" s="46"/>
      <c r="CJ532" s="46"/>
      <c r="CK532" s="46"/>
      <c r="CL532" s="46"/>
      <c r="CM532" s="46"/>
      <c r="CN532" s="46"/>
      <c r="CO532" s="46"/>
      <c r="CP532" s="46"/>
      <c r="CQ532" s="46"/>
      <c r="CR532" s="46"/>
      <c r="CS532" s="46"/>
      <c r="CT532" s="46"/>
      <c r="CU532" s="46"/>
      <c r="CV532" s="46"/>
      <c r="CW532" s="46"/>
      <c r="CX532" s="46"/>
      <c r="CY532" s="46"/>
      <c r="CZ532" s="46"/>
      <c r="DA532" s="46"/>
      <c r="DB532" s="46"/>
      <c r="DC532" s="46"/>
      <c r="DD532" s="46"/>
      <c r="DE532" s="46"/>
      <c r="DF532" s="46"/>
      <c r="DG532" s="46"/>
      <c r="DH532" s="46"/>
      <c r="DI532" s="46"/>
      <c r="DJ532" s="46"/>
      <c r="DK532" s="46"/>
      <c r="DL532" s="46"/>
      <c r="DM532" s="46"/>
      <c r="DN532" s="46"/>
      <c r="DO532" s="46"/>
      <c r="DP532" s="46"/>
      <c r="DQ532" s="46"/>
      <c r="DR532" s="46"/>
      <c r="DS532" s="46"/>
      <c r="DT532" s="46"/>
      <c r="DU532" s="46"/>
      <c r="DV532" s="46"/>
      <c r="DW532" s="46"/>
      <c r="DX532" s="46"/>
      <c r="DY532" s="46"/>
      <c r="DZ532" s="46"/>
      <c r="EA532" s="46"/>
      <c r="EB532" s="46"/>
      <c r="EC532" s="46"/>
      <c r="ED532" s="46"/>
      <c r="EE532" s="46"/>
      <c r="EF532" s="46"/>
      <c r="EG532" s="46"/>
      <c r="EH532" s="46"/>
      <c r="EI532" s="46"/>
      <c r="EJ532" s="46"/>
      <c r="EK532" s="46"/>
      <c r="EL532" s="46"/>
      <c r="EM532" s="46"/>
      <c r="EN532" s="46"/>
      <c r="EO532" s="46"/>
      <c r="EP532" s="46"/>
      <c r="EQ532" s="46"/>
      <c r="ER532" s="46"/>
      <c r="ES532" s="46"/>
      <c r="ET532" s="46"/>
      <c r="EU532" s="46"/>
      <c r="EV532" s="46"/>
      <c r="EW532" s="46"/>
      <c r="EX532" s="46"/>
      <c r="EY532" s="46"/>
      <c r="EZ532" s="46"/>
      <c r="FA532" s="46"/>
      <c r="FB532" s="46"/>
      <c r="FC532" s="46"/>
      <c r="FD532" s="46"/>
      <c r="FE532" s="46"/>
      <c r="FF532" s="46"/>
      <c r="FG532" s="46"/>
      <c r="FH532" s="46"/>
      <c r="FI532" s="46"/>
      <c r="FJ532" s="46"/>
      <c r="FK532" s="46"/>
      <c r="FL532" s="46"/>
      <c r="FM532" s="46"/>
      <c r="FN532" s="46"/>
      <c r="FO532" s="46"/>
      <c r="FP532" s="46"/>
      <c r="FQ532" s="46"/>
      <c r="FR532" s="46"/>
      <c r="FS532" s="46"/>
      <c r="FT532" s="46"/>
      <c r="FU532" s="46"/>
      <c r="FV532" s="46"/>
      <c r="FW532" s="46"/>
      <c r="FX532" s="46"/>
      <c r="FY532" s="46"/>
      <c r="FZ532" s="46"/>
      <c r="GA532" s="46"/>
      <c r="GB532" s="46"/>
      <c r="GC532" s="46"/>
      <c r="GD532" s="46"/>
      <c r="GE532" s="46"/>
      <c r="GF532" s="46"/>
      <c r="GG532" s="46"/>
      <c r="GH532" s="46"/>
      <c r="GI532" s="46"/>
      <c r="GJ532" s="46"/>
      <c r="GK532" s="46"/>
      <c r="GL532" s="46"/>
      <c r="GM532" s="46"/>
      <c r="GN532" s="46"/>
      <c r="GO532" s="46"/>
      <c r="GP532" s="46"/>
      <c r="GQ532" s="46"/>
      <c r="GR532" s="46"/>
      <c r="GS532" s="46"/>
      <c r="GT532" s="46"/>
      <c r="GU532" s="46"/>
      <c r="GV532" s="46"/>
      <c r="GW532" s="46"/>
      <c r="GX532" s="46"/>
      <c r="GY532" s="46"/>
      <c r="GZ532" s="46"/>
      <c r="HA532" s="46"/>
      <c r="HB532" s="46"/>
      <c r="HC532" s="46"/>
      <c r="HD532" s="46"/>
      <c r="HE532" s="46"/>
      <c r="HF532" s="46"/>
      <c r="HG532" s="46"/>
      <c r="HH532" s="46"/>
      <c r="HI532" s="46"/>
      <c r="HJ532" s="46"/>
      <c r="HK532" s="46"/>
      <c r="HL532" s="46"/>
      <c r="HM532" s="46"/>
      <c r="HN532" s="46"/>
      <c r="HO532" s="46"/>
      <c r="HP532" s="46"/>
      <c r="HQ532" s="46"/>
      <c r="HR532" s="46"/>
      <c r="HS532" s="46"/>
      <c r="HT532" s="46"/>
      <c r="HU532" s="46"/>
      <c r="HV532" s="46"/>
      <c r="HW532" s="46"/>
      <c r="HX532" s="46"/>
      <c r="HY532" s="46"/>
      <c r="HZ532" s="46"/>
      <c r="IA532" s="46"/>
      <c r="IB532" s="46"/>
      <c r="IC532" s="46"/>
      <c r="ID532" s="46"/>
      <c r="IE532" s="46"/>
      <c r="IF532" s="46"/>
      <c r="IG532" s="46"/>
      <c r="IH532" s="46"/>
      <c r="II532" s="46"/>
      <c r="IJ532" s="46"/>
      <c r="IK532" s="46"/>
      <c r="IL532" s="46"/>
      <c r="IM532" s="46"/>
      <c r="IN532" s="46"/>
      <c r="IO532" s="46"/>
      <c r="IP532" s="46"/>
      <c r="IQ532" s="46"/>
      <c r="IR532" s="46"/>
      <c r="IS532" s="46"/>
      <c r="IT532" s="46"/>
      <c r="IU532" s="46"/>
      <c r="IV532" s="46"/>
      <c r="IW532" s="46"/>
      <c r="IX532" s="46"/>
      <c r="IY532" s="46"/>
      <c r="IZ532" s="46"/>
      <c r="JA532" s="46"/>
      <c r="JB532" s="46"/>
      <c r="JC532" s="46"/>
      <c r="JD532" s="46"/>
      <c r="JE532" s="46"/>
    </row>
    <row r="533" spans="1:265" s="7" customFormat="1" ht="15" customHeight="1" thickBot="1" x14ac:dyDescent="0.25">
      <c r="A533" s="98"/>
      <c r="B533" s="73" t="s">
        <v>366</v>
      </c>
      <c r="C533" s="118"/>
      <c r="D533" s="870" t="s">
        <v>586</v>
      </c>
      <c r="E533" s="879"/>
      <c r="F533" s="461"/>
      <c r="G533" s="462"/>
      <c r="H533" s="181" t="s">
        <v>351</v>
      </c>
      <c r="I533" s="181" t="s">
        <v>1371</v>
      </c>
      <c r="J533" s="181"/>
      <c r="K533" s="219" t="s">
        <v>1384</v>
      </c>
      <c r="L533" s="219" t="s">
        <v>401</v>
      </c>
      <c r="M533" s="511">
        <v>9</v>
      </c>
      <c r="N533" s="511" t="s">
        <v>24</v>
      </c>
      <c r="O533" s="219" t="s">
        <v>402</v>
      </c>
      <c r="P533" s="2159">
        <f t="shared" si="46"/>
        <v>5</v>
      </c>
      <c r="Q533" s="325">
        <v>3</v>
      </c>
      <c r="R533" s="326">
        <v>2</v>
      </c>
      <c r="S533" s="326"/>
      <c r="T533" s="326"/>
      <c r="U533" s="326"/>
      <c r="V533" s="326"/>
      <c r="W533" s="327"/>
      <c r="X533" s="119"/>
      <c r="Y533" s="172"/>
      <c r="Z533" s="63"/>
      <c r="AA533" s="46"/>
      <c r="AB533" s="46"/>
      <c r="AC533" s="46" t="str">
        <f t="shared" si="45"/>
        <v/>
      </c>
      <c r="AD533" s="46"/>
      <c r="AE533" s="46"/>
      <c r="AF533" s="2111">
        <f t="shared" si="47"/>
        <v>5</v>
      </c>
      <c r="AG533" s="2111">
        <f t="shared" si="48"/>
        <v>0</v>
      </c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  <c r="BP533" s="46"/>
      <c r="BQ533" s="46"/>
      <c r="BR533" s="46"/>
      <c r="BS533" s="46"/>
      <c r="BT533" s="46"/>
      <c r="BU533" s="46"/>
      <c r="BV533" s="46"/>
      <c r="BW533" s="46"/>
      <c r="BX533" s="46"/>
      <c r="BY533" s="46"/>
      <c r="BZ533" s="46"/>
      <c r="CA533" s="46"/>
      <c r="CB533" s="46"/>
      <c r="CC533" s="46"/>
      <c r="CD533" s="46"/>
      <c r="CE533" s="46"/>
      <c r="CF533" s="46"/>
      <c r="CG533" s="46"/>
      <c r="CH533" s="46"/>
      <c r="CI533" s="46"/>
      <c r="CJ533" s="46"/>
      <c r="CK533" s="46"/>
      <c r="CL533" s="46"/>
      <c r="CM533" s="46"/>
      <c r="CN533" s="46"/>
      <c r="CO533" s="46"/>
      <c r="CP533" s="46"/>
      <c r="CQ533" s="46"/>
      <c r="CR533" s="46"/>
      <c r="CS533" s="46"/>
      <c r="CT533" s="46"/>
      <c r="CU533" s="46"/>
      <c r="CV533" s="46"/>
      <c r="CW533" s="46"/>
      <c r="CX533" s="46"/>
      <c r="CY533" s="46"/>
      <c r="CZ533" s="46"/>
      <c r="DA533" s="46"/>
      <c r="DB533" s="46"/>
      <c r="DC533" s="46"/>
      <c r="DD533" s="46"/>
      <c r="DE533" s="46"/>
      <c r="DF533" s="46"/>
      <c r="DG533" s="46"/>
      <c r="DH533" s="46"/>
      <c r="DI533" s="46"/>
      <c r="DJ533" s="46"/>
      <c r="DK533" s="46"/>
      <c r="DL533" s="46"/>
      <c r="DM533" s="46"/>
      <c r="DN533" s="46"/>
      <c r="DO533" s="46"/>
      <c r="DP533" s="46"/>
      <c r="DQ533" s="46"/>
      <c r="DR533" s="46"/>
      <c r="DS533" s="46"/>
      <c r="DT533" s="46"/>
      <c r="DU533" s="46"/>
      <c r="DV533" s="46"/>
      <c r="DW533" s="46"/>
      <c r="DX533" s="46"/>
      <c r="DY533" s="46"/>
      <c r="DZ533" s="46"/>
      <c r="EA533" s="46"/>
      <c r="EB533" s="46"/>
      <c r="EC533" s="46"/>
      <c r="ED533" s="46"/>
      <c r="EE533" s="46"/>
      <c r="EF533" s="46"/>
      <c r="EG533" s="46"/>
      <c r="EH533" s="46"/>
      <c r="EI533" s="46"/>
      <c r="EJ533" s="46"/>
      <c r="EK533" s="46"/>
      <c r="EL533" s="46"/>
      <c r="EM533" s="46"/>
      <c r="EN533" s="46"/>
      <c r="EO533" s="46"/>
      <c r="EP533" s="46"/>
      <c r="EQ533" s="46"/>
      <c r="ER533" s="46"/>
      <c r="ES533" s="46"/>
      <c r="ET533" s="46"/>
      <c r="EU533" s="46"/>
      <c r="EV533" s="46"/>
      <c r="EW533" s="46"/>
      <c r="EX533" s="46"/>
      <c r="EY533" s="46"/>
      <c r="EZ533" s="46"/>
      <c r="FA533" s="46"/>
      <c r="FB533" s="46"/>
      <c r="FC533" s="46"/>
      <c r="FD533" s="46"/>
      <c r="FE533" s="46"/>
      <c r="FF533" s="46"/>
      <c r="FG533" s="46"/>
      <c r="FH533" s="46"/>
      <c r="FI533" s="46"/>
      <c r="FJ533" s="46"/>
      <c r="FK533" s="46"/>
      <c r="FL533" s="46"/>
      <c r="FM533" s="46"/>
      <c r="FN533" s="46"/>
      <c r="FO533" s="46"/>
      <c r="FP533" s="46"/>
      <c r="FQ533" s="46"/>
      <c r="FR533" s="46"/>
      <c r="FS533" s="46"/>
      <c r="FT533" s="46"/>
      <c r="FU533" s="46"/>
      <c r="FV533" s="46"/>
      <c r="FW533" s="46"/>
      <c r="FX533" s="46"/>
      <c r="FY533" s="46"/>
      <c r="FZ533" s="46"/>
      <c r="GA533" s="46"/>
      <c r="GB533" s="46"/>
      <c r="GC533" s="46"/>
      <c r="GD533" s="46"/>
      <c r="GE533" s="46"/>
      <c r="GF533" s="46"/>
      <c r="GG533" s="46"/>
      <c r="GH533" s="46"/>
      <c r="GI533" s="46"/>
      <c r="GJ533" s="46"/>
      <c r="GK533" s="46"/>
      <c r="GL533" s="46"/>
      <c r="GM533" s="46"/>
      <c r="GN533" s="46"/>
      <c r="GO533" s="46"/>
      <c r="GP533" s="46"/>
      <c r="GQ533" s="46"/>
      <c r="GR533" s="46"/>
      <c r="GS533" s="46"/>
      <c r="GT533" s="46"/>
      <c r="GU533" s="46"/>
      <c r="GV533" s="46"/>
      <c r="GW533" s="46"/>
      <c r="GX533" s="46"/>
      <c r="GY533" s="46"/>
      <c r="GZ533" s="46"/>
      <c r="HA533" s="46"/>
      <c r="HB533" s="46"/>
      <c r="HC533" s="46"/>
      <c r="HD533" s="46"/>
      <c r="HE533" s="46"/>
      <c r="HF533" s="46"/>
      <c r="HG533" s="46"/>
      <c r="HH533" s="46"/>
      <c r="HI533" s="46"/>
      <c r="HJ533" s="46"/>
      <c r="HK533" s="46"/>
      <c r="HL533" s="46"/>
      <c r="HM533" s="46"/>
      <c r="HN533" s="46"/>
      <c r="HO533" s="46"/>
      <c r="HP533" s="46"/>
      <c r="HQ533" s="46"/>
      <c r="HR533" s="46"/>
      <c r="HS533" s="46"/>
      <c r="HT533" s="46"/>
      <c r="HU533" s="46"/>
      <c r="HV533" s="46"/>
      <c r="HW533" s="46"/>
      <c r="HX533" s="46"/>
      <c r="HY533" s="46"/>
      <c r="HZ533" s="46"/>
      <c r="IA533" s="46"/>
      <c r="IB533" s="46"/>
      <c r="IC533" s="46"/>
      <c r="ID533" s="46"/>
      <c r="IE533" s="46"/>
      <c r="IF533" s="46"/>
      <c r="IG533" s="46"/>
      <c r="IH533" s="46"/>
      <c r="II533" s="46"/>
      <c r="IJ533" s="46"/>
      <c r="IK533" s="46"/>
      <c r="IL533" s="46"/>
      <c r="IM533" s="46"/>
      <c r="IN533" s="46"/>
      <c r="IO533" s="46"/>
      <c r="IP533" s="46"/>
      <c r="IQ533" s="46"/>
      <c r="IR533" s="46"/>
      <c r="IS533" s="46"/>
      <c r="IT533" s="46"/>
      <c r="IU533" s="46"/>
      <c r="IV533" s="46"/>
      <c r="IW533" s="46"/>
      <c r="IX533" s="46"/>
      <c r="IY533" s="46"/>
      <c r="IZ533" s="46"/>
      <c r="JA533" s="46"/>
      <c r="JB533" s="46"/>
      <c r="JC533" s="46"/>
      <c r="JD533" s="46"/>
      <c r="JE533" s="46"/>
    </row>
    <row r="534" spans="1:265" s="7" customFormat="1" ht="15" customHeight="1" thickBot="1" x14ac:dyDescent="0.25">
      <c r="A534" s="98"/>
      <c r="B534" s="73" t="s">
        <v>366</v>
      </c>
      <c r="C534" s="118"/>
      <c r="D534" s="870" t="s">
        <v>586</v>
      </c>
      <c r="E534" s="879"/>
      <c r="F534" s="461"/>
      <c r="G534" s="462"/>
      <c r="H534" s="181" t="s">
        <v>351</v>
      </c>
      <c r="I534" s="181" t="s">
        <v>1371</v>
      </c>
      <c r="J534" s="181"/>
      <c r="K534" s="219" t="s">
        <v>1373</v>
      </c>
      <c r="L534" s="219" t="s">
        <v>401</v>
      </c>
      <c r="M534" s="511">
        <v>8</v>
      </c>
      <c r="N534" s="511" t="s">
        <v>24</v>
      </c>
      <c r="O534" s="219" t="s">
        <v>348</v>
      </c>
      <c r="P534" s="2159">
        <f t="shared" si="46"/>
        <v>5</v>
      </c>
      <c r="Q534" s="325">
        <v>3</v>
      </c>
      <c r="R534" s="326">
        <v>2</v>
      </c>
      <c r="S534" s="326"/>
      <c r="T534" s="326"/>
      <c r="U534" s="326"/>
      <c r="V534" s="326"/>
      <c r="W534" s="327"/>
      <c r="X534" s="119"/>
      <c r="Y534" s="172"/>
      <c r="Z534" s="63"/>
      <c r="AA534" s="46"/>
      <c r="AB534" s="46"/>
      <c r="AC534" s="46" t="str">
        <f t="shared" si="45"/>
        <v/>
      </c>
      <c r="AD534" s="46"/>
      <c r="AE534" s="46"/>
      <c r="AF534" s="2111">
        <f t="shared" si="47"/>
        <v>5</v>
      </c>
      <c r="AG534" s="2111">
        <f t="shared" si="48"/>
        <v>0</v>
      </c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  <c r="BS534" s="46"/>
      <c r="BT534" s="46"/>
      <c r="BU534" s="46"/>
      <c r="BV534" s="46"/>
      <c r="BW534" s="46"/>
      <c r="BX534" s="46"/>
      <c r="BY534" s="46"/>
      <c r="BZ534" s="46"/>
      <c r="CA534" s="46"/>
      <c r="CB534" s="46"/>
      <c r="CC534" s="46"/>
      <c r="CD534" s="46"/>
      <c r="CE534" s="46"/>
      <c r="CF534" s="46"/>
      <c r="CG534" s="46"/>
      <c r="CH534" s="46"/>
      <c r="CI534" s="46"/>
      <c r="CJ534" s="46"/>
      <c r="CK534" s="46"/>
      <c r="CL534" s="46"/>
      <c r="CM534" s="46"/>
      <c r="CN534" s="46"/>
      <c r="CO534" s="46"/>
      <c r="CP534" s="46"/>
      <c r="CQ534" s="46"/>
      <c r="CR534" s="46"/>
      <c r="CS534" s="46"/>
      <c r="CT534" s="46"/>
      <c r="CU534" s="46"/>
      <c r="CV534" s="46"/>
      <c r="CW534" s="46"/>
      <c r="CX534" s="46"/>
      <c r="CY534" s="46"/>
      <c r="CZ534" s="46"/>
      <c r="DA534" s="46"/>
      <c r="DB534" s="46"/>
      <c r="DC534" s="46"/>
      <c r="DD534" s="46"/>
      <c r="DE534" s="46"/>
      <c r="DF534" s="46"/>
      <c r="DG534" s="46"/>
      <c r="DH534" s="46"/>
      <c r="DI534" s="46"/>
      <c r="DJ534" s="46"/>
      <c r="DK534" s="46"/>
      <c r="DL534" s="46"/>
      <c r="DM534" s="46"/>
      <c r="DN534" s="46"/>
      <c r="DO534" s="46"/>
      <c r="DP534" s="46"/>
      <c r="DQ534" s="46"/>
      <c r="DR534" s="46"/>
      <c r="DS534" s="46"/>
      <c r="DT534" s="46"/>
      <c r="DU534" s="46"/>
      <c r="DV534" s="46"/>
      <c r="DW534" s="46"/>
      <c r="DX534" s="46"/>
      <c r="DY534" s="46"/>
      <c r="DZ534" s="46"/>
      <c r="EA534" s="46"/>
      <c r="EB534" s="46"/>
      <c r="EC534" s="46"/>
      <c r="ED534" s="46"/>
      <c r="EE534" s="46"/>
      <c r="EF534" s="46"/>
      <c r="EG534" s="46"/>
      <c r="EH534" s="46"/>
      <c r="EI534" s="46"/>
      <c r="EJ534" s="46"/>
      <c r="EK534" s="46"/>
      <c r="EL534" s="46"/>
      <c r="EM534" s="46"/>
      <c r="EN534" s="46"/>
      <c r="EO534" s="46"/>
      <c r="EP534" s="46"/>
      <c r="EQ534" s="46"/>
      <c r="ER534" s="46"/>
      <c r="ES534" s="46"/>
      <c r="ET534" s="46"/>
      <c r="EU534" s="46"/>
      <c r="EV534" s="46"/>
      <c r="EW534" s="46"/>
      <c r="EX534" s="46"/>
      <c r="EY534" s="46"/>
      <c r="EZ534" s="46"/>
      <c r="FA534" s="46"/>
      <c r="FB534" s="46"/>
      <c r="FC534" s="46"/>
      <c r="FD534" s="46"/>
      <c r="FE534" s="46"/>
      <c r="FF534" s="46"/>
      <c r="FG534" s="46"/>
      <c r="FH534" s="46"/>
      <c r="FI534" s="46"/>
      <c r="FJ534" s="46"/>
      <c r="FK534" s="46"/>
      <c r="FL534" s="46"/>
      <c r="FM534" s="46"/>
      <c r="FN534" s="46"/>
      <c r="FO534" s="46"/>
      <c r="FP534" s="46"/>
      <c r="FQ534" s="46"/>
      <c r="FR534" s="46"/>
      <c r="FS534" s="46"/>
      <c r="FT534" s="46"/>
      <c r="FU534" s="46"/>
      <c r="FV534" s="46"/>
      <c r="FW534" s="46"/>
      <c r="FX534" s="46"/>
      <c r="FY534" s="46"/>
      <c r="FZ534" s="46"/>
      <c r="GA534" s="46"/>
      <c r="GB534" s="46"/>
      <c r="GC534" s="46"/>
      <c r="GD534" s="46"/>
      <c r="GE534" s="46"/>
      <c r="GF534" s="46"/>
      <c r="GG534" s="46"/>
      <c r="GH534" s="46"/>
      <c r="GI534" s="46"/>
      <c r="GJ534" s="46"/>
      <c r="GK534" s="46"/>
      <c r="GL534" s="46"/>
      <c r="GM534" s="46"/>
      <c r="GN534" s="46"/>
      <c r="GO534" s="46"/>
      <c r="GP534" s="46"/>
      <c r="GQ534" s="46"/>
      <c r="GR534" s="46"/>
      <c r="GS534" s="46"/>
      <c r="GT534" s="46"/>
      <c r="GU534" s="46"/>
      <c r="GV534" s="46"/>
      <c r="GW534" s="46"/>
      <c r="GX534" s="46"/>
      <c r="GY534" s="46"/>
      <c r="GZ534" s="46"/>
      <c r="HA534" s="46"/>
      <c r="HB534" s="46"/>
      <c r="HC534" s="46"/>
      <c r="HD534" s="46"/>
      <c r="HE534" s="46"/>
      <c r="HF534" s="46"/>
      <c r="HG534" s="46"/>
      <c r="HH534" s="46"/>
      <c r="HI534" s="46"/>
      <c r="HJ534" s="46"/>
      <c r="HK534" s="46"/>
      <c r="HL534" s="46"/>
      <c r="HM534" s="46"/>
      <c r="HN534" s="46"/>
      <c r="HO534" s="46"/>
      <c r="HP534" s="46"/>
      <c r="HQ534" s="46"/>
      <c r="HR534" s="46"/>
      <c r="HS534" s="46"/>
      <c r="HT534" s="46"/>
      <c r="HU534" s="46"/>
      <c r="HV534" s="46"/>
      <c r="HW534" s="46"/>
      <c r="HX534" s="46"/>
      <c r="HY534" s="46"/>
      <c r="HZ534" s="46"/>
      <c r="IA534" s="46"/>
      <c r="IB534" s="46"/>
      <c r="IC534" s="46"/>
      <c r="ID534" s="46"/>
      <c r="IE534" s="46"/>
      <c r="IF534" s="46"/>
      <c r="IG534" s="46"/>
      <c r="IH534" s="46"/>
      <c r="II534" s="46"/>
      <c r="IJ534" s="46"/>
      <c r="IK534" s="46"/>
      <c r="IL534" s="46"/>
      <c r="IM534" s="46"/>
      <c r="IN534" s="46"/>
      <c r="IO534" s="46"/>
      <c r="IP534" s="46"/>
      <c r="IQ534" s="46"/>
      <c r="IR534" s="46"/>
      <c r="IS534" s="46"/>
      <c r="IT534" s="46"/>
      <c r="IU534" s="46"/>
      <c r="IV534" s="46"/>
      <c r="IW534" s="46"/>
      <c r="IX534" s="46"/>
      <c r="IY534" s="46"/>
      <c r="IZ534" s="46"/>
      <c r="JA534" s="46"/>
      <c r="JB534" s="46"/>
      <c r="JC534" s="46"/>
      <c r="JD534" s="46"/>
      <c r="JE534" s="46"/>
    </row>
    <row r="535" spans="1:265" s="7" customFormat="1" ht="15" customHeight="1" thickBot="1" x14ac:dyDescent="0.25">
      <c r="A535" s="98"/>
      <c r="B535" s="73" t="s">
        <v>366</v>
      </c>
      <c r="C535" s="118"/>
      <c r="D535" s="870" t="s">
        <v>586</v>
      </c>
      <c r="E535" s="879"/>
      <c r="F535" s="461"/>
      <c r="G535" s="462"/>
      <c r="H535" s="181" t="s">
        <v>351</v>
      </c>
      <c r="I535" s="181" t="s">
        <v>1371</v>
      </c>
      <c r="J535" s="181"/>
      <c r="K535" s="219" t="s">
        <v>1373</v>
      </c>
      <c r="L535" s="219" t="s">
        <v>401</v>
      </c>
      <c r="M535" s="511">
        <v>8</v>
      </c>
      <c r="N535" s="511" t="s">
        <v>98</v>
      </c>
      <c r="O535" s="219" t="s">
        <v>348</v>
      </c>
      <c r="P535" s="2159">
        <f t="shared" si="46"/>
        <v>5</v>
      </c>
      <c r="Q535" s="325">
        <v>3</v>
      </c>
      <c r="R535" s="326">
        <v>2</v>
      </c>
      <c r="S535" s="326"/>
      <c r="T535" s="326"/>
      <c r="U535" s="326"/>
      <c r="V535" s="326"/>
      <c r="W535" s="327"/>
      <c r="X535" s="119"/>
      <c r="Y535" s="172"/>
      <c r="Z535" s="63"/>
      <c r="AA535" s="46"/>
      <c r="AB535" s="46"/>
      <c r="AC535" s="46" t="str">
        <f t="shared" si="45"/>
        <v/>
      </c>
      <c r="AD535" s="46"/>
      <c r="AE535" s="46"/>
      <c r="AF535" s="2111">
        <f t="shared" si="47"/>
        <v>5</v>
      </c>
      <c r="AG535" s="2111">
        <f t="shared" si="48"/>
        <v>0</v>
      </c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  <c r="CB535" s="46"/>
      <c r="CC535" s="46"/>
      <c r="CD535" s="46"/>
      <c r="CE535" s="46"/>
      <c r="CF535" s="46"/>
      <c r="CG535" s="46"/>
      <c r="CH535" s="46"/>
      <c r="CI535" s="46"/>
      <c r="CJ535" s="46"/>
      <c r="CK535" s="46"/>
      <c r="CL535" s="46"/>
      <c r="CM535" s="46"/>
      <c r="CN535" s="46"/>
      <c r="CO535" s="46"/>
      <c r="CP535" s="46"/>
      <c r="CQ535" s="46"/>
      <c r="CR535" s="46"/>
      <c r="CS535" s="46"/>
      <c r="CT535" s="46"/>
      <c r="CU535" s="46"/>
      <c r="CV535" s="46"/>
      <c r="CW535" s="46"/>
      <c r="CX535" s="46"/>
      <c r="CY535" s="46"/>
      <c r="CZ535" s="46"/>
      <c r="DA535" s="46"/>
      <c r="DB535" s="46"/>
      <c r="DC535" s="46"/>
      <c r="DD535" s="46"/>
      <c r="DE535" s="46"/>
      <c r="DF535" s="46"/>
      <c r="DG535" s="46"/>
      <c r="DH535" s="46"/>
      <c r="DI535" s="46"/>
      <c r="DJ535" s="46"/>
      <c r="DK535" s="46"/>
      <c r="DL535" s="46"/>
      <c r="DM535" s="46"/>
      <c r="DN535" s="46"/>
      <c r="DO535" s="46"/>
      <c r="DP535" s="46"/>
      <c r="DQ535" s="46"/>
      <c r="DR535" s="46"/>
      <c r="DS535" s="46"/>
      <c r="DT535" s="46"/>
      <c r="DU535" s="46"/>
      <c r="DV535" s="46"/>
      <c r="DW535" s="46"/>
      <c r="DX535" s="46"/>
      <c r="DY535" s="46"/>
      <c r="DZ535" s="46"/>
      <c r="EA535" s="46"/>
      <c r="EB535" s="46"/>
      <c r="EC535" s="46"/>
      <c r="ED535" s="46"/>
      <c r="EE535" s="46"/>
      <c r="EF535" s="46"/>
      <c r="EG535" s="46"/>
      <c r="EH535" s="46"/>
      <c r="EI535" s="46"/>
      <c r="EJ535" s="46"/>
      <c r="EK535" s="46"/>
      <c r="EL535" s="46"/>
      <c r="EM535" s="46"/>
      <c r="EN535" s="46"/>
      <c r="EO535" s="46"/>
      <c r="EP535" s="46"/>
      <c r="EQ535" s="46"/>
      <c r="ER535" s="46"/>
      <c r="ES535" s="46"/>
      <c r="ET535" s="46"/>
      <c r="EU535" s="46"/>
      <c r="EV535" s="46"/>
      <c r="EW535" s="46"/>
      <c r="EX535" s="46"/>
      <c r="EY535" s="46"/>
      <c r="EZ535" s="46"/>
      <c r="FA535" s="46"/>
      <c r="FB535" s="46"/>
      <c r="FC535" s="46"/>
      <c r="FD535" s="46"/>
      <c r="FE535" s="46"/>
      <c r="FF535" s="46"/>
      <c r="FG535" s="46"/>
      <c r="FH535" s="46"/>
      <c r="FI535" s="46"/>
      <c r="FJ535" s="46"/>
      <c r="FK535" s="46"/>
      <c r="FL535" s="46"/>
      <c r="FM535" s="46"/>
      <c r="FN535" s="46"/>
      <c r="FO535" s="46"/>
      <c r="FP535" s="46"/>
      <c r="FQ535" s="46"/>
      <c r="FR535" s="46"/>
      <c r="FS535" s="46"/>
      <c r="FT535" s="46"/>
      <c r="FU535" s="46"/>
      <c r="FV535" s="46"/>
      <c r="FW535" s="46"/>
      <c r="FX535" s="46"/>
      <c r="FY535" s="46"/>
      <c r="FZ535" s="46"/>
      <c r="GA535" s="46"/>
      <c r="GB535" s="46"/>
      <c r="GC535" s="46"/>
      <c r="GD535" s="46"/>
      <c r="GE535" s="46"/>
      <c r="GF535" s="46"/>
      <c r="GG535" s="46"/>
      <c r="GH535" s="46"/>
      <c r="GI535" s="46"/>
      <c r="GJ535" s="46"/>
      <c r="GK535" s="46"/>
      <c r="GL535" s="46"/>
      <c r="GM535" s="46"/>
      <c r="GN535" s="46"/>
      <c r="GO535" s="46"/>
      <c r="GP535" s="46"/>
      <c r="GQ535" s="46"/>
      <c r="GR535" s="46"/>
      <c r="GS535" s="46"/>
      <c r="GT535" s="46"/>
      <c r="GU535" s="46"/>
      <c r="GV535" s="46"/>
      <c r="GW535" s="46"/>
      <c r="GX535" s="46"/>
      <c r="GY535" s="46"/>
      <c r="GZ535" s="46"/>
      <c r="HA535" s="46"/>
      <c r="HB535" s="46"/>
      <c r="HC535" s="46"/>
      <c r="HD535" s="46"/>
      <c r="HE535" s="46"/>
      <c r="HF535" s="46"/>
      <c r="HG535" s="46"/>
      <c r="HH535" s="46"/>
      <c r="HI535" s="46"/>
      <c r="HJ535" s="46"/>
      <c r="HK535" s="46"/>
      <c r="HL535" s="46"/>
      <c r="HM535" s="46"/>
      <c r="HN535" s="46"/>
      <c r="HO535" s="46"/>
      <c r="HP535" s="46"/>
      <c r="HQ535" s="46"/>
      <c r="HR535" s="46"/>
      <c r="HS535" s="46"/>
      <c r="HT535" s="46"/>
      <c r="HU535" s="46"/>
      <c r="HV535" s="46"/>
      <c r="HW535" s="46"/>
      <c r="HX535" s="46"/>
      <c r="HY535" s="46"/>
      <c r="HZ535" s="46"/>
      <c r="IA535" s="46"/>
      <c r="IB535" s="46"/>
      <c r="IC535" s="46"/>
      <c r="ID535" s="46"/>
      <c r="IE535" s="46"/>
      <c r="IF535" s="46"/>
      <c r="IG535" s="46"/>
      <c r="IH535" s="46"/>
      <c r="II535" s="46"/>
      <c r="IJ535" s="46"/>
      <c r="IK535" s="46"/>
      <c r="IL535" s="46"/>
      <c r="IM535" s="46"/>
      <c r="IN535" s="46"/>
      <c r="IO535" s="46"/>
      <c r="IP535" s="46"/>
      <c r="IQ535" s="46"/>
      <c r="IR535" s="46"/>
      <c r="IS535" s="46"/>
      <c r="IT535" s="46"/>
      <c r="IU535" s="46"/>
      <c r="IV535" s="46"/>
      <c r="IW535" s="46"/>
      <c r="IX535" s="46"/>
      <c r="IY535" s="46"/>
      <c r="IZ535" s="46"/>
      <c r="JA535" s="46"/>
      <c r="JB535" s="46"/>
      <c r="JC535" s="46"/>
      <c r="JD535" s="46"/>
      <c r="JE535" s="46"/>
    </row>
    <row r="536" spans="1:265" ht="15" customHeight="1" thickBot="1" x14ac:dyDescent="0.25">
      <c r="A536" s="250"/>
      <c r="B536" s="73" t="s">
        <v>366</v>
      </c>
      <c r="C536" s="148"/>
      <c r="D536" s="872" t="s">
        <v>586</v>
      </c>
      <c r="E536" s="922"/>
      <c r="F536" s="434"/>
      <c r="G536" s="487"/>
      <c r="H536" s="182" t="s">
        <v>351</v>
      </c>
      <c r="I536" s="182" t="s">
        <v>1371</v>
      </c>
      <c r="J536" s="1758" t="s">
        <v>1424</v>
      </c>
      <c r="K536" s="220" t="s">
        <v>1508</v>
      </c>
      <c r="L536" s="220"/>
      <c r="M536" s="520"/>
      <c r="N536" s="520"/>
      <c r="O536" s="220"/>
      <c r="P536" s="2159">
        <f t="shared" si="46"/>
        <v>0</v>
      </c>
      <c r="Q536" s="325"/>
      <c r="R536" s="326"/>
      <c r="S536" s="326"/>
      <c r="T536" s="326"/>
      <c r="U536" s="326"/>
      <c r="V536" s="326"/>
      <c r="W536" s="327">
        <v>3</v>
      </c>
      <c r="X536" s="83"/>
      <c r="Y536" s="173"/>
      <c r="Z536" s="63"/>
      <c r="AC536" s="789" t="str">
        <f t="shared" si="45"/>
        <v/>
      </c>
      <c r="AF536" s="2111">
        <f t="shared" si="47"/>
        <v>0</v>
      </c>
      <c r="AG536" s="2111">
        <f t="shared" si="48"/>
        <v>3</v>
      </c>
    </row>
    <row r="537" spans="1:265" ht="15" customHeight="1" thickBot="1" x14ac:dyDescent="0.25">
      <c r="A537" s="250"/>
      <c r="B537" s="73" t="s">
        <v>366</v>
      </c>
      <c r="C537" s="148"/>
      <c r="D537" s="872" t="s">
        <v>586</v>
      </c>
      <c r="E537" s="922"/>
      <c r="F537" s="434"/>
      <c r="G537" s="487"/>
      <c r="H537" s="182" t="s">
        <v>351</v>
      </c>
      <c r="I537" s="182" t="s">
        <v>1371</v>
      </c>
      <c r="J537" s="1758" t="s">
        <v>1424</v>
      </c>
      <c r="K537" s="220" t="s">
        <v>1558</v>
      </c>
      <c r="L537" s="220"/>
      <c r="M537" s="520"/>
      <c r="N537" s="520"/>
      <c r="O537" s="220"/>
      <c r="P537" s="2159">
        <f t="shared" si="46"/>
        <v>0</v>
      </c>
      <c r="Q537" s="325"/>
      <c r="R537" s="326"/>
      <c r="S537" s="326"/>
      <c r="T537" s="326"/>
      <c r="U537" s="326"/>
      <c r="V537" s="326"/>
      <c r="W537" s="327">
        <v>6</v>
      </c>
      <c r="X537" s="83"/>
      <c r="Y537" s="173"/>
      <c r="Z537" s="63"/>
      <c r="AC537" s="46" t="str">
        <f t="shared" si="45"/>
        <v/>
      </c>
      <c r="AF537" s="2111">
        <f t="shared" si="47"/>
        <v>0</v>
      </c>
      <c r="AG537" s="2111">
        <f t="shared" si="48"/>
        <v>6</v>
      </c>
    </row>
    <row r="538" spans="1:265" ht="15" customHeight="1" thickBot="1" x14ac:dyDescent="0.25">
      <c r="A538" s="250"/>
      <c r="B538" s="73" t="s">
        <v>366</v>
      </c>
      <c r="C538" s="148"/>
      <c r="D538" s="872" t="s">
        <v>586</v>
      </c>
      <c r="E538" s="922"/>
      <c r="F538" s="434"/>
      <c r="G538" s="487"/>
      <c r="H538" s="182" t="s">
        <v>351</v>
      </c>
      <c r="I538" s="182" t="s">
        <v>1371</v>
      </c>
      <c r="J538" s="1757" t="s">
        <v>1424</v>
      </c>
      <c r="K538" s="220" t="s">
        <v>1507</v>
      </c>
      <c r="L538" s="220"/>
      <c r="M538" s="520"/>
      <c r="N538" s="520"/>
      <c r="O538" s="220"/>
      <c r="P538" s="2159">
        <f t="shared" si="46"/>
        <v>0</v>
      </c>
      <c r="Q538" s="325"/>
      <c r="R538" s="326"/>
      <c r="S538" s="326"/>
      <c r="T538" s="326"/>
      <c r="U538" s="326"/>
      <c r="V538" s="326"/>
      <c r="W538" s="327">
        <v>5</v>
      </c>
      <c r="X538" s="83"/>
      <c r="Y538" s="173"/>
      <c r="Z538" s="63"/>
      <c r="AC538" s="46" t="str">
        <f t="shared" si="45"/>
        <v/>
      </c>
      <c r="AF538" s="2111">
        <f t="shared" si="47"/>
        <v>0</v>
      </c>
      <c r="AG538" s="2111">
        <f t="shared" si="48"/>
        <v>5</v>
      </c>
    </row>
    <row r="539" spans="1:265" s="7" customFormat="1" ht="15" customHeight="1" thickBot="1" x14ac:dyDescent="0.25">
      <c r="A539" s="98"/>
      <c r="B539" s="73" t="s">
        <v>366</v>
      </c>
      <c r="C539" s="118"/>
      <c r="D539" s="870" t="s">
        <v>586</v>
      </c>
      <c r="E539" s="879"/>
      <c r="F539" s="461"/>
      <c r="G539" s="462"/>
      <c r="H539" s="181" t="s">
        <v>351</v>
      </c>
      <c r="I539" s="181" t="s">
        <v>1371</v>
      </c>
      <c r="J539" s="1756" t="s">
        <v>1424</v>
      </c>
      <c r="K539" s="212" t="s">
        <v>1506</v>
      </c>
      <c r="L539" s="219"/>
      <c r="M539" s="511"/>
      <c r="N539" s="511"/>
      <c r="O539" s="219"/>
      <c r="P539" s="2159">
        <f t="shared" si="46"/>
        <v>0</v>
      </c>
      <c r="Q539" s="325"/>
      <c r="R539" s="326"/>
      <c r="S539" s="326">
        <v>4</v>
      </c>
      <c r="T539" s="326"/>
      <c r="U539" s="326"/>
      <c r="V539" s="326"/>
      <c r="W539" s="327"/>
      <c r="X539" s="119"/>
      <c r="Y539" s="172"/>
      <c r="Z539" s="63"/>
      <c r="AA539" s="46"/>
      <c r="AB539" s="46"/>
      <c r="AC539" s="46" t="str">
        <f t="shared" si="45"/>
        <v/>
      </c>
      <c r="AD539" s="46"/>
      <c r="AE539" s="46"/>
      <c r="AF539" s="2111">
        <f t="shared" si="47"/>
        <v>0</v>
      </c>
      <c r="AG539" s="2111">
        <f t="shared" si="48"/>
        <v>4</v>
      </c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  <c r="CJ539" s="46"/>
      <c r="CK539" s="46"/>
      <c r="CL539" s="46"/>
      <c r="CM539" s="46"/>
      <c r="CN539" s="46"/>
      <c r="CO539" s="46"/>
      <c r="CP539" s="46"/>
      <c r="CQ539" s="46"/>
      <c r="CR539" s="46"/>
      <c r="CS539" s="46"/>
      <c r="CT539" s="46"/>
      <c r="CU539" s="46"/>
      <c r="CV539" s="46"/>
      <c r="CW539" s="46"/>
      <c r="CX539" s="46"/>
      <c r="CY539" s="46"/>
      <c r="CZ539" s="46"/>
      <c r="DA539" s="46"/>
      <c r="DB539" s="46"/>
      <c r="DC539" s="46"/>
      <c r="DD539" s="46"/>
      <c r="DE539" s="46"/>
      <c r="DF539" s="46"/>
      <c r="DG539" s="46"/>
      <c r="DH539" s="46"/>
      <c r="DI539" s="46"/>
      <c r="DJ539" s="46"/>
      <c r="DK539" s="46"/>
      <c r="DL539" s="46"/>
      <c r="DM539" s="46"/>
      <c r="DN539" s="46"/>
      <c r="DO539" s="46"/>
      <c r="DP539" s="46"/>
      <c r="DQ539" s="46"/>
      <c r="DR539" s="46"/>
      <c r="DS539" s="46"/>
      <c r="DT539" s="46"/>
      <c r="DU539" s="46"/>
      <c r="DV539" s="46"/>
      <c r="DW539" s="46"/>
      <c r="DX539" s="46"/>
      <c r="DY539" s="46"/>
      <c r="DZ539" s="46"/>
      <c r="EA539" s="46"/>
      <c r="EB539" s="46"/>
      <c r="EC539" s="46"/>
      <c r="ED539" s="46"/>
      <c r="EE539" s="46"/>
      <c r="EF539" s="46"/>
      <c r="EG539" s="46"/>
      <c r="EH539" s="46"/>
      <c r="EI539" s="46"/>
      <c r="EJ539" s="46"/>
      <c r="EK539" s="46"/>
      <c r="EL539" s="46"/>
      <c r="EM539" s="46"/>
      <c r="EN539" s="46"/>
      <c r="EO539" s="46"/>
      <c r="EP539" s="46"/>
      <c r="EQ539" s="46"/>
      <c r="ER539" s="46"/>
      <c r="ES539" s="46"/>
      <c r="ET539" s="46"/>
      <c r="EU539" s="46"/>
      <c r="EV539" s="46"/>
      <c r="EW539" s="46"/>
      <c r="EX539" s="46"/>
      <c r="EY539" s="46"/>
      <c r="EZ539" s="46"/>
      <c r="FA539" s="46"/>
      <c r="FB539" s="46"/>
      <c r="FC539" s="46"/>
      <c r="FD539" s="46"/>
      <c r="FE539" s="46"/>
      <c r="FF539" s="46"/>
      <c r="FG539" s="46"/>
      <c r="FH539" s="46"/>
      <c r="FI539" s="46"/>
      <c r="FJ539" s="46"/>
      <c r="FK539" s="46"/>
      <c r="FL539" s="46"/>
      <c r="FM539" s="46"/>
      <c r="FN539" s="46"/>
      <c r="FO539" s="46"/>
      <c r="FP539" s="46"/>
      <c r="FQ539" s="46"/>
      <c r="FR539" s="46"/>
      <c r="FS539" s="46"/>
      <c r="FT539" s="46"/>
      <c r="FU539" s="46"/>
      <c r="FV539" s="46"/>
      <c r="FW539" s="46"/>
      <c r="FX539" s="46"/>
      <c r="FY539" s="46"/>
      <c r="FZ539" s="46"/>
      <c r="GA539" s="46"/>
      <c r="GB539" s="46"/>
      <c r="GC539" s="46"/>
      <c r="GD539" s="46"/>
      <c r="GE539" s="46"/>
      <c r="GF539" s="46"/>
      <c r="GG539" s="46"/>
      <c r="GH539" s="46"/>
      <c r="GI539" s="46"/>
      <c r="GJ539" s="46"/>
      <c r="GK539" s="46"/>
      <c r="GL539" s="46"/>
      <c r="GM539" s="46"/>
      <c r="GN539" s="46"/>
      <c r="GO539" s="46"/>
      <c r="GP539" s="46"/>
      <c r="GQ539" s="46"/>
      <c r="GR539" s="46"/>
      <c r="GS539" s="46"/>
      <c r="GT539" s="46"/>
      <c r="GU539" s="46"/>
      <c r="GV539" s="46"/>
      <c r="GW539" s="46"/>
      <c r="GX539" s="46"/>
      <c r="GY539" s="46"/>
      <c r="GZ539" s="46"/>
      <c r="HA539" s="46"/>
      <c r="HB539" s="46"/>
      <c r="HC539" s="46"/>
      <c r="HD539" s="46"/>
      <c r="HE539" s="46"/>
      <c r="HF539" s="46"/>
      <c r="HG539" s="46"/>
      <c r="HH539" s="46"/>
      <c r="HI539" s="46"/>
      <c r="HJ539" s="46"/>
      <c r="HK539" s="46"/>
      <c r="HL539" s="46"/>
      <c r="HM539" s="46"/>
      <c r="HN539" s="46"/>
      <c r="HO539" s="46"/>
      <c r="HP539" s="46"/>
      <c r="HQ539" s="46"/>
      <c r="HR539" s="46"/>
      <c r="HS539" s="46"/>
      <c r="HT539" s="46"/>
      <c r="HU539" s="46"/>
      <c r="HV539" s="46"/>
      <c r="HW539" s="46"/>
      <c r="HX539" s="46"/>
      <c r="HY539" s="46"/>
      <c r="HZ539" s="46"/>
      <c r="IA539" s="46"/>
      <c r="IB539" s="46"/>
      <c r="IC539" s="46"/>
      <c r="ID539" s="46"/>
      <c r="IE539" s="46"/>
      <c r="IF539" s="46"/>
      <c r="IG539" s="46"/>
      <c r="IH539" s="46"/>
      <c r="II539" s="46"/>
      <c r="IJ539" s="46"/>
      <c r="IK539" s="46"/>
      <c r="IL539" s="46"/>
      <c r="IM539" s="46"/>
      <c r="IN539" s="46"/>
      <c r="IO539" s="46"/>
      <c r="IP539" s="46"/>
      <c r="IQ539" s="46"/>
      <c r="IR539" s="46"/>
      <c r="IS539" s="46"/>
      <c r="IT539" s="46"/>
      <c r="IU539" s="46"/>
      <c r="IV539" s="46"/>
      <c r="IW539" s="46"/>
      <c r="IX539" s="46"/>
      <c r="IY539" s="46"/>
      <c r="IZ539" s="46"/>
      <c r="JA539" s="46"/>
      <c r="JB539" s="46"/>
      <c r="JC539" s="46"/>
      <c r="JD539" s="46"/>
      <c r="JE539" s="46"/>
    </row>
    <row r="540" spans="1:265" s="7" customFormat="1" ht="15" customHeight="1" thickBot="1" x14ac:dyDescent="0.25">
      <c r="A540" s="98"/>
      <c r="B540" s="73" t="s">
        <v>366</v>
      </c>
      <c r="C540" s="118"/>
      <c r="D540" s="873" t="s">
        <v>586</v>
      </c>
      <c r="E540" s="879"/>
      <c r="F540" s="461"/>
      <c r="G540" s="462"/>
      <c r="H540" s="200" t="s">
        <v>351</v>
      </c>
      <c r="I540" s="200" t="s">
        <v>1371</v>
      </c>
      <c r="J540" s="1756" t="s">
        <v>1424</v>
      </c>
      <c r="K540" s="212" t="s">
        <v>1505</v>
      </c>
      <c r="L540" s="221"/>
      <c r="M540" s="521"/>
      <c r="N540" s="521"/>
      <c r="O540" s="221"/>
      <c r="P540" s="2159">
        <f t="shared" si="46"/>
        <v>0</v>
      </c>
      <c r="Q540" s="338"/>
      <c r="R540" s="339"/>
      <c r="S540" s="339">
        <v>2</v>
      </c>
      <c r="T540" s="339"/>
      <c r="U540" s="339"/>
      <c r="V540" s="339"/>
      <c r="W540" s="340"/>
      <c r="X540" s="255">
        <f>SUM(Q532:W540)</f>
        <v>40</v>
      </c>
      <c r="Y540" s="134">
        <f>X540</f>
        <v>40</v>
      </c>
      <c r="Z540" s="63"/>
      <c r="AA540" s="46"/>
      <c r="AB540" s="46"/>
      <c r="AC540" s="46" t="str">
        <f t="shared" si="45"/>
        <v/>
      </c>
      <c r="AD540" s="46"/>
      <c r="AE540" s="46"/>
      <c r="AF540" s="2111">
        <f t="shared" si="47"/>
        <v>0</v>
      </c>
      <c r="AG540" s="2111">
        <f t="shared" si="48"/>
        <v>2</v>
      </c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  <c r="CJ540" s="46"/>
      <c r="CK540" s="46"/>
      <c r="CL540" s="46"/>
      <c r="CM540" s="46"/>
      <c r="CN540" s="46"/>
      <c r="CO540" s="46"/>
      <c r="CP540" s="46"/>
      <c r="CQ540" s="46"/>
      <c r="CR540" s="46"/>
      <c r="CS540" s="46"/>
      <c r="CT540" s="46"/>
      <c r="CU540" s="46"/>
      <c r="CV540" s="46"/>
      <c r="CW540" s="46"/>
      <c r="CX540" s="46"/>
      <c r="CY540" s="46"/>
      <c r="CZ540" s="46"/>
      <c r="DA540" s="46"/>
      <c r="DB540" s="46"/>
      <c r="DC540" s="46"/>
      <c r="DD540" s="46"/>
      <c r="DE540" s="46"/>
      <c r="DF540" s="46"/>
      <c r="DG540" s="46"/>
      <c r="DH540" s="46"/>
      <c r="DI540" s="46"/>
      <c r="DJ540" s="46"/>
      <c r="DK540" s="46"/>
      <c r="DL540" s="46"/>
      <c r="DM540" s="46"/>
      <c r="DN540" s="46"/>
      <c r="DO540" s="46"/>
      <c r="DP540" s="46"/>
      <c r="DQ540" s="46"/>
      <c r="DR540" s="46"/>
      <c r="DS540" s="46"/>
      <c r="DT540" s="46"/>
      <c r="DU540" s="46"/>
      <c r="DV540" s="46"/>
      <c r="DW540" s="46"/>
      <c r="DX540" s="46"/>
      <c r="DY540" s="46"/>
      <c r="DZ540" s="46"/>
      <c r="EA540" s="46"/>
      <c r="EB540" s="46"/>
      <c r="EC540" s="46"/>
      <c r="ED540" s="46"/>
      <c r="EE540" s="46"/>
      <c r="EF540" s="46"/>
      <c r="EG540" s="46"/>
      <c r="EH540" s="46"/>
      <c r="EI540" s="46"/>
      <c r="EJ540" s="46"/>
      <c r="EK540" s="46"/>
      <c r="EL540" s="46"/>
      <c r="EM540" s="46"/>
      <c r="EN540" s="46"/>
      <c r="EO540" s="46"/>
      <c r="EP540" s="46"/>
      <c r="EQ540" s="46"/>
      <c r="ER540" s="46"/>
      <c r="ES540" s="46"/>
      <c r="ET540" s="46"/>
      <c r="EU540" s="46"/>
      <c r="EV540" s="46"/>
      <c r="EW540" s="46"/>
      <c r="EX540" s="46"/>
      <c r="EY540" s="46"/>
      <c r="EZ540" s="46"/>
      <c r="FA540" s="46"/>
      <c r="FB540" s="46"/>
      <c r="FC540" s="46"/>
      <c r="FD540" s="46"/>
      <c r="FE540" s="46"/>
      <c r="FF540" s="46"/>
      <c r="FG540" s="46"/>
      <c r="FH540" s="46"/>
      <c r="FI540" s="46"/>
      <c r="FJ540" s="46"/>
      <c r="FK540" s="46"/>
      <c r="FL540" s="46"/>
      <c r="FM540" s="46"/>
      <c r="FN540" s="46"/>
      <c r="FO540" s="46"/>
      <c r="FP540" s="46"/>
      <c r="FQ540" s="46"/>
      <c r="FR540" s="46"/>
      <c r="FS540" s="46"/>
      <c r="FT540" s="46"/>
      <c r="FU540" s="46"/>
      <c r="FV540" s="46"/>
      <c r="FW540" s="46"/>
      <c r="FX540" s="46"/>
      <c r="FY540" s="46"/>
      <c r="FZ540" s="46"/>
      <c r="GA540" s="46"/>
      <c r="GB540" s="46"/>
      <c r="GC540" s="46"/>
      <c r="GD540" s="46"/>
      <c r="GE540" s="46"/>
      <c r="GF540" s="46"/>
      <c r="GG540" s="46"/>
      <c r="GH540" s="46"/>
      <c r="GI540" s="46"/>
      <c r="GJ540" s="46"/>
      <c r="GK540" s="46"/>
      <c r="GL540" s="46"/>
      <c r="GM540" s="46"/>
      <c r="GN540" s="46"/>
      <c r="GO540" s="46"/>
      <c r="GP540" s="46"/>
      <c r="GQ540" s="46"/>
      <c r="GR540" s="46"/>
      <c r="GS540" s="46"/>
      <c r="GT540" s="46"/>
      <c r="GU540" s="46"/>
      <c r="GV540" s="46"/>
      <c r="GW540" s="46"/>
      <c r="GX540" s="46"/>
      <c r="GY540" s="46"/>
      <c r="GZ540" s="46"/>
      <c r="HA540" s="46"/>
      <c r="HB540" s="46"/>
      <c r="HC540" s="46"/>
      <c r="HD540" s="46"/>
      <c r="HE540" s="46"/>
      <c r="HF540" s="46"/>
      <c r="HG540" s="46"/>
      <c r="HH540" s="46"/>
      <c r="HI540" s="46"/>
      <c r="HJ540" s="46"/>
      <c r="HK540" s="46"/>
      <c r="HL540" s="46"/>
      <c r="HM540" s="46"/>
      <c r="HN540" s="46"/>
      <c r="HO540" s="46"/>
      <c r="HP540" s="46"/>
      <c r="HQ540" s="46"/>
      <c r="HR540" s="46"/>
      <c r="HS540" s="46"/>
      <c r="HT540" s="46"/>
      <c r="HU540" s="46"/>
      <c r="HV540" s="46"/>
      <c r="HW540" s="46"/>
      <c r="HX540" s="46"/>
      <c r="HY540" s="46"/>
      <c r="HZ540" s="46"/>
      <c r="IA540" s="46"/>
      <c r="IB540" s="46"/>
      <c r="IC540" s="46"/>
      <c r="ID540" s="46"/>
      <c r="IE540" s="46"/>
      <c r="IF540" s="46"/>
      <c r="IG540" s="46"/>
      <c r="IH540" s="46"/>
      <c r="II540" s="46"/>
      <c r="IJ540" s="46"/>
      <c r="IK540" s="46"/>
      <c r="IL540" s="46"/>
      <c r="IM540" s="46"/>
      <c r="IN540" s="46"/>
      <c r="IO540" s="46"/>
      <c r="IP540" s="46"/>
      <c r="IQ540" s="46"/>
      <c r="IR540" s="46"/>
      <c r="IS540" s="46"/>
      <c r="IT540" s="46"/>
      <c r="IU540" s="46"/>
      <c r="IV540" s="46"/>
      <c r="IW540" s="46"/>
      <c r="IX540" s="46"/>
      <c r="IY540" s="46"/>
      <c r="IZ540" s="46"/>
      <c r="JA540" s="46"/>
      <c r="JB540" s="46"/>
      <c r="JC540" s="46"/>
      <c r="JD540" s="46"/>
      <c r="JE540" s="46"/>
    </row>
    <row r="541" spans="1:265" s="7" customFormat="1" ht="15" customHeight="1" thickBot="1" x14ac:dyDescent="0.25">
      <c r="A541" s="273">
        <f>+A532+1</f>
        <v>57</v>
      </c>
      <c r="B541" s="630" t="s">
        <v>207</v>
      </c>
      <c r="C541" s="111" t="s">
        <v>35</v>
      </c>
      <c r="D541" s="882" t="s">
        <v>208</v>
      </c>
      <c r="E541" s="861" t="s">
        <v>209</v>
      </c>
      <c r="F541" s="435" t="s">
        <v>34</v>
      </c>
      <c r="G541" s="436" t="s">
        <v>63</v>
      </c>
      <c r="H541" s="202" t="s">
        <v>23</v>
      </c>
      <c r="I541" s="202" t="s">
        <v>103</v>
      </c>
      <c r="J541" s="202"/>
      <c r="K541" s="224" t="s">
        <v>210</v>
      </c>
      <c r="L541" s="224" t="s">
        <v>97</v>
      </c>
      <c r="M541" s="398">
        <v>2</v>
      </c>
      <c r="N541" s="398" t="s">
        <v>24</v>
      </c>
      <c r="O541" s="224" t="s">
        <v>348</v>
      </c>
      <c r="P541" s="2159">
        <f t="shared" si="46"/>
        <v>5</v>
      </c>
      <c r="Q541" s="294">
        <v>4</v>
      </c>
      <c r="R541" s="295">
        <v>1</v>
      </c>
      <c r="S541" s="295"/>
      <c r="T541" s="295"/>
      <c r="U541" s="295"/>
      <c r="V541" s="295"/>
      <c r="W541" s="296"/>
      <c r="X541" s="122"/>
      <c r="Y541" s="122"/>
      <c r="Z541" s="63" t="str">
        <f>C541</f>
        <v>TC</v>
      </c>
      <c r="AA541" s="46" t="s">
        <v>873</v>
      </c>
      <c r="AB541" s="46" t="s">
        <v>881</v>
      </c>
      <c r="AC541" s="46">
        <f t="shared" si="45"/>
        <v>16</v>
      </c>
      <c r="AD541" s="46"/>
      <c r="AE541" s="46"/>
      <c r="AF541" s="2111">
        <f t="shared" si="47"/>
        <v>5</v>
      </c>
      <c r="AG541" s="2111">
        <f t="shared" si="48"/>
        <v>0</v>
      </c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  <c r="CJ541" s="46"/>
      <c r="CK541" s="46"/>
      <c r="CL541" s="46"/>
      <c r="CM541" s="46"/>
      <c r="CN541" s="46"/>
      <c r="CO541" s="46"/>
      <c r="CP541" s="46"/>
      <c r="CQ541" s="46"/>
      <c r="CR541" s="46"/>
      <c r="CS541" s="46"/>
      <c r="CT541" s="46"/>
      <c r="CU541" s="46"/>
      <c r="CV541" s="46"/>
      <c r="CW541" s="46"/>
      <c r="CX541" s="46"/>
      <c r="CY541" s="46"/>
      <c r="CZ541" s="46"/>
      <c r="DA541" s="46"/>
      <c r="DB541" s="46"/>
      <c r="DC541" s="46"/>
      <c r="DD541" s="46"/>
      <c r="DE541" s="46"/>
      <c r="DF541" s="46"/>
      <c r="DG541" s="46"/>
      <c r="DH541" s="46"/>
      <c r="DI541" s="46"/>
      <c r="DJ541" s="46"/>
      <c r="DK541" s="46"/>
      <c r="DL541" s="46"/>
      <c r="DM541" s="46"/>
      <c r="DN541" s="46"/>
      <c r="DO541" s="46"/>
      <c r="DP541" s="46"/>
      <c r="DQ541" s="46"/>
      <c r="DR541" s="46"/>
      <c r="DS541" s="46"/>
      <c r="DT541" s="46"/>
      <c r="DU541" s="46"/>
      <c r="DV541" s="46"/>
      <c r="DW541" s="46"/>
      <c r="DX541" s="46"/>
      <c r="DY541" s="46"/>
      <c r="DZ541" s="46"/>
      <c r="EA541" s="46"/>
      <c r="EB541" s="46"/>
      <c r="EC541" s="46"/>
      <c r="ED541" s="46"/>
      <c r="EE541" s="46"/>
      <c r="EF541" s="46"/>
      <c r="EG541" s="46"/>
      <c r="EH541" s="46"/>
      <c r="EI541" s="46"/>
      <c r="EJ541" s="46"/>
      <c r="EK541" s="46"/>
      <c r="EL541" s="46"/>
      <c r="EM541" s="46"/>
      <c r="EN541" s="46"/>
      <c r="EO541" s="46"/>
      <c r="EP541" s="46"/>
      <c r="EQ541" s="46"/>
      <c r="ER541" s="46"/>
      <c r="ES541" s="46"/>
      <c r="ET541" s="46"/>
      <c r="EU541" s="46"/>
      <c r="EV541" s="46"/>
      <c r="EW541" s="46"/>
      <c r="EX541" s="46"/>
      <c r="EY541" s="46"/>
      <c r="EZ541" s="46"/>
      <c r="FA541" s="46"/>
      <c r="FB541" s="46"/>
      <c r="FC541" s="46"/>
      <c r="FD541" s="46"/>
      <c r="FE541" s="46"/>
      <c r="FF541" s="46"/>
      <c r="FG541" s="46"/>
      <c r="FH541" s="46"/>
      <c r="FI541" s="46"/>
      <c r="FJ541" s="46"/>
      <c r="FK541" s="46"/>
      <c r="FL541" s="46"/>
      <c r="FM541" s="46"/>
      <c r="FN541" s="46"/>
      <c r="FO541" s="46"/>
      <c r="FP541" s="46"/>
      <c r="FQ541" s="46"/>
      <c r="FR541" s="46"/>
      <c r="FS541" s="46"/>
      <c r="FT541" s="46"/>
      <c r="FU541" s="46"/>
      <c r="FV541" s="46"/>
      <c r="FW541" s="46"/>
      <c r="FX541" s="46"/>
      <c r="FY541" s="46"/>
      <c r="FZ541" s="46"/>
      <c r="GA541" s="46"/>
      <c r="GB541" s="46"/>
      <c r="GC541" s="46"/>
      <c r="GD541" s="46"/>
      <c r="GE541" s="46"/>
      <c r="GF541" s="46"/>
      <c r="GG541" s="46"/>
      <c r="GH541" s="46"/>
      <c r="GI541" s="46"/>
      <c r="GJ541" s="46"/>
      <c r="GK541" s="46"/>
      <c r="GL541" s="46"/>
      <c r="GM541" s="46"/>
      <c r="GN541" s="46"/>
      <c r="GO541" s="46"/>
      <c r="GP541" s="46"/>
      <c r="GQ541" s="46"/>
      <c r="GR541" s="46"/>
      <c r="GS541" s="46"/>
      <c r="GT541" s="46"/>
      <c r="GU541" s="46"/>
      <c r="GV541" s="46"/>
      <c r="GW541" s="46"/>
      <c r="GX541" s="46"/>
      <c r="GY541" s="46"/>
      <c r="GZ541" s="46"/>
      <c r="HA541" s="46"/>
      <c r="HB541" s="46"/>
      <c r="HC541" s="46"/>
      <c r="HD541" s="46"/>
      <c r="HE541" s="46"/>
      <c r="HF541" s="46"/>
      <c r="HG541" s="46"/>
      <c r="HH541" s="46"/>
      <c r="HI541" s="46"/>
      <c r="HJ541" s="46"/>
      <c r="HK541" s="46"/>
      <c r="HL541" s="46"/>
      <c r="HM541" s="46"/>
      <c r="HN541" s="46"/>
      <c r="HO541" s="46"/>
      <c r="HP541" s="46"/>
      <c r="HQ541" s="46"/>
      <c r="HR541" s="46"/>
      <c r="HS541" s="46"/>
      <c r="HT541" s="46"/>
      <c r="HU541" s="46"/>
      <c r="HV541" s="46"/>
      <c r="HW541" s="46"/>
      <c r="HX541" s="46"/>
      <c r="HY541" s="46"/>
      <c r="HZ541" s="46"/>
      <c r="IA541" s="46"/>
      <c r="IB541" s="46"/>
      <c r="IC541" s="46"/>
      <c r="ID541" s="46"/>
      <c r="IE541" s="46"/>
      <c r="IF541" s="46"/>
      <c r="IG541" s="46"/>
      <c r="IH541" s="46"/>
      <c r="II541" s="46"/>
      <c r="IJ541" s="46"/>
      <c r="IK541" s="46"/>
      <c r="IL541" s="46"/>
      <c r="IM541" s="46"/>
      <c r="IN541" s="46"/>
      <c r="IO541" s="46"/>
      <c r="IP541" s="46"/>
      <c r="IQ541" s="46"/>
      <c r="IR541" s="46"/>
      <c r="IS541" s="46"/>
      <c r="IT541" s="46"/>
      <c r="IU541" s="46"/>
      <c r="IV541" s="46"/>
      <c r="IW541" s="46"/>
      <c r="IX541" s="46"/>
      <c r="IY541" s="46"/>
      <c r="IZ541" s="46"/>
      <c r="JA541" s="46"/>
      <c r="JB541" s="46"/>
      <c r="JC541" s="46"/>
      <c r="JD541" s="46"/>
      <c r="JE541" s="46"/>
    </row>
    <row r="542" spans="1:265" s="7" customFormat="1" ht="15" customHeight="1" thickBot="1" x14ac:dyDescent="0.25">
      <c r="A542" s="790"/>
      <c r="B542" s="73" t="s">
        <v>207</v>
      </c>
      <c r="C542" s="113"/>
      <c r="D542" s="884" t="s">
        <v>208</v>
      </c>
      <c r="E542" s="905"/>
      <c r="F542" s="437"/>
      <c r="G542" s="438"/>
      <c r="H542" s="184" t="s">
        <v>23</v>
      </c>
      <c r="I542" s="184" t="s">
        <v>103</v>
      </c>
      <c r="J542" s="184"/>
      <c r="K542" s="225" t="s">
        <v>210</v>
      </c>
      <c r="L542" s="225" t="s">
        <v>97</v>
      </c>
      <c r="M542" s="397">
        <v>2</v>
      </c>
      <c r="N542" s="397" t="s">
        <v>98</v>
      </c>
      <c r="O542" s="225" t="s">
        <v>344</v>
      </c>
      <c r="P542" s="2159">
        <f t="shared" si="46"/>
        <v>5</v>
      </c>
      <c r="Q542" s="297">
        <v>4</v>
      </c>
      <c r="R542" s="298">
        <v>1</v>
      </c>
      <c r="S542" s="298"/>
      <c r="T542" s="298"/>
      <c r="U542" s="298"/>
      <c r="V542" s="298"/>
      <c r="W542" s="299"/>
      <c r="X542" s="122"/>
      <c r="Y542" s="122"/>
      <c r="Z542" s="63"/>
      <c r="AA542" s="46"/>
      <c r="AB542" s="46"/>
      <c r="AC542" s="46" t="str">
        <f t="shared" si="45"/>
        <v/>
      </c>
      <c r="AD542" s="46"/>
      <c r="AE542" s="46"/>
      <c r="AF542" s="2111">
        <f t="shared" si="47"/>
        <v>5</v>
      </c>
      <c r="AG542" s="2111">
        <f t="shared" si="48"/>
        <v>0</v>
      </c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  <c r="CJ542" s="46"/>
      <c r="CK542" s="46"/>
      <c r="CL542" s="46"/>
      <c r="CM542" s="46"/>
      <c r="CN542" s="46"/>
      <c r="CO542" s="46"/>
      <c r="CP542" s="46"/>
      <c r="CQ542" s="46"/>
      <c r="CR542" s="46"/>
      <c r="CS542" s="46"/>
      <c r="CT542" s="46"/>
      <c r="CU542" s="46"/>
      <c r="CV542" s="46"/>
      <c r="CW542" s="46"/>
      <c r="CX542" s="46"/>
      <c r="CY542" s="46"/>
      <c r="CZ542" s="46"/>
      <c r="DA542" s="46"/>
      <c r="DB542" s="46"/>
      <c r="DC542" s="46"/>
      <c r="DD542" s="46"/>
      <c r="DE542" s="46"/>
      <c r="DF542" s="46"/>
      <c r="DG542" s="46"/>
      <c r="DH542" s="46"/>
      <c r="DI542" s="46"/>
      <c r="DJ542" s="46"/>
      <c r="DK542" s="46"/>
      <c r="DL542" s="46"/>
      <c r="DM542" s="46"/>
      <c r="DN542" s="46"/>
      <c r="DO542" s="46"/>
      <c r="DP542" s="46"/>
      <c r="DQ542" s="46"/>
      <c r="DR542" s="46"/>
      <c r="DS542" s="46"/>
      <c r="DT542" s="46"/>
      <c r="DU542" s="46"/>
      <c r="DV542" s="46"/>
      <c r="DW542" s="46"/>
      <c r="DX542" s="46"/>
      <c r="DY542" s="46"/>
      <c r="DZ542" s="46"/>
      <c r="EA542" s="46"/>
      <c r="EB542" s="46"/>
      <c r="EC542" s="46"/>
      <c r="ED542" s="46"/>
      <c r="EE542" s="46"/>
      <c r="EF542" s="46"/>
      <c r="EG542" s="46"/>
      <c r="EH542" s="46"/>
      <c r="EI542" s="46"/>
      <c r="EJ542" s="46"/>
      <c r="EK542" s="46"/>
      <c r="EL542" s="46"/>
      <c r="EM542" s="46"/>
      <c r="EN542" s="46"/>
      <c r="EO542" s="46"/>
      <c r="EP542" s="46"/>
      <c r="EQ542" s="46"/>
      <c r="ER542" s="46"/>
      <c r="ES542" s="46"/>
      <c r="ET542" s="46"/>
      <c r="EU542" s="46"/>
      <c r="EV542" s="46"/>
      <c r="EW542" s="46"/>
      <c r="EX542" s="46"/>
      <c r="EY542" s="46"/>
      <c r="EZ542" s="46"/>
      <c r="FA542" s="46"/>
      <c r="FB542" s="46"/>
      <c r="FC542" s="46"/>
      <c r="FD542" s="46"/>
      <c r="FE542" s="46"/>
      <c r="FF542" s="46"/>
      <c r="FG542" s="46"/>
      <c r="FH542" s="46"/>
      <c r="FI542" s="46"/>
      <c r="FJ542" s="46"/>
      <c r="FK542" s="46"/>
      <c r="FL542" s="46"/>
      <c r="FM542" s="46"/>
      <c r="FN542" s="46"/>
      <c r="FO542" s="46"/>
      <c r="FP542" s="46"/>
      <c r="FQ542" s="46"/>
      <c r="FR542" s="46"/>
      <c r="FS542" s="46"/>
      <c r="FT542" s="46"/>
      <c r="FU542" s="46"/>
      <c r="FV542" s="46"/>
      <c r="FW542" s="46"/>
      <c r="FX542" s="46"/>
      <c r="FY542" s="46"/>
      <c r="FZ542" s="46"/>
      <c r="GA542" s="46"/>
      <c r="GB542" s="46"/>
      <c r="GC542" s="46"/>
      <c r="GD542" s="46"/>
      <c r="GE542" s="46"/>
      <c r="GF542" s="46"/>
      <c r="GG542" s="46"/>
      <c r="GH542" s="46"/>
      <c r="GI542" s="46"/>
      <c r="GJ542" s="46"/>
      <c r="GK542" s="46"/>
      <c r="GL542" s="46"/>
      <c r="GM542" s="46"/>
      <c r="GN542" s="46"/>
      <c r="GO542" s="46"/>
      <c r="GP542" s="46"/>
      <c r="GQ542" s="46"/>
      <c r="GR542" s="46"/>
      <c r="GS542" s="46"/>
      <c r="GT542" s="46"/>
      <c r="GU542" s="46"/>
      <c r="GV542" s="46"/>
      <c r="GW542" s="46"/>
      <c r="GX542" s="46"/>
      <c r="GY542" s="46"/>
      <c r="GZ542" s="46"/>
      <c r="HA542" s="46"/>
      <c r="HB542" s="46"/>
      <c r="HC542" s="46"/>
      <c r="HD542" s="46"/>
      <c r="HE542" s="46"/>
      <c r="HF542" s="46"/>
      <c r="HG542" s="46"/>
      <c r="HH542" s="46"/>
      <c r="HI542" s="46"/>
      <c r="HJ542" s="46"/>
      <c r="HK542" s="46"/>
      <c r="HL542" s="46"/>
      <c r="HM542" s="46"/>
      <c r="HN542" s="46"/>
      <c r="HO542" s="46"/>
      <c r="HP542" s="46"/>
      <c r="HQ542" s="46"/>
      <c r="HR542" s="46"/>
      <c r="HS542" s="46"/>
      <c r="HT542" s="46"/>
      <c r="HU542" s="46"/>
      <c r="HV542" s="46"/>
      <c r="HW542" s="46"/>
      <c r="HX542" s="46"/>
      <c r="HY542" s="46"/>
      <c r="HZ542" s="46"/>
      <c r="IA542" s="46"/>
      <c r="IB542" s="46"/>
      <c r="IC542" s="46"/>
      <c r="ID542" s="46"/>
      <c r="IE542" s="46"/>
      <c r="IF542" s="46"/>
      <c r="IG542" s="46"/>
      <c r="IH542" s="46"/>
      <c r="II542" s="46"/>
      <c r="IJ542" s="46"/>
      <c r="IK542" s="46"/>
      <c r="IL542" s="46"/>
      <c r="IM542" s="46"/>
      <c r="IN542" s="46"/>
      <c r="IO542" s="46"/>
      <c r="IP542" s="46"/>
      <c r="IQ542" s="46"/>
      <c r="IR542" s="46"/>
      <c r="IS542" s="46"/>
      <c r="IT542" s="46"/>
      <c r="IU542" s="46"/>
      <c r="IV542" s="46"/>
      <c r="IW542" s="46"/>
      <c r="IX542" s="46"/>
      <c r="IY542" s="46"/>
      <c r="IZ542" s="46"/>
      <c r="JA542" s="46"/>
      <c r="JB542" s="46"/>
      <c r="JC542" s="46"/>
      <c r="JD542" s="46"/>
      <c r="JE542" s="46"/>
    </row>
    <row r="543" spans="1:265" s="7" customFormat="1" ht="15" customHeight="1" thickBot="1" x14ac:dyDescent="0.25">
      <c r="A543" s="790"/>
      <c r="B543" s="73" t="s">
        <v>207</v>
      </c>
      <c r="C543" s="113"/>
      <c r="D543" s="884" t="s">
        <v>208</v>
      </c>
      <c r="E543" s="905"/>
      <c r="F543" s="437"/>
      <c r="G543" s="438"/>
      <c r="H543" s="184" t="s">
        <v>23</v>
      </c>
      <c r="I543" s="184" t="s">
        <v>103</v>
      </c>
      <c r="J543" s="184"/>
      <c r="K543" s="225" t="s">
        <v>978</v>
      </c>
      <c r="L543" s="225" t="s">
        <v>97</v>
      </c>
      <c r="M543" s="397" t="s">
        <v>1125</v>
      </c>
      <c r="N543" s="397" t="s">
        <v>98</v>
      </c>
      <c r="O543" s="225" t="s">
        <v>344</v>
      </c>
      <c r="P543" s="2159">
        <f t="shared" si="46"/>
        <v>2</v>
      </c>
      <c r="Q543" s="297">
        <v>2</v>
      </c>
      <c r="R543" s="298"/>
      <c r="S543" s="298"/>
      <c r="T543" s="298"/>
      <c r="U543" s="298"/>
      <c r="V543" s="298"/>
      <c r="W543" s="299"/>
      <c r="X543" s="122"/>
      <c r="Y543" s="122"/>
      <c r="Z543" s="63"/>
      <c r="AA543" s="46"/>
      <c r="AB543" s="46"/>
      <c r="AC543" s="46" t="str">
        <f t="shared" si="45"/>
        <v/>
      </c>
      <c r="AD543" s="46"/>
      <c r="AE543" s="46"/>
      <c r="AF543" s="2111">
        <f t="shared" si="47"/>
        <v>2</v>
      </c>
      <c r="AG543" s="2111">
        <f t="shared" si="48"/>
        <v>0</v>
      </c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  <c r="BP543" s="46"/>
      <c r="BQ543" s="46"/>
      <c r="BR543" s="46"/>
      <c r="BS543" s="46"/>
      <c r="BT543" s="46"/>
      <c r="BU543" s="46"/>
      <c r="BV543" s="46"/>
      <c r="BW543" s="46"/>
      <c r="BX543" s="46"/>
      <c r="BY543" s="46"/>
      <c r="BZ543" s="46"/>
      <c r="CA543" s="46"/>
      <c r="CB543" s="46"/>
      <c r="CC543" s="46"/>
      <c r="CD543" s="46"/>
      <c r="CE543" s="46"/>
      <c r="CF543" s="46"/>
      <c r="CG543" s="46"/>
      <c r="CH543" s="46"/>
      <c r="CI543" s="46"/>
      <c r="CJ543" s="46"/>
      <c r="CK543" s="46"/>
      <c r="CL543" s="46"/>
      <c r="CM543" s="46"/>
      <c r="CN543" s="46"/>
      <c r="CO543" s="46"/>
      <c r="CP543" s="46"/>
      <c r="CQ543" s="46"/>
      <c r="CR543" s="46"/>
      <c r="CS543" s="46"/>
      <c r="CT543" s="46"/>
      <c r="CU543" s="46"/>
      <c r="CV543" s="46"/>
      <c r="CW543" s="46"/>
      <c r="CX543" s="46"/>
      <c r="CY543" s="46"/>
      <c r="CZ543" s="46"/>
      <c r="DA543" s="46"/>
      <c r="DB543" s="46"/>
      <c r="DC543" s="46"/>
      <c r="DD543" s="46"/>
      <c r="DE543" s="46"/>
      <c r="DF543" s="46"/>
      <c r="DG543" s="46"/>
      <c r="DH543" s="46"/>
      <c r="DI543" s="46"/>
      <c r="DJ543" s="46"/>
      <c r="DK543" s="46"/>
      <c r="DL543" s="46"/>
      <c r="DM543" s="46"/>
      <c r="DN543" s="46"/>
      <c r="DO543" s="46"/>
      <c r="DP543" s="46"/>
      <c r="DQ543" s="46"/>
      <c r="DR543" s="46"/>
      <c r="DS543" s="46"/>
      <c r="DT543" s="46"/>
      <c r="DU543" s="46"/>
      <c r="DV543" s="46"/>
      <c r="DW543" s="46"/>
      <c r="DX543" s="46"/>
      <c r="DY543" s="46"/>
      <c r="DZ543" s="46"/>
      <c r="EA543" s="46"/>
      <c r="EB543" s="46"/>
      <c r="EC543" s="46"/>
      <c r="ED543" s="46"/>
      <c r="EE543" s="46"/>
      <c r="EF543" s="46"/>
      <c r="EG543" s="46"/>
      <c r="EH543" s="46"/>
      <c r="EI543" s="46"/>
      <c r="EJ543" s="46"/>
      <c r="EK543" s="46"/>
      <c r="EL543" s="46"/>
      <c r="EM543" s="46"/>
      <c r="EN543" s="46"/>
      <c r="EO543" s="46"/>
      <c r="EP543" s="46"/>
      <c r="EQ543" s="46"/>
      <c r="ER543" s="46"/>
      <c r="ES543" s="46"/>
      <c r="ET543" s="46"/>
      <c r="EU543" s="46"/>
      <c r="EV543" s="46"/>
      <c r="EW543" s="46"/>
      <c r="EX543" s="46"/>
      <c r="EY543" s="46"/>
      <c r="EZ543" s="46"/>
      <c r="FA543" s="46"/>
      <c r="FB543" s="46"/>
      <c r="FC543" s="46"/>
      <c r="FD543" s="46"/>
      <c r="FE543" s="46"/>
      <c r="FF543" s="46"/>
      <c r="FG543" s="46"/>
      <c r="FH543" s="46"/>
      <c r="FI543" s="46"/>
      <c r="FJ543" s="46"/>
      <c r="FK543" s="46"/>
      <c r="FL543" s="46"/>
      <c r="FM543" s="46"/>
      <c r="FN543" s="46"/>
      <c r="FO543" s="46"/>
      <c r="FP543" s="46"/>
      <c r="FQ543" s="46"/>
      <c r="FR543" s="46"/>
      <c r="FS543" s="46"/>
      <c r="FT543" s="46"/>
      <c r="FU543" s="46"/>
      <c r="FV543" s="46"/>
      <c r="FW543" s="46"/>
      <c r="FX543" s="46"/>
      <c r="FY543" s="46"/>
      <c r="FZ543" s="46"/>
      <c r="GA543" s="46"/>
      <c r="GB543" s="46"/>
      <c r="GC543" s="46"/>
      <c r="GD543" s="46"/>
      <c r="GE543" s="46"/>
      <c r="GF543" s="46"/>
      <c r="GG543" s="46"/>
      <c r="GH543" s="46"/>
      <c r="GI543" s="46"/>
      <c r="GJ543" s="46"/>
      <c r="GK543" s="46"/>
      <c r="GL543" s="46"/>
      <c r="GM543" s="46"/>
      <c r="GN543" s="46"/>
      <c r="GO543" s="46"/>
      <c r="GP543" s="46"/>
      <c r="GQ543" s="46"/>
      <c r="GR543" s="46"/>
      <c r="GS543" s="46"/>
      <c r="GT543" s="46"/>
      <c r="GU543" s="46"/>
      <c r="GV543" s="46"/>
      <c r="GW543" s="46"/>
      <c r="GX543" s="46"/>
      <c r="GY543" s="46"/>
      <c r="GZ543" s="46"/>
      <c r="HA543" s="46"/>
      <c r="HB543" s="46"/>
      <c r="HC543" s="46"/>
      <c r="HD543" s="46"/>
      <c r="HE543" s="46"/>
      <c r="HF543" s="46"/>
      <c r="HG543" s="46"/>
      <c r="HH543" s="46"/>
      <c r="HI543" s="46"/>
      <c r="HJ543" s="46"/>
      <c r="HK543" s="46"/>
      <c r="HL543" s="46"/>
      <c r="HM543" s="46"/>
      <c r="HN543" s="46"/>
      <c r="HO543" s="46"/>
      <c r="HP543" s="46"/>
      <c r="HQ543" s="46"/>
      <c r="HR543" s="46"/>
      <c r="HS543" s="46"/>
      <c r="HT543" s="46"/>
      <c r="HU543" s="46"/>
      <c r="HV543" s="46"/>
      <c r="HW543" s="46"/>
      <c r="HX543" s="46"/>
      <c r="HY543" s="46"/>
      <c r="HZ543" s="46"/>
      <c r="IA543" s="46"/>
      <c r="IB543" s="46"/>
      <c r="IC543" s="46"/>
      <c r="ID543" s="46"/>
      <c r="IE543" s="46"/>
      <c r="IF543" s="46"/>
      <c r="IG543" s="46"/>
      <c r="IH543" s="46"/>
      <c r="II543" s="46"/>
      <c r="IJ543" s="46"/>
      <c r="IK543" s="46"/>
      <c r="IL543" s="46"/>
      <c r="IM543" s="46"/>
      <c r="IN543" s="46"/>
      <c r="IO543" s="46"/>
      <c r="IP543" s="46"/>
      <c r="IQ543" s="46"/>
      <c r="IR543" s="46"/>
      <c r="IS543" s="46"/>
      <c r="IT543" s="46"/>
      <c r="IU543" s="46"/>
      <c r="IV543" s="46"/>
      <c r="IW543" s="46"/>
      <c r="IX543" s="46"/>
      <c r="IY543" s="46"/>
      <c r="IZ543" s="46"/>
      <c r="JA543" s="46"/>
      <c r="JB543" s="46"/>
      <c r="JC543" s="46"/>
      <c r="JD543" s="46"/>
      <c r="JE543" s="46"/>
    </row>
    <row r="544" spans="1:265" s="7" customFormat="1" ht="15" customHeight="1" thickBot="1" x14ac:dyDescent="0.25">
      <c r="A544" s="790"/>
      <c r="B544" s="73" t="s">
        <v>207</v>
      </c>
      <c r="C544" s="113"/>
      <c r="D544" s="884" t="s">
        <v>208</v>
      </c>
      <c r="E544" s="905"/>
      <c r="F544" s="437"/>
      <c r="G544" s="438"/>
      <c r="H544" s="184" t="s">
        <v>23</v>
      </c>
      <c r="I544" s="184" t="s">
        <v>103</v>
      </c>
      <c r="J544" s="184"/>
      <c r="K544" s="225" t="s">
        <v>957</v>
      </c>
      <c r="L544" s="225" t="s">
        <v>97</v>
      </c>
      <c r="M544" s="397" t="s">
        <v>391</v>
      </c>
      <c r="N544" s="397" t="s">
        <v>24</v>
      </c>
      <c r="O544" s="225" t="s">
        <v>348</v>
      </c>
      <c r="P544" s="2159">
        <f t="shared" si="46"/>
        <v>3</v>
      </c>
      <c r="Q544" s="297">
        <v>3</v>
      </c>
      <c r="R544" s="298"/>
      <c r="S544" s="298"/>
      <c r="T544" s="298"/>
      <c r="U544" s="298"/>
      <c r="V544" s="298"/>
      <c r="W544" s="299"/>
      <c r="X544" s="122"/>
      <c r="Y544" s="122"/>
      <c r="Z544" s="63"/>
      <c r="AA544" s="46"/>
      <c r="AB544" s="46"/>
      <c r="AC544" s="46" t="str">
        <f t="shared" si="45"/>
        <v/>
      </c>
      <c r="AD544" s="46"/>
      <c r="AE544" s="46"/>
      <c r="AF544" s="2111">
        <f t="shared" si="47"/>
        <v>3</v>
      </c>
      <c r="AG544" s="2111">
        <f t="shared" si="48"/>
        <v>0</v>
      </c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  <c r="CJ544" s="46"/>
      <c r="CK544" s="46"/>
      <c r="CL544" s="46"/>
      <c r="CM544" s="46"/>
      <c r="CN544" s="46"/>
      <c r="CO544" s="46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  <c r="CZ544" s="46"/>
      <c r="DA544" s="46"/>
      <c r="DB544" s="46"/>
      <c r="DC544" s="46"/>
      <c r="DD544" s="46"/>
      <c r="DE544" s="46"/>
      <c r="DF544" s="46"/>
      <c r="DG544" s="46"/>
      <c r="DH544" s="46"/>
      <c r="DI544" s="46"/>
      <c r="DJ544" s="46"/>
      <c r="DK544" s="46"/>
      <c r="DL544" s="46"/>
      <c r="DM544" s="46"/>
      <c r="DN544" s="46"/>
      <c r="DO544" s="46"/>
      <c r="DP544" s="46"/>
      <c r="DQ544" s="46"/>
      <c r="DR544" s="46"/>
      <c r="DS544" s="46"/>
      <c r="DT544" s="46"/>
      <c r="DU544" s="46"/>
      <c r="DV544" s="46"/>
      <c r="DW544" s="46"/>
      <c r="DX544" s="46"/>
      <c r="DY544" s="46"/>
      <c r="DZ544" s="46"/>
      <c r="EA544" s="46"/>
      <c r="EB544" s="46"/>
      <c r="EC544" s="46"/>
      <c r="ED544" s="46"/>
      <c r="EE544" s="46"/>
      <c r="EF544" s="46"/>
      <c r="EG544" s="46"/>
      <c r="EH544" s="46"/>
      <c r="EI544" s="46"/>
      <c r="EJ544" s="46"/>
      <c r="EK544" s="46"/>
      <c r="EL544" s="46"/>
      <c r="EM544" s="46"/>
      <c r="EN544" s="46"/>
      <c r="EO544" s="46"/>
      <c r="EP544" s="46"/>
      <c r="EQ544" s="46"/>
      <c r="ER544" s="46"/>
      <c r="ES544" s="46"/>
      <c r="ET544" s="46"/>
      <c r="EU544" s="46"/>
      <c r="EV544" s="46"/>
      <c r="EW544" s="46"/>
      <c r="EX544" s="46"/>
      <c r="EY544" s="46"/>
      <c r="EZ544" s="46"/>
      <c r="FA544" s="46"/>
      <c r="FB544" s="46"/>
      <c r="FC544" s="46"/>
      <c r="FD544" s="46"/>
      <c r="FE544" s="46"/>
      <c r="FF544" s="46"/>
      <c r="FG544" s="46"/>
      <c r="FH544" s="46"/>
      <c r="FI544" s="46"/>
      <c r="FJ544" s="46"/>
      <c r="FK544" s="46"/>
      <c r="FL544" s="46"/>
      <c r="FM544" s="46"/>
      <c r="FN544" s="46"/>
      <c r="FO544" s="46"/>
      <c r="FP544" s="46"/>
      <c r="FQ544" s="46"/>
      <c r="FR544" s="46"/>
      <c r="FS544" s="46"/>
      <c r="FT544" s="46"/>
      <c r="FU544" s="46"/>
      <c r="FV544" s="46"/>
      <c r="FW544" s="46"/>
      <c r="FX544" s="46"/>
      <c r="FY544" s="46"/>
      <c r="FZ544" s="46"/>
      <c r="GA544" s="46"/>
      <c r="GB544" s="46"/>
      <c r="GC544" s="46"/>
      <c r="GD544" s="46"/>
      <c r="GE544" s="46"/>
      <c r="GF544" s="46"/>
      <c r="GG544" s="46"/>
      <c r="GH544" s="46"/>
      <c r="GI544" s="46"/>
      <c r="GJ544" s="46"/>
      <c r="GK544" s="46"/>
      <c r="GL544" s="46"/>
      <c r="GM544" s="46"/>
      <c r="GN544" s="46"/>
      <c r="GO544" s="46"/>
      <c r="GP544" s="46"/>
      <c r="GQ544" s="46"/>
      <c r="GR544" s="46"/>
      <c r="GS544" s="46"/>
      <c r="GT544" s="46"/>
      <c r="GU544" s="46"/>
      <c r="GV544" s="46"/>
      <c r="GW544" s="46"/>
      <c r="GX544" s="46"/>
      <c r="GY544" s="46"/>
      <c r="GZ544" s="46"/>
      <c r="HA544" s="46"/>
      <c r="HB544" s="46"/>
      <c r="HC544" s="46"/>
      <c r="HD544" s="46"/>
      <c r="HE544" s="46"/>
      <c r="HF544" s="46"/>
      <c r="HG544" s="46"/>
      <c r="HH544" s="46"/>
      <c r="HI544" s="46"/>
      <c r="HJ544" s="46"/>
      <c r="HK544" s="46"/>
      <c r="HL544" s="46"/>
      <c r="HM544" s="46"/>
      <c r="HN544" s="46"/>
      <c r="HO544" s="46"/>
      <c r="HP544" s="46"/>
      <c r="HQ544" s="46"/>
      <c r="HR544" s="46"/>
      <c r="HS544" s="46"/>
      <c r="HT544" s="46"/>
      <c r="HU544" s="46"/>
      <c r="HV544" s="46"/>
      <c r="HW544" s="46"/>
      <c r="HX544" s="46"/>
      <c r="HY544" s="46"/>
      <c r="HZ544" s="46"/>
      <c r="IA544" s="46"/>
      <c r="IB544" s="46"/>
      <c r="IC544" s="46"/>
      <c r="ID544" s="46"/>
      <c r="IE544" s="46"/>
      <c r="IF544" s="46"/>
      <c r="IG544" s="46"/>
      <c r="IH544" s="46"/>
      <c r="II544" s="46"/>
      <c r="IJ544" s="46"/>
      <c r="IK544" s="46"/>
      <c r="IL544" s="46"/>
      <c r="IM544" s="46"/>
      <c r="IN544" s="46"/>
      <c r="IO544" s="46"/>
      <c r="IP544" s="46"/>
      <c r="IQ544" s="46"/>
      <c r="IR544" s="46"/>
      <c r="IS544" s="46"/>
      <c r="IT544" s="46"/>
      <c r="IU544" s="46"/>
      <c r="IV544" s="46"/>
      <c r="IW544" s="46"/>
      <c r="IX544" s="46"/>
      <c r="IY544" s="46"/>
      <c r="IZ544" s="46"/>
      <c r="JA544" s="46"/>
      <c r="JB544" s="46"/>
      <c r="JC544" s="46"/>
      <c r="JD544" s="46"/>
      <c r="JE544" s="46"/>
    </row>
    <row r="545" spans="1:266" s="7" customFormat="1" ht="15" customHeight="1" thickBot="1" x14ac:dyDescent="0.25">
      <c r="A545" s="790"/>
      <c r="B545" s="73" t="s">
        <v>207</v>
      </c>
      <c r="C545" s="113"/>
      <c r="D545" s="884" t="s">
        <v>208</v>
      </c>
      <c r="E545" s="905"/>
      <c r="F545" s="437"/>
      <c r="G545" s="438"/>
      <c r="H545" s="184" t="s">
        <v>23</v>
      </c>
      <c r="I545" s="184" t="s">
        <v>103</v>
      </c>
      <c r="J545" s="184"/>
      <c r="K545" s="225" t="s">
        <v>957</v>
      </c>
      <c r="L545" s="225" t="s">
        <v>97</v>
      </c>
      <c r="M545" s="397" t="s">
        <v>391</v>
      </c>
      <c r="N545" s="397" t="s">
        <v>98</v>
      </c>
      <c r="O545" s="225" t="s">
        <v>344</v>
      </c>
      <c r="P545" s="2159">
        <f t="shared" si="46"/>
        <v>3</v>
      </c>
      <c r="Q545" s="297">
        <v>3</v>
      </c>
      <c r="R545" s="298"/>
      <c r="S545" s="298"/>
      <c r="T545" s="298"/>
      <c r="U545" s="298"/>
      <c r="V545" s="298"/>
      <c r="W545" s="299"/>
      <c r="X545" s="122"/>
      <c r="Y545" s="122"/>
      <c r="Z545" s="63"/>
      <c r="AA545" s="46"/>
      <c r="AB545" s="46"/>
      <c r="AC545" s="46" t="str">
        <f t="shared" si="45"/>
        <v/>
      </c>
      <c r="AD545" s="46"/>
      <c r="AE545" s="46"/>
      <c r="AF545" s="2111">
        <f t="shared" si="47"/>
        <v>3</v>
      </c>
      <c r="AG545" s="2111">
        <f t="shared" si="48"/>
        <v>0</v>
      </c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6"/>
      <c r="DA545" s="46"/>
      <c r="DB545" s="46"/>
      <c r="DC545" s="46"/>
      <c r="DD545" s="46"/>
      <c r="DE545" s="46"/>
      <c r="DF545" s="46"/>
      <c r="DG545" s="46"/>
      <c r="DH545" s="46"/>
      <c r="DI545" s="46"/>
      <c r="DJ545" s="46"/>
      <c r="DK545" s="46"/>
      <c r="DL545" s="46"/>
      <c r="DM545" s="46"/>
      <c r="DN545" s="46"/>
      <c r="DO545" s="46"/>
      <c r="DP545" s="46"/>
      <c r="DQ545" s="46"/>
      <c r="DR545" s="46"/>
      <c r="DS545" s="46"/>
      <c r="DT545" s="46"/>
      <c r="DU545" s="46"/>
      <c r="DV545" s="46"/>
      <c r="DW545" s="46"/>
      <c r="DX545" s="46"/>
      <c r="DY545" s="46"/>
      <c r="DZ545" s="46"/>
      <c r="EA545" s="46"/>
      <c r="EB545" s="46"/>
      <c r="EC545" s="46"/>
      <c r="ED545" s="46"/>
      <c r="EE545" s="46"/>
      <c r="EF545" s="46"/>
      <c r="EG545" s="46"/>
      <c r="EH545" s="46"/>
      <c r="EI545" s="46"/>
      <c r="EJ545" s="46"/>
      <c r="EK545" s="46"/>
      <c r="EL545" s="46"/>
      <c r="EM545" s="46"/>
      <c r="EN545" s="46"/>
      <c r="EO545" s="46"/>
      <c r="EP545" s="46"/>
      <c r="EQ545" s="46"/>
      <c r="ER545" s="46"/>
      <c r="ES545" s="46"/>
      <c r="ET545" s="46"/>
      <c r="EU545" s="46"/>
      <c r="EV545" s="46"/>
      <c r="EW545" s="46"/>
      <c r="EX545" s="46"/>
      <c r="EY545" s="46"/>
      <c r="EZ545" s="46"/>
      <c r="FA545" s="46"/>
      <c r="FB545" s="46"/>
      <c r="FC545" s="46"/>
      <c r="FD545" s="46"/>
      <c r="FE545" s="46"/>
      <c r="FF545" s="46"/>
      <c r="FG545" s="46"/>
      <c r="FH545" s="46"/>
      <c r="FI545" s="46"/>
      <c r="FJ545" s="46"/>
      <c r="FK545" s="46"/>
      <c r="FL545" s="46"/>
      <c r="FM545" s="46"/>
      <c r="FN545" s="46"/>
      <c r="FO545" s="46"/>
      <c r="FP545" s="46"/>
      <c r="FQ545" s="46"/>
      <c r="FR545" s="46"/>
      <c r="FS545" s="46"/>
      <c r="FT545" s="46"/>
      <c r="FU545" s="46"/>
      <c r="FV545" s="46"/>
      <c r="FW545" s="46"/>
      <c r="FX545" s="46"/>
      <c r="FY545" s="46"/>
      <c r="FZ545" s="46"/>
      <c r="GA545" s="46"/>
      <c r="GB545" s="46"/>
      <c r="GC545" s="46"/>
      <c r="GD545" s="46"/>
      <c r="GE545" s="46"/>
      <c r="GF545" s="46"/>
      <c r="GG545" s="46"/>
      <c r="GH545" s="46"/>
      <c r="GI545" s="46"/>
      <c r="GJ545" s="46"/>
      <c r="GK545" s="46"/>
      <c r="GL545" s="46"/>
      <c r="GM545" s="46"/>
      <c r="GN545" s="46"/>
      <c r="GO545" s="46"/>
      <c r="GP545" s="46"/>
      <c r="GQ545" s="46"/>
      <c r="GR545" s="46"/>
      <c r="GS545" s="46"/>
      <c r="GT545" s="46"/>
      <c r="GU545" s="46"/>
      <c r="GV545" s="46"/>
      <c r="GW545" s="46"/>
      <c r="GX545" s="46"/>
      <c r="GY545" s="46"/>
      <c r="GZ545" s="46"/>
      <c r="HA545" s="46"/>
      <c r="HB545" s="46"/>
      <c r="HC545" s="46"/>
      <c r="HD545" s="46"/>
      <c r="HE545" s="46"/>
      <c r="HF545" s="46"/>
      <c r="HG545" s="46"/>
      <c r="HH545" s="46"/>
      <c r="HI545" s="46"/>
      <c r="HJ545" s="46"/>
      <c r="HK545" s="46"/>
      <c r="HL545" s="46"/>
      <c r="HM545" s="46"/>
      <c r="HN545" s="46"/>
      <c r="HO545" s="46"/>
      <c r="HP545" s="46"/>
      <c r="HQ545" s="46"/>
      <c r="HR545" s="46"/>
      <c r="HS545" s="46"/>
      <c r="HT545" s="46"/>
      <c r="HU545" s="46"/>
      <c r="HV545" s="46"/>
      <c r="HW545" s="46"/>
      <c r="HX545" s="46"/>
      <c r="HY545" s="46"/>
      <c r="HZ545" s="46"/>
      <c r="IA545" s="46"/>
      <c r="IB545" s="46"/>
      <c r="IC545" s="46"/>
      <c r="ID545" s="46"/>
      <c r="IE545" s="46"/>
      <c r="IF545" s="46"/>
      <c r="IG545" s="46"/>
      <c r="IH545" s="46"/>
      <c r="II545" s="46"/>
      <c r="IJ545" s="46"/>
      <c r="IK545" s="46"/>
      <c r="IL545" s="46"/>
      <c r="IM545" s="46"/>
      <c r="IN545" s="46"/>
      <c r="IO545" s="46"/>
      <c r="IP545" s="46"/>
      <c r="IQ545" s="46"/>
      <c r="IR545" s="46"/>
      <c r="IS545" s="46"/>
      <c r="IT545" s="46"/>
      <c r="IU545" s="46"/>
      <c r="IV545" s="46"/>
      <c r="IW545" s="46"/>
      <c r="IX545" s="46"/>
      <c r="IY545" s="46"/>
      <c r="IZ545" s="46"/>
      <c r="JA545" s="46"/>
      <c r="JB545" s="46"/>
      <c r="JC545" s="46"/>
      <c r="JD545" s="46"/>
      <c r="JE545" s="46"/>
    </row>
    <row r="546" spans="1:266" s="7" customFormat="1" ht="15" customHeight="1" thickBot="1" x14ac:dyDescent="0.25">
      <c r="A546" s="790"/>
      <c r="B546" s="73" t="s">
        <v>207</v>
      </c>
      <c r="C546" s="113"/>
      <c r="D546" s="884" t="s">
        <v>208</v>
      </c>
      <c r="E546" s="905"/>
      <c r="F546" s="437"/>
      <c r="G546" s="438"/>
      <c r="H546" s="184" t="s">
        <v>23</v>
      </c>
      <c r="I546" s="184" t="s">
        <v>103</v>
      </c>
      <c r="J546" s="1756" t="s">
        <v>1424</v>
      </c>
      <c r="K546" s="212" t="s">
        <v>1505</v>
      </c>
      <c r="L546" s="225"/>
      <c r="M546" s="397"/>
      <c r="N546" s="397"/>
      <c r="O546" s="225"/>
      <c r="P546" s="2159">
        <f t="shared" si="46"/>
        <v>0</v>
      </c>
      <c r="Q546" s="297"/>
      <c r="R546" s="298"/>
      <c r="S546" s="298">
        <v>4</v>
      </c>
      <c r="T546" s="298"/>
      <c r="U546" s="298"/>
      <c r="V546" s="298"/>
      <c r="W546" s="299"/>
      <c r="X546" s="122"/>
      <c r="Y546" s="122"/>
      <c r="Z546" s="63"/>
      <c r="AA546" s="46"/>
      <c r="AB546" s="46"/>
      <c r="AC546" s="46" t="str">
        <f t="shared" si="45"/>
        <v/>
      </c>
      <c r="AD546" s="46"/>
      <c r="AE546" s="46"/>
      <c r="AF546" s="2111">
        <f t="shared" si="47"/>
        <v>0</v>
      </c>
      <c r="AG546" s="2111">
        <f t="shared" si="48"/>
        <v>4</v>
      </c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  <c r="CZ546" s="46"/>
      <c r="DA546" s="46"/>
      <c r="DB546" s="46"/>
      <c r="DC546" s="46"/>
      <c r="DD546" s="46"/>
      <c r="DE546" s="46"/>
      <c r="DF546" s="46"/>
      <c r="DG546" s="46"/>
      <c r="DH546" s="46"/>
      <c r="DI546" s="46"/>
      <c r="DJ546" s="46"/>
      <c r="DK546" s="46"/>
      <c r="DL546" s="46"/>
      <c r="DM546" s="46"/>
      <c r="DN546" s="46"/>
      <c r="DO546" s="46"/>
      <c r="DP546" s="46"/>
      <c r="DQ546" s="46"/>
      <c r="DR546" s="46"/>
      <c r="DS546" s="46"/>
      <c r="DT546" s="46"/>
      <c r="DU546" s="46"/>
      <c r="DV546" s="46"/>
      <c r="DW546" s="46"/>
      <c r="DX546" s="46"/>
      <c r="DY546" s="46"/>
      <c r="DZ546" s="46"/>
      <c r="EA546" s="46"/>
      <c r="EB546" s="46"/>
      <c r="EC546" s="46"/>
      <c r="ED546" s="46"/>
      <c r="EE546" s="46"/>
      <c r="EF546" s="46"/>
      <c r="EG546" s="46"/>
      <c r="EH546" s="46"/>
      <c r="EI546" s="46"/>
      <c r="EJ546" s="46"/>
      <c r="EK546" s="46"/>
      <c r="EL546" s="46"/>
      <c r="EM546" s="46"/>
      <c r="EN546" s="46"/>
      <c r="EO546" s="46"/>
      <c r="EP546" s="46"/>
      <c r="EQ546" s="46"/>
      <c r="ER546" s="46"/>
      <c r="ES546" s="46"/>
      <c r="ET546" s="46"/>
      <c r="EU546" s="46"/>
      <c r="EV546" s="46"/>
      <c r="EW546" s="46"/>
      <c r="EX546" s="46"/>
      <c r="EY546" s="46"/>
      <c r="EZ546" s="46"/>
      <c r="FA546" s="46"/>
      <c r="FB546" s="46"/>
      <c r="FC546" s="46"/>
      <c r="FD546" s="46"/>
      <c r="FE546" s="46"/>
      <c r="FF546" s="46"/>
      <c r="FG546" s="46"/>
      <c r="FH546" s="46"/>
      <c r="FI546" s="46"/>
      <c r="FJ546" s="46"/>
      <c r="FK546" s="46"/>
      <c r="FL546" s="46"/>
      <c r="FM546" s="46"/>
      <c r="FN546" s="46"/>
      <c r="FO546" s="46"/>
      <c r="FP546" s="46"/>
      <c r="FQ546" s="46"/>
      <c r="FR546" s="46"/>
      <c r="FS546" s="46"/>
      <c r="FT546" s="46"/>
      <c r="FU546" s="46"/>
      <c r="FV546" s="46"/>
      <c r="FW546" s="46"/>
      <c r="FX546" s="46"/>
      <c r="FY546" s="46"/>
      <c r="FZ546" s="46"/>
      <c r="GA546" s="46"/>
      <c r="GB546" s="46"/>
      <c r="GC546" s="46"/>
      <c r="GD546" s="46"/>
      <c r="GE546" s="46"/>
      <c r="GF546" s="46"/>
      <c r="GG546" s="46"/>
      <c r="GH546" s="46"/>
      <c r="GI546" s="46"/>
      <c r="GJ546" s="46"/>
      <c r="GK546" s="46"/>
      <c r="GL546" s="46"/>
      <c r="GM546" s="46"/>
      <c r="GN546" s="46"/>
      <c r="GO546" s="46"/>
      <c r="GP546" s="46"/>
      <c r="GQ546" s="46"/>
      <c r="GR546" s="46"/>
      <c r="GS546" s="46"/>
      <c r="GT546" s="46"/>
      <c r="GU546" s="46"/>
      <c r="GV546" s="46"/>
      <c r="GW546" s="46"/>
      <c r="GX546" s="46"/>
      <c r="GY546" s="46"/>
      <c r="GZ546" s="46"/>
      <c r="HA546" s="46"/>
      <c r="HB546" s="46"/>
      <c r="HC546" s="46"/>
      <c r="HD546" s="46"/>
      <c r="HE546" s="46"/>
      <c r="HF546" s="46"/>
      <c r="HG546" s="46"/>
      <c r="HH546" s="46"/>
      <c r="HI546" s="46"/>
      <c r="HJ546" s="46"/>
      <c r="HK546" s="46"/>
      <c r="HL546" s="46"/>
      <c r="HM546" s="46"/>
      <c r="HN546" s="46"/>
      <c r="HO546" s="46"/>
      <c r="HP546" s="46"/>
      <c r="HQ546" s="46"/>
      <c r="HR546" s="46"/>
      <c r="HS546" s="46"/>
      <c r="HT546" s="46"/>
      <c r="HU546" s="46"/>
      <c r="HV546" s="46"/>
      <c r="HW546" s="46"/>
      <c r="HX546" s="46"/>
      <c r="HY546" s="46"/>
      <c r="HZ546" s="46"/>
      <c r="IA546" s="46"/>
      <c r="IB546" s="46"/>
      <c r="IC546" s="46"/>
      <c r="ID546" s="46"/>
      <c r="IE546" s="46"/>
      <c r="IF546" s="46"/>
      <c r="IG546" s="46"/>
      <c r="IH546" s="46"/>
      <c r="II546" s="46"/>
      <c r="IJ546" s="46"/>
      <c r="IK546" s="46"/>
      <c r="IL546" s="46"/>
      <c r="IM546" s="46"/>
      <c r="IN546" s="46"/>
      <c r="IO546" s="46"/>
      <c r="IP546" s="46"/>
      <c r="IQ546" s="46"/>
      <c r="IR546" s="46"/>
      <c r="IS546" s="46"/>
      <c r="IT546" s="46"/>
      <c r="IU546" s="46"/>
      <c r="IV546" s="46"/>
      <c r="IW546" s="46"/>
      <c r="IX546" s="46"/>
      <c r="IY546" s="46"/>
      <c r="IZ546" s="46"/>
      <c r="JA546" s="46"/>
      <c r="JB546" s="46"/>
      <c r="JC546" s="46"/>
      <c r="JD546" s="46"/>
      <c r="JE546" s="46"/>
    </row>
    <row r="547" spans="1:266" s="7" customFormat="1" ht="15" customHeight="1" thickBot="1" x14ac:dyDescent="0.25">
      <c r="A547" s="790"/>
      <c r="B547" s="73" t="s">
        <v>207</v>
      </c>
      <c r="C547" s="113"/>
      <c r="D547" s="890" t="s">
        <v>208</v>
      </c>
      <c r="E547" s="905"/>
      <c r="F547" s="437"/>
      <c r="G547" s="438"/>
      <c r="H547" s="768" t="s">
        <v>23</v>
      </c>
      <c r="I547" s="768" t="s">
        <v>103</v>
      </c>
      <c r="J547" s="1756" t="s">
        <v>1424</v>
      </c>
      <c r="K547" s="212" t="s">
        <v>1506</v>
      </c>
      <c r="L547" s="227"/>
      <c r="M547" s="508"/>
      <c r="N547" s="811"/>
      <c r="O547" s="227"/>
      <c r="P547" s="2159">
        <f t="shared" si="46"/>
        <v>0</v>
      </c>
      <c r="Q547" s="303"/>
      <c r="R547" s="304"/>
      <c r="S547" s="304">
        <v>2</v>
      </c>
      <c r="T547" s="304"/>
      <c r="U547" s="304"/>
      <c r="V547" s="304"/>
      <c r="W547" s="305"/>
      <c r="X547" s="122"/>
      <c r="Y547" s="122"/>
      <c r="Z547" s="63"/>
      <c r="AA547" s="46"/>
      <c r="AB547" s="46"/>
      <c r="AC547" s="46" t="str">
        <f t="shared" si="45"/>
        <v/>
      </c>
      <c r="AD547" s="46"/>
      <c r="AE547" s="46"/>
      <c r="AF547" s="2111">
        <f t="shared" si="47"/>
        <v>0</v>
      </c>
      <c r="AG547" s="2111">
        <f t="shared" si="48"/>
        <v>2</v>
      </c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  <c r="CJ547" s="46"/>
      <c r="CK547" s="46"/>
      <c r="CL547" s="46"/>
      <c r="CM547" s="46"/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6"/>
      <c r="DA547" s="46"/>
      <c r="DB547" s="46"/>
      <c r="DC547" s="46"/>
      <c r="DD547" s="46"/>
      <c r="DE547" s="46"/>
      <c r="DF547" s="46"/>
      <c r="DG547" s="46"/>
      <c r="DH547" s="46"/>
      <c r="DI547" s="46"/>
      <c r="DJ547" s="46"/>
      <c r="DK547" s="46"/>
      <c r="DL547" s="46"/>
      <c r="DM547" s="46"/>
      <c r="DN547" s="46"/>
      <c r="DO547" s="46"/>
      <c r="DP547" s="46"/>
      <c r="DQ547" s="46"/>
      <c r="DR547" s="46"/>
      <c r="DS547" s="46"/>
      <c r="DT547" s="46"/>
      <c r="DU547" s="46"/>
      <c r="DV547" s="46"/>
      <c r="DW547" s="46"/>
      <c r="DX547" s="46"/>
      <c r="DY547" s="46"/>
      <c r="DZ547" s="46"/>
      <c r="EA547" s="46"/>
      <c r="EB547" s="46"/>
      <c r="EC547" s="46"/>
      <c r="ED547" s="46"/>
      <c r="EE547" s="46"/>
      <c r="EF547" s="46"/>
      <c r="EG547" s="46"/>
      <c r="EH547" s="46"/>
      <c r="EI547" s="46"/>
      <c r="EJ547" s="46"/>
      <c r="EK547" s="46"/>
      <c r="EL547" s="46"/>
      <c r="EM547" s="46"/>
      <c r="EN547" s="46"/>
      <c r="EO547" s="46"/>
      <c r="EP547" s="46"/>
      <c r="EQ547" s="46"/>
      <c r="ER547" s="46"/>
      <c r="ES547" s="46"/>
      <c r="ET547" s="46"/>
      <c r="EU547" s="46"/>
      <c r="EV547" s="46"/>
      <c r="EW547" s="46"/>
      <c r="EX547" s="46"/>
      <c r="EY547" s="46"/>
      <c r="EZ547" s="46"/>
      <c r="FA547" s="46"/>
      <c r="FB547" s="46"/>
      <c r="FC547" s="46"/>
      <c r="FD547" s="46"/>
      <c r="FE547" s="46"/>
      <c r="FF547" s="46"/>
      <c r="FG547" s="46"/>
      <c r="FH547" s="46"/>
      <c r="FI547" s="46"/>
      <c r="FJ547" s="46"/>
      <c r="FK547" s="46"/>
      <c r="FL547" s="46"/>
      <c r="FM547" s="46"/>
      <c r="FN547" s="46"/>
      <c r="FO547" s="46"/>
      <c r="FP547" s="46"/>
      <c r="FQ547" s="46"/>
      <c r="FR547" s="46"/>
      <c r="FS547" s="46"/>
      <c r="FT547" s="46"/>
      <c r="FU547" s="46"/>
      <c r="FV547" s="46"/>
      <c r="FW547" s="46"/>
      <c r="FX547" s="46"/>
      <c r="FY547" s="46"/>
      <c r="FZ547" s="46"/>
      <c r="GA547" s="46"/>
      <c r="GB547" s="46"/>
      <c r="GC547" s="46"/>
      <c r="GD547" s="46"/>
      <c r="GE547" s="46"/>
      <c r="GF547" s="46"/>
      <c r="GG547" s="46"/>
      <c r="GH547" s="46"/>
      <c r="GI547" s="46"/>
      <c r="GJ547" s="46"/>
      <c r="GK547" s="46"/>
      <c r="GL547" s="46"/>
      <c r="GM547" s="46"/>
      <c r="GN547" s="46"/>
      <c r="GO547" s="46"/>
      <c r="GP547" s="46"/>
      <c r="GQ547" s="46"/>
      <c r="GR547" s="46"/>
      <c r="GS547" s="46"/>
      <c r="GT547" s="46"/>
      <c r="GU547" s="46"/>
      <c r="GV547" s="46"/>
      <c r="GW547" s="46"/>
      <c r="GX547" s="46"/>
      <c r="GY547" s="46"/>
      <c r="GZ547" s="46"/>
      <c r="HA547" s="46"/>
      <c r="HB547" s="46"/>
      <c r="HC547" s="46"/>
      <c r="HD547" s="46"/>
      <c r="HE547" s="46"/>
      <c r="HF547" s="46"/>
      <c r="HG547" s="46"/>
      <c r="HH547" s="46"/>
      <c r="HI547" s="46"/>
      <c r="HJ547" s="46"/>
      <c r="HK547" s="46"/>
      <c r="HL547" s="46"/>
      <c r="HM547" s="46"/>
      <c r="HN547" s="46"/>
      <c r="HO547" s="46"/>
      <c r="HP547" s="46"/>
      <c r="HQ547" s="46"/>
      <c r="HR547" s="46"/>
      <c r="HS547" s="46"/>
      <c r="HT547" s="46"/>
      <c r="HU547" s="46"/>
      <c r="HV547" s="46"/>
      <c r="HW547" s="46"/>
      <c r="HX547" s="46"/>
      <c r="HY547" s="46"/>
      <c r="HZ547" s="46"/>
      <c r="IA547" s="46"/>
      <c r="IB547" s="46"/>
      <c r="IC547" s="46"/>
      <c r="ID547" s="46"/>
      <c r="IE547" s="46"/>
      <c r="IF547" s="46"/>
      <c r="IG547" s="46"/>
      <c r="IH547" s="46"/>
      <c r="II547" s="46"/>
      <c r="IJ547" s="46"/>
      <c r="IK547" s="46"/>
      <c r="IL547" s="46"/>
      <c r="IM547" s="46"/>
      <c r="IN547" s="46"/>
      <c r="IO547" s="46"/>
      <c r="IP547" s="46"/>
      <c r="IQ547" s="46"/>
      <c r="IR547" s="46"/>
      <c r="IS547" s="46"/>
      <c r="IT547" s="46"/>
      <c r="IU547" s="46"/>
      <c r="IV547" s="46"/>
      <c r="IW547" s="46"/>
      <c r="IX547" s="46"/>
      <c r="IY547" s="46"/>
      <c r="IZ547" s="46"/>
      <c r="JA547" s="46"/>
      <c r="JB547" s="46"/>
      <c r="JC547" s="46"/>
      <c r="JD547" s="46"/>
      <c r="JE547" s="46"/>
    </row>
    <row r="548" spans="1:266" s="7" customFormat="1" ht="15" customHeight="1" thickBot="1" x14ac:dyDescent="0.25">
      <c r="A548" s="790"/>
      <c r="B548" s="73" t="s">
        <v>207</v>
      </c>
      <c r="C548" s="89"/>
      <c r="D548" s="866" t="s">
        <v>208</v>
      </c>
      <c r="E548" s="905"/>
      <c r="F548" s="437"/>
      <c r="G548" s="438"/>
      <c r="H548" s="180" t="s">
        <v>23</v>
      </c>
      <c r="I548" s="180" t="s">
        <v>103</v>
      </c>
      <c r="J548" s="1804" t="s">
        <v>96</v>
      </c>
      <c r="K548" s="216" t="s">
        <v>1469</v>
      </c>
      <c r="L548" s="216"/>
      <c r="M548" s="518"/>
      <c r="N548" s="518"/>
      <c r="O548" s="216"/>
      <c r="P548" s="2159">
        <f t="shared" si="46"/>
        <v>0</v>
      </c>
      <c r="Q548" s="288"/>
      <c r="R548" s="289"/>
      <c r="S548" s="289"/>
      <c r="T548" s="289"/>
      <c r="U548" s="289"/>
      <c r="V548" s="289">
        <v>8</v>
      </c>
      <c r="W548" s="290"/>
      <c r="X548" s="122"/>
      <c r="Y548" s="122"/>
      <c r="Z548" s="63"/>
      <c r="AA548" s="46"/>
      <c r="AB548" s="46"/>
      <c r="AC548" s="46" t="str">
        <f t="shared" si="45"/>
        <v/>
      </c>
      <c r="AD548" s="46"/>
      <c r="AE548" s="46"/>
      <c r="AF548" s="2111">
        <f t="shared" si="47"/>
        <v>0</v>
      </c>
      <c r="AG548" s="2111">
        <f t="shared" si="48"/>
        <v>0</v>
      </c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  <c r="CB548" s="46"/>
      <c r="CC548" s="46"/>
      <c r="CD548" s="46"/>
      <c r="CE548" s="46"/>
      <c r="CF548" s="46"/>
      <c r="CG548" s="46"/>
      <c r="CH548" s="46"/>
      <c r="CI548" s="46"/>
      <c r="CJ548" s="46"/>
      <c r="CK548" s="46"/>
      <c r="CL548" s="46"/>
      <c r="CM548" s="46"/>
      <c r="CN548" s="46"/>
      <c r="CO548" s="46"/>
      <c r="CP548" s="46"/>
      <c r="CQ548" s="46"/>
      <c r="CR548" s="46"/>
      <c r="CS548" s="46"/>
      <c r="CT548" s="46"/>
      <c r="CU548" s="46"/>
      <c r="CV548" s="46"/>
      <c r="CW548" s="46"/>
      <c r="CX548" s="46"/>
      <c r="CY548" s="46"/>
      <c r="CZ548" s="46"/>
      <c r="DA548" s="46"/>
      <c r="DB548" s="46"/>
      <c r="DC548" s="46"/>
      <c r="DD548" s="46"/>
      <c r="DE548" s="46"/>
      <c r="DF548" s="46"/>
      <c r="DG548" s="46"/>
      <c r="DH548" s="46"/>
      <c r="DI548" s="46"/>
      <c r="DJ548" s="46"/>
      <c r="DK548" s="46"/>
      <c r="DL548" s="46"/>
      <c r="DM548" s="46"/>
      <c r="DN548" s="46"/>
      <c r="DO548" s="46"/>
      <c r="DP548" s="46"/>
      <c r="DQ548" s="46"/>
      <c r="DR548" s="46"/>
      <c r="DS548" s="46"/>
      <c r="DT548" s="46"/>
      <c r="DU548" s="46"/>
      <c r="DV548" s="46"/>
      <c r="DW548" s="46"/>
      <c r="DX548" s="46"/>
      <c r="DY548" s="46"/>
      <c r="DZ548" s="46"/>
      <c r="EA548" s="46"/>
      <c r="EB548" s="46"/>
      <c r="EC548" s="46"/>
      <c r="ED548" s="46"/>
      <c r="EE548" s="46"/>
      <c r="EF548" s="46"/>
      <c r="EG548" s="46"/>
      <c r="EH548" s="46"/>
      <c r="EI548" s="46"/>
      <c r="EJ548" s="46"/>
      <c r="EK548" s="46"/>
      <c r="EL548" s="46"/>
      <c r="EM548" s="46"/>
      <c r="EN548" s="46"/>
      <c r="EO548" s="46"/>
      <c r="EP548" s="46"/>
      <c r="EQ548" s="46"/>
      <c r="ER548" s="46"/>
      <c r="ES548" s="46"/>
      <c r="ET548" s="46"/>
      <c r="EU548" s="46"/>
      <c r="EV548" s="46"/>
      <c r="EW548" s="46"/>
      <c r="EX548" s="46"/>
      <c r="EY548" s="46"/>
      <c r="EZ548" s="46"/>
      <c r="FA548" s="46"/>
      <c r="FB548" s="46"/>
      <c r="FC548" s="46"/>
      <c r="FD548" s="46"/>
      <c r="FE548" s="46"/>
      <c r="FF548" s="46"/>
      <c r="FG548" s="46"/>
      <c r="FH548" s="46"/>
      <c r="FI548" s="46"/>
      <c r="FJ548" s="46"/>
      <c r="FK548" s="46"/>
      <c r="FL548" s="46"/>
      <c r="FM548" s="46"/>
      <c r="FN548" s="46"/>
      <c r="FO548" s="46"/>
      <c r="FP548" s="46"/>
      <c r="FQ548" s="46"/>
      <c r="FR548" s="46"/>
      <c r="FS548" s="46"/>
      <c r="FT548" s="46"/>
      <c r="FU548" s="46"/>
      <c r="FV548" s="46"/>
      <c r="FW548" s="46"/>
      <c r="FX548" s="46"/>
      <c r="FY548" s="46"/>
      <c r="FZ548" s="46"/>
      <c r="GA548" s="46"/>
      <c r="GB548" s="46"/>
      <c r="GC548" s="46"/>
      <c r="GD548" s="46"/>
      <c r="GE548" s="46"/>
      <c r="GF548" s="46"/>
      <c r="GG548" s="46"/>
      <c r="GH548" s="46"/>
      <c r="GI548" s="46"/>
      <c r="GJ548" s="46"/>
      <c r="GK548" s="46"/>
      <c r="GL548" s="46"/>
      <c r="GM548" s="46"/>
      <c r="GN548" s="46"/>
      <c r="GO548" s="46"/>
      <c r="GP548" s="46"/>
      <c r="GQ548" s="46"/>
      <c r="GR548" s="46"/>
      <c r="GS548" s="46"/>
      <c r="GT548" s="46"/>
      <c r="GU548" s="46"/>
      <c r="GV548" s="46"/>
      <c r="GW548" s="46"/>
      <c r="GX548" s="46"/>
      <c r="GY548" s="46"/>
      <c r="GZ548" s="46"/>
      <c r="HA548" s="46"/>
      <c r="HB548" s="46"/>
      <c r="HC548" s="46"/>
      <c r="HD548" s="46"/>
      <c r="HE548" s="46"/>
      <c r="HF548" s="46"/>
      <c r="HG548" s="46"/>
      <c r="HH548" s="46"/>
      <c r="HI548" s="46"/>
      <c r="HJ548" s="46"/>
      <c r="HK548" s="46"/>
      <c r="HL548" s="46"/>
      <c r="HM548" s="46"/>
      <c r="HN548" s="46"/>
      <c r="HO548" s="46"/>
      <c r="HP548" s="46"/>
      <c r="HQ548" s="46"/>
      <c r="HR548" s="46"/>
      <c r="HS548" s="46"/>
      <c r="HT548" s="46"/>
      <c r="HU548" s="46"/>
      <c r="HV548" s="46"/>
      <c r="HW548" s="46"/>
      <c r="HX548" s="46"/>
      <c r="HY548" s="46"/>
      <c r="HZ548" s="46"/>
      <c r="IA548" s="46"/>
      <c r="IB548" s="46"/>
      <c r="IC548" s="46"/>
      <c r="ID548" s="46"/>
      <c r="IE548" s="46"/>
      <c r="IF548" s="46"/>
      <c r="IG548" s="46"/>
      <c r="IH548" s="46"/>
      <c r="II548" s="46"/>
      <c r="IJ548" s="46"/>
      <c r="IK548" s="46"/>
      <c r="IL548" s="46"/>
      <c r="IM548" s="46"/>
      <c r="IN548" s="46"/>
      <c r="IO548" s="46"/>
      <c r="IP548" s="46"/>
      <c r="IQ548" s="46"/>
      <c r="IR548" s="46"/>
      <c r="IS548" s="46"/>
      <c r="IT548" s="46"/>
      <c r="IU548" s="46"/>
      <c r="IV548" s="46"/>
      <c r="IW548" s="46"/>
      <c r="IX548" s="46"/>
      <c r="IY548" s="46"/>
      <c r="IZ548" s="46"/>
      <c r="JA548" s="46"/>
      <c r="JB548" s="46"/>
      <c r="JC548" s="46"/>
      <c r="JD548" s="46"/>
      <c r="JE548" s="46"/>
    </row>
    <row r="549" spans="1:266" s="7" customFormat="1" ht="15" customHeight="1" thickBot="1" x14ac:dyDescent="0.25">
      <c r="A549" s="790"/>
      <c r="B549" s="73" t="s">
        <v>207</v>
      </c>
      <c r="C549" s="74"/>
      <c r="D549" s="862" t="s">
        <v>208</v>
      </c>
      <c r="E549" s="905"/>
      <c r="F549" s="437"/>
      <c r="G549" s="438"/>
      <c r="H549" s="178" t="s">
        <v>23</v>
      </c>
      <c r="I549" s="178" t="s">
        <v>103</v>
      </c>
      <c r="J549" s="1789" t="s">
        <v>95</v>
      </c>
      <c r="K549" s="212" t="s">
        <v>2143</v>
      </c>
      <c r="L549" s="212"/>
      <c r="M549" s="501"/>
      <c r="N549" s="501"/>
      <c r="O549" s="212"/>
      <c r="P549" s="2159">
        <f t="shared" si="46"/>
        <v>0</v>
      </c>
      <c r="Q549" s="280"/>
      <c r="R549" s="281"/>
      <c r="S549" s="281"/>
      <c r="T549" s="281"/>
      <c r="U549" s="281">
        <v>4</v>
      </c>
      <c r="V549" s="281"/>
      <c r="W549" s="282"/>
      <c r="X549" s="122"/>
      <c r="Y549" s="122"/>
      <c r="Z549" s="63"/>
      <c r="AA549" s="46"/>
      <c r="AB549" s="46"/>
      <c r="AC549" s="46" t="str">
        <f t="shared" si="45"/>
        <v/>
      </c>
      <c r="AD549" s="46"/>
      <c r="AE549" s="46"/>
      <c r="AF549" s="2111">
        <f t="shared" si="47"/>
        <v>0</v>
      </c>
      <c r="AG549" s="2111">
        <f t="shared" si="48"/>
        <v>0</v>
      </c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  <c r="CJ549" s="46"/>
      <c r="CK549" s="46"/>
      <c r="CL549" s="46"/>
      <c r="CM549" s="46"/>
      <c r="CN549" s="46"/>
      <c r="CO549" s="46"/>
      <c r="CP549" s="46"/>
      <c r="CQ549" s="46"/>
      <c r="CR549" s="46"/>
      <c r="CS549" s="46"/>
      <c r="CT549" s="46"/>
      <c r="CU549" s="46"/>
      <c r="CV549" s="46"/>
      <c r="CW549" s="46"/>
      <c r="CX549" s="46"/>
      <c r="CY549" s="46"/>
      <c r="CZ549" s="46"/>
      <c r="DA549" s="46"/>
      <c r="DB549" s="46"/>
      <c r="DC549" s="46"/>
      <c r="DD549" s="46"/>
      <c r="DE549" s="46"/>
      <c r="DF549" s="46"/>
      <c r="DG549" s="46"/>
      <c r="DH549" s="46"/>
      <c r="DI549" s="46"/>
      <c r="DJ549" s="46"/>
      <c r="DK549" s="46"/>
      <c r="DL549" s="46"/>
      <c r="DM549" s="46"/>
      <c r="DN549" s="46"/>
      <c r="DO549" s="46"/>
      <c r="DP549" s="46"/>
      <c r="DQ549" s="46"/>
      <c r="DR549" s="46"/>
      <c r="DS549" s="46"/>
      <c r="DT549" s="46"/>
      <c r="DU549" s="46"/>
      <c r="DV549" s="46"/>
      <c r="DW549" s="46"/>
      <c r="DX549" s="46"/>
      <c r="DY549" s="46"/>
      <c r="DZ549" s="46"/>
      <c r="EA549" s="46"/>
      <c r="EB549" s="46"/>
      <c r="EC549" s="46"/>
      <c r="ED549" s="46"/>
      <c r="EE549" s="46"/>
      <c r="EF549" s="46"/>
      <c r="EG549" s="46"/>
      <c r="EH549" s="46"/>
      <c r="EI549" s="46"/>
      <c r="EJ549" s="46"/>
      <c r="EK549" s="46"/>
      <c r="EL549" s="46"/>
      <c r="EM549" s="46"/>
      <c r="EN549" s="46"/>
      <c r="EO549" s="46"/>
      <c r="EP549" s="46"/>
      <c r="EQ549" s="46"/>
      <c r="ER549" s="46"/>
      <c r="ES549" s="46"/>
      <c r="ET549" s="46"/>
      <c r="EU549" s="46"/>
      <c r="EV549" s="46"/>
      <c r="EW549" s="46"/>
      <c r="EX549" s="46"/>
      <c r="EY549" s="46"/>
      <c r="EZ549" s="46"/>
      <c r="FA549" s="46"/>
      <c r="FB549" s="46"/>
      <c r="FC549" s="46"/>
      <c r="FD549" s="46"/>
      <c r="FE549" s="46"/>
      <c r="FF549" s="46"/>
      <c r="FG549" s="46"/>
      <c r="FH549" s="46"/>
      <c r="FI549" s="46"/>
      <c r="FJ549" s="46"/>
      <c r="FK549" s="46"/>
      <c r="FL549" s="46"/>
      <c r="FM549" s="46"/>
      <c r="FN549" s="46"/>
      <c r="FO549" s="46"/>
      <c r="FP549" s="46"/>
      <c r="FQ549" s="46"/>
      <c r="FR549" s="46"/>
      <c r="FS549" s="46"/>
      <c r="FT549" s="46"/>
      <c r="FU549" s="46"/>
      <c r="FV549" s="46"/>
      <c r="FW549" s="46"/>
      <c r="FX549" s="46"/>
      <c r="FY549" s="46"/>
      <c r="FZ549" s="46"/>
      <c r="GA549" s="46"/>
      <c r="GB549" s="46"/>
      <c r="GC549" s="46"/>
      <c r="GD549" s="46"/>
      <c r="GE549" s="46"/>
      <c r="GF549" s="46"/>
      <c r="GG549" s="46"/>
      <c r="GH549" s="46"/>
      <c r="GI549" s="46"/>
      <c r="GJ549" s="46"/>
      <c r="GK549" s="46"/>
      <c r="GL549" s="46"/>
      <c r="GM549" s="46"/>
      <c r="GN549" s="46"/>
      <c r="GO549" s="46"/>
      <c r="GP549" s="46"/>
      <c r="GQ549" s="46"/>
      <c r="GR549" s="46"/>
      <c r="GS549" s="46"/>
      <c r="GT549" s="46"/>
      <c r="GU549" s="46"/>
      <c r="GV549" s="46"/>
      <c r="GW549" s="46"/>
      <c r="GX549" s="46"/>
      <c r="GY549" s="46"/>
      <c r="GZ549" s="46"/>
      <c r="HA549" s="46"/>
      <c r="HB549" s="46"/>
      <c r="HC549" s="46"/>
      <c r="HD549" s="46"/>
      <c r="HE549" s="46"/>
      <c r="HF549" s="46"/>
      <c r="HG549" s="46"/>
      <c r="HH549" s="46"/>
      <c r="HI549" s="46"/>
      <c r="HJ549" s="46"/>
      <c r="HK549" s="46"/>
      <c r="HL549" s="46"/>
      <c r="HM549" s="46"/>
      <c r="HN549" s="46"/>
      <c r="HO549" s="46"/>
      <c r="HP549" s="46"/>
      <c r="HQ549" s="46"/>
      <c r="HR549" s="46"/>
      <c r="HS549" s="46"/>
      <c r="HT549" s="46"/>
      <c r="HU549" s="46"/>
      <c r="HV549" s="46"/>
      <c r="HW549" s="46"/>
      <c r="HX549" s="46"/>
      <c r="HY549" s="46"/>
      <c r="HZ549" s="46"/>
      <c r="IA549" s="46"/>
      <c r="IB549" s="46"/>
      <c r="IC549" s="46"/>
      <c r="ID549" s="46"/>
      <c r="IE549" s="46"/>
      <c r="IF549" s="46"/>
      <c r="IG549" s="46"/>
      <c r="IH549" s="46"/>
      <c r="II549" s="46"/>
      <c r="IJ549" s="46"/>
      <c r="IK549" s="46"/>
      <c r="IL549" s="46"/>
      <c r="IM549" s="46"/>
      <c r="IN549" s="46"/>
      <c r="IO549" s="46"/>
      <c r="IP549" s="46"/>
      <c r="IQ549" s="46"/>
      <c r="IR549" s="46"/>
      <c r="IS549" s="46"/>
      <c r="IT549" s="46"/>
      <c r="IU549" s="46"/>
      <c r="IV549" s="46"/>
      <c r="IW549" s="46"/>
      <c r="IX549" s="46"/>
      <c r="IY549" s="46"/>
      <c r="IZ549" s="46"/>
      <c r="JA549" s="46"/>
      <c r="JB549" s="46"/>
      <c r="JC549" s="46"/>
      <c r="JD549" s="46"/>
      <c r="JE549" s="46"/>
    </row>
    <row r="550" spans="1:266" s="7" customFormat="1" ht="15" customHeight="1" thickBot="1" x14ac:dyDescent="0.25">
      <c r="A550" s="790"/>
      <c r="B550" s="73" t="s">
        <v>207</v>
      </c>
      <c r="C550" s="113"/>
      <c r="D550" s="886" t="s">
        <v>208</v>
      </c>
      <c r="E550" s="905"/>
      <c r="F550" s="437"/>
      <c r="G550" s="438"/>
      <c r="H550" s="203" t="s">
        <v>23</v>
      </c>
      <c r="I550" s="203" t="s">
        <v>103</v>
      </c>
      <c r="J550" s="1762" t="s">
        <v>1424</v>
      </c>
      <c r="K550" s="226" t="s">
        <v>1507</v>
      </c>
      <c r="L550" s="226"/>
      <c r="M550" s="524"/>
      <c r="N550" s="524"/>
      <c r="O550" s="226"/>
      <c r="P550" s="2159">
        <f t="shared" si="46"/>
        <v>0</v>
      </c>
      <c r="Q550" s="300"/>
      <c r="R550" s="301"/>
      <c r="S550" s="301"/>
      <c r="T550" s="301"/>
      <c r="U550" s="301"/>
      <c r="V550" s="301"/>
      <c r="W550" s="302">
        <v>4</v>
      </c>
      <c r="X550" s="122">
        <f>SUM(Q541:W550)</f>
        <v>40</v>
      </c>
      <c r="Y550" s="122">
        <f>X550</f>
        <v>40</v>
      </c>
      <c r="Z550" s="63"/>
      <c r="AA550" s="46"/>
      <c r="AB550" s="46"/>
      <c r="AC550" s="46" t="str">
        <f t="shared" si="45"/>
        <v/>
      </c>
      <c r="AD550" s="46"/>
      <c r="AE550" s="46"/>
      <c r="AF550" s="2111">
        <f t="shared" si="47"/>
        <v>0</v>
      </c>
      <c r="AG550" s="2111">
        <f t="shared" si="48"/>
        <v>4</v>
      </c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  <c r="CB550" s="46"/>
      <c r="CC550" s="46"/>
      <c r="CD550" s="46"/>
      <c r="CE550" s="46"/>
      <c r="CF550" s="46"/>
      <c r="CG550" s="46"/>
      <c r="CH550" s="46"/>
      <c r="CI550" s="46"/>
      <c r="CJ550" s="46"/>
      <c r="CK550" s="46"/>
      <c r="CL550" s="46"/>
      <c r="CM550" s="46"/>
      <c r="CN550" s="46"/>
      <c r="CO550" s="46"/>
      <c r="CP550" s="46"/>
      <c r="CQ550" s="46"/>
      <c r="CR550" s="46"/>
      <c r="CS550" s="46"/>
      <c r="CT550" s="46"/>
      <c r="CU550" s="46"/>
      <c r="CV550" s="46"/>
      <c r="CW550" s="46"/>
      <c r="CX550" s="46"/>
      <c r="CY550" s="46"/>
      <c r="CZ550" s="46"/>
      <c r="DA550" s="46"/>
      <c r="DB550" s="46"/>
      <c r="DC550" s="46"/>
      <c r="DD550" s="46"/>
      <c r="DE550" s="46"/>
      <c r="DF550" s="46"/>
      <c r="DG550" s="46"/>
      <c r="DH550" s="46"/>
      <c r="DI550" s="46"/>
      <c r="DJ550" s="46"/>
      <c r="DK550" s="46"/>
      <c r="DL550" s="46"/>
      <c r="DM550" s="46"/>
      <c r="DN550" s="46"/>
      <c r="DO550" s="46"/>
      <c r="DP550" s="46"/>
      <c r="DQ550" s="46"/>
      <c r="DR550" s="46"/>
      <c r="DS550" s="46"/>
      <c r="DT550" s="46"/>
      <c r="DU550" s="46"/>
      <c r="DV550" s="46"/>
      <c r="DW550" s="46"/>
      <c r="DX550" s="46"/>
      <c r="DY550" s="46"/>
      <c r="DZ550" s="46"/>
      <c r="EA550" s="46"/>
      <c r="EB550" s="46"/>
      <c r="EC550" s="46"/>
      <c r="ED550" s="46"/>
      <c r="EE550" s="46"/>
      <c r="EF550" s="46"/>
      <c r="EG550" s="46"/>
      <c r="EH550" s="46"/>
      <c r="EI550" s="46"/>
      <c r="EJ550" s="46"/>
      <c r="EK550" s="46"/>
      <c r="EL550" s="46"/>
      <c r="EM550" s="46"/>
      <c r="EN550" s="46"/>
      <c r="EO550" s="46"/>
      <c r="EP550" s="46"/>
      <c r="EQ550" s="46"/>
      <c r="ER550" s="46"/>
      <c r="ES550" s="46"/>
      <c r="ET550" s="46"/>
      <c r="EU550" s="46"/>
      <c r="EV550" s="46"/>
      <c r="EW550" s="46"/>
      <c r="EX550" s="46"/>
      <c r="EY550" s="46"/>
      <c r="EZ550" s="46"/>
      <c r="FA550" s="46"/>
      <c r="FB550" s="46"/>
      <c r="FC550" s="46"/>
      <c r="FD550" s="46"/>
      <c r="FE550" s="46"/>
      <c r="FF550" s="46"/>
      <c r="FG550" s="46"/>
      <c r="FH550" s="46"/>
      <c r="FI550" s="46"/>
      <c r="FJ550" s="46"/>
      <c r="FK550" s="46"/>
      <c r="FL550" s="46"/>
      <c r="FM550" s="46"/>
      <c r="FN550" s="46"/>
      <c r="FO550" s="46"/>
      <c r="FP550" s="46"/>
      <c r="FQ550" s="46"/>
      <c r="FR550" s="46"/>
      <c r="FS550" s="46"/>
      <c r="FT550" s="46"/>
      <c r="FU550" s="46"/>
      <c r="FV550" s="46"/>
      <c r="FW550" s="46"/>
      <c r="FX550" s="46"/>
      <c r="FY550" s="46"/>
      <c r="FZ550" s="46"/>
      <c r="GA550" s="46"/>
      <c r="GB550" s="46"/>
      <c r="GC550" s="46"/>
      <c r="GD550" s="46"/>
      <c r="GE550" s="46"/>
      <c r="GF550" s="46"/>
      <c r="GG550" s="46"/>
      <c r="GH550" s="46"/>
      <c r="GI550" s="46"/>
      <c r="GJ550" s="46"/>
      <c r="GK550" s="46"/>
      <c r="GL550" s="46"/>
      <c r="GM550" s="46"/>
      <c r="GN550" s="46"/>
      <c r="GO550" s="46"/>
      <c r="GP550" s="46"/>
      <c r="GQ550" s="46"/>
      <c r="GR550" s="46"/>
      <c r="GS550" s="46"/>
      <c r="GT550" s="46"/>
      <c r="GU550" s="46"/>
      <c r="GV550" s="46"/>
      <c r="GW550" s="46"/>
      <c r="GX550" s="46"/>
      <c r="GY550" s="46"/>
      <c r="GZ550" s="46"/>
      <c r="HA550" s="46"/>
      <c r="HB550" s="46"/>
      <c r="HC550" s="46"/>
      <c r="HD550" s="46"/>
      <c r="HE550" s="46"/>
      <c r="HF550" s="46"/>
      <c r="HG550" s="46"/>
      <c r="HH550" s="46"/>
      <c r="HI550" s="46"/>
      <c r="HJ550" s="46"/>
      <c r="HK550" s="46"/>
      <c r="HL550" s="46"/>
      <c r="HM550" s="46"/>
      <c r="HN550" s="46"/>
      <c r="HO550" s="46"/>
      <c r="HP550" s="46"/>
      <c r="HQ550" s="46"/>
      <c r="HR550" s="46"/>
      <c r="HS550" s="46"/>
      <c r="HT550" s="46"/>
      <c r="HU550" s="46"/>
      <c r="HV550" s="46"/>
      <c r="HW550" s="46"/>
      <c r="HX550" s="46"/>
      <c r="HY550" s="46"/>
      <c r="HZ550" s="46"/>
      <c r="IA550" s="46"/>
      <c r="IB550" s="46"/>
      <c r="IC550" s="46"/>
      <c r="ID550" s="46"/>
      <c r="IE550" s="46"/>
      <c r="IF550" s="46"/>
      <c r="IG550" s="46"/>
      <c r="IH550" s="46"/>
      <c r="II550" s="46"/>
      <c r="IJ550" s="46"/>
      <c r="IK550" s="46"/>
      <c r="IL550" s="46"/>
      <c r="IM550" s="46"/>
      <c r="IN550" s="46"/>
      <c r="IO550" s="46"/>
      <c r="IP550" s="46"/>
      <c r="IQ550" s="46"/>
      <c r="IR550" s="46"/>
      <c r="IS550" s="46"/>
      <c r="IT550" s="46"/>
      <c r="IU550" s="46"/>
      <c r="IV550" s="46"/>
      <c r="IW550" s="46"/>
      <c r="IX550" s="46"/>
      <c r="IY550" s="46"/>
      <c r="IZ550" s="46"/>
      <c r="JA550" s="46"/>
      <c r="JB550" s="46"/>
      <c r="JC550" s="46"/>
      <c r="JD550" s="46"/>
      <c r="JE550" s="46"/>
    </row>
    <row r="551" spans="1:266" s="13" customFormat="1" ht="15" customHeight="1" thickBot="1" x14ac:dyDescent="0.25">
      <c r="A551" s="2078">
        <f>+A541+1</f>
        <v>58</v>
      </c>
      <c r="B551" s="630" t="s">
        <v>672</v>
      </c>
      <c r="C551" s="111" t="s">
        <v>35</v>
      </c>
      <c r="D551" s="860" t="s">
        <v>673</v>
      </c>
      <c r="E551" s="888" t="s">
        <v>89</v>
      </c>
      <c r="F551" s="469" t="s">
        <v>674</v>
      </c>
      <c r="G551" s="452" t="s">
        <v>22</v>
      </c>
      <c r="H551" s="177" t="s">
        <v>1047</v>
      </c>
      <c r="I551" s="177" t="s">
        <v>1047</v>
      </c>
      <c r="J551" s="177"/>
      <c r="K551" s="211" t="s">
        <v>1520</v>
      </c>
      <c r="L551" s="211" t="s">
        <v>97</v>
      </c>
      <c r="M551" s="514">
        <v>2</v>
      </c>
      <c r="N551" s="514" t="s">
        <v>684</v>
      </c>
      <c r="O551" s="211" t="s">
        <v>403</v>
      </c>
      <c r="P551" s="2159">
        <f t="shared" si="46"/>
        <v>8</v>
      </c>
      <c r="Q551" s="277">
        <v>8</v>
      </c>
      <c r="R551" s="278"/>
      <c r="S551" s="278"/>
      <c r="T551" s="278"/>
      <c r="U551" s="278"/>
      <c r="V551" s="278"/>
      <c r="W551" s="279"/>
      <c r="X551" s="71"/>
      <c r="Y551" s="121" t="s">
        <v>430</v>
      </c>
      <c r="Z551" s="63" t="str">
        <f>C551</f>
        <v>TC</v>
      </c>
      <c r="AA551" s="41" t="s">
        <v>879</v>
      </c>
      <c r="AB551" s="41" t="s">
        <v>880</v>
      </c>
      <c r="AC551" s="46">
        <f t="shared" si="45"/>
        <v>24</v>
      </c>
      <c r="AD551" s="41"/>
      <c r="AE551" s="41"/>
      <c r="AF551" s="2111">
        <f t="shared" si="47"/>
        <v>8</v>
      </c>
      <c r="AG551" s="2111">
        <f t="shared" si="48"/>
        <v>0</v>
      </c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  <c r="CF551" s="41"/>
      <c r="CG551" s="41"/>
      <c r="CH551" s="41"/>
      <c r="CI551" s="41"/>
      <c r="CJ551" s="41"/>
      <c r="CK551" s="41"/>
      <c r="CL551" s="41"/>
      <c r="CM551" s="41"/>
      <c r="CN551" s="41"/>
      <c r="CO551" s="41"/>
      <c r="CP551" s="41"/>
      <c r="CQ551" s="41"/>
      <c r="CR551" s="41"/>
      <c r="CS551" s="41"/>
      <c r="CT551" s="41"/>
      <c r="CU551" s="41"/>
      <c r="CV551" s="41"/>
      <c r="CW551" s="41"/>
      <c r="CX551" s="41"/>
      <c r="CY551" s="41"/>
      <c r="CZ551" s="41"/>
      <c r="DA551" s="41"/>
      <c r="DB551" s="41"/>
      <c r="DC551" s="41"/>
      <c r="DD551" s="41"/>
      <c r="DE551" s="41"/>
      <c r="DF551" s="41"/>
      <c r="DG551" s="41"/>
      <c r="DH551" s="41"/>
      <c r="DI551" s="41"/>
      <c r="DJ551" s="41"/>
      <c r="DK551" s="41"/>
      <c r="DL551" s="41"/>
      <c r="DM551" s="41"/>
      <c r="DN551" s="41"/>
      <c r="DO551" s="41"/>
      <c r="DP551" s="41"/>
      <c r="DQ551" s="41"/>
      <c r="DR551" s="41"/>
      <c r="DS551" s="41"/>
      <c r="DT551" s="41"/>
      <c r="DU551" s="41"/>
      <c r="DV551" s="41"/>
      <c r="DW551" s="41"/>
      <c r="DX551" s="41"/>
      <c r="DY551" s="41"/>
      <c r="DZ551" s="41"/>
      <c r="EA551" s="41"/>
      <c r="EB551" s="41"/>
      <c r="EC551" s="41"/>
      <c r="ED551" s="41"/>
      <c r="EE551" s="41"/>
      <c r="EF551" s="41"/>
      <c r="EG551" s="41"/>
      <c r="EH551" s="41"/>
      <c r="EI551" s="41"/>
      <c r="EJ551" s="41"/>
      <c r="EK551" s="41"/>
      <c r="EL551" s="41"/>
      <c r="EM551" s="41"/>
      <c r="EN551" s="41"/>
      <c r="EO551" s="41"/>
      <c r="EP551" s="41"/>
      <c r="EQ551" s="41"/>
      <c r="ER551" s="41"/>
      <c r="ES551" s="41"/>
      <c r="ET551" s="41"/>
      <c r="EU551" s="41"/>
      <c r="EV551" s="41"/>
      <c r="EW551" s="41"/>
      <c r="EX551" s="41"/>
      <c r="EY551" s="41"/>
      <c r="EZ551" s="41"/>
      <c r="FA551" s="41"/>
      <c r="FB551" s="41"/>
      <c r="FC551" s="41"/>
      <c r="FD551" s="41"/>
      <c r="FE551" s="41"/>
      <c r="FF551" s="41"/>
      <c r="FG551" s="41"/>
      <c r="FH551" s="41"/>
      <c r="FI551" s="41"/>
      <c r="FJ551" s="41"/>
      <c r="FK551" s="41"/>
      <c r="FL551" s="41"/>
      <c r="FM551" s="41"/>
      <c r="FN551" s="41"/>
      <c r="FO551" s="41"/>
      <c r="FP551" s="41"/>
      <c r="FQ551" s="41"/>
      <c r="FR551" s="41"/>
      <c r="FS551" s="41"/>
      <c r="FT551" s="41"/>
      <c r="FU551" s="41"/>
      <c r="FV551" s="41"/>
      <c r="FW551" s="41"/>
      <c r="FX551" s="41"/>
      <c r="FY551" s="41"/>
      <c r="FZ551" s="41"/>
      <c r="GA551" s="41"/>
      <c r="GB551" s="41"/>
      <c r="GC551" s="41"/>
      <c r="GD551" s="41"/>
      <c r="GE551" s="41"/>
      <c r="GF551" s="41"/>
      <c r="GG551" s="41"/>
      <c r="GH551" s="41"/>
      <c r="GI551" s="41"/>
      <c r="GJ551" s="41"/>
      <c r="GK551" s="41"/>
      <c r="GL551" s="41"/>
      <c r="GM551" s="41"/>
      <c r="GN551" s="41"/>
      <c r="GO551" s="41"/>
      <c r="GP551" s="41"/>
      <c r="GQ551" s="41"/>
      <c r="GR551" s="41"/>
      <c r="GS551" s="41"/>
      <c r="GT551" s="41"/>
      <c r="GU551" s="41"/>
      <c r="GV551" s="41"/>
      <c r="GW551" s="41"/>
      <c r="GX551" s="41"/>
      <c r="GY551" s="41"/>
      <c r="GZ551" s="41"/>
      <c r="HA551" s="41"/>
      <c r="HB551" s="41"/>
      <c r="HC551" s="41"/>
      <c r="HD551" s="41"/>
      <c r="HE551" s="41"/>
      <c r="HF551" s="41"/>
      <c r="HG551" s="41"/>
      <c r="HH551" s="41"/>
      <c r="HI551" s="41"/>
      <c r="HJ551" s="41"/>
      <c r="HK551" s="41"/>
      <c r="HL551" s="41"/>
      <c r="HM551" s="41"/>
      <c r="HN551" s="41"/>
      <c r="HO551" s="41"/>
      <c r="HP551" s="41"/>
      <c r="HQ551" s="41"/>
      <c r="HR551" s="41"/>
      <c r="HS551" s="41"/>
      <c r="HT551" s="41"/>
      <c r="HU551" s="41"/>
      <c r="HV551" s="41"/>
      <c r="HW551" s="41"/>
      <c r="HX551" s="41"/>
      <c r="HY551" s="41"/>
      <c r="HZ551" s="41"/>
      <c r="IA551" s="41"/>
      <c r="IB551" s="41"/>
      <c r="IC551" s="41"/>
      <c r="ID551" s="41"/>
      <c r="IE551" s="41"/>
      <c r="IF551" s="41"/>
      <c r="IG551" s="41"/>
      <c r="IH551" s="41"/>
      <c r="II551" s="41"/>
      <c r="IJ551" s="41"/>
      <c r="IK551" s="41"/>
      <c r="IL551" s="41"/>
      <c r="IM551" s="41"/>
      <c r="IN551" s="41"/>
      <c r="IO551" s="41"/>
      <c r="IP551" s="41"/>
      <c r="IQ551" s="41"/>
      <c r="IR551" s="41"/>
      <c r="IS551" s="41"/>
      <c r="IT551" s="41"/>
      <c r="IU551" s="41"/>
      <c r="IV551" s="41"/>
      <c r="IW551" s="41"/>
      <c r="IX551" s="41"/>
      <c r="IY551" s="41"/>
      <c r="IZ551" s="41"/>
      <c r="JA551" s="41"/>
      <c r="JB551" s="41"/>
      <c r="JC551" s="41"/>
      <c r="JD551" s="41"/>
      <c r="JE551" s="41"/>
      <c r="JF551" s="42"/>
    </row>
    <row r="552" spans="1:266" s="14" customFormat="1" ht="15" customHeight="1" thickBot="1" x14ac:dyDescent="0.25">
      <c r="A552" s="81"/>
      <c r="B552" s="73" t="s">
        <v>672</v>
      </c>
      <c r="C552" s="113"/>
      <c r="D552" s="862" t="s">
        <v>673</v>
      </c>
      <c r="E552" s="453"/>
      <c r="F552" s="453"/>
      <c r="G552" s="454"/>
      <c r="H552" s="178" t="s">
        <v>1047</v>
      </c>
      <c r="I552" s="178" t="s">
        <v>1047</v>
      </c>
      <c r="J552" s="178"/>
      <c r="K552" s="212" t="s">
        <v>1520</v>
      </c>
      <c r="L552" s="212" t="s">
        <v>97</v>
      </c>
      <c r="M552" s="501">
        <v>2</v>
      </c>
      <c r="N552" s="501" t="s">
        <v>685</v>
      </c>
      <c r="O552" s="212" t="s">
        <v>403</v>
      </c>
      <c r="P552" s="2159">
        <f t="shared" si="46"/>
        <v>8</v>
      </c>
      <c r="Q552" s="280">
        <v>8</v>
      </c>
      <c r="R552" s="281"/>
      <c r="S552" s="281"/>
      <c r="T552" s="281"/>
      <c r="U552" s="281"/>
      <c r="V552" s="281"/>
      <c r="W552" s="282"/>
      <c r="X552" s="79"/>
      <c r="Y552" s="122"/>
      <c r="Z552" s="63"/>
      <c r="AA552" s="41"/>
      <c r="AB552" s="41"/>
      <c r="AC552" s="46" t="str">
        <f t="shared" si="45"/>
        <v/>
      </c>
      <c r="AD552" s="41"/>
      <c r="AE552" s="41"/>
      <c r="AF552" s="2111">
        <f t="shared" si="47"/>
        <v>8</v>
      </c>
      <c r="AG552" s="2111">
        <f t="shared" si="48"/>
        <v>0</v>
      </c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1"/>
      <c r="CA552" s="41"/>
      <c r="CB552" s="41"/>
      <c r="CC552" s="41"/>
      <c r="CD552" s="41"/>
      <c r="CE552" s="41"/>
      <c r="CF552" s="41"/>
      <c r="CG552" s="41"/>
      <c r="CH552" s="41"/>
      <c r="CI552" s="41"/>
      <c r="CJ552" s="41"/>
      <c r="CK552" s="41"/>
      <c r="CL552" s="41"/>
      <c r="CM552" s="41"/>
      <c r="CN552" s="41"/>
      <c r="CO552" s="41"/>
      <c r="CP552" s="41"/>
      <c r="CQ552" s="41"/>
      <c r="CR552" s="41"/>
      <c r="CS552" s="41"/>
      <c r="CT552" s="41"/>
      <c r="CU552" s="41"/>
      <c r="CV552" s="41"/>
      <c r="CW552" s="41"/>
      <c r="CX552" s="41"/>
      <c r="CY552" s="41"/>
      <c r="CZ552" s="41"/>
      <c r="DA552" s="41"/>
      <c r="DB552" s="41"/>
      <c r="DC552" s="41"/>
      <c r="DD552" s="41"/>
      <c r="DE552" s="41"/>
      <c r="DF552" s="41"/>
      <c r="DG552" s="41"/>
      <c r="DH552" s="41"/>
      <c r="DI552" s="41"/>
      <c r="DJ552" s="41"/>
      <c r="DK552" s="41"/>
      <c r="DL552" s="41"/>
      <c r="DM552" s="41"/>
      <c r="DN552" s="41"/>
      <c r="DO552" s="41"/>
      <c r="DP552" s="41"/>
      <c r="DQ552" s="41"/>
      <c r="DR552" s="41"/>
      <c r="DS552" s="41"/>
      <c r="DT552" s="41"/>
      <c r="DU552" s="41"/>
      <c r="DV552" s="41"/>
      <c r="DW552" s="41"/>
      <c r="DX552" s="41"/>
      <c r="DY552" s="41"/>
      <c r="DZ552" s="41"/>
      <c r="EA552" s="41"/>
      <c r="EB552" s="41"/>
      <c r="EC552" s="41"/>
      <c r="ED552" s="41"/>
      <c r="EE552" s="41"/>
      <c r="EF552" s="41"/>
      <c r="EG552" s="41"/>
      <c r="EH552" s="41"/>
      <c r="EI552" s="41"/>
      <c r="EJ552" s="41"/>
      <c r="EK552" s="41"/>
      <c r="EL552" s="41"/>
      <c r="EM552" s="41"/>
      <c r="EN552" s="41"/>
      <c r="EO552" s="41"/>
      <c r="EP552" s="41"/>
      <c r="EQ552" s="41"/>
      <c r="ER552" s="41"/>
      <c r="ES552" s="41"/>
      <c r="ET552" s="41"/>
      <c r="EU552" s="41"/>
      <c r="EV552" s="41"/>
      <c r="EW552" s="41"/>
      <c r="EX552" s="41"/>
      <c r="EY552" s="41"/>
      <c r="EZ552" s="41"/>
      <c r="FA552" s="41"/>
      <c r="FB552" s="41"/>
      <c r="FC552" s="41"/>
      <c r="FD552" s="41"/>
      <c r="FE552" s="41"/>
      <c r="FF552" s="41"/>
      <c r="FG552" s="41"/>
      <c r="FH552" s="41"/>
      <c r="FI552" s="41"/>
      <c r="FJ552" s="41"/>
      <c r="FK552" s="41"/>
      <c r="FL552" s="41"/>
      <c r="FM552" s="41"/>
      <c r="FN552" s="41"/>
      <c r="FO552" s="41"/>
      <c r="FP552" s="41"/>
      <c r="FQ552" s="41"/>
      <c r="FR552" s="41"/>
      <c r="FS552" s="41"/>
      <c r="FT552" s="41"/>
      <c r="FU552" s="41"/>
      <c r="FV552" s="41"/>
      <c r="FW552" s="41"/>
      <c r="FX552" s="41"/>
      <c r="FY552" s="41"/>
      <c r="FZ552" s="41"/>
      <c r="GA552" s="41"/>
      <c r="GB552" s="41"/>
      <c r="GC552" s="41"/>
      <c r="GD552" s="41"/>
      <c r="GE552" s="41"/>
      <c r="GF552" s="41"/>
      <c r="GG552" s="41"/>
      <c r="GH552" s="41"/>
      <c r="GI552" s="41"/>
      <c r="GJ552" s="41"/>
      <c r="GK552" s="41"/>
      <c r="GL552" s="41"/>
      <c r="GM552" s="41"/>
      <c r="GN552" s="41"/>
      <c r="GO552" s="41"/>
      <c r="GP552" s="41"/>
      <c r="GQ552" s="41"/>
      <c r="GR552" s="41"/>
      <c r="GS552" s="41"/>
      <c r="GT552" s="41"/>
      <c r="GU552" s="41"/>
      <c r="GV552" s="41"/>
      <c r="GW552" s="41"/>
      <c r="GX552" s="41"/>
      <c r="GY552" s="41"/>
      <c r="GZ552" s="41"/>
      <c r="HA552" s="41"/>
      <c r="HB552" s="41"/>
      <c r="HC552" s="41"/>
      <c r="HD552" s="41"/>
      <c r="HE552" s="41"/>
      <c r="HF552" s="41"/>
      <c r="HG552" s="41"/>
      <c r="HH552" s="41"/>
      <c r="HI552" s="41"/>
      <c r="HJ552" s="41"/>
      <c r="HK552" s="41"/>
      <c r="HL552" s="41"/>
      <c r="HM552" s="41"/>
      <c r="HN552" s="41"/>
      <c r="HO552" s="41"/>
      <c r="HP552" s="41"/>
      <c r="HQ552" s="41"/>
      <c r="HR552" s="41"/>
      <c r="HS552" s="41"/>
      <c r="HT552" s="41"/>
      <c r="HU552" s="41"/>
      <c r="HV552" s="41"/>
      <c r="HW552" s="41"/>
      <c r="HX552" s="41"/>
      <c r="HY552" s="41"/>
      <c r="HZ552" s="41"/>
      <c r="IA552" s="41"/>
      <c r="IB552" s="41"/>
      <c r="IC552" s="41"/>
      <c r="ID552" s="41"/>
      <c r="IE552" s="41"/>
      <c r="IF552" s="41"/>
      <c r="IG552" s="41"/>
      <c r="IH552" s="41"/>
      <c r="II552" s="41"/>
      <c r="IJ552" s="41"/>
      <c r="IK552" s="41"/>
      <c r="IL552" s="41"/>
      <c r="IM552" s="41"/>
      <c r="IN552" s="41"/>
      <c r="IO552" s="41"/>
      <c r="IP552" s="41"/>
      <c r="IQ552" s="41"/>
      <c r="IR552" s="41"/>
      <c r="IS552" s="41"/>
      <c r="IT552" s="41"/>
      <c r="IU552" s="41"/>
      <c r="IV552" s="41"/>
      <c r="IW552" s="41"/>
      <c r="IX552" s="41"/>
      <c r="IY552" s="41"/>
      <c r="IZ552" s="41"/>
      <c r="JA552" s="41"/>
      <c r="JB552" s="41"/>
      <c r="JC552" s="41"/>
      <c r="JD552" s="41"/>
      <c r="JE552" s="41"/>
      <c r="JF552" s="43"/>
    </row>
    <row r="553" spans="1:266" s="14" customFormat="1" ht="15" customHeight="1" thickBot="1" x14ac:dyDescent="0.25">
      <c r="A553" s="81"/>
      <c r="B553" s="73" t="s">
        <v>672</v>
      </c>
      <c r="C553" s="113"/>
      <c r="D553" s="862" t="s">
        <v>673</v>
      </c>
      <c r="E553" s="453"/>
      <c r="F553" s="453"/>
      <c r="G553" s="454"/>
      <c r="H553" s="178" t="s">
        <v>1047</v>
      </c>
      <c r="I553" s="178" t="s">
        <v>1047</v>
      </c>
      <c r="J553" s="178"/>
      <c r="K553" s="212" t="s">
        <v>1520</v>
      </c>
      <c r="L553" s="212" t="s">
        <v>97</v>
      </c>
      <c r="M553" s="501">
        <v>2</v>
      </c>
      <c r="N553" s="501" t="s">
        <v>686</v>
      </c>
      <c r="O553" s="212" t="s">
        <v>403</v>
      </c>
      <c r="P553" s="2159">
        <f t="shared" si="46"/>
        <v>8</v>
      </c>
      <c r="Q553" s="280">
        <v>8</v>
      </c>
      <c r="R553" s="281"/>
      <c r="S553" s="281"/>
      <c r="T553" s="281"/>
      <c r="U553" s="281"/>
      <c r="V553" s="281"/>
      <c r="W553" s="282"/>
      <c r="X553" s="79"/>
      <c r="Y553" s="122"/>
      <c r="Z553" s="63"/>
      <c r="AA553" s="41"/>
      <c r="AB553" s="41"/>
      <c r="AC553" s="46" t="str">
        <f t="shared" si="45"/>
        <v/>
      </c>
      <c r="AD553" s="41"/>
      <c r="AE553" s="41"/>
      <c r="AF553" s="2111">
        <f t="shared" si="47"/>
        <v>8</v>
      </c>
      <c r="AG553" s="2111">
        <f t="shared" si="48"/>
        <v>0</v>
      </c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  <c r="CF553" s="41"/>
      <c r="CG553" s="41"/>
      <c r="CH553" s="41"/>
      <c r="CI553" s="41"/>
      <c r="CJ553" s="41"/>
      <c r="CK553" s="41"/>
      <c r="CL553" s="41"/>
      <c r="CM553" s="41"/>
      <c r="CN553" s="41"/>
      <c r="CO553" s="41"/>
      <c r="CP553" s="41"/>
      <c r="CQ553" s="41"/>
      <c r="CR553" s="41"/>
      <c r="CS553" s="41"/>
      <c r="CT553" s="41"/>
      <c r="CU553" s="41"/>
      <c r="CV553" s="41"/>
      <c r="CW553" s="41"/>
      <c r="CX553" s="41"/>
      <c r="CY553" s="41"/>
      <c r="CZ553" s="41"/>
      <c r="DA553" s="41"/>
      <c r="DB553" s="41"/>
      <c r="DC553" s="41"/>
      <c r="DD553" s="41"/>
      <c r="DE553" s="41"/>
      <c r="DF553" s="41"/>
      <c r="DG553" s="41"/>
      <c r="DH553" s="41"/>
      <c r="DI553" s="41"/>
      <c r="DJ553" s="41"/>
      <c r="DK553" s="41"/>
      <c r="DL553" s="41"/>
      <c r="DM553" s="41"/>
      <c r="DN553" s="41"/>
      <c r="DO553" s="41"/>
      <c r="DP553" s="41"/>
      <c r="DQ553" s="41"/>
      <c r="DR553" s="41"/>
      <c r="DS553" s="41"/>
      <c r="DT553" s="41"/>
      <c r="DU553" s="41"/>
      <c r="DV553" s="41"/>
      <c r="DW553" s="41"/>
      <c r="DX553" s="41"/>
      <c r="DY553" s="41"/>
      <c r="DZ553" s="41"/>
      <c r="EA553" s="41"/>
      <c r="EB553" s="41"/>
      <c r="EC553" s="41"/>
      <c r="ED553" s="41"/>
      <c r="EE553" s="41"/>
      <c r="EF553" s="41"/>
      <c r="EG553" s="41"/>
      <c r="EH553" s="41"/>
      <c r="EI553" s="41"/>
      <c r="EJ553" s="41"/>
      <c r="EK553" s="41"/>
      <c r="EL553" s="41"/>
      <c r="EM553" s="41"/>
      <c r="EN553" s="41"/>
      <c r="EO553" s="41"/>
      <c r="EP553" s="41"/>
      <c r="EQ553" s="41"/>
      <c r="ER553" s="41"/>
      <c r="ES553" s="41"/>
      <c r="ET553" s="41"/>
      <c r="EU553" s="41"/>
      <c r="EV553" s="41"/>
      <c r="EW553" s="41"/>
      <c r="EX553" s="41"/>
      <c r="EY553" s="41"/>
      <c r="EZ553" s="41"/>
      <c r="FA553" s="41"/>
      <c r="FB553" s="41"/>
      <c r="FC553" s="41"/>
      <c r="FD553" s="41"/>
      <c r="FE553" s="41"/>
      <c r="FF553" s="41"/>
      <c r="FG553" s="41"/>
      <c r="FH553" s="41"/>
      <c r="FI553" s="41"/>
      <c r="FJ553" s="41"/>
      <c r="FK553" s="41"/>
      <c r="FL553" s="41"/>
      <c r="FM553" s="41"/>
      <c r="FN553" s="41"/>
      <c r="FO553" s="41"/>
      <c r="FP553" s="41"/>
      <c r="FQ553" s="41"/>
      <c r="FR553" s="41"/>
      <c r="FS553" s="41"/>
      <c r="FT553" s="41"/>
      <c r="FU553" s="41"/>
      <c r="FV553" s="41"/>
      <c r="FW553" s="41"/>
      <c r="FX553" s="41"/>
      <c r="FY553" s="41"/>
      <c r="FZ553" s="41"/>
      <c r="GA553" s="41"/>
      <c r="GB553" s="41"/>
      <c r="GC553" s="41"/>
      <c r="GD553" s="41"/>
      <c r="GE553" s="41"/>
      <c r="GF553" s="41"/>
      <c r="GG553" s="41"/>
      <c r="GH553" s="41"/>
      <c r="GI553" s="41"/>
      <c r="GJ553" s="41"/>
      <c r="GK553" s="41"/>
      <c r="GL553" s="41"/>
      <c r="GM553" s="41"/>
      <c r="GN553" s="41"/>
      <c r="GO553" s="41"/>
      <c r="GP553" s="41"/>
      <c r="GQ553" s="41"/>
      <c r="GR553" s="41"/>
      <c r="GS553" s="41"/>
      <c r="GT553" s="41"/>
      <c r="GU553" s="41"/>
      <c r="GV553" s="41"/>
      <c r="GW553" s="41"/>
      <c r="GX553" s="41"/>
      <c r="GY553" s="41"/>
      <c r="GZ553" s="41"/>
      <c r="HA553" s="41"/>
      <c r="HB553" s="41"/>
      <c r="HC553" s="41"/>
      <c r="HD553" s="41"/>
      <c r="HE553" s="41"/>
      <c r="HF553" s="41"/>
      <c r="HG553" s="41"/>
      <c r="HH553" s="41"/>
      <c r="HI553" s="41"/>
      <c r="HJ553" s="41"/>
      <c r="HK553" s="41"/>
      <c r="HL553" s="41"/>
      <c r="HM553" s="41"/>
      <c r="HN553" s="41"/>
      <c r="HO553" s="41"/>
      <c r="HP553" s="41"/>
      <c r="HQ553" s="41"/>
      <c r="HR553" s="41"/>
      <c r="HS553" s="41"/>
      <c r="HT553" s="41"/>
      <c r="HU553" s="41"/>
      <c r="HV553" s="41"/>
      <c r="HW553" s="41"/>
      <c r="HX553" s="41"/>
      <c r="HY553" s="41"/>
      <c r="HZ553" s="41"/>
      <c r="IA553" s="41"/>
      <c r="IB553" s="41"/>
      <c r="IC553" s="41"/>
      <c r="ID553" s="41"/>
      <c r="IE553" s="41"/>
      <c r="IF553" s="41"/>
      <c r="IG553" s="41"/>
      <c r="IH553" s="41"/>
      <c r="II553" s="41"/>
      <c r="IJ553" s="41"/>
      <c r="IK553" s="41"/>
      <c r="IL553" s="41"/>
      <c r="IM553" s="41"/>
      <c r="IN553" s="41"/>
      <c r="IO553" s="41"/>
      <c r="IP553" s="41"/>
      <c r="IQ553" s="41"/>
      <c r="IR553" s="41"/>
      <c r="IS553" s="41"/>
      <c r="IT553" s="41"/>
      <c r="IU553" s="41"/>
      <c r="IV553" s="41"/>
      <c r="IW553" s="41"/>
      <c r="IX553" s="41"/>
      <c r="IY553" s="41"/>
      <c r="IZ553" s="41"/>
      <c r="JA553" s="41"/>
      <c r="JB553" s="41"/>
      <c r="JC553" s="41"/>
      <c r="JD553" s="41"/>
      <c r="JE553" s="41"/>
      <c r="JF553" s="43"/>
    </row>
    <row r="554" spans="1:266" s="14" customFormat="1" ht="15" customHeight="1" thickBot="1" x14ac:dyDescent="0.25">
      <c r="A554" s="81"/>
      <c r="B554" s="73" t="s">
        <v>672</v>
      </c>
      <c r="C554" s="113"/>
      <c r="D554" s="862" t="s">
        <v>673</v>
      </c>
      <c r="E554" s="453"/>
      <c r="F554" s="453"/>
      <c r="G554" s="454"/>
      <c r="H554" s="178" t="s">
        <v>1047</v>
      </c>
      <c r="I554" s="178" t="s">
        <v>1047</v>
      </c>
      <c r="J554" s="1740" t="s">
        <v>1425</v>
      </c>
      <c r="K554" s="212" t="s">
        <v>1740</v>
      </c>
      <c r="L554" s="212"/>
      <c r="M554" s="501"/>
      <c r="N554" s="501"/>
      <c r="O554" s="212"/>
      <c r="P554" s="2159">
        <f t="shared" si="46"/>
        <v>0</v>
      </c>
      <c r="Q554" s="280"/>
      <c r="R554" s="281"/>
      <c r="S554" s="281"/>
      <c r="T554" s="281">
        <v>6</v>
      </c>
      <c r="U554" s="281"/>
      <c r="V554" s="281"/>
      <c r="W554" s="282"/>
      <c r="X554" s="79"/>
      <c r="Y554" s="122"/>
      <c r="Z554" s="63"/>
      <c r="AA554" s="41"/>
      <c r="AB554" s="41"/>
      <c r="AC554" s="46" t="str">
        <f t="shared" si="45"/>
        <v/>
      </c>
      <c r="AD554" s="41"/>
      <c r="AE554" s="41"/>
      <c r="AF554" s="2111">
        <f t="shared" si="47"/>
        <v>0</v>
      </c>
      <c r="AG554" s="2111">
        <f t="shared" si="48"/>
        <v>0</v>
      </c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  <c r="CF554" s="41"/>
      <c r="CG554" s="41"/>
      <c r="CH554" s="41"/>
      <c r="CI554" s="41"/>
      <c r="CJ554" s="41"/>
      <c r="CK554" s="41"/>
      <c r="CL554" s="41"/>
      <c r="CM554" s="41"/>
      <c r="CN554" s="41"/>
      <c r="CO554" s="41"/>
      <c r="CP554" s="41"/>
      <c r="CQ554" s="41"/>
      <c r="CR554" s="41"/>
      <c r="CS554" s="41"/>
      <c r="CT554" s="41"/>
      <c r="CU554" s="41"/>
      <c r="CV554" s="41"/>
      <c r="CW554" s="41"/>
      <c r="CX554" s="41"/>
      <c r="CY554" s="41"/>
      <c r="CZ554" s="41"/>
      <c r="DA554" s="41"/>
      <c r="DB554" s="41"/>
      <c r="DC554" s="41"/>
      <c r="DD554" s="41"/>
      <c r="DE554" s="41"/>
      <c r="DF554" s="41"/>
      <c r="DG554" s="41"/>
      <c r="DH554" s="41"/>
      <c r="DI554" s="41"/>
      <c r="DJ554" s="41"/>
      <c r="DK554" s="41"/>
      <c r="DL554" s="41"/>
      <c r="DM554" s="41"/>
      <c r="DN554" s="41"/>
      <c r="DO554" s="41"/>
      <c r="DP554" s="41"/>
      <c r="DQ554" s="41"/>
      <c r="DR554" s="41"/>
      <c r="DS554" s="41"/>
      <c r="DT554" s="41"/>
      <c r="DU554" s="41"/>
      <c r="DV554" s="41"/>
      <c r="DW554" s="41"/>
      <c r="DX554" s="41"/>
      <c r="DY554" s="41"/>
      <c r="DZ554" s="41"/>
      <c r="EA554" s="41"/>
      <c r="EB554" s="41"/>
      <c r="EC554" s="41"/>
      <c r="ED554" s="41"/>
      <c r="EE554" s="41"/>
      <c r="EF554" s="41"/>
      <c r="EG554" s="41"/>
      <c r="EH554" s="41"/>
      <c r="EI554" s="41"/>
      <c r="EJ554" s="41"/>
      <c r="EK554" s="41"/>
      <c r="EL554" s="41"/>
      <c r="EM554" s="41"/>
      <c r="EN554" s="41"/>
      <c r="EO554" s="41"/>
      <c r="EP554" s="41"/>
      <c r="EQ554" s="41"/>
      <c r="ER554" s="41"/>
      <c r="ES554" s="41"/>
      <c r="ET554" s="41"/>
      <c r="EU554" s="41"/>
      <c r="EV554" s="41"/>
      <c r="EW554" s="41"/>
      <c r="EX554" s="41"/>
      <c r="EY554" s="41"/>
      <c r="EZ554" s="41"/>
      <c r="FA554" s="41"/>
      <c r="FB554" s="41"/>
      <c r="FC554" s="41"/>
      <c r="FD554" s="41"/>
      <c r="FE554" s="41"/>
      <c r="FF554" s="41"/>
      <c r="FG554" s="41"/>
      <c r="FH554" s="41"/>
      <c r="FI554" s="41"/>
      <c r="FJ554" s="41"/>
      <c r="FK554" s="41"/>
      <c r="FL554" s="41"/>
      <c r="FM554" s="41"/>
      <c r="FN554" s="41"/>
      <c r="FO554" s="41"/>
      <c r="FP554" s="41"/>
      <c r="FQ554" s="41"/>
      <c r="FR554" s="41"/>
      <c r="FS554" s="41"/>
      <c r="FT554" s="41"/>
      <c r="FU554" s="41"/>
      <c r="FV554" s="41"/>
      <c r="FW554" s="41"/>
      <c r="FX554" s="41"/>
      <c r="FY554" s="41"/>
      <c r="FZ554" s="41"/>
      <c r="GA554" s="41"/>
      <c r="GB554" s="41"/>
      <c r="GC554" s="41"/>
      <c r="GD554" s="41"/>
      <c r="GE554" s="41"/>
      <c r="GF554" s="41"/>
      <c r="GG554" s="41"/>
      <c r="GH554" s="41"/>
      <c r="GI554" s="41"/>
      <c r="GJ554" s="41"/>
      <c r="GK554" s="41"/>
      <c r="GL554" s="41"/>
      <c r="GM554" s="41"/>
      <c r="GN554" s="41"/>
      <c r="GO554" s="41"/>
      <c r="GP554" s="41"/>
      <c r="GQ554" s="41"/>
      <c r="GR554" s="41"/>
      <c r="GS554" s="41"/>
      <c r="GT554" s="41"/>
      <c r="GU554" s="41"/>
      <c r="GV554" s="41"/>
      <c r="GW554" s="41"/>
      <c r="GX554" s="41"/>
      <c r="GY554" s="41"/>
      <c r="GZ554" s="41"/>
      <c r="HA554" s="41"/>
      <c r="HB554" s="41"/>
      <c r="HC554" s="41"/>
      <c r="HD554" s="41"/>
      <c r="HE554" s="41"/>
      <c r="HF554" s="41"/>
      <c r="HG554" s="41"/>
      <c r="HH554" s="41"/>
      <c r="HI554" s="41"/>
      <c r="HJ554" s="41"/>
      <c r="HK554" s="41"/>
      <c r="HL554" s="41"/>
      <c r="HM554" s="41"/>
      <c r="HN554" s="41"/>
      <c r="HO554" s="41"/>
      <c r="HP554" s="41"/>
      <c r="HQ554" s="41"/>
      <c r="HR554" s="41"/>
      <c r="HS554" s="41"/>
      <c r="HT554" s="41"/>
      <c r="HU554" s="41"/>
      <c r="HV554" s="41"/>
      <c r="HW554" s="41"/>
      <c r="HX554" s="41"/>
      <c r="HY554" s="41"/>
      <c r="HZ554" s="41"/>
      <c r="IA554" s="41"/>
      <c r="IB554" s="41"/>
      <c r="IC554" s="41"/>
      <c r="ID554" s="41"/>
      <c r="IE554" s="41"/>
      <c r="IF554" s="41"/>
      <c r="IG554" s="41"/>
      <c r="IH554" s="41"/>
      <c r="II554" s="41"/>
      <c r="IJ554" s="41"/>
      <c r="IK554" s="41"/>
      <c r="IL554" s="41"/>
      <c r="IM554" s="41"/>
      <c r="IN554" s="41"/>
      <c r="IO554" s="41"/>
      <c r="IP554" s="41"/>
      <c r="IQ554" s="41"/>
      <c r="IR554" s="41"/>
      <c r="IS554" s="41"/>
      <c r="IT554" s="41"/>
      <c r="IU554" s="41"/>
      <c r="IV554" s="41"/>
      <c r="IW554" s="41"/>
      <c r="IX554" s="41"/>
      <c r="IY554" s="41"/>
      <c r="IZ554" s="41"/>
      <c r="JA554" s="41"/>
      <c r="JB554" s="41"/>
      <c r="JC554" s="41"/>
      <c r="JD554" s="41"/>
      <c r="JE554" s="41"/>
      <c r="JF554" s="43"/>
    </row>
    <row r="555" spans="1:266" s="14" customFormat="1" ht="15" customHeight="1" thickBot="1" x14ac:dyDescent="0.25">
      <c r="A555" s="81"/>
      <c r="B555" s="73" t="s">
        <v>672</v>
      </c>
      <c r="C555" s="113"/>
      <c r="D555" s="862" t="s">
        <v>673</v>
      </c>
      <c r="E555" s="453"/>
      <c r="F555" s="453"/>
      <c r="G555" s="454"/>
      <c r="H555" s="178" t="s">
        <v>1047</v>
      </c>
      <c r="I555" s="178" t="s">
        <v>1047</v>
      </c>
      <c r="J555" s="1756" t="s">
        <v>1424</v>
      </c>
      <c r="K555" s="212" t="s">
        <v>1506</v>
      </c>
      <c r="L555" s="212"/>
      <c r="M555" s="501"/>
      <c r="N555" s="501"/>
      <c r="O555" s="212"/>
      <c r="P555" s="2159">
        <f t="shared" si="46"/>
        <v>0</v>
      </c>
      <c r="Q555" s="280"/>
      <c r="R555" s="281"/>
      <c r="S555" s="281">
        <v>4</v>
      </c>
      <c r="T555" s="281"/>
      <c r="U555" s="281"/>
      <c r="V555" s="281"/>
      <c r="W555" s="282"/>
      <c r="X555" s="79"/>
      <c r="Y555" s="122"/>
      <c r="Z555" s="63"/>
      <c r="AA555" s="41"/>
      <c r="AB555" s="41"/>
      <c r="AC555" s="46" t="str">
        <f t="shared" si="45"/>
        <v/>
      </c>
      <c r="AD555" s="41"/>
      <c r="AE555" s="41"/>
      <c r="AF555" s="2111">
        <f t="shared" si="47"/>
        <v>0</v>
      </c>
      <c r="AG555" s="2111">
        <f t="shared" si="48"/>
        <v>4</v>
      </c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1"/>
      <c r="CA555" s="41"/>
      <c r="CB555" s="41"/>
      <c r="CC555" s="41"/>
      <c r="CD555" s="41"/>
      <c r="CE555" s="41"/>
      <c r="CF555" s="41"/>
      <c r="CG555" s="41"/>
      <c r="CH555" s="41"/>
      <c r="CI555" s="41"/>
      <c r="CJ555" s="41"/>
      <c r="CK555" s="41"/>
      <c r="CL555" s="41"/>
      <c r="CM555" s="41"/>
      <c r="CN555" s="41"/>
      <c r="CO555" s="41"/>
      <c r="CP555" s="41"/>
      <c r="CQ555" s="41"/>
      <c r="CR555" s="41"/>
      <c r="CS555" s="41"/>
      <c r="CT555" s="41"/>
      <c r="CU555" s="41"/>
      <c r="CV555" s="41"/>
      <c r="CW555" s="41"/>
      <c r="CX555" s="41"/>
      <c r="CY555" s="41"/>
      <c r="CZ555" s="41"/>
      <c r="DA555" s="41"/>
      <c r="DB555" s="41"/>
      <c r="DC555" s="41"/>
      <c r="DD555" s="41"/>
      <c r="DE555" s="41"/>
      <c r="DF555" s="41"/>
      <c r="DG555" s="41"/>
      <c r="DH555" s="41"/>
      <c r="DI555" s="41"/>
      <c r="DJ555" s="41"/>
      <c r="DK555" s="41"/>
      <c r="DL555" s="41"/>
      <c r="DM555" s="41"/>
      <c r="DN555" s="41"/>
      <c r="DO555" s="41"/>
      <c r="DP555" s="41"/>
      <c r="DQ555" s="41"/>
      <c r="DR555" s="41"/>
      <c r="DS555" s="41"/>
      <c r="DT555" s="41"/>
      <c r="DU555" s="41"/>
      <c r="DV555" s="41"/>
      <c r="DW555" s="41"/>
      <c r="DX555" s="41"/>
      <c r="DY555" s="41"/>
      <c r="DZ555" s="41"/>
      <c r="EA555" s="41"/>
      <c r="EB555" s="41"/>
      <c r="EC555" s="41"/>
      <c r="ED555" s="41"/>
      <c r="EE555" s="41"/>
      <c r="EF555" s="41"/>
      <c r="EG555" s="41"/>
      <c r="EH555" s="41"/>
      <c r="EI555" s="41"/>
      <c r="EJ555" s="41"/>
      <c r="EK555" s="41"/>
      <c r="EL555" s="41"/>
      <c r="EM555" s="41"/>
      <c r="EN555" s="41"/>
      <c r="EO555" s="41"/>
      <c r="EP555" s="41"/>
      <c r="EQ555" s="41"/>
      <c r="ER555" s="41"/>
      <c r="ES555" s="41"/>
      <c r="ET555" s="41"/>
      <c r="EU555" s="41"/>
      <c r="EV555" s="41"/>
      <c r="EW555" s="41"/>
      <c r="EX555" s="41"/>
      <c r="EY555" s="41"/>
      <c r="EZ555" s="41"/>
      <c r="FA555" s="41"/>
      <c r="FB555" s="41"/>
      <c r="FC555" s="41"/>
      <c r="FD555" s="41"/>
      <c r="FE555" s="41"/>
      <c r="FF555" s="41"/>
      <c r="FG555" s="41"/>
      <c r="FH555" s="41"/>
      <c r="FI555" s="41"/>
      <c r="FJ555" s="41"/>
      <c r="FK555" s="41"/>
      <c r="FL555" s="41"/>
      <c r="FM555" s="41"/>
      <c r="FN555" s="41"/>
      <c r="FO555" s="41"/>
      <c r="FP555" s="41"/>
      <c r="FQ555" s="41"/>
      <c r="FR555" s="41"/>
      <c r="FS555" s="41"/>
      <c r="FT555" s="41"/>
      <c r="FU555" s="41"/>
      <c r="FV555" s="41"/>
      <c r="FW555" s="41"/>
      <c r="FX555" s="41"/>
      <c r="FY555" s="41"/>
      <c r="FZ555" s="41"/>
      <c r="GA555" s="41"/>
      <c r="GB555" s="41"/>
      <c r="GC555" s="41"/>
      <c r="GD555" s="41"/>
      <c r="GE555" s="41"/>
      <c r="GF555" s="41"/>
      <c r="GG555" s="41"/>
      <c r="GH555" s="41"/>
      <c r="GI555" s="41"/>
      <c r="GJ555" s="41"/>
      <c r="GK555" s="41"/>
      <c r="GL555" s="41"/>
      <c r="GM555" s="41"/>
      <c r="GN555" s="41"/>
      <c r="GO555" s="41"/>
      <c r="GP555" s="41"/>
      <c r="GQ555" s="41"/>
      <c r="GR555" s="41"/>
      <c r="GS555" s="41"/>
      <c r="GT555" s="41"/>
      <c r="GU555" s="41"/>
      <c r="GV555" s="41"/>
      <c r="GW555" s="41"/>
      <c r="GX555" s="41"/>
      <c r="GY555" s="41"/>
      <c r="GZ555" s="41"/>
      <c r="HA555" s="41"/>
      <c r="HB555" s="41"/>
      <c r="HC555" s="41"/>
      <c r="HD555" s="41"/>
      <c r="HE555" s="41"/>
      <c r="HF555" s="41"/>
      <c r="HG555" s="41"/>
      <c r="HH555" s="41"/>
      <c r="HI555" s="41"/>
      <c r="HJ555" s="41"/>
      <c r="HK555" s="41"/>
      <c r="HL555" s="41"/>
      <c r="HM555" s="41"/>
      <c r="HN555" s="41"/>
      <c r="HO555" s="41"/>
      <c r="HP555" s="41"/>
      <c r="HQ555" s="41"/>
      <c r="HR555" s="41"/>
      <c r="HS555" s="41"/>
      <c r="HT555" s="41"/>
      <c r="HU555" s="41"/>
      <c r="HV555" s="41"/>
      <c r="HW555" s="41"/>
      <c r="HX555" s="41"/>
      <c r="HY555" s="41"/>
      <c r="HZ555" s="41"/>
      <c r="IA555" s="41"/>
      <c r="IB555" s="41"/>
      <c r="IC555" s="41"/>
      <c r="ID555" s="41"/>
      <c r="IE555" s="41"/>
      <c r="IF555" s="41"/>
      <c r="IG555" s="41"/>
      <c r="IH555" s="41"/>
      <c r="II555" s="41"/>
      <c r="IJ555" s="41"/>
      <c r="IK555" s="41"/>
      <c r="IL555" s="41"/>
      <c r="IM555" s="41"/>
      <c r="IN555" s="41"/>
      <c r="IO555" s="41"/>
      <c r="IP555" s="41"/>
      <c r="IQ555" s="41"/>
      <c r="IR555" s="41"/>
      <c r="IS555" s="41"/>
      <c r="IT555" s="41"/>
      <c r="IU555" s="41"/>
      <c r="IV555" s="41"/>
      <c r="IW555" s="41"/>
      <c r="IX555" s="41"/>
      <c r="IY555" s="41"/>
      <c r="IZ555" s="41"/>
      <c r="JA555" s="41"/>
      <c r="JB555" s="41"/>
      <c r="JC555" s="41"/>
      <c r="JD555" s="41"/>
      <c r="JE555" s="41"/>
      <c r="JF555" s="43"/>
    </row>
    <row r="556" spans="1:266" s="14" customFormat="1" ht="15" customHeight="1" thickBot="1" x14ac:dyDescent="0.25">
      <c r="A556" s="81"/>
      <c r="B556" s="73" t="s">
        <v>672</v>
      </c>
      <c r="C556" s="113"/>
      <c r="D556" s="862" t="s">
        <v>673</v>
      </c>
      <c r="E556" s="453"/>
      <c r="F556" s="453"/>
      <c r="G556" s="454"/>
      <c r="H556" s="178" t="s">
        <v>1047</v>
      </c>
      <c r="I556" s="178" t="s">
        <v>1047</v>
      </c>
      <c r="J556" s="1756" t="s">
        <v>1424</v>
      </c>
      <c r="K556" s="212" t="s">
        <v>1505</v>
      </c>
      <c r="L556" s="212"/>
      <c r="M556" s="501"/>
      <c r="N556" s="501"/>
      <c r="O556" s="212"/>
      <c r="P556" s="2159">
        <f t="shared" si="46"/>
        <v>0</v>
      </c>
      <c r="Q556" s="280"/>
      <c r="R556" s="281"/>
      <c r="S556" s="281">
        <v>2</v>
      </c>
      <c r="T556" s="281"/>
      <c r="U556" s="281"/>
      <c r="V556" s="281"/>
      <c r="W556" s="282"/>
      <c r="X556" s="83"/>
      <c r="Y556" s="150"/>
      <c r="Z556" s="63"/>
      <c r="AA556" s="41"/>
      <c r="AB556" s="41"/>
      <c r="AC556" s="46" t="str">
        <f t="shared" si="45"/>
        <v/>
      </c>
      <c r="AD556" s="41"/>
      <c r="AE556" s="41"/>
      <c r="AF556" s="2111">
        <f t="shared" si="47"/>
        <v>0</v>
      </c>
      <c r="AG556" s="2111">
        <f t="shared" si="48"/>
        <v>2</v>
      </c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  <c r="CH556" s="41"/>
      <c r="CI556" s="41"/>
      <c r="CJ556" s="41"/>
      <c r="CK556" s="41"/>
      <c r="CL556" s="41"/>
      <c r="CM556" s="41"/>
      <c r="CN556" s="41"/>
      <c r="CO556" s="41"/>
      <c r="CP556" s="41"/>
      <c r="CQ556" s="41"/>
      <c r="CR556" s="41"/>
      <c r="CS556" s="41"/>
      <c r="CT556" s="41"/>
      <c r="CU556" s="41"/>
      <c r="CV556" s="41"/>
      <c r="CW556" s="41"/>
      <c r="CX556" s="41"/>
      <c r="CY556" s="41"/>
      <c r="CZ556" s="41"/>
      <c r="DA556" s="41"/>
      <c r="DB556" s="41"/>
      <c r="DC556" s="41"/>
      <c r="DD556" s="41"/>
      <c r="DE556" s="41"/>
      <c r="DF556" s="41"/>
      <c r="DG556" s="41"/>
      <c r="DH556" s="41"/>
      <c r="DI556" s="41"/>
      <c r="DJ556" s="41"/>
      <c r="DK556" s="41"/>
      <c r="DL556" s="41"/>
      <c r="DM556" s="41"/>
      <c r="DN556" s="41"/>
      <c r="DO556" s="41"/>
      <c r="DP556" s="41"/>
      <c r="DQ556" s="41"/>
      <c r="DR556" s="41"/>
      <c r="DS556" s="41"/>
      <c r="DT556" s="41"/>
      <c r="DU556" s="41"/>
      <c r="DV556" s="41"/>
      <c r="DW556" s="41"/>
      <c r="DX556" s="41"/>
      <c r="DY556" s="41"/>
      <c r="DZ556" s="41"/>
      <c r="EA556" s="41"/>
      <c r="EB556" s="41"/>
      <c r="EC556" s="41"/>
      <c r="ED556" s="41"/>
      <c r="EE556" s="41"/>
      <c r="EF556" s="41"/>
      <c r="EG556" s="41"/>
      <c r="EH556" s="41"/>
      <c r="EI556" s="41"/>
      <c r="EJ556" s="41"/>
      <c r="EK556" s="41"/>
      <c r="EL556" s="41"/>
      <c r="EM556" s="41"/>
      <c r="EN556" s="41"/>
      <c r="EO556" s="41"/>
      <c r="EP556" s="41"/>
      <c r="EQ556" s="41"/>
      <c r="ER556" s="41"/>
      <c r="ES556" s="41"/>
      <c r="ET556" s="41"/>
      <c r="EU556" s="41"/>
      <c r="EV556" s="41"/>
      <c r="EW556" s="41"/>
      <c r="EX556" s="41"/>
      <c r="EY556" s="41"/>
      <c r="EZ556" s="41"/>
      <c r="FA556" s="41"/>
      <c r="FB556" s="41"/>
      <c r="FC556" s="41"/>
      <c r="FD556" s="41"/>
      <c r="FE556" s="41"/>
      <c r="FF556" s="41"/>
      <c r="FG556" s="41"/>
      <c r="FH556" s="41"/>
      <c r="FI556" s="41"/>
      <c r="FJ556" s="41"/>
      <c r="FK556" s="41"/>
      <c r="FL556" s="41"/>
      <c r="FM556" s="41"/>
      <c r="FN556" s="41"/>
      <c r="FO556" s="41"/>
      <c r="FP556" s="41"/>
      <c r="FQ556" s="41"/>
      <c r="FR556" s="41"/>
      <c r="FS556" s="41"/>
      <c r="FT556" s="41"/>
      <c r="FU556" s="41"/>
      <c r="FV556" s="41"/>
      <c r="FW556" s="41"/>
      <c r="FX556" s="41"/>
      <c r="FY556" s="41"/>
      <c r="FZ556" s="41"/>
      <c r="GA556" s="41"/>
      <c r="GB556" s="41"/>
      <c r="GC556" s="41"/>
      <c r="GD556" s="41"/>
      <c r="GE556" s="41"/>
      <c r="GF556" s="41"/>
      <c r="GG556" s="41"/>
      <c r="GH556" s="41"/>
      <c r="GI556" s="41"/>
      <c r="GJ556" s="41"/>
      <c r="GK556" s="41"/>
      <c r="GL556" s="41"/>
      <c r="GM556" s="41"/>
      <c r="GN556" s="41"/>
      <c r="GO556" s="41"/>
      <c r="GP556" s="41"/>
      <c r="GQ556" s="41"/>
      <c r="GR556" s="41"/>
      <c r="GS556" s="41"/>
      <c r="GT556" s="41"/>
      <c r="GU556" s="41"/>
      <c r="GV556" s="41"/>
      <c r="GW556" s="41"/>
      <c r="GX556" s="41"/>
      <c r="GY556" s="41"/>
      <c r="GZ556" s="41"/>
      <c r="HA556" s="41"/>
      <c r="HB556" s="41"/>
      <c r="HC556" s="41"/>
      <c r="HD556" s="41"/>
      <c r="HE556" s="41"/>
      <c r="HF556" s="41"/>
      <c r="HG556" s="41"/>
      <c r="HH556" s="41"/>
      <c r="HI556" s="41"/>
      <c r="HJ556" s="41"/>
      <c r="HK556" s="41"/>
      <c r="HL556" s="41"/>
      <c r="HM556" s="41"/>
      <c r="HN556" s="41"/>
      <c r="HO556" s="41"/>
      <c r="HP556" s="41"/>
      <c r="HQ556" s="41"/>
      <c r="HR556" s="41"/>
      <c r="HS556" s="41"/>
      <c r="HT556" s="41"/>
      <c r="HU556" s="41"/>
      <c r="HV556" s="41"/>
      <c r="HW556" s="41"/>
      <c r="HX556" s="41"/>
      <c r="HY556" s="41"/>
      <c r="HZ556" s="41"/>
      <c r="IA556" s="41"/>
      <c r="IB556" s="41"/>
      <c r="IC556" s="41"/>
      <c r="ID556" s="41"/>
      <c r="IE556" s="41"/>
      <c r="IF556" s="41"/>
      <c r="IG556" s="41"/>
      <c r="IH556" s="41"/>
      <c r="II556" s="41"/>
      <c r="IJ556" s="41"/>
      <c r="IK556" s="41"/>
      <c r="IL556" s="41"/>
      <c r="IM556" s="41"/>
      <c r="IN556" s="41"/>
      <c r="IO556" s="41"/>
      <c r="IP556" s="41"/>
      <c r="IQ556" s="41"/>
      <c r="IR556" s="41"/>
      <c r="IS556" s="41"/>
      <c r="IT556" s="41"/>
      <c r="IU556" s="41"/>
      <c r="IV556" s="41"/>
      <c r="IW556" s="41"/>
      <c r="IX556" s="41"/>
      <c r="IY556" s="41"/>
      <c r="IZ556" s="41"/>
      <c r="JA556" s="41"/>
      <c r="JB556" s="41"/>
      <c r="JC556" s="41"/>
      <c r="JD556" s="41"/>
      <c r="JE556" s="41"/>
      <c r="JF556" s="43"/>
    </row>
    <row r="557" spans="1:266" s="16" customFormat="1" ht="15" customHeight="1" thickBot="1" x14ac:dyDescent="0.25">
      <c r="A557" s="2079"/>
      <c r="B557" s="92" t="s">
        <v>672</v>
      </c>
      <c r="C557" s="115"/>
      <c r="D557" s="864" t="s">
        <v>673</v>
      </c>
      <c r="E557" s="455"/>
      <c r="F557" s="455"/>
      <c r="G557" s="456"/>
      <c r="H557" s="196" t="s">
        <v>1047</v>
      </c>
      <c r="I557" s="196" t="s">
        <v>1047</v>
      </c>
      <c r="J557" s="1774" t="s">
        <v>1425</v>
      </c>
      <c r="K557" s="214" t="s">
        <v>1736</v>
      </c>
      <c r="L557" s="214"/>
      <c r="M557" s="516"/>
      <c r="N557" s="516"/>
      <c r="O557" s="214"/>
      <c r="P557" s="2159">
        <f t="shared" si="46"/>
        <v>0</v>
      </c>
      <c r="Q557" s="312"/>
      <c r="R557" s="283"/>
      <c r="S557" s="283"/>
      <c r="T557" s="283">
        <v>4</v>
      </c>
      <c r="U557" s="283"/>
      <c r="V557" s="283"/>
      <c r="W557" s="284"/>
      <c r="X557" s="109">
        <f>SUM(Q551:W557)</f>
        <v>40</v>
      </c>
      <c r="Y557" s="124">
        <f>X557</f>
        <v>40</v>
      </c>
      <c r="Z557" s="63"/>
      <c r="AA557" s="41"/>
      <c r="AB557" s="41"/>
      <c r="AC557" s="46" t="str">
        <f t="shared" si="45"/>
        <v/>
      </c>
      <c r="AD557" s="41"/>
      <c r="AE557" s="41"/>
      <c r="AF557" s="2111">
        <f t="shared" si="47"/>
        <v>0</v>
      </c>
      <c r="AG557" s="2111">
        <f t="shared" si="48"/>
        <v>0</v>
      </c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  <c r="CH557" s="41"/>
      <c r="CI557" s="41"/>
      <c r="CJ557" s="41"/>
      <c r="CK557" s="41"/>
      <c r="CL557" s="41"/>
      <c r="CM557" s="41"/>
      <c r="CN557" s="41"/>
      <c r="CO557" s="41"/>
      <c r="CP557" s="41"/>
      <c r="CQ557" s="41"/>
      <c r="CR557" s="41"/>
      <c r="CS557" s="41"/>
      <c r="CT557" s="41"/>
      <c r="CU557" s="41"/>
      <c r="CV557" s="41"/>
      <c r="CW557" s="41"/>
      <c r="CX557" s="41"/>
      <c r="CY557" s="41"/>
      <c r="CZ557" s="41"/>
      <c r="DA557" s="41"/>
      <c r="DB557" s="41"/>
      <c r="DC557" s="41"/>
      <c r="DD557" s="41"/>
      <c r="DE557" s="41"/>
      <c r="DF557" s="41"/>
      <c r="DG557" s="41"/>
      <c r="DH557" s="41"/>
      <c r="DI557" s="41"/>
      <c r="DJ557" s="41"/>
      <c r="DK557" s="41"/>
      <c r="DL557" s="41"/>
      <c r="DM557" s="41"/>
      <c r="DN557" s="41"/>
      <c r="DO557" s="41"/>
      <c r="DP557" s="41"/>
      <c r="DQ557" s="41"/>
      <c r="DR557" s="41"/>
      <c r="DS557" s="41"/>
      <c r="DT557" s="41"/>
      <c r="DU557" s="41"/>
      <c r="DV557" s="41"/>
      <c r="DW557" s="41"/>
      <c r="DX557" s="41"/>
      <c r="DY557" s="41"/>
      <c r="DZ557" s="41"/>
      <c r="EA557" s="41"/>
      <c r="EB557" s="41"/>
      <c r="EC557" s="41"/>
      <c r="ED557" s="41"/>
      <c r="EE557" s="41"/>
      <c r="EF557" s="41"/>
      <c r="EG557" s="41"/>
      <c r="EH557" s="41"/>
      <c r="EI557" s="41"/>
      <c r="EJ557" s="41"/>
      <c r="EK557" s="41"/>
      <c r="EL557" s="41"/>
      <c r="EM557" s="41"/>
      <c r="EN557" s="41"/>
      <c r="EO557" s="41"/>
      <c r="EP557" s="41"/>
      <c r="EQ557" s="41"/>
      <c r="ER557" s="41"/>
      <c r="ES557" s="41"/>
      <c r="ET557" s="41"/>
      <c r="EU557" s="41"/>
      <c r="EV557" s="41"/>
      <c r="EW557" s="41"/>
      <c r="EX557" s="41"/>
      <c r="EY557" s="41"/>
      <c r="EZ557" s="41"/>
      <c r="FA557" s="41"/>
      <c r="FB557" s="41"/>
      <c r="FC557" s="41"/>
      <c r="FD557" s="41"/>
      <c r="FE557" s="41"/>
      <c r="FF557" s="41"/>
      <c r="FG557" s="41"/>
      <c r="FH557" s="41"/>
      <c r="FI557" s="41"/>
      <c r="FJ557" s="41"/>
      <c r="FK557" s="41"/>
      <c r="FL557" s="41"/>
      <c r="FM557" s="41"/>
      <c r="FN557" s="41"/>
      <c r="FO557" s="41"/>
      <c r="FP557" s="41"/>
      <c r="FQ557" s="41"/>
      <c r="FR557" s="41"/>
      <c r="FS557" s="41"/>
      <c r="FT557" s="41"/>
      <c r="FU557" s="41"/>
      <c r="FV557" s="41"/>
      <c r="FW557" s="41"/>
      <c r="FX557" s="41"/>
      <c r="FY557" s="41"/>
      <c r="FZ557" s="41"/>
      <c r="GA557" s="41"/>
      <c r="GB557" s="41"/>
      <c r="GC557" s="41"/>
      <c r="GD557" s="41"/>
      <c r="GE557" s="41"/>
      <c r="GF557" s="41"/>
      <c r="GG557" s="41"/>
      <c r="GH557" s="41"/>
      <c r="GI557" s="41"/>
      <c r="GJ557" s="41"/>
      <c r="GK557" s="41"/>
      <c r="GL557" s="41"/>
      <c r="GM557" s="41"/>
      <c r="GN557" s="41"/>
      <c r="GO557" s="41"/>
      <c r="GP557" s="41"/>
      <c r="GQ557" s="41"/>
      <c r="GR557" s="41"/>
      <c r="GS557" s="41"/>
      <c r="GT557" s="41"/>
      <c r="GU557" s="41"/>
      <c r="GV557" s="41"/>
      <c r="GW557" s="41"/>
      <c r="GX557" s="41"/>
      <c r="GY557" s="41"/>
      <c r="GZ557" s="41"/>
      <c r="HA557" s="41"/>
      <c r="HB557" s="41"/>
      <c r="HC557" s="41"/>
      <c r="HD557" s="41"/>
      <c r="HE557" s="41"/>
      <c r="HF557" s="41"/>
      <c r="HG557" s="41"/>
      <c r="HH557" s="41"/>
      <c r="HI557" s="41"/>
      <c r="HJ557" s="41"/>
      <c r="HK557" s="41"/>
      <c r="HL557" s="41"/>
      <c r="HM557" s="41"/>
      <c r="HN557" s="41"/>
      <c r="HO557" s="41"/>
      <c r="HP557" s="41"/>
      <c r="HQ557" s="41"/>
      <c r="HR557" s="41"/>
      <c r="HS557" s="41"/>
      <c r="HT557" s="41"/>
      <c r="HU557" s="41"/>
      <c r="HV557" s="41"/>
      <c r="HW557" s="41"/>
      <c r="HX557" s="41"/>
      <c r="HY557" s="41"/>
      <c r="HZ557" s="41"/>
      <c r="IA557" s="41"/>
      <c r="IB557" s="41"/>
      <c r="IC557" s="41"/>
      <c r="ID557" s="41"/>
      <c r="IE557" s="41"/>
      <c r="IF557" s="41"/>
      <c r="IG557" s="41"/>
      <c r="IH557" s="41"/>
      <c r="II557" s="41"/>
      <c r="IJ557" s="41"/>
      <c r="IK557" s="41"/>
      <c r="IL557" s="41"/>
      <c r="IM557" s="41"/>
      <c r="IN557" s="41"/>
      <c r="IO557" s="41"/>
      <c r="IP557" s="41"/>
      <c r="IQ557" s="41"/>
      <c r="IR557" s="41"/>
      <c r="IS557" s="41"/>
      <c r="IT557" s="41"/>
      <c r="IU557" s="41"/>
      <c r="IV557" s="41"/>
      <c r="IW557" s="41"/>
      <c r="IX557" s="41"/>
      <c r="IY557" s="41"/>
      <c r="IZ557" s="41"/>
      <c r="JA557" s="41"/>
      <c r="JB557" s="41"/>
      <c r="JC557" s="41"/>
      <c r="JD557" s="41"/>
      <c r="JE557" s="41"/>
      <c r="JF557" s="44"/>
    </row>
    <row r="558" spans="1:266" s="549" customFormat="1" ht="15" customHeight="1" thickBot="1" x14ac:dyDescent="0.25">
      <c r="A558" s="790">
        <f>+A551+1</f>
        <v>59</v>
      </c>
      <c r="B558" s="632" t="s">
        <v>1990</v>
      </c>
      <c r="C558" s="113" t="s">
        <v>35</v>
      </c>
      <c r="D558" s="898" t="s">
        <v>1991</v>
      </c>
      <c r="E558" s="889" t="s">
        <v>88</v>
      </c>
      <c r="F558" s="453" t="s">
        <v>422</v>
      </c>
      <c r="G558" s="454" t="s">
        <v>1992</v>
      </c>
      <c r="H558" s="205" t="s">
        <v>421</v>
      </c>
      <c r="I558" s="205" t="s">
        <v>1847</v>
      </c>
      <c r="J558" s="205"/>
      <c r="K558" s="230" t="s">
        <v>1942</v>
      </c>
      <c r="L558" s="230" t="s">
        <v>97</v>
      </c>
      <c r="M558" s="526" t="s">
        <v>397</v>
      </c>
      <c r="N558" s="526" t="s">
        <v>24</v>
      </c>
      <c r="O558" s="230" t="s">
        <v>1860</v>
      </c>
      <c r="P558" s="2159">
        <f t="shared" si="46"/>
        <v>3</v>
      </c>
      <c r="Q558" s="277">
        <v>3</v>
      </c>
      <c r="R558" s="278"/>
      <c r="S558" s="278"/>
      <c r="T558" s="278"/>
      <c r="U558" s="278"/>
      <c r="V558" s="278"/>
      <c r="W558" s="279"/>
      <c r="X558" s="1870"/>
      <c r="Y558" s="1870" t="s">
        <v>430</v>
      </c>
      <c r="Z558" s="1868" t="str">
        <f>C558</f>
        <v>TC</v>
      </c>
      <c r="AA558" s="549" t="s">
        <v>876</v>
      </c>
      <c r="AB558" s="549" t="s">
        <v>881</v>
      </c>
      <c r="AC558" s="549">
        <f t="shared" ref="AC558:AC578" si="49">IF(C558&lt;&gt;"",SUMIF(D$6:D$1561,D558,Q$6:R$1561),"")</f>
        <v>14</v>
      </c>
      <c r="AF558" s="2111">
        <f t="shared" si="47"/>
        <v>3</v>
      </c>
      <c r="AG558" s="2111">
        <f t="shared" si="48"/>
        <v>0</v>
      </c>
    </row>
    <row r="559" spans="1:266" s="549" customFormat="1" ht="15" customHeight="1" thickBot="1" x14ac:dyDescent="0.25">
      <c r="A559" s="790"/>
      <c r="B559" s="73" t="s">
        <v>1990</v>
      </c>
      <c r="C559" s="113"/>
      <c r="D559" s="899" t="s">
        <v>1991</v>
      </c>
      <c r="E559" s="889"/>
      <c r="F559" s="453"/>
      <c r="G559" s="454"/>
      <c r="H559" s="187" t="s">
        <v>421</v>
      </c>
      <c r="I559" s="187" t="s">
        <v>1847</v>
      </c>
      <c r="J559" s="187"/>
      <c r="K559" s="231" t="s">
        <v>1942</v>
      </c>
      <c r="L559" s="231" t="s">
        <v>97</v>
      </c>
      <c r="M559" s="515" t="s">
        <v>397</v>
      </c>
      <c r="N559" s="515" t="s">
        <v>98</v>
      </c>
      <c r="O559" s="231" t="s">
        <v>1860</v>
      </c>
      <c r="P559" s="2159">
        <f t="shared" si="46"/>
        <v>3</v>
      </c>
      <c r="Q559" s="280">
        <v>3</v>
      </c>
      <c r="R559" s="281"/>
      <c r="S559" s="281"/>
      <c r="T559" s="281"/>
      <c r="U559" s="281"/>
      <c r="V559" s="281"/>
      <c r="W559" s="282"/>
      <c r="X559" s="1870"/>
      <c r="Y559" s="1870"/>
      <c r="Z559" s="1868"/>
      <c r="AC559" s="549" t="str">
        <f t="shared" si="49"/>
        <v/>
      </c>
      <c r="AF559" s="2111">
        <f t="shared" si="47"/>
        <v>3</v>
      </c>
      <c r="AG559" s="2111">
        <f t="shared" si="48"/>
        <v>0</v>
      </c>
    </row>
    <row r="560" spans="1:266" s="549" customFormat="1" ht="15" customHeight="1" thickBot="1" x14ac:dyDescent="0.25">
      <c r="A560" s="790"/>
      <c r="B560" s="73" t="s">
        <v>1990</v>
      </c>
      <c r="C560" s="113"/>
      <c r="D560" s="899" t="s">
        <v>1991</v>
      </c>
      <c r="E560" s="889"/>
      <c r="F560" s="453"/>
      <c r="G560" s="454"/>
      <c r="H560" s="187" t="s">
        <v>421</v>
      </c>
      <c r="I560" s="187" t="s">
        <v>1847</v>
      </c>
      <c r="J560" s="187"/>
      <c r="K560" s="231" t="s">
        <v>1993</v>
      </c>
      <c r="L560" s="231" t="s">
        <v>97</v>
      </c>
      <c r="M560" s="515" t="s">
        <v>1127</v>
      </c>
      <c r="N560" s="515" t="s">
        <v>24</v>
      </c>
      <c r="O560" s="231" t="s">
        <v>1860</v>
      </c>
      <c r="P560" s="2159">
        <f t="shared" si="46"/>
        <v>4</v>
      </c>
      <c r="Q560" s="280">
        <v>4</v>
      </c>
      <c r="R560" s="281"/>
      <c r="S560" s="281"/>
      <c r="T560" s="281"/>
      <c r="U560" s="281"/>
      <c r="V560" s="281"/>
      <c r="W560" s="282"/>
      <c r="X560" s="1870"/>
      <c r="Y560" s="1870"/>
      <c r="Z560" s="1868"/>
      <c r="AC560" s="549" t="str">
        <f t="shared" si="49"/>
        <v/>
      </c>
      <c r="AF560" s="2111">
        <f t="shared" si="47"/>
        <v>4</v>
      </c>
      <c r="AG560" s="2111">
        <f t="shared" si="48"/>
        <v>0</v>
      </c>
    </row>
    <row r="561" spans="1:33" s="549" customFormat="1" ht="15" customHeight="1" thickBot="1" x14ac:dyDescent="0.25">
      <c r="A561" s="790"/>
      <c r="B561" s="73" t="s">
        <v>1990</v>
      </c>
      <c r="C561" s="113"/>
      <c r="D561" s="899" t="s">
        <v>1991</v>
      </c>
      <c r="E561" s="889"/>
      <c r="F561" s="453"/>
      <c r="G561" s="454"/>
      <c r="H561" s="187" t="s">
        <v>421</v>
      </c>
      <c r="I561" s="187" t="s">
        <v>1847</v>
      </c>
      <c r="J561" s="187"/>
      <c r="K561" s="231" t="s">
        <v>1993</v>
      </c>
      <c r="L561" s="231" t="s">
        <v>97</v>
      </c>
      <c r="M561" s="515" t="s">
        <v>1127</v>
      </c>
      <c r="N561" s="515" t="s">
        <v>98</v>
      </c>
      <c r="O561" s="231" t="s">
        <v>429</v>
      </c>
      <c r="P561" s="2159">
        <f t="shared" si="46"/>
        <v>4</v>
      </c>
      <c r="Q561" s="280">
        <v>4</v>
      </c>
      <c r="R561" s="281"/>
      <c r="S561" s="281"/>
      <c r="T561" s="281"/>
      <c r="U561" s="281"/>
      <c r="V561" s="281"/>
      <c r="W561" s="282"/>
      <c r="X561" s="1870"/>
      <c r="Y561" s="1870"/>
      <c r="Z561" s="1868"/>
      <c r="AC561" s="549" t="str">
        <f t="shared" si="49"/>
        <v/>
      </c>
      <c r="AF561" s="2111">
        <f t="shared" si="47"/>
        <v>4</v>
      </c>
      <c r="AG561" s="2111">
        <f t="shared" si="48"/>
        <v>0</v>
      </c>
    </row>
    <row r="562" spans="1:33" s="549" customFormat="1" ht="15" customHeight="1" thickBot="1" x14ac:dyDescent="0.25">
      <c r="A562" s="790"/>
      <c r="B562" s="73" t="s">
        <v>1990</v>
      </c>
      <c r="C562" s="113"/>
      <c r="D562" s="899" t="s">
        <v>1991</v>
      </c>
      <c r="E562" s="889"/>
      <c r="F562" s="453"/>
      <c r="G562" s="454"/>
      <c r="H562" s="187" t="s">
        <v>421</v>
      </c>
      <c r="I562" s="187" t="s">
        <v>1847</v>
      </c>
      <c r="J562" s="1756" t="s">
        <v>1424</v>
      </c>
      <c r="K562" s="212" t="s">
        <v>1539</v>
      </c>
      <c r="L562" s="231"/>
      <c r="M562" s="515"/>
      <c r="N562" s="515"/>
      <c r="O562" s="231"/>
      <c r="P562" s="2159">
        <f t="shared" si="46"/>
        <v>0</v>
      </c>
      <c r="Q562" s="280"/>
      <c r="R562" s="281"/>
      <c r="S562" s="281">
        <v>4</v>
      </c>
      <c r="T562" s="281"/>
      <c r="U562" s="281"/>
      <c r="V562" s="281"/>
      <c r="W562" s="282"/>
      <c r="X562" s="1870"/>
      <c r="Y562" s="1870"/>
      <c r="Z562" s="1868"/>
      <c r="AC562" s="549" t="str">
        <f t="shared" si="49"/>
        <v/>
      </c>
      <c r="AF562" s="2111">
        <f t="shared" si="47"/>
        <v>0</v>
      </c>
      <c r="AG562" s="2111">
        <f t="shared" si="48"/>
        <v>4</v>
      </c>
    </row>
    <row r="563" spans="1:33" s="549" customFormat="1" ht="15" customHeight="1" thickBot="1" x14ac:dyDescent="0.25">
      <c r="A563" s="790"/>
      <c r="B563" s="73" t="s">
        <v>1990</v>
      </c>
      <c r="C563" s="113"/>
      <c r="D563" s="899" t="s">
        <v>1991</v>
      </c>
      <c r="E563" s="889"/>
      <c r="F563" s="453"/>
      <c r="G563" s="454"/>
      <c r="H563" s="187" t="s">
        <v>421</v>
      </c>
      <c r="I563" s="187" t="s">
        <v>1847</v>
      </c>
      <c r="J563" s="1756" t="s">
        <v>1424</v>
      </c>
      <c r="K563" s="212" t="s">
        <v>1863</v>
      </c>
      <c r="L563" s="231"/>
      <c r="M563" s="515"/>
      <c r="N563" s="515"/>
      <c r="O563" s="231"/>
      <c r="P563" s="2159">
        <f t="shared" si="46"/>
        <v>0</v>
      </c>
      <c r="Q563" s="280"/>
      <c r="R563" s="281"/>
      <c r="S563" s="281">
        <v>2</v>
      </c>
      <c r="T563" s="281"/>
      <c r="U563" s="281"/>
      <c r="V563" s="281"/>
      <c r="W563" s="282"/>
      <c r="X563" s="1870"/>
      <c r="Y563" s="1870"/>
      <c r="Z563" s="1868"/>
      <c r="AC563" s="549" t="str">
        <f t="shared" si="49"/>
        <v/>
      </c>
      <c r="AF563" s="2111">
        <f t="shared" si="47"/>
        <v>0</v>
      </c>
      <c r="AG563" s="2111">
        <f t="shared" si="48"/>
        <v>2</v>
      </c>
    </row>
    <row r="564" spans="1:33" s="549" customFormat="1" ht="15" customHeight="1" thickBot="1" x14ac:dyDescent="0.25">
      <c r="A564" s="790"/>
      <c r="B564" s="73" t="s">
        <v>1990</v>
      </c>
      <c r="C564" s="113"/>
      <c r="D564" s="907" t="s">
        <v>1991</v>
      </c>
      <c r="E564" s="889"/>
      <c r="F564" s="453"/>
      <c r="G564" s="454"/>
      <c r="H564" s="188" t="s">
        <v>421</v>
      </c>
      <c r="I564" s="188" t="s">
        <v>1847</v>
      </c>
      <c r="J564" s="1756" t="s">
        <v>1424</v>
      </c>
      <c r="K564" s="232" t="s">
        <v>1864</v>
      </c>
      <c r="L564" s="232"/>
      <c r="M564" s="527"/>
      <c r="N564" s="527"/>
      <c r="O564" s="232"/>
      <c r="P564" s="2159">
        <f t="shared" si="46"/>
        <v>0</v>
      </c>
      <c r="Q564" s="316"/>
      <c r="R564" s="317"/>
      <c r="S564" s="317"/>
      <c r="T564" s="317"/>
      <c r="U564" s="317"/>
      <c r="V564" s="317"/>
      <c r="W564" s="318">
        <v>6</v>
      </c>
      <c r="X564" s="1870"/>
      <c r="Y564" s="1870"/>
      <c r="Z564" s="1868"/>
      <c r="AC564" s="549" t="str">
        <f t="shared" si="49"/>
        <v/>
      </c>
      <c r="AF564" s="2111">
        <f t="shared" si="47"/>
        <v>0</v>
      </c>
      <c r="AG564" s="2111">
        <f t="shared" si="48"/>
        <v>6</v>
      </c>
    </row>
    <row r="565" spans="1:33" s="549" customFormat="1" ht="15" customHeight="1" thickBot="1" x14ac:dyDescent="0.25">
      <c r="A565" s="790"/>
      <c r="B565" s="73" t="s">
        <v>1990</v>
      </c>
      <c r="C565" s="113"/>
      <c r="D565" s="907" t="s">
        <v>1991</v>
      </c>
      <c r="E565" s="889"/>
      <c r="F565" s="453"/>
      <c r="G565" s="454"/>
      <c r="H565" s="188" t="s">
        <v>421</v>
      </c>
      <c r="I565" s="188" t="s">
        <v>1847</v>
      </c>
      <c r="J565" s="1756" t="s">
        <v>1424</v>
      </c>
      <c r="K565" s="2062" t="s">
        <v>1508</v>
      </c>
      <c r="L565" s="232"/>
      <c r="M565" s="527"/>
      <c r="N565" s="527"/>
      <c r="O565" s="232"/>
      <c r="P565" s="2159">
        <f t="shared" si="46"/>
        <v>0</v>
      </c>
      <c r="Q565" s="316"/>
      <c r="R565" s="317"/>
      <c r="S565" s="317"/>
      <c r="T565" s="317"/>
      <c r="U565" s="317"/>
      <c r="V565" s="317"/>
      <c r="W565" s="318">
        <v>4</v>
      </c>
      <c r="X565" s="1870"/>
      <c r="Y565" s="1870"/>
      <c r="Z565" s="1868"/>
      <c r="AC565" s="549" t="str">
        <f t="shared" si="49"/>
        <v/>
      </c>
      <c r="AF565" s="2111">
        <f t="shared" si="47"/>
        <v>0</v>
      </c>
      <c r="AG565" s="2111">
        <f t="shared" si="48"/>
        <v>4</v>
      </c>
    </row>
    <row r="566" spans="1:33" s="549" customFormat="1" ht="15" customHeight="1" thickBot="1" x14ac:dyDescent="0.25">
      <c r="A566" s="790"/>
      <c r="B566" s="73" t="s">
        <v>1990</v>
      </c>
      <c r="C566" s="113"/>
      <c r="D566" s="907" t="s">
        <v>1991</v>
      </c>
      <c r="E566" s="889"/>
      <c r="F566" s="453"/>
      <c r="G566" s="454"/>
      <c r="H566" s="188" t="s">
        <v>421</v>
      </c>
      <c r="I566" s="188" t="s">
        <v>1847</v>
      </c>
      <c r="J566" s="1740" t="s">
        <v>1425</v>
      </c>
      <c r="K566" s="232" t="s">
        <v>1645</v>
      </c>
      <c r="L566" s="232"/>
      <c r="M566" s="527"/>
      <c r="N566" s="527"/>
      <c r="O566" s="232"/>
      <c r="P566" s="2159">
        <f t="shared" si="46"/>
        <v>0</v>
      </c>
      <c r="Q566" s="316"/>
      <c r="R566" s="317"/>
      <c r="S566" s="317">
        <v>5</v>
      </c>
      <c r="T566" s="317"/>
      <c r="U566" s="317"/>
      <c r="V566" s="317"/>
      <c r="W566" s="318"/>
      <c r="X566" s="1870"/>
      <c r="Y566" s="1870"/>
      <c r="Z566" s="1868"/>
      <c r="AC566" s="549" t="str">
        <f t="shared" si="49"/>
        <v/>
      </c>
      <c r="AF566" s="2111">
        <f t="shared" si="47"/>
        <v>0</v>
      </c>
      <c r="AG566" s="2111">
        <f t="shared" si="48"/>
        <v>5</v>
      </c>
    </row>
    <row r="567" spans="1:33" s="549" customFormat="1" ht="15" customHeight="1" thickBot="1" x14ac:dyDescent="0.25">
      <c r="A567" s="790"/>
      <c r="B567" s="73" t="s">
        <v>1990</v>
      </c>
      <c r="C567" s="113"/>
      <c r="D567" s="901" t="s">
        <v>1991</v>
      </c>
      <c r="E567" s="889"/>
      <c r="F567" s="453"/>
      <c r="G567" s="454"/>
      <c r="H567" s="206" t="s">
        <v>421</v>
      </c>
      <c r="I567" s="206" t="s">
        <v>1847</v>
      </c>
      <c r="J567" s="1756" t="s">
        <v>1424</v>
      </c>
      <c r="K567" s="233" t="s">
        <v>1644</v>
      </c>
      <c r="L567" s="233"/>
      <c r="M567" s="528"/>
      <c r="N567" s="528"/>
      <c r="O567" s="233"/>
      <c r="P567" s="2159">
        <f t="shared" si="46"/>
        <v>0</v>
      </c>
      <c r="Q567" s="319"/>
      <c r="R567" s="320"/>
      <c r="S567" s="320">
        <v>5</v>
      </c>
      <c r="T567" s="320"/>
      <c r="U567" s="320"/>
      <c r="V567" s="320"/>
      <c r="W567" s="321"/>
      <c r="X567" s="1870">
        <f>SUM(Q558:W567)</f>
        <v>40</v>
      </c>
      <c r="Y567" s="1870">
        <f>X567</f>
        <v>40</v>
      </c>
      <c r="Z567" s="1868"/>
      <c r="AC567" s="549" t="str">
        <f t="shared" si="49"/>
        <v/>
      </c>
      <c r="AF567" s="2111">
        <f t="shared" si="47"/>
        <v>0</v>
      </c>
      <c r="AG567" s="2111">
        <f t="shared" si="48"/>
        <v>5</v>
      </c>
    </row>
    <row r="568" spans="1:33" s="549" customFormat="1" ht="15" customHeight="1" thickBot="1" x14ac:dyDescent="0.25">
      <c r="A568" s="273">
        <f>A558+1</f>
        <v>60</v>
      </c>
      <c r="B568" s="630" t="s">
        <v>1994</v>
      </c>
      <c r="C568" s="111" t="s">
        <v>35</v>
      </c>
      <c r="D568" s="898" t="s">
        <v>1995</v>
      </c>
      <c r="E568" s="842" t="s">
        <v>284</v>
      </c>
      <c r="F568" s="459" t="s">
        <v>1996</v>
      </c>
      <c r="G568" s="460" t="s">
        <v>1997</v>
      </c>
      <c r="H568" s="205" t="s">
        <v>421</v>
      </c>
      <c r="I568" s="205" t="s">
        <v>1847</v>
      </c>
      <c r="J568" s="205"/>
      <c r="K568" s="230" t="s">
        <v>1998</v>
      </c>
      <c r="L568" s="230" t="s">
        <v>97</v>
      </c>
      <c r="M568" s="526">
        <v>3</v>
      </c>
      <c r="N568" s="526" t="s">
        <v>24</v>
      </c>
      <c r="O568" s="230" t="s">
        <v>1860</v>
      </c>
      <c r="P568" s="2159">
        <f t="shared" si="46"/>
        <v>3</v>
      </c>
      <c r="Q568" s="277">
        <v>3</v>
      </c>
      <c r="R568" s="278"/>
      <c r="S568" s="278"/>
      <c r="T568" s="278"/>
      <c r="U568" s="278"/>
      <c r="V568" s="278"/>
      <c r="W568" s="279"/>
      <c r="X568" s="1867"/>
      <c r="Y568" s="1867"/>
      <c r="Z568" s="1868" t="str">
        <f>C568</f>
        <v>TC</v>
      </c>
      <c r="AA568" s="549" t="s">
        <v>876</v>
      </c>
      <c r="AB568" s="549" t="s">
        <v>880</v>
      </c>
      <c r="AC568" s="549">
        <f t="shared" si="49"/>
        <v>22</v>
      </c>
      <c r="AF568" s="2111">
        <f t="shared" si="47"/>
        <v>3</v>
      </c>
      <c r="AG568" s="2111">
        <f t="shared" si="48"/>
        <v>0</v>
      </c>
    </row>
    <row r="569" spans="1:33" s="549" customFormat="1" ht="15" customHeight="1" thickBot="1" x14ac:dyDescent="0.25">
      <c r="A569" s="790"/>
      <c r="B569" s="73" t="s">
        <v>1994</v>
      </c>
      <c r="C569" s="113"/>
      <c r="D569" s="1896" t="s">
        <v>1995</v>
      </c>
      <c r="E569" s="900"/>
      <c r="F569" s="472"/>
      <c r="G569" s="473"/>
      <c r="H569" s="546" t="s">
        <v>421</v>
      </c>
      <c r="I569" s="546" t="s">
        <v>1847</v>
      </c>
      <c r="J569" s="546"/>
      <c r="K569" s="547" t="s">
        <v>1999</v>
      </c>
      <c r="L569" s="547" t="s">
        <v>97</v>
      </c>
      <c r="M569" s="732">
        <v>7</v>
      </c>
      <c r="N569" s="732" t="s">
        <v>24</v>
      </c>
      <c r="O569" s="547" t="s">
        <v>1860</v>
      </c>
      <c r="P569" s="2159">
        <f t="shared" si="46"/>
        <v>3</v>
      </c>
      <c r="Q569" s="548">
        <v>3</v>
      </c>
      <c r="R569" s="724"/>
      <c r="S569" s="724"/>
      <c r="T569" s="724"/>
      <c r="U569" s="724"/>
      <c r="V569" s="724"/>
      <c r="W569" s="725"/>
      <c r="X569" s="1870"/>
      <c r="Y569" s="1870"/>
      <c r="Z569" s="1868"/>
      <c r="AC569" s="549" t="str">
        <f t="shared" si="49"/>
        <v/>
      </c>
      <c r="AF569" s="2111">
        <f t="shared" si="47"/>
        <v>3</v>
      </c>
      <c r="AG569" s="2111">
        <f t="shared" si="48"/>
        <v>0</v>
      </c>
    </row>
    <row r="570" spans="1:33" s="549" customFormat="1" ht="15" customHeight="1" thickBot="1" x14ac:dyDescent="0.25">
      <c r="A570" s="790"/>
      <c r="B570" s="73" t="s">
        <v>1994</v>
      </c>
      <c r="C570" s="113"/>
      <c r="D570" s="907" t="s">
        <v>1995</v>
      </c>
      <c r="E570" s="900"/>
      <c r="F570" s="472"/>
      <c r="G570" s="473"/>
      <c r="H570" s="188" t="s">
        <v>421</v>
      </c>
      <c r="I570" s="188" t="s">
        <v>1847</v>
      </c>
      <c r="J570" s="188"/>
      <c r="K570" s="232" t="s">
        <v>1999</v>
      </c>
      <c r="L570" s="232" t="s">
        <v>97</v>
      </c>
      <c r="M570" s="527">
        <v>7</v>
      </c>
      <c r="N570" s="527" t="s">
        <v>98</v>
      </c>
      <c r="O570" s="232" t="s">
        <v>1860</v>
      </c>
      <c r="P570" s="2159">
        <f t="shared" si="46"/>
        <v>3</v>
      </c>
      <c r="Q570" s="316">
        <v>3</v>
      </c>
      <c r="R570" s="317"/>
      <c r="S570" s="317"/>
      <c r="T570" s="317"/>
      <c r="U570" s="317"/>
      <c r="V570" s="317"/>
      <c r="W570" s="318"/>
      <c r="X570" s="1870"/>
      <c r="Y570" s="1870"/>
      <c r="Z570" s="1868"/>
      <c r="AC570" s="549" t="str">
        <f t="shared" si="49"/>
        <v/>
      </c>
      <c r="AF570" s="2111">
        <f t="shared" si="47"/>
        <v>3</v>
      </c>
      <c r="AG570" s="2111">
        <f t="shared" si="48"/>
        <v>0</v>
      </c>
    </row>
    <row r="571" spans="1:33" s="549" customFormat="1" ht="15" customHeight="1" thickBot="1" x14ac:dyDescent="0.25">
      <c r="A571" s="790"/>
      <c r="B571" s="73" t="s">
        <v>1994</v>
      </c>
      <c r="C571" s="113"/>
      <c r="D571" s="907" t="s">
        <v>1995</v>
      </c>
      <c r="E571" s="900"/>
      <c r="F571" s="472"/>
      <c r="G571" s="473"/>
      <c r="H571" s="188" t="s">
        <v>421</v>
      </c>
      <c r="I571" s="188" t="s">
        <v>1847</v>
      </c>
      <c r="J571" s="188"/>
      <c r="K571" s="232" t="s">
        <v>1999</v>
      </c>
      <c r="L571" s="232" t="s">
        <v>97</v>
      </c>
      <c r="M571" s="527">
        <v>7</v>
      </c>
      <c r="N571" s="527" t="s">
        <v>395</v>
      </c>
      <c r="O571" s="232" t="s">
        <v>429</v>
      </c>
      <c r="P571" s="2159">
        <f t="shared" si="46"/>
        <v>3</v>
      </c>
      <c r="Q571" s="316">
        <v>3</v>
      </c>
      <c r="R571" s="317"/>
      <c r="S571" s="317"/>
      <c r="T571" s="317"/>
      <c r="U571" s="317"/>
      <c r="V571" s="317"/>
      <c r="W571" s="318"/>
      <c r="X571" s="1870"/>
      <c r="Y571" s="1870"/>
      <c r="Z571" s="1868"/>
      <c r="AC571" s="549" t="str">
        <f t="shared" si="49"/>
        <v/>
      </c>
      <c r="AF571" s="2111">
        <f t="shared" si="47"/>
        <v>3</v>
      </c>
      <c r="AG571" s="2111">
        <f t="shared" si="48"/>
        <v>0</v>
      </c>
    </row>
    <row r="572" spans="1:33" s="549" customFormat="1" ht="15" customHeight="1" thickBot="1" x14ac:dyDescent="0.25">
      <c r="A572" s="790"/>
      <c r="B572" s="73" t="s">
        <v>1994</v>
      </c>
      <c r="C572" s="113"/>
      <c r="D572" s="907" t="s">
        <v>1995</v>
      </c>
      <c r="E572" s="900"/>
      <c r="F572" s="472"/>
      <c r="G572" s="473"/>
      <c r="H572" s="188" t="s">
        <v>421</v>
      </c>
      <c r="I572" s="188" t="s">
        <v>1847</v>
      </c>
      <c r="J572" s="178"/>
      <c r="K572" s="212" t="s">
        <v>2000</v>
      </c>
      <c r="L572" s="232" t="s">
        <v>97</v>
      </c>
      <c r="M572" s="527">
        <v>7</v>
      </c>
      <c r="N572" s="527" t="s">
        <v>2050</v>
      </c>
      <c r="O572" s="232" t="s">
        <v>1860</v>
      </c>
      <c r="P572" s="2159">
        <f t="shared" si="46"/>
        <v>3</v>
      </c>
      <c r="Q572" s="316">
        <v>3</v>
      </c>
      <c r="R572" s="317"/>
      <c r="S572" s="317"/>
      <c r="T572" s="317"/>
      <c r="U572" s="317"/>
      <c r="V572" s="317"/>
      <c r="W572" s="318"/>
      <c r="X572" s="1870"/>
      <c r="Y572" s="1870"/>
      <c r="Z572" s="1868"/>
      <c r="AC572" s="549" t="str">
        <f t="shared" si="49"/>
        <v/>
      </c>
      <c r="AF572" s="2111">
        <f t="shared" si="47"/>
        <v>3</v>
      </c>
      <c r="AG572" s="2111">
        <f t="shared" si="48"/>
        <v>0</v>
      </c>
    </row>
    <row r="573" spans="1:33" s="549" customFormat="1" ht="15" customHeight="1" thickBot="1" x14ac:dyDescent="0.25">
      <c r="A573" s="790"/>
      <c r="B573" s="73" t="s">
        <v>1994</v>
      </c>
      <c r="C573" s="113"/>
      <c r="D573" s="907" t="s">
        <v>1995</v>
      </c>
      <c r="E573" s="900"/>
      <c r="F573" s="472"/>
      <c r="G573" s="473"/>
      <c r="H573" s="188" t="s">
        <v>421</v>
      </c>
      <c r="I573" s="188" t="s">
        <v>1847</v>
      </c>
      <c r="J573" s="178"/>
      <c r="K573" s="212" t="s">
        <v>2000</v>
      </c>
      <c r="L573" s="232" t="s">
        <v>97</v>
      </c>
      <c r="M573" s="527">
        <v>7</v>
      </c>
      <c r="N573" s="527" t="s">
        <v>2051</v>
      </c>
      <c r="O573" s="232" t="s">
        <v>429</v>
      </c>
      <c r="P573" s="2159">
        <f t="shared" si="46"/>
        <v>3</v>
      </c>
      <c r="Q573" s="316">
        <v>3</v>
      </c>
      <c r="R573" s="317"/>
      <c r="S573" s="317"/>
      <c r="T573" s="317"/>
      <c r="U573" s="317"/>
      <c r="V573" s="317"/>
      <c r="W573" s="318"/>
      <c r="X573" s="1870"/>
      <c r="Y573" s="1870"/>
      <c r="Z573" s="1868"/>
      <c r="AC573" s="549" t="str">
        <f t="shared" si="49"/>
        <v/>
      </c>
      <c r="AF573" s="2111">
        <f t="shared" si="47"/>
        <v>3</v>
      </c>
      <c r="AG573" s="2111">
        <f t="shared" si="48"/>
        <v>0</v>
      </c>
    </row>
    <row r="574" spans="1:33" s="549" customFormat="1" ht="15" customHeight="1" thickBot="1" x14ac:dyDescent="0.25">
      <c r="A574" s="790"/>
      <c r="B574" s="73" t="s">
        <v>1994</v>
      </c>
      <c r="C574" s="113"/>
      <c r="D574" s="907" t="s">
        <v>1995</v>
      </c>
      <c r="E574" s="900"/>
      <c r="F574" s="472"/>
      <c r="G574" s="473"/>
      <c r="H574" s="188" t="s">
        <v>421</v>
      </c>
      <c r="I574" s="188" t="s">
        <v>1847</v>
      </c>
      <c r="J574" s="178"/>
      <c r="K574" s="2063" t="s">
        <v>1968</v>
      </c>
      <c r="L574" s="2064" t="s">
        <v>97</v>
      </c>
      <c r="M574" s="2065" t="s">
        <v>1123</v>
      </c>
      <c r="N574" s="2065" t="s">
        <v>2134</v>
      </c>
      <c r="O574" s="2064" t="s">
        <v>429</v>
      </c>
      <c r="P574" s="2159">
        <f t="shared" si="46"/>
        <v>4</v>
      </c>
      <c r="Q574" s="2066">
        <v>4</v>
      </c>
      <c r="R574" s="317"/>
      <c r="S574" s="317"/>
      <c r="T574" s="317"/>
      <c r="U574" s="317"/>
      <c r="V574" s="317"/>
      <c r="W574" s="318"/>
      <c r="X574" s="1870"/>
      <c r="Y574" s="1870"/>
      <c r="Z574" s="1868"/>
      <c r="AC574" s="549" t="str">
        <f t="shared" si="49"/>
        <v/>
      </c>
      <c r="AF574" s="2111">
        <f t="shared" si="47"/>
        <v>4</v>
      </c>
      <c r="AG574" s="2111">
        <f t="shared" si="48"/>
        <v>0</v>
      </c>
    </row>
    <row r="575" spans="1:33" s="549" customFormat="1" ht="15" customHeight="1" thickBot="1" x14ac:dyDescent="0.25">
      <c r="A575" s="790"/>
      <c r="B575" s="73" t="s">
        <v>1994</v>
      </c>
      <c r="C575" s="113"/>
      <c r="D575" s="907" t="s">
        <v>1995</v>
      </c>
      <c r="E575" s="900"/>
      <c r="F575" s="472"/>
      <c r="G575" s="473"/>
      <c r="H575" s="188" t="s">
        <v>421</v>
      </c>
      <c r="I575" s="188" t="s">
        <v>1847</v>
      </c>
      <c r="J575" s="1756" t="s">
        <v>1424</v>
      </c>
      <c r="K575" s="232" t="s">
        <v>1539</v>
      </c>
      <c r="L575" s="232"/>
      <c r="M575" s="527"/>
      <c r="N575" s="527"/>
      <c r="O575" s="232"/>
      <c r="P575" s="2159">
        <f t="shared" si="46"/>
        <v>0</v>
      </c>
      <c r="Q575" s="316"/>
      <c r="R575" s="317"/>
      <c r="S575" s="317">
        <v>4</v>
      </c>
      <c r="T575" s="317"/>
      <c r="U575" s="317"/>
      <c r="V575" s="317"/>
      <c r="W575" s="318"/>
      <c r="X575" s="1870"/>
      <c r="Y575" s="1870"/>
      <c r="Z575" s="1868"/>
      <c r="AC575" s="549" t="str">
        <f t="shared" si="49"/>
        <v/>
      </c>
      <c r="AF575" s="2111">
        <f t="shared" si="47"/>
        <v>0</v>
      </c>
      <c r="AG575" s="2111">
        <f t="shared" si="48"/>
        <v>4</v>
      </c>
    </row>
    <row r="576" spans="1:33" s="549" customFormat="1" ht="15" customHeight="1" thickBot="1" x14ac:dyDescent="0.25">
      <c r="A576" s="790"/>
      <c r="B576" s="73" t="s">
        <v>1994</v>
      </c>
      <c r="C576" s="113"/>
      <c r="D576" s="907" t="s">
        <v>1995</v>
      </c>
      <c r="E576" s="900"/>
      <c r="F576" s="472"/>
      <c r="G576" s="473"/>
      <c r="H576" s="188" t="s">
        <v>421</v>
      </c>
      <c r="I576" s="188" t="s">
        <v>1847</v>
      </c>
      <c r="J576" s="1756" t="s">
        <v>1424</v>
      </c>
      <c r="K576" s="232" t="s">
        <v>1863</v>
      </c>
      <c r="L576" s="232"/>
      <c r="M576" s="527"/>
      <c r="N576" s="527"/>
      <c r="O576" s="232"/>
      <c r="P576" s="2159">
        <f t="shared" si="46"/>
        <v>0</v>
      </c>
      <c r="Q576" s="316"/>
      <c r="R576" s="317"/>
      <c r="S576" s="317">
        <v>2</v>
      </c>
      <c r="T576" s="317"/>
      <c r="U576" s="317"/>
      <c r="V576" s="317"/>
      <c r="W576" s="318"/>
      <c r="X576" s="1870"/>
      <c r="Y576" s="1870"/>
      <c r="Z576" s="1868"/>
      <c r="AC576" s="549" t="str">
        <f t="shared" si="49"/>
        <v/>
      </c>
      <c r="AF576" s="2111">
        <f t="shared" si="47"/>
        <v>0</v>
      </c>
      <c r="AG576" s="2111">
        <f t="shared" si="48"/>
        <v>2</v>
      </c>
    </row>
    <row r="577" spans="1:265" s="549" customFormat="1" ht="15" customHeight="1" thickBot="1" x14ac:dyDescent="0.25">
      <c r="A577" s="790"/>
      <c r="B577" s="73" t="s">
        <v>1994</v>
      </c>
      <c r="C577" s="113"/>
      <c r="D577" s="907" t="s">
        <v>1995</v>
      </c>
      <c r="E577" s="900"/>
      <c r="F577" s="472"/>
      <c r="G577" s="473"/>
      <c r="H577" s="188" t="s">
        <v>421</v>
      </c>
      <c r="I577" s="188" t="s">
        <v>1847</v>
      </c>
      <c r="J577" s="1756" t="s">
        <v>1424</v>
      </c>
      <c r="K577" s="232" t="s">
        <v>1864</v>
      </c>
      <c r="L577" s="232"/>
      <c r="M577" s="527"/>
      <c r="N577" s="527"/>
      <c r="O577" s="232"/>
      <c r="P577" s="2159">
        <f t="shared" si="46"/>
        <v>0</v>
      </c>
      <c r="Q577" s="316"/>
      <c r="R577" s="317"/>
      <c r="S577" s="317"/>
      <c r="T577" s="317"/>
      <c r="U577" s="317"/>
      <c r="V577" s="317"/>
      <c r="W577" s="318">
        <v>2</v>
      </c>
      <c r="X577" s="1870"/>
      <c r="Y577" s="1870"/>
      <c r="Z577" s="1868"/>
      <c r="AC577" s="549" t="str">
        <f t="shared" si="49"/>
        <v/>
      </c>
      <c r="AF577" s="2111">
        <f t="shared" si="47"/>
        <v>0</v>
      </c>
      <c r="AG577" s="2111">
        <f t="shared" si="48"/>
        <v>2</v>
      </c>
    </row>
    <row r="578" spans="1:265" s="549" customFormat="1" ht="15" customHeight="1" thickBot="1" x14ac:dyDescent="0.25">
      <c r="A578" s="275"/>
      <c r="B578" s="92" t="s">
        <v>1994</v>
      </c>
      <c r="C578" s="115"/>
      <c r="D578" s="901" t="s">
        <v>1995</v>
      </c>
      <c r="E578" s="904"/>
      <c r="F578" s="474"/>
      <c r="G578" s="475"/>
      <c r="H578" s="206" t="s">
        <v>421</v>
      </c>
      <c r="I578" s="206" t="s">
        <v>1847</v>
      </c>
      <c r="J578" s="1774" t="s">
        <v>1425</v>
      </c>
      <c r="K578" s="233" t="s">
        <v>1646</v>
      </c>
      <c r="L578" s="233"/>
      <c r="M578" s="528"/>
      <c r="N578" s="528"/>
      <c r="O578" s="233"/>
      <c r="P578" s="2159">
        <f t="shared" si="46"/>
        <v>0</v>
      </c>
      <c r="Q578" s="319"/>
      <c r="R578" s="320"/>
      <c r="S578" s="320"/>
      <c r="T578" s="320">
        <v>10</v>
      </c>
      <c r="U578" s="320"/>
      <c r="V578" s="320"/>
      <c r="W578" s="321"/>
      <c r="X578" s="1900">
        <f>SUM(Q568:W578)</f>
        <v>40</v>
      </c>
      <c r="Y578" s="1893">
        <f>X578</f>
        <v>40</v>
      </c>
      <c r="Z578" s="1868"/>
      <c r="AC578" s="549" t="str">
        <f t="shared" si="49"/>
        <v/>
      </c>
      <c r="AD578" s="549" t="s">
        <v>2078</v>
      </c>
      <c r="AF578" s="2111">
        <f t="shared" si="47"/>
        <v>0</v>
      </c>
      <c r="AG578" s="2111">
        <f t="shared" si="48"/>
        <v>0</v>
      </c>
    </row>
    <row r="579" spans="1:265" s="7" customFormat="1" ht="15" customHeight="1" thickBot="1" x14ac:dyDescent="0.25">
      <c r="A579" s="2038">
        <f>A568+1</f>
        <v>61</v>
      </c>
      <c r="B579" s="630" t="s">
        <v>64</v>
      </c>
      <c r="C579" s="68" t="s">
        <v>83</v>
      </c>
      <c r="D579" s="860" t="s">
        <v>65</v>
      </c>
      <c r="E579" s="861" t="s">
        <v>91</v>
      </c>
      <c r="F579" s="435" t="s">
        <v>66</v>
      </c>
      <c r="G579" s="436" t="s">
        <v>22</v>
      </c>
      <c r="H579" s="177" t="s">
        <v>23</v>
      </c>
      <c r="I579" s="177" t="s">
        <v>99</v>
      </c>
      <c r="J579" s="177"/>
      <c r="K579" s="211" t="s">
        <v>110</v>
      </c>
      <c r="L579" s="211" t="s">
        <v>97</v>
      </c>
      <c r="M579" s="514">
        <v>3</v>
      </c>
      <c r="N579" s="514" t="s">
        <v>98</v>
      </c>
      <c r="O579" s="211" t="s">
        <v>344</v>
      </c>
      <c r="P579" s="2159">
        <f t="shared" si="46"/>
        <v>6</v>
      </c>
      <c r="Q579" s="277">
        <v>4</v>
      </c>
      <c r="R579" s="278">
        <v>2</v>
      </c>
      <c r="S579" s="278"/>
      <c r="T579" s="278"/>
      <c r="U579" s="278"/>
      <c r="V579" s="278"/>
      <c r="W579" s="279"/>
      <c r="X579" s="121"/>
      <c r="Y579" s="121"/>
      <c r="Z579" s="63" t="str">
        <f>C579</f>
        <v>MT</v>
      </c>
      <c r="AA579" s="46" t="s">
        <v>873</v>
      </c>
      <c r="AB579" s="46" t="s">
        <v>880</v>
      </c>
      <c r="AC579" s="46">
        <f t="shared" ref="AC579:AC610" si="50">IF(C579&lt;&gt;"",SUMIF(D$6:D$1505,D579,Q$6:R$1505),"")</f>
        <v>6</v>
      </c>
      <c r="AD579" s="46"/>
      <c r="AE579" s="46"/>
      <c r="AF579" s="2111">
        <f t="shared" si="47"/>
        <v>6</v>
      </c>
      <c r="AG579" s="2111">
        <f t="shared" si="48"/>
        <v>0</v>
      </c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6"/>
      <c r="CF579" s="46"/>
      <c r="CG579" s="46"/>
      <c r="CH579" s="46"/>
      <c r="CI579" s="46"/>
      <c r="CJ579" s="46"/>
      <c r="CK579" s="46"/>
      <c r="CL579" s="46"/>
      <c r="CM579" s="46"/>
      <c r="CN579" s="46"/>
      <c r="CO579" s="46"/>
      <c r="CP579" s="46"/>
      <c r="CQ579" s="46"/>
      <c r="CR579" s="46"/>
      <c r="CS579" s="46"/>
      <c r="CT579" s="46"/>
      <c r="CU579" s="46"/>
      <c r="CV579" s="46"/>
      <c r="CW579" s="46"/>
      <c r="CX579" s="46"/>
      <c r="CY579" s="46"/>
      <c r="CZ579" s="46"/>
      <c r="DA579" s="46"/>
      <c r="DB579" s="46"/>
      <c r="DC579" s="46"/>
      <c r="DD579" s="46"/>
      <c r="DE579" s="46"/>
      <c r="DF579" s="46"/>
      <c r="DG579" s="46"/>
      <c r="DH579" s="46"/>
      <c r="DI579" s="46"/>
      <c r="DJ579" s="46"/>
      <c r="DK579" s="46"/>
      <c r="DL579" s="46"/>
      <c r="DM579" s="46"/>
      <c r="DN579" s="46"/>
      <c r="DO579" s="46"/>
      <c r="DP579" s="46"/>
      <c r="DQ579" s="46"/>
      <c r="DR579" s="46"/>
      <c r="DS579" s="46"/>
      <c r="DT579" s="46"/>
      <c r="DU579" s="46"/>
      <c r="DV579" s="46"/>
      <c r="DW579" s="46"/>
      <c r="DX579" s="46"/>
      <c r="DY579" s="46"/>
      <c r="DZ579" s="46"/>
      <c r="EA579" s="46"/>
      <c r="EB579" s="46"/>
      <c r="EC579" s="46"/>
      <c r="ED579" s="46"/>
      <c r="EE579" s="46"/>
      <c r="EF579" s="46"/>
      <c r="EG579" s="46"/>
      <c r="EH579" s="46"/>
      <c r="EI579" s="46"/>
      <c r="EJ579" s="46"/>
      <c r="EK579" s="46"/>
      <c r="EL579" s="46"/>
      <c r="EM579" s="46"/>
      <c r="EN579" s="46"/>
      <c r="EO579" s="46"/>
      <c r="EP579" s="46"/>
      <c r="EQ579" s="46"/>
      <c r="ER579" s="46"/>
      <c r="ES579" s="46"/>
      <c r="ET579" s="46"/>
      <c r="EU579" s="46"/>
      <c r="EV579" s="46"/>
      <c r="EW579" s="46"/>
      <c r="EX579" s="46"/>
      <c r="EY579" s="46"/>
      <c r="EZ579" s="46"/>
      <c r="FA579" s="46"/>
      <c r="FB579" s="46"/>
      <c r="FC579" s="46"/>
      <c r="FD579" s="46"/>
      <c r="FE579" s="46"/>
      <c r="FF579" s="46"/>
      <c r="FG579" s="46"/>
      <c r="FH579" s="46"/>
      <c r="FI579" s="46"/>
      <c r="FJ579" s="46"/>
      <c r="FK579" s="46"/>
      <c r="FL579" s="46"/>
      <c r="FM579" s="46"/>
      <c r="FN579" s="46"/>
      <c r="FO579" s="46"/>
      <c r="FP579" s="46"/>
      <c r="FQ579" s="46"/>
      <c r="FR579" s="46"/>
      <c r="FS579" s="46"/>
      <c r="FT579" s="46"/>
      <c r="FU579" s="46"/>
      <c r="FV579" s="46"/>
      <c r="FW579" s="46"/>
      <c r="FX579" s="46"/>
      <c r="FY579" s="46"/>
      <c r="FZ579" s="46"/>
      <c r="GA579" s="46"/>
      <c r="GB579" s="46"/>
      <c r="GC579" s="46"/>
      <c r="GD579" s="46"/>
      <c r="GE579" s="46"/>
      <c r="GF579" s="46"/>
      <c r="GG579" s="46"/>
      <c r="GH579" s="46"/>
      <c r="GI579" s="46"/>
      <c r="GJ579" s="46"/>
      <c r="GK579" s="46"/>
      <c r="GL579" s="46"/>
      <c r="GM579" s="46"/>
      <c r="GN579" s="46"/>
      <c r="GO579" s="46"/>
      <c r="GP579" s="46"/>
      <c r="GQ579" s="46"/>
      <c r="GR579" s="46"/>
      <c r="GS579" s="46"/>
      <c r="GT579" s="46"/>
      <c r="GU579" s="46"/>
      <c r="GV579" s="46"/>
      <c r="GW579" s="46"/>
      <c r="GX579" s="46"/>
      <c r="GY579" s="46"/>
      <c r="GZ579" s="46"/>
      <c r="HA579" s="46"/>
      <c r="HB579" s="46"/>
      <c r="HC579" s="46"/>
      <c r="HD579" s="46"/>
      <c r="HE579" s="46"/>
      <c r="HF579" s="46"/>
      <c r="HG579" s="46"/>
      <c r="HH579" s="46"/>
      <c r="HI579" s="46"/>
      <c r="HJ579" s="46"/>
      <c r="HK579" s="46"/>
      <c r="HL579" s="46"/>
      <c r="HM579" s="46"/>
      <c r="HN579" s="46"/>
      <c r="HO579" s="46"/>
      <c r="HP579" s="46"/>
      <c r="HQ579" s="46"/>
      <c r="HR579" s="46"/>
      <c r="HS579" s="46"/>
      <c r="HT579" s="46"/>
      <c r="HU579" s="46"/>
      <c r="HV579" s="46"/>
      <c r="HW579" s="46"/>
      <c r="HX579" s="46"/>
      <c r="HY579" s="46"/>
      <c r="HZ579" s="46"/>
      <c r="IA579" s="46"/>
      <c r="IB579" s="46"/>
      <c r="IC579" s="46"/>
      <c r="ID579" s="46"/>
      <c r="IE579" s="46"/>
      <c r="IF579" s="46"/>
      <c r="IG579" s="46"/>
      <c r="IH579" s="46"/>
      <c r="II579" s="46"/>
      <c r="IJ579" s="46"/>
      <c r="IK579" s="46"/>
      <c r="IL579" s="46"/>
      <c r="IM579" s="46"/>
      <c r="IN579" s="46"/>
      <c r="IO579" s="46"/>
      <c r="IP579" s="46"/>
      <c r="IQ579" s="46"/>
      <c r="IR579" s="46"/>
      <c r="IS579" s="46"/>
      <c r="IT579" s="46"/>
      <c r="IU579" s="46"/>
      <c r="IV579" s="46"/>
      <c r="IW579" s="46"/>
      <c r="IX579" s="46"/>
      <c r="IY579" s="46"/>
      <c r="IZ579" s="46"/>
      <c r="JA579" s="46"/>
      <c r="JB579" s="46"/>
      <c r="JC579" s="46"/>
      <c r="JD579" s="46"/>
      <c r="JE579" s="46"/>
    </row>
    <row r="580" spans="1:265" s="7" customFormat="1" ht="15" customHeight="1" thickBot="1" x14ac:dyDescent="0.25">
      <c r="A580" s="790"/>
      <c r="B580" s="73" t="s">
        <v>64</v>
      </c>
      <c r="C580" s="113"/>
      <c r="D580" s="884" t="s">
        <v>65</v>
      </c>
      <c r="E580" s="905"/>
      <c r="F580" s="437"/>
      <c r="G580" s="438"/>
      <c r="H580" s="184" t="s">
        <v>23</v>
      </c>
      <c r="I580" s="184" t="s">
        <v>108</v>
      </c>
      <c r="J580" s="184"/>
      <c r="K580" s="225" t="s">
        <v>116</v>
      </c>
      <c r="L580" s="225" t="s">
        <v>97</v>
      </c>
      <c r="M580" s="397">
        <v>2</v>
      </c>
      <c r="N580" s="397" t="s">
        <v>24</v>
      </c>
      <c r="O580" s="225" t="s">
        <v>344</v>
      </c>
      <c r="P580" s="2159">
        <f t="shared" si="46"/>
        <v>2</v>
      </c>
      <c r="Q580" s="297">
        <v>2</v>
      </c>
      <c r="R580" s="298"/>
      <c r="S580" s="298"/>
      <c r="T580" s="298"/>
      <c r="U580" s="298"/>
      <c r="V580" s="298"/>
      <c r="W580" s="299"/>
      <c r="X580" s="122"/>
      <c r="Y580" s="122"/>
      <c r="Z580" s="63"/>
      <c r="AA580" s="46"/>
      <c r="AB580" s="46"/>
      <c r="AC580" s="46" t="str">
        <f t="shared" si="50"/>
        <v/>
      </c>
      <c r="AD580" s="46"/>
      <c r="AE580" s="46"/>
      <c r="AF580" s="2111">
        <f t="shared" si="47"/>
        <v>2</v>
      </c>
      <c r="AG580" s="2111">
        <f t="shared" si="48"/>
        <v>0</v>
      </c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  <c r="CJ580" s="46"/>
      <c r="CK580" s="46"/>
      <c r="CL580" s="46"/>
      <c r="CM580" s="46"/>
      <c r="CN580" s="46"/>
      <c r="CO580" s="46"/>
      <c r="CP580" s="46"/>
      <c r="CQ580" s="46"/>
      <c r="CR580" s="46"/>
      <c r="CS580" s="46"/>
      <c r="CT580" s="46"/>
      <c r="CU580" s="46"/>
      <c r="CV580" s="46"/>
      <c r="CW580" s="46"/>
      <c r="CX580" s="46"/>
      <c r="CY580" s="46"/>
      <c r="CZ580" s="46"/>
      <c r="DA580" s="46"/>
      <c r="DB580" s="46"/>
      <c r="DC580" s="46"/>
      <c r="DD580" s="46"/>
      <c r="DE580" s="46"/>
      <c r="DF580" s="46"/>
      <c r="DG580" s="46"/>
      <c r="DH580" s="46"/>
      <c r="DI580" s="46"/>
      <c r="DJ580" s="46"/>
      <c r="DK580" s="46"/>
      <c r="DL580" s="46"/>
      <c r="DM580" s="46"/>
      <c r="DN580" s="46"/>
      <c r="DO580" s="46"/>
      <c r="DP580" s="46"/>
      <c r="DQ580" s="46"/>
      <c r="DR580" s="46"/>
      <c r="DS580" s="46"/>
      <c r="DT580" s="46"/>
      <c r="DU580" s="46"/>
      <c r="DV580" s="46"/>
      <c r="DW580" s="46"/>
      <c r="DX580" s="46"/>
      <c r="DY580" s="46"/>
      <c r="DZ580" s="46"/>
      <c r="EA580" s="46"/>
      <c r="EB580" s="46"/>
      <c r="EC580" s="46"/>
      <c r="ED580" s="46"/>
      <c r="EE580" s="46"/>
      <c r="EF580" s="46"/>
      <c r="EG580" s="46"/>
      <c r="EH580" s="46"/>
      <c r="EI580" s="46"/>
      <c r="EJ580" s="46"/>
      <c r="EK580" s="46"/>
      <c r="EL580" s="46"/>
      <c r="EM580" s="46"/>
      <c r="EN580" s="46"/>
      <c r="EO580" s="46"/>
      <c r="EP580" s="46"/>
      <c r="EQ580" s="46"/>
      <c r="ER580" s="46"/>
      <c r="ES580" s="46"/>
      <c r="ET580" s="46"/>
      <c r="EU580" s="46"/>
      <c r="EV580" s="46"/>
      <c r="EW580" s="46"/>
      <c r="EX580" s="46"/>
      <c r="EY580" s="46"/>
      <c r="EZ580" s="46"/>
      <c r="FA580" s="46"/>
      <c r="FB580" s="46"/>
      <c r="FC580" s="46"/>
      <c r="FD580" s="46"/>
      <c r="FE580" s="46"/>
      <c r="FF580" s="46"/>
      <c r="FG580" s="46"/>
      <c r="FH580" s="46"/>
      <c r="FI580" s="46"/>
      <c r="FJ580" s="46"/>
      <c r="FK580" s="46"/>
      <c r="FL580" s="46"/>
      <c r="FM580" s="46"/>
      <c r="FN580" s="46"/>
      <c r="FO580" s="46"/>
      <c r="FP580" s="46"/>
      <c r="FQ580" s="46"/>
      <c r="FR580" s="46"/>
      <c r="FS580" s="46"/>
      <c r="FT580" s="46"/>
      <c r="FU580" s="46"/>
      <c r="FV580" s="46"/>
      <c r="FW580" s="46"/>
      <c r="FX580" s="46"/>
      <c r="FY580" s="46"/>
      <c r="FZ580" s="46"/>
      <c r="GA580" s="46"/>
      <c r="GB580" s="46"/>
      <c r="GC580" s="46"/>
      <c r="GD580" s="46"/>
      <c r="GE580" s="46"/>
      <c r="GF580" s="46"/>
      <c r="GG580" s="46"/>
      <c r="GH580" s="46"/>
      <c r="GI580" s="46"/>
      <c r="GJ580" s="46"/>
      <c r="GK580" s="46"/>
      <c r="GL580" s="46"/>
      <c r="GM580" s="46"/>
      <c r="GN580" s="46"/>
      <c r="GO580" s="46"/>
      <c r="GP580" s="46"/>
      <c r="GQ580" s="46"/>
      <c r="GR580" s="46"/>
      <c r="GS580" s="46"/>
      <c r="GT580" s="46"/>
      <c r="GU580" s="46"/>
      <c r="GV580" s="46"/>
      <c r="GW580" s="46"/>
      <c r="GX580" s="46"/>
      <c r="GY580" s="46"/>
      <c r="GZ580" s="46"/>
      <c r="HA580" s="46"/>
      <c r="HB580" s="46"/>
      <c r="HC580" s="46"/>
      <c r="HD580" s="46"/>
      <c r="HE580" s="46"/>
      <c r="HF580" s="46"/>
      <c r="HG580" s="46"/>
      <c r="HH580" s="46"/>
      <c r="HI580" s="46"/>
      <c r="HJ580" s="46"/>
      <c r="HK580" s="46"/>
      <c r="HL580" s="46"/>
      <c r="HM580" s="46"/>
      <c r="HN580" s="46"/>
      <c r="HO580" s="46"/>
      <c r="HP580" s="46"/>
      <c r="HQ580" s="46"/>
      <c r="HR580" s="46"/>
      <c r="HS580" s="46"/>
      <c r="HT580" s="46"/>
      <c r="HU580" s="46"/>
      <c r="HV580" s="46"/>
      <c r="HW580" s="46"/>
      <c r="HX580" s="46"/>
      <c r="HY580" s="46"/>
      <c r="HZ580" s="46"/>
      <c r="IA580" s="46"/>
      <c r="IB580" s="46"/>
      <c r="IC580" s="46"/>
      <c r="ID580" s="46"/>
      <c r="IE580" s="46"/>
      <c r="IF580" s="46"/>
      <c r="IG580" s="46"/>
      <c r="IH580" s="46"/>
      <c r="II580" s="46"/>
      <c r="IJ580" s="46"/>
      <c r="IK580" s="46"/>
      <c r="IL580" s="46"/>
      <c r="IM580" s="46"/>
      <c r="IN580" s="46"/>
      <c r="IO580" s="46"/>
      <c r="IP580" s="46"/>
      <c r="IQ580" s="46"/>
      <c r="IR580" s="46"/>
      <c r="IS580" s="46"/>
      <c r="IT580" s="46"/>
      <c r="IU580" s="46"/>
      <c r="IV580" s="46"/>
      <c r="IW580" s="46"/>
      <c r="IX580" s="46"/>
      <c r="IY580" s="46"/>
      <c r="IZ580" s="46"/>
      <c r="JA580" s="46"/>
      <c r="JB580" s="46"/>
      <c r="JC580" s="46"/>
      <c r="JD580" s="46"/>
      <c r="JE580" s="46"/>
    </row>
    <row r="581" spans="1:265" s="7" customFormat="1" ht="15" customHeight="1" thickBot="1" x14ac:dyDescent="0.25">
      <c r="A581" s="790"/>
      <c r="B581" s="73" t="s">
        <v>64</v>
      </c>
      <c r="C581" s="113"/>
      <c r="D581" s="884" t="s">
        <v>65</v>
      </c>
      <c r="E581" s="905"/>
      <c r="F581" s="437"/>
      <c r="G581" s="438"/>
      <c r="H581" s="184" t="s">
        <v>23</v>
      </c>
      <c r="I581" s="184" t="s">
        <v>108</v>
      </c>
      <c r="J581" s="1803" t="s">
        <v>96</v>
      </c>
      <c r="K581" s="212" t="s">
        <v>1469</v>
      </c>
      <c r="L581" s="212"/>
      <c r="M581" s="501"/>
      <c r="N581" s="501"/>
      <c r="O581" s="212"/>
      <c r="P581" s="2159">
        <f t="shared" si="46"/>
        <v>0</v>
      </c>
      <c r="Q581" s="280"/>
      <c r="R581" s="281"/>
      <c r="S581" s="281"/>
      <c r="T581" s="281"/>
      <c r="U581" s="281"/>
      <c r="V581" s="281">
        <v>5</v>
      </c>
      <c r="W581" s="299"/>
      <c r="X581" s="122"/>
      <c r="Y581" s="122"/>
      <c r="Z581" s="63"/>
      <c r="AA581" s="46"/>
      <c r="AB581" s="46"/>
      <c r="AC581" s="46" t="str">
        <f t="shared" si="50"/>
        <v/>
      </c>
      <c r="AD581" s="46"/>
      <c r="AE581" s="46"/>
      <c r="AF581" s="2111">
        <f t="shared" si="47"/>
        <v>0</v>
      </c>
      <c r="AG581" s="2111">
        <f t="shared" si="48"/>
        <v>0</v>
      </c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  <c r="CJ581" s="46"/>
      <c r="CK581" s="46"/>
      <c r="CL581" s="46"/>
      <c r="CM581" s="46"/>
      <c r="CN581" s="46"/>
      <c r="CO581" s="46"/>
      <c r="CP581" s="46"/>
      <c r="CQ581" s="46"/>
      <c r="CR581" s="46"/>
      <c r="CS581" s="46"/>
      <c r="CT581" s="46"/>
      <c r="CU581" s="46"/>
      <c r="CV581" s="46"/>
      <c r="CW581" s="46"/>
      <c r="CX581" s="46"/>
      <c r="CY581" s="46"/>
      <c r="CZ581" s="46"/>
      <c r="DA581" s="46"/>
      <c r="DB581" s="46"/>
      <c r="DC581" s="46"/>
      <c r="DD581" s="46"/>
      <c r="DE581" s="46"/>
      <c r="DF581" s="46"/>
      <c r="DG581" s="46"/>
      <c r="DH581" s="46"/>
      <c r="DI581" s="46"/>
      <c r="DJ581" s="46"/>
      <c r="DK581" s="46"/>
      <c r="DL581" s="46"/>
      <c r="DM581" s="46"/>
      <c r="DN581" s="46"/>
      <c r="DO581" s="46"/>
      <c r="DP581" s="46"/>
      <c r="DQ581" s="46"/>
      <c r="DR581" s="46"/>
      <c r="DS581" s="46"/>
      <c r="DT581" s="46"/>
      <c r="DU581" s="46"/>
      <c r="DV581" s="46"/>
      <c r="DW581" s="46"/>
      <c r="DX581" s="46"/>
      <c r="DY581" s="46"/>
      <c r="DZ581" s="46"/>
      <c r="EA581" s="46"/>
      <c r="EB581" s="46"/>
      <c r="EC581" s="46"/>
      <c r="ED581" s="46"/>
      <c r="EE581" s="46"/>
      <c r="EF581" s="46"/>
      <c r="EG581" s="46"/>
      <c r="EH581" s="46"/>
      <c r="EI581" s="46"/>
      <c r="EJ581" s="46"/>
      <c r="EK581" s="46"/>
      <c r="EL581" s="46"/>
      <c r="EM581" s="46"/>
      <c r="EN581" s="46"/>
      <c r="EO581" s="46"/>
      <c r="EP581" s="46"/>
      <c r="EQ581" s="46"/>
      <c r="ER581" s="46"/>
      <c r="ES581" s="46"/>
      <c r="ET581" s="46"/>
      <c r="EU581" s="46"/>
      <c r="EV581" s="46"/>
      <c r="EW581" s="46"/>
      <c r="EX581" s="46"/>
      <c r="EY581" s="46"/>
      <c r="EZ581" s="46"/>
      <c r="FA581" s="46"/>
      <c r="FB581" s="46"/>
      <c r="FC581" s="46"/>
      <c r="FD581" s="46"/>
      <c r="FE581" s="46"/>
      <c r="FF581" s="46"/>
      <c r="FG581" s="46"/>
      <c r="FH581" s="46"/>
      <c r="FI581" s="46"/>
      <c r="FJ581" s="46"/>
      <c r="FK581" s="46"/>
      <c r="FL581" s="46"/>
      <c r="FM581" s="46"/>
      <c r="FN581" s="46"/>
      <c r="FO581" s="46"/>
      <c r="FP581" s="46"/>
      <c r="FQ581" s="46"/>
      <c r="FR581" s="46"/>
      <c r="FS581" s="46"/>
      <c r="FT581" s="46"/>
      <c r="FU581" s="46"/>
      <c r="FV581" s="46"/>
      <c r="FW581" s="46"/>
      <c r="FX581" s="46"/>
      <c r="FY581" s="46"/>
      <c r="FZ581" s="46"/>
      <c r="GA581" s="46"/>
      <c r="GB581" s="46"/>
      <c r="GC581" s="46"/>
      <c r="GD581" s="46"/>
      <c r="GE581" s="46"/>
      <c r="GF581" s="46"/>
      <c r="GG581" s="46"/>
      <c r="GH581" s="46"/>
      <c r="GI581" s="46"/>
      <c r="GJ581" s="46"/>
      <c r="GK581" s="46"/>
      <c r="GL581" s="46"/>
      <c r="GM581" s="46"/>
      <c r="GN581" s="46"/>
      <c r="GO581" s="46"/>
      <c r="GP581" s="46"/>
      <c r="GQ581" s="46"/>
      <c r="GR581" s="46"/>
      <c r="GS581" s="46"/>
      <c r="GT581" s="46"/>
      <c r="GU581" s="46"/>
      <c r="GV581" s="46"/>
      <c r="GW581" s="46"/>
      <c r="GX581" s="46"/>
      <c r="GY581" s="46"/>
      <c r="GZ581" s="46"/>
      <c r="HA581" s="46"/>
      <c r="HB581" s="46"/>
      <c r="HC581" s="46"/>
      <c r="HD581" s="46"/>
      <c r="HE581" s="46"/>
      <c r="HF581" s="46"/>
      <c r="HG581" s="46"/>
      <c r="HH581" s="46"/>
      <c r="HI581" s="46"/>
      <c r="HJ581" s="46"/>
      <c r="HK581" s="46"/>
      <c r="HL581" s="46"/>
      <c r="HM581" s="46"/>
      <c r="HN581" s="46"/>
      <c r="HO581" s="46"/>
      <c r="HP581" s="46"/>
      <c r="HQ581" s="46"/>
      <c r="HR581" s="46"/>
      <c r="HS581" s="46"/>
      <c r="HT581" s="46"/>
      <c r="HU581" s="46"/>
      <c r="HV581" s="46"/>
      <c r="HW581" s="46"/>
      <c r="HX581" s="46"/>
      <c r="HY581" s="46"/>
      <c r="HZ581" s="46"/>
      <c r="IA581" s="46"/>
      <c r="IB581" s="46"/>
      <c r="IC581" s="46"/>
      <c r="ID581" s="46"/>
      <c r="IE581" s="46"/>
      <c r="IF581" s="46"/>
      <c r="IG581" s="46"/>
      <c r="IH581" s="46"/>
      <c r="II581" s="46"/>
      <c r="IJ581" s="46"/>
      <c r="IK581" s="46"/>
      <c r="IL581" s="46"/>
      <c r="IM581" s="46"/>
      <c r="IN581" s="46"/>
      <c r="IO581" s="46"/>
      <c r="IP581" s="46"/>
      <c r="IQ581" s="46"/>
      <c r="IR581" s="46"/>
      <c r="IS581" s="46"/>
      <c r="IT581" s="46"/>
      <c r="IU581" s="46"/>
      <c r="IV581" s="46"/>
      <c r="IW581" s="46"/>
      <c r="IX581" s="46"/>
      <c r="IY581" s="46"/>
      <c r="IZ581" s="46"/>
      <c r="JA581" s="46"/>
      <c r="JB581" s="46"/>
      <c r="JC581" s="46"/>
      <c r="JD581" s="46"/>
      <c r="JE581" s="46"/>
    </row>
    <row r="582" spans="1:265" s="7" customFormat="1" ht="15" customHeight="1" thickBot="1" x14ac:dyDescent="0.25">
      <c r="A582" s="790"/>
      <c r="B582" s="73" t="s">
        <v>64</v>
      </c>
      <c r="C582" s="113"/>
      <c r="D582" s="884" t="s">
        <v>65</v>
      </c>
      <c r="E582" s="905"/>
      <c r="F582" s="437"/>
      <c r="G582" s="438"/>
      <c r="H582" s="184" t="s">
        <v>23</v>
      </c>
      <c r="I582" s="184" t="s">
        <v>99</v>
      </c>
      <c r="J582" s="1756" t="s">
        <v>1424</v>
      </c>
      <c r="K582" s="212" t="s">
        <v>1505</v>
      </c>
      <c r="L582" s="225"/>
      <c r="M582" s="397"/>
      <c r="N582" s="397"/>
      <c r="O582" s="225"/>
      <c r="P582" s="2159">
        <f t="shared" si="46"/>
        <v>0</v>
      </c>
      <c r="Q582" s="297"/>
      <c r="R582" s="298"/>
      <c r="S582" s="298">
        <v>2</v>
      </c>
      <c r="T582" s="298"/>
      <c r="U582" s="298"/>
      <c r="V582" s="298"/>
      <c r="W582" s="299"/>
      <c r="X582" s="122"/>
      <c r="Y582" s="122"/>
      <c r="Z582" s="63"/>
      <c r="AA582" s="46"/>
      <c r="AB582" s="46"/>
      <c r="AC582" s="46" t="str">
        <f t="shared" si="50"/>
        <v/>
      </c>
      <c r="AD582" s="46"/>
      <c r="AE582" s="46"/>
      <c r="AF582" s="2111">
        <f t="shared" si="47"/>
        <v>0</v>
      </c>
      <c r="AG582" s="2111">
        <f t="shared" si="48"/>
        <v>2</v>
      </c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  <c r="BP582" s="46"/>
      <c r="BQ582" s="46"/>
      <c r="BR582" s="46"/>
      <c r="BS582" s="46"/>
      <c r="BT582" s="46"/>
      <c r="BU582" s="46"/>
      <c r="BV582" s="46"/>
      <c r="BW582" s="46"/>
      <c r="BX582" s="46"/>
      <c r="BY582" s="46"/>
      <c r="BZ582" s="46"/>
      <c r="CA582" s="46"/>
      <c r="CB582" s="46"/>
      <c r="CC582" s="46"/>
      <c r="CD582" s="46"/>
      <c r="CE582" s="46"/>
      <c r="CF582" s="46"/>
      <c r="CG582" s="46"/>
      <c r="CH582" s="46"/>
      <c r="CI582" s="46"/>
      <c r="CJ582" s="46"/>
      <c r="CK582" s="46"/>
      <c r="CL582" s="46"/>
      <c r="CM582" s="46"/>
      <c r="CN582" s="46"/>
      <c r="CO582" s="46"/>
      <c r="CP582" s="46"/>
      <c r="CQ582" s="46"/>
      <c r="CR582" s="46"/>
      <c r="CS582" s="46"/>
      <c r="CT582" s="46"/>
      <c r="CU582" s="46"/>
      <c r="CV582" s="46"/>
      <c r="CW582" s="46"/>
      <c r="CX582" s="46"/>
      <c r="CY582" s="46"/>
      <c r="CZ582" s="46"/>
      <c r="DA582" s="46"/>
      <c r="DB582" s="46"/>
      <c r="DC582" s="46"/>
      <c r="DD582" s="46"/>
      <c r="DE582" s="46"/>
      <c r="DF582" s="46"/>
      <c r="DG582" s="46"/>
      <c r="DH582" s="46"/>
      <c r="DI582" s="46"/>
      <c r="DJ582" s="46"/>
      <c r="DK582" s="46"/>
      <c r="DL582" s="46"/>
      <c r="DM582" s="46"/>
      <c r="DN582" s="46"/>
      <c r="DO582" s="46"/>
      <c r="DP582" s="46"/>
      <c r="DQ582" s="46"/>
      <c r="DR582" s="46"/>
      <c r="DS582" s="46"/>
      <c r="DT582" s="46"/>
      <c r="DU582" s="46"/>
      <c r="DV582" s="46"/>
      <c r="DW582" s="46"/>
      <c r="DX582" s="46"/>
      <c r="DY582" s="46"/>
      <c r="DZ582" s="46"/>
      <c r="EA582" s="46"/>
      <c r="EB582" s="46"/>
      <c r="EC582" s="46"/>
      <c r="ED582" s="46"/>
      <c r="EE582" s="46"/>
      <c r="EF582" s="46"/>
      <c r="EG582" s="46"/>
      <c r="EH582" s="46"/>
      <c r="EI582" s="46"/>
      <c r="EJ582" s="46"/>
      <c r="EK582" s="46"/>
      <c r="EL582" s="46"/>
      <c r="EM582" s="46"/>
      <c r="EN582" s="46"/>
      <c r="EO582" s="46"/>
      <c r="EP582" s="46"/>
      <c r="EQ582" s="46"/>
      <c r="ER582" s="46"/>
      <c r="ES582" s="46"/>
      <c r="ET582" s="46"/>
      <c r="EU582" s="46"/>
      <c r="EV582" s="46"/>
      <c r="EW582" s="46"/>
      <c r="EX582" s="46"/>
      <c r="EY582" s="46"/>
      <c r="EZ582" s="46"/>
      <c r="FA582" s="46"/>
      <c r="FB582" s="46"/>
      <c r="FC582" s="46"/>
      <c r="FD582" s="46"/>
      <c r="FE582" s="46"/>
      <c r="FF582" s="46"/>
      <c r="FG582" s="46"/>
      <c r="FH582" s="46"/>
      <c r="FI582" s="46"/>
      <c r="FJ582" s="46"/>
      <c r="FK582" s="46"/>
      <c r="FL582" s="46"/>
      <c r="FM582" s="46"/>
      <c r="FN582" s="46"/>
      <c r="FO582" s="46"/>
      <c r="FP582" s="46"/>
      <c r="FQ582" s="46"/>
      <c r="FR582" s="46"/>
      <c r="FS582" s="46"/>
      <c r="FT582" s="46"/>
      <c r="FU582" s="46"/>
      <c r="FV582" s="46"/>
      <c r="FW582" s="46"/>
      <c r="FX582" s="46"/>
      <c r="FY582" s="46"/>
      <c r="FZ582" s="46"/>
      <c r="GA582" s="46"/>
      <c r="GB582" s="46"/>
      <c r="GC582" s="46"/>
      <c r="GD582" s="46"/>
      <c r="GE582" s="46"/>
      <c r="GF582" s="46"/>
      <c r="GG582" s="46"/>
      <c r="GH582" s="46"/>
      <c r="GI582" s="46"/>
      <c r="GJ582" s="46"/>
      <c r="GK582" s="46"/>
      <c r="GL582" s="46"/>
      <c r="GM582" s="46"/>
      <c r="GN582" s="46"/>
      <c r="GO582" s="46"/>
      <c r="GP582" s="46"/>
      <c r="GQ582" s="46"/>
      <c r="GR582" s="46"/>
      <c r="GS582" s="46"/>
      <c r="GT582" s="46"/>
      <c r="GU582" s="46"/>
      <c r="GV582" s="46"/>
      <c r="GW582" s="46"/>
      <c r="GX582" s="46"/>
      <c r="GY582" s="46"/>
      <c r="GZ582" s="46"/>
      <c r="HA582" s="46"/>
      <c r="HB582" s="46"/>
      <c r="HC582" s="46"/>
      <c r="HD582" s="46"/>
      <c r="HE582" s="46"/>
      <c r="HF582" s="46"/>
      <c r="HG582" s="46"/>
      <c r="HH582" s="46"/>
      <c r="HI582" s="46"/>
      <c r="HJ582" s="46"/>
      <c r="HK582" s="46"/>
      <c r="HL582" s="46"/>
      <c r="HM582" s="46"/>
      <c r="HN582" s="46"/>
      <c r="HO582" s="46"/>
      <c r="HP582" s="46"/>
      <c r="HQ582" s="46"/>
      <c r="HR582" s="46"/>
      <c r="HS582" s="46"/>
      <c r="HT582" s="46"/>
      <c r="HU582" s="46"/>
      <c r="HV582" s="46"/>
      <c r="HW582" s="46"/>
      <c r="HX582" s="46"/>
      <c r="HY582" s="46"/>
      <c r="HZ582" s="46"/>
      <c r="IA582" s="46"/>
      <c r="IB582" s="46"/>
      <c r="IC582" s="46"/>
      <c r="ID582" s="46"/>
      <c r="IE582" s="46"/>
      <c r="IF582" s="46"/>
      <c r="IG582" s="46"/>
      <c r="IH582" s="46"/>
      <c r="II582" s="46"/>
      <c r="IJ582" s="46"/>
      <c r="IK582" s="46"/>
      <c r="IL582" s="46"/>
      <c r="IM582" s="46"/>
      <c r="IN582" s="46"/>
      <c r="IO582" s="46"/>
      <c r="IP582" s="46"/>
      <c r="IQ582" s="46"/>
      <c r="IR582" s="46"/>
      <c r="IS582" s="46"/>
      <c r="IT582" s="46"/>
      <c r="IU582" s="46"/>
      <c r="IV582" s="46"/>
      <c r="IW582" s="46"/>
      <c r="IX582" s="46"/>
      <c r="IY582" s="46"/>
      <c r="IZ582" s="46"/>
      <c r="JA582" s="46"/>
      <c r="JB582" s="46"/>
      <c r="JC582" s="46"/>
      <c r="JD582" s="46"/>
      <c r="JE582" s="46"/>
    </row>
    <row r="583" spans="1:265" s="7" customFormat="1" ht="15" customHeight="1" thickBot="1" x14ac:dyDescent="0.25">
      <c r="A583" s="790"/>
      <c r="B583" s="73" t="s">
        <v>64</v>
      </c>
      <c r="C583" s="113"/>
      <c r="D583" s="884" t="s">
        <v>65</v>
      </c>
      <c r="E583" s="905"/>
      <c r="F583" s="437"/>
      <c r="G583" s="438"/>
      <c r="H583" s="184" t="s">
        <v>23</v>
      </c>
      <c r="I583" s="184" t="s">
        <v>99</v>
      </c>
      <c r="J583" s="1756" t="s">
        <v>1424</v>
      </c>
      <c r="K583" s="212" t="s">
        <v>1506</v>
      </c>
      <c r="L583" s="225"/>
      <c r="M583" s="397"/>
      <c r="N583" s="397"/>
      <c r="O583" s="225"/>
      <c r="P583" s="2159">
        <f t="shared" ref="P583:P646" si="51">SUM(Q583:R583)</f>
        <v>0</v>
      </c>
      <c r="Q583" s="297"/>
      <c r="R583" s="298"/>
      <c r="S583" s="298">
        <v>1</v>
      </c>
      <c r="T583" s="298"/>
      <c r="U583" s="298"/>
      <c r="V583" s="298"/>
      <c r="W583" s="299"/>
      <c r="X583" s="122"/>
      <c r="Y583" s="122"/>
      <c r="Z583" s="63"/>
      <c r="AA583" s="46"/>
      <c r="AB583" s="46"/>
      <c r="AC583" s="46" t="str">
        <f t="shared" si="50"/>
        <v/>
      </c>
      <c r="AD583" s="46"/>
      <c r="AE583" s="46"/>
      <c r="AF583" s="2111">
        <f t="shared" si="47"/>
        <v>0</v>
      </c>
      <c r="AG583" s="2111">
        <f t="shared" si="48"/>
        <v>1</v>
      </c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  <c r="BP583" s="46"/>
      <c r="BQ583" s="46"/>
      <c r="BR583" s="46"/>
      <c r="BS583" s="46"/>
      <c r="BT583" s="46"/>
      <c r="BU583" s="46"/>
      <c r="BV583" s="46"/>
      <c r="BW583" s="46"/>
      <c r="BX583" s="46"/>
      <c r="BY583" s="46"/>
      <c r="BZ583" s="46"/>
      <c r="CA583" s="46"/>
      <c r="CB583" s="46"/>
      <c r="CC583" s="46"/>
      <c r="CD583" s="46"/>
      <c r="CE583" s="46"/>
      <c r="CF583" s="46"/>
      <c r="CG583" s="46"/>
      <c r="CH583" s="46"/>
      <c r="CI583" s="46"/>
      <c r="CJ583" s="46"/>
      <c r="CK583" s="46"/>
      <c r="CL583" s="46"/>
      <c r="CM583" s="46"/>
      <c r="CN583" s="46"/>
      <c r="CO583" s="46"/>
      <c r="CP583" s="46"/>
      <c r="CQ583" s="46"/>
      <c r="CR583" s="46"/>
      <c r="CS583" s="46"/>
      <c r="CT583" s="46"/>
      <c r="CU583" s="46"/>
      <c r="CV583" s="46"/>
      <c r="CW583" s="46"/>
      <c r="CX583" s="46"/>
      <c r="CY583" s="46"/>
      <c r="CZ583" s="46"/>
      <c r="DA583" s="46"/>
      <c r="DB583" s="46"/>
      <c r="DC583" s="46"/>
      <c r="DD583" s="46"/>
      <c r="DE583" s="46"/>
      <c r="DF583" s="46"/>
      <c r="DG583" s="46"/>
      <c r="DH583" s="46"/>
      <c r="DI583" s="46"/>
      <c r="DJ583" s="46"/>
      <c r="DK583" s="46"/>
      <c r="DL583" s="46"/>
      <c r="DM583" s="46"/>
      <c r="DN583" s="46"/>
      <c r="DO583" s="46"/>
      <c r="DP583" s="46"/>
      <c r="DQ583" s="46"/>
      <c r="DR583" s="46"/>
      <c r="DS583" s="46"/>
      <c r="DT583" s="46"/>
      <c r="DU583" s="46"/>
      <c r="DV583" s="46"/>
      <c r="DW583" s="46"/>
      <c r="DX583" s="46"/>
      <c r="DY583" s="46"/>
      <c r="DZ583" s="46"/>
      <c r="EA583" s="46"/>
      <c r="EB583" s="46"/>
      <c r="EC583" s="46"/>
      <c r="ED583" s="46"/>
      <c r="EE583" s="46"/>
      <c r="EF583" s="46"/>
      <c r="EG583" s="46"/>
      <c r="EH583" s="46"/>
      <c r="EI583" s="46"/>
      <c r="EJ583" s="46"/>
      <c r="EK583" s="46"/>
      <c r="EL583" s="46"/>
      <c r="EM583" s="46"/>
      <c r="EN583" s="46"/>
      <c r="EO583" s="46"/>
      <c r="EP583" s="46"/>
      <c r="EQ583" s="46"/>
      <c r="ER583" s="46"/>
      <c r="ES583" s="46"/>
      <c r="ET583" s="46"/>
      <c r="EU583" s="46"/>
      <c r="EV583" s="46"/>
      <c r="EW583" s="46"/>
      <c r="EX583" s="46"/>
      <c r="EY583" s="46"/>
      <c r="EZ583" s="46"/>
      <c r="FA583" s="46"/>
      <c r="FB583" s="46"/>
      <c r="FC583" s="46"/>
      <c r="FD583" s="46"/>
      <c r="FE583" s="46"/>
      <c r="FF583" s="46"/>
      <c r="FG583" s="46"/>
      <c r="FH583" s="46"/>
      <c r="FI583" s="46"/>
      <c r="FJ583" s="46"/>
      <c r="FK583" s="46"/>
      <c r="FL583" s="46"/>
      <c r="FM583" s="46"/>
      <c r="FN583" s="46"/>
      <c r="FO583" s="46"/>
      <c r="FP583" s="46"/>
      <c r="FQ583" s="46"/>
      <c r="FR583" s="46"/>
      <c r="FS583" s="46"/>
      <c r="FT583" s="46"/>
      <c r="FU583" s="46"/>
      <c r="FV583" s="46"/>
      <c r="FW583" s="46"/>
      <c r="FX583" s="46"/>
      <c r="FY583" s="46"/>
      <c r="FZ583" s="46"/>
      <c r="GA583" s="46"/>
      <c r="GB583" s="46"/>
      <c r="GC583" s="46"/>
      <c r="GD583" s="46"/>
      <c r="GE583" s="46"/>
      <c r="GF583" s="46"/>
      <c r="GG583" s="46"/>
      <c r="GH583" s="46"/>
      <c r="GI583" s="46"/>
      <c r="GJ583" s="46"/>
      <c r="GK583" s="46"/>
      <c r="GL583" s="46"/>
      <c r="GM583" s="46"/>
      <c r="GN583" s="46"/>
      <c r="GO583" s="46"/>
      <c r="GP583" s="46"/>
      <c r="GQ583" s="46"/>
      <c r="GR583" s="46"/>
      <c r="GS583" s="46"/>
      <c r="GT583" s="46"/>
      <c r="GU583" s="46"/>
      <c r="GV583" s="46"/>
      <c r="GW583" s="46"/>
      <c r="GX583" s="46"/>
      <c r="GY583" s="46"/>
      <c r="GZ583" s="46"/>
      <c r="HA583" s="46"/>
      <c r="HB583" s="46"/>
      <c r="HC583" s="46"/>
      <c r="HD583" s="46"/>
      <c r="HE583" s="46"/>
      <c r="HF583" s="46"/>
      <c r="HG583" s="46"/>
      <c r="HH583" s="46"/>
      <c r="HI583" s="46"/>
      <c r="HJ583" s="46"/>
      <c r="HK583" s="46"/>
      <c r="HL583" s="46"/>
      <c r="HM583" s="46"/>
      <c r="HN583" s="46"/>
      <c r="HO583" s="46"/>
      <c r="HP583" s="46"/>
      <c r="HQ583" s="46"/>
      <c r="HR583" s="46"/>
      <c r="HS583" s="46"/>
      <c r="HT583" s="46"/>
      <c r="HU583" s="46"/>
      <c r="HV583" s="46"/>
      <c r="HW583" s="46"/>
      <c r="HX583" s="46"/>
      <c r="HY583" s="46"/>
      <c r="HZ583" s="46"/>
      <c r="IA583" s="46"/>
      <c r="IB583" s="46"/>
      <c r="IC583" s="46"/>
      <c r="ID583" s="46"/>
      <c r="IE583" s="46"/>
      <c r="IF583" s="46"/>
      <c r="IG583" s="46"/>
      <c r="IH583" s="46"/>
      <c r="II583" s="46"/>
      <c r="IJ583" s="46"/>
      <c r="IK583" s="46"/>
      <c r="IL583" s="46"/>
      <c r="IM583" s="46"/>
      <c r="IN583" s="46"/>
      <c r="IO583" s="46"/>
      <c r="IP583" s="46"/>
      <c r="IQ583" s="46"/>
      <c r="IR583" s="46"/>
      <c r="IS583" s="46"/>
      <c r="IT583" s="46"/>
      <c r="IU583" s="46"/>
      <c r="IV583" s="46"/>
      <c r="IW583" s="46"/>
      <c r="IX583" s="46"/>
      <c r="IY583" s="46"/>
      <c r="IZ583" s="46"/>
      <c r="JA583" s="46"/>
      <c r="JB583" s="46"/>
      <c r="JC583" s="46"/>
      <c r="JD583" s="46"/>
      <c r="JE583" s="46"/>
    </row>
    <row r="584" spans="1:265" s="7" customFormat="1" ht="15" customHeight="1" thickBot="1" x14ac:dyDescent="0.25">
      <c r="A584" s="790"/>
      <c r="B584" s="73" t="s">
        <v>64</v>
      </c>
      <c r="C584" s="113"/>
      <c r="D584" s="903" t="s">
        <v>65</v>
      </c>
      <c r="E584" s="905"/>
      <c r="F584" s="437"/>
      <c r="G584" s="438"/>
      <c r="H584" s="208" t="s">
        <v>23</v>
      </c>
      <c r="I584" s="208" t="s">
        <v>99</v>
      </c>
      <c r="J584" s="1762" t="s">
        <v>1424</v>
      </c>
      <c r="K584" s="235" t="s">
        <v>1507</v>
      </c>
      <c r="L584" s="235"/>
      <c r="M584" s="524"/>
      <c r="N584" s="524"/>
      <c r="O584" s="235"/>
      <c r="P584" s="2159">
        <f t="shared" si="51"/>
        <v>0</v>
      </c>
      <c r="Q584" s="300"/>
      <c r="R584" s="301"/>
      <c r="S584" s="301"/>
      <c r="T584" s="301"/>
      <c r="U584" s="301"/>
      <c r="V584" s="301"/>
      <c r="W584" s="302">
        <v>4</v>
      </c>
      <c r="X584" s="124">
        <f>SUM(Q579:W584)</f>
        <v>20</v>
      </c>
      <c r="Y584" s="124">
        <v>20</v>
      </c>
      <c r="Z584" s="63"/>
      <c r="AA584" s="46"/>
      <c r="AB584" s="46"/>
      <c r="AC584" s="46" t="str">
        <f t="shared" si="50"/>
        <v/>
      </c>
      <c r="AD584" s="46"/>
      <c r="AE584" s="46"/>
      <c r="AF584" s="2111">
        <f t="shared" ref="AF584:AF647" si="52">SUM(Q584:R584)</f>
        <v>0</v>
      </c>
      <c r="AG584" s="2111">
        <f t="shared" ref="AG584:AG647" si="53">S584+W584</f>
        <v>4</v>
      </c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  <c r="BP584" s="46"/>
      <c r="BQ584" s="46"/>
      <c r="BR584" s="46"/>
      <c r="BS584" s="46"/>
      <c r="BT584" s="46"/>
      <c r="BU584" s="46"/>
      <c r="BV584" s="46"/>
      <c r="BW584" s="46"/>
      <c r="BX584" s="46"/>
      <c r="BY584" s="46"/>
      <c r="BZ584" s="46"/>
      <c r="CA584" s="46"/>
      <c r="CB584" s="46"/>
      <c r="CC584" s="46"/>
      <c r="CD584" s="46"/>
      <c r="CE584" s="46"/>
      <c r="CF584" s="46"/>
      <c r="CG584" s="46"/>
      <c r="CH584" s="46"/>
      <c r="CI584" s="46"/>
      <c r="CJ584" s="46"/>
      <c r="CK584" s="46"/>
      <c r="CL584" s="46"/>
      <c r="CM584" s="46"/>
      <c r="CN584" s="46"/>
      <c r="CO584" s="46"/>
      <c r="CP584" s="46"/>
      <c r="CQ584" s="46"/>
      <c r="CR584" s="46"/>
      <c r="CS584" s="46"/>
      <c r="CT584" s="46"/>
      <c r="CU584" s="46"/>
      <c r="CV584" s="46"/>
      <c r="CW584" s="46"/>
      <c r="CX584" s="46"/>
      <c r="CY584" s="46"/>
      <c r="CZ584" s="46"/>
      <c r="DA584" s="46"/>
      <c r="DB584" s="46"/>
      <c r="DC584" s="46"/>
      <c r="DD584" s="46"/>
      <c r="DE584" s="46"/>
      <c r="DF584" s="46"/>
      <c r="DG584" s="46"/>
      <c r="DH584" s="46"/>
      <c r="DI584" s="46"/>
      <c r="DJ584" s="46"/>
      <c r="DK584" s="46"/>
      <c r="DL584" s="46"/>
      <c r="DM584" s="46"/>
      <c r="DN584" s="46"/>
      <c r="DO584" s="46"/>
      <c r="DP584" s="46"/>
      <c r="DQ584" s="46"/>
      <c r="DR584" s="46"/>
      <c r="DS584" s="46"/>
      <c r="DT584" s="46"/>
      <c r="DU584" s="46"/>
      <c r="DV584" s="46"/>
      <c r="DW584" s="46"/>
      <c r="DX584" s="46"/>
      <c r="DY584" s="46"/>
      <c r="DZ584" s="46"/>
      <c r="EA584" s="46"/>
      <c r="EB584" s="46"/>
      <c r="EC584" s="46"/>
      <c r="ED584" s="46"/>
      <c r="EE584" s="46"/>
      <c r="EF584" s="46"/>
      <c r="EG584" s="46"/>
      <c r="EH584" s="46"/>
      <c r="EI584" s="46"/>
      <c r="EJ584" s="46"/>
      <c r="EK584" s="46"/>
      <c r="EL584" s="46"/>
      <c r="EM584" s="46"/>
      <c r="EN584" s="46"/>
      <c r="EO584" s="46"/>
      <c r="EP584" s="46"/>
      <c r="EQ584" s="46"/>
      <c r="ER584" s="46"/>
      <c r="ES584" s="46"/>
      <c r="ET584" s="46"/>
      <c r="EU584" s="46"/>
      <c r="EV584" s="46"/>
      <c r="EW584" s="46"/>
      <c r="EX584" s="46"/>
      <c r="EY584" s="46"/>
      <c r="EZ584" s="46"/>
      <c r="FA584" s="46"/>
      <c r="FB584" s="46"/>
      <c r="FC584" s="46"/>
      <c r="FD584" s="46"/>
      <c r="FE584" s="46"/>
      <c r="FF584" s="46"/>
      <c r="FG584" s="46"/>
      <c r="FH584" s="46"/>
      <c r="FI584" s="46"/>
      <c r="FJ584" s="46"/>
      <c r="FK584" s="46"/>
      <c r="FL584" s="46"/>
      <c r="FM584" s="46"/>
      <c r="FN584" s="46"/>
      <c r="FO584" s="46"/>
      <c r="FP584" s="46"/>
      <c r="FQ584" s="46"/>
      <c r="FR584" s="46"/>
      <c r="FS584" s="46"/>
      <c r="FT584" s="46"/>
      <c r="FU584" s="46"/>
      <c r="FV584" s="46"/>
      <c r="FW584" s="46"/>
      <c r="FX584" s="46"/>
      <c r="FY584" s="46"/>
      <c r="FZ584" s="46"/>
      <c r="GA584" s="46"/>
      <c r="GB584" s="46"/>
      <c r="GC584" s="46"/>
      <c r="GD584" s="46"/>
      <c r="GE584" s="46"/>
      <c r="GF584" s="46"/>
      <c r="GG584" s="46"/>
      <c r="GH584" s="46"/>
      <c r="GI584" s="46"/>
      <c r="GJ584" s="46"/>
      <c r="GK584" s="46"/>
      <c r="GL584" s="46"/>
      <c r="GM584" s="46"/>
      <c r="GN584" s="46"/>
      <c r="GO584" s="46"/>
      <c r="GP584" s="46"/>
      <c r="GQ584" s="46"/>
      <c r="GR584" s="46"/>
      <c r="GS584" s="46"/>
      <c r="GT584" s="46"/>
      <c r="GU584" s="46"/>
      <c r="GV584" s="46"/>
      <c r="GW584" s="46"/>
      <c r="GX584" s="46"/>
      <c r="GY584" s="46"/>
      <c r="GZ584" s="46"/>
      <c r="HA584" s="46"/>
      <c r="HB584" s="46"/>
      <c r="HC584" s="46"/>
      <c r="HD584" s="46"/>
      <c r="HE584" s="46"/>
      <c r="HF584" s="46"/>
      <c r="HG584" s="46"/>
      <c r="HH584" s="46"/>
      <c r="HI584" s="46"/>
      <c r="HJ584" s="46"/>
      <c r="HK584" s="46"/>
      <c r="HL584" s="46"/>
      <c r="HM584" s="46"/>
      <c r="HN584" s="46"/>
      <c r="HO584" s="46"/>
      <c r="HP584" s="46"/>
      <c r="HQ584" s="46"/>
      <c r="HR584" s="46"/>
      <c r="HS584" s="46"/>
      <c r="HT584" s="46"/>
      <c r="HU584" s="46"/>
      <c r="HV584" s="46"/>
      <c r="HW584" s="46"/>
      <c r="HX584" s="46"/>
      <c r="HY584" s="46"/>
      <c r="HZ584" s="46"/>
      <c r="IA584" s="46"/>
      <c r="IB584" s="46"/>
      <c r="IC584" s="46"/>
      <c r="ID584" s="46"/>
      <c r="IE584" s="46"/>
      <c r="IF584" s="46"/>
      <c r="IG584" s="46"/>
      <c r="IH584" s="46"/>
      <c r="II584" s="46"/>
      <c r="IJ584" s="46"/>
      <c r="IK584" s="46"/>
      <c r="IL584" s="46"/>
      <c r="IM584" s="46"/>
      <c r="IN584" s="46"/>
      <c r="IO584" s="46"/>
      <c r="IP584" s="46"/>
      <c r="IQ584" s="46"/>
      <c r="IR584" s="46"/>
      <c r="IS584" s="46"/>
      <c r="IT584" s="46"/>
      <c r="IU584" s="46"/>
      <c r="IV584" s="46"/>
      <c r="IW584" s="46"/>
      <c r="IX584" s="46"/>
      <c r="IY584" s="46"/>
      <c r="IZ584" s="46"/>
      <c r="JA584" s="46"/>
      <c r="JB584" s="46"/>
      <c r="JC584" s="46"/>
      <c r="JD584" s="46"/>
      <c r="JE584" s="46"/>
    </row>
    <row r="585" spans="1:265" s="7" customFormat="1" ht="15" customHeight="1" thickBot="1" x14ac:dyDescent="0.25">
      <c r="A585" s="273">
        <f>+A579+1</f>
        <v>62</v>
      </c>
      <c r="B585" s="630" t="s">
        <v>211</v>
      </c>
      <c r="C585" s="68" t="s">
        <v>35</v>
      </c>
      <c r="D585" s="860" t="s">
        <v>212</v>
      </c>
      <c r="E585" s="883" t="s">
        <v>86</v>
      </c>
      <c r="F585" s="463" t="s">
        <v>37</v>
      </c>
      <c r="G585" s="464" t="s">
        <v>213</v>
      </c>
      <c r="H585" s="177" t="s">
        <v>23</v>
      </c>
      <c r="I585" s="177" t="s">
        <v>103</v>
      </c>
      <c r="J585" s="177"/>
      <c r="K585" s="211" t="s">
        <v>158</v>
      </c>
      <c r="L585" s="211" t="s">
        <v>97</v>
      </c>
      <c r="M585" s="514" t="s">
        <v>1155</v>
      </c>
      <c r="N585" s="514" t="s">
        <v>24</v>
      </c>
      <c r="O585" s="211" t="s">
        <v>348</v>
      </c>
      <c r="P585" s="2159">
        <f t="shared" si="51"/>
        <v>5</v>
      </c>
      <c r="Q585" s="277">
        <v>3</v>
      </c>
      <c r="R585" s="278">
        <v>2</v>
      </c>
      <c r="S585" s="278"/>
      <c r="T585" s="278"/>
      <c r="U585" s="278"/>
      <c r="V585" s="278"/>
      <c r="W585" s="279"/>
      <c r="X585" s="71"/>
      <c r="Y585" s="71" t="str">
        <f>IF(X585&lt;&gt;"",X585,"")</f>
        <v/>
      </c>
      <c r="Z585" s="63" t="str">
        <f>C585</f>
        <v>TC</v>
      </c>
      <c r="AA585" s="46" t="s">
        <v>873</v>
      </c>
      <c r="AB585" s="46" t="s">
        <v>881</v>
      </c>
      <c r="AC585" s="46">
        <f t="shared" si="50"/>
        <v>6</v>
      </c>
      <c r="AD585" s="46"/>
      <c r="AE585" s="46"/>
      <c r="AF585" s="2111">
        <f t="shared" si="52"/>
        <v>5</v>
      </c>
      <c r="AG585" s="2111">
        <f t="shared" si="53"/>
        <v>0</v>
      </c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  <c r="BP585" s="46"/>
      <c r="BQ585" s="46"/>
      <c r="BR585" s="46"/>
      <c r="BS585" s="46"/>
      <c r="BT585" s="46"/>
      <c r="BU585" s="46"/>
      <c r="BV585" s="46"/>
      <c r="BW585" s="46"/>
      <c r="BX585" s="46"/>
      <c r="BY585" s="46"/>
      <c r="BZ585" s="46"/>
      <c r="CA585" s="46"/>
      <c r="CB585" s="46"/>
      <c r="CC585" s="46"/>
      <c r="CD585" s="46"/>
      <c r="CE585" s="46"/>
      <c r="CF585" s="46"/>
      <c r="CG585" s="46"/>
      <c r="CH585" s="46"/>
      <c r="CI585" s="46"/>
      <c r="CJ585" s="46"/>
      <c r="CK585" s="46"/>
      <c r="CL585" s="46"/>
      <c r="CM585" s="46"/>
      <c r="CN585" s="46"/>
      <c r="CO585" s="46"/>
      <c r="CP585" s="46"/>
      <c r="CQ585" s="46"/>
      <c r="CR585" s="46"/>
      <c r="CS585" s="46"/>
      <c r="CT585" s="46"/>
      <c r="CU585" s="46"/>
      <c r="CV585" s="46"/>
      <c r="CW585" s="46"/>
      <c r="CX585" s="46"/>
      <c r="CY585" s="46"/>
      <c r="CZ585" s="46"/>
      <c r="DA585" s="46"/>
      <c r="DB585" s="46"/>
      <c r="DC585" s="46"/>
      <c r="DD585" s="46"/>
      <c r="DE585" s="46"/>
      <c r="DF585" s="46"/>
      <c r="DG585" s="46"/>
      <c r="DH585" s="46"/>
      <c r="DI585" s="46"/>
      <c r="DJ585" s="46"/>
      <c r="DK585" s="46"/>
      <c r="DL585" s="46"/>
      <c r="DM585" s="46"/>
      <c r="DN585" s="46"/>
      <c r="DO585" s="46"/>
      <c r="DP585" s="46"/>
      <c r="DQ585" s="46"/>
      <c r="DR585" s="46"/>
      <c r="DS585" s="46"/>
      <c r="DT585" s="46"/>
      <c r="DU585" s="46"/>
      <c r="DV585" s="46"/>
      <c r="DW585" s="46"/>
      <c r="DX585" s="46"/>
      <c r="DY585" s="46"/>
      <c r="DZ585" s="46"/>
      <c r="EA585" s="46"/>
      <c r="EB585" s="46"/>
      <c r="EC585" s="46"/>
      <c r="ED585" s="46"/>
      <c r="EE585" s="46"/>
      <c r="EF585" s="46"/>
      <c r="EG585" s="46"/>
      <c r="EH585" s="46"/>
      <c r="EI585" s="46"/>
      <c r="EJ585" s="46"/>
      <c r="EK585" s="46"/>
      <c r="EL585" s="46"/>
      <c r="EM585" s="46"/>
      <c r="EN585" s="46"/>
      <c r="EO585" s="46"/>
      <c r="EP585" s="46"/>
      <c r="EQ585" s="46"/>
      <c r="ER585" s="46"/>
      <c r="ES585" s="46"/>
      <c r="ET585" s="46"/>
      <c r="EU585" s="46"/>
      <c r="EV585" s="46"/>
      <c r="EW585" s="46"/>
      <c r="EX585" s="46"/>
      <c r="EY585" s="46"/>
      <c r="EZ585" s="46"/>
      <c r="FA585" s="46"/>
      <c r="FB585" s="46"/>
      <c r="FC585" s="46"/>
      <c r="FD585" s="46"/>
      <c r="FE585" s="46"/>
      <c r="FF585" s="46"/>
      <c r="FG585" s="46"/>
      <c r="FH585" s="46"/>
      <c r="FI585" s="46"/>
      <c r="FJ585" s="46"/>
      <c r="FK585" s="46"/>
      <c r="FL585" s="46"/>
      <c r="FM585" s="46"/>
      <c r="FN585" s="46"/>
      <c r="FO585" s="46"/>
      <c r="FP585" s="46"/>
      <c r="FQ585" s="46"/>
      <c r="FR585" s="46"/>
      <c r="FS585" s="46"/>
      <c r="FT585" s="46"/>
      <c r="FU585" s="46"/>
      <c r="FV585" s="46"/>
      <c r="FW585" s="46"/>
      <c r="FX585" s="46"/>
      <c r="FY585" s="46"/>
      <c r="FZ585" s="46"/>
      <c r="GA585" s="46"/>
      <c r="GB585" s="46"/>
      <c r="GC585" s="46"/>
      <c r="GD585" s="46"/>
      <c r="GE585" s="46"/>
      <c r="GF585" s="46"/>
      <c r="GG585" s="46"/>
      <c r="GH585" s="46"/>
      <c r="GI585" s="46"/>
      <c r="GJ585" s="46"/>
      <c r="GK585" s="46"/>
      <c r="GL585" s="46"/>
      <c r="GM585" s="46"/>
      <c r="GN585" s="46"/>
      <c r="GO585" s="46"/>
      <c r="GP585" s="46"/>
      <c r="GQ585" s="46"/>
      <c r="GR585" s="46"/>
      <c r="GS585" s="46"/>
      <c r="GT585" s="46"/>
      <c r="GU585" s="46"/>
      <c r="GV585" s="46"/>
      <c r="GW585" s="46"/>
      <c r="GX585" s="46"/>
      <c r="GY585" s="46"/>
      <c r="GZ585" s="46"/>
      <c r="HA585" s="46"/>
      <c r="HB585" s="46"/>
      <c r="HC585" s="46"/>
      <c r="HD585" s="46"/>
      <c r="HE585" s="46"/>
      <c r="HF585" s="46"/>
      <c r="HG585" s="46"/>
      <c r="HH585" s="46"/>
      <c r="HI585" s="46"/>
      <c r="HJ585" s="46"/>
      <c r="HK585" s="46"/>
      <c r="HL585" s="46"/>
      <c r="HM585" s="46"/>
      <c r="HN585" s="46"/>
      <c r="HO585" s="46"/>
      <c r="HP585" s="46"/>
      <c r="HQ585" s="46"/>
      <c r="HR585" s="46"/>
      <c r="HS585" s="46"/>
      <c r="HT585" s="46"/>
      <c r="HU585" s="46"/>
      <c r="HV585" s="46"/>
      <c r="HW585" s="46"/>
      <c r="HX585" s="46"/>
      <c r="HY585" s="46"/>
      <c r="HZ585" s="46"/>
      <c r="IA585" s="46"/>
      <c r="IB585" s="46"/>
      <c r="IC585" s="46"/>
      <c r="ID585" s="46"/>
      <c r="IE585" s="46"/>
      <c r="IF585" s="46"/>
      <c r="IG585" s="46"/>
      <c r="IH585" s="46"/>
      <c r="II585" s="46"/>
      <c r="IJ585" s="46"/>
      <c r="IK585" s="46"/>
      <c r="IL585" s="46"/>
      <c r="IM585" s="46"/>
      <c r="IN585" s="46"/>
      <c r="IO585" s="46"/>
      <c r="IP585" s="46"/>
      <c r="IQ585" s="46"/>
      <c r="IR585" s="46"/>
      <c r="IS585" s="46"/>
      <c r="IT585" s="46"/>
      <c r="IU585" s="46"/>
      <c r="IV585" s="46"/>
      <c r="IW585" s="46"/>
      <c r="IX585" s="46"/>
      <c r="IY585" s="46"/>
      <c r="IZ585" s="46"/>
      <c r="JA585" s="46"/>
      <c r="JB585" s="46"/>
      <c r="JC585" s="46"/>
      <c r="JD585" s="46"/>
      <c r="JE585" s="46"/>
    </row>
    <row r="586" spans="1:265" s="7" customFormat="1" ht="15" customHeight="1" thickBot="1" x14ac:dyDescent="0.25">
      <c r="A586" s="790"/>
      <c r="B586" s="73" t="s">
        <v>211</v>
      </c>
      <c r="C586" s="74"/>
      <c r="D586" s="862" t="s">
        <v>212</v>
      </c>
      <c r="E586" s="885"/>
      <c r="F586" s="465"/>
      <c r="G586" s="466"/>
      <c r="H586" s="178" t="s">
        <v>23</v>
      </c>
      <c r="I586" s="178" t="s">
        <v>103</v>
      </c>
      <c r="J586" s="178"/>
      <c r="K586" s="212" t="s">
        <v>158</v>
      </c>
      <c r="L586" s="212" t="s">
        <v>97</v>
      </c>
      <c r="M586" s="501" t="s">
        <v>1155</v>
      </c>
      <c r="N586" s="501" t="s">
        <v>98</v>
      </c>
      <c r="O586" s="212" t="s">
        <v>344</v>
      </c>
      <c r="P586" s="2159">
        <f t="shared" si="51"/>
        <v>5</v>
      </c>
      <c r="Q586" s="280">
        <v>3</v>
      </c>
      <c r="R586" s="281">
        <v>2</v>
      </c>
      <c r="S586" s="281"/>
      <c r="T586" s="281"/>
      <c r="U586" s="281"/>
      <c r="V586" s="281"/>
      <c r="W586" s="282"/>
      <c r="X586" s="79"/>
      <c r="Y586" s="79"/>
      <c r="Z586" s="63"/>
      <c r="AA586" s="46"/>
      <c r="AB586" s="46"/>
      <c r="AC586" s="46" t="str">
        <f t="shared" si="50"/>
        <v/>
      </c>
      <c r="AD586" s="46"/>
      <c r="AE586" s="46"/>
      <c r="AF586" s="2111">
        <f t="shared" si="52"/>
        <v>5</v>
      </c>
      <c r="AG586" s="2111">
        <f t="shared" si="53"/>
        <v>0</v>
      </c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  <c r="BP586" s="46"/>
      <c r="BQ586" s="46"/>
      <c r="BR586" s="46"/>
      <c r="BS586" s="46"/>
      <c r="BT586" s="46"/>
      <c r="BU586" s="46"/>
      <c r="BV586" s="46"/>
      <c r="BW586" s="46"/>
      <c r="BX586" s="46"/>
      <c r="BY586" s="46"/>
      <c r="BZ586" s="46"/>
      <c r="CA586" s="46"/>
      <c r="CB586" s="46"/>
      <c r="CC586" s="46"/>
      <c r="CD586" s="46"/>
      <c r="CE586" s="46"/>
      <c r="CF586" s="46"/>
      <c r="CG586" s="46"/>
      <c r="CH586" s="46"/>
      <c r="CI586" s="46"/>
      <c r="CJ586" s="46"/>
      <c r="CK586" s="46"/>
      <c r="CL586" s="46"/>
      <c r="CM586" s="46"/>
      <c r="CN586" s="46"/>
      <c r="CO586" s="46"/>
      <c r="CP586" s="46"/>
      <c r="CQ586" s="46"/>
      <c r="CR586" s="46"/>
      <c r="CS586" s="46"/>
      <c r="CT586" s="46"/>
      <c r="CU586" s="46"/>
      <c r="CV586" s="46"/>
      <c r="CW586" s="46"/>
      <c r="CX586" s="46"/>
      <c r="CY586" s="46"/>
      <c r="CZ586" s="46"/>
      <c r="DA586" s="46"/>
      <c r="DB586" s="46"/>
      <c r="DC586" s="46"/>
      <c r="DD586" s="46"/>
      <c r="DE586" s="46"/>
      <c r="DF586" s="46"/>
      <c r="DG586" s="46"/>
      <c r="DH586" s="46"/>
      <c r="DI586" s="46"/>
      <c r="DJ586" s="46"/>
      <c r="DK586" s="46"/>
      <c r="DL586" s="46"/>
      <c r="DM586" s="46"/>
      <c r="DN586" s="46"/>
      <c r="DO586" s="46"/>
      <c r="DP586" s="46"/>
      <c r="DQ586" s="46"/>
      <c r="DR586" s="46"/>
      <c r="DS586" s="46"/>
      <c r="DT586" s="46"/>
      <c r="DU586" s="46"/>
      <c r="DV586" s="46"/>
      <c r="DW586" s="46"/>
      <c r="DX586" s="46"/>
      <c r="DY586" s="46"/>
      <c r="DZ586" s="46"/>
      <c r="EA586" s="46"/>
      <c r="EB586" s="46"/>
      <c r="EC586" s="46"/>
      <c r="ED586" s="46"/>
      <c r="EE586" s="46"/>
      <c r="EF586" s="46"/>
      <c r="EG586" s="46"/>
      <c r="EH586" s="46"/>
      <c r="EI586" s="46"/>
      <c r="EJ586" s="46"/>
      <c r="EK586" s="46"/>
      <c r="EL586" s="46"/>
      <c r="EM586" s="46"/>
      <c r="EN586" s="46"/>
      <c r="EO586" s="46"/>
      <c r="EP586" s="46"/>
      <c r="EQ586" s="46"/>
      <c r="ER586" s="46"/>
      <c r="ES586" s="46"/>
      <c r="ET586" s="46"/>
      <c r="EU586" s="46"/>
      <c r="EV586" s="46"/>
      <c r="EW586" s="46"/>
      <c r="EX586" s="46"/>
      <c r="EY586" s="46"/>
      <c r="EZ586" s="46"/>
      <c r="FA586" s="46"/>
      <c r="FB586" s="46"/>
      <c r="FC586" s="46"/>
      <c r="FD586" s="46"/>
      <c r="FE586" s="46"/>
      <c r="FF586" s="46"/>
      <c r="FG586" s="46"/>
      <c r="FH586" s="46"/>
      <c r="FI586" s="46"/>
      <c r="FJ586" s="46"/>
      <c r="FK586" s="46"/>
      <c r="FL586" s="46"/>
      <c r="FM586" s="46"/>
      <c r="FN586" s="46"/>
      <c r="FO586" s="46"/>
      <c r="FP586" s="46"/>
      <c r="FQ586" s="46"/>
      <c r="FR586" s="46"/>
      <c r="FS586" s="46"/>
      <c r="FT586" s="46"/>
      <c r="FU586" s="46"/>
      <c r="FV586" s="46"/>
      <c r="FW586" s="46"/>
      <c r="FX586" s="46"/>
      <c r="FY586" s="46"/>
      <c r="FZ586" s="46"/>
      <c r="GA586" s="46"/>
      <c r="GB586" s="46"/>
      <c r="GC586" s="46"/>
      <c r="GD586" s="46"/>
      <c r="GE586" s="46"/>
      <c r="GF586" s="46"/>
      <c r="GG586" s="46"/>
      <c r="GH586" s="46"/>
      <c r="GI586" s="46"/>
      <c r="GJ586" s="46"/>
      <c r="GK586" s="46"/>
      <c r="GL586" s="46"/>
      <c r="GM586" s="46"/>
      <c r="GN586" s="46"/>
      <c r="GO586" s="46"/>
      <c r="GP586" s="46"/>
      <c r="GQ586" s="46"/>
      <c r="GR586" s="46"/>
      <c r="GS586" s="46"/>
      <c r="GT586" s="46"/>
      <c r="GU586" s="46"/>
      <c r="GV586" s="46"/>
      <c r="GW586" s="46"/>
      <c r="GX586" s="46"/>
      <c r="GY586" s="46"/>
      <c r="GZ586" s="46"/>
      <c r="HA586" s="46"/>
      <c r="HB586" s="46"/>
      <c r="HC586" s="46"/>
      <c r="HD586" s="46"/>
      <c r="HE586" s="46"/>
      <c r="HF586" s="46"/>
      <c r="HG586" s="46"/>
      <c r="HH586" s="46"/>
      <c r="HI586" s="46"/>
      <c r="HJ586" s="46"/>
      <c r="HK586" s="46"/>
      <c r="HL586" s="46"/>
      <c r="HM586" s="46"/>
      <c r="HN586" s="46"/>
      <c r="HO586" s="46"/>
      <c r="HP586" s="46"/>
      <c r="HQ586" s="46"/>
      <c r="HR586" s="46"/>
      <c r="HS586" s="46"/>
      <c r="HT586" s="46"/>
      <c r="HU586" s="46"/>
      <c r="HV586" s="46"/>
      <c r="HW586" s="46"/>
      <c r="HX586" s="46"/>
      <c r="HY586" s="46"/>
      <c r="HZ586" s="46"/>
      <c r="IA586" s="46"/>
      <c r="IB586" s="46"/>
      <c r="IC586" s="46"/>
      <c r="ID586" s="46"/>
      <c r="IE586" s="46"/>
      <c r="IF586" s="46"/>
      <c r="IG586" s="46"/>
      <c r="IH586" s="46"/>
      <c r="II586" s="46"/>
      <c r="IJ586" s="46"/>
      <c r="IK586" s="46"/>
      <c r="IL586" s="46"/>
      <c r="IM586" s="46"/>
      <c r="IN586" s="46"/>
      <c r="IO586" s="46"/>
      <c r="IP586" s="46"/>
      <c r="IQ586" s="46"/>
      <c r="IR586" s="46"/>
      <c r="IS586" s="46"/>
      <c r="IT586" s="46"/>
      <c r="IU586" s="46"/>
      <c r="IV586" s="46"/>
      <c r="IW586" s="46"/>
      <c r="IX586" s="46"/>
      <c r="IY586" s="46"/>
      <c r="IZ586" s="46"/>
      <c r="JA586" s="46"/>
      <c r="JB586" s="46"/>
      <c r="JC586" s="46"/>
      <c r="JD586" s="46"/>
      <c r="JE586" s="46"/>
    </row>
    <row r="587" spans="1:265" s="7" customFormat="1" ht="15" customHeight="1" thickBot="1" x14ac:dyDescent="0.25">
      <c r="A587" s="790"/>
      <c r="B587" s="73" t="s">
        <v>211</v>
      </c>
      <c r="C587" s="74"/>
      <c r="D587" s="862" t="s">
        <v>212</v>
      </c>
      <c r="E587" s="885"/>
      <c r="F587" s="465"/>
      <c r="G587" s="466"/>
      <c r="H587" s="178" t="s">
        <v>23</v>
      </c>
      <c r="I587" s="178" t="s">
        <v>103</v>
      </c>
      <c r="J587" s="1756" t="s">
        <v>1424</v>
      </c>
      <c r="K587" s="212" t="s">
        <v>1505</v>
      </c>
      <c r="L587" s="212"/>
      <c r="M587" s="501"/>
      <c r="N587" s="501"/>
      <c r="O587" s="212"/>
      <c r="P587" s="2159">
        <f t="shared" si="51"/>
        <v>0</v>
      </c>
      <c r="Q587" s="280"/>
      <c r="R587" s="281"/>
      <c r="S587" s="281">
        <v>2</v>
      </c>
      <c r="T587" s="281"/>
      <c r="U587" s="281"/>
      <c r="V587" s="281"/>
      <c r="W587" s="282"/>
      <c r="X587" s="79"/>
      <c r="Y587" s="79"/>
      <c r="Z587" s="63"/>
      <c r="AA587" s="46"/>
      <c r="AB587" s="46"/>
      <c r="AC587" s="46" t="str">
        <f t="shared" si="50"/>
        <v/>
      </c>
      <c r="AD587" s="46"/>
      <c r="AE587" s="46"/>
      <c r="AF587" s="2111">
        <f t="shared" si="52"/>
        <v>0</v>
      </c>
      <c r="AG587" s="2111">
        <f t="shared" si="53"/>
        <v>2</v>
      </c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6"/>
      <c r="CF587" s="46"/>
      <c r="CG587" s="46"/>
      <c r="CH587" s="46"/>
      <c r="CI587" s="46"/>
      <c r="CJ587" s="46"/>
      <c r="CK587" s="46"/>
      <c r="CL587" s="46"/>
      <c r="CM587" s="46"/>
      <c r="CN587" s="46"/>
      <c r="CO587" s="46"/>
      <c r="CP587" s="46"/>
      <c r="CQ587" s="46"/>
      <c r="CR587" s="46"/>
      <c r="CS587" s="46"/>
      <c r="CT587" s="46"/>
      <c r="CU587" s="46"/>
      <c r="CV587" s="46"/>
      <c r="CW587" s="46"/>
      <c r="CX587" s="46"/>
      <c r="CY587" s="46"/>
      <c r="CZ587" s="46"/>
      <c r="DA587" s="46"/>
      <c r="DB587" s="46"/>
      <c r="DC587" s="46"/>
      <c r="DD587" s="46"/>
      <c r="DE587" s="46"/>
      <c r="DF587" s="46"/>
      <c r="DG587" s="46"/>
      <c r="DH587" s="46"/>
      <c r="DI587" s="46"/>
      <c r="DJ587" s="46"/>
      <c r="DK587" s="46"/>
      <c r="DL587" s="46"/>
      <c r="DM587" s="46"/>
      <c r="DN587" s="46"/>
      <c r="DO587" s="46"/>
      <c r="DP587" s="46"/>
      <c r="DQ587" s="46"/>
      <c r="DR587" s="46"/>
      <c r="DS587" s="46"/>
      <c r="DT587" s="46"/>
      <c r="DU587" s="46"/>
      <c r="DV587" s="46"/>
      <c r="DW587" s="46"/>
      <c r="DX587" s="46"/>
      <c r="DY587" s="46"/>
      <c r="DZ587" s="46"/>
      <c r="EA587" s="46"/>
      <c r="EB587" s="46"/>
      <c r="EC587" s="46"/>
      <c r="ED587" s="46"/>
      <c r="EE587" s="46"/>
      <c r="EF587" s="46"/>
      <c r="EG587" s="46"/>
      <c r="EH587" s="46"/>
      <c r="EI587" s="46"/>
      <c r="EJ587" s="46"/>
      <c r="EK587" s="46"/>
      <c r="EL587" s="46"/>
      <c r="EM587" s="46"/>
      <c r="EN587" s="46"/>
      <c r="EO587" s="46"/>
      <c r="EP587" s="46"/>
      <c r="EQ587" s="46"/>
      <c r="ER587" s="46"/>
      <c r="ES587" s="46"/>
      <c r="ET587" s="46"/>
      <c r="EU587" s="46"/>
      <c r="EV587" s="46"/>
      <c r="EW587" s="46"/>
      <c r="EX587" s="46"/>
      <c r="EY587" s="46"/>
      <c r="EZ587" s="46"/>
      <c r="FA587" s="46"/>
      <c r="FB587" s="46"/>
      <c r="FC587" s="46"/>
      <c r="FD587" s="46"/>
      <c r="FE587" s="46"/>
      <c r="FF587" s="46"/>
      <c r="FG587" s="46"/>
      <c r="FH587" s="46"/>
      <c r="FI587" s="46"/>
      <c r="FJ587" s="46"/>
      <c r="FK587" s="46"/>
      <c r="FL587" s="46"/>
      <c r="FM587" s="46"/>
      <c r="FN587" s="46"/>
      <c r="FO587" s="46"/>
      <c r="FP587" s="46"/>
      <c r="FQ587" s="46"/>
      <c r="FR587" s="46"/>
      <c r="FS587" s="46"/>
      <c r="FT587" s="46"/>
      <c r="FU587" s="46"/>
      <c r="FV587" s="46"/>
      <c r="FW587" s="46"/>
      <c r="FX587" s="46"/>
      <c r="FY587" s="46"/>
      <c r="FZ587" s="46"/>
      <c r="GA587" s="46"/>
      <c r="GB587" s="46"/>
      <c r="GC587" s="46"/>
      <c r="GD587" s="46"/>
      <c r="GE587" s="46"/>
      <c r="GF587" s="46"/>
      <c r="GG587" s="46"/>
      <c r="GH587" s="46"/>
      <c r="GI587" s="46"/>
      <c r="GJ587" s="46"/>
      <c r="GK587" s="46"/>
      <c r="GL587" s="46"/>
      <c r="GM587" s="46"/>
      <c r="GN587" s="46"/>
      <c r="GO587" s="46"/>
      <c r="GP587" s="46"/>
      <c r="GQ587" s="46"/>
      <c r="GR587" s="46"/>
      <c r="GS587" s="46"/>
      <c r="GT587" s="46"/>
      <c r="GU587" s="46"/>
      <c r="GV587" s="46"/>
      <c r="GW587" s="46"/>
      <c r="GX587" s="46"/>
      <c r="GY587" s="46"/>
      <c r="GZ587" s="46"/>
      <c r="HA587" s="46"/>
      <c r="HB587" s="46"/>
      <c r="HC587" s="46"/>
      <c r="HD587" s="46"/>
      <c r="HE587" s="46"/>
      <c r="HF587" s="46"/>
      <c r="HG587" s="46"/>
      <c r="HH587" s="46"/>
      <c r="HI587" s="46"/>
      <c r="HJ587" s="46"/>
      <c r="HK587" s="46"/>
      <c r="HL587" s="46"/>
      <c r="HM587" s="46"/>
      <c r="HN587" s="46"/>
      <c r="HO587" s="46"/>
      <c r="HP587" s="46"/>
      <c r="HQ587" s="46"/>
      <c r="HR587" s="46"/>
      <c r="HS587" s="46"/>
      <c r="HT587" s="46"/>
      <c r="HU587" s="46"/>
      <c r="HV587" s="46"/>
      <c r="HW587" s="46"/>
      <c r="HX587" s="46"/>
      <c r="HY587" s="46"/>
      <c r="HZ587" s="46"/>
      <c r="IA587" s="46"/>
      <c r="IB587" s="46"/>
      <c r="IC587" s="46"/>
      <c r="ID587" s="46"/>
      <c r="IE587" s="46"/>
      <c r="IF587" s="46"/>
      <c r="IG587" s="46"/>
      <c r="IH587" s="46"/>
      <c r="II587" s="46"/>
      <c r="IJ587" s="46"/>
      <c r="IK587" s="46"/>
      <c r="IL587" s="46"/>
      <c r="IM587" s="46"/>
      <c r="IN587" s="46"/>
      <c r="IO587" s="46"/>
      <c r="IP587" s="46"/>
      <c r="IQ587" s="46"/>
      <c r="IR587" s="46"/>
      <c r="IS587" s="46"/>
      <c r="IT587" s="46"/>
      <c r="IU587" s="46"/>
      <c r="IV587" s="46"/>
      <c r="IW587" s="46"/>
      <c r="IX587" s="46"/>
      <c r="IY587" s="46"/>
      <c r="IZ587" s="46"/>
      <c r="JA587" s="46"/>
      <c r="JB587" s="46"/>
      <c r="JC587" s="46"/>
      <c r="JD587" s="46"/>
      <c r="JE587" s="46"/>
    </row>
    <row r="588" spans="1:265" s="7" customFormat="1" ht="15" customHeight="1" thickBot="1" x14ac:dyDescent="0.25">
      <c r="A588" s="790"/>
      <c r="B588" s="73" t="s">
        <v>211</v>
      </c>
      <c r="C588" s="74"/>
      <c r="D588" s="862" t="s">
        <v>212</v>
      </c>
      <c r="E588" s="885"/>
      <c r="F588" s="465"/>
      <c r="G588" s="466"/>
      <c r="H588" s="178" t="s">
        <v>23</v>
      </c>
      <c r="I588" s="178" t="s">
        <v>103</v>
      </c>
      <c r="J588" s="1756" t="s">
        <v>1424</v>
      </c>
      <c r="K588" s="212" t="s">
        <v>1506</v>
      </c>
      <c r="L588" s="212"/>
      <c r="M588" s="501"/>
      <c r="N588" s="501"/>
      <c r="O588" s="212"/>
      <c r="P588" s="2159">
        <f t="shared" si="51"/>
        <v>0</v>
      </c>
      <c r="Q588" s="280"/>
      <c r="R588" s="281"/>
      <c r="S588" s="281">
        <v>1</v>
      </c>
      <c r="T588" s="281"/>
      <c r="U588" s="281"/>
      <c r="V588" s="281"/>
      <c r="W588" s="282"/>
      <c r="X588" s="79"/>
      <c r="Y588" s="79"/>
      <c r="Z588" s="63"/>
      <c r="AA588" s="46"/>
      <c r="AB588" s="46"/>
      <c r="AC588" s="46" t="str">
        <f t="shared" si="50"/>
        <v/>
      </c>
      <c r="AD588" s="46"/>
      <c r="AE588" s="46"/>
      <c r="AF588" s="2111">
        <f t="shared" si="52"/>
        <v>0</v>
      </c>
      <c r="AG588" s="2111">
        <f t="shared" si="53"/>
        <v>1</v>
      </c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  <c r="BP588" s="46"/>
      <c r="BQ588" s="46"/>
      <c r="BR588" s="46"/>
      <c r="BS588" s="46"/>
      <c r="BT588" s="46"/>
      <c r="BU588" s="46"/>
      <c r="BV588" s="46"/>
      <c r="BW588" s="46"/>
      <c r="BX588" s="46"/>
      <c r="BY588" s="46"/>
      <c r="BZ588" s="46"/>
      <c r="CA588" s="46"/>
      <c r="CB588" s="46"/>
      <c r="CC588" s="46"/>
      <c r="CD588" s="46"/>
      <c r="CE588" s="46"/>
      <c r="CF588" s="46"/>
      <c r="CG588" s="46"/>
      <c r="CH588" s="46"/>
      <c r="CI588" s="46"/>
      <c r="CJ588" s="46"/>
      <c r="CK588" s="46"/>
      <c r="CL588" s="46"/>
      <c r="CM588" s="46"/>
      <c r="CN588" s="46"/>
      <c r="CO588" s="46"/>
      <c r="CP588" s="46"/>
      <c r="CQ588" s="46"/>
      <c r="CR588" s="46"/>
      <c r="CS588" s="46"/>
      <c r="CT588" s="46"/>
      <c r="CU588" s="46"/>
      <c r="CV588" s="46"/>
      <c r="CW588" s="46"/>
      <c r="CX588" s="46"/>
      <c r="CY588" s="46"/>
      <c r="CZ588" s="46"/>
      <c r="DA588" s="46"/>
      <c r="DB588" s="46"/>
      <c r="DC588" s="46"/>
      <c r="DD588" s="46"/>
      <c r="DE588" s="46"/>
      <c r="DF588" s="46"/>
      <c r="DG588" s="46"/>
      <c r="DH588" s="46"/>
      <c r="DI588" s="46"/>
      <c r="DJ588" s="46"/>
      <c r="DK588" s="46"/>
      <c r="DL588" s="46"/>
      <c r="DM588" s="46"/>
      <c r="DN588" s="46"/>
      <c r="DO588" s="46"/>
      <c r="DP588" s="46"/>
      <c r="DQ588" s="46"/>
      <c r="DR588" s="46"/>
      <c r="DS588" s="46"/>
      <c r="DT588" s="46"/>
      <c r="DU588" s="46"/>
      <c r="DV588" s="46"/>
      <c r="DW588" s="46"/>
      <c r="DX588" s="46"/>
      <c r="DY588" s="46"/>
      <c r="DZ588" s="46"/>
      <c r="EA588" s="46"/>
      <c r="EB588" s="46"/>
      <c r="EC588" s="46"/>
      <c r="ED588" s="46"/>
      <c r="EE588" s="46"/>
      <c r="EF588" s="46"/>
      <c r="EG588" s="46"/>
      <c r="EH588" s="46"/>
      <c r="EI588" s="46"/>
      <c r="EJ588" s="46"/>
      <c r="EK588" s="46"/>
      <c r="EL588" s="46"/>
      <c r="EM588" s="46"/>
      <c r="EN588" s="46"/>
      <c r="EO588" s="46"/>
      <c r="EP588" s="46"/>
      <c r="EQ588" s="46"/>
      <c r="ER588" s="46"/>
      <c r="ES588" s="46"/>
      <c r="ET588" s="46"/>
      <c r="EU588" s="46"/>
      <c r="EV588" s="46"/>
      <c r="EW588" s="46"/>
      <c r="EX588" s="46"/>
      <c r="EY588" s="46"/>
      <c r="EZ588" s="46"/>
      <c r="FA588" s="46"/>
      <c r="FB588" s="46"/>
      <c r="FC588" s="46"/>
      <c r="FD588" s="46"/>
      <c r="FE588" s="46"/>
      <c r="FF588" s="46"/>
      <c r="FG588" s="46"/>
      <c r="FH588" s="46"/>
      <c r="FI588" s="46"/>
      <c r="FJ588" s="46"/>
      <c r="FK588" s="46"/>
      <c r="FL588" s="46"/>
      <c r="FM588" s="46"/>
      <c r="FN588" s="46"/>
      <c r="FO588" s="46"/>
      <c r="FP588" s="46"/>
      <c r="FQ588" s="46"/>
      <c r="FR588" s="46"/>
      <c r="FS588" s="46"/>
      <c r="FT588" s="46"/>
      <c r="FU588" s="46"/>
      <c r="FV588" s="46"/>
      <c r="FW588" s="46"/>
      <c r="FX588" s="46"/>
      <c r="FY588" s="46"/>
      <c r="FZ588" s="46"/>
      <c r="GA588" s="46"/>
      <c r="GB588" s="46"/>
      <c r="GC588" s="46"/>
      <c r="GD588" s="46"/>
      <c r="GE588" s="46"/>
      <c r="GF588" s="46"/>
      <c r="GG588" s="46"/>
      <c r="GH588" s="46"/>
      <c r="GI588" s="46"/>
      <c r="GJ588" s="46"/>
      <c r="GK588" s="46"/>
      <c r="GL588" s="46"/>
      <c r="GM588" s="46"/>
      <c r="GN588" s="46"/>
      <c r="GO588" s="46"/>
      <c r="GP588" s="46"/>
      <c r="GQ588" s="46"/>
      <c r="GR588" s="46"/>
      <c r="GS588" s="46"/>
      <c r="GT588" s="46"/>
      <c r="GU588" s="46"/>
      <c r="GV588" s="46"/>
      <c r="GW588" s="46"/>
      <c r="GX588" s="46"/>
      <c r="GY588" s="46"/>
      <c r="GZ588" s="46"/>
      <c r="HA588" s="46"/>
      <c r="HB588" s="46"/>
      <c r="HC588" s="46"/>
      <c r="HD588" s="46"/>
      <c r="HE588" s="46"/>
      <c r="HF588" s="46"/>
      <c r="HG588" s="46"/>
      <c r="HH588" s="46"/>
      <c r="HI588" s="46"/>
      <c r="HJ588" s="46"/>
      <c r="HK588" s="46"/>
      <c r="HL588" s="46"/>
      <c r="HM588" s="46"/>
      <c r="HN588" s="46"/>
      <c r="HO588" s="46"/>
      <c r="HP588" s="46"/>
      <c r="HQ588" s="46"/>
      <c r="HR588" s="46"/>
      <c r="HS588" s="46"/>
      <c r="HT588" s="46"/>
      <c r="HU588" s="46"/>
      <c r="HV588" s="46"/>
      <c r="HW588" s="46"/>
      <c r="HX588" s="46"/>
      <c r="HY588" s="46"/>
      <c r="HZ588" s="46"/>
      <c r="IA588" s="46"/>
      <c r="IB588" s="46"/>
      <c r="IC588" s="46"/>
      <c r="ID588" s="46"/>
      <c r="IE588" s="46"/>
      <c r="IF588" s="46"/>
      <c r="IG588" s="46"/>
      <c r="IH588" s="46"/>
      <c r="II588" s="46"/>
      <c r="IJ588" s="46"/>
      <c r="IK588" s="46"/>
      <c r="IL588" s="46"/>
      <c r="IM588" s="46"/>
      <c r="IN588" s="46"/>
      <c r="IO588" s="46"/>
      <c r="IP588" s="46"/>
      <c r="IQ588" s="46"/>
      <c r="IR588" s="46"/>
      <c r="IS588" s="46"/>
      <c r="IT588" s="46"/>
      <c r="IU588" s="46"/>
      <c r="IV588" s="46"/>
      <c r="IW588" s="46"/>
      <c r="IX588" s="46"/>
      <c r="IY588" s="46"/>
      <c r="IZ588" s="46"/>
      <c r="JA588" s="46"/>
      <c r="JB588" s="46"/>
      <c r="JC588" s="46"/>
      <c r="JD588" s="46"/>
      <c r="JE588" s="46"/>
    </row>
    <row r="589" spans="1:265" s="7" customFormat="1" ht="15" customHeight="1" thickBot="1" x14ac:dyDescent="0.25">
      <c r="A589" s="790"/>
      <c r="B589" s="73" t="s">
        <v>211</v>
      </c>
      <c r="C589" s="74"/>
      <c r="D589" s="862" t="s">
        <v>212</v>
      </c>
      <c r="E589" s="885"/>
      <c r="F589" s="465"/>
      <c r="G589" s="466"/>
      <c r="H589" s="178" t="s">
        <v>23</v>
      </c>
      <c r="I589" s="178" t="s">
        <v>103</v>
      </c>
      <c r="J589" s="1789" t="s">
        <v>95</v>
      </c>
      <c r="K589" s="221" t="s">
        <v>1712</v>
      </c>
      <c r="L589" s="212"/>
      <c r="M589" s="501"/>
      <c r="N589" s="501"/>
      <c r="O589" s="212"/>
      <c r="P589" s="2159">
        <f t="shared" si="51"/>
        <v>0</v>
      </c>
      <c r="Q589" s="280"/>
      <c r="R589" s="281"/>
      <c r="S589" s="281"/>
      <c r="T589" s="281"/>
      <c r="U589" s="281">
        <v>2</v>
      </c>
      <c r="V589" s="281"/>
      <c r="W589" s="282"/>
      <c r="X589" s="79"/>
      <c r="Y589" s="79"/>
      <c r="Z589" s="63"/>
      <c r="AA589" s="46"/>
      <c r="AB589" s="46"/>
      <c r="AC589" s="46" t="str">
        <f t="shared" si="50"/>
        <v/>
      </c>
      <c r="AD589" s="46"/>
      <c r="AE589" s="46"/>
      <c r="AF589" s="2111">
        <f t="shared" si="52"/>
        <v>0</v>
      </c>
      <c r="AG589" s="2111">
        <f t="shared" si="53"/>
        <v>0</v>
      </c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6"/>
      <c r="CF589" s="46"/>
      <c r="CG589" s="46"/>
      <c r="CH589" s="46"/>
      <c r="CI589" s="46"/>
      <c r="CJ589" s="46"/>
      <c r="CK589" s="46"/>
      <c r="CL589" s="46"/>
      <c r="CM589" s="46"/>
      <c r="CN589" s="46"/>
      <c r="CO589" s="46"/>
      <c r="CP589" s="46"/>
      <c r="CQ589" s="46"/>
      <c r="CR589" s="46"/>
      <c r="CS589" s="46"/>
      <c r="CT589" s="46"/>
      <c r="CU589" s="46"/>
      <c r="CV589" s="46"/>
      <c r="CW589" s="46"/>
      <c r="CX589" s="46"/>
      <c r="CY589" s="46"/>
      <c r="CZ589" s="46"/>
      <c r="DA589" s="46"/>
      <c r="DB589" s="46"/>
      <c r="DC589" s="46"/>
      <c r="DD589" s="46"/>
      <c r="DE589" s="46"/>
      <c r="DF589" s="46"/>
      <c r="DG589" s="46"/>
      <c r="DH589" s="46"/>
      <c r="DI589" s="46"/>
      <c r="DJ589" s="46"/>
      <c r="DK589" s="46"/>
      <c r="DL589" s="46"/>
      <c r="DM589" s="46"/>
      <c r="DN589" s="46"/>
      <c r="DO589" s="46"/>
      <c r="DP589" s="46"/>
      <c r="DQ589" s="46"/>
      <c r="DR589" s="46"/>
      <c r="DS589" s="46"/>
      <c r="DT589" s="46"/>
      <c r="DU589" s="46"/>
      <c r="DV589" s="46"/>
      <c r="DW589" s="46"/>
      <c r="DX589" s="46"/>
      <c r="DY589" s="46"/>
      <c r="DZ589" s="46"/>
      <c r="EA589" s="46"/>
      <c r="EB589" s="46"/>
      <c r="EC589" s="46"/>
      <c r="ED589" s="46"/>
      <c r="EE589" s="46"/>
      <c r="EF589" s="46"/>
      <c r="EG589" s="46"/>
      <c r="EH589" s="46"/>
      <c r="EI589" s="46"/>
      <c r="EJ589" s="46"/>
      <c r="EK589" s="46"/>
      <c r="EL589" s="46"/>
      <c r="EM589" s="46"/>
      <c r="EN589" s="46"/>
      <c r="EO589" s="46"/>
      <c r="EP589" s="46"/>
      <c r="EQ589" s="46"/>
      <c r="ER589" s="46"/>
      <c r="ES589" s="46"/>
      <c r="ET589" s="46"/>
      <c r="EU589" s="46"/>
      <c r="EV589" s="46"/>
      <c r="EW589" s="46"/>
      <c r="EX589" s="46"/>
      <c r="EY589" s="46"/>
      <c r="EZ589" s="46"/>
      <c r="FA589" s="46"/>
      <c r="FB589" s="46"/>
      <c r="FC589" s="46"/>
      <c r="FD589" s="46"/>
      <c r="FE589" s="46"/>
      <c r="FF589" s="46"/>
      <c r="FG589" s="46"/>
      <c r="FH589" s="46"/>
      <c r="FI589" s="46"/>
      <c r="FJ589" s="46"/>
      <c r="FK589" s="46"/>
      <c r="FL589" s="46"/>
      <c r="FM589" s="46"/>
      <c r="FN589" s="46"/>
      <c r="FO589" s="46"/>
      <c r="FP589" s="46"/>
      <c r="FQ589" s="46"/>
      <c r="FR589" s="46"/>
      <c r="FS589" s="46"/>
      <c r="FT589" s="46"/>
      <c r="FU589" s="46"/>
      <c r="FV589" s="46"/>
      <c r="FW589" s="46"/>
      <c r="FX589" s="46"/>
      <c r="FY589" s="46"/>
      <c r="FZ589" s="46"/>
      <c r="GA589" s="46"/>
      <c r="GB589" s="46"/>
      <c r="GC589" s="46"/>
      <c r="GD589" s="46"/>
      <c r="GE589" s="46"/>
      <c r="GF589" s="46"/>
      <c r="GG589" s="46"/>
      <c r="GH589" s="46"/>
      <c r="GI589" s="46"/>
      <c r="GJ589" s="46"/>
      <c r="GK589" s="46"/>
      <c r="GL589" s="46"/>
      <c r="GM589" s="46"/>
      <c r="GN589" s="46"/>
      <c r="GO589" s="46"/>
      <c r="GP589" s="46"/>
      <c r="GQ589" s="46"/>
      <c r="GR589" s="46"/>
      <c r="GS589" s="46"/>
      <c r="GT589" s="46"/>
      <c r="GU589" s="46"/>
      <c r="GV589" s="46"/>
      <c r="GW589" s="46"/>
      <c r="GX589" s="46"/>
      <c r="GY589" s="46"/>
      <c r="GZ589" s="46"/>
      <c r="HA589" s="46"/>
      <c r="HB589" s="46"/>
      <c r="HC589" s="46"/>
      <c r="HD589" s="46"/>
      <c r="HE589" s="46"/>
      <c r="HF589" s="46"/>
      <c r="HG589" s="46"/>
      <c r="HH589" s="46"/>
      <c r="HI589" s="46"/>
      <c r="HJ589" s="46"/>
      <c r="HK589" s="46"/>
      <c r="HL589" s="46"/>
      <c r="HM589" s="46"/>
      <c r="HN589" s="46"/>
      <c r="HO589" s="46"/>
      <c r="HP589" s="46"/>
      <c r="HQ589" s="46"/>
      <c r="HR589" s="46"/>
      <c r="HS589" s="46"/>
      <c r="HT589" s="46"/>
      <c r="HU589" s="46"/>
      <c r="HV589" s="46"/>
      <c r="HW589" s="46"/>
      <c r="HX589" s="46"/>
      <c r="HY589" s="46"/>
      <c r="HZ589" s="46"/>
      <c r="IA589" s="46"/>
      <c r="IB589" s="46"/>
      <c r="IC589" s="46"/>
      <c r="ID589" s="46"/>
      <c r="IE589" s="46"/>
      <c r="IF589" s="46"/>
      <c r="IG589" s="46"/>
      <c r="IH589" s="46"/>
      <c r="II589" s="46"/>
      <c r="IJ589" s="46"/>
      <c r="IK589" s="46"/>
      <c r="IL589" s="46"/>
      <c r="IM589" s="46"/>
      <c r="IN589" s="46"/>
      <c r="IO589" s="46"/>
      <c r="IP589" s="46"/>
      <c r="IQ589" s="46"/>
      <c r="IR589" s="46"/>
      <c r="IS589" s="46"/>
      <c r="IT589" s="46"/>
      <c r="IU589" s="46"/>
      <c r="IV589" s="46"/>
      <c r="IW589" s="46"/>
      <c r="IX589" s="46"/>
      <c r="IY589" s="46"/>
      <c r="IZ589" s="46"/>
      <c r="JA589" s="46"/>
      <c r="JB589" s="46"/>
      <c r="JC589" s="46"/>
      <c r="JD589" s="46"/>
      <c r="JE589" s="46"/>
    </row>
    <row r="590" spans="1:265" s="7" customFormat="1" ht="15" customHeight="1" thickBot="1" x14ac:dyDescent="0.25">
      <c r="A590" s="790"/>
      <c r="B590" s="73" t="s">
        <v>211</v>
      </c>
      <c r="C590" s="74"/>
      <c r="D590" s="862" t="s">
        <v>212</v>
      </c>
      <c r="E590" s="885"/>
      <c r="F590" s="465"/>
      <c r="G590" s="466"/>
      <c r="H590" s="178" t="s">
        <v>23</v>
      </c>
      <c r="I590" s="178" t="s">
        <v>103</v>
      </c>
      <c r="J590" s="1803" t="s">
        <v>96</v>
      </c>
      <c r="K590" s="212" t="s">
        <v>1469</v>
      </c>
      <c r="L590" s="212"/>
      <c r="M590" s="501"/>
      <c r="N590" s="501"/>
      <c r="O590" s="212"/>
      <c r="P590" s="2159">
        <f t="shared" si="51"/>
        <v>0</v>
      </c>
      <c r="Q590" s="280"/>
      <c r="R590" s="281"/>
      <c r="S590" s="281"/>
      <c r="T590" s="281"/>
      <c r="U590" s="281"/>
      <c r="V590" s="281">
        <v>4</v>
      </c>
      <c r="W590" s="282"/>
      <c r="X590" s="79"/>
      <c r="Y590" s="79"/>
      <c r="Z590" s="63"/>
      <c r="AA590" s="46"/>
      <c r="AB590" s="46"/>
      <c r="AC590" s="46" t="str">
        <f t="shared" si="50"/>
        <v/>
      </c>
      <c r="AD590" s="46"/>
      <c r="AE590" s="46"/>
      <c r="AF590" s="2111">
        <f t="shared" si="52"/>
        <v>0</v>
      </c>
      <c r="AG590" s="2111">
        <f t="shared" si="53"/>
        <v>0</v>
      </c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  <c r="CJ590" s="46"/>
      <c r="CK590" s="46"/>
      <c r="CL590" s="46"/>
      <c r="CM590" s="46"/>
      <c r="CN590" s="46"/>
      <c r="CO590" s="46"/>
      <c r="CP590" s="46"/>
      <c r="CQ590" s="46"/>
      <c r="CR590" s="46"/>
      <c r="CS590" s="46"/>
      <c r="CT590" s="46"/>
      <c r="CU590" s="46"/>
      <c r="CV590" s="46"/>
      <c r="CW590" s="46"/>
      <c r="CX590" s="46"/>
      <c r="CY590" s="46"/>
      <c r="CZ590" s="46"/>
      <c r="DA590" s="46"/>
      <c r="DB590" s="46"/>
      <c r="DC590" s="46"/>
      <c r="DD590" s="46"/>
      <c r="DE590" s="46"/>
      <c r="DF590" s="46"/>
      <c r="DG590" s="46"/>
      <c r="DH590" s="46"/>
      <c r="DI590" s="46"/>
      <c r="DJ590" s="46"/>
      <c r="DK590" s="46"/>
      <c r="DL590" s="46"/>
      <c r="DM590" s="46"/>
      <c r="DN590" s="46"/>
      <c r="DO590" s="46"/>
      <c r="DP590" s="46"/>
      <c r="DQ590" s="46"/>
      <c r="DR590" s="46"/>
      <c r="DS590" s="46"/>
      <c r="DT590" s="46"/>
      <c r="DU590" s="46"/>
      <c r="DV590" s="46"/>
      <c r="DW590" s="46"/>
      <c r="DX590" s="46"/>
      <c r="DY590" s="46"/>
      <c r="DZ590" s="46"/>
      <c r="EA590" s="46"/>
      <c r="EB590" s="46"/>
      <c r="EC590" s="46"/>
      <c r="ED590" s="46"/>
      <c r="EE590" s="46"/>
      <c r="EF590" s="46"/>
      <c r="EG590" s="46"/>
      <c r="EH590" s="46"/>
      <c r="EI590" s="46"/>
      <c r="EJ590" s="46"/>
      <c r="EK590" s="46"/>
      <c r="EL590" s="46"/>
      <c r="EM590" s="46"/>
      <c r="EN590" s="46"/>
      <c r="EO590" s="46"/>
      <c r="EP590" s="46"/>
      <c r="EQ590" s="46"/>
      <c r="ER590" s="46"/>
      <c r="ES590" s="46"/>
      <c r="ET590" s="46"/>
      <c r="EU590" s="46"/>
      <c r="EV590" s="46"/>
      <c r="EW590" s="46"/>
      <c r="EX590" s="46"/>
      <c r="EY590" s="46"/>
      <c r="EZ590" s="46"/>
      <c r="FA590" s="46"/>
      <c r="FB590" s="46"/>
      <c r="FC590" s="46"/>
      <c r="FD590" s="46"/>
      <c r="FE590" s="46"/>
      <c r="FF590" s="46"/>
      <c r="FG590" s="46"/>
      <c r="FH590" s="46"/>
      <c r="FI590" s="46"/>
      <c r="FJ590" s="46"/>
      <c r="FK590" s="46"/>
      <c r="FL590" s="46"/>
      <c r="FM590" s="46"/>
      <c r="FN590" s="46"/>
      <c r="FO590" s="46"/>
      <c r="FP590" s="46"/>
      <c r="FQ590" s="46"/>
      <c r="FR590" s="46"/>
      <c r="FS590" s="46"/>
      <c r="FT590" s="46"/>
      <c r="FU590" s="46"/>
      <c r="FV590" s="46"/>
      <c r="FW590" s="46"/>
      <c r="FX590" s="46"/>
      <c r="FY590" s="46"/>
      <c r="FZ590" s="46"/>
      <c r="GA590" s="46"/>
      <c r="GB590" s="46"/>
      <c r="GC590" s="46"/>
      <c r="GD590" s="46"/>
      <c r="GE590" s="46"/>
      <c r="GF590" s="46"/>
      <c r="GG590" s="46"/>
      <c r="GH590" s="46"/>
      <c r="GI590" s="46"/>
      <c r="GJ590" s="46"/>
      <c r="GK590" s="46"/>
      <c r="GL590" s="46"/>
      <c r="GM590" s="46"/>
      <c r="GN590" s="46"/>
      <c r="GO590" s="46"/>
      <c r="GP590" s="46"/>
      <c r="GQ590" s="46"/>
      <c r="GR590" s="46"/>
      <c r="GS590" s="46"/>
      <c r="GT590" s="46"/>
      <c r="GU590" s="46"/>
      <c r="GV590" s="46"/>
      <c r="GW590" s="46"/>
      <c r="GX590" s="46"/>
      <c r="GY590" s="46"/>
      <c r="GZ590" s="46"/>
      <c r="HA590" s="46"/>
      <c r="HB590" s="46"/>
      <c r="HC590" s="46"/>
      <c r="HD590" s="46"/>
      <c r="HE590" s="46"/>
      <c r="HF590" s="46"/>
      <c r="HG590" s="46"/>
      <c r="HH590" s="46"/>
      <c r="HI590" s="46"/>
      <c r="HJ590" s="46"/>
      <c r="HK590" s="46"/>
      <c r="HL590" s="46"/>
      <c r="HM590" s="46"/>
      <c r="HN590" s="46"/>
      <c r="HO590" s="46"/>
      <c r="HP590" s="46"/>
      <c r="HQ590" s="46"/>
      <c r="HR590" s="46"/>
      <c r="HS590" s="46"/>
      <c r="HT590" s="46"/>
      <c r="HU590" s="46"/>
      <c r="HV590" s="46"/>
      <c r="HW590" s="46"/>
      <c r="HX590" s="46"/>
      <c r="HY590" s="46"/>
      <c r="HZ590" s="46"/>
      <c r="IA590" s="46"/>
      <c r="IB590" s="46"/>
      <c r="IC590" s="46"/>
      <c r="ID590" s="46"/>
      <c r="IE590" s="46"/>
      <c r="IF590" s="46"/>
      <c r="IG590" s="46"/>
      <c r="IH590" s="46"/>
      <c r="II590" s="46"/>
      <c r="IJ590" s="46"/>
      <c r="IK590" s="46"/>
      <c r="IL590" s="46"/>
      <c r="IM590" s="46"/>
      <c r="IN590" s="46"/>
      <c r="IO590" s="46"/>
      <c r="IP590" s="46"/>
      <c r="IQ590" s="46"/>
      <c r="IR590" s="46"/>
      <c r="IS590" s="46"/>
      <c r="IT590" s="46"/>
      <c r="IU590" s="46"/>
      <c r="IV590" s="46"/>
      <c r="IW590" s="46"/>
      <c r="IX590" s="46"/>
      <c r="IY590" s="46"/>
      <c r="IZ590" s="46"/>
      <c r="JA590" s="46"/>
      <c r="JB590" s="46"/>
      <c r="JC590" s="46"/>
      <c r="JD590" s="46"/>
      <c r="JE590" s="46"/>
    </row>
    <row r="591" spans="1:265" s="7" customFormat="1" ht="15" customHeight="1" thickBot="1" x14ac:dyDescent="0.25">
      <c r="A591" s="275"/>
      <c r="B591" s="92" t="s">
        <v>211</v>
      </c>
      <c r="C591" s="140"/>
      <c r="D591" s="864" t="s">
        <v>212</v>
      </c>
      <c r="E591" s="887"/>
      <c r="F591" s="467"/>
      <c r="G591" s="468"/>
      <c r="H591" s="196" t="s">
        <v>23</v>
      </c>
      <c r="I591" s="196" t="s">
        <v>899</v>
      </c>
      <c r="J591" s="1774" t="s">
        <v>1425</v>
      </c>
      <c r="K591" s="214" t="s">
        <v>1744</v>
      </c>
      <c r="L591" s="214"/>
      <c r="M591" s="516"/>
      <c r="N591" s="516"/>
      <c r="O591" s="214"/>
      <c r="P591" s="2159">
        <f t="shared" si="51"/>
        <v>0</v>
      </c>
      <c r="Q591" s="312"/>
      <c r="R591" s="283"/>
      <c r="S591" s="283"/>
      <c r="T591" s="283">
        <v>21</v>
      </c>
      <c r="U591" s="283"/>
      <c r="V591" s="283"/>
      <c r="W591" s="284"/>
      <c r="X591" s="109">
        <f>SUM(Q585:W591)</f>
        <v>40</v>
      </c>
      <c r="Y591" s="109">
        <f>IF(X591&lt;&gt;"",X591,"")</f>
        <v>40</v>
      </c>
      <c r="Z591" s="63"/>
      <c r="AA591" s="46"/>
      <c r="AB591" s="46"/>
      <c r="AC591" s="46" t="str">
        <f t="shared" si="50"/>
        <v/>
      </c>
      <c r="AD591" s="46" t="s">
        <v>2079</v>
      </c>
      <c r="AE591" s="46"/>
      <c r="AF591" s="2111">
        <f t="shared" si="52"/>
        <v>0</v>
      </c>
      <c r="AG591" s="2111">
        <f t="shared" si="53"/>
        <v>0</v>
      </c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  <c r="BP591" s="46"/>
      <c r="BQ591" s="46"/>
      <c r="BR591" s="46"/>
      <c r="BS591" s="46"/>
      <c r="BT591" s="46"/>
      <c r="BU591" s="46"/>
      <c r="BV591" s="46"/>
      <c r="BW591" s="46"/>
      <c r="BX591" s="46"/>
      <c r="BY591" s="46"/>
      <c r="BZ591" s="46"/>
      <c r="CA591" s="46"/>
      <c r="CB591" s="46"/>
      <c r="CC591" s="46"/>
      <c r="CD591" s="46"/>
      <c r="CE591" s="46"/>
      <c r="CF591" s="46"/>
      <c r="CG591" s="46"/>
      <c r="CH591" s="46"/>
      <c r="CI591" s="46"/>
      <c r="CJ591" s="46"/>
      <c r="CK591" s="46"/>
      <c r="CL591" s="46"/>
      <c r="CM591" s="46"/>
      <c r="CN591" s="46"/>
      <c r="CO591" s="46"/>
      <c r="CP591" s="46"/>
      <c r="CQ591" s="46"/>
      <c r="CR591" s="46"/>
      <c r="CS591" s="46"/>
      <c r="CT591" s="46"/>
      <c r="CU591" s="46"/>
      <c r="CV591" s="46"/>
      <c r="CW591" s="46"/>
      <c r="CX591" s="46"/>
      <c r="CY591" s="46"/>
      <c r="CZ591" s="46"/>
      <c r="DA591" s="46"/>
      <c r="DB591" s="46"/>
      <c r="DC591" s="46"/>
      <c r="DD591" s="46"/>
      <c r="DE591" s="46"/>
      <c r="DF591" s="46"/>
      <c r="DG591" s="46"/>
      <c r="DH591" s="46"/>
      <c r="DI591" s="46"/>
      <c r="DJ591" s="46"/>
      <c r="DK591" s="46"/>
      <c r="DL591" s="46"/>
      <c r="DM591" s="46"/>
      <c r="DN591" s="46"/>
      <c r="DO591" s="46"/>
      <c r="DP591" s="46"/>
      <c r="DQ591" s="46"/>
      <c r="DR591" s="46"/>
      <c r="DS591" s="46"/>
      <c r="DT591" s="46"/>
      <c r="DU591" s="46"/>
      <c r="DV591" s="46"/>
      <c r="DW591" s="46"/>
      <c r="DX591" s="46"/>
      <c r="DY591" s="46"/>
      <c r="DZ591" s="46"/>
      <c r="EA591" s="46"/>
      <c r="EB591" s="46"/>
      <c r="EC591" s="46"/>
      <c r="ED591" s="46"/>
      <c r="EE591" s="46"/>
      <c r="EF591" s="46"/>
      <c r="EG591" s="46"/>
      <c r="EH591" s="46"/>
      <c r="EI591" s="46"/>
      <c r="EJ591" s="46"/>
      <c r="EK591" s="46"/>
      <c r="EL591" s="46"/>
      <c r="EM591" s="46"/>
      <c r="EN591" s="46"/>
      <c r="EO591" s="46"/>
      <c r="EP591" s="46"/>
      <c r="EQ591" s="46"/>
      <c r="ER591" s="46"/>
      <c r="ES591" s="46"/>
      <c r="ET591" s="46"/>
      <c r="EU591" s="46"/>
      <c r="EV591" s="46"/>
      <c r="EW591" s="46"/>
      <c r="EX591" s="46"/>
      <c r="EY591" s="46"/>
      <c r="EZ591" s="46"/>
      <c r="FA591" s="46"/>
      <c r="FB591" s="46"/>
      <c r="FC591" s="46"/>
      <c r="FD591" s="46"/>
      <c r="FE591" s="46"/>
      <c r="FF591" s="46"/>
      <c r="FG591" s="46"/>
      <c r="FH591" s="46"/>
      <c r="FI591" s="46"/>
      <c r="FJ591" s="46"/>
      <c r="FK591" s="46"/>
      <c r="FL591" s="46"/>
      <c r="FM591" s="46"/>
      <c r="FN591" s="46"/>
      <c r="FO591" s="46"/>
      <c r="FP591" s="46"/>
      <c r="FQ591" s="46"/>
      <c r="FR591" s="46"/>
      <c r="FS591" s="46"/>
      <c r="FT591" s="46"/>
      <c r="FU591" s="46"/>
      <c r="FV591" s="46"/>
      <c r="FW591" s="46"/>
      <c r="FX591" s="46"/>
      <c r="FY591" s="46"/>
      <c r="FZ591" s="46"/>
      <c r="GA591" s="46"/>
      <c r="GB591" s="46"/>
      <c r="GC591" s="46"/>
      <c r="GD591" s="46"/>
      <c r="GE591" s="46"/>
      <c r="GF591" s="46"/>
      <c r="GG591" s="46"/>
      <c r="GH591" s="46"/>
      <c r="GI591" s="46"/>
      <c r="GJ591" s="46"/>
      <c r="GK591" s="46"/>
      <c r="GL591" s="46"/>
      <c r="GM591" s="46"/>
      <c r="GN591" s="46"/>
      <c r="GO591" s="46"/>
      <c r="GP591" s="46"/>
      <c r="GQ591" s="46"/>
      <c r="GR591" s="46"/>
      <c r="GS591" s="46"/>
      <c r="GT591" s="46"/>
      <c r="GU591" s="46"/>
      <c r="GV591" s="46"/>
      <c r="GW591" s="46"/>
      <c r="GX591" s="46"/>
      <c r="GY591" s="46"/>
      <c r="GZ591" s="46"/>
      <c r="HA591" s="46"/>
      <c r="HB591" s="46"/>
      <c r="HC591" s="46"/>
      <c r="HD591" s="46"/>
      <c r="HE591" s="46"/>
      <c r="HF591" s="46"/>
      <c r="HG591" s="46"/>
      <c r="HH591" s="46"/>
      <c r="HI591" s="46"/>
      <c r="HJ591" s="46"/>
      <c r="HK591" s="46"/>
      <c r="HL591" s="46"/>
      <c r="HM591" s="46"/>
      <c r="HN591" s="46"/>
      <c r="HO591" s="46"/>
      <c r="HP591" s="46"/>
      <c r="HQ591" s="46"/>
      <c r="HR591" s="46"/>
      <c r="HS591" s="46"/>
      <c r="HT591" s="46"/>
      <c r="HU591" s="46"/>
      <c r="HV591" s="46"/>
      <c r="HW591" s="46"/>
      <c r="HX591" s="46"/>
      <c r="HY591" s="46"/>
      <c r="HZ591" s="46"/>
      <c r="IA591" s="46"/>
      <c r="IB591" s="46"/>
      <c r="IC591" s="46"/>
      <c r="ID591" s="46"/>
      <c r="IE591" s="46"/>
      <c r="IF591" s="46"/>
      <c r="IG591" s="46"/>
      <c r="IH591" s="46"/>
      <c r="II591" s="46"/>
      <c r="IJ591" s="46"/>
      <c r="IK591" s="46"/>
      <c r="IL591" s="46"/>
      <c r="IM591" s="46"/>
      <c r="IN591" s="46"/>
      <c r="IO591" s="46"/>
      <c r="IP591" s="46"/>
      <c r="IQ591" s="46"/>
      <c r="IR591" s="46"/>
      <c r="IS591" s="46"/>
      <c r="IT591" s="46"/>
      <c r="IU591" s="46"/>
      <c r="IV591" s="46"/>
      <c r="IW591" s="46"/>
      <c r="IX591" s="46"/>
      <c r="IY591" s="46"/>
      <c r="IZ591" s="46"/>
      <c r="JA591" s="46"/>
      <c r="JB591" s="46"/>
      <c r="JC591" s="46"/>
      <c r="JD591" s="46"/>
      <c r="JE591" s="46"/>
    </row>
    <row r="592" spans="1:265" s="7" customFormat="1" ht="15" customHeight="1" thickBot="1" x14ac:dyDescent="0.25">
      <c r="A592" s="273">
        <f>A585+1</f>
        <v>63</v>
      </c>
      <c r="B592" s="630" t="s">
        <v>1110</v>
      </c>
      <c r="C592" s="111" t="s">
        <v>35</v>
      </c>
      <c r="D592" s="882" t="s">
        <v>901</v>
      </c>
      <c r="E592" s="861" t="s">
        <v>88</v>
      </c>
      <c r="F592" s="435" t="s">
        <v>902</v>
      </c>
      <c r="G592" s="436" t="s">
        <v>903</v>
      </c>
      <c r="H592" s="202" t="s">
        <v>351</v>
      </c>
      <c r="I592" s="202" t="s">
        <v>394</v>
      </c>
      <c r="J592" s="202"/>
      <c r="K592" s="224" t="s">
        <v>920</v>
      </c>
      <c r="L592" s="224" t="s">
        <v>401</v>
      </c>
      <c r="M592" s="398">
        <v>2</v>
      </c>
      <c r="N592" s="398" t="s">
        <v>24</v>
      </c>
      <c r="O592" s="224" t="s">
        <v>348</v>
      </c>
      <c r="P592" s="2159">
        <f t="shared" si="51"/>
        <v>4</v>
      </c>
      <c r="Q592" s="294">
        <v>3</v>
      </c>
      <c r="R592" s="295">
        <v>1</v>
      </c>
      <c r="S592" s="295"/>
      <c r="T592" s="295"/>
      <c r="U592" s="295"/>
      <c r="V592" s="295"/>
      <c r="W592" s="296"/>
      <c r="X592" s="121"/>
      <c r="Y592" s="121"/>
      <c r="Z592" s="63" t="str">
        <f>C592</f>
        <v>TC</v>
      </c>
      <c r="AA592" s="46" t="s">
        <v>874</v>
      </c>
      <c r="AB592" s="46" t="s">
        <v>880</v>
      </c>
      <c r="AC592" s="46">
        <f t="shared" si="50"/>
        <v>15</v>
      </c>
      <c r="AD592" s="46"/>
      <c r="AE592" s="46"/>
      <c r="AF592" s="2111">
        <f t="shared" si="52"/>
        <v>4</v>
      </c>
      <c r="AG592" s="2111">
        <f t="shared" si="53"/>
        <v>0</v>
      </c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  <c r="BP592" s="46"/>
      <c r="BQ592" s="46"/>
      <c r="BR592" s="46"/>
      <c r="BS592" s="46"/>
      <c r="BT592" s="46"/>
      <c r="BU592" s="46"/>
      <c r="BV592" s="46"/>
      <c r="BW592" s="46"/>
      <c r="BX592" s="46"/>
      <c r="BY592" s="46"/>
      <c r="BZ592" s="46"/>
      <c r="CA592" s="46"/>
      <c r="CB592" s="46"/>
      <c r="CC592" s="46"/>
      <c r="CD592" s="46"/>
      <c r="CE592" s="46"/>
      <c r="CF592" s="46"/>
      <c r="CG592" s="46"/>
      <c r="CH592" s="46"/>
      <c r="CI592" s="46"/>
      <c r="CJ592" s="46"/>
      <c r="CK592" s="46"/>
      <c r="CL592" s="46"/>
      <c r="CM592" s="46"/>
      <c r="CN592" s="46"/>
      <c r="CO592" s="46"/>
      <c r="CP592" s="46"/>
      <c r="CQ592" s="46"/>
      <c r="CR592" s="46"/>
      <c r="CS592" s="46"/>
      <c r="CT592" s="46"/>
      <c r="CU592" s="46"/>
      <c r="CV592" s="46"/>
      <c r="CW592" s="46"/>
      <c r="CX592" s="46"/>
      <c r="CY592" s="46"/>
      <c r="CZ592" s="46"/>
      <c r="DA592" s="46"/>
      <c r="DB592" s="46"/>
      <c r="DC592" s="46"/>
      <c r="DD592" s="46"/>
      <c r="DE592" s="46"/>
      <c r="DF592" s="46"/>
      <c r="DG592" s="46"/>
      <c r="DH592" s="46"/>
      <c r="DI592" s="46"/>
      <c r="DJ592" s="46"/>
      <c r="DK592" s="46"/>
      <c r="DL592" s="46"/>
      <c r="DM592" s="46"/>
      <c r="DN592" s="46"/>
      <c r="DO592" s="46"/>
      <c r="DP592" s="46"/>
      <c r="DQ592" s="46"/>
      <c r="DR592" s="46"/>
      <c r="DS592" s="46"/>
      <c r="DT592" s="46"/>
      <c r="DU592" s="46"/>
      <c r="DV592" s="46"/>
      <c r="DW592" s="46"/>
      <c r="DX592" s="46"/>
      <c r="DY592" s="46"/>
      <c r="DZ592" s="46"/>
      <c r="EA592" s="46"/>
      <c r="EB592" s="46"/>
      <c r="EC592" s="46"/>
      <c r="ED592" s="46"/>
      <c r="EE592" s="46"/>
      <c r="EF592" s="46"/>
      <c r="EG592" s="46"/>
      <c r="EH592" s="46"/>
      <c r="EI592" s="46"/>
      <c r="EJ592" s="46"/>
      <c r="EK592" s="46"/>
      <c r="EL592" s="46"/>
      <c r="EM592" s="46"/>
      <c r="EN592" s="46"/>
      <c r="EO592" s="46"/>
      <c r="EP592" s="46"/>
      <c r="EQ592" s="46"/>
      <c r="ER592" s="46"/>
      <c r="ES592" s="46"/>
      <c r="ET592" s="46"/>
      <c r="EU592" s="46"/>
      <c r="EV592" s="46"/>
      <c r="EW592" s="46"/>
      <c r="EX592" s="46"/>
      <c r="EY592" s="46"/>
      <c r="EZ592" s="46"/>
      <c r="FA592" s="46"/>
      <c r="FB592" s="46"/>
      <c r="FC592" s="46"/>
      <c r="FD592" s="46"/>
      <c r="FE592" s="46"/>
      <c r="FF592" s="46"/>
      <c r="FG592" s="46"/>
      <c r="FH592" s="46"/>
      <c r="FI592" s="46"/>
      <c r="FJ592" s="46"/>
      <c r="FK592" s="46"/>
      <c r="FL592" s="46"/>
      <c r="FM592" s="46"/>
      <c r="FN592" s="46"/>
      <c r="FO592" s="46"/>
      <c r="FP592" s="46"/>
      <c r="FQ592" s="46"/>
      <c r="FR592" s="46"/>
      <c r="FS592" s="46"/>
      <c r="FT592" s="46"/>
      <c r="FU592" s="46"/>
      <c r="FV592" s="46"/>
      <c r="FW592" s="46"/>
      <c r="FX592" s="46"/>
      <c r="FY592" s="46"/>
      <c r="FZ592" s="46"/>
      <c r="GA592" s="46"/>
      <c r="GB592" s="46"/>
      <c r="GC592" s="46"/>
      <c r="GD592" s="46"/>
      <c r="GE592" s="46"/>
      <c r="GF592" s="46"/>
      <c r="GG592" s="46"/>
      <c r="GH592" s="46"/>
      <c r="GI592" s="46"/>
      <c r="GJ592" s="46"/>
      <c r="GK592" s="46"/>
      <c r="GL592" s="46"/>
      <c r="GM592" s="46"/>
      <c r="GN592" s="46"/>
      <c r="GO592" s="46"/>
      <c r="GP592" s="46"/>
      <c r="GQ592" s="46"/>
      <c r="GR592" s="46"/>
      <c r="GS592" s="46"/>
      <c r="GT592" s="46"/>
      <c r="GU592" s="46"/>
      <c r="GV592" s="46"/>
      <c r="GW592" s="46"/>
      <c r="GX592" s="46"/>
      <c r="GY592" s="46"/>
      <c r="GZ592" s="46"/>
      <c r="HA592" s="46"/>
      <c r="HB592" s="46"/>
      <c r="HC592" s="46"/>
      <c r="HD592" s="46"/>
      <c r="HE592" s="46"/>
      <c r="HF592" s="46"/>
      <c r="HG592" s="46"/>
      <c r="HH592" s="46"/>
      <c r="HI592" s="46"/>
      <c r="HJ592" s="46"/>
      <c r="HK592" s="46"/>
      <c r="HL592" s="46"/>
      <c r="HM592" s="46"/>
      <c r="HN592" s="46"/>
      <c r="HO592" s="46"/>
      <c r="HP592" s="46"/>
      <c r="HQ592" s="46"/>
      <c r="HR592" s="46"/>
      <c r="HS592" s="46"/>
      <c r="HT592" s="46"/>
      <c r="HU592" s="46"/>
      <c r="HV592" s="46"/>
      <c r="HW592" s="46"/>
      <c r="HX592" s="46"/>
      <c r="HY592" s="46"/>
      <c r="HZ592" s="46"/>
      <c r="IA592" s="46"/>
      <c r="IB592" s="46"/>
      <c r="IC592" s="46"/>
      <c r="ID592" s="46"/>
      <c r="IE592" s="46"/>
      <c r="IF592" s="46"/>
      <c r="IG592" s="46"/>
      <c r="IH592" s="46"/>
      <c r="II592" s="46"/>
      <c r="IJ592" s="46"/>
      <c r="IK592" s="46"/>
      <c r="IL592" s="46"/>
      <c r="IM592" s="46"/>
      <c r="IN592" s="46"/>
      <c r="IO592" s="46"/>
      <c r="IP592" s="46"/>
      <c r="IQ592" s="46"/>
      <c r="IR592" s="46"/>
      <c r="IS592" s="46"/>
      <c r="IT592" s="46"/>
      <c r="IU592" s="46"/>
      <c r="IV592" s="46"/>
      <c r="IW592" s="46"/>
      <c r="IX592" s="46"/>
      <c r="IY592" s="46"/>
      <c r="IZ592" s="46"/>
      <c r="JA592" s="46"/>
      <c r="JB592" s="46"/>
      <c r="JC592" s="46"/>
      <c r="JD592" s="46"/>
      <c r="JE592" s="46"/>
    </row>
    <row r="593" spans="1:265" s="7" customFormat="1" ht="15" customHeight="1" thickBot="1" x14ac:dyDescent="0.25">
      <c r="A593" s="790"/>
      <c r="B593" s="73" t="s">
        <v>1110</v>
      </c>
      <c r="C593" s="74"/>
      <c r="D593" s="862" t="s">
        <v>901</v>
      </c>
      <c r="E593" s="905"/>
      <c r="F593" s="437"/>
      <c r="G593" s="438"/>
      <c r="H593" s="178" t="s">
        <v>351</v>
      </c>
      <c r="I593" s="178" t="s">
        <v>394</v>
      </c>
      <c r="J593" s="178"/>
      <c r="K593" s="212" t="s">
        <v>920</v>
      </c>
      <c r="L593" s="212" t="s">
        <v>401</v>
      </c>
      <c r="M593" s="501">
        <v>2</v>
      </c>
      <c r="N593" s="501" t="s">
        <v>98</v>
      </c>
      <c r="O593" s="212" t="s">
        <v>348</v>
      </c>
      <c r="P593" s="2159">
        <f t="shared" si="51"/>
        <v>4</v>
      </c>
      <c r="Q593" s="280">
        <v>3</v>
      </c>
      <c r="R593" s="281">
        <v>1</v>
      </c>
      <c r="S593" s="281"/>
      <c r="T593" s="281"/>
      <c r="U593" s="281"/>
      <c r="V593" s="281"/>
      <c r="W593" s="282"/>
      <c r="X593" s="122"/>
      <c r="Y593" s="122"/>
      <c r="Z593" s="63"/>
      <c r="AA593" s="46"/>
      <c r="AB593" s="46"/>
      <c r="AC593" s="46" t="str">
        <f t="shared" si="50"/>
        <v/>
      </c>
      <c r="AD593" s="46"/>
      <c r="AE593" s="46"/>
      <c r="AF593" s="2111">
        <f t="shared" si="52"/>
        <v>4</v>
      </c>
      <c r="AG593" s="2111">
        <f t="shared" si="53"/>
        <v>0</v>
      </c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6"/>
      <c r="CF593" s="46"/>
      <c r="CG593" s="46"/>
      <c r="CH593" s="46"/>
      <c r="CI593" s="46"/>
      <c r="CJ593" s="46"/>
      <c r="CK593" s="46"/>
      <c r="CL593" s="46"/>
      <c r="CM593" s="46"/>
      <c r="CN593" s="46"/>
      <c r="CO593" s="46"/>
      <c r="CP593" s="46"/>
      <c r="CQ593" s="46"/>
      <c r="CR593" s="46"/>
      <c r="CS593" s="46"/>
      <c r="CT593" s="46"/>
      <c r="CU593" s="46"/>
      <c r="CV593" s="46"/>
      <c r="CW593" s="46"/>
      <c r="CX593" s="46"/>
      <c r="CY593" s="46"/>
      <c r="CZ593" s="46"/>
      <c r="DA593" s="46"/>
      <c r="DB593" s="46"/>
      <c r="DC593" s="46"/>
      <c r="DD593" s="46"/>
      <c r="DE593" s="46"/>
      <c r="DF593" s="46"/>
      <c r="DG593" s="46"/>
      <c r="DH593" s="46"/>
      <c r="DI593" s="46"/>
      <c r="DJ593" s="46"/>
      <c r="DK593" s="46"/>
      <c r="DL593" s="46"/>
      <c r="DM593" s="46"/>
      <c r="DN593" s="46"/>
      <c r="DO593" s="46"/>
      <c r="DP593" s="46"/>
      <c r="DQ593" s="46"/>
      <c r="DR593" s="46"/>
      <c r="DS593" s="46"/>
      <c r="DT593" s="46"/>
      <c r="DU593" s="46"/>
      <c r="DV593" s="46"/>
      <c r="DW593" s="46"/>
      <c r="DX593" s="46"/>
      <c r="DY593" s="46"/>
      <c r="DZ593" s="46"/>
      <c r="EA593" s="46"/>
      <c r="EB593" s="46"/>
      <c r="EC593" s="46"/>
      <c r="ED593" s="46"/>
      <c r="EE593" s="46"/>
      <c r="EF593" s="46"/>
      <c r="EG593" s="46"/>
      <c r="EH593" s="46"/>
      <c r="EI593" s="46"/>
      <c r="EJ593" s="46"/>
      <c r="EK593" s="46"/>
      <c r="EL593" s="46"/>
      <c r="EM593" s="46"/>
      <c r="EN593" s="46"/>
      <c r="EO593" s="46"/>
      <c r="EP593" s="46"/>
      <c r="EQ593" s="46"/>
      <c r="ER593" s="46"/>
      <c r="ES593" s="46"/>
      <c r="ET593" s="46"/>
      <c r="EU593" s="46"/>
      <c r="EV593" s="46"/>
      <c r="EW593" s="46"/>
      <c r="EX593" s="46"/>
      <c r="EY593" s="46"/>
      <c r="EZ593" s="46"/>
      <c r="FA593" s="46"/>
      <c r="FB593" s="46"/>
      <c r="FC593" s="46"/>
      <c r="FD593" s="46"/>
      <c r="FE593" s="46"/>
      <c r="FF593" s="46"/>
      <c r="FG593" s="46"/>
      <c r="FH593" s="46"/>
      <c r="FI593" s="46"/>
      <c r="FJ593" s="46"/>
      <c r="FK593" s="46"/>
      <c r="FL593" s="46"/>
      <c r="FM593" s="46"/>
      <c r="FN593" s="46"/>
      <c r="FO593" s="46"/>
      <c r="FP593" s="46"/>
      <c r="FQ593" s="46"/>
      <c r="FR593" s="46"/>
      <c r="FS593" s="46"/>
      <c r="FT593" s="46"/>
      <c r="FU593" s="46"/>
      <c r="FV593" s="46"/>
      <c r="FW593" s="46"/>
      <c r="FX593" s="46"/>
      <c r="FY593" s="46"/>
      <c r="FZ593" s="46"/>
      <c r="GA593" s="46"/>
      <c r="GB593" s="46"/>
      <c r="GC593" s="46"/>
      <c r="GD593" s="46"/>
      <c r="GE593" s="46"/>
      <c r="GF593" s="46"/>
      <c r="GG593" s="46"/>
      <c r="GH593" s="46"/>
      <c r="GI593" s="46"/>
      <c r="GJ593" s="46"/>
      <c r="GK593" s="46"/>
      <c r="GL593" s="46"/>
      <c r="GM593" s="46"/>
      <c r="GN593" s="46"/>
      <c r="GO593" s="46"/>
      <c r="GP593" s="46"/>
      <c r="GQ593" s="46"/>
      <c r="GR593" s="46"/>
      <c r="GS593" s="46"/>
      <c r="GT593" s="46"/>
      <c r="GU593" s="46"/>
      <c r="GV593" s="46"/>
      <c r="GW593" s="46"/>
      <c r="GX593" s="46"/>
      <c r="GY593" s="46"/>
      <c r="GZ593" s="46"/>
      <c r="HA593" s="46"/>
      <c r="HB593" s="46"/>
      <c r="HC593" s="46"/>
      <c r="HD593" s="46"/>
      <c r="HE593" s="46"/>
      <c r="HF593" s="46"/>
      <c r="HG593" s="46"/>
      <c r="HH593" s="46"/>
      <c r="HI593" s="46"/>
      <c r="HJ593" s="46"/>
      <c r="HK593" s="46"/>
      <c r="HL593" s="46"/>
      <c r="HM593" s="46"/>
      <c r="HN593" s="46"/>
      <c r="HO593" s="46"/>
      <c r="HP593" s="46"/>
      <c r="HQ593" s="46"/>
      <c r="HR593" s="46"/>
      <c r="HS593" s="46"/>
      <c r="HT593" s="46"/>
      <c r="HU593" s="46"/>
      <c r="HV593" s="46"/>
      <c r="HW593" s="46"/>
      <c r="HX593" s="46"/>
      <c r="HY593" s="46"/>
      <c r="HZ593" s="46"/>
      <c r="IA593" s="46"/>
      <c r="IB593" s="46"/>
      <c r="IC593" s="46"/>
      <c r="ID593" s="46"/>
      <c r="IE593" s="46"/>
      <c r="IF593" s="46"/>
      <c r="IG593" s="46"/>
      <c r="IH593" s="46"/>
      <c r="II593" s="46"/>
      <c r="IJ593" s="46"/>
      <c r="IK593" s="46"/>
      <c r="IL593" s="46"/>
      <c r="IM593" s="46"/>
      <c r="IN593" s="46"/>
      <c r="IO593" s="46"/>
      <c r="IP593" s="46"/>
      <c r="IQ593" s="46"/>
      <c r="IR593" s="46"/>
      <c r="IS593" s="46"/>
      <c r="IT593" s="46"/>
      <c r="IU593" s="46"/>
      <c r="IV593" s="46"/>
      <c r="IW593" s="46"/>
      <c r="IX593" s="46"/>
      <c r="IY593" s="46"/>
      <c r="IZ593" s="46"/>
      <c r="JA593" s="46"/>
      <c r="JB593" s="46"/>
      <c r="JC593" s="46"/>
      <c r="JD593" s="46"/>
      <c r="JE593" s="46"/>
    </row>
    <row r="594" spans="1:265" s="7" customFormat="1" ht="15" customHeight="1" thickBot="1" x14ac:dyDescent="0.25">
      <c r="A594" s="790"/>
      <c r="B594" s="73" t="s">
        <v>1110</v>
      </c>
      <c r="C594" s="113"/>
      <c r="D594" s="884" t="s">
        <v>901</v>
      </c>
      <c r="E594" s="905"/>
      <c r="F594" s="437"/>
      <c r="G594" s="438"/>
      <c r="H594" s="184" t="s">
        <v>351</v>
      </c>
      <c r="I594" s="184" t="s">
        <v>1371</v>
      </c>
      <c r="J594" s="184"/>
      <c r="K594" s="225" t="s">
        <v>1792</v>
      </c>
      <c r="L594" s="225" t="s">
        <v>401</v>
      </c>
      <c r="M594" s="397" t="s">
        <v>1155</v>
      </c>
      <c r="N594" s="397" t="s">
        <v>24</v>
      </c>
      <c r="O594" s="225" t="s">
        <v>348</v>
      </c>
      <c r="P594" s="2159">
        <f t="shared" si="51"/>
        <v>4</v>
      </c>
      <c r="Q594" s="297">
        <v>3</v>
      </c>
      <c r="R594" s="298">
        <v>1</v>
      </c>
      <c r="S594" s="298"/>
      <c r="T594" s="298"/>
      <c r="U594" s="298"/>
      <c r="V594" s="298"/>
      <c r="W594" s="299"/>
      <c r="X594" s="122"/>
      <c r="Y594" s="122"/>
      <c r="Z594" s="63"/>
      <c r="AA594" s="46"/>
      <c r="AB594" s="46"/>
      <c r="AC594" s="46" t="str">
        <f t="shared" si="50"/>
        <v/>
      </c>
      <c r="AD594" s="46"/>
      <c r="AE594" s="46"/>
      <c r="AF594" s="2111">
        <f t="shared" si="52"/>
        <v>4</v>
      </c>
      <c r="AG594" s="2111">
        <f t="shared" si="53"/>
        <v>0</v>
      </c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6"/>
      <c r="CF594" s="46"/>
      <c r="CG594" s="46"/>
      <c r="CH594" s="46"/>
      <c r="CI594" s="46"/>
      <c r="CJ594" s="46"/>
      <c r="CK594" s="46"/>
      <c r="CL594" s="46"/>
      <c r="CM594" s="46"/>
      <c r="CN594" s="46"/>
      <c r="CO594" s="46"/>
      <c r="CP594" s="46"/>
      <c r="CQ594" s="46"/>
      <c r="CR594" s="46"/>
      <c r="CS594" s="46"/>
      <c r="CT594" s="46"/>
      <c r="CU594" s="46"/>
      <c r="CV594" s="46"/>
      <c r="CW594" s="46"/>
      <c r="CX594" s="46"/>
      <c r="CY594" s="46"/>
      <c r="CZ594" s="46"/>
      <c r="DA594" s="46"/>
      <c r="DB594" s="46"/>
      <c r="DC594" s="46"/>
      <c r="DD594" s="46"/>
      <c r="DE594" s="46"/>
      <c r="DF594" s="46"/>
      <c r="DG594" s="46"/>
      <c r="DH594" s="46"/>
      <c r="DI594" s="46"/>
      <c r="DJ594" s="46"/>
      <c r="DK594" s="46"/>
      <c r="DL594" s="46"/>
      <c r="DM594" s="46"/>
      <c r="DN594" s="46"/>
      <c r="DO594" s="46"/>
      <c r="DP594" s="46"/>
      <c r="DQ594" s="46"/>
      <c r="DR594" s="46"/>
      <c r="DS594" s="46"/>
      <c r="DT594" s="46"/>
      <c r="DU594" s="46"/>
      <c r="DV594" s="46"/>
      <c r="DW594" s="46"/>
      <c r="DX594" s="46"/>
      <c r="DY594" s="46"/>
      <c r="DZ594" s="46"/>
      <c r="EA594" s="46"/>
      <c r="EB594" s="46"/>
      <c r="EC594" s="46"/>
      <c r="ED594" s="46"/>
      <c r="EE594" s="46"/>
      <c r="EF594" s="46"/>
      <c r="EG594" s="46"/>
      <c r="EH594" s="46"/>
      <c r="EI594" s="46"/>
      <c r="EJ594" s="46"/>
      <c r="EK594" s="46"/>
      <c r="EL594" s="46"/>
      <c r="EM594" s="46"/>
      <c r="EN594" s="46"/>
      <c r="EO594" s="46"/>
      <c r="EP594" s="46"/>
      <c r="EQ594" s="46"/>
      <c r="ER594" s="46"/>
      <c r="ES594" s="46"/>
      <c r="ET594" s="46"/>
      <c r="EU594" s="46"/>
      <c r="EV594" s="46"/>
      <c r="EW594" s="46"/>
      <c r="EX594" s="46"/>
      <c r="EY594" s="46"/>
      <c r="EZ594" s="46"/>
      <c r="FA594" s="46"/>
      <c r="FB594" s="46"/>
      <c r="FC594" s="46"/>
      <c r="FD594" s="46"/>
      <c r="FE594" s="46"/>
      <c r="FF594" s="46"/>
      <c r="FG594" s="46"/>
      <c r="FH594" s="46"/>
      <c r="FI594" s="46"/>
      <c r="FJ594" s="46"/>
      <c r="FK594" s="46"/>
      <c r="FL594" s="46"/>
      <c r="FM594" s="46"/>
      <c r="FN594" s="46"/>
      <c r="FO594" s="46"/>
      <c r="FP594" s="46"/>
      <c r="FQ594" s="46"/>
      <c r="FR594" s="46"/>
      <c r="FS594" s="46"/>
      <c r="FT594" s="46"/>
      <c r="FU594" s="46"/>
      <c r="FV594" s="46"/>
      <c r="FW594" s="46"/>
      <c r="FX594" s="46"/>
      <c r="FY594" s="46"/>
      <c r="FZ594" s="46"/>
      <c r="GA594" s="46"/>
      <c r="GB594" s="46"/>
      <c r="GC594" s="46"/>
      <c r="GD594" s="46"/>
      <c r="GE594" s="46"/>
      <c r="GF594" s="46"/>
      <c r="GG594" s="46"/>
      <c r="GH594" s="46"/>
      <c r="GI594" s="46"/>
      <c r="GJ594" s="46"/>
      <c r="GK594" s="46"/>
      <c r="GL594" s="46"/>
      <c r="GM594" s="46"/>
      <c r="GN594" s="46"/>
      <c r="GO594" s="46"/>
      <c r="GP594" s="46"/>
      <c r="GQ594" s="46"/>
      <c r="GR594" s="46"/>
      <c r="GS594" s="46"/>
      <c r="GT594" s="46"/>
      <c r="GU594" s="46"/>
      <c r="GV594" s="46"/>
      <c r="GW594" s="46"/>
      <c r="GX594" s="46"/>
      <c r="GY594" s="46"/>
      <c r="GZ594" s="46"/>
      <c r="HA594" s="46"/>
      <c r="HB594" s="46"/>
      <c r="HC594" s="46"/>
      <c r="HD594" s="46"/>
      <c r="HE594" s="46"/>
      <c r="HF594" s="46"/>
      <c r="HG594" s="46"/>
      <c r="HH594" s="46"/>
      <c r="HI594" s="46"/>
      <c r="HJ594" s="46"/>
      <c r="HK594" s="46"/>
      <c r="HL594" s="46"/>
      <c r="HM594" s="46"/>
      <c r="HN594" s="46"/>
      <c r="HO594" s="46"/>
      <c r="HP594" s="46"/>
      <c r="HQ594" s="46"/>
      <c r="HR594" s="46"/>
      <c r="HS594" s="46"/>
      <c r="HT594" s="46"/>
      <c r="HU594" s="46"/>
      <c r="HV594" s="46"/>
      <c r="HW594" s="46"/>
      <c r="HX594" s="46"/>
      <c r="HY594" s="46"/>
      <c r="HZ594" s="46"/>
      <c r="IA594" s="46"/>
      <c r="IB594" s="46"/>
      <c r="IC594" s="46"/>
      <c r="ID594" s="46"/>
      <c r="IE594" s="46"/>
      <c r="IF594" s="46"/>
      <c r="IG594" s="46"/>
      <c r="IH594" s="46"/>
      <c r="II594" s="46"/>
      <c r="IJ594" s="46"/>
      <c r="IK594" s="46"/>
      <c r="IL594" s="46"/>
      <c r="IM594" s="46"/>
      <c r="IN594" s="46"/>
      <c r="IO594" s="46"/>
      <c r="IP594" s="46"/>
      <c r="IQ594" s="46"/>
      <c r="IR594" s="46"/>
      <c r="IS594" s="46"/>
      <c r="IT594" s="46"/>
      <c r="IU594" s="46"/>
      <c r="IV594" s="46"/>
      <c r="IW594" s="46"/>
      <c r="IX594" s="46"/>
      <c r="IY594" s="46"/>
      <c r="IZ594" s="46"/>
      <c r="JA594" s="46"/>
      <c r="JB594" s="46"/>
      <c r="JC594" s="46"/>
      <c r="JD594" s="46"/>
      <c r="JE594" s="46"/>
    </row>
    <row r="595" spans="1:265" s="7" customFormat="1" ht="15" customHeight="1" thickBot="1" x14ac:dyDescent="0.25">
      <c r="A595" s="790"/>
      <c r="B595" s="73" t="s">
        <v>1110</v>
      </c>
      <c r="C595" s="113"/>
      <c r="D595" s="884" t="s">
        <v>901</v>
      </c>
      <c r="E595" s="905"/>
      <c r="F595" s="437"/>
      <c r="G595" s="438"/>
      <c r="H595" s="184" t="s">
        <v>351</v>
      </c>
      <c r="I595" s="184" t="s">
        <v>394</v>
      </c>
      <c r="J595" s="184"/>
      <c r="K595" s="225" t="s">
        <v>1391</v>
      </c>
      <c r="L595" s="225" t="s">
        <v>401</v>
      </c>
      <c r="M595" s="397">
        <v>2</v>
      </c>
      <c r="N595" s="397" t="s">
        <v>98</v>
      </c>
      <c r="O595" s="225" t="s">
        <v>348</v>
      </c>
      <c r="P595" s="2159">
        <f t="shared" si="51"/>
        <v>4</v>
      </c>
      <c r="Q595" s="297">
        <v>3</v>
      </c>
      <c r="R595" s="298">
        <v>1</v>
      </c>
      <c r="S595" s="298"/>
      <c r="T595" s="298"/>
      <c r="U595" s="298"/>
      <c r="V595" s="298"/>
      <c r="W595" s="299"/>
      <c r="X595" s="122"/>
      <c r="Y595" s="122"/>
      <c r="Z595" s="63"/>
      <c r="AA595" s="46"/>
      <c r="AB595" s="46"/>
      <c r="AC595" s="46" t="str">
        <f t="shared" si="50"/>
        <v/>
      </c>
      <c r="AD595" s="46"/>
      <c r="AE595" s="46"/>
      <c r="AF595" s="2111">
        <f t="shared" si="52"/>
        <v>4</v>
      </c>
      <c r="AG595" s="2111">
        <f t="shared" si="53"/>
        <v>0</v>
      </c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  <c r="BP595" s="46"/>
      <c r="BQ595" s="46"/>
      <c r="BR595" s="46"/>
      <c r="BS595" s="46"/>
      <c r="BT595" s="46"/>
      <c r="BU595" s="46"/>
      <c r="BV595" s="46"/>
      <c r="BW595" s="46"/>
      <c r="BX595" s="46"/>
      <c r="BY595" s="46"/>
      <c r="BZ595" s="46"/>
      <c r="CA595" s="46"/>
      <c r="CB595" s="46"/>
      <c r="CC595" s="46"/>
      <c r="CD595" s="46"/>
      <c r="CE595" s="46"/>
      <c r="CF595" s="46"/>
      <c r="CG595" s="46"/>
      <c r="CH595" s="46"/>
      <c r="CI595" s="46"/>
      <c r="CJ595" s="46"/>
      <c r="CK595" s="46"/>
      <c r="CL595" s="46"/>
      <c r="CM595" s="46"/>
      <c r="CN595" s="46"/>
      <c r="CO595" s="46"/>
      <c r="CP595" s="46"/>
      <c r="CQ595" s="46"/>
      <c r="CR595" s="46"/>
      <c r="CS595" s="46"/>
      <c r="CT595" s="46"/>
      <c r="CU595" s="46"/>
      <c r="CV595" s="46"/>
      <c r="CW595" s="46"/>
      <c r="CX595" s="46"/>
      <c r="CY595" s="46"/>
      <c r="CZ595" s="46"/>
      <c r="DA595" s="46"/>
      <c r="DB595" s="46"/>
      <c r="DC595" s="46"/>
      <c r="DD595" s="46"/>
      <c r="DE595" s="46"/>
      <c r="DF595" s="46"/>
      <c r="DG595" s="46"/>
      <c r="DH595" s="46"/>
      <c r="DI595" s="46"/>
      <c r="DJ595" s="46"/>
      <c r="DK595" s="46"/>
      <c r="DL595" s="46"/>
      <c r="DM595" s="46"/>
      <c r="DN595" s="46"/>
      <c r="DO595" s="46"/>
      <c r="DP595" s="46"/>
      <c r="DQ595" s="46"/>
      <c r="DR595" s="46"/>
      <c r="DS595" s="46"/>
      <c r="DT595" s="46"/>
      <c r="DU595" s="46"/>
      <c r="DV595" s="46"/>
      <c r="DW595" s="46"/>
      <c r="DX595" s="46"/>
      <c r="DY595" s="46"/>
      <c r="DZ595" s="46"/>
      <c r="EA595" s="46"/>
      <c r="EB595" s="46"/>
      <c r="EC595" s="46"/>
      <c r="ED595" s="46"/>
      <c r="EE595" s="46"/>
      <c r="EF595" s="46"/>
      <c r="EG595" s="46"/>
      <c r="EH595" s="46"/>
      <c r="EI595" s="46"/>
      <c r="EJ595" s="46"/>
      <c r="EK595" s="46"/>
      <c r="EL595" s="46"/>
      <c r="EM595" s="46"/>
      <c r="EN595" s="46"/>
      <c r="EO595" s="46"/>
      <c r="EP595" s="46"/>
      <c r="EQ595" s="46"/>
      <c r="ER595" s="46"/>
      <c r="ES595" s="46"/>
      <c r="ET595" s="46"/>
      <c r="EU595" s="46"/>
      <c r="EV595" s="46"/>
      <c r="EW595" s="46"/>
      <c r="EX595" s="46"/>
      <c r="EY595" s="46"/>
      <c r="EZ595" s="46"/>
      <c r="FA595" s="46"/>
      <c r="FB595" s="46"/>
      <c r="FC595" s="46"/>
      <c r="FD595" s="46"/>
      <c r="FE595" s="46"/>
      <c r="FF595" s="46"/>
      <c r="FG595" s="46"/>
      <c r="FH595" s="46"/>
      <c r="FI595" s="46"/>
      <c r="FJ595" s="46"/>
      <c r="FK595" s="46"/>
      <c r="FL595" s="46"/>
      <c r="FM595" s="46"/>
      <c r="FN595" s="46"/>
      <c r="FO595" s="46"/>
      <c r="FP595" s="46"/>
      <c r="FQ595" s="46"/>
      <c r="FR595" s="46"/>
      <c r="FS595" s="46"/>
      <c r="FT595" s="46"/>
      <c r="FU595" s="46"/>
      <c r="FV595" s="46"/>
      <c r="FW595" s="46"/>
      <c r="FX595" s="46"/>
      <c r="FY595" s="46"/>
      <c r="FZ595" s="46"/>
      <c r="GA595" s="46"/>
      <c r="GB595" s="46"/>
      <c r="GC595" s="46"/>
      <c r="GD595" s="46"/>
      <c r="GE595" s="46"/>
      <c r="GF595" s="46"/>
      <c r="GG595" s="46"/>
      <c r="GH595" s="46"/>
      <c r="GI595" s="46"/>
      <c r="GJ595" s="46"/>
      <c r="GK595" s="46"/>
      <c r="GL595" s="46"/>
      <c r="GM595" s="46"/>
      <c r="GN595" s="46"/>
      <c r="GO595" s="46"/>
      <c r="GP595" s="46"/>
      <c r="GQ595" s="46"/>
      <c r="GR595" s="46"/>
      <c r="GS595" s="46"/>
      <c r="GT595" s="46"/>
      <c r="GU595" s="46"/>
      <c r="GV595" s="46"/>
      <c r="GW595" s="46"/>
      <c r="GX595" s="46"/>
      <c r="GY595" s="46"/>
      <c r="GZ595" s="46"/>
      <c r="HA595" s="46"/>
      <c r="HB595" s="46"/>
      <c r="HC595" s="46"/>
      <c r="HD595" s="46"/>
      <c r="HE595" s="46"/>
      <c r="HF595" s="46"/>
      <c r="HG595" s="46"/>
      <c r="HH595" s="46"/>
      <c r="HI595" s="46"/>
      <c r="HJ595" s="46"/>
      <c r="HK595" s="46"/>
      <c r="HL595" s="46"/>
      <c r="HM595" s="46"/>
      <c r="HN595" s="46"/>
      <c r="HO595" s="46"/>
      <c r="HP595" s="46"/>
      <c r="HQ595" s="46"/>
      <c r="HR595" s="46"/>
      <c r="HS595" s="46"/>
      <c r="HT595" s="46"/>
      <c r="HU595" s="46"/>
      <c r="HV595" s="46"/>
      <c r="HW595" s="46"/>
      <c r="HX595" s="46"/>
      <c r="HY595" s="46"/>
      <c r="HZ595" s="46"/>
      <c r="IA595" s="46"/>
      <c r="IB595" s="46"/>
      <c r="IC595" s="46"/>
      <c r="ID595" s="46"/>
      <c r="IE595" s="46"/>
      <c r="IF595" s="46"/>
      <c r="IG595" s="46"/>
      <c r="IH595" s="46"/>
      <c r="II595" s="46"/>
      <c r="IJ595" s="46"/>
      <c r="IK595" s="46"/>
      <c r="IL595" s="46"/>
      <c r="IM595" s="46"/>
      <c r="IN595" s="46"/>
      <c r="IO595" s="46"/>
      <c r="IP595" s="46"/>
      <c r="IQ595" s="46"/>
      <c r="IR595" s="46"/>
      <c r="IS595" s="46"/>
      <c r="IT595" s="46"/>
      <c r="IU595" s="46"/>
      <c r="IV595" s="46"/>
      <c r="IW595" s="46"/>
      <c r="IX595" s="46"/>
      <c r="IY595" s="46"/>
      <c r="IZ595" s="46"/>
      <c r="JA595" s="46"/>
      <c r="JB595" s="46"/>
      <c r="JC595" s="46"/>
      <c r="JD595" s="46"/>
      <c r="JE595" s="46"/>
    </row>
    <row r="596" spans="1:265" s="7" customFormat="1" ht="15" customHeight="1" thickBot="1" x14ac:dyDescent="0.25">
      <c r="A596" s="790"/>
      <c r="B596" s="73" t="s">
        <v>1110</v>
      </c>
      <c r="C596" s="113"/>
      <c r="D596" s="884" t="s">
        <v>901</v>
      </c>
      <c r="E596" s="905"/>
      <c r="F596" s="437"/>
      <c r="G596" s="438"/>
      <c r="H596" s="184" t="s">
        <v>351</v>
      </c>
      <c r="I596" s="184" t="s">
        <v>1371</v>
      </c>
      <c r="J596" s="184"/>
      <c r="K596" s="225" t="s">
        <v>311</v>
      </c>
      <c r="L596" s="225" t="s">
        <v>401</v>
      </c>
      <c r="M596" s="397">
        <v>3</v>
      </c>
      <c r="N596" s="397" t="s">
        <v>24</v>
      </c>
      <c r="O596" s="225" t="s">
        <v>348</v>
      </c>
      <c r="P596" s="2159">
        <f t="shared" si="51"/>
        <v>4</v>
      </c>
      <c r="Q596" s="297">
        <v>3</v>
      </c>
      <c r="R596" s="298">
        <v>1</v>
      </c>
      <c r="S596" s="298"/>
      <c r="T596" s="298"/>
      <c r="U596" s="298"/>
      <c r="V596" s="298"/>
      <c r="W596" s="299"/>
      <c r="X596" s="122"/>
      <c r="Y596" s="122"/>
      <c r="Z596" s="63"/>
      <c r="AA596" s="46"/>
      <c r="AB596" s="46"/>
      <c r="AC596" s="46" t="str">
        <f t="shared" si="50"/>
        <v/>
      </c>
      <c r="AD596" s="46"/>
      <c r="AE596" s="46"/>
      <c r="AF596" s="2111">
        <f t="shared" si="52"/>
        <v>4</v>
      </c>
      <c r="AG596" s="2111">
        <f t="shared" si="53"/>
        <v>0</v>
      </c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  <c r="BP596" s="46"/>
      <c r="BQ596" s="46"/>
      <c r="BR596" s="46"/>
      <c r="BS596" s="46"/>
      <c r="BT596" s="46"/>
      <c r="BU596" s="46"/>
      <c r="BV596" s="46"/>
      <c r="BW596" s="46"/>
      <c r="BX596" s="46"/>
      <c r="BY596" s="46"/>
      <c r="BZ596" s="46"/>
      <c r="CA596" s="46"/>
      <c r="CB596" s="46"/>
      <c r="CC596" s="46"/>
      <c r="CD596" s="46"/>
      <c r="CE596" s="46"/>
      <c r="CF596" s="46"/>
      <c r="CG596" s="46"/>
      <c r="CH596" s="46"/>
      <c r="CI596" s="46"/>
      <c r="CJ596" s="46"/>
      <c r="CK596" s="46"/>
      <c r="CL596" s="46"/>
      <c r="CM596" s="46"/>
      <c r="CN596" s="46"/>
      <c r="CO596" s="46"/>
      <c r="CP596" s="46"/>
      <c r="CQ596" s="46"/>
      <c r="CR596" s="46"/>
      <c r="CS596" s="46"/>
      <c r="CT596" s="46"/>
      <c r="CU596" s="46"/>
      <c r="CV596" s="46"/>
      <c r="CW596" s="46"/>
      <c r="CX596" s="46"/>
      <c r="CY596" s="46"/>
      <c r="CZ596" s="46"/>
      <c r="DA596" s="46"/>
      <c r="DB596" s="46"/>
      <c r="DC596" s="46"/>
      <c r="DD596" s="46"/>
      <c r="DE596" s="46"/>
      <c r="DF596" s="46"/>
      <c r="DG596" s="46"/>
      <c r="DH596" s="46"/>
      <c r="DI596" s="46"/>
      <c r="DJ596" s="46"/>
      <c r="DK596" s="46"/>
      <c r="DL596" s="46"/>
      <c r="DM596" s="46"/>
      <c r="DN596" s="46"/>
      <c r="DO596" s="46"/>
      <c r="DP596" s="46"/>
      <c r="DQ596" s="46"/>
      <c r="DR596" s="46"/>
      <c r="DS596" s="46"/>
      <c r="DT596" s="46"/>
      <c r="DU596" s="46"/>
      <c r="DV596" s="46"/>
      <c r="DW596" s="46"/>
      <c r="DX596" s="46"/>
      <c r="DY596" s="46"/>
      <c r="DZ596" s="46"/>
      <c r="EA596" s="46"/>
      <c r="EB596" s="46"/>
      <c r="EC596" s="46"/>
      <c r="ED596" s="46"/>
      <c r="EE596" s="46"/>
      <c r="EF596" s="46"/>
      <c r="EG596" s="46"/>
      <c r="EH596" s="46"/>
      <c r="EI596" s="46"/>
      <c r="EJ596" s="46"/>
      <c r="EK596" s="46"/>
      <c r="EL596" s="46"/>
      <c r="EM596" s="46"/>
      <c r="EN596" s="46"/>
      <c r="EO596" s="46"/>
      <c r="EP596" s="46"/>
      <c r="EQ596" s="46"/>
      <c r="ER596" s="46"/>
      <c r="ES596" s="46"/>
      <c r="ET596" s="46"/>
      <c r="EU596" s="46"/>
      <c r="EV596" s="46"/>
      <c r="EW596" s="46"/>
      <c r="EX596" s="46"/>
      <c r="EY596" s="46"/>
      <c r="EZ596" s="46"/>
      <c r="FA596" s="46"/>
      <c r="FB596" s="46"/>
      <c r="FC596" s="46"/>
      <c r="FD596" s="46"/>
      <c r="FE596" s="46"/>
      <c r="FF596" s="46"/>
      <c r="FG596" s="46"/>
      <c r="FH596" s="46"/>
      <c r="FI596" s="46"/>
      <c r="FJ596" s="46"/>
      <c r="FK596" s="46"/>
      <c r="FL596" s="46"/>
      <c r="FM596" s="46"/>
      <c r="FN596" s="46"/>
      <c r="FO596" s="46"/>
      <c r="FP596" s="46"/>
      <c r="FQ596" s="46"/>
      <c r="FR596" s="46"/>
      <c r="FS596" s="46"/>
      <c r="FT596" s="46"/>
      <c r="FU596" s="46"/>
      <c r="FV596" s="46"/>
      <c r="FW596" s="46"/>
      <c r="FX596" s="46"/>
      <c r="FY596" s="46"/>
      <c r="FZ596" s="46"/>
      <c r="GA596" s="46"/>
      <c r="GB596" s="46"/>
      <c r="GC596" s="46"/>
      <c r="GD596" s="46"/>
      <c r="GE596" s="46"/>
      <c r="GF596" s="46"/>
      <c r="GG596" s="46"/>
      <c r="GH596" s="46"/>
      <c r="GI596" s="46"/>
      <c r="GJ596" s="46"/>
      <c r="GK596" s="46"/>
      <c r="GL596" s="46"/>
      <c r="GM596" s="46"/>
      <c r="GN596" s="46"/>
      <c r="GO596" s="46"/>
      <c r="GP596" s="46"/>
      <c r="GQ596" s="46"/>
      <c r="GR596" s="46"/>
      <c r="GS596" s="46"/>
      <c r="GT596" s="46"/>
      <c r="GU596" s="46"/>
      <c r="GV596" s="46"/>
      <c r="GW596" s="46"/>
      <c r="GX596" s="46"/>
      <c r="GY596" s="46"/>
      <c r="GZ596" s="46"/>
      <c r="HA596" s="46"/>
      <c r="HB596" s="46"/>
      <c r="HC596" s="46"/>
      <c r="HD596" s="46"/>
      <c r="HE596" s="46"/>
      <c r="HF596" s="46"/>
      <c r="HG596" s="46"/>
      <c r="HH596" s="46"/>
      <c r="HI596" s="46"/>
      <c r="HJ596" s="46"/>
      <c r="HK596" s="46"/>
      <c r="HL596" s="46"/>
      <c r="HM596" s="46"/>
      <c r="HN596" s="46"/>
      <c r="HO596" s="46"/>
      <c r="HP596" s="46"/>
      <c r="HQ596" s="46"/>
      <c r="HR596" s="46"/>
      <c r="HS596" s="46"/>
      <c r="HT596" s="46"/>
      <c r="HU596" s="46"/>
      <c r="HV596" s="46"/>
      <c r="HW596" s="46"/>
      <c r="HX596" s="46"/>
      <c r="HY596" s="46"/>
      <c r="HZ596" s="46"/>
      <c r="IA596" s="46"/>
      <c r="IB596" s="46"/>
      <c r="IC596" s="46"/>
      <c r="ID596" s="46"/>
      <c r="IE596" s="46"/>
      <c r="IF596" s="46"/>
      <c r="IG596" s="46"/>
      <c r="IH596" s="46"/>
      <c r="II596" s="46"/>
      <c r="IJ596" s="46"/>
      <c r="IK596" s="46"/>
      <c r="IL596" s="46"/>
      <c r="IM596" s="46"/>
      <c r="IN596" s="46"/>
      <c r="IO596" s="46"/>
      <c r="IP596" s="46"/>
      <c r="IQ596" s="46"/>
      <c r="IR596" s="46"/>
      <c r="IS596" s="46"/>
      <c r="IT596" s="46"/>
      <c r="IU596" s="46"/>
      <c r="IV596" s="46"/>
      <c r="IW596" s="46"/>
      <c r="IX596" s="46"/>
      <c r="IY596" s="46"/>
      <c r="IZ596" s="46"/>
      <c r="JA596" s="46"/>
      <c r="JB596" s="46"/>
      <c r="JC596" s="46"/>
      <c r="JD596" s="46"/>
      <c r="JE596" s="46"/>
    </row>
    <row r="597" spans="1:265" s="7" customFormat="1" ht="15" customHeight="1" thickBot="1" x14ac:dyDescent="0.25">
      <c r="A597" s="790"/>
      <c r="B597" s="73" t="s">
        <v>1110</v>
      </c>
      <c r="C597" s="113"/>
      <c r="D597" s="884" t="s">
        <v>901</v>
      </c>
      <c r="E597" s="905"/>
      <c r="F597" s="437"/>
      <c r="G597" s="438"/>
      <c r="H597" s="184" t="s">
        <v>351</v>
      </c>
      <c r="I597" s="184" t="s">
        <v>394</v>
      </c>
      <c r="J597" s="1723" t="s">
        <v>1424</v>
      </c>
      <c r="K597" s="742" t="s">
        <v>1508</v>
      </c>
      <c r="L597" s="225"/>
      <c r="M597" s="397"/>
      <c r="N597" s="397"/>
      <c r="O597" s="225"/>
      <c r="P597" s="2159">
        <f t="shared" si="51"/>
        <v>0</v>
      </c>
      <c r="Q597" s="297"/>
      <c r="R597" s="298"/>
      <c r="S597" s="298"/>
      <c r="T597" s="298"/>
      <c r="U597" s="298"/>
      <c r="V597" s="298"/>
      <c r="W597" s="299">
        <v>4</v>
      </c>
      <c r="X597" s="122"/>
      <c r="Y597" s="122"/>
      <c r="Z597" s="63"/>
      <c r="AA597" s="46"/>
      <c r="AB597" s="46"/>
      <c r="AC597" s="46" t="str">
        <f t="shared" si="50"/>
        <v/>
      </c>
      <c r="AD597" s="46"/>
      <c r="AE597" s="46"/>
      <c r="AF597" s="2111">
        <f t="shared" si="52"/>
        <v>0</v>
      </c>
      <c r="AG597" s="2111">
        <f t="shared" si="53"/>
        <v>4</v>
      </c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6"/>
      <c r="CF597" s="46"/>
      <c r="CG597" s="46"/>
      <c r="CH597" s="46"/>
      <c r="CI597" s="46"/>
      <c r="CJ597" s="46"/>
      <c r="CK597" s="46"/>
      <c r="CL597" s="46"/>
      <c r="CM597" s="46"/>
      <c r="CN597" s="46"/>
      <c r="CO597" s="46"/>
      <c r="CP597" s="46"/>
      <c r="CQ597" s="46"/>
      <c r="CR597" s="46"/>
      <c r="CS597" s="46"/>
      <c r="CT597" s="46"/>
      <c r="CU597" s="46"/>
      <c r="CV597" s="46"/>
      <c r="CW597" s="46"/>
      <c r="CX597" s="46"/>
      <c r="CY597" s="46"/>
      <c r="CZ597" s="46"/>
      <c r="DA597" s="46"/>
      <c r="DB597" s="46"/>
      <c r="DC597" s="46"/>
      <c r="DD597" s="46"/>
      <c r="DE597" s="46"/>
      <c r="DF597" s="46"/>
      <c r="DG597" s="46"/>
      <c r="DH597" s="46"/>
      <c r="DI597" s="46"/>
      <c r="DJ597" s="46"/>
      <c r="DK597" s="46"/>
      <c r="DL597" s="46"/>
      <c r="DM597" s="46"/>
      <c r="DN597" s="46"/>
      <c r="DO597" s="46"/>
      <c r="DP597" s="46"/>
      <c r="DQ597" s="46"/>
      <c r="DR597" s="46"/>
      <c r="DS597" s="46"/>
      <c r="DT597" s="46"/>
      <c r="DU597" s="46"/>
      <c r="DV597" s="46"/>
      <c r="DW597" s="46"/>
      <c r="DX597" s="46"/>
      <c r="DY597" s="46"/>
      <c r="DZ597" s="46"/>
      <c r="EA597" s="46"/>
      <c r="EB597" s="46"/>
      <c r="EC597" s="46"/>
      <c r="ED597" s="46"/>
      <c r="EE597" s="46"/>
      <c r="EF597" s="46"/>
      <c r="EG597" s="46"/>
      <c r="EH597" s="46"/>
      <c r="EI597" s="46"/>
      <c r="EJ597" s="46"/>
      <c r="EK597" s="46"/>
      <c r="EL597" s="46"/>
      <c r="EM597" s="46"/>
      <c r="EN597" s="46"/>
      <c r="EO597" s="46"/>
      <c r="EP597" s="46"/>
      <c r="EQ597" s="46"/>
      <c r="ER597" s="46"/>
      <c r="ES597" s="46"/>
      <c r="ET597" s="46"/>
      <c r="EU597" s="46"/>
      <c r="EV597" s="46"/>
      <c r="EW597" s="46"/>
      <c r="EX597" s="46"/>
      <c r="EY597" s="46"/>
      <c r="EZ597" s="46"/>
      <c r="FA597" s="46"/>
      <c r="FB597" s="46"/>
      <c r="FC597" s="46"/>
      <c r="FD597" s="46"/>
      <c r="FE597" s="46"/>
      <c r="FF597" s="46"/>
      <c r="FG597" s="46"/>
      <c r="FH597" s="46"/>
      <c r="FI597" s="46"/>
      <c r="FJ597" s="46"/>
      <c r="FK597" s="46"/>
      <c r="FL597" s="46"/>
      <c r="FM597" s="46"/>
      <c r="FN597" s="46"/>
      <c r="FO597" s="46"/>
      <c r="FP597" s="46"/>
      <c r="FQ597" s="46"/>
      <c r="FR597" s="46"/>
      <c r="FS597" s="46"/>
      <c r="FT597" s="46"/>
      <c r="FU597" s="46"/>
      <c r="FV597" s="46"/>
      <c r="FW597" s="46"/>
      <c r="FX597" s="46"/>
      <c r="FY597" s="46"/>
      <c r="FZ597" s="46"/>
      <c r="GA597" s="46"/>
      <c r="GB597" s="46"/>
      <c r="GC597" s="46"/>
      <c r="GD597" s="46"/>
      <c r="GE597" s="46"/>
      <c r="GF597" s="46"/>
      <c r="GG597" s="46"/>
      <c r="GH597" s="46"/>
      <c r="GI597" s="46"/>
      <c r="GJ597" s="46"/>
      <c r="GK597" s="46"/>
      <c r="GL597" s="46"/>
      <c r="GM597" s="46"/>
      <c r="GN597" s="46"/>
      <c r="GO597" s="46"/>
      <c r="GP597" s="46"/>
      <c r="GQ597" s="46"/>
      <c r="GR597" s="46"/>
      <c r="GS597" s="46"/>
      <c r="GT597" s="46"/>
      <c r="GU597" s="46"/>
      <c r="GV597" s="46"/>
      <c r="GW597" s="46"/>
      <c r="GX597" s="46"/>
      <c r="GY597" s="46"/>
      <c r="GZ597" s="46"/>
      <c r="HA597" s="46"/>
      <c r="HB597" s="46"/>
      <c r="HC597" s="46"/>
      <c r="HD597" s="46"/>
      <c r="HE597" s="46"/>
      <c r="HF597" s="46"/>
      <c r="HG597" s="46"/>
      <c r="HH597" s="46"/>
      <c r="HI597" s="46"/>
      <c r="HJ597" s="46"/>
      <c r="HK597" s="46"/>
      <c r="HL597" s="46"/>
      <c r="HM597" s="46"/>
      <c r="HN597" s="46"/>
      <c r="HO597" s="46"/>
      <c r="HP597" s="46"/>
      <c r="HQ597" s="46"/>
      <c r="HR597" s="46"/>
      <c r="HS597" s="46"/>
      <c r="HT597" s="46"/>
      <c r="HU597" s="46"/>
      <c r="HV597" s="46"/>
      <c r="HW597" s="46"/>
      <c r="HX597" s="46"/>
      <c r="HY597" s="46"/>
      <c r="HZ597" s="46"/>
      <c r="IA597" s="46"/>
      <c r="IB597" s="46"/>
      <c r="IC597" s="46"/>
      <c r="ID597" s="46"/>
      <c r="IE597" s="46"/>
      <c r="IF597" s="46"/>
      <c r="IG597" s="46"/>
      <c r="IH597" s="46"/>
      <c r="II597" s="46"/>
      <c r="IJ597" s="46"/>
      <c r="IK597" s="46"/>
      <c r="IL597" s="46"/>
      <c r="IM597" s="46"/>
      <c r="IN597" s="46"/>
      <c r="IO597" s="46"/>
      <c r="IP597" s="46"/>
      <c r="IQ597" s="46"/>
      <c r="IR597" s="46"/>
      <c r="IS597" s="46"/>
      <c r="IT597" s="46"/>
      <c r="IU597" s="46"/>
      <c r="IV597" s="46"/>
      <c r="IW597" s="46"/>
      <c r="IX597" s="46"/>
      <c r="IY597" s="46"/>
      <c r="IZ597" s="46"/>
      <c r="JA597" s="46"/>
      <c r="JB597" s="46"/>
      <c r="JC597" s="46"/>
      <c r="JD597" s="46"/>
      <c r="JE597" s="46"/>
    </row>
    <row r="598" spans="1:265" s="7" customFormat="1" ht="15" customHeight="1" thickBot="1" x14ac:dyDescent="0.25">
      <c r="A598" s="790"/>
      <c r="B598" s="73" t="s">
        <v>1110</v>
      </c>
      <c r="C598" s="113"/>
      <c r="D598" s="884" t="s">
        <v>901</v>
      </c>
      <c r="E598" s="905"/>
      <c r="F598" s="437"/>
      <c r="G598" s="438"/>
      <c r="H598" s="184" t="s">
        <v>351</v>
      </c>
      <c r="I598" s="184" t="s">
        <v>394</v>
      </c>
      <c r="J598" s="1802" t="s">
        <v>96</v>
      </c>
      <c r="K598" s="225" t="s">
        <v>2146</v>
      </c>
      <c r="L598" s="225"/>
      <c r="M598" s="397"/>
      <c r="N598" s="397"/>
      <c r="O598" s="225"/>
      <c r="P598" s="2159">
        <f t="shared" si="51"/>
        <v>0</v>
      </c>
      <c r="Q598" s="297"/>
      <c r="R598" s="298"/>
      <c r="S598" s="298"/>
      <c r="T598" s="298"/>
      <c r="U598" s="298"/>
      <c r="V598" s="298">
        <v>3</v>
      </c>
      <c r="W598" s="299"/>
      <c r="X598" s="122"/>
      <c r="Y598" s="122"/>
      <c r="Z598" s="63"/>
      <c r="AA598" s="46"/>
      <c r="AB598" s="46"/>
      <c r="AC598" s="46" t="str">
        <f t="shared" si="50"/>
        <v/>
      </c>
      <c r="AD598" s="46"/>
      <c r="AE598" s="46"/>
      <c r="AF598" s="2111">
        <f t="shared" si="52"/>
        <v>0</v>
      </c>
      <c r="AG598" s="2111">
        <f t="shared" si="53"/>
        <v>0</v>
      </c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  <c r="BP598" s="46"/>
      <c r="BQ598" s="46"/>
      <c r="BR598" s="46"/>
      <c r="BS598" s="46"/>
      <c r="BT598" s="46"/>
      <c r="BU598" s="46"/>
      <c r="BV598" s="46"/>
      <c r="BW598" s="46"/>
      <c r="BX598" s="46"/>
      <c r="BY598" s="46"/>
      <c r="BZ598" s="46"/>
      <c r="CA598" s="46"/>
      <c r="CB598" s="46"/>
      <c r="CC598" s="46"/>
      <c r="CD598" s="46"/>
      <c r="CE598" s="46"/>
      <c r="CF598" s="46"/>
      <c r="CG598" s="46"/>
      <c r="CH598" s="46"/>
      <c r="CI598" s="46"/>
      <c r="CJ598" s="46"/>
      <c r="CK598" s="46"/>
      <c r="CL598" s="46"/>
      <c r="CM598" s="46"/>
      <c r="CN598" s="46"/>
      <c r="CO598" s="46"/>
      <c r="CP598" s="46"/>
      <c r="CQ598" s="46"/>
      <c r="CR598" s="46"/>
      <c r="CS598" s="46"/>
      <c r="CT598" s="46"/>
      <c r="CU598" s="46"/>
      <c r="CV598" s="46"/>
      <c r="CW598" s="46"/>
      <c r="CX598" s="46"/>
      <c r="CY598" s="46"/>
      <c r="CZ598" s="46"/>
      <c r="DA598" s="46"/>
      <c r="DB598" s="46"/>
      <c r="DC598" s="46"/>
      <c r="DD598" s="46"/>
      <c r="DE598" s="46"/>
      <c r="DF598" s="46"/>
      <c r="DG598" s="46"/>
      <c r="DH598" s="46"/>
      <c r="DI598" s="46"/>
      <c r="DJ598" s="46"/>
      <c r="DK598" s="46"/>
      <c r="DL598" s="46"/>
      <c r="DM598" s="46"/>
      <c r="DN598" s="46"/>
      <c r="DO598" s="46"/>
      <c r="DP598" s="46"/>
      <c r="DQ598" s="46"/>
      <c r="DR598" s="46"/>
      <c r="DS598" s="46"/>
      <c r="DT598" s="46"/>
      <c r="DU598" s="46"/>
      <c r="DV598" s="46"/>
      <c r="DW598" s="46"/>
      <c r="DX598" s="46"/>
      <c r="DY598" s="46"/>
      <c r="DZ598" s="46"/>
      <c r="EA598" s="46"/>
      <c r="EB598" s="46"/>
      <c r="EC598" s="46"/>
      <c r="ED598" s="46"/>
      <c r="EE598" s="46"/>
      <c r="EF598" s="46"/>
      <c r="EG598" s="46"/>
      <c r="EH598" s="46"/>
      <c r="EI598" s="46"/>
      <c r="EJ598" s="46"/>
      <c r="EK598" s="46"/>
      <c r="EL598" s="46"/>
      <c r="EM598" s="46"/>
      <c r="EN598" s="46"/>
      <c r="EO598" s="46"/>
      <c r="EP598" s="46"/>
      <c r="EQ598" s="46"/>
      <c r="ER598" s="46"/>
      <c r="ES598" s="46"/>
      <c r="ET598" s="46"/>
      <c r="EU598" s="46"/>
      <c r="EV598" s="46"/>
      <c r="EW598" s="46"/>
      <c r="EX598" s="46"/>
      <c r="EY598" s="46"/>
      <c r="EZ598" s="46"/>
      <c r="FA598" s="46"/>
      <c r="FB598" s="46"/>
      <c r="FC598" s="46"/>
      <c r="FD598" s="46"/>
      <c r="FE598" s="46"/>
      <c r="FF598" s="46"/>
      <c r="FG598" s="46"/>
      <c r="FH598" s="46"/>
      <c r="FI598" s="46"/>
      <c r="FJ598" s="46"/>
      <c r="FK598" s="46"/>
      <c r="FL598" s="46"/>
      <c r="FM598" s="46"/>
      <c r="FN598" s="46"/>
      <c r="FO598" s="46"/>
      <c r="FP598" s="46"/>
      <c r="FQ598" s="46"/>
      <c r="FR598" s="46"/>
      <c r="FS598" s="46"/>
      <c r="FT598" s="46"/>
      <c r="FU598" s="46"/>
      <c r="FV598" s="46"/>
      <c r="FW598" s="46"/>
      <c r="FX598" s="46"/>
      <c r="FY598" s="46"/>
      <c r="FZ598" s="46"/>
      <c r="GA598" s="46"/>
      <c r="GB598" s="46"/>
      <c r="GC598" s="46"/>
      <c r="GD598" s="46"/>
      <c r="GE598" s="46"/>
      <c r="GF598" s="46"/>
      <c r="GG598" s="46"/>
      <c r="GH598" s="46"/>
      <c r="GI598" s="46"/>
      <c r="GJ598" s="46"/>
      <c r="GK598" s="46"/>
      <c r="GL598" s="46"/>
      <c r="GM598" s="46"/>
      <c r="GN598" s="46"/>
      <c r="GO598" s="46"/>
      <c r="GP598" s="46"/>
      <c r="GQ598" s="46"/>
      <c r="GR598" s="46"/>
      <c r="GS598" s="46"/>
      <c r="GT598" s="46"/>
      <c r="GU598" s="46"/>
      <c r="GV598" s="46"/>
      <c r="GW598" s="46"/>
      <c r="GX598" s="46"/>
      <c r="GY598" s="46"/>
      <c r="GZ598" s="46"/>
      <c r="HA598" s="46"/>
      <c r="HB598" s="46"/>
      <c r="HC598" s="46"/>
      <c r="HD598" s="46"/>
      <c r="HE598" s="46"/>
      <c r="HF598" s="46"/>
      <c r="HG598" s="46"/>
      <c r="HH598" s="46"/>
      <c r="HI598" s="46"/>
      <c r="HJ598" s="46"/>
      <c r="HK598" s="46"/>
      <c r="HL598" s="46"/>
      <c r="HM598" s="46"/>
      <c r="HN598" s="46"/>
      <c r="HO598" s="46"/>
      <c r="HP598" s="46"/>
      <c r="HQ598" s="46"/>
      <c r="HR598" s="46"/>
      <c r="HS598" s="46"/>
      <c r="HT598" s="46"/>
      <c r="HU598" s="46"/>
      <c r="HV598" s="46"/>
      <c r="HW598" s="46"/>
      <c r="HX598" s="46"/>
      <c r="HY598" s="46"/>
      <c r="HZ598" s="46"/>
      <c r="IA598" s="46"/>
      <c r="IB598" s="46"/>
      <c r="IC598" s="46"/>
      <c r="ID598" s="46"/>
      <c r="IE598" s="46"/>
      <c r="IF598" s="46"/>
      <c r="IG598" s="46"/>
      <c r="IH598" s="46"/>
      <c r="II598" s="46"/>
      <c r="IJ598" s="46"/>
      <c r="IK598" s="46"/>
      <c r="IL598" s="46"/>
      <c r="IM598" s="46"/>
      <c r="IN598" s="46"/>
      <c r="IO598" s="46"/>
      <c r="IP598" s="46"/>
      <c r="IQ598" s="46"/>
      <c r="IR598" s="46"/>
      <c r="IS598" s="46"/>
      <c r="IT598" s="46"/>
      <c r="IU598" s="46"/>
      <c r="IV598" s="46"/>
      <c r="IW598" s="46"/>
      <c r="IX598" s="46"/>
      <c r="IY598" s="46"/>
      <c r="IZ598" s="46"/>
      <c r="JA598" s="46"/>
      <c r="JB598" s="46"/>
      <c r="JC598" s="46"/>
      <c r="JD598" s="46"/>
      <c r="JE598" s="46"/>
    </row>
    <row r="599" spans="1:265" s="7" customFormat="1" ht="15" customHeight="1" thickBot="1" x14ac:dyDescent="0.25">
      <c r="A599" s="790"/>
      <c r="B599" s="73" t="s">
        <v>1110</v>
      </c>
      <c r="C599" s="113"/>
      <c r="D599" s="884" t="s">
        <v>901</v>
      </c>
      <c r="E599" s="905"/>
      <c r="F599" s="437"/>
      <c r="G599" s="438"/>
      <c r="H599" s="184" t="s">
        <v>351</v>
      </c>
      <c r="I599" s="184" t="s">
        <v>394</v>
      </c>
      <c r="J599" s="1740" t="s">
        <v>1425</v>
      </c>
      <c r="K599" s="225" t="s">
        <v>1732</v>
      </c>
      <c r="L599" s="225"/>
      <c r="M599" s="397"/>
      <c r="N599" s="397"/>
      <c r="O599" s="225"/>
      <c r="P599" s="2159">
        <f t="shared" si="51"/>
        <v>0</v>
      </c>
      <c r="Q599" s="297"/>
      <c r="R599" s="298"/>
      <c r="S599" s="298"/>
      <c r="T599" s="298">
        <v>5</v>
      </c>
      <c r="U599" s="298"/>
      <c r="V599" s="298"/>
      <c r="W599" s="299"/>
      <c r="X599" s="122"/>
      <c r="Y599" s="122"/>
      <c r="Z599" s="63"/>
      <c r="AA599" s="46"/>
      <c r="AB599" s="46"/>
      <c r="AC599" s="46" t="str">
        <f t="shared" si="50"/>
        <v/>
      </c>
      <c r="AD599" s="46" t="s">
        <v>2077</v>
      </c>
      <c r="AE599" s="46"/>
      <c r="AF599" s="2111">
        <f t="shared" si="52"/>
        <v>0</v>
      </c>
      <c r="AG599" s="2111">
        <f t="shared" si="53"/>
        <v>0</v>
      </c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  <c r="BP599" s="46"/>
      <c r="BQ599" s="46"/>
      <c r="BR599" s="46"/>
      <c r="BS599" s="46"/>
      <c r="BT599" s="46"/>
      <c r="BU599" s="46"/>
      <c r="BV599" s="46"/>
      <c r="BW599" s="46"/>
      <c r="BX599" s="46"/>
      <c r="BY599" s="46"/>
      <c r="BZ599" s="46"/>
      <c r="CA599" s="46"/>
      <c r="CB599" s="46"/>
      <c r="CC599" s="46"/>
      <c r="CD599" s="46"/>
      <c r="CE599" s="46"/>
      <c r="CF599" s="46"/>
      <c r="CG599" s="46"/>
      <c r="CH599" s="46"/>
      <c r="CI599" s="46"/>
      <c r="CJ599" s="46"/>
      <c r="CK599" s="46"/>
      <c r="CL599" s="46"/>
      <c r="CM599" s="46"/>
      <c r="CN599" s="46"/>
      <c r="CO599" s="46"/>
      <c r="CP599" s="46"/>
      <c r="CQ599" s="46"/>
      <c r="CR599" s="46"/>
      <c r="CS599" s="46"/>
      <c r="CT599" s="46"/>
      <c r="CU599" s="46"/>
      <c r="CV599" s="46"/>
      <c r="CW599" s="46"/>
      <c r="CX599" s="46"/>
      <c r="CY599" s="46"/>
      <c r="CZ599" s="46"/>
      <c r="DA599" s="46"/>
      <c r="DB599" s="46"/>
      <c r="DC599" s="46"/>
      <c r="DD599" s="46"/>
      <c r="DE599" s="46"/>
      <c r="DF599" s="46"/>
      <c r="DG599" s="46"/>
      <c r="DH599" s="46"/>
      <c r="DI599" s="46"/>
      <c r="DJ599" s="46"/>
      <c r="DK599" s="46"/>
      <c r="DL599" s="46"/>
      <c r="DM599" s="46"/>
      <c r="DN599" s="46"/>
      <c r="DO599" s="46"/>
      <c r="DP599" s="46"/>
      <c r="DQ599" s="46"/>
      <c r="DR599" s="46"/>
      <c r="DS599" s="46"/>
      <c r="DT599" s="46"/>
      <c r="DU599" s="46"/>
      <c r="DV599" s="46"/>
      <c r="DW599" s="46"/>
      <c r="DX599" s="46"/>
      <c r="DY599" s="46"/>
      <c r="DZ599" s="46"/>
      <c r="EA599" s="46"/>
      <c r="EB599" s="46"/>
      <c r="EC599" s="46"/>
      <c r="ED599" s="46"/>
      <c r="EE599" s="46"/>
      <c r="EF599" s="46"/>
      <c r="EG599" s="46"/>
      <c r="EH599" s="46"/>
      <c r="EI599" s="46"/>
      <c r="EJ599" s="46"/>
      <c r="EK599" s="46"/>
      <c r="EL599" s="46"/>
      <c r="EM599" s="46"/>
      <c r="EN599" s="46"/>
      <c r="EO599" s="46"/>
      <c r="EP599" s="46"/>
      <c r="EQ599" s="46"/>
      <c r="ER599" s="46"/>
      <c r="ES599" s="46"/>
      <c r="ET599" s="46"/>
      <c r="EU599" s="46"/>
      <c r="EV599" s="46"/>
      <c r="EW599" s="46"/>
      <c r="EX599" s="46"/>
      <c r="EY599" s="46"/>
      <c r="EZ599" s="46"/>
      <c r="FA599" s="46"/>
      <c r="FB599" s="46"/>
      <c r="FC599" s="46"/>
      <c r="FD599" s="46"/>
      <c r="FE599" s="46"/>
      <c r="FF599" s="46"/>
      <c r="FG599" s="46"/>
      <c r="FH599" s="46"/>
      <c r="FI599" s="46"/>
      <c r="FJ599" s="46"/>
      <c r="FK599" s="46"/>
      <c r="FL599" s="46"/>
      <c r="FM599" s="46"/>
      <c r="FN599" s="46"/>
      <c r="FO599" s="46"/>
      <c r="FP599" s="46"/>
      <c r="FQ599" s="46"/>
      <c r="FR599" s="46"/>
      <c r="FS599" s="46"/>
      <c r="FT599" s="46"/>
      <c r="FU599" s="46"/>
      <c r="FV599" s="46"/>
      <c r="FW599" s="46"/>
      <c r="FX599" s="46"/>
      <c r="FY599" s="46"/>
      <c r="FZ599" s="46"/>
      <c r="GA599" s="46"/>
      <c r="GB599" s="46"/>
      <c r="GC599" s="46"/>
      <c r="GD599" s="46"/>
      <c r="GE599" s="46"/>
      <c r="GF599" s="46"/>
      <c r="GG599" s="46"/>
      <c r="GH599" s="46"/>
      <c r="GI599" s="46"/>
      <c r="GJ599" s="46"/>
      <c r="GK599" s="46"/>
      <c r="GL599" s="46"/>
      <c r="GM599" s="46"/>
      <c r="GN599" s="46"/>
      <c r="GO599" s="46"/>
      <c r="GP599" s="46"/>
      <c r="GQ599" s="46"/>
      <c r="GR599" s="46"/>
      <c r="GS599" s="46"/>
      <c r="GT599" s="46"/>
      <c r="GU599" s="46"/>
      <c r="GV599" s="46"/>
      <c r="GW599" s="46"/>
      <c r="GX599" s="46"/>
      <c r="GY599" s="46"/>
      <c r="GZ599" s="46"/>
      <c r="HA599" s="46"/>
      <c r="HB599" s="46"/>
      <c r="HC599" s="46"/>
      <c r="HD599" s="46"/>
      <c r="HE599" s="46"/>
      <c r="HF599" s="46"/>
      <c r="HG599" s="46"/>
      <c r="HH599" s="46"/>
      <c r="HI599" s="46"/>
      <c r="HJ599" s="46"/>
      <c r="HK599" s="46"/>
      <c r="HL599" s="46"/>
      <c r="HM599" s="46"/>
      <c r="HN599" s="46"/>
      <c r="HO599" s="46"/>
      <c r="HP599" s="46"/>
      <c r="HQ599" s="46"/>
      <c r="HR599" s="46"/>
      <c r="HS599" s="46"/>
      <c r="HT599" s="46"/>
      <c r="HU599" s="46"/>
      <c r="HV599" s="46"/>
      <c r="HW599" s="46"/>
      <c r="HX599" s="46"/>
      <c r="HY599" s="46"/>
      <c r="HZ599" s="46"/>
      <c r="IA599" s="46"/>
      <c r="IB599" s="46"/>
      <c r="IC599" s="46"/>
      <c r="ID599" s="46"/>
      <c r="IE599" s="46"/>
      <c r="IF599" s="46"/>
      <c r="IG599" s="46"/>
      <c r="IH599" s="46"/>
      <c r="II599" s="46"/>
      <c r="IJ599" s="46"/>
      <c r="IK599" s="46"/>
      <c r="IL599" s="46"/>
      <c r="IM599" s="46"/>
      <c r="IN599" s="46"/>
      <c r="IO599" s="46"/>
      <c r="IP599" s="46"/>
      <c r="IQ599" s="46"/>
      <c r="IR599" s="46"/>
      <c r="IS599" s="46"/>
      <c r="IT599" s="46"/>
      <c r="IU599" s="46"/>
      <c r="IV599" s="46"/>
      <c r="IW599" s="46"/>
      <c r="IX599" s="46"/>
      <c r="IY599" s="46"/>
      <c r="IZ599" s="46"/>
      <c r="JA599" s="46"/>
      <c r="JB599" s="46"/>
      <c r="JC599" s="46"/>
      <c r="JD599" s="46"/>
      <c r="JE599" s="46"/>
    </row>
    <row r="600" spans="1:265" s="7" customFormat="1" ht="15" customHeight="1" thickBot="1" x14ac:dyDescent="0.25">
      <c r="A600" s="790"/>
      <c r="B600" s="73" t="s">
        <v>1110</v>
      </c>
      <c r="C600" s="113"/>
      <c r="D600" s="884" t="s">
        <v>901</v>
      </c>
      <c r="E600" s="905"/>
      <c r="F600" s="437"/>
      <c r="G600" s="438"/>
      <c r="H600" s="184" t="s">
        <v>351</v>
      </c>
      <c r="I600" s="184" t="s">
        <v>394</v>
      </c>
      <c r="J600" s="1776" t="s">
        <v>1425</v>
      </c>
      <c r="K600" s="225" t="s">
        <v>1745</v>
      </c>
      <c r="L600" s="225"/>
      <c r="M600" s="397"/>
      <c r="N600" s="397"/>
      <c r="O600" s="225"/>
      <c r="P600" s="2159">
        <f t="shared" si="51"/>
        <v>0</v>
      </c>
      <c r="Q600" s="297"/>
      <c r="R600" s="298"/>
      <c r="S600" s="298"/>
      <c r="T600" s="298">
        <v>2</v>
      </c>
      <c r="U600" s="298"/>
      <c r="V600" s="298"/>
      <c r="W600" s="299"/>
      <c r="X600" s="122"/>
      <c r="Y600" s="122"/>
      <c r="Z600" s="63"/>
      <c r="AA600" s="46"/>
      <c r="AB600" s="46"/>
      <c r="AC600" s="46" t="str">
        <f t="shared" si="50"/>
        <v/>
      </c>
      <c r="AD600" s="789" t="s">
        <v>2082</v>
      </c>
      <c r="AE600" s="46"/>
      <c r="AF600" s="2111">
        <f t="shared" si="52"/>
        <v>0</v>
      </c>
      <c r="AG600" s="2111">
        <f t="shared" si="53"/>
        <v>0</v>
      </c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  <c r="CJ600" s="46"/>
      <c r="CK600" s="46"/>
      <c r="CL600" s="46"/>
      <c r="CM600" s="46"/>
      <c r="CN600" s="46"/>
      <c r="CO600" s="46"/>
      <c r="CP600" s="46"/>
      <c r="CQ600" s="46"/>
      <c r="CR600" s="46"/>
      <c r="CS600" s="46"/>
      <c r="CT600" s="46"/>
      <c r="CU600" s="46"/>
      <c r="CV600" s="46"/>
      <c r="CW600" s="46"/>
      <c r="CX600" s="46"/>
      <c r="CY600" s="46"/>
      <c r="CZ600" s="46"/>
      <c r="DA600" s="46"/>
      <c r="DB600" s="46"/>
      <c r="DC600" s="46"/>
      <c r="DD600" s="46"/>
      <c r="DE600" s="46"/>
      <c r="DF600" s="46"/>
      <c r="DG600" s="46"/>
      <c r="DH600" s="46"/>
      <c r="DI600" s="46"/>
      <c r="DJ600" s="46"/>
      <c r="DK600" s="46"/>
      <c r="DL600" s="46"/>
      <c r="DM600" s="46"/>
      <c r="DN600" s="46"/>
      <c r="DO600" s="46"/>
      <c r="DP600" s="46"/>
      <c r="DQ600" s="46"/>
      <c r="DR600" s="46"/>
      <c r="DS600" s="46"/>
      <c r="DT600" s="46"/>
      <c r="DU600" s="46"/>
      <c r="DV600" s="46"/>
      <c r="DW600" s="46"/>
      <c r="DX600" s="46"/>
      <c r="DY600" s="46"/>
      <c r="DZ600" s="46"/>
      <c r="EA600" s="46"/>
      <c r="EB600" s="46"/>
      <c r="EC600" s="46"/>
      <c r="ED600" s="46"/>
      <c r="EE600" s="46"/>
      <c r="EF600" s="46"/>
      <c r="EG600" s="46"/>
      <c r="EH600" s="46"/>
      <c r="EI600" s="46"/>
      <c r="EJ600" s="46"/>
      <c r="EK600" s="46"/>
      <c r="EL600" s="46"/>
      <c r="EM600" s="46"/>
      <c r="EN600" s="46"/>
      <c r="EO600" s="46"/>
      <c r="EP600" s="46"/>
      <c r="EQ600" s="46"/>
      <c r="ER600" s="46"/>
      <c r="ES600" s="46"/>
      <c r="ET600" s="46"/>
      <c r="EU600" s="46"/>
      <c r="EV600" s="46"/>
      <c r="EW600" s="46"/>
      <c r="EX600" s="46"/>
      <c r="EY600" s="46"/>
      <c r="EZ600" s="46"/>
      <c r="FA600" s="46"/>
      <c r="FB600" s="46"/>
      <c r="FC600" s="46"/>
      <c r="FD600" s="46"/>
      <c r="FE600" s="46"/>
      <c r="FF600" s="46"/>
      <c r="FG600" s="46"/>
      <c r="FH600" s="46"/>
      <c r="FI600" s="46"/>
      <c r="FJ600" s="46"/>
      <c r="FK600" s="46"/>
      <c r="FL600" s="46"/>
      <c r="FM600" s="46"/>
      <c r="FN600" s="46"/>
      <c r="FO600" s="46"/>
      <c r="FP600" s="46"/>
      <c r="FQ600" s="46"/>
      <c r="FR600" s="46"/>
      <c r="FS600" s="46"/>
      <c r="FT600" s="46"/>
      <c r="FU600" s="46"/>
      <c r="FV600" s="46"/>
      <c r="FW600" s="46"/>
      <c r="FX600" s="46"/>
      <c r="FY600" s="46"/>
      <c r="FZ600" s="46"/>
      <c r="GA600" s="46"/>
      <c r="GB600" s="46"/>
      <c r="GC600" s="46"/>
      <c r="GD600" s="46"/>
      <c r="GE600" s="46"/>
      <c r="GF600" s="46"/>
      <c r="GG600" s="46"/>
      <c r="GH600" s="46"/>
      <c r="GI600" s="46"/>
      <c r="GJ600" s="46"/>
      <c r="GK600" s="46"/>
      <c r="GL600" s="46"/>
      <c r="GM600" s="46"/>
      <c r="GN600" s="46"/>
      <c r="GO600" s="46"/>
      <c r="GP600" s="46"/>
      <c r="GQ600" s="46"/>
      <c r="GR600" s="46"/>
      <c r="GS600" s="46"/>
      <c r="GT600" s="46"/>
      <c r="GU600" s="46"/>
      <c r="GV600" s="46"/>
      <c r="GW600" s="46"/>
      <c r="GX600" s="46"/>
      <c r="GY600" s="46"/>
      <c r="GZ600" s="46"/>
      <c r="HA600" s="46"/>
      <c r="HB600" s="46"/>
      <c r="HC600" s="46"/>
      <c r="HD600" s="46"/>
      <c r="HE600" s="46"/>
      <c r="HF600" s="46"/>
      <c r="HG600" s="46"/>
      <c r="HH600" s="46"/>
      <c r="HI600" s="46"/>
      <c r="HJ600" s="46"/>
      <c r="HK600" s="46"/>
      <c r="HL600" s="46"/>
      <c r="HM600" s="46"/>
      <c r="HN600" s="46"/>
      <c r="HO600" s="46"/>
      <c r="HP600" s="46"/>
      <c r="HQ600" s="46"/>
      <c r="HR600" s="46"/>
      <c r="HS600" s="46"/>
      <c r="HT600" s="46"/>
      <c r="HU600" s="46"/>
      <c r="HV600" s="46"/>
      <c r="HW600" s="46"/>
      <c r="HX600" s="46"/>
      <c r="HY600" s="46"/>
      <c r="HZ600" s="46"/>
      <c r="IA600" s="46"/>
      <c r="IB600" s="46"/>
      <c r="IC600" s="46"/>
      <c r="ID600" s="46"/>
      <c r="IE600" s="46"/>
      <c r="IF600" s="46"/>
      <c r="IG600" s="46"/>
      <c r="IH600" s="46"/>
      <c r="II600" s="46"/>
      <c r="IJ600" s="46"/>
      <c r="IK600" s="46"/>
      <c r="IL600" s="46"/>
      <c r="IM600" s="46"/>
      <c r="IN600" s="46"/>
      <c r="IO600" s="46"/>
      <c r="IP600" s="46"/>
      <c r="IQ600" s="46"/>
      <c r="IR600" s="46"/>
      <c r="IS600" s="46"/>
      <c r="IT600" s="46"/>
      <c r="IU600" s="46"/>
      <c r="IV600" s="46"/>
      <c r="IW600" s="46"/>
      <c r="IX600" s="46"/>
      <c r="IY600" s="46"/>
      <c r="IZ600" s="46"/>
      <c r="JA600" s="46"/>
      <c r="JB600" s="46"/>
      <c r="JC600" s="46"/>
      <c r="JD600" s="46"/>
      <c r="JE600" s="46"/>
    </row>
    <row r="601" spans="1:265" s="7" customFormat="1" ht="15" customHeight="1" thickBot="1" x14ac:dyDescent="0.25">
      <c r="A601" s="790"/>
      <c r="B601" s="73" t="s">
        <v>1110</v>
      </c>
      <c r="C601" s="113"/>
      <c r="D601" s="884" t="s">
        <v>901</v>
      </c>
      <c r="E601" s="905"/>
      <c r="F601" s="437"/>
      <c r="G601" s="438"/>
      <c r="H601" s="184" t="s">
        <v>351</v>
      </c>
      <c r="I601" s="184" t="s">
        <v>394</v>
      </c>
      <c r="J601" s="1756" t="s">
        <v>1424</v>
      </c>
      <c r="K601" s="212" t="s">
        <v>1505</v>
      </c>
      <c r="L601" s="225"/>
      <c r="M601" s="397"/>
      <c r="N601" s="397"/>
      <c r="O601" s="225"/>
      <c r="P601" s="2159">
        <f t="shared" si="51"/>
        <v>0</v>
      </c>
      <c r="Q601" s="297"/>
      <c r="R601" s="298"/>
      <c r="S601" s="298">
        <v>4</v>
      </c>
      <c r="T601" s="298"/>
      <c r="U601" s="298"/>
      <c r="V601" s="298"/>
      <c r="W601" s="299"/>
      <c r="X601" s="122"/>
      <c r="Y601" s="122"/>
      <c r="Z601" s="63"/>
      <c r="AA601" s="46"/>
      <c r="AB601" s="46"/>
      <c r="AC601" s="46" t="str">
        <f t="shared" si="50"/>
        <v/>
      </c>
      <c r="AD601" s="46"/>
      <c r="AE601" s="46"/>
      <c r="AF601" s="2111">
        <f t="shared" si="52"/>
        <v>0</v>
      </c>
      <c r="AG601" s="2111">
        <f t="shared" si="53"/>
        <v>4</v>
      </c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  <c r="CJ601" s="46"/>
      <c r="CK601" s="46"/>
      <c r="CL601" s="46"/>
      <c r="CM601" s="46"/>
      <c r="CN601" s="46"/>
      <c r="CO601" s="46"/>
      <c r="CP601" s="46"/>
      <c r="CQ601" s="46"/>
      <c r="CR601" s="46"/>
      <c r="CS601" s="46"/>
      <c r="CT601" s="46"/>
      <c r="CU601" s="46"/>
      <c r="CV601" s="46"/>
      <c r="CW601" s="46"/>
      <c r="CX601" s="46"/>
      <c r="CY601" s="46"/>
      <c r="CZ601" s="46"/>
      <c r="DA601" s="46"/>
      <c r="DB601" s="46"/>
      <c r="DC601" s="46"/>
      <c r="DD601" s="46"/>
      <c r="DE601" s="46"/>
      <c r="DF601" s="46"/>
      <c r="DG601" s="46"/>
      <c r="DH601" s="46"/>
      <c r="DI601" s="46"/>
      <c r="DJ601" s="46"/>
      <c r="DK601" s="46"/>
      <c r="DL601" s="46"/>
      <c r="DM601" s="46"/>
      <c r="DN601" s="46"/>
      <c r="DO601" s="46"/>
      <c r="DP601" s="46"/>
      <c r="DQ601" s="46"/>
      <c r="DR601" s="46"/>
      <c r="DS601" s="46"/>
      <c r="DT601" s="46"/>
      <c r="DU601" s="46"/>
      <c r="DV601" s="46"/>
      <c r="DW601" s="46"/>
      <c r="DX601" s="46"/>
      <c r="DY601" s="46"/>
      <c r="DZ601" s="46"/>
      <c r="EA601" s="46"/>
      <c r="EB601" s="46"/>
      <c r="EC601" s="46"/>
      <c r="ED601" s="46"/>
      <c r="EE601" s="46"/>
      <c r="EF601" s="46"/>
      <c r="EG601" s="46"/>
      <c r="EH601" s="46"/>
      <c r="EI601" s="46"/>
      <c r="EJ601" s="46"/>
      <c r="EK601" s="46"/>
      <c r="EL601" s="46"/>
      <c r="EM601" s="46"/>
      <c r="EN601" s="46"/>
      <c r="EO601" s="46"/>
      <c r="EP601" s="46"/>
      <c r="EQ601" s="46"/>
      <c r="ER601" s="46"/>
      <c r="ES601" s="46"/>
      <c r="ET601" s="46"/>
      <c r="EU601" s="46"/>
      <c r="EV601" s="46"/>
      <c r="EW601" s="46"/>
      <c r="EX601" s="46"/>
      <c r="EY601" s="46"/>
      <c r="EZ601" s="46"/>
      <c r="FA601" s="46"/>
      <c r="FB601" s="46"/>
      <c r="FC601" s="46"/>
      <c r="FD601" s="46"/>
      <c r="FE601" s="46"/>
      <c r="FF601" s="46"/>
      <c r="FG601" s="46"/>
      <c r="FH601" s="46"/>
      <c r="FI601" s="46"/>
      <c r="FJ601" s="46"/>
      <c r="FK601" s="46"/>
      <c r="FL601" s="46"/>
      <c r="FM601" s="46"/>
      <c r="FN601" s="46"/>
      <c r="FO601" s="46"/>
      <c r="FP601" s="46"/>
      <c r="FQ601" s="46"/>
      <c r="FR601" s="46"/>
      <c r="FS601" s="46"/>
      <c r="FT601" s="46"/>
      <c r="FU601" s="46"/>
      <c r="FV601" s="46"/>
      <c r="FW601" s="46"/>
      <c r="FX601" s="46"/>
      <c r="FY601" s="46"/>
      <c r="FZ601" s="46"/>
      <c r="GA601" s="46"/>
      <c r="GB601" s="46"/>
      <c r="GC601" s="46"/>
      <c r="GD601" s="46"/>
      <c r="GE601" s="46"/>
      <c r="GF601" s="46"/>
      <c r="GG601" s="46"/>
      <c r="GH601" s="46"/>
      <c r="GI601" s="46"/>
      <c r="GJ601" s="46"/>
      <c r="GK601" s="46"/>
      <c r="GL601" s="46"/>
      <c r="GM601" s="46"/>
      <c r="GN601" s="46"/>
      <c r="GO601" s="46"/>
      <c r="GP601" s="46"/>
      <c r="GQ601" s="46"/>
      <c r="GR601" s="46"/>
      <c r="GS601" s="46"/>
      <c r="GT601" s="46"/>
      <c r="GU601" s="46"/>
      <c r="GV601" s="46"/>
      <c r="GW601" s="46"/>
      <c r="GX601" s="46"/>
      <c r="GY601" s="46"/>
      <c r="GZ601" s="46"/>
      <c r="HA601" s="46"/>
      <c r="HB601" s="46"/>
      <c r="HC601" s="46"/>
      <c r="HD601" s="46"/>
      <c r="HE601" s="46"/>
      <c r="HF601" s="46"/>
      <c r="HG601" s="46"/>
      <c r="HH601" s="46"/>
      <c r="HI601" s="46"/>
      <c r="HJ601" s="46"/>
      <c r="HK601" s="46"/>
      <c r="HL601" s="46"/>
      <c r="HM601" s="46"/>
      <c r="HN601" s="46"/>
      <c r="HO601" s="46"/>
      <c r="HP601" s="46"/>
      <c r="HQ601" s="46"/>
      <c r="HR601" s="46"/>
      <c r="HS601" s="46"/>
      <c r="HT601" s="46"/>
      <c r="HU601" s="46"/>
      <c r="HV601" s="46"/>
      <c r="HW601" s="46"/>
      <c r="HX601" s="46"/>
      <c r="HY601" s="46"/>
      <c r="HZ601" s="46"/>
      <c r="IA601" s="46"/>
      <c r="IB601" s="46"/>
      <c r="IC601" s="46"/>
      <c r="ID601" s="46"/>
      <c r="IE601" s="46"/>
      <c r="IF601" s="46"/>
      <c r="IG601" s="46"/>
      <c r="IH601" s="46"/>
      <c r="II601" s="46"/>
      <c r="IJ601" s="46"/>
      <c r="IK601" s="46"/>
      <c r="IL601" s="46"/>
      <c r="IM601" s="46"/>
      <c r="IN601" s="46"/>
      <c r="IO601" s="46"/>
      <c r="IP601" s="46"/>
      <c r="IQ601" s="46"/>
      <c r="IR601" s="46"/>
      <c r="IS601" s="46"/>
      <c r="IT601" s="46"/>
      <c r="IU601" s="46"/>
      <c r="IV601" s="46"/>
      <c r="IW601" s="46"/>
      <c r="IX601" s="46"/>
      <c r="IY601" s="46"/>
      <c r="IZ601" s="46"/>
      <c r="JA601" s="46"/>
      <c r="JB601" s="46"/>
      <c r="JC601" s="46"/>
      <c r="JD601" s="46"/>
      <c r="JE601" s="46"/>
    </row>
    <row r="602" spans="1:265" s="7" customFormat="1" ht="15" customHeight="1" thickBot="1" x14ac:dyDescent="0.25">
      <c r="A602" s="275"/>
      <c r="B602" s="73" t="s">
        <v>1110</v>
      </c>
      <c r="C602" s="115"/>
      <c r="D602" s="923" t="s">
        <v>901</v>
      </c>
      <c r="E602" s="906"/>
      <c r="F602" s="439"/>
      <c r="G602" s="440"/>
      <c r="H602" s="253" t="s">
        <v>351</v>
      </c>
      <c r="I602" s="253" t="s">
        <v>394</v>
      </c>
      <c r="J602" s="1756" t="s">
        <v>1424</v>
      </c>
      <c r="K602" s="212" t="s">
        <v>1506</v>
      </c>
      <c r="L602" s="254"/>
      <c r="M602" s="530"/>
      <c r="N602" s="530"/>
      <c r="O602" s="254"/>
      <c r="P602" s="2159">
        <f t="shared" si="51"/>
        <v>0</v>
      </c>
      <c r="Q602" s="313"/>
      <c r="R602" s="314"/>
      <c r="S602" s="314">
        <v>2</v>
      </c>
      <c r="T602" s="314"/>
      <c r="U602" s="314"/>
      <c r="V602" s="314"/>
      <c r="W602" s="315"/>
      <c r="X602" s="124">
        <f>SUM(Q592:W602)</f>
        <v>40</v>
      </c>
      <c r="Y602" s="124">
        <f>X602</f>
        <v>40</v>
      </c>
      <c r="Z602" s="63"/>
      <c r="AA602" s="46"/>
      <c r="AB602" s="46"/>
      <c r="AC602" s="46" t="str">
        <f t="shared" si="50"/>
        <v/>
      </c>
      <c r="AD602" s="46"/>
      <c r="AE602" s="46"/>
      <c r="AF602" s="2111">
        <f t="shared" si="52"/>
        <v>0</v>
      </c>
      <c r="AG602" s="2111">
        <f t="shared" si="53"/>
        <v>2</v>
      </c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  <c r="BP602" s="46"/>
      <c r="BQ602" s="46"/>
      <c r="BR602" s="46"/>
      <c r="BS602" s="46"/>
      <c r="BT602" s="46"/>
      <c r="BU602" s="46"/>
      <c r="BV602" s="46"/>
      <c r="BW602" s="46"/>
      <c r="BX602" s="46"/>
      <c r="BY602" s="46"/>
      <c r="BZ602" s="46"/>
      <c r="CA602" s="46"/>
      <c r="CB602" s="46"/>
      <c r="CC602" s="46"/>
      <c r="CD602" s="46"/>
      <c r="CE602" s="46"/>
      <c r="CF602" s="46"/>
      <c r="CG602" s="46"/>
      <c r="CH602" s="46"/>
      <c r="CI602" s="46"/>
      <c r="CJ602" s="46"/>
      <c r="CK602" s="46"/>
      <c r="CL602" s="46"/>
      <c r="CM602" s="46"/>
      <c r="CN602" s="46"/>
      <c r="CO602" s="46"/>
      <c r="CP602" s="46"/>
      <c r="CQ602" s="46"/>
      <c r="CR602" s="46"/>
      <c r="CS602" s="46"/>
      <c r="CT602" s="46"/>
      <c r="CU602" s="46"/>
      <c r="CV602" s="46"/>
      <c r="CW602" s="46"/>
      <c r="CX602" s="46"/>
      <c r="CY602" s="46"/>
      <c r="CZ602" s="46"/>
      <c r="DA602" s="46"/>
      <c r="DB602" s="46"/>
      <c r="DC602" s="46"/>
      <c r="DD602" s="46"/>
      <c r="DE602" s="46"/>
      <c r="DF602" s="46"/>
      <c r="DG602" s="46"/>
      <c r="DH602" s="46"/>
      <c r="DI602" s="46"/>
      <c r="DJ602" s="46"/>
      <c r="DK602" s="46"/>
      <c r="DL602" s="46"/>
      <c r="DM602" s="46"/>
      <c r="DN602" s="46"/>
      <c r="DO602" s="46"/>
      <c r="DP602" s="46"/>
      <c r="DQ602" s="46"/>
      <c r="DR602" s="46"/>
      <c r="DS602" s="46"/>
      <c r="DT602" s="46"/>
      <c r="DU602" s="46"/>
      <c r="DV602" s="46"/>
      <c r="DW602" s="46"/>
      <c r="DX602" s="46"/>
      <c r="DY602" s="46"/>
      <c r="DZ602" s="46"/>
      <c r="EA602" s="46"/>
      <c r="EB602" s="46"/>
      <c r="EC602" s="46"/>
      <c r="ED602" s="46"/>
      <c r="EE602" s="46"/>
      <c r="EF602" s="46"/>
      <c r="EG602" s="46"/>
      <c r="EH602" s="46"/>
      <c r="EI602" s="46"/>
      <c r="EJ602" s="46"/>
      <c r="EK602" s="46"/>
      <c r="EL602" s="46"/>
      <c r="EM602" s="46"/>
      <c r="EN602" s="46"/>
      <c r="EO602" s="46"/>
      <c r="EP602" s="46"/>
      <c r="EQ602" s="46"/>
      <c r="ER602" s="46"/>
      <c r="ES602" s="46"/>
      <c r="ET602" s="46"/>
      <c r="EU602" s="46"/>
      <c r="EV602" s="46"/>
      <c r="EW602" s="46"/>
      <c r="EX602" s="46"/>
      <c r="EY602" s="46"/>
      <c r="EZ602" s="46"/>
      <c r="FA602" s="46"/>
      <c r="FB602" s="46"/>
      <c r="FC602" s="46"/>
      <c r="FD602" s="46"/>
      <c r="FE602" s="46"/>
      <c r="FF602" s="46"/>
      <c r="FG602" s="46"/>
      <c r="FH602" s="46"/>
      <c r="FI602" s="46"/>
      <c r="FJ602" s="46"/>
      <c r="FK602" s="46"/>
      <c r="FL602" s="46"/>
      <c r="FM602" s="46"/>
      <c r="FN602" s="46"/>
      <c r="FO602" s="46"/>
      <c r="FP602" s="46"/>
      <c r="FQ602" s="46"/>
      <c r="FR602" s="46"/>
      <c r="FS602" s="46"/>
      <c r="FT602" s="46"/>
      <c r="FU602" s="46"/>
      <c r="FV602" s="46"/>
      <c r="FW602" s="46"/>
      <c r="FX602" s="46"/>
      <c r="FY602" s="46"/>
      <c r="FZ602" s="46"/>
      <c r="GA602" s="46"/>
      <c r="GB602" s="46"/>
      <c r="GC602" s="46"/>
      <c r="GD602" s="46"/>
      <c r="GE602" s="46"/>
      <c r="GF602" s="46"/>
      <c r="GG602" s="46"/>
      <c r="GH602" s="46"/>
      <c r="GI602" s="46"/>
      <c r="GJ602" s="46"/>
      <c r="GK602" s="46"/>
      <c r="GL602" s="46"/>
      <c r="GM602" s="46"/>
      <c r="GN602" s="46"/>
      <c r="GO602" s="46"/>
      <c r="GP602" s="46"/>
      <c r="GQ602" s="46"/>
      <c r="GR602" s="46"/>
      <c r="GS602" s="46"/>
      <c r="GT602" s="46"/>
      <c r="GU602" s="46"/>
      <c r="GV602" s="46"/>
      <c r="GW602" s="46"/>
      <c r="GX602" s="46"/>
      <c r="GY602" s="46"/>
      <c r="GZ602" s="46"/>
      <c r="HA602" s="46"/>
      <c r="HB602" s="46"/>
      <c r="HC602" s="46"/>
      <c r="HD602" s="46"/>
      <c r="HE602" s="46"/>
      <c r="HF602" s="46"/>
      <c r="HG602" s="46"/>
      <c r="HH602" s="46"/>
      <c r="HI602" s="46"/>
      <c r="HJ602" s="46"/>
      <c r="HK602" s="46"/>
      <c r="HL602" s="46"/>
      <c r="HM602" s="46"/>
      <c r="HN602" s="46"/>
      <c r="HO602" s="46"/>
      <c r="HP602" s="46"/>
      <c r="HQ602" s="46"/>
      <c r="HR602" s="46"/>
      <c r="HS602" s="46"/>
      <c r="HT602" s="46"/>
      <c r="HU602" s="46"/>
      <c r="HV602" s="46"/>
      <c r="HW602" s="46"/>
      <c r="HX602" s="46"/>
      <c r="HY602" s="46"/>
      <c r="HZ602" s="46"/>
      <c r="IA602" s="46"/>
      <c r="IB602" s="46"/>
      <c r="IC602" s="46"/>
      <c r="ID602" s="46"/>
      <c r="IE602" s="46"/>
      <c r="IF602" s="46"/>
      <c r="IG602" s="46"/>
      <c r="IH602" s="46"/>
      <c r="II602" s="46"/>
      <c r="IJ602" s="46"/>
      <c r="IK602" s="46"/>
      <c r="IL602" s="46"/>
      <c r="IM602" s="46"/>
      <c r="IN602" s="46"/>
      <c r="IO602" s="46"/>
      <c r="IP602" s="46"/>
      <c r="IQ602" s="46"/>
      <c r="IR602" s="46"/>
      <c r="IS602" s="46"/>
      <c r="IT602" s="46"/>
      <c r="IU602" s="46"/>
      <c r="IV602" s="46"/>
      <c r="IW602" s="46"/>
      <c r="IX602" s="46"/>
      <c r="IY602" s="46"/>
      <c r="IZ602" s="46"/>
      <c r="JA602" s="46"/>
      <c r="JB602" s="46"/>
      <c r="JC602" s="46"/>
      <c r="JD602" s="46"/>
      <c r="JE602" s="46"/>
    </row>
    <row r="603" spans="1:265" s="7" customFormat="1" ht="15" customHeight="1" thickBot="1" x14ac:dyDescent="0.25">
      <c r="A603" s="273">
        <f>A592+1</f>
        <v>64</v>
      </c>
      <c r="B603" s="630" t="s">
        <v>214</v>
      </c>
      <c r="C603" s="111" t="s">
        <v>35</v>
      </c>
      <c r="D603" s="882" t="s">
        <v>215</v>
      </c>
      <c r="E603" s="861" t="s">
        <v>85</v>
      </c>
      <c r="F603" s="435" t="s">
        <v>216</v>
      </c>
      <c r="G603" s="436" t="s">
        <v>22</v>
      </c>
      <c r="H603" s="202" t="s">
        <v>23</v>
      </c>
      <c r="I603" s="202" t="s">
        <v>107</v>
      </c>
      <c r="J603" s="202"/>
      <c r="K603" s="224" t="s">
        <v>309</v>
      </c>
      <c r="L603" s="224" t="s">
        <v>97</v>
      </c>
      <c r="M603" s="398">
        <v>4</v>
      </c>
      <c r="N603" s="398" t="s">
        <v>24</v>
      </c>
      <c r="O603" s="224" t="s">
        <v>348</v>
      </c>
      <c r="P603" s="2159">
        <f t="shared" si="51"/>
        <v>3</v>
      </c>
      <c r="Q603" s="294">
        <v>3</v>
      </c>
      <c r="R603" s="295"/>
      <c r="S603" s="295"/>
      <c r="T603" s="295"/>
      <c r="U603" s="295"/>
      <c r="V603" s="295"/>
      <c r="W603" s="296"/>
      <c r="X603" s="121"/>
      <c r="Y603" s="121"/>
      <c r="Z603" s="63" t="str">
        <f>C603</f>
        <v>TC</v>
      </c>
      <c r="AA603" s="46" t="s">
        <v>873</v>
      </c>
      <c r="AB603" s="46" t="s">
        <v>881</v>
      </c>
      <c r="AC603" s="46">
        <f t="shared" si="50"/>
        <v>19</v>
      </c>
      <c r="AD603" s="46"/>
      <c r="AE603" s="46"/>
      <c r="AF603" s="2111">
        <f t="shared" si="52"/>
        <v>3</v>
      </c>
      <c r="AG603" s="2111">
        <f t="shared" si="53"/>
        <v>0</v>
      </c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6"/>
      <c r="CG603" s="46"/>
      <c r="CH603" s="46"/>
      <c r="CI603" s="46"/>
      <c r="CJ603" s="46"/>
      <c r="CK603" s="46"/>
      <c r="CL603" s="46"/>
      <c r="CM603" s="46"/>
      <c r="CN603" s="46"/>
      <c r="CO603" s="46"/>
      <c r="CP603" s="46"/>
      <c r="CQ603" s="46"/>
      <c r="CR603" s="46"/>
      <c r="CS603" s="46"/>
      <c r="CT603" s="46"/>
      <c r="CU603" s="46"/>
      <c r="CV603" s="46"/>
      <c r="CW603" s="46"/>
      <c r="CX603" s="46"/>
      <c r="CY603" s="46"/>
      <c r="CZ603" s="46"/>
      <c r="DA603" s="46"/>
      <c r="DB603" s="46"/>
      <c r="DC603" s="46"/>
      <c r="DD603" s="46"/>
      <c r="DE603" s="46"/>
      <c r="DF603" s="46"/>
      <c r="DG603" s="46"/>
      <c r="DH603" s="46"/>
      <c r="DI603" s="46"/>
      <c r="DJ603" s="46"/>
      <c r="DK603" s="46"/>
      <c r="DL603" s="46"/>
      <c r="DM603" s="46"/>
      <c r="DN603" s="46"/>
      <c r="DO603" s="46"/>
      <c r="DP603" s="46"/>
      <c r="DQ603" s="46"/>
      <c r="DR603" s="46"/>
      <c r="DS603" s="46"/>
      <c r="DT603" s="46"/>
      <c r="DU603" s="46"/>
      <c r="DV603" s="46"/>
      <c r="DW603" s="46"/>
      <c r="DX603" s="46"/>
      <c r="DY603" s="46"/>
      <c r="DZ603" s="46"/>
      <c r="EA603" s="46"/>
      <c r="EB603" s="46"/>
      <c r="EC603" s="46"/>
      <c r="ED603" s="46"/>
      <c r="EE603" s="46"/>
      <c r="EF603" s="46"/>
      <c r="EG603" s="46"/>
      <c r="EH603" s="46"/>
      <c r="EI603" s="46"/>
      <c r="EJ603" s="46"/>
      <c r="EK603" s="46"/>
      <c r="EL603" s="46"/>
      <c r="EM603" s="46"/>
      <c r="EN603" s="46"/>
      <c r="EO603" s="46"/>
      <c r="EP603" s="46"/>
      <c r="EQ603" s="46"/>
      <c r="ER603" s="46"/>
      <c r="ES603" s="46"/>
      <c r="ET603" s="46"/>
      <c r="EU603" s="46"/>
      <c r="EV603" s="46"/>
      <c r="EW603" s="46"/>
      <c r="EX603" s="46"/>
      <c r="EY603" s="46"/>
      <c r="EZ603" s="46"/>
      <c r="FA603" s="46"/>
      <c r="FB603" s="46"/>
      <c r="FC603" s="46"/>
      <c r="FD603" s="46"/>
      <c r="FE603" s="46"/>
      <c r="FF603" s="46"/>
      <c r="FG603" s="46"/>
      <c r="FH603" s="46"/>
      <c r="FI603" s="46"/>
      <c r="FJ603" s="46"/>
      <c r="FK603" s="46"/>
      <c r="FL603" s="46"/>
      <c r="FM603" s="46"/>
      <c r="FN603" s="46"/>
      <c r="FO603" s="46"/>
      <c r="FP603" s="46"/>
      <c r="FQ603" s="46"/>
      <c r="FR603" s="46"/>
      <c r="FS603" s="46"/>
      <c r="FT603" s="46"/>
      <c r="FU603" s="46"/>
      <c r="FV603" s="46"/>
      <c r="FW603" s="46"/>
      <c r="FX603" s="46"/>
      <c r="FY603" s="46"/>
      <c r="FZ603" s="46"/>
      <c r="GA603" s="46"/>
      <c r="GB603" s="46"/>
      <c r="GC603" s="46"/>
      <c r="GD603" s="46"/>
      <c r="GE603" s="46"/>
      <c r="GF603" s="46"/>
      <c r="GG603" s="46"/>
      <c r="GH603" s="46"/>
      <c r="GI603" s="46"/>
      <c r="GJ603" s="46"/>
      <c r="GK603" s="46"/>
      <c r="GL603" s="46"/>
      <c r="GM603" s="46"/>
      <c r="GN603" s="46"/>
      <c r="GO603" s="46"/>
      <c r="GP603" s="46"/>
      <c r="GQ603" s="46"/>
      <c r="GR603" s="46"/>
      <c r="GS603" s="46"/>
      <c r="GT603" s="46"/>
      <c r="GU603" s="46"/>
      <c r="GV603" s="46"/>
      <c r="GW603" s="46"/>
      <c r="GX603" s="46"/>
      <c r="GY603" s="46"/>
      <c r="GZ603" s="46"/>
      <c r="HA603" s="46"/>
      <c r="HB603" s="46"/>
      <c r="HC603" s="46"/>
      <c r="HD603" s="46"/>
      <c r="HE603" s="46"/>
      <c r="HF603" s="46"/>
      <c r="HG603" s="46"/>
      <c r="HH603" s="46"/>
      <c r="HI603" s="46"/>
      <c r="HJ603" s="46"/>
      <c r="HK603" s="46"/>
      <c r="HL603" s="46"/>
      <c r="HM603" s="46"/>
      <c r="HN603" s="46"/>
      <c r="HO603" s="46"/>
      <c r="HP603" s="46"/>
      <c r="HQ603" s="46"/>
      <c r="HR603" s="46"/>
      <c r="HS603" s="46"/>
      <c r="HT603" s="46"/>
      <c r="HU603" s="46"/>
      <c r="HV603" s="46"/>
      <c r="HW603" s="46"/>
      <c r="HX603" s="46"/>
      <c r="HY603" s="46"/>
      <c r="HZ603" s="46"/>
      <c r="IA603" s="46"/>
      <c r="IB603" s="46"/>
      <c r="IC603" s="46"/>
      <c r="ID603" s="46"/>
      <c r="IE603" s="46"/>
      <c r="IF603" s="46"/>
      <c r="IG603" s="46"/>
      <c r="IH603" s="46"/>
      <c r="II603" s="46"/>
      <c r="IJ603" s="46"/>
      <c r="IK603" s="46"/>
      <c r="IL603" s="46"/>
      <c r="IM603" s="46"/>
      <c r="IN603" s="46"/>
      <c r="IO603" s="46"/>
      <c r="IP603" s="46"/>
      <c r="IQ603" s="46"/>
      <c r="IR603" s="46"/>
      <c r="IS603" s="46"/>
      <c r="IT603" s="46"/>
      <c r="IU603" s="46"/>
      <c r="IV603" s="46"/>
      <c r="IW603" s="46"/>
      <c r="IX603" s="46"/>
      <c r="IY603" s="46"/>
      <c r="IZ603" s="46"/>
      <c r="JA603" s="46"/>
      <c r="JB603" s="46"/>
      <c r="JC603" s="46"/>
      <c r="JD603" s="46"/>
      <c r="JE603" s="46"/>
    </row>
    <row r="604" spans="1:265" s="7" customFormat="1" ht="15" customHeight="1" thickBot="1" x14ac:dyDescent="0.25">
      <c r="A604" s="790"/>
      <c r="B604" s="73" t="s">
        <v>214</v>
      </c>
      <c r="C604" s="74"/>
      <c r="D604" s="862" t="s">
        <v>215</v>
      </c>
      <c r="E604" s="905"/>
      <c r="F604" s="437"/>
      <c r="G604" s="438"/>
      <c r="H604" s="178" t="s">
        <v>23</v>
      </c>
      <c r="I604" s="178" t="s">
        <v>107</v>
      </c>
      <c r="J604" s="178"/>
      <c r="K604" s="212" t="s">
        <v>309</v>
      </c>
      <c r="L604" s="212" t="s">
        <v>97</v>
      </c>
      <c r="M604" s="501">
        <v>4</v>
      </c>
      <c r="N604" s="501" t="s">
        <v>98</v>
      </c>
      <c r="O604" s="212" t="s">
        <v>344</v>
      </c>
      <c r="P604" s="2159">
        <f t="shared" si="51"/>
        <v>3</v>
      </c>
      <c r="Q604" s="280">
        <v>3</v>
      </c>
      <c r="R604" s="281"/>
      <c r="S604" s="281"/>
      <c r="T604" s="281"/>
      <c r="U604" s="281"/>
      <c r="V604" s="281"/>
      <c r="W604" s="282"/>
      <c r="X604" s="122"/>
      <c r="Y604" s="122"/>
      <c r="Z604" s="63"/>
      <c r="AA604" s="46"/>
      <c r="AB604" s="46"/>
      <c r="AC604" s="46" t="str">
        <f t="shared" si="50"/>
        <v/>
      </c>
      <c r="AD604" s="46"/>
      <c r="AE604" s="46"/>
      <c r="AF604" s="2111">
        <f t="shared" si="52"/>
        <v>3</v>
      </c>
      <c r="AG604" s="2111">
        <f t="shared" si="53"/>
        <v>0</v>
      </c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6"/>
      <c r="CF604" s="46"/>
      <c r="CG604" s="46"/>
      <c r="CH604" s="46"/>
      <c r="CI604" s="46"/>
      <c r="CJ604" s="46"/>
      <c r="CK604" s="46"/>
      <c r="CL604" s="46"/>
      <c r="CM604" s="46"/>
      <c r="CN604" s="46"/>
      <c r="CO604" s="46"/>
      <c r="CP604" s="46"/>
      <c r="CQ604" s="46"/>
      <c r="CR604" s="46"/>
      <c r="CS604" s="46"/>
      <c r="CT604" s="46"/>
      <c r="CU604" s="46"/>
      <c r="CV604" s="46"/>
      <c r="CW604" s="46"/>
      <c r="CX604" s="46"/>
      <c r="CY604" s="46"/>
      <c r="CZ604" s="46"/>
      <c r="DA604" s="46"/>
      <c r="DB604" s="46"/>
      <c r="DC604" s="46"/>
      <c r="DD604" s="46"/>
      <c r="DE604" s="46"/>
      <c r="DF604" s="46"/>
      <c r="DG604" s="46"/>
      <c r="DH604" s="46"/>
      <c r="DI604" s="46"/>
      <c r="DJ604" s="46"/>
      <c r="DK604" s="46"/>
      <c r="DL604" s="46"/>
      <c r="DM604" s="46"/>
      <c r="DN604" s="46"/>
      <c r="DO604" s="46"/>
      <c r="DP604" s="46"/>
      <c r="DQ604" s="46"/>
      <c r="DR604" s="46"/>
      <c r="DS604" s="46"/>
      <c r="DT604" s="46"/>
      <c r="DU604" s="46"/>
      <c r="DV604" s="46"/>
      <c r="DW604" s="46"/>
      <c r="DX604" s="46"/>
      <c r="DY604" s="46"/>
      <c r="DZ604" s="46"/>
      <c r="EA604" s="46"/>
      <c r="EB604" s="46"/>
      <c r="EC604" s="46"/>
      <c r="ED604" s="46"/>
      <c r="EE604" s="46"/>
      <c r="EF604" s="46"/>
      <c r="EG604" s="46"/>
      <c r="EH604" s="46"/>
      <c r="EI604" s="46"/>
      <c r="EJ604" s="46"/>
      <c r="EK604" s="46"/>
      <c r="EL604" s="46"/>
      <c r="EM604" s="46"/>
      <c r="EN604" s="46"/>
      <c r="EO604" s="46"/>
      <c r="EP604" s="46"/>
      <c r="EQ604" s="46"/>
      <c r="ER604" s="46"/>
      <c r="ES604" s="46"/>
      <c r="ET604" s="46"/>
      <c r="EU604" s="46"/>
      <c r="EV604" s="46"/>
      <c r="EW604" s="46"/>
      <c r="EX604" s="46"/>
      <c r="EY604" s="46"/>
      <c r="EZ604" s="46"/>
      <c r="FA604" s="46"/>
      <c r="FB604" s="46"/>
      <c r="FC604" s="46"/>
      <c r="FD604" s="46"/>
      <c r="FE604" s="46"/>
      <c r="FF604" s="46"/>
      <c r="FG604" s="46"/>
      <c r="FH604" s="46"/>
      <c r="FI604" s="46"/>
      <c r="FJ604" s="46"/>
      <c r="FK604" s="46"/>
      <c r="FL604" s="46"/>
      <c r="FM604" s="46"/>
      <c r="FN604" s="46"/>
      <c r="FO604" s="46"/>
      <c r="FP604" s="46"/>
      <c r="FQ604" s="46"/>
      <c r="FR604" s="46"/>
      <c r="FS604" s="46"/>
      <c r="FT604" s="46"/>
      <c r="FU604" s="46"/>
      <c r="FV604" s="46"/>
      <c r="FW604" s="46"/>
      <c r="FX604" s="46"/>
      <c r="FY604" s="46"/>
      <c r="FZ604" s="46"/>
      <c r="GA604" s="46"/>
      <c r="GB604" s="46"/>
      <c r="GC604" s="46"/>
      <c r="GD604" s="46"/>
      <c r="GE604" s="46"/>
      <c r="GF604" s="46"/>
      <c r="GG604" s="46"/>
      <c r="GH604" s="46"/>
      <c r="GI604" s="46"/>
      <c r="GJ604" s="46"/>
      <c r="GK604" s="46"/>
      <c r="GL604" s="46"/>
      <c r="GM604" s="46"/>
      <c r="GN604" s="46"/>
      <c r="GO604" s="46"/>
      <c r="GP604" s="46"/>
      <c r="GQ604" s="46"/>
      <c r="GR604" s="46"/>
      <c r="GS604" s="46"/>
      <c r="GT604" s="46"/>
      <c r="GU604" s="46"/>
      <c r="GV604" s="46"/>
      <c r="GW604" s="46"/>
      <c r="GX604" s="46"/>
      <c r="GY604" s="46"/>
      <c r="GZ604" s="46"/>
      <c r="HA604" s="46"/>
      <c r="HB604" s="46"/>
      <c r="HC604" s="46"/>
      <c r="HD604" s="46"/>
      <c r="HE604" s="46"/>
      <c r="HF604" s="46"/>
      <c r="HG604" s="46"/>
      <c r="HH604" s="46"/>
      <c r="HI604" s="46"/>
      <c r="HJ604" s="46"/>
      <c r="HK604" s="46"/>
      <c r="HL604" s="46"/>
      <c r="HM604" s="46"/>
      <c r="HN604" s="46"/>
      <c r="HO604" s="46"/>
      <c r="HP604" s="46"/>
      <c r="HQ604" s="46"/>
      <c r="HR604" s="46"/>
      <c r="HS604" s="46"/>
      <c r="HT604" s="46"/>
      <c r="HU604" s="46"/>
      <c r="HV604" s="46"/>
      <c r="HW604" s="46"/>
      <c r="HX604" s="46"/>
      <c r="HY604" s="46"/>
      <c r="HZ604" s="46"/>
      <c r="IA604" s="46"/>
      <c r="IB604" s="46"/>
      <c r="IC604" s="46"/>
      <c r="ID604" s="46"/>
      <c r="IE604" s="46"/>
      <c r="IF604" s="46"/>
      <c r="IG604" s="46"/>
      <c r="IH604" s="46"/>
      <c r="II604" s="46"/>
      <c r="IJ604" s="46"/>
      <c r="IK604" s="46"/>
      <c r="IL604" s="46"/>
      <c r="IM604" s="46"/>
      <c r="IN604" s="46"/>
      <c r="IO604" s="46"/>
      <c r="IP604" s="46"/>
      <c r="IQ604" s="46"/>
      <c r="IR604" s="46"/>
      <c r="IS604" s="46"/>
      <c r="IT604" s="46"/>
      <c r="IU604" s="46"/>
      <c r="IV604" s="46"/>
      <c r="IW604" s="46"/>
      <c r="IX604" s="46"/>
      <c r="IY604" s="46"/>
      <c r="IZ604" s="46"/>
      <c r="JA604" s="46"/>
      <c r="JB604" s="46"/>
      <c r="JC604" s="46"/>
      <c r="JD604" s="46"/>
      <c r="JE604" s="46"/>
    </row>
    <row r="605" spans="1:265" s="7" customFormat="1" ht="15" customHeight="1" thickBot="1" x14ac:dyDescent="0.25">
      <c r="A605" s="790"/>
      <c r="B605" s="73" t="s">
        <v>214</v>
      </c>
      <c r="C605" s="113"/>
      <c r="D605" s="884" t="s">
        <v>215</v>
      </c>
      <c r="E605" s="905"/>
      <c r="F605" s="437"/>
      <c r="G605" s="438"/>
      <c r="H605" s="184" t="s">
        <v>23</v>
      </c>
      <c r="I605" s="184" t="s">
        <v>107</v>
      </c>
      <c r="J605" s="184"/>
      <c r="K605" s="225" t="s">
        <v>218</v>
      </c>
      <c r="L605" s="225" t="s">
        <v>97</v>
      </c>
      <c r="M605" s="397">
        <v>6</v>
      </c>
      <c r="N605" s="397" t="s">
        <v>24</v>
      </c>
      <c r="O605" s="225" t="s">
        <v>348</v>
      </c>
      <c r="P605" s="2159">
        <f t="shared" si="51"/>
        <v>4</v>
      </c>
      <c r="Q605" s="297">
        <v>4</v>
      </c>
      <c r="R605" s="298"/>
      <c r="S605" s="298"/>
      <c r="T605" s="298"/>
      <c r="U605" s="298"/>
      <c r="V605" s="298"/>
      <c r="W605" s="299"/>
      <c r="X605" s="122"/>
      <c r="Y605" s="122"/>
      <c r="Z605" s="63"/>
      <c r="AA605" s="46"/>
      <c r="AB605" s="46"/>
      <c r="AC605" s="46" t="str">
        <f t="shared" si="50"/>
        <v/>
      </c>
      <c r="AD605" s="46"/>
      <c r="AE605" s="46"/>
      <c r="AF605" s="2111">
        <f t="shared" si="52"/>
        <v>4</v>
      </c>
      <c r="AG605" s="2111">
        <f t="shared" si="53"/>
        <v>0</v>
      </c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  <c r="CJ605" s="46"/>
      <c r="CK605" s="46"/>
      <c r="CL605" s="46"/>
      <c r="CM605" s="46"/>
      <c r="CN605" s="46"/>
      <c r="CO605" s="46"/>
      <c r="CP605" s="46"/>
      <c r="CQ605" s="46"/>
      <c r="CR605" s="46"/>
      <c r="CS605" s="46"/>
      <c r="CT605" s="46"/>
      <c r="CU605" s="46"/>
      <c r="CV605" s="46"/>
      <c r="CW605" s="46"/>
      <c r="CX605" s="46"/>
      <c r="CY605" s="46"/>
      <c r="CZ605" s="46"/>
      <c r="DA605" s="46"/>
      <c r="DB605" s="46"/>
      <c r="DC605" s="46"/>
      <c r="DD605" s="46"/>
      <c r="DE605" s="46"/>
      <c r="DF605" s="46"/>
      <c r="DG605" s="46"/>
      <c r="DH605" s="46"/>
      <c r="DI605" s="46"/>
      <c r="DJ605" s="46"/>
      <c r="DK605" s="46"/>
      <c r="DL605" s="46"/>
      <c r="DM605" s="46"/>
      <c r="DN605" s="46"/>
      <c r="DO605" s="46"/>
      <c r="DP605" s="46"/>
      <c r="DQ605" s="46"/>
      <c r="DR605" s="46"/>
      <c r="DS605" s="46"/>
      <c r="DT605" s="46"/>
      <c r="DU605" s="46"/>
      <c r="DV605" s="46"/>
      <c r="DW605" s="46"/>
      <c r="DX605" s="46"/>
      <c r="DY605" s="46"/>
      <c r="DZ605" s="46"/>
      <c r="EA605" s="46"/>
      <c r="EB605" s="46"/>
      <c r="EC605" s="46"/>
      <c r="ED605" s="46"/>
      <c r="EE605" s="46"/>
      <c r="EF605" s="46"/>
      <c r="EG605" s="46"/>
      <c r="EH605" s="46"/>
      <c r="EI605" s="46"/>
      <c r="EJ605" s="46"/>
      <c r="EK605" s="46"/>
      <c r="EL605" s="46"/>
      <c r="EM605" s="46"/>
      <c r="EN605" s="46"/>
      <c r="EO605" s="46"/>
      <c r="EP605" s="46"/>
      <c r="EQ605" s="46"/>
      <c r="ER605" s="46"/>
      <c r="ES605" s="46"/>
      <c r="ET605" s="46"/>
      <c r="EU605" s="46"/>
      <c r="EV605" s="46"/>
      <c r="EW605" s="46"/>
      <c r="EX605" s="46"/>
      <c r="EY605" s="46"/>
      <c r="EZ605" s="46"/>
      <c r="FA605" s="46"/>
      <c r="FB605" s="46"/>
      <c r="FC605" s="46"/>
      <c r="FD605" s="46"/>
      <c r="FE605" s="46"/>
      <c r="FF605" s="46"/>
      <c r="FG605" s="46"/>
      <c r="FH605" s="46"/>
      <c r="FI605" s="46"/>
      <c r="FJ605" s="46"/>
      <c r="FK605" s="46"/>
      <c r="FL605" s="46"/>
      <c r="FM605" s="46"/>
      <c r="FN605" s="46"/>
      <c r="FO605" s="46"/>
      <c r="FP605" s="46"/>
      <c r="FQ605" s="46"/>
      <c r="FR605" s="46"/>
      <c r="FS605" s="46"/>
      <c r="FT605" s="46"/>
      <c r="FU605" s="46"/>
      <c r="FV605" s="46"/>
      <c r="FW605" s="46"/>
      <c r="FX605" s="46"/>
      <c r="FY605" s="46"/>
      <c r="FZ605" s="46"/>
      <c r="GA605" s="46"/>
      <c r="GB605" s="46"/>
      <c r="GC605" s="46"/>
      <c r="GD605" s="46"/>
      <c r="GE605" s="46"/>
      <c r="GF605" s="46"/>
      <c r="GG605" s="46"/>
      <c r="GH605" s="46"/>
      <c r="GI605" s="46"/>
      <c r="GJ605" s="46"/>
      <c r="GK605" s="46"/>
      <c r="GL605" s="46"/>
      <c r="GM605" s="46"/>
      <c r="GN605" s="46"/>
      <c r="GO605" s="46"/>
      <c r="GP605" s="46"/>
      <c r="GQ605" s="46"/>
      <c r="GR605" s="46"/>
      <c r="GS605" s="46"/>
      <c r="GT605" s="46"/>
      <c r="GU605" s="46"/>
      <c r="GV605" s="46"/>
      <c r="GW605" s="46"/>
      <c r="GX605" s="46"/>
      <c r="GY605" s="46"/>
      <c r="GZ605" s="46"/>
      <c r="HA605" s="46"/>
      <c r="HB605" s="46"/>
      <c r="HC605" s="46"/>
      <c r="HD605" s="46"/>
      <c r="HE605" s="46"/>
      <c r="HF605" s="46"/>
      <c r="HG605" s="46"/>
      <c r="HH605" s="46"/>
      <c r="HI605" s="46"/>
      <c r="HJ605" s="46"/>
      <c r="HK605" s="46"/>
      <c r="HL605" s="46"/>
      <c r="HM605" s="46"/>
      <c r="HN605" s="46"/>
      <c r="HO605" s="46"/>
      <c r="HP605" s="46"/>
      <c r="HQ605" s="46"/>
      <c r="HR605" s="46"/>
      <c r="HS605" s="46"/>
      <c r="HT605" s="46"/>
      <c r="HU605" s="46"/>
      <c r="HV605" s="46"/>
      <c r="HW605" s="46"/>
      <c r="HX605" s="46"/>
      <c r="HY605" s="46"/>
      <c r="HZ605" s="46"/>
      <c r="IA605" s="46"/>
      <c r="IB605" s="46"/>
      <c r="IC605" s="46"/>
      <c r="ID605" s="46"/>
      <c r="IE605" s="46"/>
      <c r="IF605" s="46"/>
      <c r="IG605" s="46"/>
      <c r="IH605" s="46"/>
      <c r="II605" s="46"/>
      <c r="IJ605" s="46"/>
      <c r="IK605" s="46"/>
      <c r="IL605" s="46"/>
      <c r="IM605" s="46"/>
      <c r="IN605" s="46"/>
      <c r="IO605" s="46"/>
      <c r="IP605" s="46"/>
      <c r="IQ605" s="46"/>
      <c r="IR605" s="46"/>
      <c r="IS605" s="46"/>
      <c r="IT605" s="46"/>
      <c r="IU605" s="46"/>
      <c r="IV605" s="46"/>
      <c r="IW605" s="46"/>
      <c r="IX605" s="46"/>
      <c r="IY605" s="46"/>
      <c r="IZ605" s="46"/>
      <c r="JA605" s="46"/>
      <c r="JB605" s="46"/>
      <c r="JC605" s="46"/>
      <c r="JD605" s="46"/>
      <c r="JE605" s="46"/>
    </row>
    <row r="606" spans="1:265" s="7" customFormat="1" ht="15" customHeight="1" thickBot="1" x14ac:dyDescent="0.25">
      <c r="A606" s="790"/>
      <c r="B606" s="73" t="s">
        <v>214</v>
      </c>
      <c r="C606" s="113"/>
      <c r="D606" s="884" t="s">
        <v>215</v>
      </c>
      <c r="E606" s="905"/>
      <c r="F606" s="437"/>
      <c r="G606" s="438"/>
      <c r="H606" s="184" t="s">
        <v>23</v>
      </c>
      <c r="I606" s="184" t="s">
        <v>107</v>
      </c>
      <c r="J606" s="184"/>
      <c r="K606" s="225" t="s">
        <v>218</v>
      </c>
      <c r="L606" s="225" t="s">
        <v>97</v>
      </c>
      <c r="M606" s="397">
        <v>6</v>
      </c>
      <c r="N606" s="397" t="s">
        <v>98</v>
      </c>
      <c r="O606" s="225" t="s">
        <v>344</v>
      </c>
      <c r="P606" s="2159">
        <f t="shared" si="51"/>
        <v>4</v>
      </c>
      <c r="Q606" s="297">
        <v>4</v>
      </c>
      <c r="R606" s="298"/>
      <c r="S606" s="298"/>
      <c r="T606" s="298"/>
      <c r="U606" s="298"/>
      <c r="V606" s="298"/>
      <c r="W606" s="299"/>
      <c r="X606" s="122"/>
      <c r="Y606" s="122"/>
      <c r="Z606" s="63"/>
      <c r="AA606" s="46"/>
      <c r="AB606" s="46"/>
      <c r="AC606" s="46" t="str">
        <f t="shared" si="50"/>
        <v/>
      </c>
      <c r="AD606" s="46"/>
      <c r="AE606" s="46"/>
      <c r="AF606" s="2111">
        <f t="shared" si="52"/>
        <v>4</v>
      </c>
      <c r="AG606" s="2111">
        <f t="shared" si="53"/>
        <v>0</v>
      </c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6"/>
      <c r="CF606" s="46"/>
      <c r="CG606" s="46"/>
      <c r="CH606" s="46"/>
      <c r="CI606" s="46"/>
      <c r="CJ606" s="46"/>
      <c r="CK606" s="46"/>
      <c r="CL606" s="46"/>
      <c r="CM606" s="46"/>
      <c r="CN606" s="46"/>
      <c r="CO606" s="46"/>
      <c r="CP606" s="46"/>
      <c r="CQ606" s="46"/>
      <c r="CR606" s="46"/>
      <c r="CS606" s="46"/>
      <c r="CT606" s="46"/>
      <c r="CU606" s="46"/>
      <c r="CV606" s="46"/>
      <c r="CW606" s="46"/>
      <c r="CX606" s="46"/>
      <c r="CY606" s="46"/>
      <c r="CZ606" s="46"/>
      <c r="DA606" s="46"/>
      <c r="DB606" s="46"/>
      <c r="DC606" s="46"/>
      <c r="DD606" s="46"/>
      <c r="DE606" s="46"/>
      <c r="DF606" s="46"/>
      <c r="DG606" s="46"/>
      <c r="DH606" s="46"/>
      <c r="DI606" s="46"/>
      <c r="DJ606" s="46"/>
      <c r="DK606" s="46"/>
      <c r="DL606" s="46"/>
      <c r="DM606" s="46"/>
      <c r="DN606" s="46"/>
      <c r="DO606" s="46"/>
      <c r="DP606" s="46"/>
      <c r="DQ606" s="46"/>
      <c r="DR606" s="46"/>
      <c r="DS606" s="46"/>
      <c r="DT606" s="46"/>
      <c r="DU606" s="46"/>
      <c r="DV606" s="46"/>
      <c r="DW606" s="46"/>
      <c r="DX606" s="46"/>
      <c r="DY606" s="46"/>
      <c r="DZ606" s="46"/>
      <c r="EA606" s="46"/>
      <c r="EB606" s="46"/>
      <c r="EC606" s="46"/>
      <c r="ED606" s="46"/>
      <c r="EE606" s="46"/>
      <c r="EF606" s="46"/>
      <c r="EG606" s="46"/>
      <c r="EH606" s="46"/>
      <c r="EI606" s="46"/>
      <c r="EJ606" s="46"/>
      <c r="EK606" s="46"/>
      <c r="EL606" s="46"/>
      <c r="EM606" s="46"/>
      <c r="EN606" s="46"/>
      <c r="EO606" s="46"/>
      <c r="EP606" s="46"/>
      <c r="EQ606" s="46"/>
      <c r="ER606" s="46"/>
      <c r="ES606" s="46"/>
      <c r="ET606" s="46"/>
      <c r="EU606" s="46"/>
      <c r="EV606" s="46"/>
      <c r="EW606" s="46"/>
      <c r="EX606" s="46"/>
      <c r="EY606" s="46"/>
      <c r="EZ606" s="46"/>
      <c r="FA606" s="46"/>
      <c r="FB606" s="46"/>
      <c r="FC606" s="46"/>
      <c r="FD606" s="46"/>
      <c r="FE606" s="46"/>
      <c r="FF606" s="46"/>
      <c r="FG606" s="46"/>
      <c r="FH606" s="46"/>
      <c r="FI606" s="46"/>
      <c r="FJ606" s="46"/>
      <c r="FK606" s="46"/>
      <c r="FL606" s="46"/>
      <c r="FM606" s="46"/>
      <c r="FN606" s="46"/>
      <c r="FO606" s="46"/>
      <c r="FP606" s="46"/>
      <c r="FQ606" s="46"/>
      <c r="FR606" s="46"/>
      <c r="FS606" s="46"/>
      <c r="FT606" s="46"/>
      <c r="FU606" s="46"/>
      <c r="FV606" s="46"/>
      <c r="FW606" s="46"/>
      <c r="FX606" s="46"/>
      <c r="FY606" s="46"/>
      <c r="FZ606" s="46"/>
      <c r="GA606" s="46"/>
      <c r="GB606" s="46"/>
      <c r="GC606" s="46"/>
      <c r="GD606" s="46"/>
      <c r="GE606" s="46"/>
      <c r="GF606" s="46"/>
      <c r="GG606" s="46"/>
      <c r="GH606" s="46"/>
      <c r="GI606" s="46"/>
      <c r="GJ606" s="46"/>
      <c r="GK606" s="46"/>
      <c r="GL606" s="46"/>
      <c r="GM606" s="46"/>
      <c r="GN606" s="46"/>
      <c r="GO606" s="46"/>
      <c r="GP606" s="46"/>
      <c r="GQ606" s="46"/>
      <c r="GR606" s="46"/>
      <c r="GS606" s="46"/>
      <c r="GT606" s="46"/>
      <c r="GU606" s="46"/>
      <c r="GV606" s="46"/>
      <c r="GW606" s="46"/>
      <c r="GX606" s="46"/>
      <c r="GY606" s="46"/>
      <c r="GZ606" s="46"/>
      <c r="HA606" s="46"/>
      <c r="HB606" s="46"/>
      <c r="HC606" s="46"/>
      <c r="HD606" s="46"/>
      <c r="HE606" s="46"/>
      <c r="HF606" s="46"/>
      <c r="HG606" s="46"/>
      <c r="HH606" s="46"/>
      <c r="HI606" s="46"/>
      <c r="HJ606" s="46"/>
      <c r="HK606" s="46"/>
      <c r="HL606" s="46"/>
      <c r="HM606" s="46"/>
      <c r="HN606" s="46"/>
      <c r="HO606" s="46"/>
      <c r="HP606" s="46"/>
      <c r="HQ606" s="46"/>
      <c r="HR606" s="46"/>
      <c r="HS606" s="46"/>
      <c r="HT606" s="46"/>
      <c r="HU606" s="46"/>
      <c r="HV606" s="46"/>
      <c r="HW606" s="46"/>
      <c r="HX606" s="46"/>
      <c r="HY606" s="46"/>
      <c r="HZ606" s="46"/>
      <c r="IA606" s="46"/>
      <c r="IB606" s="46"/>
      <c r="IC606" s="46"/>
      <c r="ID606" s="46"/>
      <c r="IE606" s="46"/>
      <c r="IF606" s="46"/>
      <c r="IG606" s="46"/>
      <c r="IH606" s="46"/>
      <c r="II606" s="46"/>
      <c r="IJ606" s="46"/>
      <c r="IK606" s="46"/>
      <c r="IL606" s="46"/>
      <c r="IM606" s="46"/>
      <c r="IN606" s="46"/>
      <c r="IO606" s="46"/>
      <c r="IP606" s="46"/>
      <c r="IQ606" s="46"/>
      <c r="IR606" s="46"/>
      <c r="IS606" s="46"/>
      <c r="IT606" s="46"/>
      <c r="IU606" s="46"/>
      <c r="IV606" s="46"/>
      <c r="IW606" s="46"/>
      <c r="IX606" s="46"/>
      <c r="IY606" s="46"/>
      <c r="IZ606" s="46"/>
      <c r="JA606" s="46"/>
      <c r="JB606" s="46"/>
      <c r="JC606" s="46"/>
      <c r="JD606" s="46"/>
      <c r="JE606" s="46"/>
    </row>
    <row r="607" spans="1:265" s="788" customFormat="1" ht="15" customHeight="1" thickBot="1" x14ac:dyDescent="0.25">
      <c r="A607" s="790"/>
      <c r="B607" s="73" t="s">
        <v>214</v>
      </c>
      <c r="C607" s="113"/>
      <c r="D607" s="884" t="s">
        <v>215</v>
      </c>
      <c r="E607" s="905"/>
      <c r="F607" s="437"/>
      <c r="G607" s="438"/>
      <c r="H607" s="184" t="s">
        <v>23</v>
      </c>
      <c r="I607" s="184" t="s">
        <v>107</v>
      </c>
      <c r="J607" s="184"/>
      <c r="K607" s="225" t="s">
        <v>841</v>
      </c>
      <c r="L607" s="225" t="s">
        <v>97</v>
      </c>
      <c r="M607" s="397">
        <v>8</v>
      </c>
      <c r="N607" s="397" t="s">
        <v>24</v>
      </c>
      <c r="O607" s="225" t="s">
        <v>344</v>
      </c>
      <c r="P607" s="2159">
        <f t="shared" si="51"/>
        <v>3</v>
      </c>
      <c r="Q607" s="297">
        <v>3</v>
      </c>
      <c r="R607" s="298"/>
      <c r="S607" s="298"/>
      <c r="T607" s="298"/>
      <c r="U607" s="298"/>
      <c r="V607" s="298"/>
      <c r="W607" s="299"/>
      <c r="X607" s="122"/>
      <c r="Y607" s="122"/>
      <c r="Z607" s="63"/>
      <c r="AA607" s="789"/>
      <c r="AB607" s="789"/>
      <c r="AC607" s="789" t="str">
        <f t="shared" si="50"/>
        <v/>
      </c>
      <c r="AD607" s="789"/>
      <c r="AE607" s="789"/>
      <c r="AF607" s="2111">
        <f t="shared" si="52"/>
        <v>3</v>
      </c>
      <c r="AG607" s="2111">
        <f t="shared" si="53"/>
        <v>0</v>
      </c>
      <c r="AH607" s="789"/>
      <c r="AI607" s="789"/>
      <c r="AJ607" s="789"/>
      <c r="AK607" s="789"/>
      <c r="AL607" s="789"/>
      <c r="AM607" s="789"/>
      <c r="AN607" s="789"/>
      <c r="AO607" s="789"/>
      <c r="AP607" s="789"/>
      <c r="AQ607" s="789"/>
      <c r="AR607" s="789"/>
      <c r="AS607" s="789"/>
      <c r="AT607" s="789"/>
      <c r="AU607" s="789"/>
      <c r="AV607" s="789"/>
      <c r="AW607" s="789"/>
      <c r="AX607" s="789"/>
      <c r="AY607" s="789"/>
      <c r="AZ607" s="789"/>
      <c r="BA607" s="789"/>
      <c r="BB607" s="789"/>
      <c r="BC607" s="789"/>
      <c r="BD607" s="789"/>
      <c r="BE607" s="789"/>
      <c r="BF607" s="789"/>
      <c r="BG607" s="789"/>
      <c r="BH607" s="789"/>
      <c r="BI607" s="789"/>
      <c r="BJ607" s="789"/>
      <c r="BK607" s="789"/>
      <c r="BL607" s="789"/>
      <c r="BM607" s="789"/>
      <c r="BN607" s="789"/>
      <c r="BO607" s="789"/>
      <c r="BP607" s="789"/>
      <c r="BQ607" s="789"/>
      <c r="BR607" s="789"/>
      <c r="BS607" s="789"/>
      <c r="BT607" s="789"/>
      <c r="BU607" s="789"/>
      <c r="BV607" s="789"/>
      <c r="BW607" s="789"/>
      <c r="BX607" s="789"/>
      <c r="BY607" s="789"/>
      <c r="BZ607" s="789"/>
      <c r="CA607" s="789"/>
      <c r="CB607" s="789"/>
      <c r="CC607" s="789"/>
      <c r="CD607" s="789"/>
      <c r="CE607" s="789"/>
      <c r="CF607" s="789"/>
      <c r="CG607" s="789"/>
      <c r="CH607" s="789"/>
      <c r="CI607" s="789"/>
      <c r="CJ607" s="789"/>
      <c r="CK607" s="789"/>
      <c r="CL607" s="789"/>
      <c r="CM607" s="789"/>
      <c r="CN607" s="789"/>
      <c r="CO607" s="789"/>
      <c r="CP607" s="789"/>
      <c r="CQ607" s="789"/>
      <c r="CR607" s="789"/>
      <c r="CS607" s="789"/>
      <c r="CT607" s="789"/>
      <c r="CU607" s="789"/>
      <c r="CV607" s="789"/>
      <c r="CW607" s="789"/>
      <c r="CX607" s="789"/>
      <c r="CY607" s="789"/>
      <c r="CZ607" s="789"/>
      <c r="DA607" s="789"/>
      <c r="DB607" s="789"/>
      <c r="DC607" s="789"/>
      <c r="DD607" s="789"/>
      <c r="DE607" s="789"/>
      <c r="DF607" s="789"/>
      <c r="DG607" s="789"/>
      <c r="DH607" s="789"/>
      <c r="DI607" s="789"/>
      <c r="DJ607" s="789"/>
      <c r="DK607" s="789"/>
      <c r="DL607" s="789"/>
      <c r="DM607" s="789"/>
      <c r="DN607" s="789"/>
      <c r="DO607" s="789"/>
      <c r="DP607" s="789"/>
      <c r="DQ607" s="789"/>
      <c r="DR607" s="789"/>
      <c r="DS607" s="789"/>
      <c r="DT607" s="789"/>
      <c r="DU607" s="789"/>
      <c r="DV607" s="789"/>
      <c r="DW607" s="789"/>
      <c r="DX607" s="789"/>
      <c r="DY607" s="789"/>
      <c r="DZ607" s="789"/>
      <c r="EA607" s="789"/>
      <c r="EB607" s="789"/>
      <c r="EC607" s="789"/>
      <c r="ED607" s="789"/>
      <c r="EE607" s="789"/>
      <c r="EF607" s="789"/>
      <c r="EG607" s="789"/>
      <c r="EH607" s="789"/>
      <c r="EI607" s="789"/>
      <c r="EJ607" s="789"/>
      <c r="EK607" s="789"/>
      <c r="EL607" s="789"/>
      <c r="EM607" s="789"/>
      <c r="EN607" s="789"/>
      <c r="EO607" s="789"/>
      <c r="EP607" s="789"/>
      <c r="EQ607" s="789"/>
      <c r="ER607" s="789"/>
      <c r="ES607" s="789"/>
      <c r="ET607" s="789"/>
      <c r="EU607" s="789"/>
      <c r="EV607" s="789"/>
      <c r="EW607" s="789"/>
      <c r="EX607" s="789"/>
      <c r="EY607" s="789"/>
      <c r="EZ607" s="789"/>
      <c r="FA607" s="789"/>
      <c r="FB607" s="789"/>
      <c r="FC607" s="789"/>
      <c r="FD607" s="789"/>
      <c r="FE607" s="789"/>
      <c r="FF607" s="789"/>
      <c r="FG607" s="789"/>
      <c r="FH607" s="789"/>
      <c r="FI607" s="789"/>
      <c r="FJ607" s="789"/>
      <c r="FK607" s="789"/>
      <c r="FL607" s="789"/>
      <c r="FM607" s="789"/>
      <c r="FN607" s="789"/>
      <c r="FO607" s="789"/>
      <c r="FP607" s="789"/>
      <c r="FQ607" s="789"/>
      <c r="FR607" s="789"/>
      <c r="FS607" s="789"/>
      <c r="FT607" s="789"/>
      <c r="FU607" s="789"/>
      <c r="FV607" s="789"/>
      <c r="FW607" s="789"/>
      <c r="FX607" s="789"/>
      <c r="FY607" s="789"/>
      <c r="FZ607" s="789"/>
      <c r="GA607" s="789"/>
      <c r="GB607" s="789"/>
      <c r="GC607" s="789"/>
      <c r="GD607" s="789"/>
      <c r="GE607" s="789"/>
      <c r="GF607" s="789"/>
      <c r="GG607" s="789"/>
      <c r="GH607" s="789"/>
      <c r="GI607" s="789"/>
      <c r="GJ607" s="789"/>
      <c r="GK607" s="789"/>
      <c r="GL607" s="789"/>
      <c r="GM607" s="789"/>
      <c r="GN607" s="789"/>
      <c r="GO607" s="789"/>
      <c r="GP607" s="789"/>
      <c r="GQ607" s="789"/>
      <c r="GR607" s="789"/>
      <c r="GS607" s="789"/>
      <c r="GT607" s="789"/>
      <c r="GU607" s="789"/>
      <c r="GV607" s="789"/>
      <c r="GW607" s="789"/>
      <c r="GX607" s="789"/>
      <c r="GY607" s="789"/>
      <c r="GZ607" s="789"/>
      <c r="HA607" s="789"/>
      <c r="HB607" s="789"/>
      <c r="HC607" s="789"/>
      <c r="HD607" s="789"/>
      <c r="HE607" s="789"/>
      <c r="HF607" s="789"/>
      <c r="HG607" s="789"/>
      <c r="HH607" s="789"/>
      <c r="HI607" s="789"/>
      <c r="HJ607" s="789"/>
      <c r="HK607" s="789"/>
      <c r="HL607" s="789"/>
      <c r="HM607" s="789"/>
      <c r="HN607" s="789"/>
      <c r="HO607" s="789"/>
      <c r="HP607" s="789"/>
      <c r="HQ607" s="789"/>
      <c r="HR607" s="789"/>
      <c r="HS607" s="789"/>
      <c r="HT607" s="789"/>
      <c r="HU607" s="789"/>
      <c r="HV607" s="789"/>
      <c r="HW607" s="789"/>
      <c r="HX607" s="789"/>
      <c r="HY607" s="789"/>
      <c r="HZ607" s="789"/>
      <c r="IA607" s="789"/>
      <c r="IB607" s="789"/>
      <c r="IC607" s="789"/>
      <c r="ID607" s="789"/>
      <c r="IE607" s="789"/>
      <c r="IF607" s="789"/>
      <c r="IG607" s="789"/>
      <c r="IH607" s="789"/>
      <c r="II607" s="789"/>
      <c r="IJ607" s="789"/>
      <c r="IK607" s="789"/>
      <c r="IL607" s="789"/>
      <c r="IM607" s="789"/>
      <c r="IN607" s="789"/>
      <c r="IO607" s="789"/>
      <c r="IP607" s="789"/>
      <c r="IQ607" s="789"/>
      <c r="IR607" s="789"/>
      <c r="IS607" s="789"/>
      <c r="IT607" s="789"/>
      <c r="IU607" s="789"/>
      <c r="IV607" s="789"/>
      <c r="IW607" s="789"/>
      <c r="IX607" s="789"/>
      <c r="IY607" s="789"/>
      <c r="IZ607" s="789"/>
      <c r="JA607" s="789"/>
      <c r="JB607" s="789"/>
      <c r="JC607" s="789"/>
      <c r="JD607" s="789"/>
      <c r="JE607" s="789"/>
    </row>
    <row r="608" spans="1:265" s="7" customFormat="1" ht="15" customHeight="1" thickBot="1" x14ac:dyDescent="0.25">
      <c r="A608" s="790"/>
      <c r="B608" s="73" t="s">
        <v>214</v>
      </c>
      <c r="C608" s="113"/>
      <c r="D608" s="884" t="s">
        <v>215</v>
      </c>
      <c r="E608" s="905"/>
      <c r="F608" s="437"/>
      <c r="G608" s="438"/>
      <c r="H608" s="184" t="s">
        <v>23</v>
      </c>
      <c r="I608" s="184" t="s">
        <v>107</v>
      </c>
      <c r="J608" s="184"/>
      <c r="K608" s="225" t="s">
        <v>337</v>
      </c>
      <c r="L608" s="225" t="s">
        <v>97</v>
      </c>
      <c r="M608" s="397">
        <v>8</v>
      </c>
      <c r="N608" s="397" t="s">
        <v>24</v>
      </c>
      <c r="O608" s="225" t="s">
        <v>344</v>
      </c>
      <c r="P608" s="2159">
        <f t="shared" si="51"/>
        <v>2</v>
      </c>
      <c r="Q608" s="297">
        <v>2</v>
      </c>
      <c r="R608" s="298"/>
      <c r="S608" s="298"/>
      <c r="T608" s="298"/>
      <c r="U608" s="298"/>
      <c r="V608" s="298"/>
      <c r="W608" s="299"/>
      <c r="X608" s="122"/>
      <c r="Y608" s="122"/>
      <c r="Z608" s="63"/>
      <c r="AA608" s="46"/>
      <c r="AB608" s="46"/>
      <c r="AC608" s="46" t="str">
        <f t="shared" si="50"/>
        <v/>
      </c>
      <c r="AD608" s="46"/>
      <c r="AE608" s="46"/>
      <c r="AF608" s="2111">
        <f t="shared" si="52"/>
        <v>2</v>
      </c>
      <c r="AG608" s="2111">
        <f t="shared" si="53"/>
        <v>0</v>
      </c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  <c r="CJ608" s="46"/>
      <c r="CK608" s="46"/>
      <c r="CL608" s="46"/>
      <c r="CM608" s="46"/>
      <c r="CN608" s="46"/>
      <c r="CO608" s="46"/>
      <c r="CP608" s="46"/>
      <c r="CQ608" s="46"/>
      <c r="CR608" s="46"/>
      <c r="CS608" s="46"/>
      <c r="CT608" s="46"/>
      <c r="CU608" s="46"/>
      <c r="CV608" s="46"/>
      <c r="CW608" s="46"/>
      <c r="CX608" s="46"/>
      <c r="CY608" s="46"/>
      <c r="CZ608" s="46"/>
      <c r="DA608" s="46"/>
      <c r="DB608" s="46"/>
      <c r="DC608" s="46"/>
      <c r="DD608" s="46"/>
      <c r="DE608" s="46"/>
      <c r="DF608" s="46"/>
      <c r="DG608" s="46"/>
      <c r="DH608" s="46"/>
      <c r="DI608" s="46"/>
      <c r="DJ608" s="46"/>
      <c r="DK608" s="46"/>
      <c r="DL608" s="46"/>
      <c r="DM608" s="46"/>
      <c r="DN608" s="46"/>
      <c r="DO608" s="46"/>
      <c r="DP608" s="46"/>
      <c r="DQ608" s="46"/>
      <c r="DR608" s="46"/>
      <c r="DS608" s="46"/>
      <c r="DT608" s="46"/>
      <c r="DU608" s="46"/>
      <c r="DV608" s="46"/>
      <c r="DW608" s="46"/>
      <c r="DX608" s="46"/>
      <c r="DY608" s="46"/>
      <c r="DZ608" s="46"/>
      <c r="EA608" s="46"/>
      <c r="EB608" s="46"/>
      <c r="EC608" s="46"/>
      <c r="ED608" s="46"/>
      <c r="EE608" s="46"/>
      <c r="EF608" s="46"/>
      <c r="EG608" s="46"/>
      <c r="EH608" s="46"/>
      <c r="EI608" s="46"/>
      <c r="EJ608" s="46"/>
      <c r="EK608" s="46"/>
      <c r="EL608" s="46"/>
      <c r="EM608" s="46"/>
      <c r="EN608" s="46"/>
      <c r="EO608" s="46"/>
      <c r="EP608" s="46"/>
      <c r="EQ608" s="46"/>
      <c r="ER608" s="46"/>
      <c r="ES608" s="46"/>
      <c r="ET608" s="46"/>
      <c r="EU608" s="46"/>
      <c r="EV608" s="46"/>
      <c r="EW608" s="46"/>
      <c r="EX608" s="46"/>
      <c r="EY608" s="46"/>
      <c r="EZ608" s="46"/>
      <c r="FA608" s="46"/>
      <c r="FB608" s="46"/>
      <c r="FC608" s="46"/>
      <c r="FD608" s="46"/>
      <c r="FE608" s="46"/>
      <c r="FF608" s="46"/>
      <c r="FG608" s="46"/>
      <c r="FH608" s="46"/>
      <c r="FI608" s="46"/>
      <c r="FJ608" s="46"/>
      <c r="FK608" s="46"/>
      <c r="FL608" s="46"/>
      <c r="FM608" s="46"/>
      <c r="FN608" s="46"/>
      <c r="FO608" s="46"/>
      <c r="FP608" s="46"/>
      <c r="FQ608" s="46"/>
      <c r="FR608" s="46"/>
      <c r="FS608" s="46"/>
      <c r="FT608" s="46"/>
      <c r="FU608" s="46"/>
      <c r="FV608" s="46"/>
      <c r="FW608" s="46"/>
      <c r="FX608" s="46"/>
      <c r="FY608" s="46"/>
      <c r="FZ608" s="46"/>
      <c r="GA608" s="46"/>
      <c r="GB608" s="46"/>
      <c r="GC608" s="46"/>
      <c r="GD608" s="46"/>
      <c r="GE608" s="46"/>
      <c r="GF608" s="46"/>
      <c r="GG608" s="46"/>
      <c r="GH608" s="46"/>
      <c r="GI608" s="46"/>
      <c r="GJ608" s="46"/>
      <c r="GK608" s="46"/>
      <c r="GL608" s="46"/>
      <c r="GM608" s="46"/>
      <c r="GN608" s="46"/>
      <c r="GO608" s="46"/>
      <c r="GP608" s="46"/>
      <c r="GQ608" s="46"/>
      <c r="GR608" s="46"/>
      <c r="GS608" s="46"/>
      <c r="GT608" s="46"/>
      <c r="GU608" s="46"/>
      <c r="GV608" s="46"/>
      <c r="GW608" s="46"/>
      <c r="GX608" s="46"/>
      <c r="GY608" s="46"/>
      <c r="GZ608" s="46"/>
      <c r="HA608" s="46"/>
      <c r="HB608" s="46"/>
      <c r="HC608" s="46"/>
      <c r="HD608" s="46"/>
      <c r="HE608" s="46"/>
      <c r="HF608" s="46"/>
      <c r="HG608" s="46"/>
      <c r="HH608" s="46"/>
      <c r="HI608" s="46"/>
      <c r="HJ608" s="46"/>
      <c r="HK608" s="46"/>
      <c r="HL608" s="46"/>
      <c r="HM608" s="46"/>
      <c r="HN608" s="46"/>
      <c r="HO608" s="46"/>
      <c r="HP608" s="46"/>
      <c r="HQ608" s="46"/>
      <c r="HR608" s="46"/>
      <c r="HS608" s="46"/>
      <c r="HT608" s="46"/>
      <c r="HU608" s="46"/>
      <c r="HV608" s="46"/>
      <c r="HW608" s="46"/>
      <c r="HX608" s="46"/>
      <c r="HY608" s="46"/>
      <c r="HZ608" s="46"/>
      <c r="IA608" s="46"/>
      <c r="IB608" s="46"/>
      <c r="IC608" s="46"/>
      <c r="ID608" s="46"/>
      <c r="IE608" s="46"/>
      <c r="IF608" s="46"/>
      <c r="IG608" s="46"/>
      <c r="IH608" s="46"/>
      <c r="II608" s="46"/>
      <c r="IJ608" s="46"/>
      <c r="IK608" s="46"/>
      <c r="IL608" s="46"/>
      <c r="IM608" s="46"/>
      <c r="IN608" s="46"/>
      <c r="IO608" s="46"/>
      <c r="IP608" s="46"/>
      <c r="IQ608" s="46"/>
      <c r="IR608" s="46"/>
      <c r="IS608" s="46"/>
      <c r="IT608" s="46"/>
      <c r="IU608" s="46"/>
      <c r="IV608" s="46"/>
      <c r="IW608" s="46"/>
      <c r="IX608" s="46"/>
      <c r="IY608" s="46"/>
      <c r="IZ608" s="46"/>
      <c r="JA608" s="46"/>
      <c r="JB608" s="46"/>
      <c r="JC608" s="46"/>
      <c r="JD608" s="46"/>
      <c r="JE608" s="46"/>
    </row>
    <row r="609" spans="1:265" s="7" customFormat="1" ht="15" customHeight="1" thickBot="1" x14ac:dyDescent="0.25">
      <c r="A609" s="790"/>
      <c r="B609" s="73" t="s">
        <v>214</v>
      </c>
      <c r="C609" s="113"/>
      <c r="D609" s="884" t="s">
        <v>215</v>
      </c>
      <c r="E609" s="905"/>
      <c r="F609" s="437"/>
      <c r="G609" s="438"/>
      <c r="H609" s="184" t="s">
        <v>23</v>
      </c>
      <c r="I609" s="184" t="s">
        <v>107</v>
      </c>
      <c r="J609" s="1756" t="s">
        <v>1424</v>
      </c>
      <c r="K609" s="212" t="s">
        <v>1505</v>
      </c>
      <c r="L609" s="225"/>
      <c r="M609" s="397"/>
      <c r="N609" s="397"/>
      <c r="O609" s="225"/>
      <c r="P609" s="2159">
        <f t="shared" si="51"/>
        <v>0</v>
      </c>
      <c r="Q609" s="297"/>
      <c r="R609" s="298"/>
      <c r="S609" s="298">
        <v>4</v>
      </c>
      <c r="T609" s="298"/>
      <c r="U609" s="298"/>
      <c r="V609" s="298"/>
      <c r="W609" s="299"/>
      <c r="X609" s="122"/>
      <c r="Y609" s="122"/>
      <c r="Z609" s="63"/>
      <c r="AA609" s="46"/>
      <c r="AB609" s="46"/>
      <c r="AC609" s="46" t="str">
        <f t="shared" si="50"/>
        <v/>
      </c>
      <c r="AD609" s="46"/>
      <c r="AE609" s="46"/>
      <c r="AF609" s="2111">
        <f t="shared" si="52"/>
        <v>0</v>
      </c>
      <c r="AG609" s="2111">
        <f t="shared" si="53"/>
        <v>4</v>
      </c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6"/>
      <c r="CF609" s="46"/>
      <c r="CG609" s="46"/>
      <c r="CH609" s="46"/>
      <c r="CI609" s="46"/>
      <c r="CJ609" s="46"/>
      <c r="CK609" s="46"/>
      <c r="CL609" s="46"/>
      <c r="CM609" s="46"/>
      <c r="CN609" s="46"/>
      <c r="CO609" s="46"/>
      <c r="CP609" s="46"/>
      <c r="CQ609" s="46"/>
      <c r="CR609" s="46"/>
      <c r="CS609" s="46"/>
      <c r="CT609" s="46"/>
      <c r="CU609" s="46"/>
      <c r="CV609" s="46"/>
      <c r="CW609" s="46"/>
      <c r="CX609" s="46"/>
      <c r="CY609" s="46"/>
      <c r="CZ609" s="46"/>
      <c r="DA609" s="46"/>
      <c r="DB609" s="46"/>
      <c r="DC609" s="46"/>
      <c r="DD609" s="46"/>
      <c r="DE609" s="46"/>
      <c r="DF609" s="46"/>
      <c r="DG609" s="46"/>
      <c r="DH609" s="46"/>
      <c r="DI609" s="46"/>
      <c r="DJ609" s="46"/>
      <c r="DK609" s="46"/>
      <c r="DL609" s="46"/>
      <c r="DM609" s="46"/>
      <c r="DN609" s="46"/>
      <c r="DO609" s="46"/>
      <c r="DP609" s="46"/>
      <c r="DQ609" s="46"/>
      <c r="DR609" s="46"/>
      <c r="DS609" s="46"/>
      <c r="DT609" s="46"/>
      <c r="DU609" s="46"/>
      <c r="DV609" s="46"/>
      <c r="DW609" s="46"/>
      <c r="DX609" s="46"/>
      <c r="DY609" s="46"/>
      <c r="DZ609" s="46"/>
      <c r="EA609" s="46"/>
      <c r="EB609" s="46"/>
      <c r="EC609" s="46"/>
      <c r="ED609" s="46"/>
      <c r="EE609" s="46"/>
      <c r="EF609" s="46"/>
      <c r="EG609" s="46"/>
      <c r="EH609" s="46"/>
      <c r="EI609" s="46"/>
      <c r="EJ609" s="46"/>
      <c r="EK609" s="46"/>
      <c r="EL609" s="46"/>
      <c r="EM609" s="46"/>
      <c r="EN609" s="46"/>
      <c r="EO609" s="46"/>
      <c r="EP609" s="46"/>
      <c r="EQ609" s="46"/>
      <c r="ER609" s="46"/>
      <c r="ES609" s="46"/>
      <c r="ET609" s="46"/>
      <c r="EU609" s="46"/>
      <c r="EV609" s="46"/>
      <c r="EW609" s="46"/>
      <c r="EX609" s="46"/>
      <c r="EY609" s="46"/>
      <c r="EZ609" s="46"/>
      <c r="FA609" s="46"/>
      <c r="FB609" s="46"/>
      <c r="FC609" s="46"/>
      <c r="FD609" s="46"/>
      <c r="FE609" s="46"/>
      <c r="FF609" s="46"/>
      <c r="FG609" s="46"/>
      <c r="FH609" s="46"/>
      <c r="FI609" s="46"/>
      <c r="FJ609" s="46"/>
      <c r="FK609" s="46"/>
      <c r="FL609" s="46"/>
      <c r="FM609" s="46"/>
      <c r="FN609" s="46"/>
      <c r="FO609" s="46"/>
      <c r="FP609" s="46"/>
      <c r="FQ609" s="46"/>
      <c r="FR609" s="46"/>
      <c r="FS609" s="46"/>
      <c r="FT609" s="46"/>
      <c r="FU609" s="46"/>
      <c r="FV609" s="46"/>
      <c r="FW609" s="46"/>
      <c r="FX609" s="46"/>
      <c r="FY609" s="46"/>
      <c r="FZ609" s="46"/>
      <c r="GA609" s="46"/>
      <c r="GB609" s="46"/>
      <c r="GC609" s="46"/>
      <c r="GD609" s="46"/>
      <c r="GE609" s="46"/>
      <c r="GF609" s="46"/>
      <c r="GG609" s="46"/>
      <c r="GH609" s="46"/>
      <c r="GI609" s="46"/>
      <c r="GJ609" s="46"/>
      <c r="GK609" s="46"/>
      <c r="GL609" s="46"/>
      <c r="GM609" s="46"/>
      <c r="GN609" s="46"/>
      <c r="GO609" s="46"/>
      <c r="GP609" s="46"/>
      <c r="GQ609" s="46"/>
      <c r="GR609" s="46"/>
      <c r="GS609" s="46"/>
      <c r="GT609" s="46"/>
      <c r="GU609" s="46"/>
      <c r="GV609" s="46"/>
      <c r="GW609" s="46"/>
      <c r="GX609" s="46"/>
      <c r="GY609" s="46"/>
      <c r="GZ609" s="46"/>
      <c r="HA609" s="46"/>
      <c r="HB609" s="46"/>
      <c r="HC609" s="46"/>
      <c r="HD609" s="46"/>
      <c r="HE609" s="46"/>
      <c r="HF609" s="46"/>
      <c r="HG609" s="46"/>
      <c r="HH609" s="46"/>
      <c r="HI609" s="46"/>
      <c r="HJ609" s="46"/>
      <c r="HK609" s="46"/>
      <c r="HL609" s="46"/>
      <c r="HM609" s="46"/>
      <c r="HN609" s="46"/>
      <c r="HO609" s="46"/>
      <c r="HP609" s="46"/>
      <c r="HQ609" s="46"/>
      <c r="HR609" s="46"/>
      <c r="HS609" s="46"/>
      <c r="HT609" s="46"/>
      <c r="HU609" s="46"/>
      <c r="HV609" s="46"/>
      <c r="HW609" s="46"/>
      <c r="HX609" s="46"/>
      <c r="HY609" s="46"/>
      <c r="HZ609" s="46"/>
      <c r="IA609" s="46"/>
      <c r="IB609" s="46"/>
      <c r="IC609" s="46"/>
      <c r="ID609" s="46"/>
      <c r="IE609" s="46"/>
      <c r="IF609" s="46"/>
      <c r="IG609" s="46"/>
      <c r="IH609" s="46"/>
      <c r="II609" s="46"/>
      <c r="IJ609" s="46"/>
      <c r="IK609" s="46"/>
      <c r="IL609" s="46"/>
      <c r="IM609" s="46"/>
      <c r="IN609" s="46"/>
      <c r="IO609" s="46"/>
      <c r="IP609" s="46"/>
      <c r="IQ609" s="46"/>
      <c r="IR609" s="46"/>
      <c r="IS609" s="46"/>
      <c r="IT609" s="46"/>
      <c r="IU609" s="46"/>
      <c r="IV609" s="46"/>
      <c r="IW609" s="46"/>
      <c r="IX609" s="46"/>
      <c r="IY609" s="46"/>
      <c r="IZ609" s="46"/>
      <c r="JA609" s="46"/>
      <c r="JB609" s="46"/>
      <c r="JC609" s="46"/>
      <c r="JD609" s="46"/>
      <c r="JE609" s="46"/>
    </row>
    <row r="610" spans="1:265" s="7" customFormat="1" ht="15" customHeight="1" thickBot="1" x14ac:dyDescent="0.25">
      <c r="A610" s="790"/>
      <c r="B610" s="73" t="s">
        <v>214</v>
      </c>
      <c r="C610" s="113"/>
      <c r="D610" s="884" t="s">
        <v>215</v>
      </c>
      <c r="E610" s="905"/>
      <c r="F610" s="437"/>
      <c r="G610" s="438"/>
      <c r="H610" s="184" t="s">
        <v>23</v>
      </c>
      <c r="I610" s="184" t="s">
        <v>107</v>
      </c>
      <c r="J610" s="1756" t="s">
        <v>1424</v>
      </c>
      <c r="K610" s="212" t="s">
        <v>1506</v>
      </c>
      <c r="L610" s="225"/>
      <c r="M610" s="397"/>
      <c r="N610" s="397"/>
      <c r="O610" s="225"/>
      <c r="P610" s="2159">
        <f t="shared" si="51"/>
        <v>0</v>
      </c>
      <c r="Q610" s="297"/>
      <c r="R610" s="298"/>
      <c r="S610" s="298">
        <v>2</v>
      </c>
      <c r="T610" s="298"/>
      <c r="U610" s="298"/>
      <c r="V610" s="298"/>
      <c r="W610" s="299"/>
      <c r="X610" s="122"/>
      <c r="Y610" s="122"/>
      <c r="Z610" s="63"/>
      <c r="AA610" s="46"/>
      <c r="AB610" s="46"/>
      <c r="AC610" s="46" t="str">
        <f t="shared" si="50"/>
        <v/>
      </c>
      <c r="AD610" s="46"/>
      <c r="AE610" s="46"/>
      <c r="AF610" s="2111">
        <f t="shared" si="52"/>
        <v>0</v>
      </c>
      <c r="AG610" s="2111">
        <f t="shared" si="53"/>
        <v>2</v>
      </c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  <c r="CY610" s="46"/>
      <c r="CZ610" s="46"/>
      <c r="DA610" s="46"/>
      <c r="DB610" s="46"/>
      <c r="DC610" s="46"/>
      <c r="DD610" s="46"/>
      <c r="DE610" s="46"/>
      <c r="DF610" s="46"/>
      <c r="DG610" s="46"/>
      <c r="DH610" s="46"/>
      <c r="DI610" s="46"/>
      <c r="DJ610" s="46"/>
      <c r="DK610" s="46"/>
      <c r="DL610" s="46"/>
      <c r="DM610" s="46"/>
      <c r="DN610" s="46"/>
      <c r="DO610" s="46"/>
      <c r="DP610" s="46"/>
      <c r="DQ610" s="46"/>
      <c r="DR610" s="46"/>
      <c r="DS610" s="46"/>
      <c r="DT610" s="46"/>
      <c r="DU610" s="46"/>
      <c r="DV610" s="46"/>
      <c r="DW610" s="46"/>
      <c r="DX610" s="46"/>
      <c r="DY610" s="46"/>
      <c r="DZ610" s="46"/>
      <c r="EA610" s="46"/>
      <c r="EB610" s="46"/>
      <c r="EC610" s="46"/>
      <c r="ED610" s="46"/>
      <c r="EE610" s="46"/>
      <c r="EF610" s="46"/>
      <c r="EG610" s="46"/>
      <c r="EH610" s="46"/>
      <c r="EI610" s="46"/>
      <c r="EJ610" s="46"/>
      <c r="EK610" s="46"/>
      <c r="EL610" s="46"/>
      <c r="EM610" s="46"/>
      <c r="EN610" s="46"/>
      <c r="EO610" s="46"/>
      <c r="EP610" s="46"/>
      <c r="EQ610" s="46"/>
      <c r="ER610" s="46"/>
      <c r="ES610" s="46"/>
      <c r="ET610" s="46"/>
      <c r="EU610" s="46"/>
      <c r="EV610" s="46"/>
      <c r="EW610" s="46"/>
      <c r="EX610" s="46"/>
      <c r="EY610" s="46"/>
      <c r="EZ610" s="46"/>
      <c r="FA610" s="46"/>
      <c r="FB610" s="46"/>
      <c r="FC610" s="46"/>
      <c r="FD610" s="46"/>
      <c r="FE610" s="46"/>
      <c r="FF610" s="46"/>
      <c r="FG610" s="46"/>
      <c r="FH610" s="46"/>
      <c r="FI610" s="46"/>
      <c r="FJ610" s="46"/>
      <c r="FK610" s="46"/>
      <c r="FL610" s="46"/>
      <c r="FM610" s="46"/>
      <c r="FN610" s="46"/>
      <c r="FO610" s="46"/>
      <c r="FP610" s="46"/>
      <c r="FQ610" s="46"/>
      <c r="FR610" s="46"/>
      <c r="FS610" s="46"/>
      <c r="FT610" s="46"/>
      <c r="FU610" s="46"/>
      <c r="FV610" s="46"/>
      <c r="FW610" s="46"/>
      <c r="FX610" s="46"/>
      <c r="FY610" s="46"/>
      <c r="FZ610" s="46"/>
      <c r="GA610" s="46"/>
      <c r="GB610" s="46"/>
      <c r="GC610" s="46"/>
      <c r="GD610" s="46"/>
      <c r="GE610" s="46"/>
      <c r="GF610" s="46"/>
      <c r="GG610" s="46"/>
      <c r="GH610" s="46"/>
      <c r="GI610" s="46"/>
      <c r="GJ610" s="46"/>
      <c r="GK610" s="46"/>
      <c r="GL610" s="46"/>
      <c r="GM610" s="46"/>
      <c r="GN610" s="46"/>
      <c r="GO610" s="46"/>
      <c r="GP610" s="46"/>
      <c r="GQ610" s="46"/>
      <c r="GR610" s="46"/>
      <c r="GS610" s="46"/>
      <c r="GT610" s="46"/>
      <c r="GU610" s="46"/>
      <c r="GV610" s="46"/>
      <c r="GW610" s="46"/>
      <c r="GX610" s="46"/>
      <c r="GY610" s="46"/>
      <c r="GZ610" s="46"/>
      <c r="HA610" s="46"/>
      <c r="HB610" s="46"/>
      <c r="HC610" s="46"/>
      <c r="HD610" s="46"/>
      <c r="HE610" s="46"/>
      <c r="HF610" s="46"/>
      <c r="HG610" s="46"/>
      <c r="HH610" s="46"/>
      <c r="HI610" s="46"/>
      <c r="HJ610" s="46"/>
      <c r="HK610" s="46"/>
      <c r="HL610" s="46"/>
      <c r="HM610" s="46"/>
      <c r="HN610" s="46"/>
      <c r="HO610" s="46"/>
      <c r="HP610" s="46"/>
      <c r="HQ610" s="46"/>
      <c r="HR610" s="46"/>
      <c r="HS610" s="46"/>
      <c r="HT610" s="46"/>
      <c r="HU610" s="46"/>
      <c r="HV610" s="46"/>
      <c r="HW610" s="46"/>
      <c r="HX610" s="46"/>
      <c r="HY610" s="46"/>
      <c r="HZ610" s="46"/>
      <c r="IA610" s="46"/>
      <c r="IB610" s="46"/>
      <c r="IC610" s="46"/>
      <c r="ID610" s="46"/>
      <c r="IE610" s="46"/>
      <c r="IF610" s="46"/>
      <c r="IG610" s="46"/>
      <c r="IH610" s="46"/>
      <c r="II610" s="46"/>
      <c r="IJ610" s="46"/>
      <c r="IK610" s="46"/>
      <c r="IL610" s="46"/>
      <c r="IM610" s="46"/>
      <c r="IN610" s="46"/>
      <c r="IO610" s="46"/>
      <c r="IP610" s="46"/>
      <c r="IQ610" s="46"/>
      <c r="IR610" s="46"/>
      <c r="IS610" s="46"/>
      <c r="IT610" s="46"/>
      <c r="IU610" s="46"/>
      <c r="IV610" s="46"/>
      <c r="IW610" s="46"/>
      <c r="IX610" s="46"/>
      <c r="IY610" s="46"/>
      <c r="IZ610" s="46"/>
      <c r="JA610" s="46"/>
      <c r="JB610" s="46"/>
      <c r="JC610" s="46"/>
      <c r="JD610" s="46"/>
      <c r="JE610" s="46"/>
    </row>
    <row r="611" spans="1:265" s="7" customFormat="1" ht="15" customHeight="1" thickBot="1" x14ac:dyDescent="0.25">
      <c r="A611" s="790"/>
      <c r="B611" s="73" t="s">
        <v>214</v>
      </c>
      <c r="C611" s="113"/>
      <c r="D611" s="884" t="s">
        <v>215</v>
      </c>
      <c r="E611" s="905"/>
      <c r="F611" s="437"/>
      <c r="G611" s="438"/>
      <c r="H611" s="184" t="s">
        <v>23</v>
      </c>
      <c r="I611" s="184" t="s">
        <v>107</v>
      </c>
      <c r="J611" s="1757" t="s">
        <v>1424</v>
      </c>
      <c r="K611" s="225" t="s">
        <v>1507</v>
      </c>
      <c r="L611" s="225"/>
      <c r="M611" s="397"/>
      <c r="N611" s="397"/>
      <c r="O611" s="225"/>
      <c r="P611" s="2159">
        <f t="shared" si="51"/>
        <v>0</v>
      </c>
      <c r="Q611" s="297"/>
      <c r="R611" s="298"/>
      <c r="S611" s="298"/>
      <c r="T611" s="298"/>
      <c r="U611" s="298"/>
      <c r="V611" s="298"/>
      <c r="W611" s="299">
        <v>3</v>
      </c>
      <c r="X611" s="122"/>
      <c r="Y611" s="122"/>
      <c r="Z611" s="63"/>
      <c r="AA611" s="46"/>
      <c r="AB611" s="46"/>
      <c r="AC611" s="46" t="str">
        <f t="shared" ref="AC611:AC642" si="54">IF(C611&lt;&gt;"",SUMIF(D$6:D$1505,D611,Q$6:R$1505),"")</f>
        <v/>
      </c>
      <c r="AD611" s="46"/>
      <c r="AE611" s="46"/>
      <c r="AF611" s="2111">
        <f t="shared" si="52"/>
        <v>0</v>
      </c>
      <c r="AG611" s="2111">
        <f t="shared" si="53"/>
        <v>3</v>
      </c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  <c r="CJ611" s="46"/>
      <c r="CK611" s="46"/>
      <c r="CL611" s="46"/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  <c r="CY611" s="46"/>
      <c r="CZ611" s="46"/>
      <c r="DA611" s="46"/>
      <c r="DB611" s="46"/>
      <c r="DC611" s="46"/>
      <c r="DD611" s="46"/>
      <c r="DE611" s="46"/>
      <c r="DF611" s="46"/>
      <c r="DG611" s="46"/>
      <c r="DH611" s="46"/>
      <c r="DI611" s="46"/>
      <c r="DJ611" s="46"/>
      <c r="DK611" s="46"/>
      <c r="DL611" s="46"/>
      <c r="DM611" s="46"/>
      <c r="DN611" s="46"/>
      <c r="DO611" s="46"/>
      <c r="DP611" s="46"/>
      <c r="DQ611" s="46"/>
      <c r="DR611" s="46"/>
      <c r="DS611" s="46"/>
      <c r="DT611" s="46"/>
      <c r="DU611" s="46"/>
      <c r="DV611" s="46"/>
      <c r="DW611" s="46"/>
      <c r="DX611" s="46"/>
      <c r="DY611" s="46"/>
      <c r="DZ611" s="46"/>
      <c r="EA611" s="46"/>
      <c r="EB611" s="46"/>
      <c r="EC611" s="46"/>
      <c r="ED611" s="46"/>
      <c r="EE611" s="46"/>
      <c r="EF611" s="46"/>
      <c r="EG611" s="46"/>
      <c r="EH611" s="46"/>
      <c r="EI611" s="46"/>
      <c r="EJ611" s="46"/>
      <c r="EK611" s="46"/>
      <c r="EL611" s="46"/>
      <c r="EM611" s="46"/>
      <c r="EN611" s="46"/>
      <c r="EO611" s="46"/>
      <c r="EP611" s="46"/>
      <c r="EQ611" s="46"/>
      <c r="ER611" s="46"/>
      <c r="ES611" s="46"/>
      <c r="ET611" s="46"/>
      <c r="EU611" s="46"/>
      <c r="EV611" s="46"/>
      <c r="EW611" s="46"/>
      <c r="EX611" s="46"/>
      <c r="EY611" s="46"/>
      <c r="EZ611" s="46"/>
      <c r="FA611" s="46"/>
      <c r="FB611" s="46"/>
      <c r="FC611" s="46"/>
      <c r="FD611" s="46"/>
      <c r="FE611" s="46"/>
      <c r="FF611" s="46"/>
      <c r="FG611" s="46"/>
      <c r="FH611" s="46"/>
      <c r="FI611" s="46"/>
      <c r="FJ611" s="46"/>
      <c r="FK611" s="46"/>
      <c r="FL611" s="46"/>
      <c r="FM611" s="46"/>
      <c r="FN611" s="46"/>
      <c r="FO611" s="46"/>
      <c r="FP611" s="46"/>
      <c r="FQ611" s="46"/>
      <c r="FR611" s="46"/>
      <c r="FS611" s="46"/>
      <c r="FT611" s="46"/>
      <c r="FU611" s="46"/>
      <c r="FV611" s="46"/>
      <c r="FW611" s="46"/>
      <c r="FX611" s="46"/>
      <c r="FY611" s="46"/>
      <c r="FZ611" s="46"/>
      <c r="GA611" s="46"/>
      <c r="GB611" s="46"/>
      <c r="GC611" s="46"/>
      <c r="GD611" s="46"/>
      <c r="GE611" s="46"/>
      <c r="GF611" s="46"/>
      <c r="GG611" s="46"/>
      <c r="GH611" s="46"/>
      <c r="GI611" s="46"/>
      <c r="GJ611" s="46"/>
      <c r="GK611" s="46"/>
      <c r="GL611" s="46"/>
      <c r="GM611" s="46"/>
      <c r="GN611" s="46"/>
      <c r="GO611" s="46"/>
      <c r="GP611" s="46"/>
      <c r="GQ611" s="46"/>
      <c r="GR611" s="46"/>
      <c r="GS611" s="46"/>
      <c r="GT611" s="46"/>
      <c r="GU611" s="46"/>
      <c r="GV611" s="46"/>
      <c r="GW611" s="46"/>
      <c r="GX611" s="46"/>
      <c r="GY611" s="46"/>
      <c r="GZ611" s="46"/>
      <c r="HA611" s="46"/>
      <c r="HB611" s="46"/>
      <c r="HC611" s="46"/>
      <c r="HD611" s="46"/>
      <c r="HE611" s="46"/>
      <c r="HF611" s="46"/>
      <c r="HG611" s="46"/>
      <c r="HH611" s="46"/>
      <c r="HI611" s="46"/>
      <c r="HJ611" s="46"/>
      <c r="HK611" s="46"/>
      <c r="HL611" s="46"/>
      <c r="HM611" s="46"/>
      <c r="HN611" s="46"/>
      <c r="HO611" s="46"/>
      <c r="HP611" s="46"/>
      <c r="HQ611" s="46"/>
      <c r="HR611" s="46"/>
      <c r="HS611" s="46"/>
      <c r="HT611" s="46"/>
      <c r="HU611" s="46"/>
      <c r="HV611" s="46"/>
      <c r="HW611" s="46"/>
      <c r="HX611" s="46"/>
      <c r="HY611" s="46"/>
      <c r="HZ611" s="46"/>
      <c r="IA611" s="46"/>
      <c r="IB611" s="46"/>
      <c r="IC611" s="46"/>
      <c r="ID611" s="46"/>
      <c r="IE611" s="46"/>
      <c r="IF611" s="46"/>
      <c r="IG611" s="46"/>
      <c r="IH611" s="46"/>
      <c r="II611" s="46"/>
      <c r="IJ611" s="46"/>
      <c r="IK611" s="46"/>
      <c r="IL611" s="46"/>
      <c r="IM611" s="46"/>
      <c r="IN611" s="46"/>
      <c r="IO611" s="46"/>
      <c r="IP611" s="46"/>
      <c r="IQ611" s="46"/>
      <c r="IR611" s="46"/>
      <c r="IS611" s="46"/>
      <c r="IT611" s="46"/>
      <c r="IU611" s="46"/>
      <c r="IV611" s="46"/>
      <c r="IW611" s="46"/>
      <c r="IX611" s="46"/>
      <c r="IY611" s="46"/>
      <c r="IZ611" s="46"/>
      <c r="JA611" s="46"/>
      <c r="JB611" s="46"/>
      <c r="JC611" s="46"/>
      <c r="JD611" s="46"/>
      <c r="JE611" s="46"/>
    </row>
    <row r="612" spans="1:265" s="7" customFormat="1" ht="15" customHeight="1" thickBot="1" x14ac:dyDescent="0.25">
      <c r="A612" s="790"/>
      <c r="B612" s="73" t="s">
        <v>214</v>
      </c>
      <c r="C612" s="113"/>
      <c r="D612" s="884" t="s">
        <v>215</v>
      </c>
      <c r="E612" s="905"/>
      <c r="F612" s="437"/>
      <c r="G612" s="438"/>
      <c r="H612" s="184" t="s">
        <v>23</v>
      </c>
      <c r="I612" s="184" t="s">
        <v>107</v>
      </c>
      <c r="J612" s="1723" t="s">
        <v>1424</v>
      </c>
      <c r="K612" s="225" t="s">
        <v>1558</v>
      </c>
      <c r="L612" s="225"/>
      <c r="M612" s="397"/>
      <c r="N612" s="397"/>
      <c r="O612" s="225"/>
      <c r="P612" s="2159">
        <f t="shared" si="51"/>
        <v>0</v>
      </c>
      <c r="Q612" s="297"/>
      <c r="R612" s="298"/>
      <c r="S612" s="298"/>
      <c r="T612" s="298"/>
      <c r="U612" s="298"/>
      <c r="V612" s="298"/>
      <c r="W612" s="299">
        <v>6</v>
      </c>
      <c r="X612" s="122"/>
      <c r="Y612" s="122"/>
      <c r="Z612" s="63"/>
      <c r="AA612" s="46"/>
      <c r="AB612" s="46"/>
      <c r="AC612" s="46" t="str">
        <f t="shared" si="54"/>
        <v/>
      </c>
      <c r="AD612" s="46"/>
      <c r="AE612" s="46"/>
      <c r="AF612" s="2111">
        <f t="shared" si="52"/>
        <v>0</v>
      </c>
      <c r="AG612" s="2111">
        <f t="shared" si="53"/>
        <v>6</v>
      </c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  <c r="CJ612" s="46"/>
      <c r="CK612" s="46"/>
      <c r="CL612" s="46"/>
      <c r="CM612" s="46"/>
      <c r="CN612" s="46"/>
      <c r="CO612" s="46"/>
      <c r="CP612" s="46"/>
      <c r="CQ612" s="46"/>
      <c r="CR612" s="46"/>
      <c r="CS612" s="46"/>
      <c r="CT612" s="46"/>
      <c r="CU612" s="46"/>
      <c r="CV612" s="46"/>
      <c r="CW612" s="46"/>
      <c r="CX612" s="46"/>
      <c r="CY612" s="46"/>
      <c r="CZ612" s="46"/>
      <c r="DA612" s="46"/>
      <c r="DB612" s="46"/>
      <c r="DC612" s="46"/>
      <c r="DD612" s="46"/>
      <c r="DE612" s="46"/>
      <c r="DF612" s="46"/>
      <c r="DG612" s="46"/>
      <c r="DH612" s="46"/>
      <c r="DI612" s="46"/>
      <c r="DJ612" s="46"/>
      <c r="DK612" s="46"/>
      <c r="DL612" s="46"/>
      <c r="DM612" s="46"/>
      <c r="DN612" s="46"/>
      <c r="DO612" s="46"/>
      <c r="DP612" s="46"/>
      <c r="DQ612" s="46"/>
      <c r="DR612" s="46"/>
      <c r="DS612" s="46"/>
      <c r="DT612" s="46"/>
      <c r="DU612" s="46"/>
      <c r="DV612" s="46"/>
      <c r="DW612" s="46"/>
      <c r="DX612" s="46"/>
      <c r="DY612" s="46"/>
      <c r="DZ612" s="46"/>
      <c r="EA612" s="46"/>
      <c r="EB612" s="46"/>
      <c r="EC612" s="46"/>
      <c r="ED612" s="46"/>
      <c r="EE612" s="46"/>
      <c r="EF612" s="46"/>
      <c r="EG612" s="46"/>
      <c r="EH612" s="46"/>
      <c r="EI612" s="46"/>
      <c r="EJ612" s="46"/>
      <c r="EK612" s="46"/>
      <c r="EL612" s="46"/>
      <c r="EM612" s="46"/>
      <c r="EN612" s="46"/>
      <c r="EO612" s="46"/>
      <c r="EP612" s="46"/>
      <c r="EQ612" s="46"/>
      <c r="ER612" s="46"/>
      <c r="ES612" s="46"/>
      <c r="ET612" s="46"/>
      <c r="EU612" s="46"/>
      <c r="EV612" s="46"/>
      <c r="EW612" s="46"/>
      <c r="EX612" s="46"/>
      <c r="EY612" s="46"/>
      <c r="EZ612" s="46"/>
      <c r="FA612" s="46"/>
      <c r="FB612" s="46"/>
      <c r="FC612" s="46"/>
      <c r="FD612" s="46"/>
      <c r="FE612" s="46"/>
      <c r="FF612" s="46"/>
      <c r="FG612" s="46"/>
      <c r="FH612" s="46"/>
      <c r="FI612" s="46"/>
      <c r="FJ612" s="46"/>
      <c r="FK612" s="46"/>
      <c r="FL612" s="46"/>
      <c r="FM612" s="46"/>
      <c r="FN612" s="46"/>
      <c r="FO612" s="46"/>
      <c r="FP612" s="46"/>
      <c r="FQ612" s="46"/>
      <c r="FR612" s="46"/>
      <c r="FS612" s="46"/>
      <c r="FT612" s="46"/>
      <c r="FU612" s="46"/>
      <c r="FV612" s="46"/>
      <c r="FW612" s="46"/>
      <c r="FX612" s="46"/>
      <c r="FY612" s="46"/>
      <c r="FZ612" s="46"/>
      <c r="GA612" s="46"/>
      <c r="GB612" s="46"/>
      <c r="GC612" s="46"/>
      <c r="GD612" s="46"/>
      <c r="GE612" s="46"/>
      <c r="GF612" s="46"/>
      <c r="GG612" s="46"/>
      <c r="GH612" s="46"/>
      <c r="GI612" s="46"/>
      <c r="GJ612" s="46"/>
      <c r="GK612" s="46"/>
      <c r="GL612" s="46"/>
      <c r="GM612" s="46"/>
      <c r="GN612" s="46"/>
      <c r="GO612" s="46"/>
      <c r="GP612" s="46"/>
      <c r="GQ612" s="46"/>
      <c r="GR612" s="46"/>
      <c r="GS612" s="46"/>
      <c r="GT612" s="46"/>
      <c r="GU612" s="46"/>
      <c r="GV612" s="46"/>
      <c r="GW612" s="46"/>
      <c r="GX612" s="46"/>
      <c r="GY612" s="46"/>
      <c r="GZ612" s="46"/>
      <c r="HA612" s="46"/>
      <c r="HB612" s="46"/>
      <c r="HC612" s="46"/>
      <c r="HD612" s="46"/>
      <c r="HE612" s="46"/>
      <c r="HF612" s="46"/>
      <c r="HG612" s="46"/>
      <c r="HH612" s="46"/>
      <c r="HI612" s="46"/>
      <c r="HJ612" s="46"/>
      <c r="HK612" s="46"/>
      <c r="HL612" s="46"/>
      <c r="HM612" s="46"/>
      <c r="HN612" s="46"/>
      <c r="HO612" s="46"/>
      <c r="HP612" s="46"/>
      <c r="HQ612" s="46"/>
      <c r="HR612" s="46"/>
      <c r="HS612" s="46"/>
      <c r="HT612" s="46"/>
      <c r="HU612" s="46"/>
      <c r="HV612" s="46"/>
      <c r="HW612" s="46"/>
      <c r="HX612" s="46"/>
      <c r="HY612" s="46"/>
      <c r="HZ612" s="46"/>
      <c r="IA612" s="46"/>
      <c r="IB612" s="46"/>
      <c r="IC612" s="46"/>
      <c r="ID612" s="46"/>
      <c r="IE612" s="46"/>
      <c r="IF612" s="46"/>
      <c r="IG612" s="46"/>
      <c r="IH612" s="46"/>
      <c r="II612" s="46"/>
      <c r="IJ612" s="46"/>
      <c r="IK612" s="46"/>
      <c r="IL612" s="46"/>
      <c r="IM612" s="46"/>
      <c r="IN612" s="46"/>
      <c r="IO612" s="46"/>
      <c r="IP612" s="46"/>
      <c r="IQ612" s="46"/>
      <c r="IR612" s="46"/>
      <c r="IS612" s="46"/>
      <c r="IT612" s="46"/>
      <c r="IU612" s="46"/>
      <c r="IV612" s="46"/>
      <c r="IW612" s="46"/>
      <c r="IX612" s="46"/>
      <c r="IY612" s="46"/>
      <c r="IZ612" s="46"/>
      <c r="JA612" s="46"/>
      <c r="JB612" s="46"/>
      <c r="JC612" s="46"/>
      <c r="JD612" s="46"/>
      <c r="JE612" s="46"/>
    </row>
    <row r="613" spans="1:265" s="7" customFormat="1" ht="15" customHeight="1" thickBot="1" x14ac:dyDescent="0.25">
      <c r="A613" s="790"/>
      <c r="B613" s="73" t="s">
        <v>214</v>
      </c>
      <c r="C613" s="113"/>
      <c r="D613" s="884" t="s">
        <v>215</v>
      </c>
      <c r="E613" s="905"/>
      <c r="F613" s="437"/>
      <c r="G613" s="438"/>
      <c r="H613" s="184" t="s">
        <v>23</v>
      </c>
      <c r="I613" s="184" t="s">
        <v>107</v>
      </c>
      <c r="J613" s="1802" t="s">
        <v>96</v>
      </c>
      <c r="K613" s="225" t="s">
        <v>1469</v>
      </c>
      <c r="L613" s="225"/>
      <c r="M613" s="397"/>
      <c r="N613" s="397"/>
      <c r="O613" s="225"/>
      <c r="P613" s="2159">
        <f t="shared" si="51"/>
        <v>0</v>
      </c>
      <c r="Q613" s="297"/>
      <c r="R613" s="298"/>
      <c r="S613" s="298"/>
      <c r="T613" s="298"/>
      <c r="U613" s="298"/>
      <c r="V613" s="298">
        <v>2</v>
      </c>
      <c r="W613" s="299"/>
      <c r="X613" s="122"/>
      <c r="Y613" s="122"/>
      <c r="Z613" s="63"/>
      <c r="AA613" s="46"/>
      <c r="AB613" s="46"/>
      <c r="AC613" s="46" t="str">
        <f t="shared" si="54"/>
        <v/>
      </c>
      <c r="AD613" s="46"/>
      <c r="AE613" s="46"/>
      <c r="AF613" s="2111">
        <f t="shared" si="52"/>
        <v>0</v>
      </c>
      <c r="AG613" s="2111">
        <f t="shared" si="53"/>
        <v>0</v>
      </c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  <c r="CB613" s="46"/>
      <c r="CC613" s="46"/>
      <c r="CD613" s="46"/>
      <c r="CE613" s="46"/>
      <c r="CF613" s="46"/>
      <c r="CG613" s="46"/>
      <c r="CH613" s="46"/>
      <c r="CI613" s="46"/>
      <c r="CJ613" s="46"/>
      <c r="CK613" s="46"/>
      <c r="CL613" s="46"/>
      <c r="CM613" s="46"/>
      <c r="CN613" s="46"/>
      <c r="CO613" s="46"/>
      <c r="CP613" s="46"/>
      <c r="CQ613" s="46"/>
      <c r="CR613" s="46"/>
      <c r="CS613" s="46"/>
      <c r="CT613" s="46"/>
      <c r="CU613" s="46"/>
      <c r="CV613" s="46"/>
      <c r="CW613" s="46"/>
      <c r="CX613" s="46"/>
      <c r="CY613" s="46"/>
      <c r="CZ613" s="46"/>
      <c r="DA613" s="46"/>
      <c r="DB613" s="46"/>
      <c r="DC613" s="46"/>
      <c r="DD613" s="46"/>
      <c r="DE613" s="46"/>
      <c r="DF613" s="46"/>
      <c r="DG613" s="46"/>
      <c r="DH613" s="46"/>
      <c r="DI613" s="46"/>
      <c r="DJ613" s="46"/>
      <c r="DK613" s="46"/>
      <c r="DL613" s="46"/>
      <c r="DM613" s="46"/>
      <c r="DN613" s="46"/>
      <c r="DO613" s="46"/>
      <c r="DP613" s="46"/>
      <c r="DQ613" s="46"/>
      <c r="DR613" s="46"/>
      <c r="DS613" s="46"/>
      <c r="DT613" s="46"/>
      <c r="DU613" s="46"/>
      <c r="DV613" s="46"/>
      <c r="DW613" s="46"/>
      <c r="DX613" s="46"/>
      <c r="DY613" s="46"/>
      <c r="DZ613" s="46"/>
      <c r="EA613" s="46"/>
      <c r="EB613" s="46"/>
      <c r="EC613" s="46"/>
      <c r="ED613" s="46"/>
      <c r="EE613" s="46"/>
      <c r="EF613" s="46"/>
      <c r="EG613" s="46"/>
      <c r="EH613" s="46"/>
      <c r="EI613" s="46"/>
      <c r="EJ613" s="46"/>
      <c r="EK613" s="46"/>
      <c r="EL613" s="46"/>
      <c r="EM613" s="46"/>
      <c r="EN613" s="46"/>
      <c r="EO613" s="46"/>
      <c r="EP613" s="46"/>
      <c r="EQ613" s="46"/>
      <c r="ER613" s="46"/>
      <c r="ES613" s="46"/>
      <c r="ET613" s="46"/>
      <c r="EU613" s="46"/>
      <c r="EV613" s="46"/>
      <c r="EW613" s="46"/>
      <c r="EX613" s="46"/>
      <c r="EY613" s="46"/>
      <c r="EZ613" s="46"/>
      <c r="FA613" s="46"/>
      <c r="FB613" s="46"/>
      <c r="FC613" s="46"/>
      <c r="FD613" s="46"/>
      <c r="FE613" s="46"/>
      <c r="FF613" s="46"/>
      <c r="FG613" s="46"/>
      <c r="FH613" s="46"/>
      <c r="FI613" s="46"/>
      <c r="FJ613" s="46"/>
      <c r="FK613" s="46"/>
      <c r="FL613" s="46"/>
      <c r="FM613" s="46"/>
      <c r="FN613" s="46"/>
      <c r="FO613" s="46"/>
      <c r="FP613" s="46"/>
      <c r="FQ613" s="46"/>
      <c r="FR613" s="46"/>
      <c r="FS613" s="46"/>
      <c r="FT613" s="46"/>
      <c r="FU613" s="46"/>
      <c r="FV613" s="46"/>
      <c r="FW613" s="46"/>
      <c r="FX613" s="46"/>
      <c r="FY613" s="46"/>
      <c r="FZ613" s="46"/>
      <c r="GA613" s="46"/>
      <c r="GB613" s="46"/>
      <c r="GC613" s="46"/>
      <c r="GD613" s="46"/>
      <c r="GE613" s="46"/>
      <c r="GF613" s="46"/>
      <c r="GG613" s="46"/>
      <c r="GH613" s="46"/>
      <c r="GI613" s="46"/>
      <c r="GJ613" s="46"/>
      <c r="GK613" s="46"/>
      <c r="GL613" s="46"/>
      <c r="GM613" s="46"/>
      <c r="GN613" s="46"/>
      <c r="GO613" s="46"/>
      <c r="GP613" s="46"/>
      <c r="GQ613" s="46"/>
      <c r="GR613" s="46"/>
      <c r="GS613" s="46"/>
      <c r="GT613" s="46"/>
      <c r="GU613" s="46"/>
      <c r="GV613" s="46"/>
      <c r="GW613" s="46"/>
      <c r="GX613" s="46"/>
      <c r="GY613" s="46"/>
      <c r="GZ613" s="46"/>
      <c r="HA613" s="46"/>
      <c r="HB613" s="46"/>
      <c r="HC613" s="46"/>
      <c r="HD613" s="46"/>
      <c r="HE613" s="46"/>
      <c r="HF613" s="46"/>
      <c r="HG613" s="46"/>
      <c r="HH613" s="46"/>
      <c r="HI613" s="46"/>
      <c r="HJ613" s="46"/>
      <c r="HK613" s="46"/>
      <c r="HL613" s="46"/>
      <c r="HM613" s="46"/>
      <c r="HN613" s="46"/>
      <c r="HO613" s="46"/>
      <c r="HP613" s="46"/>
      <c r="HQ613" s="46"/>
      <c r="HR613" s="46"/>
      <c r="HS613" s="46"/>
      <c r="HT613" s="46"/>
      <c r="HU613" s="46"/>
      <c r="HV613" s="46"/>
      <c r="HW613" s="46"/>
      <c r="HX613" s="46"/>
      <c r="HY613" s="46"/>
      <c r="HZ613" s="46"/>
      <c r="IA613" s="46"/>
      <c r="IB613" s="46"/>
      <c r="IC613" s="46"/>
      <c r="ID613" s="46"/>
      <c r="IE613" s="46"/>
      <c r="IF613" s="46"/>
      <c r="IG613" s="46"/>
      <c r="IH613" s="46"/>
      <c r="II613" s="46"/>
      <c r="IJ613" s="46"/>
      <c r="IK613" s="46"/>
      <c r="IL613" s="46"/>
      <c r="IM613" s="46"/>
      <c r="IN613" s="46"/>
      <c r="IO613" s="46"/>
      <c r="IP613" s="46"/>
      <c r="IQ613" s="46"/>
      <c r="IR613" s="46"/>
      <c r="IS613" s="46"/>
      <c r="IT613" s="46"/>
      <c r="IU613" s="46"/>
      <c r="IV613" s="46"/>
      <c r="IW613" s="46"/>
      <c r="IX613" s="46"/>
      <c r="IY613" s="46"/>
      <c r="IZ613" s="46"/>
      <c r="JA613" s="46"/>
      <c r="JB613" s="46"/>
      <c r="JC613" s="46"/>
      <c r="JD613" s="46"/>
      <c r="JE613" s="46"/>
    </row>
    <row r="614" spans="1:265" s="7" customFormat="1" ht="15" customHeight="1" thickBot="1" x14ac:dyDescent="0.25">
      <c r="A614" s="275"/>
      <c r="B614" s="92" t="s">
        <v>214</v>
      </c>
      <c r="C614" s="115"/>
      <c r="D614" s="923" t="s">
        <v>215</v>
      </c>
      <c r="E614" s="906"/>
      <c r="F614" s="439"/>
      <c r="G614" s="440"/>
      <c r="H614" s="253" t="s">
        <v>23</v>
      </c>
      <c r="I614" s="253" t="s">
        <v>107</v>
      </c>
      <c r="J614" s="1797" t="s">
        <v>95</v>
      </c>
      <c r="K614" s="254" t="s">
        <v>2143</v>
      </c>
      <c r="L614" s="254"/>
      <c r="M614" s="530"/>
      <c r="N614" s="530"/>
      <c r="O614" s="254"/>
      <c r="P614" s="2159">
        <f t="shared" si="51"/>
        <v>0</v>
      </c>
      <c r="Q614" s="313"/>
      <c r="R614" s="314"/>
      <c r="S614" s="314"/>
      <c r="T614" s="314"/>
      <c r="U614" s="314">
        <v>4</v>
      </c>
      <c r="V614" s="314"/>
      <c r="W614" s="315"/>
      <c r="X614" s="124">
        <f>SUM(Q603:W614)</f>
        <v>40</v>
      </c>
      <c r="Y614" s="124">
        <f>X614</f>
        <v>40</v>
      </c>
      <c r="Z614" s="63"/>
      <c r="AA614" s="46"/>
      <c r="AB614" s="46"/>
      <c r="AC614" s="46" t="str">
        <f t="shared" si="54"/>
        <v/>
      </c>
      <c r="AD614" s="46"/>
      <c r="AE614" s="46"/>
      <c r="AF614" s="2111">
        <f t="shared" si="52"/>
        <v>0</v>
      </c>
      <c r="AG614" s="2111">
        <f t="shared" si="53"/>
        <v>0</v>
      </c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  <c r="BP614" s="46"/>
      <c r="BQ614" s="46"/>
      <c r="BR614" s="46"/>
      <c r="BS614" s="46"/>
      <c r="BT614" s="46"/>
      <c r="BU614" s="46"/>
      <c r="BV614" s="46"/>
      <c r="BW614" s="46"/>
      <c r="BX614" s="46"/>
      <c r="BY614" s="46"/>
      <c r="BZ614" s="46"/>
      <c r="CA614" s="46"/>
      <c r="CB614" s="46"/>
      <c r="CC614" s="46"/>
      <c r="CD614" s="46"/>
      <c r="CE614" s="46"/>
      <c r="CF614" s="46"/>
      <c r="CG614" s="46"/>
      <c r="CH614" s="46"/>
      <c r="CI614" s="46"/>
      <c r="CJ614" s="46"/>
      <c r="CK614" s="46"/>
      <c r="CL614" s="46"/>
      <c r="CM614" s="46"/>
      <c r="CN614" s="46"/>
      <c r="CO614" s="46"/>
      <c r="CP614" s="46"/>
      <c r="CQ614" s="46"/>
      <c r="CR614" s="46"/>
      <c r="CS614" s="46"/>
      <c r="CT614" s="46"/>
      <c r="CU614" s="46"/>
      <c r="CV614" s="46"/>
      <c r="CW614" s="46"/>
      <c r="CX614" s="46"/>
      <c r="CY614" s="46"/>
      <c r="CZ614" s="46"/>
      <c r="DA614" s="46"/>
      <c r="DB614" s="46"/>
      <c r="DC614" s="46"/>
      <c r="DD614" s="46"/>
      <c r="DE614" s="46"/>
      <c r="DF614" s="46"/>
      <c r="DG614" s="46"/>
      <c r="DH614" s="46"/>
      <c r="DI614" s="46"/>
      <c r="DJ614" s="46"/>
      <c r="DK614" s="46"/>
      <c r="DL614" s="46"/>
      <c r="DM614" s="46"/>
      <c r="DN614" s="46"/>
      <c r="DO614" s="46"/>
      <c r="DP614" s="46"/>
      <c r="DQ614" s="46"/>
      <c r="DR614" s="46"/>
      <c r="DS614" s="46"/>
      <c r="DT614" s="46"/>
      <c r="DU614" s="46"/>
      <c r="DV614" s="46"/>
      <c r="DW614" s="46"/>
      <c r="DX614" s="46"/>
      <c r="DY614" s="46"/>
      <c r="DZ614" s="46"/>
      <c r="EA614" s="46"/>
      <c r="EB614" s="46"/>
      <c r="EC614" s="46"/>
      <c r="ED614" s="46"/>
      <c r="EE614" s="46"/>
      <c r="EF614" s="46"/>
      <c r="EG614" s="46"/>
      <c r="EH614" s="46"/>
      <c r="EI614" s="46"/>
      <c r="EJ614" s="46"/>
      <c r="EK614" s="46"/>
      <c r="EL614" s="46"/>
      <c r="EM614" s="46"/>
      <c r="EN614" s="46"/>
      <c r="EO614" s="46"/>
      <c r="EP614" s="46"/>
      <c r="EQ614" s="46"/>
      <c r="ER614" s="46"/>
      <c r="ES614" s="46"/>
      <c r="ET614" s="46"/>
      <c r="EU614" s="46"/>
      <c r="EV614" s="46"/>
      <c r="EW614" s="46"/>
      <c r="EX614" s="46"/>
      <c r="EY614" s="46"/>
      <c r="EZ614" s="46"/>
      <c r="FA614" s="46"/>
      <c r="FB614" s="46"/>
      <c r="FC614" s="46"/>
      <c r="FD614" s="46"/>
      <c r="FE614" s="46"/>
      <c r="FF614" s="46"/>
      <c r="FG614" s="46"/>
      <c r="FH614" s="46"/>
      <c r="FI614" s="46"/>
      <c r="FJ614" s="46"/>
      <c r="FK614" s="46"/>
      <c r="FL614" s="46"/>
      <c r="FM614" s="46"/>
      <c r="FN614" s="46"/>
      <c r="FO614" s="46"/>
      <c r="FP614" s="46"/>
      <c r="FQ614" s="46"/>
      <c r="FR614" s="46"/>
      <c r="FS614" s="46"/>
      <c r="FT614" s="46"/>
      <c r="FU614" s="46"/>
      <c r="FV614" s="46"/>
      <c r="FW614" s="46"/>
      <c r="FX614" s="46"/>
      <c r="FY614" s="46"/>
      <c r="FZ614" s="46"/>
      <c r="GA614" s="46"/>
      <c r="GB614" s="46"/>
      <c r="GC614" s="46"/>
      <c r="GD614" s="46"/>
      <c r="GE614" s="46"/>
      <c r="GF614" s="46"/>
      <c r="GG614" s="46"/>
      <c r="GH614" s="46"/>
      <c r="GI614" s="46"/>
      <c r="GJ614" s="46"/>
      <c r="GK614" s="46"/>
      <c r="GL614" s="46"/>
      <c r="GM614" s="46"/>
      <c r="GN614" s="46"/>
      <c r="GO614" s="46"/>
      <c r="GP614" s="46"/>
      <c r="GQ614" s="46"/>
      <c r="GR614" s="46"/>
      <c r="GS614" s="46"/>
      <c r="GT614" s="46"/>
      <c r="GU614" s="46"/>
      <c r="GV614" s="46"/>
      <c r="GW614" s="46"/>
      <c r="GX614" s="46"/>
      <c r="GY614" s="46"/>
      <c r="GZ614" s="46"/>
      <c r="HA614" s="46"/>
      <c r="HB614" s="46"/>
      <c r="HC614" s="46"/>
      <c r="HD614" s="46"/>
      <c r="HE614" s="46"/>
      <c r="HF614" s="46"/>
      <c r="HG614" s="46"/>
      <c r="HH614" s="46"/>
      <c r="HI614" s="46"/>
      <c r="HJ614" s="46"/>
      <c r="HK614" s="46"/>
      <c r="HL614" s="46"/>
      <c r="HM614" s="46"/>
      <c r="HN614" s="46"/>
      <c r="HO614" s="46"/>
      <c r="HP614" s="46"/>
      <c r="HQ614" s="46"/>
      <c r="HR614" s="46"/>
      <c r="HS614" s="46"/>
      <c r="HT614" s="46"/>
      <c r="HU614" s="46"/>
      <c r="HV614" s="46"/>
      <c r="HW614" s="46"/>
      <c r="HX614" s="46"/>
      <c r="HY614" s="46"/>
      <c r="HZ614" s="46"/>
      <c r="IA614" s="46"/>
      <c r="IB614" s="46"/>
      <c r="IC614" s="46"/>
      <c r="ID614" s="46"/>
      <c r="IE614" s="46"/>
      <c r="IF614" s="46"/>
      <c r="IG614" s="46"/>
      <c r="IH614" s="46"/>
      <c r="II614" s="46"/>
      <c r="IJ614" s="46"/>
      <c r="IK614" s="46"/>
      <c r="IL614" s="46"/>
      <c r="IM614" s="46"/>
      <c r="IN614" s="46"/>
      <c r="IO614" s="46"/>
      <c r="IP614" s="46"/>
      <c r="IQ614" s="46"/>
      <c r="IR614" s="46"/>
      <c r="IS614" s="46"/>
      <c r="IT614" s="46"/>
      <c r="IU614" s="46"/>
      <c r="IV614" s="46"/>
      <c r="IW614" s="46"/>
      <c r="IX614" s="46"/>
      <c r="IY614" s="46"/>
      <c r="IZ614" s="46"/>
      <c r="JA614" s="46"/>
      <c r="JB614" s="46"/>
      <c r="JC614" s="46"/>
      <c r="JD614" s="46"/>
      <c r="JE614" s="46"/>
    </row>
    <row r="615" spans="1:265" s="7" customFormat="1" ht="15" customHeight="1" thickBot="1" x14ac:dyDescent="0.25">
      <c r="A615" s="273">
        <f>+A603+1</f>
        <v>65</v>
      </c>
      <c r="B615" s="631" t="s">
        <v>445</v>
      </c>
      <c r="C615" s="111" t="s">
        <v>35</v>
      </c>
      <c r="D615" s="902" t="s">
        <v>470</v>
      </c>
      <c r="E615" s="842" t="s">
        <v>492</v>
      </c>
      <c r="F615" s="459" t="s">
        <v>497</v>
      </c>
      <c r="G615" s="459" t="s">
        <v>516</v>
      </c>
      <c r="H615" s="207" t="s">
        <v>509</v>
      </c>
      <c r="I615" s="207" t="s">
        <v>515</v>
      </c>
      <c r="J615" s="207"/>
      <c r="K615" s="234" t="s">
        <v>1151</v>
      </c>
      <c r="L615" s="234" t="s">
        <v>97</v>
      </c>
      <c r="M615" s="398" t="s">
        <v>1134</v>
      </c>
      <c r="N615" s="398" t="s">
        <v>24</v>
      </c>
      <c r="O615" s="234" t="s">
        <v>402</v>
      </c>
      <c r="P615" s="2159">
        <f t="shared" si="51"/>
        <v>4</v>
      </c>
      <c r="Q615" s="294">
        <v>4</v>
      </c>
      <c r="R615" s="295"/>
      <c r="S615" s="295"/>
      <c r="T615" s="295"/>
      <c r="U615" s="295"/>
      <c r="V615" s="295"/>
      <c r="W615" s="296"/>
      <c r="X615" s="86"/>
      <c r="Y615" s="86"/>
      <c r="Z615" s="63" t="str">
        <f>C615</f>
        <v>TC</v>
      </c>
      <c r="AA615" s="46" t="s">
        <v>877</v>
      </c>
      <c r="AB615" s="46" t="s">
        <v>880</v>
      </c>
      <c r="AC615" s="46">
        <f t="shared" si="54"/>
        <v>8</v>
      </c>
      <c r="AD615" s="46"/>
      <c r="AE615" s="46"/>
      <c r="AF615" s="2111">
        <f t="shared" si="52"/>
        <v>4</v>
      </c>
      <c r="AG615" s="2111">
        <f t="shared" si="53"/>
        <v>0</v>
      </c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6"/>
      <c r="CR615" s="46"/>
      <c r="CS615" s="46"/>
      <c r="CT615" s="46"/>
      <c r="CU615" s="46"/>
      <c r="CV615" s="46"/>
      <c r="CW615" s="46"/>
      <c r="CX615" s="46"/>
      <c r="CY615" s="46"/>
      <c r="CZ615" s="46"/>
      <c r="DA615" s="46"/>
      <c r="DB615" s="46"/>
      <c r="DC615" s="46"/>
      <c r="DD615" s="46"/>
      <c r="DE615" s="46"/>
      <c r="DF615" s="46"/>
      <c r="DG615" s="46"/>
      <c r="DH615" s="46"/>
      <c r="DI615" s="46"/>
      <c r="DJ615" s="46"/>
      <c r="DK615" s="46"/>
      <c r="DL615" s="46"/>
      <c r="DM615" s="46"/>
      <c r="DN615" s="46"/>
      <c r="DO615" s="46"/>
      <c r="DP615" s="46"/>
      <c r="DQ615" s="46"/>
      <c r="DR615" s="46"/>
      <c r="DS615" s="46"/>
      <c r="DT615" s="46"/>
      <c r="DU615" s="46"/>
      <c r="DV615" s="46"/>
      <c r="DW615" s="46"/>
      <c r="DX615" s="46"/>
      <c r="DY615" s="46"/>
      <c r="DZ615" s="46"/>
      <c r="EA615" s="46"/>
      <c r="EB615" s="46"/>
      <c r="EC615" s="46"/>
      <c r="ED615" s="46"/>
      <c r="EE615" s="46"/>
      <c r="EF615" s="46"/>
      <c r="EG615" s="46"/>
      <c r="EH615" s="46"/>
      <c r="EI615" s="46"/>
      <c r="EJ615" s="46"/>
      <c r="EK615" s="46"/>
      <c r="EL615" s="46"/>
      <c r="EM615" s="46"/>
      <c r="EN615" s="46"/>
      <c r="EO615" s="46"/>
      <c r="EP615" s="46"/>
      <c r="EQ615" s="46"/>
      <c r="ER615" s="46"/>
      <c r="ES615" s="46"/>
      <c r="ET615" s="46"/>
      <c r="EU615" s="46"/>
      <c r="EV615" s="46"/>
      <c r="EW615" s="46"/>
      <c r="EX615" s="46"/>
      <c r="EY615" s="46"/>
      <c r="EZ615" s="46"/>
      <c r="FA615" s="46"/>
      <c r="FB615" s="46"/>
      <c r="FC615" s="46"/>
      <c r="FD615" s="46"/>
      <c r="FE615" s="46"/>
      <c r="FF615" s="46"/>
      <c r="FG615" s="46"/>
      <c r="FH615" s="46"/>
      <c r="FI615" s="46"/>
      <c r="FJ615" s="46"/>
      <c r="FK615" s="46"/>
      <c r="FL615" s="46"/>
      <c r="FM615" s="46"/>
      <c r="FN615" s="46"/>
      <c r="FO615" s="46"/>
      <c r="FP615" s="46"/>
      <c r="FQ615" s="46"/>
      <c r="FR615" s="46"/>
      <c r="FS615" s="46"/>
      <c r="FT615" s="46"/>
      <c r="FU615" s="46"/>
      <c r="FV615" s="46"/>
      <c r="FW615" s="46"/>
      <c r="FX615" s="46"/>
      <c r="FY615" s="46"/>
      <c r="FZ615" s="46"/>
      <c r="GA615" s="46"/>
      <c r="GB615" s="46"/>
      <c r="GC615" s="46"/>
      <c r="GD615" s="46"/>
      <c r="GE615" s="46"/>
      <c r="GF615" s="46"/>
      <c r="GG615" s="46"/>
      <c r="GH615" s="46"/>
      <c r="GI615" s="46"/>
      <c r="GJ615" s="46"/>
      <c r="GK615" s="46"/>
      <c r="GL615" s="46"/>
      <c r="GM615" s="46"/>
      <c r="GN615" s="46"/>
      <c r="GO615" s="46"/>
      <c r="GP615" s="46"/>
      <c r="GQ615" s="46"/>
      <c r="GR615" s="46"/>
      <c r="GS615" s="46"/>
      <c r="GT615" s="46"/>
      <c r="GU615" s="46"/>
      <c r="GV615" s="46"/>
      <c r="GW615" s="46"/>
      <c r="GX615" s="46"/>
      <c r="GY615" s="46"/>
      <c r="GZ615" s="46"/>
      <c r="HA615" s="46"/>
      <c r="HB615" s="46"/>
      <c r="HC615" s="46"/>
      <c r="HD615" s="46"/>
      <c r="HE615" s="46"/>
      <c r="HF615" s="46"/>
      <c r="HG615" s="46"/>
      <c r="HH615" s="46"/>
      <c r="HI615" s="46"/>
      <c r="HJ615" s="46"/>
      <c r="HK615" s="46"/>
      <c r="HL615" s="46"/>
      <c r="HM615" s="46"/>
      <c r="HN615" s="46"/>
      <c r="HO615" s="46"/>
      <c r="HP615" s="46"/>
      <c r="HQ615" s="46"/>
      <c r="HR615" s="46"/>
      <c r="HS615" s="46"/>
      <c r="HT615" s="46"/>
      <c r="HU615" s="46"/>
      <c r="HV615" s="46"/>
      <c r="HW615" s="46"/>
      <c r="HX615" s="46"/>
      <c r="HY615" s="46"/>
      <c r="HZ615" s="46"/>
      <c r="IA615" s="46"/>
      <c r="IB615" s="46"/>
      <c r="IC615" s="46"/>
      <c r="ID615" s="46"/>
      <c r="IE615" s="46"/>
      <c r="IF615" s="46"/>
      <c r="IG615" s="46"/>
      <c r="IH615" s="46"/>
      <c r="II615" s="46"/>
      <c r="IJ615" s="46"/>
      <c r="IK615" s="46"/>
      <c r="IL615" s="46"/>
      <c r="IM615" s="46"/>
      <c r="IN615" s="46"/>
      <c r="IO615" s="46"/>
      <c r="IP615" s="46"/>
      <c r="IQ615" s="46"/>
      <c r="IR615" s="46"/>
      <c r="IS615" s="46"/>
      <c r="IT615" s="46"/>
      <c r="IU615" s="46"/>
      <c r="IV615" s="46"/>
      <c r="IW615" s="46"/>
      <c r="IX615" s="46"/>
      <c r="IY615" s="46"/>
      <c r="IZ615" s="46"/>
      <c r="JA615" s="46"/>
      <c r="JB615" s="46"/>
      <c r="JC615" s="46"/>
      <c r="JD615" s="46"/>
      <c r="JE615" s="46"/>
    </row>
    <row r="616" spans="1:265" s="7" customFormat="1" ht="15" customHeight="1" thickBot="1" x14ac:dyDescent="0.25">
      <c r="A616" s="790"/>
      <c r="B616" s="73" t="s">
        <v>445</v>
      </c>
      <c r="C616" s="113"/>
      <c r="D616" s="892" t="s">
        <v>470</v>
      </c>
      <c r="E616" s="900"/>
      <c r="F616" s="472"/>
      <c r="G616" s="472"/>
      <c r="H616" s="186" t="s">
        <v>509</v>
      </c>
      <c r="I616" s="186" t="s">
        <v>515</v>
      </c>
      <c r="J616" s="422"/>
      <c r="K616" s="268" t="s">
        <v>1151</v>
      </c>
      <c r="L616" s="129" t="s">
        <v>97</v>
      </c>
      <c r="M616" s="151">
        <v>5</v>
      </c>
      <c r="N616" s="270" t="s">
        <v>98</v>
      </c>
      <c r="O616" s="269" t="s">
        <v>402</v>
      </c>
      <c r="P616" s="2159">
        <f t="shared" si="51"/>
        <v>4</v>
      </c>
      <c r="Q616" s="390">
        <v>4</v>
      </c>
      <c r="R616" s="392"/>
      <c r="S616" s="402"/>
      <c r="T616" s="402"/>
      <c r="U616" s="402"/>
      <c r="V616" s="402"/>
      <c r="W616" s="403"/>
      <c r="X616" s="274"/>
      <c r="Y616" s="274"/>
      <c r="Z616" s="63"/>
      <c r="AA616" s="46"/>
      <c r="AB616" s="46"/>
      <c r="AC616" s="46" t="str">
        <f t="shared" si="54"/>
        <v/>
      </c>
      <c r="AD616" s="46"/>
      <c r="AE616" s="46"/>
      <c r="AF616" s="2111">
        <f t="shared" si="52"/>
        <v>4</v>
      </c>
      <c r="AG616" s="2111">
        <f t="shared" si="53"/>
        <v>0</v>
      </c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6"/>
      <c r="CR616" s="46"/>
      <c r="CS616" s="46"/>
      <c r="CT616" s="46"/>
      <c r="CU616" s="46"/>
      <c r="CV616" s="46"/>
      <c r="CW616" s="46"/>
      <c r="CX616" s="46"/>
      <c r="CY616" s="46"/>
      <c r="CZ616" s="46"/>
      <c r="DA616" s="46"/>
      <c r="DB616" s="46"/>
      <c r="DC616" s="46"/>
      <c r="DD616" s="46"/>
      <c r="DE616" s="46"/>
      <c r="DF616" s="46"/>
      <c r="DG616" s="46"/>
      <c r="DH616" s="46"/>
      <c r="DI616" s="46"/>
      <c r="DJ616" s="46"/>
      <c r="DK616" s="46"/>
      <c r="DL616" s="46"/>
      <c r="DM616" s="46"/>
      <c r="DN616" s="46"/>
      <c r="DO616" s="46"/>
      <c r="DP616" s="46"/>
      <c r="DQ616" s="46"/>
      <c r="DR616" s="46"/>
      <c r="DS616" s="46"/>
      <c r="DT616" s="46"/>
      <c r="DU616" s="46"/>
      <c r="DV616" s="46"/>
      <c r="DW616" s="46"/>
      <c r="DX616" s="46"/>
      <c r="DY616" s="46"/>
      <c r="DZ616" s="46"/>
      <c r="EA616" s="46"/>
      <c r="EB616" s="46"/>
      <c r="EC616" s="46"/>
      <c r="ED616" s="46"/>
      <c r="EE616" s="46"/>
      <c r="EF616" s="46"/>
      <c r="EG616" s="46"/>
      <c r="EH616" s="46"/>
      <c r="EI616" s="46"/>
      <c r="EJ616" s="46"/>
      <c r="EK616" s="46"/>
      <c r="EL616" s="46"/>
      <c r="EM616" s="46"/>
      <c r="EN616" s="46"/>
      <c r="EO616" s="46"/>
      <c r="EP616" s="46"/>
      <c r="EQ616" s="46"/>
      <c r="ER616" s="46"/>
      <c r="ES616" s="46"/>
      <c r="ET616" s="46"/>
      <c r="EU616" s="46"/>
      <c r="EV616" s="46"/>
      <c r="EW616" s="46"/>
      <c r="EX616" s="46"/>
      <c r="EY616" s="46"/>
      <c r="EZ616" s="46"/>
      <c r="FA616" s="46"/>
      <c r="FB616" s="46"/>
      <c r="FC616" s="46"/>
      <c r="FD616" s="46"/>
      <c r="FE616" s="46"/>
      <c r="FF616" s="46"/>
      <c r="FG616" s="46"/>
      <c r="FH616" s="46"/>
      <c r="FI616" s="46"/>
      <c r="FJ616" s="46"/>
      <c r="FK616" s="46"/>
      <c r="FL616" s="46"/>
      <c r="FM616" s="46"/>
      <c r="FN616" s="46"/>
      <c r="FO616" s="46"/>
      <c r="FP616" s="46"/>
      <c r="FQ616" s="46"/>
      <c r="FR616" s="46"/>
      <c r="FS616" s="46"/>
      <c r="FT616" s="46"/>
      <c r="FU616" s="46"/>
      <c r="FV616" s="46"/>
      <c r="FW616" s="46"/>
      <c r="FX616" s="46"/>
      <c r="FY616" s="46"/>
      <c r="FZ616" s="46"/>
      <c r="GA616" s="46"/>
      <c r="GB616" s="46"/>
      <c r="GC616" s="46"/>
      <c r="GD616" s="46"/>
      <c r="GE616" s="46"/>
      <c r="GF616" s="46"/>
      <c r="GG616" s="46"/>
      <c r="GH616" s="46"/>
      <c r="GI616" s="46"/>
      <c r="GJ616" s="46"/>
      <c r="GK616" s="46"/>
      <c r="GL616" s="46"/>
      <c r="GM616" s="46"/>
      <c r="GN616" s="46"/>
      <c r="GO616" s="46"/>
      <c r="GP616" s="46"/>
      <c r="GQ616" s="46"/>
      <c r="GR616" s="46"/>
      <c r="GS616" s="46"/>
      <c r="GT616" s="46"/>
      <c r="GU616" s="46"/>
      <c r="GV616" s="46"/>
      <c r="GW616" s="46"/>
      <c r="GX616" s="46"/>
      <c r="GY616" s="46"/>
      <c r="GZ616" s="46"/>
      <c r="HA616" s="46"/>
      <c r="HB616" s="46"/>
      <c r="HC616" s="46"/>
      <c r="HD616" s="46"/>
      <c r="HE616" s="46"/>
      <c r="HF616" s="46"/>
      <c r="HG616" s="46"/>
      <c r="HH616" s="46"/>
      <c r="HI616" s="46"/>
      <c r="HJ616" s="46"/>
      <c r="HK616" s="46"/>
      <c r="HL616" s="46"/>
      <c r="HM616" s="46"/>
      <c r="HN616" s="46"/>
      <c r="HO616" s="46"/>
      <c r="HP616" s="46"/>
      <c r="HQ616" s="46"/>
      <c r="HR616" s="46"/>
      <c r="HS616" s="46"/>
      <c r="HT616" s="46"/>
      <c r="HU616" s="46"/>
      <c r="HV616" s="46"/>
      <c r="HW616" s="46"/>
      <c r="HX616" s="46"/>
      <c r="HY616" s="46"/>
      <c r="HZ616" s="46"/>
      <c r="IA616" s="46"/>
      <c r="IB616" s="46"/>
      <c r="IC616" s="46"/>
      <c r="ID616" s="46"/>
      <c r="IE616" s="46"/>
      <c r="IF616" s="46"/>
      <c r="IG616" s="46"/>
      <c r="IH616" s="46"/>
      <c r="II616" s="46"/>
      <c r="IJ616" s="46"/>
      <c r="IK616" s="46"/>
      <c r="IL616" s="46"/>
      <c r="IM616" s="46"/>
      <c r="IN616" s="46"/>
      <c r="IO616" s="46"/>
      <c r="IP616" s="46"/>
      <c r="IQ616" s="46"/>
      <c r="IR616" s="46"/>
      <c r="IS616" s="46"/>
      <c r="IT616" s="46"/>
      <c r="IU616" s="46"/>
      <c r="IV616" s="46"/>
      <c r="IW616" s="46"/>
      <c r="IX616" s="46"/>
      <c r="IY616" s="46"/>
      <c r="IZ616" s="46"/>
      <c r="JA616" s="46"/>
      <c r="JB616" s="46"/>
      <c r="JC616" s="46"/>
      <c r="JD616" s="46"/>
      <c r="JE616" s="46"/>
    </row>
    <row r="617" spans="1:265" s="7" customFormat="1" ht="15" customHeight="1" thickBot="1" x14ac:dyDescent="0.25">
      <c r="A617" s="790"/>
      <c r="B617" s="73" t="s">
        <v>445</v>
      </c>
      <c r="C617" s="113"/>
      <c r="D617" s="892" t="s">
        <v>470</v>
      </c>
      <c r="E617" s="900"/>
      <c r="F617" s="472"/>
      <c r="G617" s="472"/>
      <c r="H617" s="186" t="s">
        <v>509</v>
      </c>
      <c r="I617" s="186" t="s">
        <v>515</v>
      </c>
      <c r="J617" s="1756" t="s">
        <v>1424</v>
      </c>
      <c r="K617" s="212" t="s">
        <v>1505</v>
      </c>
      <c r="L617" s="235"/>
      <c r="M617" s="524"/>
      <c r="N617" s="524"/>
      <c r="O617" s="235"/>
      <c r="P617" s="2159">
        <f t="shared" si="51"/>
        <v>0</v>
      </c>
      <c r="Q617" s="300"/>
      <c r="R617" s="301"/>
      <c r="S617" s="301">
        <v>2</v>
      </c>
      <c r="T617" s="402"/>
      <c r="U617" s="402"/>
      <c r="V617" s="402"/>
      <c r="W617" s="403"/>
      <c r="X617" s="274"/>
      <c r="Y617" s="274"/>
      <c r="Z617" s="63"/>
      <c r="AA617" s="46"/>
      <c r="AB617" s="46"/>
      <c r="AC617" s="46" t="str">
        <f t="shared" si="54"/>
        <v/>
      </c>
      <c r="AD617" s="46"/>
      <c r="AE617" s="46"/>
      <c r="AF617" s="2111">
        <f t="shared" si="52"/>
        <v>0</v>
      </c>
      <c r="AG617" s="2111">
        <f t="shared" si="53"/>
        <v>2</v>
      </c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  <c r="BP617" s="46"/>
      <c r="BQ617" s="46"/>
      <c r="BR617" s="46"/>
      <c r="BS617" s="46"/>
      <c r="BT617" s="46"/>
      <c r="BU617" s="46"/>
      <c r="BV617" s="46"/>
      <c r="BW617" s="46"/>
      <c r="BX617" s="46"/>
      <c r="BY617" s="46"/>
      <c r="BZ617" s="46"/>
      <c r="CA617" s="46"/>
      <c r="CB617" s="46"/>
      <c r="CC617" s="46"/>
      <c r="CD617" s="46"/>
      <c r="CE617" s="46"/>
      <c r="CF617" s="46"/>
      <c r="CG617" s="46"/>
      <c r="CH617" s="46"/>
      <c r="CI617" s="46"/>
      <c r="CJ617" s="46"/>
      <c r="CK617" s="46"/>
      <c r="CL617" s="46"/>
      <c r="CM617" s="46"/>
      <c r="CN617" s="46"/>
      <c r="CO617" s="46"/>
      <c r="CP617" s="46"/>
      <c r="CQ617" s="46"/>
      <c r="CR617" s="46"/>
      <c r="CS617" s="46"/>
      <c r="CT617" s="46"/>
      <c r="CU617" s="46"/>
      <c r="CV617" s="46"/>
      <c r="CW617" s="46"/>
      <c r="CX617" s="46"/>
      <c r="CY617" s="46"/>
      <c r="CZ617" s="46"/>
      <c r="DA617" s="46"/>
      <c r="DB617" s="46"/>
      <c r="DC617" s="46"/>
      <c r="DD617" s="46"/>
      <c r="DE617" s="46"/>
      <c r="DF617" s="46"/>
      <c r="DG617" s="46"/>
      <c r="DH617" s="46"/>
      <c r="DI617" s="46"/>
      <c r="DJ617" s="46"/>
      <c r="DK617" s="46"/>
      <c r="DL617" s="46"/>
      <c r="DM617" s="46"/>
      <c r="DN617" s="46"/>
      <c r="DO617" s="46"/>
      <c r="DP617" s="46"/>
      <c r="DQ617" s="46"/>
      <c r="DR617" s="46"/>
      <c r="DS617" s="46"/>
      <c r="DT617" s="46"/>
      <c r="DU617" s="46"/>
      <c r="DV617" s="46"/>
      <c r="DW617" s="46"/>
      <c r="DX617" s="46"/>
      <c r="DY617" s="46"/>
      <c r="DZ617" s="46"/>
      <c r="EA617" s="46"/>
      <c r="EB617" s="46"/>
      <c r="EC617" s="46"/>
      <c r="ED617" s="46"/>
      <c r="EE617" s="46"/>
      <c r="EF617" s="46"/>
      <c r="EG617" s="46"/>
      <c r="EH617" s="46"/>
      <c r="EI617" s="46"/>
      <c r="EJ617" s="46"/>
      <c r="EK617" s="46"/>
      <c r="EL617" s="46"/>
      <c r="EM617" s="46"/>
      <c r="EN617" s="46"/>
      <c r="EO617" s="46"/>
      <c r="EP617" s="46"/>
      <c r="EQ617" s="46"/>
      <c r="ER617" s="46"/>
      <c r="ES617" s="46"/>
      <c r="ET617" s="46"/>
      <c r="EU617" s="46"/>
      <c r="EV617" s="46"/>
      <c r="EW617" s="46"/>
      <c r="EX617" s="46"/>
      <c r="EY617" s="46"/>
      <c r="EZ617" s="46"/>
      <c r="FA617" s="46"/>
      <c r="FB617" s="46"/>
      <c r="FC617" s="46"/>
      <c r="FD617" s="46"/>
      <c r="FE617" s="46"/>
      <c r="FF617" s="46"/>
      <c r="FG617" s="46"/>
      <c r="FH617" s="46"/>
      <c r="FI617" s="46"/>
      <c r="FJ617" s="46"/>
      <c r="FK617" s="46"/>
      <c r="FL617" s="46"/>
      <c r="FM617" s="46"/>
      <c r="FN617" s="46"/>
      <c r="FO617" s="46"/>
      <c r="FP617" s="46"/>
      <c r="FQ617" s="46"/>
      <c r="FR617" s="46"/>
      <c r="FS617" s="46"/>
      <c r="FT617" s="46"/>
      <c r="FU617" s="46"/>
      <c r="FV617" s="46"/>
      <c r="FW617" s="46"/>
      <c r="FX617" s="46"/>
      <c r="FY617" s="46"/>
      <c r="FZ617" s="46"/>
      <c r="GA617" s="46"/>
      <c r="GB617" s="46"/>
      <c r="GC617" s="46"/>
      <c r="GD617" s="46"/>
      <c r="GE617" s="46"/>
      <c r="GF617" s="46"/>
      <c r="GG617" s="46"/>
      <c r="GH617" s="46"/>
      <c r="GI617" s="46"/>
      <c r="GJ617" s="46"/>
      <c r="GK617" s="46"/>
      <c r="GL617" s="46"/>
      <c r="GM617" s="46"/>
      <c r="GN617" s="46"/>
      <c r="GO617" s="46"/>
      <c r="GP617" s="46"/>
      <c r="GQ617" s="46"/>
      <c r="GR617" s="46"/>
      <c r="GS617" s="46"/>
      <c r="GT617" s="46"/>
      <c r="GU617" s="46"/>
      <c r="GV617" s="46"/>
      <c r="GW617" s="46"/>
      <c r="GX617" s="46"/>
      <c r="GY617" s="46"/>
      <c r="GZ617" s="46"/>
      <c r="HA617" s="46"/>
      <c r="HB617" s="46"/>
      <c r="HC617" s="46"/>
      <c r="HD617" s="46"/>
      <c r="HE617" s="46"/>
      <c r="HF617" s="46"/>
      <c r="HG617" s="46"/>
      <c r="HH617" s="46"/>
      <c r="HI617" s="46"/>
      <c r="HJ617" s="46"/>
      <c r="HK617" s="46"/>
      <c r="HL617" s="46"/>
      <c r="HM617" s="46"/>
      <c r="HN617" s="46"/>
      <c r="HO617" s="46"/>
      <c r="HP617" s="46"/>
      <c r="HQ617" s="46"/>
      <c r="HR617" s="46"/>
      <c r="HS617" s="46"/>
      <c r="HT617" s="46"/>
      <c r="HU617" s="46"/>
      <c r="HV617" s="46"/>
      <c r="HW617" s="46"/>
      <c r="HX617" s="46"/>
      <c r="HY617" s="46"/>
      <c r="HZ617" s="46"/>
      <c r="IA617" s="46"/>
      <c r="IB617" s="46"/>
      <c r="IC617" s="46"/>
      <c r="ID617" s="46"/>
      <c r="IE617" s="46"/>
      <c r="IF617" s="46"/>
      <c r="IG617" s="46"/>
      <c r="IH617" s="46"/>
      <c r="II617" s="46"/>
      <c r="IJ617" s="46"/>
      <c r="IK617" s="46"/>
      <c r="IL617" s="46"/>
      <c r="IM617" s="46"/>
      <c r="IN617" s="46"/>
      <c r="IO617" s="46"/>
      <c r="IP617" s="46"/>
      <c r="IQ617" s="46"/>
      <c r="IR617" s="46"/>
      <c r="IS617" s="46"/>
      <c r="IT617" s="46"/>
      <c r="IU617" s="46"/>
      <c r="IV617" s="46"/>
      <c r="IW617" s="46"/>
      <c r="IX617" s="46"/>
      <c r="IY617" s="46"/>
      <c r="IZ617" s="46"/>
      <c r="JA617" s="46"/>
      <c r="JB617" s="46"/>
      <c r="JC617" s="46"/>
      <c r="JD617" s="46"/>
      <c r="JE617" s="46"/>
    </row>
    <row r="618" spans="1:265" s="7" customFormat="1" ht="15" customHeight="1" thickBot="1" x14ac:dyDescent="0.25">
      <c r="A618" s="790"/>
      <c r="B618" s="73" t="s">
        <v>445</v>
      </c>
      <c r="C618" s="113"/>
      <c r="D618" s="892" t="s">
        <v>470</v>
      </c>
      <c r="E618" s="900"/>
      <c r="F618" s="472"/>
      <c r="G618" s="472"/>
      <c r="H618" s="186" t="s">
        <v>509</v>
      </c>
      <c r="I618" s="186" t="s">
        <v>515</v>
      </c>
      <c r="J618" s="1756" t="s">
        <v>1424</v>
      </c>
      <c r="K618" s="212" t="s">
        <v>1506</v>
      </c>
      <c r="L618" s="229"/>
      <c r="M618" s="397"/>
      <c r="N618" s="397"/>
      <c r="O618" s="229"/>
      <c r="P618" s="2159">
        <f t="shared" si="51"/>
        <v>0</v>
      </c>
      <c r="Q618" s="297"/>
      <c r="R618" s="298"/>
      <c r="S618" s="298">
        <v>1</v>
      </c>
      <c r="T618" s="402"/>
      <c r="U618" s="402"/>
      <c r="V618" s="402"/>
      <c r="W618" s="403"/>
      <c r="X618" s="274"/>
      <c r="Y618" s="274"/>
      <c r="Z618" s="63"/>
      <c r="AA618" s="46"/>
      <c r="AB618" s="46"/>
      <c r="AC618" s="46" t="str">
        <f t="shared" si="54"/>
        <v/>
      </c>
      <c r="AD618" s="46"/>
      <c r="AE618" s="46"/>
      <c r="AF618" s="2111">
        <f t="shared" si="52"/>
        <v>0</v>
      </c>
      <c r="AG618" s="2111">
        <f t="shared" si="53"/>
        <v>1</v>
      </c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  <c r="BP618" s="46"/>
      <c r="BQ618" s="46"/>
      <c r="BR618" s="46"/>
      <c r="BS618" s="46"/>
      <c r="BT618" s="46"/>
      <c r="BU618" s="46"/>
      <c r="BV618" s="46"/>
      <c r="BW618" s="46"/>
      <c r="BX618" s="46"/>
      <c r="BY618" s="46"/>
      <c r="BZ618" s="46"/>
      <c r="CA618" s="46"/>
      <c r="CB618" s="46"/>
      <c r="CC618" s="46"/>
      <c r="CD618" s="46"/>
      <c r="CE618" s="46"/>
      <c r="CF618" s="46"/>
      <c r="CG618" s="46"/>
      <c r="CH618" s="46"/>
      <c r="CI618" s="46"/>
      <c r="CJ618" s="46"/>
      <c r="CK618" s="46"/>
      <c r="CL618" s="46"/>
      <c r="CM618" s="46"/>
      <c r="CN618" s="46"/>
      <c r="CO618" s="46"/>
      <c r="CP618" s="46"/>
      <c r="CQ618" s="46"/>
      <c r="CR618" s="46"/>
      <c r="CS618" s="46"/>
      <c r="CT618" s="46"/>
      <c r="CU618" s="46"/>
      <c r="CV618" s="46"/>
      <c r="CW618" s="46"/>
      <c r="CX618" s="46"/>
      <c r="CY618" s="46"/>
      <c r="CZ618" s="46"/>
      <c r="DA618" s="46"/>
      <c r="DB618" s="46"/>
      <c r="DC618" s="46"/>
      <c r="DD618" s="46"/>
      <c r="DE618" s="46"/>
      <c r="DF618" s="46"/>
      <c r="DG618" s="46"/>
      <c r="DH618" s="46"/>
      <c r="DI618" s="46"/>
      <c r="DJ618" s="46"/>
      <c r="DK618" s="46"/>
      <c r="DL618" s="46"/>
      <c r="DM618" s="46"/>
      <c r="DN618" s="46"/>
      <c r="DO618" s="46"/>
      <c r="DP618" s="46"/>
      <c r="DQ618" s="46"/>
      <c r="DR618" s="46"/>
      <c r="DS618" s="46"/>
      <c r="DT618" s="46"/>
      <c r="DU618" s="46"/>
      <c r="DV618" s="46"/>
      <c r="DW618" s="46"/>
      <c r="DX618" s="46"/>
      <c r="DY618" s="46"/>
      <c r="DZ618" s="46"/>
      <c r="EA618" s="46"/>
      <c r="EB618" s="46"/>
      <c r="EC618" s="46"/>
      <c r="ED618" s="46"/>
      <c r="EE618" s="46"/>
      <c r="EF618" s="46"/>
      <c r="EG618" s="46"/>
      <c r="EH618" s="46"/>
      <c r="EI618" s="46"/>
      <c r="EJ618" s="46"/>
      <c r="EK618" s="46"/>
      <c r="EL618" s="46"/>
      <c r="EM618" s="46"/>
      <c r="EN618" s="46"/>
      <c r="EO618" s="46"/>
      <c r="EP618" s="46"/>
      <c r="EQ618" s="46"/>
      <c r="ER618" s="46"/>
      <c r="ES618" s="46"/>
      <c r="ET618" s="46"/>
      <c r="EU618" s="46"/>
      <c r="EV618" s="46"/>
      <c r="EW618" s="46"/>
      <c r="EX618" s="46"/>
      <c r="EY618" s="46"/>
      <c r="EZ618" s="46"/>
      <c r="FA618" s="46"/>
      <c r="FB618" s="46"/>
      <c r="FC618" s="46"/>
      <c r="FD618" s="46"/>
      <c r="FE618" s="46"/>
      <c r="FF618" s="46"/>
      <c r="FG618" s="46"/>
      <c r="FH618" s="46"/>
      <c r="FI618" s="46"/>
      <c r="FJ618" s="46"/>
      <c r="FK618" s="46"/>
      <c r="FL618" s="46"/>
      <c r="FM618" s="46"/>
      <c r="FN618" s="46"/>
      <c r="FO618" s="46"/>
      <c r="FP618" s="46"/>
      <c r="FQ618" s="46"/>
      <c r="FR618" s="46"/>
      <c r="FS618" s="46"/>
      <c r="FT618" s="46"/>
      <c r="FU618" s="46"/>
      <c r="FV618" s="46"/>
      <c r="FW618" s="46"/>
      <c r="FX618" s="46"/>
      <c r="FY618" s="46"/>
      <c r="FZ618" s="46"/>
      <c r="GA618" s="46"/>
      <c r="GB618" s="46"/>
      <c r="GC618" s="46"/>
      <c r="GD618" s="46"/>
      <c r="GE618" s="46"/>
      <c r="GF618" s="46"/>
      <c r="GG618" s="46"/>
      <c r="GH618" s="46"/>
      <c r="GI618" s="46"/>
      <c r="GJ618" s="46"/>
      <c r="GK618" s="46"/>
      <c r="GL618" s="46"/>
      <c r="GM618" s="46"/>
      <c r="GN618" s="46"/>
      <c r="GO618" s="46"/>
      <c r="GP618" s="46"/>
      <c r="GQ618" s="46"/>
      <c r="GR618" s="46"/>
      <c r="GS618" s="46"/>
      <c r="GT618" s="46"/>
      <c r="GU618" s="46"/>
      <c r="GV618" s="46"/>
      <c r="GW618" s="46"/>
      <c r="GX618" s="46"/>
      <c r="GY618" s="46"/>
      <c r="GZ618" s="46"/>
      <c r="HA618" s="46"/>
      <c r="HB618" s="46"/>
      <c r="HC618" s="46"/>
      <c r="HD618" s="46"/>
      <c r="HE618" s="46"/>
      <c r="HF618" s="46"/>
      <c r="HG618" s="46"/>
      <c r="HH618" s="46"/>
      <c r="HI618" s="46"/>
      <c r="HJ618" s="46"/>
      <c r="HK618" s="46"/>
      <c r="HL618" s="46"/>
      <c r="HM618" s="46"/>
      <c r="HN618" s="46"/>
      <c r="HO618" s="46"/>
      <c r="HP618" s="46"/>
      <c r="HQ618" s="46"/>
      <c r="HR618" s="46"/>
      <c r="HS618" s="46"/>
      <c r="HT618" s="46"/>
      <c r="HU618" s="46"/>
      <c r="HV618" s="46"/>
      <c r="HW618" s="46"/>
      <c r="HX618" s="46"/>
      <c r="HY618" s="46"/>
      <c r="HZ618" s="46"/>
      <c r="IA618" s="46"/>
      <c r="IB618" s="46"/>
      <c r="IC618" s="46"/>
      <c r="ID618" s="46"/>
      <c r="IE618" s="46"/>
      <c r="IF618" s="46"/>
      <c r="IG618" s="46"/>
      <c r="IH618" s="46"/>
      <c r="II618" s="46"/>
      <c r="IJ618" s="46"/>
      <c r="IK618" s="46"/>
      <c r="IL618" s="46"/>
      <c r="IM618" s="46"/>
      <c r="IN618" s="46"/>
      <c r="IO618" s="46"/>
      <c r="IP618" s="46"/>
      <c r="IQ618" s="46"/>
      <c r="IR618" s="46"/>
      <c r="IS618" s="46"/>
      <c r="IT618" s="46"/>
      <c r="IU618" s="46"/>
      <c r="IV618" s="46"/>
      <c r="IW618" s="46"/>
      <c r="IX618" s="46"/>
      <c r="IY618" s="46"/>
      <c r="IZ618" s="46"/>
      <c r="JA618" s="46"/>
      <c r="JB618" s="46"/>
      <c r="JC618" s="46"/>
      <c r="JD618" s="46"/>
      <c r="JE618" s="46"/>
    </row>
    <row r="619" spans="1:265" s="7" customFormat="1" ht="15" customHeight="1" thickBot="1" x14ac:dyDescent="0.25">
      <c r="A619" s="790"/>
      <c r="B619" s="73" t="s">
        <v>445</v>
      </c>
      <c r="C619" s="113"/>
      <c r="D619" s="892" t="s">
        <v>470</v>
      </c>
      <c r="E619" s="900"/>
      <c r="F619" s="472"/>
      <c r="G619" s="472"/>
      <c r="H619" s="186" t="s">
        <v>509</v>
      </c>
      <c r="I619" s="186" t="s">
        <v>515</v>
      </c>
      <c r="J619" s="1776" t="s">
        <v>1425</v>
      </c>
      <c r="K619" s="225" t="s">
        <v>1819</v>
      </c>
      <c r="L619" s="225"/>
      <c r="M619" s="397"/>
      <c r="N619" s="397"/>
      <c r="O619" s="229"/>
      <c r="P619" s="2159">
        <f t="shared" si="51"/>
        <v>0</v>
      </c>
      <c r="Q619" s="297"/>
      <c r="R619" s="298"/>
      <c r="S619" s="298"/>
      <c r="T619" s="298">
        <v>10</v>
      </c>
      <c r="U619" s="298"/>
      <c r="V619" s="298"/>
      <c r="W619" s="299"/>
      <c r="X619" s="72"/>
      <c r="Y619" s="72"/>
      <c r="Z619" s="63"/>
      <c r="AA619" s="46"/>
      <c r="AB619" s="46"/>
      <c r="AC619" s="46" t="str">
        <f t="shared" si="54"/>
        <v/>
      </c>
      <c r="AD619" s="46"/>
      <c r="AE619" s="46"/>
      <c r="AF619" s="2111">
        <f t="shared" si="52"/>
        <v>0</v>
      </c>
      <c r="AG619" s="2111">
        <f t="shared" si="53"/>
        <v>0</v>
      </c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  <c r="BP619" s="46"/>
      <c r="BQ619" s="46"/>
      <c r="BR619" s="46"/>
      <c r="BS619" s="46"/>
      <c r="BT619" s="46"/>
      <c r="BU619" s="46"/>
      <c r="BV619" s="46"/>
      <c r="BW619" s="46"/>
      <c r="BX619" s="46"/>
      <c r="BY619" s="46"/>
      <c r="BZ619" s="46"/>
      <c r="CA619" s="46"/>
      <c r="CB619" s="46"/>
      <c r="CC619" s="46"/>
      <c r="CD619" s="46"/>
      <c r="CE619" s="46"/>
      <c r="CF619" s="46"/>
      <c r="CG619" s="46"/>
      <c r="CH619" s="46"/>
      <c r="CI619" s="46"/>
      <c r="CJ619" s="46"/>
      <c r="CK619" s="46"/>
      <c r="CL619" s="46"/>
      <c r="CM619" s="46"/>
      <c r="CN619" s="46"/>
      <c r="CO619" s="46"/>
      <c r="CP619" s="46"/>
      <c r="CQ619" s="46"/>
      <c r="CR619" s="46"/>
      <c r="CS619" s="46"/>
      <c r="CT619" s="46"/>
      <c r="CU619" s="46"/>
      <c r="CV619" s="46"/>
      <c r="CW619" s="46"/>
      <c r="CX619" s="46"/>
      <c r="CY619" s="46"/>
      <c r="CZ619" s="46"/>
      <c r="DA619" s="46"/>
      <c r="DB619" s="46"/>
      <c r="DC619" s="46"/>
      <c r="DD619" s="46"/>
      <c r="DE619" s="46"/>
      <c r="DF619" s="46"/>
      <c r="DG619" s="46"/>
      <c r="DH619" s="46"/>
      <c r="DI619" s="46"/>
      <c r="DJ619" s="46"/>
      <c r="DK619" s="46"/>
      <c r="DL619" s="46"/>
      <c r="DM619" s="46"/>
      <c r="DN619" s="46"/>
      <c r="DO619" s="46"/>
      <c r="DP619" s="46"/>
      <c r="DQ619" s="46"/>
      <c r="DR619" s="46"/>
      <c r="DS619" s="46"/>
      <c r="DT619" s="46"/>
      <c r="DU619" s="46"/>
      <c r="DV619" s="46"/>
      <c r="DW619" s="46"/>
      <c r="DX619" s="46"/>
      <c r="DY619" s="46"/>
      <c r="DZ619" s="46"/>
      <c r="EA619" s="46"/>
      <c r="EB619" s="46"/>
      <c r="EC619" s="46"/>
      <c r="ED619" s="46"/>
      <c r="EE619" s="46"/>
      <c r="EF619" s="46"/>
      <c r="EG619" s="46"/>
      <c r="EH619" s="46"/>
      <c r="EI619" s="46"/>
      <c r="EJ619" s="46"/>
      <c r="EK619" s="46"/>
      <c r="EL619" s="46"/>
      <c r="EM619" s="46"/>
      <c r="EN619" s="46"/>
      <c r="EO619" s="46"/>
      <c r="EP619" s="46"/>
      <c r="EQ619" s="46"/>
      <c r="ER619" s="46"/>
      <c r="ES619" s="46"/>
      <c r="ET619" s="46"/>
      <c r="EU619" s="46"/>
      <c r="EV619" s="46"/>
      <c r="EW619" s="46"/>
      <c r="EX619" s="46"/>
      <c r="EY619" s="46"/>
      <c r="EZ619" s="46"/>
      <c r="FA619" s="46"/>
      <c r="FB619" s="46"/>
      <c r="FC619" s="46"/>
      <c r="FD619" s="46"/>
      <c r="FE619" s="46"/>
      <c r="FF619" s="46"/>
      <c r="FG619" s="46"/>
      <c r="FH619" s="46"/>
      <c r="FI619" s="46"/>
      <c r="FJ619" s="46"/>
      <c r="FK619" s="46"/>
      <c r="FL619" s="46"/>
      <c r="FM619" s="46"/>
      <c r="FN619" s="46"/>
      <c r="FO619" s="46"/>
      <c r="FP619" s="46"/>
      <c r="FQ619" s="46"/>
      <c r="FR619" s="46"/>
      <c r="FS619" s="46"/>
      <c r="FT619" s="46"/>
      <c r="FU619" s="46"/>
      <c r="FV619" s="46"/>
      <c r="FW619" s="46"/>
      <c r="FX619" s="46"/>
      <c r="FY619" s="46"/>
      <c r="FZ619" s="46"/>
      <c r="GA619" s="46"/>
      <c r="GB619" s="46"/>
      <c r="GC619" s="46"/>
      <c r="GD619" s="46"/>
      <c r="GE619" s="46"/>
      <c r="GF619" s="46"/>
      <c r="GG619" s="46"/>
      <c r="GH619" s="46"/>
      <c r="GI619" s="46"/>
      <c r="GJ619" s="46"/>
      <c r="GK619" s="46"/>
      <c r="GL619" s="46"/>
      <c r="GM619" s="46"/>
      <c r="GN619" s="46"/>
      <c r="GO619" s="46"/>
      <c r="GP619" s="46"/>
      <c r="GQ619" s="46"/>
      <c r="GR619" s="46"/>
      <c r="GS619" s="46"/>
      <c r="GT619" s="46"/>
      <c r="GU619" s="46"/>
      <c r="GV619" s="46"/>
      <c r="GW619" s="46"/>
      <c r="GX619" s="46"/>
      <c r="GY619" s="46"/>
      <c r="GZ619" s="46"/>
      <c r="HA619" s="46"/>
      <c r="HB619" s="46"/>
      <c r="HC619" s="46"/>
      <c r="HD619" s="46"/>
      <c r="HE619" s="46"/>
      <c r="HF619" s="46"/>
      <c r="HG619" s="46"/>
      <c r="HH619" s="46"/>
      <c r="HI619" s="46"/>
      <c r="HJ619" s="46"/>
      <c r="HK619" s="46"/>
      <c r="HL619" s="46"/>
      <c r="HM619" s="46"/>
      <c r="HN619" s="46"/>
      <c r="HO619" s="46"/>
      <c r="HP619" s="46"/>
      <c r="HQ619" s="46"/>
      <c r="HR619" s="46"/>
      <c r="HS619" s="46"/>
      <c r="HT619" s="46"/>
      <c r="HU619" s="46"/>
      <c r="HV619" s="46"/>
      <c r="HW619" s="46"/>
      <c r="HX619" s="46"/>
      <c r="HY619" s="46"/>
      <c r="HZ619" s="46"/>
      <c r="IA619" s="46"/>
      <c r="IB619" s="46"/>
      <c r="IC619" s="46"/>
      <c r="ID619" s="46"/>
      <c r="IE619" s="46"/>
      <c r="IF619" s="46"/>
      <c r="IG619" s="46"/>
      <c r="IH619" s="46"/>
      <c r="II619" s="46"/>
      <c r="IJ619" s="46"/>
      <c r="IK619" s="46"/>
      <c r="IL619" s="46"/>
      <c r="IM619" s="46"/>
      <c r="IN619" s="46"/>
      <c r="IO619" s="46"/>
      <c r="IP619" s="46"/>
      <c r="IQ619" s="46"/>
      <c r="IR619" s="46"/>
      <c r="IS619" s="46"/>
      <c r="IT619" s="46"/>
      <c r="IU619" s="46"/>
      <c r="IV619" s="46"/>
      <c r="IW619" s="46"/>
      <c r="IX619" s="46"/>
      <c r="IY619" s="46"/>
      <c r="IZ619" s="46"/>
      <c r="JA619" s="46"/>
      <c r="JB619" s="46"/>
      <c r="JC619" s="46"/>
      <c r="JD619" s="46"/>
      <c r="JE619" s="46"/>
    </row>
    <row r="620" spans="1:265" s="7" customFormat="1" ht="15" customHeight="1" thickBot="1" x14ac:dyDescent="0.25">
      <c r="A620" s="790"/>
      <c r="B620" s="73" t="s">
        <v>445</v>
      </c>
      <c r="C620" s="113"/>
      <c r="D620" s="892" t="s">
        <v>470</v>
      </c>
      <c r="E620" s="900"/>
      <c r="F620" s="472"/>
      <c r="G620" s="472"/>
      <c r="H620" s="186" t="s">
        <v>509</v>
      </c>
      <c r="I620" s="186" t="s">
        <v>515</v>
      </c>
      <c r="J620" s="1783" t="s">
        <v>1425</v>
      </c>
      <c r="K620" s="410" t="s">
        <v>1833</v>
      </c>
      <c r="L620" s="229"/>
      <c r="M620" s="397"/>
      <c r="N620" s="397"/>
      <c r="O620" s="229"/>
      <c r="P620" s="2159">
        <f t="shared" si="51"/>
        <v>0</v>
      </c>
      <c r="Q620" s="297"/>
      <c r="R620" s="298"/>
      <c r="S620" s="298"/>
      <c r="T620" s="298">
        <v>10</v>
      </c>
      <c r="U620" s="298"/>
      <c r="V620" s="298"/>
      <c r="W620" s="299"/>
      <c r="X620" s="72"/>
      <c r="Y620" s="72"/>
      <c r="Z620" s="63"/>
      <c r="AA620" s="46"/>
      <c r="AB620" s="46"/>
      <c r="AC620" s="46" t="str">
        <f t="shared" si="54"/>
        <v/>
      </c>
      <c r="AD620" s="46"/>
      <c r="AE620" s="46"/>
      <c r="AF620" s="2111">
        <f t="shared" si="52"/>
        <v>0</v>
      </c>
      <c r="AG620" s="2111">
        <f t="shared" si="53"/>
        <v>0</v>
      </c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  <c r="BP620" s="46"/>
      <c r="BQ620" s="46"/>
      <c r="BR620" s="46"/>
      <c r="BS620" s="46"/>
      <c r="BT620" s="46"/>
      <c r="BU620" s="46"/>
      <c r="BV620" s="46"/>
      <c r="BW620" s="46"/>
      <c r="BX620" s="46"/>
      <c r="BY620" s="46"/>
      <c r="BZ620" s="46"/>
      <c r="CA620" s="46"/>
      <c r="CB620" s="46"/>
      <c r="CC620" s="46"/>
      <c r="CD620" s="46"/>
      <c r="CE620" s="46"/>
      <c r="CF620" s="46"/>
      <c r="CG620" s="46"/>
      <c r="CH620" s="46"/>
      <c r="CI620" s="46"/>
      <c r="CJ620" s="46"/>
      <c r="CK620" s="46"/>
      <c r="CL620" s="46"/>
      <c r="CM620" s="46"/>
      <c r="CN620" s="46"/>
      <c r="CO620" s="46"/>
      <c r="CP620" s="46"/>
      <c r="CQ620" s="46"/>
      <c r="CR620" s="46"/>
      <c r="CS620" s="46"/>
      <c r="CT620" s="46"/>
      <c r="CU620" s="46"/>
      <c r="CV620" s="46"/>
      <c r="CW620" s="46"/>
      <c r="CX620" s="46"/>
      <c r="CY620" s="46"/>
      <c r="CZ620" s="46"/>
      <c r="DA620" s="46"/>
      <c r="DB620" s="46"/>
      <c r="DC620" s="46"/>
      <c r="DD620" s="46"/>
      <c r="DE620" s="46"/>
      <c r="DF620" s="46"/>
      <c r="DG620" s="46"/>
      <c r="DH620" s="46"/>
      <c r="DI620" s="46"/>
      <c r="DJ620" s="46"/>
      <c r="DK620" s="46"/>
      <c r="DL620" s="46"/>
      <c r="DM620" s="46"/>
      <c r="DN620" s="46"/>
      <c r="DO620" s="46"/>
      <c r="DP620" s="46"/>
      <c r="DQ620" s="46"/>
      <c r="DR620" s="46"/>
      <c r="DS620" s="46"/>
      <c r="DT620" s="46"/>
      <c r="DU620" s="46"/>
      <c r="DV620" s="46"/>
      <c r="DW620" s="46"/>
      <c r="DX620" s="46"/>
      <c r="DY620" s="46"/>
      <c r="DZ620" s="46"/>
      <c r="EA620" s="46"/>
      <c r="EB620" s="46"/>
      <c r="EC620" s="46"/>
      <c r="ED620" s="46"/>
      <c r="EE620" s="46"/>
      <c r="EF620" s="46"/>
      <c r="EG620" s="46"/>
      <c r="EH620" s="46"/>
      <c r="EI620" s="46"/>
      <c r="EJ620" s="46"/>
      <c r="EK620" s="46"/>
      <c r="EL620" s="46"/>
      <c r="EM620" s="46"/>
      <c r="EN620" s="46"/>
      <c r="EO620" s="46"/>
      <c r="EP620" s="46"/>
      <c r="EQ620" s="46"/>
      <c r="ER620" s="46"/>
      <c r="ES620" s="46"/>
      <c r="ET620" s="46"/>
      <c r="EU620" s="46"/>
      <c r="EV620" s="46"/>
      <c r="EW620" s="46"/>
      <c r="EX620" s="46"/>
      <c r="EY620" s="46"/>
      <c r="EZ620" s="46"/>
      <c r="FA620" s="46"/>
      <c r="FB620" s="46"/>
      <c r="FC620" s="46"/>
      <c r="FD620" s="46"/>
      <c r="FE620" s="46"/>
      <c r="FF620" s="46"/>
      <c r="FG620" s="46"/>
      <c r="FH620" s="46"/>
      <c r="FI620" s="46"/>
      <c r="FJ620" s="46"/>
      <c r="FK620" s="46"/>
      <c r="FL620" s="46"/>
      <c r="FM620" s="46"/>
      <c r="FN620" s="46"/>
      <c r="FO620" s="46"/>
      <c r="FP620" s="46"/>
      <c r="FQ620" s="46"/>
      <c r="FR620" s="46"/>
      <c r="FS620" s="46"/>
      <c r="FT620" s="46"/>
      <c r="FU620" s="46"/>
      <c r="FV620" s="46"/>
      <c r="FW620" s="46"/>
      <c r="FX620" s="46"/>
      <c r="FY620" s="46"/>
      <c r="FZ620" s="46"/>
      <c r="GA620" s="46"/>
      <c r="GB620" s="46"/>
      <c r="GC620" s="46"/>
      <c r="GD620" s="46"/>
      <c r="GE620" s="46"/>
      <c r="GF620" s="46"/>
      <c r="GG620" s="46"/>
      <c r="GH620" s="46"/>
      <c r="GI620" s="46"/>
      <c r="GJ620" s="46"/>
      <c r="GK620" s="46"/>
      <c r="GL620" s="46"/>
      <c r="GM620" s="46"/>
      <c r="GN620" s="46"/>
      <c r="GO620" s="46"/>
      <c r="GP620" s="46"/>
      <c r="GQ620" s="46"/>
      <c r="GR620" s="46"/>
      <c r="GS620" s="46"/>
      <c r="GT620" s="46"/>
      <c r="GU620" s="46"/>
      <c r="GV620" s="46"/>
      <c r="GW620" s="46"/>
      <c r="GX620" s="46"/>
      <c r="GY620" s="46"/>
      <c r="GZ620" s="46"/>
      <c r="HA620" s="46"/>
      <c r="HB620" s="46"/>
      <c r="HC620" s="46"/>
      <c r="HD620" s="46"/>
      <c r="HE620" s="46"/>
      <c r="HF620" s="46"/>
      <c r="HG620" s="46"/>
      <c r="HH620" s="46"/>
      <c r="HI620" s="46"/>
      <c r="HJ620" s="46"/>
      <c r="HK620" s="46"/>
      <c r="HL620" s="46"/>
      <c r="HM620" s="46"/>
      <c r="HN620" s="46"/>
      <c r="HO620" s="46"/>
      <c r="HP620" s="46"/>
      <c r="HQ620" s="46"/>
      <c r="HR620" s="46"/>
      <c r="HS620" s="46"/>
      <c r="HT620" s="46"/>
      <c r="HU620" s="46"/>
      <c r="HV620" s="46"/>
      <c r="HW620" s="46"/>
      <c r="HX620" s="46"/>
      <c r="HY620" s="46"/>
      <c r="HZ620" s="46"/>
      <c r="IA620" s="46"/>
      <c r="IB620" s="46"/>
      <c r="IC620" s="46"/>
      <c r="ID620" s="46"/>
      <c r="IE620" s="46"/>
      <c r="IF620" s="46"/>
      <c r="IG620" s="46"/>
      <c r="IH620" s="46"/>
      <c r="II620" s="46"/>
      <c r="IJ620" s="46"/>
      <c r="IK620" s="46"/>
      <c r="IL620" s="46"/>
      <c r="IM620" s="46"/>
      <c r="IN620" s="46"/>
      <c r="IO620" s="46"/>
      <c r="IP620" s="46"/>
      <c r="IQ620" s="46"/>
      <c r="IR620" s="46"/>
      <c r="IS620" s="46"/>
      <c r="IT620" s="46"/>
      <c r="IU620" s="46"/>
      <c r="IV620" s="46"/>
      <c r="IW620" s="46"/>
      <c r="IX620" s="46"/>
      <c r="IY620" s="46"/>
      <c r="IZ620" s="46"/>
      <c r="JA620" s="46"/>
      <c r="JB620" s="46"/>
      <c r="JC620" s="46"/>
      <c r="JD620" s="46"/>
      <c r="JE620" s="46"/>
    </row>
    <row r="621" spans="1:265" s="7" customFormat="1" ht="15" customHeight="1" thickBot="1" x14ac:dyDescent="0.25">
      <c r="A621" s="275"/>
      <c r="B621" s="92" t="s">
        <v>445</v>
      </c>
      <c r="C621" s="115"/>
      <c r="D621" s="931" t="s">
        <v>470</v>
      </c>
      <c r="E621" s="904"/>
      <c r="F621" s="474"/>
      <c r="G621" s="474"/>
      <c r="H621" s="411" t="s">
        <v>509</v>
      </c>
      <c r="I621" s="411" t="s">
        <v>515</v>
      </c>
      <c r="J621" s="1769" t="s">
        <v>1424</v>
      </c>
      <c r="K621" s="235" t="s">
        <v>1818</v>
      </c>
      <c r="L621" s="229"/>
      <c r="M621" s="397"/>
      <c r="N621" s="397"/>
      <c r="O621" s="229"/>
      <c r="P621" s="2159">
        <f t="shared" si="51"/>
        <v>0</v>
      </c>
      <c r="Q621" s="297"/>
      <c r="R621" s="298"/>
      <c r="S621" s="298"/>
      <c r="T621" s="298"/>
      <c r="U621" s="298"/>
      <c r="V621" s="298"/>
      <c r="W621" s="299">
        <v>9</v>
      </c>
      <c r="X621" s="95">
        <f>SUM(Q615:W621)</f>
        <v>40</v>
      </c>
      <c r="Y621" s="91">
        <f>X621</f>
        <v>40</v>
      </c>
      <c r="Z621" s="63"/>
      <c r="AA621" s="46"/>
      <c r="AB621" s="46"/>
      <c r="AC621" s="46" t="str">
        <f t="shared" si="54"/>
        <v/>
      </c>
      <c r="AD621" s="46"/>
      <c r="AE621" s="46"/>
      <c r="AF621" s="2111">
        <f t="shared" si="52"/>
        <v>0</v>
      </c>
      <c r="AG621" s="2111">
        <f t="shared" si="53"/>
        <v>9</v>
      </c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  <c r="CJ621" s="46"/>
      <c r="CK621" s="46"/>
      <c r="CL621" s="46"/>
      <c r="CM621" s="46"/>
      <c r="CN621" s="46"/>
      <c r="CO621" s="46"/>
      <c r="CP621" s="46"/>
      <c r="CQ621" s="46"/>
      <c r="CR621" s="46"/>
      <c r="CS621" s="46"/>
      <c r="CT621" s="46"/>
      <c r="CU621" s="46"/>
      <c r="CV621" s="46"/>
      <c r="CW621" s="46"/>
      <c r="CX621" s="46"/>
      <c r="CY621" s="46"/>
      <c r="CZ621" s="46"/>
      <c r="DA621" s="46"/>
      <c r="DB621" s="46"/>
      <c r="DC621" s="46"/>
      <c r="DD621" s="46"/>
      <c r="DE621" s="46"/>
      <c r="DF621" s="46"/>
      <c r="DG621" s="46"/>
      <c r="DH621" s="46"/>
      <c r="DI621" s="46"/>
      <c r="DJ621" s="46"/>
      <c r="DK621" s="46"/>
      <c r="DL621" s="46"/>
      <c r="DM621" s="46"/>
      <c r="DN621" s="46"/>
      <c r="DO621" s="46"/>
      <c r="DP621" s="46"/>
      <c r="DQ621" s="46"/>
      <c r="DR621" s="46"/>
      <c r="DS621" s="46"/>
      <c r="DT621" s="46"/>
      <c r="DU621" s="46"/>
      <c r="DV621" s="46"/>
      <c r="DW621" s="46"/>
      <c r="DX621" s="46"/>
      <c r="DY621" s="46"/>
      <c r="DZ621" s="46"/>
      <c r="EA621" s="46"/>
      <c r="EB621" s="46"/>
      <c r="EC621" s="46"/>
      <c r="ED621" s="46"/>
      <c r="EE621" s="46"/>
      <c r="EF621" s="46"/>
      <c r="EG621" s="46"/>
      <c r="EH621" s="46"/>
      <c r="EI621" s="46"/>
      <c r="EJ621" s="46"/>
      <c r="EK621" s="46"/>
      <c r="EL621" s="46"/>
      <c r="EM621" s="46"/>
      <c r="EN621" s="46"/>
      <c r="EO621" s="46"/>
      <c r="EP621" s="46"/>
      <c r="EQ621" s="46"/>
      <c r="ER621" s="46"/>
      <c r="ES621" s="46"/>
      <c r="ET621" s="46"/>
      <c r="EU621" s="46"/>
      <c r="EV621" s="46"/>
      <c r="EW621" s="46"/>
      <c r="EX621" s="46"/>
      <c r="EY621" s="46"/>
      <c r="EZ621" s="46"/>
      <c r="FA621" s="46"/>
      <c r="FB621" s="46"/>
      <c r="FC621" s="46"/>
      <c r="FD621" s="46"/>
      <c r="FE621" s="46"/>
      <c r="FF621" s="46"/>
      <c r="FG621" s="46"/>
      <c r="FH621" s="46"/>
      <c r="FI621" s="46"/>
      <c r="FJ621" s="46"/>
      <c r="FK621" s="46"/>
      <c r="FL621" s="46"/>
      <c r="FM621" s="46"/>
      <c r="FN621" s="46"/>
      <c r="FO621" s="46"/>
      <c r="FP621" s="46"/>
      <c r="FQ621" s="46"/>
      <c r="FR621" s="46"/>
      <c r="FS621" s="46"/>
      <c r="FT621" s="46"/>
      <c r="FU621" s="46"/>
      <c r="FV621" s="46"/>
      <c r="FW621" s="46"/>
      <c r="FX621" s="46"/>
      <c r="FY621" s="46"/>
      <c r="FZ621" s="46"/>
      <c r="GA621" s="46"/>
      <c r="GB621" s="46"/>
      <c r="GC621" s="46"/>
      <c r="GD621" s="46"/>
      <c r="GE621" s="46"/>
      <c r="GF621" s="46"/>
      <c r="GG621" s="46"/>
      <c r="GH621" s="46"/>
      <c r="GI621" s="46"/>
      <c r="GJ621" s="46"/>
      <c r="GK621" s="46"/>
      <c r="GL621" s="46"/>
      <c r="GM621" s="46"/>
      <c r="GN621" s="46"/>
      <c r="GO621" s="46"/>
      <c r="GP621" s="46"/>
      <c r="GQ621" s="46"/>
      <c r="GR621" s="46"/>
      <c r="GS621" s="46"/>
      <c r="GT621" s="46"/>
      <c r="GU621" s="46"/>
      <c r="GV621" s="46"/>
      <c r="GW621" s="46"/>
      <c r="GX621" s="46"/>
      <c r="GY621" s="46"/>
      <c r="GZ621" s="46"/>
      <c r="HA621" s="46"/>
      <c r="HB621" s="46"/>
      <c r="HC621" s="46"/>
      <c r="HD621" s="46"/>
      <c r="HE621" s="46"/>
      <c r="HF621" s="46"/>
      <c r="HG621" s="46"/>
      <c r="HH621" s="46"/>
      <c r="HI621" s="46"/>
      <c r="HJ621" s="46"/>
      <c r="HK621" s="46"/>
      <c r="HL621" s="46"/>
      <c r="HM621" s="46"/>
      <c r="HN621" s="46"/>
      <c r="HO621" s="46"/>
      <c r="HP621" s="46"/>
      <c r="HQ621" s="46"/>
      <c r="HR621" s="46"/>
      <c r="HS621" s="46"/>
      <c r="HT621" s="46"/>
      <c r="HU621" s="46"/>
      <c r="HV621" s="46"/>
      <c r="HW621" s="46"/>
      <c r="HX621" s="46"/>
      <c r="HY621" s="46"/>
      <c r="HZ621" s="46"/>
      <c r="IA621" s="46"/>
      <c r="IB621" s="46"/>
      <c r="IC621" s="46"/>
      <c r="ID621" s="46"/>
      <c r="IE621" s="46"/>
      <c r="IF621" s="46"/>
      <c r="IG621" s="46"/>
      <c r="IH621" s="46"/>
      <c r="II621" s="46"/>
      <c r="IJ621" s="46"/>
      <c r="IK621" s="46"/>
      <c r="IL621" s="46"/>
      <c r="IM621" s="46"/>
      <c r="IN621" s="46"/>
      <c r="IO621" s="46"/>
      <c r="IP621" s="46"/>
      <c r="IQ621" s="46"/>
      <c r="IR621" s="46"/>
      <c r="IS621" s="46"/>
      <c r="IT621" s="46"/>
      <c r="IU621" s="46"/>
      <c r="IV621" s="46"/>
      <c r="IW621" s="46"/>
      <c r="IX621" s="46"/>
      <c r="IY621" s="46"/>
      <c r="IZ621" s="46"/>
      <c r="JA621" s="46"/>
      <c r="JB621" s="46"/>
      <c r="JC621" s="46"/>
      <c r="JD621" s="46"/>
      <c r="JE621" s="46"/>
    </row>
    <row r="622" spans="1:265" s="7" customFormat="1" ht="15" customHeight="1" thickBot="1" x14ac:dyDescent="0.25">
      <c r="A622" s="273">
        <f>+A615+1</f>
        <v>66</v>
      </c>
      <c r="B622" s="630" t="s">
        <v>219</v>
      </c>
      <c r="C622" s="111" t="s">
        <v>35</v>
      </c>
      <c r="D622" s="882" t="s">
        <v>220</v>
      </c>
      <c r="E622" s="861" t="s">
        <v>85</v>
      </c>
      <c r="F622" s="435" t="s">
        <v>221</v>
      </c>
      <c r="G622" s="436" t="s">
        <v>222</v>
      </c>
      <c r="H622" s="202" t="s">
        <v>23</v>
      </c>
      <c r="I622" s="202" t="s">
        <v>100</v>
      </c>
      <c r="J622" s="202"/>
      <c r="K622" s="224" t="s">
        <v>1454</v>
      </c>
      <c r="L622" s="224" t="s">
        <v>97</v>
      </c>
      <c r="M622" s="398" t="s">
        <v>393</v>
      </c>
      <c r="N622" s="398" t="s">
        <v>98</v>
      </c>
      <c r="O622" s="224" t="s">
        <v>348</v>
      </c>
      <c r="P622" s="2159">
        <f t="shared" si="51"/>
        <v>5</v>
      </c>
      <c r="Q622" s="294">
        <v>3</v>
      </c>
      <c r="R622" s="295">
        <v>2</v>
      </c>
      <c r="S622" s="295"/>
      <c r="T622" s="295"/>
      <c r="U622" s="295"/>
      <c r="V622" s="295"/>
      <c r="W622" s="296"/>
      <c r="X622" s="121"/>
      <c r="Y622" s="121"/>
      <c r="Z622" s="63" t="str">
        <f>C622</f>
        <v>TC</v>
      </c>
      <c r="AA622" s="46" t="s">
        <v>873</v>
      </c>
      <c r="AB622" s="46" t="s">
        <v>880</v>
      </c>
      <c r="AC622" s="46">
        <f t="shared" si="54"/>
        <v>12</v>
      </c>
      <c r="AD622" s="46"/>
      <c r="AE622" s="46"/>
      <c r="AF622" s="2111">
        <f t="shared" si="52"/>
        <v>5</v>
      </c>
      <c r="AG622" s="2111">
        <f t="shared" si="53"/>
        <v>0</v>
      </c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6"/>
      <c r="CF622" s="46"/>
      <c r="CG622" s="46"/>
      <c r="CH622" s="46"/>
      <c r="CI622" s="46"/>
      <c r="CJ622" s="46"/>
      <c r="CK622" s="46"/>
      <c r="CL622" s="46"/>
      <c r="CM622" s="46"/>
      <c r="CN622" s="46"/>
      <c r="CO622" s="46"/>
      <c r="CP622" s="46"/>
      <c r="CQ622" s="46"/>
      <c r="CR622" s="46"/>
      <c r="CS622" s="46"/>
      <c r="CT622" s="46"/>
      <c r="CU622" s="46"/>
      <c r="CV622" s="46"/>
      <c r="CW622" s="46"/>
      <c r="CX622" s="46"/>
      <c r="CY622" s="46"/>
      <c r="CZ622" s="46"/>
      <c r="DA622" s="46"/>
      <c r="DB622" s="46"/>
      <c r="DC622" s="46"/>
      <c r="DD622" s="46"/>
      <c r="DE622" s="46"/>
      <c r="DF622" s="46"/>
      <c r="DG622" s="46"/>
      <c r="DH622" s="46"/>
      <c r="DI622" s="46"/>
      <c r="DJ622" s="46"/>
      <c r="DK622" s="46"/>
      <c r="DL622" s="46"/>
      <c r="DM622" s="46"/>
      <c r="DN622" s="46"/>
      <c r="DO622" s="46"/>
      <c r="DP622" s="46"/>
      <c r="DQ622" s="46"/>
      <c r="DR622" s="46"/>
      <c r="DS622" s="46"/>
      <c r="DT622" s="46"/>
      <c r="DU622" s="46"/>
      <c r="DV622" s="46"/>
      <c r="DW622" s="46"/>
      <c r="DX622" s="46"/>
      <c r="DY622" s="46"/>
      <c r="DZ622" s="46"/>
      <c r="EA622" s="46"/>
      <c r="EB622" s="46"/>
      <c r="EC622" s="46"/>
      <c r="ED622" s="46"/>
      <c r="EE622" s="46"/>
      <c r="EF622" s="46"/>
      <c r="EG622" s="46"/>
      <c r="EH622" s="46"/>
      <c r="EI622" s="46"/>
      <c r="EJ622" s="46"/>
      <c r="EK622" s="46"/>
      <c r="EL622" s="46"/>
      <c r="EM622" s="46"/>
      <c r="EN622" s="46"/>
      <c r="EO622" s="46"/>
      <c r="EP622" s="46"/>
      <c r="EQ622" s="46"/>
      <c r="ER622" s="46"/>
      <c r="ES622" s="46"/>
      <c r="ET622" s="46"/>
      <c r="EU622" s="46"/>
      <c r="EV622" s="46"/>
      <c r="EW622" s="46"/>
      <c r="EX622" s="46"/>
      <c r="EY622" s="46"/>
      <c r="EZ622" s="46"/>
      <c r="FA622" s="46"/>
      <c r="FB622" s="46"/>
      <c r="FC622" s="46"/>
      <c r="FD622" s="46"/>
      <c r="FE622" s="46"/>
      <c r="FF622" s="46"/>
      <c r="FG622" s="46"/>
      <c r="FH622" s="46"/>
      <c r="FI622" s="46"/>
      <c r="FJ622" s="46"/>
      <c r="FK622" s="46"/>
      <c r="FL622" s="46"/>
      <c r="FM622" s="46"/>
      <c r="FN622" s="46"/>
      <c r="FO622" s="46"/>
      <c r="FP622" s="46"/>
      <c r="FQ622" s="46"/>
      <c r="FR622" s="46"/>
      <c r="FS622" s="46"/>
      <c r="FT622" s="46"/>
      <c r="FU622" s="46"/>
      <c r="FV622" s="46"/>
      <c r="FW622" s="46"/>
      <c r="FX622" s="46"/>
      <c r="FY622" s="46"/>
      <c r="FZ622" s="46"/>
      <c r="GA622" s="46"/>
      <c r="GB622" s="46"/>
      <c r="GC622" s="46"/>
      <c r="GD622" s="46"/>
      <c r="GE622" s="46"/>
      <c r="GF622" s="46"/>
      <c r="GG622" s="46"/>
      <c r="GH622" s="46"/>
      <c r="GI622" s="46"/>
      <c r="GJ622" s="46"/>
      <c r="GK622" s="46"/>
      <c r="GL622" s="46"/>
      <c r="GM622" s="46"/>
      <c r="GN622" s="46"/>
      <c r="GO622" s="46"/>
      <c r="GP622" s="46"/>
      <c r="GQ622" s="46"/>
      <c r="GR622" s="46"/>
      <c r="GS622" s="46"/>
      <c r="GT622" s="46"/>
      <c r="GU622" s="46"/>
      <c r="GV622" s="46"/>
      <c r="GW622" s="46"/>
      <c r="GX622" s="46"/>
      <c r="GY622" s="46"/>
      <c r="GZ622" s="46"/>
      <c r="HA622" s="46"/>
      <c r="HB622" s="46"/>
      <c r="HC622" s="46"/>
      <c r="HD622" s="46"/>
      <c r="HE622" s="46"/>
      <c r="HF622" s="46"/>
      <c r="HG622" s="46"/>
      <c r="HH622" s="46"/>
      <c r="HI622" s="46"/>
      <c r="HJ622" s="46"/>
      <c r="HK622" s="46"/>
      <c r="HL622" s="46"/>
      <c r="HM622" s="46"/>
      <c r="HN622" s="46"/>
      <c r="HO622" s="46"/>
      <c r="HP622" s="46"/>
      <c r="HQ622" s="46"/>
      <c r="HR622" s="46"/>
      <c r="HS622" s="46"/>
      <c r="HT622" s="46"/>
      <c r="HU622" s="46"/>
      <c r="HV622" s="46"/>
      <c r="HW622" s="46"/>
      <c r="HX622" s="46"/>
      <c r="HY622" s="46"/>
      <c r="HZ622" s="46"/>
      <c r="IA622" s="46"/>
      <c r="IB622" s="46"/>
      <c r="IC622" s="46"/>
      <c r="ID622" s="46"/>
      <c r="IE622" s="46"/>
      <c r="IF622" s="46"/>
      <c r="IG622" s="46"/>
      <c r="IH622" s="46"/>
      <c r="II622" s="46"/>
      <c r="IJ622" s="46"/>
      <c r="IK622" s="46"/>
      <c r="IL622" s="46"/>
      <c r="IM622" s="46"/>
      <c r="IN622" s="46"/>
      <c r="IO622" s="46"/>
      <c r="IP622" s="46"/>
      <c r="IQ622" s="46"/>
      <c r="IR622" s="46"/>
      <c r="IS622" s="46"/>
      <c r="IT622" s="46"/>
      <c r="IU622" s="46"/>
      <c r="IV622" s="46"/>
      <c r="IW622" s="46"/>
      <c r="IX622" s="46"/>
      <c r="IY622" s="46"/>
      <c r="IZ622" s="46"/>
      <c r="JA622" s="46"/>
      <c r="JB622" s="46"/>
      <c r="JC622" s="46"/>
      <c r="JD622" s="46"/>
      <c r="JE622" s="46"/>
    </row>
    <row r="623" spans="1:265" s="788" customFormat="1" ht="15" customHeight="1" thickBot="1" x14ac:dyDescent="0.25">
      <c r="A623" s="790"/>
      <c r="B623" s="73" t="s">
        <v>219</v>
      </c>
      <c r="C623" s="113"/>
      <c r="D623" s="884" t="s">
        <v>220</v>
      </c>
      <c r="E623" s="905"/>
      <c r="F623" s="437"/>
      <c r="G623" s="438"/>
      <c r="H623" s="180" t="s">
        <v>23</v>
      </c>
      <c r="I623" s="180" t="s">
        <v>107</v>
      </c>
      <c r="J623" s="180"/>
      <c r="K623" s="216" t="s">
        <v>120</v>
      </c>
      <c r="L623" s="216" t="s">
        <v>97</v>
      </c>
      <c r="M623" s="518">
        <v>2</v>
      </c>
      <c r="N623" s="518" t="s">
        <v>98</v>
      </c>
      <c r="O623" s="216" t="s">
        <v>344</v>
      </c>
      <c r="P623" s="2159">
        <f t="shared" si="51"/>
        <v>3</v>
      </c>
      <c r="Q623" s="288">
        <v>3</v>
      </c>
      <c r="R623" s="298"/>
      <c r="S623" s="298"/>
      <c r="T623" s="298"/>
      <c r="U623" s="298"/>
      <c r="V623" s="298"/>
      <c r="W623" s="299"/>
      <c r="X623" s="122"/>
      <c r="Y623" s="122"/>
      <c r="Z623" s="63"/>
      <c r="AA623" s="789"/>
      <c r="AB623" s="789"/>
      <c r="AC623" s="789" t="str">
        <f t="shared" si="54"/>
        <v/>
      </c>
      <c r="AD623" s="789"/>
      <c r="AE623" s="789"/>
      <c r="AF623" s="2111">
        <f t="shared" si="52"/>
        <v>3</v>
      </c>
      <c r="AG623" s="2111">
        <f t="shared" si="53"/>
        <v>0</v>
      </c>
      <c r="AH623" s="789"/>
      <c r="AI623" s="789"/>
      <c r="AJ623" s="789"/>
      <c r="AK623" s="789"/>
      <c r="AL623" s="789"/>
      <c r="AM623" s="789"/>
      <c r="AN623" s="789"/>
      <c r="AO623" s="789"/>
      <c r="AP623" s="789"/>
      <c r="AQ623" s="789"/>
      <c r="AR623" s="789"/>
      <c r="AS623" s="789"/>
      <c r="AT623" s="789"/>
      <c r="AU623" s="789"/>
      <c r="AV623" s="789"/>
      <c r="AW623" s="789"/>
      <c r="AX623" s="789"/>
      <c r="AY623" s="789"/>
      <c r="AZ623" s="789"/>
      <c r="BA623" s="789"/>
      <c r="BB623" s="789"/>
      <c r="BC623" s="789"/>
      <c r="BD623" s="789"/>
      <c r="BE623" s="789"/>
      <c r="BF623" s="789"/>
      <c r="BG623" s="789"/>
      <c r="BH623" s="789"/>
      <c r="BI623" s="789"/>
      <c r="BJ623" s="789"/>
      <c r="BK623" s="789"/>
      <c r="BL623" s="789"/>
      <c r="BM623" s="789"/>
      <c r="BN623" s="789"/>
      <c r="BO623" s="789"/>
      <c r="BP623" s="789"/>
      <c r="BQ623" s="789"/>
      <c r="BR623" s="789"/>
      <c r="BS623" s="789"/>
      <c r="BT623" s="789"/>
      <c r="BU623" s="789"/>
      <c r="BV623" s="789"/>
      <c r="BW623" s="789"/>
      <c r="BX623" s="789"/>
      <c r="BY623" s="789"/>
      <c r="BZ623" s="789"/>
      <c r="CA623" s="789"/>
      <c r="CB623" s="789"/>
      <c r="CC623" s="789"/>
      <c r="CD623" s="789"/>
      <c r="CE623" s="789"/>
      <c r="CF623" s="789"/>
      <c r="CG623" s="789"/>
      <c r="CH623" s="789"/>
      <c r="CI623" s="789"/>
      <c r="CJ623" s="789"/>
      <c r="CK623" s="789"/>
      <c r="CL623" s="789"/>
      <c r="CM623" s="789"/>
      <c r="CN623" s="789"/>
      <c r="CO623" s="789"/>
      <c r="CP623" s="789"/>
      <c r="CQ623" s="789"/>
      <c r="CR623" s="789"/>
      <c r="CS623" s="789"/>
      <c r="CT623" s="789"/>
      <c r="CU623" s="789"/>
      <c r="CV623" s="789"/>
      <c r="CW623" s="789"/>
      <c r="CX623" s="789"/>
      <c r="CY623" s="789"/>
      <c r="CZ623" s="789"/>
      <c r="DA623" s="789"/>
      <c r="DB623" s="789"/>
      <c r="DC623" s="789"/>
      <c r="DD623" s="789"/>
      <c r="DE623" s="789"/>
      <c r="DF623" s="789"/>
      <c r="DG623" s="789"/>
      <c r="DH623" s="789"/>
      <c r="DI623" s="789"/>
      <c r="DJ623" s="789"/>
      <c r="DK623" s="789"/>
      <c r="DL623" s="789"/>
      <c r="DM623" s="789"/>
      <c r="DN623" s="789"/>
      <c r="DO623" s="789"/>
      <c r="DP623" s="789"/>
      <c r="DQ623" s="789"/>
      <c r="DR623" s="789"/>
      <c r="DS623" s="789"/>
      <c r="DT623" s="789"/>
      <c r="DU623" s="789"/>
      <c r="DV623" s="789"/>
      <c r="DW623" s="789"/>
      <c r="DX623" s="789"/>
      <c r="DY623" s="789"/>
      <c r="DZ623" s="789"/>
      <c r="EA623" s="789"/>
      <c r="EB623" s="789"/>
      <c r="EC623" s="789"/>
      <c r="ED623" s="789"/>
      <c r="EE623" s="789"/>
      <c r="EF623" s="789"/>
      <c r="EG623" s="789"/>
      <c r="EH623" s="789"/>
      <c r="EI623" s="789"/>
      <c r="EJ623" s="789"/>
      <c r="EK623" s="789"/>
      <c r="EL623" s="789"/>
      <c r="EM623" s="789"/>
      <c r="EN623" s="789"/>
      <c r="EO623" s="789"/>
      <c r="EP623" s="789"/>
      <c r="EQ623" s="789"/>
      <c r="ER623" s="789"/>
      <c r="ES623" s="789"/>
      <c r="ET623" s="789"/>
      <c r="EU623" s="789"/>
      <c r="EV623" s="789"/>
      <c r="EW623" s="789"/>
      <c r="EX623" s="789"/>
      <c r="EY623" s="789"/>
      <c r="EZ623" s="789"/>
      <c r="FA623" s="789"/>
      <c r="FB623" s="789"/>
      <c r="FC623" s="789"/>
      <c r="FD623" s="789"/>
      <c r="FE623" s="789"/>
      <c r="FF623" s="789"/>
      <c r="FG623" s="789"/>
      <c r="FH623" s="789"/>
      <c r="FI623" s="789"/>
      <c r="FJ623" s="789"/>
      <c r="FK623" s="789"/>
      <c r="FL623" s="789"/>
      <c r="FM623" s="789"/>
      <c r="FN623" s="789"/>
      <c r="FO623" s="789"/>
      <c r="FP623" s="789"/>
      <c r="FQ623" s="789"/>
      <c r="FR623" s="789"/>
      <c r="FS623" s="789"/>
      <c r="FT623" s="789"/>
      <c r="FU623" s="789"/>
      <c r="FV623" s="789"/>
      <c r="FW623" s="789"/>
      <c r="FX623" s="789"/>
      <c r="FY623" s="789"/>
      <c r="FZ623" s="789"/>
      <c r="GA623" s="789"/>
      <c r="GB623" s="789"/>
      <c r="GC623" s="789"/>
      <c r="GD623" s="789"/>
      <c r="GE623" s="789"/>
      <c r="GF623" s="789"/>
      <c r="GG623" s="789"/>
      <c r="GH623" s="789"/>
      <c r="GI623" s="789"/>
      <c r="GJ623" s="789"/>
      <c r="GK623" s="789"/>
      <c r="GL623" s="789"/>
      <c r="GM623" s="789"/>
      <c r="GN623" s="789"/>
      <c r="GO623" s="789"/>
      <c r="GP623" s="789"/>
      <c r="GQ623" s="789"/>
      <c r="GR623" s="789"/>
      <c r="GS623" s="789"/>
      <c r="GT623" s="789"/>
      <c r="GU623" s="789"/>
      <c r="GV623" s="789"/>
      <c r="GW623" s="789"/>
      <c r="GX623" s="789"/>
      <c r="GY623" s="789"/>
      <c r="GZ623" s="789"/>
      <c r="HA623" s="789"/>
      <c r="HB623" s="789"/>
      <c r="HC623" s="789"/>
      <c r="HD623" s="789"/>
      <c r="HE623" s="789"/>
      <c r="HF623" s="789"/>
      <c r="HG623" s="789"/>
      <c r="HH623" s="789"/>
      <c r="HI623" s="789"/>
      <c r="HJ623" s="789"/>
      <c r="HK623" s="789"/>
      <c r="HL623" s="789"/>
      <c r="HM623" s="789"/>
      <c r="HN623" s="789"/>
      <c r="HO623" s="789"/>
      <c r="HP623" s="789"/>
      <c r="HQ623" s="789"/>
      <c r="HR623" s="789"/>
      <c r="HS623" s="789"/>
      <c r="HT623" s="789"/>
      <c r="HU623" s="789"/>
      <c r="HV623" s="789"/>
      <c r="HW623" s="789"/>
      <c r="HX623" s="789"/>
      <c r="HY623" s="789"/>
      <c r="HZ623" s="789"/>
      <c r="IA623" s="789"/>
      <c r="IB623" s="789"/>
      <c r="IC623" s="789"/>
      <c r="ID623" s="789"/>
      <c r="IE623" s="789"/>
      <c r="IF623" s="789"/>
      <c r="IG623" s="789"/>
      <c r="IH623" s="789"/>
      <c r="II623" s="789"/>
      <c r="IJ623" s="789"/>
      <c r="IK623" s="789"/>
      <c r="IL623" s="789"/>
      <c r="IM623" s="789"/>
      <c r="IN623" s="789"/>
      <c r="IO623" s="789"/>
      <c r="IP623" s="789"/>
      <c r="IQ623" s="789"/>
      <c r="IR623" s="789"/>
      <c r="IS623" s="789"/>
      <c r="IT623" s="789"/>
      <c r="IU623" s="789"/>
      <c r="IV623" s="789"/>
      <c r="IW623" s="789"/>
      <c r="IX623" s="789"/>
      <c r="IY623" s="789"/>
      <c r="IZ623" s="789"/>
      <c r="JA623" s="789"/>
      <c r="JB623" s="789"/>
      <c r="JC623" s="789"/>
      <c r="JD623" s="789"/>
      <c r="JE623" s="789"/>
    </row>
    <row r="624" spans="1:265" s="788" customFormat="1" ht="15" customHeight="1" thickBot="1" x14ac:dyDescent="0.25">
      <c r="A624" s="790"/>
      <c r="B624" s="73" t="s">
        <v>219</v>
      </c>
      <c r="C624" s="113"/>
      <c r="D624" s="884" t="s">
        <v>220</v>
      </c>
      <c r="E624" s="905"/>
      <c r="F624" s="437"/>
      <c r="G624" s="438"/>
      <c r="H624" s="180" t="s">
        <v>421</v>
      </c>
      <c r="I624" s="180" t="s">
        <v>1847</v>
      </c>
      <c r="J624" s="180"/>
      <c r="K624" s="216" t="s">
        <v>1928</v>
      </c>
      <c r="L624" s="216" t="s">
        <v>97</v>
      </c>
      <c r="M624" s="518" t="s">
        <v>392</v>
      </c>
      <c r="N624" s="518" t="s">
        <v>395</v>
      </c>
      <c r="O624" s="216" t="s">
        <v>344</v>
      </c>
      <c r="P624" s="2159">
        <f t="shared" si="51"/>
        <v>5</v>
      </c>
      <c r="Q624" s="288">
        <v>3</v>
      </c>
      <c r="R624" s="298">
        <v>2</v>
      </c>
      <c r="S624" s="298"/>
      <c r="T624" s="298"/>
      <c r="U624" s="298"/>
      <c r="V624" s="298"/>
      <c r="W624" s="299"/>
      <c r="X624" s="122"/>
      <c r="Y624" s="122"/>
      <c r="Z624" s="63"/>
      <c r="AA624" s="789"/>
      <c r="AB624" s="789"/>
      <c r="AC624" s="789" t="str">
        <f t="shared" si="54"/>
        <v/>
      </c>
      <c r="AD624" s="789"/>
      <c r="AE624" s="789"/>
      <c r="AF624" s="2111">
        <f t="shared" si="52"/>
        <v>5</v>
      </c>
      <c r="AG624" s="2111">
        <f t="shared" si="53"/>
        <v>0</v>
      </c>
      <c r="AH624" s="789"/>
      <c r="AI624" s="789"/>
      <c r="AJ624" s="789"/>
      <c r="AK624" s="789"/>
      <c r="AL624" s="789"/>
      <c r="AM624" s="789"/>
      <c r="AN624" s="789"/>
      <c r="AO624" s="789"/>
      <c r="AP624" s="789"/>
      <c r="AQ624" s="789"/>
      <c r="AR624" s="789"/>
      <c r="AS624" s="789"/>
      <c r="AT624" s="789"/>
      <c r="AU624" s="789"/>
      <c r="AV624" s="789"/>
      <c r="AW624" s="789"/>
      <c r="AX624" s="789"/>
      <c r="AY624" s="789"/>
      <c r="AZ624" s="789"/>
      <c r="BA624" s="789"/>
      <c r="BB624" s="789"/>
      <c r="BC624" s="789"/>
      <c r="BD624" s="789"/>
      <c r="BE624" s="789"/>
      <c r="BF624" s="789"/>
      <c r="BG624" s="789"/>
      <c r="BH624" s="789"/>
      <c r="BI624" s="789"/>
      <c r="BJ624" s="789"/>
      <c r="BK624" s="789"/>
      <c r="BL624" s="789"/>
      <c r="BM624" s="789"/>
      <c r="BN624" s="789"/>
      <c r="BO624" s="789"/>
      <c r="BP624" s="789"/>
      <c r="BQ624" s="789"/>
      <c r="BR624" s="789"/>
      <c r="BS624" s="789"/>
      <c r="BT624" s="789"/>
      <c r="BU624" s="789"/>
      <c r="BV624" s="789"/>
      <c r="BW624" s="789"/>
      <c r="BX624" s="789"/>
      <c r="BY624" s="789"/>
      <c r="BZ624" s="789"/>
      <c r="CA624" s="789"/>
      <c r="CB624" s="789"/>
      <c r="CC624" s="789"/>
      <c r="CD624" s="789"/>
      <c r="CE624" s="789"/>
      <c r="CF624" s="789"/>
      <c r="CG624" s="789"/>
      <c r="CH624" s="789"/>
      <c r="CI624" s="789"/>
      <c r="CJ624" s="789"/>
      <c r="CK624" s="789"/>
      <c r="CL624" s="789"/>
      <c r="CM624" s="789"/>
      <c r="CN624" s="789"/>
      <c r="CO624" s="789"/>
      <c r="CP624" s="789"/>
      <c r="CQ624" s="789"/>
      <c r="CR624" s="789"/>
      <c r="CS624" s="789"/>
      <c r="CT624" s="789"/>
      <c r="CU624" s="789"/>
      <c r="CV624" s="789"/>
      <c r="CW624" s="789"/>
      <c r="CX624" s="789"/>
      <c r="CY624" s="789"/>
      <c r="CZ624" s="789"/>
      <c r="DA624" s="789"/>
      <c r="DB624" s="789"/>
      <c r="DC624" s="789"/>
      <c r="DD624" s="789"/>
      <c r="DE624" s="789"/>
      <c r="DF624" s="789"/>
      <c r="DG624" s="789"/>
      <c r="DH624" s="789"/>
      <c r="DI624" s="789"/>
      <c r="DJ624" s="789"/>
      <c r="DK624" s="789"/>
      <c r="DL624" s="789"/>
      <c r="DM624" s="789"/>
      <c r="DN624" s="789"/>
      <c r="DO624" s="789"/>
      <c r="DP624" s="789"/>
      <c r="DQ624" s="789"/>
      <c r="DR624" s="789"/>
      <c r="DS624" s="789"/>
      <c r="DT624" s="789"/>
      <c r="DU624" s="789"/>
      <c r="DV624" s="789"/>
      <c r="DW624" s="789"/>
      <c r="DX624" s="789"/>
      <c r="DY624" s="789"/>
      <c r="DZ624" s="789"/>
      <c r="EA624" s="789"/>
      <c r="EB624" s="789"/>
      <c r="EC624" s="789"/>
      <c r="ED624" s="789"/>
      <c r="EE624" s="789"/>
      <c r="EF624" s="789"/>
      <c r="EG624" s="789"/>
      <c r="EH624" s="789"/>
      <c r="EI624" s="789"/>
      <c r="EJ624" s="789"/>
      <c r="EK624" s="789"/>
      <c r="EL624" s="789"/>
      <c r="EM624" s="789"/>
      <c r="EN624" s="789"/>
      <c r="EO624" s="789"/>
      <c r="EP624" s="789"/>
      <c r="EQ624" s="789"/>
      <c r="ER624" s="789"/>
      <c r="ES624" s="789"/>
      <c r="ET624" s="789"/>
      <c r="EU624" s="789"/>
      <c r="EV624" s="789"/>
      <c r="EW624" s="789"/>
      <c r="EX624" s="789"/>
      <c r="EY624" s="789"/>
      <c r="EZ624" s="789"/>
      <c r="FA624" s="789"/>
      <c r="FB624" s="789"/>
      <c r="FC624" s="789"/>
      <c r="FD624" s="789"/>
      <c r="FE624" s="789"/>
      <c r="FF624" s="789"/>
      <c r="FG624" s="789"/>
      <c r="FH624" s="789"/>
      <c r="FI624" s="789"/>
      <c r="FJ624" s="789"/>
      <c r="FK624" s="789"/>
      <c r="FL624" s="789"/>
      <c r="FM624" s="789"/>
      <c r="FN624" s="789"/>
      <c r="FO624" s="789"/>
      <c r="FP624" s="789"/>
      <c r="FQ624" s="789"/>
      <c r="FR624" s="789"/>
      <c r="FS624" s="789"/>
      <c r="FT624" s="789"/>
      <c r="FU624" s="789"/>
      <c r="FV624" s="789"/>
      <c r="FW624" s="789"/>
      <c r="FX624" s="789"/>
      <c r="FY624" s="789"/>
      <c r="FZ624" s="789"/>
      <c r="GA624" s="789"/>
      <c r="GB624" s="789"/>
      <c r="GC624" s="789"/>
      <c r="GD624" s="789"/>
      <c r="GE624" s="789"/>
      <c r="GF624" s="789"/>
      <c r="GG624" s="789"/>
      <c r="GH624" s="789"/>
      <c r="GI624" s="789"/>
      <c r="GJ624" s="789"/>
      <c r="GK624" s="789"/>
      <c r="GL624" s="789"/>
      <c r="GM624" s="789"/>
      <c r="GN624" s="789"/>
      <c r="GO624" s="789"/>
      <c r="GP624" s="789"/>
      <c r="GQ624" s="789"/>
      <c r="GR624" s="789"/>
      <c r="GS624" s="789"/>
      <c r="GT624" s="789"/>
      <c r="GU624" s="789"/>
      <c r="GV624" s="789"/>
      <c r="GW624" s="789"/>
      <c r="GX624" s="789"/>
      <c r="GY624" s="789"/>
      <c r="GZ624" s="789"/>
      <c r="HA624" s="789"/>
      <c r="HB624" s="789"/>
      <c r="HC624" s="789"/>
      <c r="HD624" s="789"/>
      <c r="HE624" s="789"/>
      <c r="HF624" s="789"/>
      <c r="HG624" s="789"/>
      <c r="HH624" s="789"/>
      <c r="HI624" s="789"/>
      <c r="HJ624" s="789"/>
      <c r="HK624" s="789"/>
      <c r="HL624" s="789"/>
      <c r="HM624" s="789"/>
      <c r="HN624" s="789"/>
      <c r="HO624" s="789"/>
      <c r="HP624" s="789"/>
      <c r="HQ624" s="789"/>
      <c r="HR624" s="789"/>
      <c r="HS624" s="789"/>
      <c r="HT624" s="789"/>
      <c r="HU624" s="789"/>
      <c r="HV624" s="789"/>
      <c r="HW624" s="789"/>
      <c r="HX624" s="789"/>
      <c r="HY624" s="789"/>
      <c r="HZ624" s="789"/>
      <c r="IA624" s="789"/>
      <c r="IB624" s="789"/>
      <c r="IC624" s="789"/>
      <c r="ID624" s="789"/>
      <c r="IE624" s="789"/>
      <c r="IF624" s="789"/>
      <c r="IG624" s="789"/>
      <c r="IH624" s="789"/>
      <c r="II624" s="789"/>
      <c r="IJ624" s="789"/>
      <c r="IK624" s="789"/>
      <c r="IL624" s="789"/>
      <c r="IM624" s="789"/>
      <c r="IN624" s="789"/>
      <c r="IO624" s="789"/>
      <c r="IP624" s="789"/>
      <c r="IQ624" s="789"/>
      <c r="IR624" s="789"/>
      <c r="IS624" s="789"/>
      <c r="IT624" s="789"/>
      <c r="IU624" s="789"/>
      <c r="IV624" s="789"/>
      <c r="IW624" s="789"/>
      <c r="IX624" s="789"/>
      <c r="IY624" s="789"/>
      <c r="IZ624" s="789"/>
      <c r="JA624" s="789"/>
      <c r="JB624" s="789"/>
      <c r="JC624" s="789"/>
      <c r="JD624" s="789"/>
      <c r="JE624" s="789"/>
    </row>
    <row r="625" spans="1:265" s="7" customFormat="1" ht="15" customHeight="1" thickBot="1" x14ac:dyDescent="0.25">
      <c r="A625" s="790"/>
      <c r="B625" s="73" t="s">
        <v>219</v>
      </c>
      <c r="C625" s="113"/>
      <c r="D625" s="884" t="s">
        <v>220</v>
      </c>
      <c r="E625" s="905"/>
      <c r="F625" s="437"/>
      <c r="G625" s="438"/>
      <c r="H625" s="180" t="s">
        <v>421</v>
      </c>
      <c r="I625" s="180" t="s">
        <v>1847</v>
      </c>
      <c r="J625" s="180"/>
      <c r="K625" s="216" t="s">
        <v>1928</v>
      </c>
      <c r="L625" s="216" t="s">
        <v>97</v>
      </c>
      <c r="M625" s="518" t="s">
        <v>392</v>
      </c>
      <c r="N625" s="518" t="s">
        <v>325</v>
      </c>
      <c r="O625" s="216" t="s">
        <v>344</v>
      </c>
      <c r="P625" s="2159">
        <f t="shared" si="51"/>
        <v>5</v>
      </c>
      <c r="Q625" s="288">
        <v>3</v>
      </c>
      <c r="R625" s="298">
        <v>2</v>
      </c>
      <c r="S625" s="298"/>
      <c r="T625" s="298"/>
      <c r="U625" s="298"/>
      <c r="V625" s="298"/>
      <c r="W625" s="299"/>
      <c r="X625" s="122"/>
      <c r="Y625" s="122"/>
      <c r="Z625" s="63"/>
      <c r="AA625" s="46"/>
      <c r="AB625" s="46"/>
      <c r="AC625" s="46" t="str">
        <f t="shared" si="54"/>
        <v/>
      </c>
      <c r="AD625" s="46"/>
      <c r="AE625" s="46"/>
      <c r="AF625" s="2111">
        <f t="shared" si="52"/>
        <v>5</v>
      </c>
      <c r="AG625" s="2111">
        <f t="shared" si="53"/>
        <v>0</v>
      </c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6"/>
      <c r="CR625" s="46"/>
      <c r="CS625" s="46"/>
      <c r="CT625" s="46"/>
      <c r="CU625" s="46"/>
      <c r="CV625" s="46"/>
      <c r="CW625" s="46"/>
      <c r="CX625" s="46"/>
      <c r="CY625" s="46"/>
      <c r="CZ625" s="46"/>
      <c r="DA625" s="46"/>
      <c r="DB625" s="46"/>
      <c r="DC625" s="46"/>
      <c r="DD625" s="46"/>
      <c r="DE625" s="46"/>
      <c r="DF625" s="46"/>
      <c r="DG625" s="46"/>
      <c r="DH625" s="46"/>
      <c r="DI625" s="46"/>
      <c r="DJ625" s="46"/>
      <c r="DK625" s="46"/>
      <c r="DL625" s="46"/>
      <c r="DM625" s="46"/>
      <c r="DN625" s="46"/>
      <c r="DO625" s="46"/>
      <c r="DP625" s="46"/>
      <c r="DQ625" s="46"/>
      <c r="DR625" s="46"/>
      <c r="DS625" s="46"/>
      <c r="DT625" s="46"/>
      <c r="DU625" s="46"/>
      <c r="DV625" s="46"/>
      <c r="DW625" s="46"/>
      <c r="DX625" s="46"/>
      <c r="DY625" s="46"/>
      <c r="DZ625" s="46"/>
      <c r="EA625" s="46"/>
      <c r="EB625" s="46"/>
      <c r="EC625" s="46"/>
      <c r="ED625" s="46"/>
      <c r="EE625" s="46"/>
      <c r="EF625" s="46"/>
      <c r="EG625" s="46"/>
      <c r="EH625" s="46"/>
      <c r="EI625" s="46"/>
      <c r="EJ625" s="46"/>
      <c r="EK625" s="46"/>
      <c r="EL625" s="46"/>
      <c r="EM625" s="46"/>
      <c r="EN625" s="46"/>
      <c r="EO625" s="46"/>
      <c r="EP625" s="46"/>
      <c r="EQ625" s="46"/>
      <c r="ER625" s="46"/>
      <c r="ES625" s="46"/>
      <c r="ET625" s="46"/>
      <c r="EU625" s="46"/>
      <c r="EV625" s="46"/>
      <c r="EW625" s="46"/>
      <c r="EX625" s="46"/>
      <c r="EY625" s="46"/>
      <c r="EZ625" s="46"/>
      <c r="FA625" s="46"/>
      <c r="FB625" s="46"/>
      <c r="FC625" s="46"/>
      <c r="FD625" s="46"/>
      <c r="FE625" s="46"/>
      <c r="FF625" s="46"/>
      <c r="FG625" s="46"/>
      <c r="FH625" s="46"/>
      <c r="FI625" s="46"/>
      <c r="FJ625" s="46"/>
      <c r="FK625" s="46"/>
      <c r="FL625" s="46"/>
      <c r="FM625" s="46"/>
      <c r="FN625" s="46"/>
      <c r="FO625" s="46"/>
      <c r="FP625" s="46"/>
      <c r="FQ625" s="46"/>
      <c r="FR625" s="46"/>
      <c r="FS625" s="46"/>
      <c r="FT625" s="46"/>
      <c r="FU625" s="46"/>
      <c r="FV625" s="46"/>
      <c r="FW625" s="46"/>
      <c r="FX625" s="46"/>
      <c r="FY625" s="46"/>
      <c r="FZ625" s="46"/>
      <c r="GA625" s="46"/>
      <c r="GB625" s="46"/>
      <c r="GC625" s="46"/>
      <c r="GD625" s="46"/>
      <c r="GE625" s="46"/>
      <c r="GF625" s="46"/>
      <c r="GG625" s="46"/>
      <c r="GH625" s="46"/>
      <c r="GI625" s="46"/>
      <c r="GJ625" s="46"/>
      <c r="GK625" s="46"/>
      <c r="GL625" s="46"/>
      <c r="GM625" s="46"/>
      <c r="GN625" s="46"/>
      <c r="GO625" s="46"/>
      <c r="GP625" s="46"/>
      <c r="GQ625" s="46"/>
      <c r="GR625" s="46"/>
      <c r="GS625" s="46"/>
      <c r="GT625" s="46"/>
      <c r="GU625" s="46"/>
      <c r="GV625" s="46"/>
      <c r="GW625" s="46"/>
      <c r="GX625" s="46"/>
      <c r="GY625" s="46"/>
      <c r="GZ625" s="46"/>
      <c r="HA625" s="46"/>
      <c r="HB625" s="46"/>
      <c r="HC625" s="46"/>
      <c r="HD625" s="46"/>
      <c r="HE625" s="46"/>
      <c r="HF625" s="46"/>
      <c r="HG625" s="46"/>
      <c r="HH625" s="46"/>
      <c r="HI625" s="46"/>
      <c r="HJ625" s="46"/>
      <c r="HK625" s="46"/>
      <c r="HL625" s="46"/>
      <c r="HM625" s="46"/>
      <c r="HN625" s="46"/>
      <c r="HO625" s="46"/>
      <c r="HP625" s="46"/>
      <c r="HQ625" s="46"/>
      <c r="HR625" s="46"/>
      <c r="HS625" s="46"/>
      <c r="HT625" s="46"/>
      <c r="HU625" s="46"/>
      <c r="HV625" s="46"/>
      <c r="HW625" s="46"/>
      <c r="HX625" s="46"/>
      <c r="HY625" s="46"/>
      <c r="HZ625" s="46"/>
      <c r="IA625" s="46"/>
      <c r="IB625" s="46"/>
      <c r="IC625" s="46"/>
      <c r="ID625" s="46"/>
      <c r="IE625" s="46"/>
      <c r="IF625" s="46"/>
      <c r="IG625" s="46"/>
      <c r="IH625" s="46"/>
      <c r="II625" s="46"/>
      <c r="IJ625" s="46"/>
      <c r="IK625" s="46"/>
      <c r="IL625" s="46"/>
      <c r="IM625" s="46"/>
      <c r="IN625" s="46"/>
      <c r="IO625" s="46"/>
      <c r="IP625" s="46"/>
      <c r="IQ625" s="46"/>
      <c r="IR625" s="46"/>
      <c r="IS625" s="46"/>
      <c r="IT625" s="46"/>
      <c r="IU625" s="46"/>
      <c r="IV625" s="46"/>
      <c r="IW625" s="46"/>
      <c r="IX625" s="46"/>
      <c r="IY625" s="46"/>
      <c r="IZ625" s="46"/>
      <c r="JA625" s="46"/>
      <c r="JB625" s="46"/>
      <c r="JC625" s="46"/>
      <c r="JD625" s="46"/>
      <c r="JE625" s="46"/>
    </row>
    <row r="626" spans="1:265" s="7" customFormat="1" ht="15" customHeight="1" thickBot="1" x14ac:dyDescent="0.25">
      <c r="A626" s="790"/>
      <c r="B626" s="73" t="s">
        <v>219</v>
      </c>
      <c r="C626" s="113"/>
      <c r="D626" s="884" t="s">
        <v>220</v>
      </c>
      <c r="E626" s="905"/>
      <c r="F626" s="437"/>
      <c r="G626" s="438"/>
      <c r="H626" s="184" t="s">
        <v>421</v>
      </c>
      <c r="I626" s="180" t="s">
        <v>1847</v>
      </c>
      <c r="J626" s="1756" t="s">
        <v>1424</v>
      </c>
      <c r="K626" s="212" t="s">
        <v>1505</v>
      </c>
      <c r="L626" s="225"/>
      <c r="M626" s="397"/>
      <c r="N626" s="397"/>
      <c r="O626" s="225"/>
      <c r="P626" s="2159">
        <f t="shared" si="51"/>
        <v>0</v>
      </c>
      <c r="Q626" s="297"/>
      <c r="R626" s="298"/>
      <c r="S626" s="298">
        <v>2</v>
      </c>
      <c r="T626" s="298"/>
      <c r="U626" s="298"/>
      <c r="V626" s="298"/>
      <c r="W626" s="299"/>
      <c r="X626" s="122"/>
      <c r="Y626" s="122"/>
      <c r="Z626" s="63"/>
      <c r="AA626" s="46"/>
      <c r="AB626" s="46"/>
      <c r="AC626" s="46" t="str">
        <f t="shared" si="54"/>
        <v/>
      </c>
      <c r="AD626" s="46"/>
      <c r="AE626" s="46"/>
      <c r="AF626" s="2111">
        <f t="shared" si="52"/>
        <v>0</v>
      </c>
      <c r="AG626" s="2111">
        <f t="shared" si="53"/>
        <v>2</v>
      </c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  <c r="CJ626" s="46"/>
      <c r="CK626" s="46"/>
      <c r="CL626" s="46"/>
      <c r="CM626" s="46"/>
      <c r="CN626" s="46"/>
      <c r="CO626" s="46"/>
      <c r="CP626" s="46"/>
      <c r="CQ626" s="46"/>
      <c r="CR626" s="46"/>
      <c r="CS626" s="46"/>
      <c r="CT626" s="46"/>
      <c r="CU626" s="46"/>
      <c r="CV626" s="46"/>
      <c r="CW626" s="46"/>
      <c r="CX626" s="46"/>
      <c r="CY626" s="46"/>
      <c r="CZ626" s="46"/>
      <c r="DA626" s="46"/>
      <c r="DB626" s="46"/>
      <c r="DC626" s="46"/>
      <c r="DD626" s="46"/>
      <c r="DE626" s="46"/>
      <c r="DF626" s="46"/>
      <c r="DG626" s="46"/>
      <c r="DH626" s="46"/>
      <c r="DI626" s="46"/>
      <c r="DJ626" s="46"/>
      <c r="DK626" s="46"/>
      <c r="DL626" s="46"/>
      <c r="DM626" s="46"/>
      <c r="DN626" s="46"/>
      <c r="DO626" s="46"/>
      <c r="DP626" s="46"/>
      <c r="DQ626" s="46"/>
      <c r="DR626" s="46"/>
      <c r="DS626" s="46"/>
      <c r="DT626" s="46"/>
      <c r="DU626" s="46"/>
      <c r="DV626" s="46"/>
      <c r="DW626" s="46"/>
      <c r="DX626" s="46"/>
      <c r="DY626" s="46"/>
      <c r="DZ626" s="46"/>
      <c r="EA626" s="46"/>
      <c r="EB626" s="46"/>
      <c r="EC626" s="46"/>
      <c r="ED626" s="46"/>
      <c r="EE626" s="46"/>
      <c r="EF626" s="46"/>
      <c r="EG626" s="46"/>
      <c r="EH626" s="46"/>
      <c r="EI626" s="46"/>
      <c r="EJ626" s="46"/>
      <c r="EK626" s="46"/>
      <c r="EL626" s="46"/>
      <c r="EM626" s="46"/>
      <c r="EN626" s="46"/>
      <c r="EO626" s="46"/>
      <c r="EP626" s="46"/>
      <c r="EQ626" s="46"/>
      <c r="ER626" s="46"/>
      <c r="ES626" s="46"/>
      <c r="ET626" s="46"/>
      <c r="EU626" s="46"/>
      <c r="EV626" s="46"/>
      <c r="EW626" s="46"/>
      <c r="EX626" s="46"/>
      <c r="EY626" s="46"/>
      <c r="EZ626" s="46"/>
      <c r="FA626" s="46"/>
      <c r="FB626" s="46"/>
      <c r="FC626" s="46"/>
      <c r="FD626" s="46"/>
      <c r="FE626" s="46"/>
      <c r="FF626" s="46"/>
      <c r="FG626" s="46"/>
      <c r="FH626" s="46"/>
      <c r="FI626" s="46"/>
      <c r="FJ626" s="46"/>
      <c r="FK626" s="46"/>
      <c r="FL626" s="46"/>
      <c r="FM626" s="46"/>
      <c r="FN626" s="46"/>
      <c r="FO626" s="46"/>
      <c r="FP626" s="46"/>
      <c r="FQ626" s="46"/>
      <c r="FR626" s="46"/>
      <c r="FS626" s="46"/>
      <c r="FT626" s="46"/>
      <c r="FU626" s="46"/>
      <c r="FV626" s="46"/>
      <c r="FW626" s="46"/>
      <c r="FX626" s="46"/>
      <c r="FY626" s="46"/>
      <c r="FZ626" s="46"/>
      <c r="GA626" s="46"/>
      <c r="GB626" s="46"/>
      <c r="GC626" s="46"/>
      <c r="GD626" s="46"/>
      <c r="GE626" s="46"/>
      <c r="GF626" s="46"/>
      <c r="GG626" s="46"/>
      <c r="GH626" s="46"/>
      <c r="GI626" s="46"/>
      <c r="GJ626" s="46"/>
      <c r="GK626" s="46"/>
      <c r="GL626" s="46"/>
      <c r="GM626" s="46"/>
      <c r="GN626" s="46"/>
      <c r="GO626" s="46"/>
      <c r="GP626" s="46"/>
      <c r="GQ626" s="46"/>
      <c r="GR626" s="46"/>
      <c r="GS626" s="46"/>
      <c r="GT626" s="46"/>
      <c r="GU626" s="46"/>
      <c r="GV626" s="46"/>
      <c r="GW626" s="46"/>
      <c r="GX626" s="46"/>
      <c r="GY626" s="46"/>
      <c r="GZ626" s="46"/>
      <c r="HA626" s="46"/>
      <c r="HB626" s="46"/>
      <c r="HC626" s="46"/>
      <c r="HD626" s="46"/>
      <c r="HE626" s="46"/>
      <c r="HF626" s="46"/>
      <c r="HG626" s="46"/>
      <c r="HH626" s="46"/>
      <c r="HI626" s="46"/>
      <c r="HJ626" s="46"/>
      <c r="HK626" s="46"/>
      <c r="HL626" s="46"/>
      <c r="HM626" s="46"/>
      <c r="HN626" s="46"/>
      <c r="HO626" s="46"/>
      <c r="HP626" s="46"/>
      <c r="HQ626" s="46"/>
      <c r="HR626" s="46"/>
      <c r="HS626" s="46"/>
      <c r="HT626" s="46"/>
      <c r="HU626" s="46"/>
      <c r="HV626" s="46"/>
      <c r="HW626" s="46"/>
      <c r="HX626" s="46"/>
      <c r="HY626" s="46"/>
      <c r="HZ626" s="46"/>
      <c r="IA626" s="46"/>
      <c r="IB626" s="46"/>
      <c r="IC626" s="46"/>
      <c r="ID626" s="46"/>
      <c r="IE626" s="46"/>
      <c r="IF626" s="46"/>
      <c r="IG626" s="46"/>
      <c r="IH626" s="46"/>
      <c r="II626" s="46"/>
      <c r="IJ626" s="46"/>
      <c r="IK626" s="46"/>
      <c r="IL626" s="46"/>
      <c r="IM626" s="46"/>
      <c r="IN626" s="46"/>
      <c r="IO626" s="46"/>
      <c r="IP626" s="46"/>
      <c r="IQ626" s="46"/>
      <c r="IR626" s="46"/>
      <c r="IS626" s="46"/>
      <c r="IT626" s="46"/>
      <c r="IU626" s="46"/>
      <c r="IV626" s="46"/>
      <c r="IW626" s="46"/>
      <c r="IX626" s="46"/>
      <c r="IY626" s="46"/>
      <c r="IZ626" s="46"/>
      <c r="JA626" s="46"/>
      <c r="JB626" s="46"/>
      <c r="JC626" s="46"/>
      <c r="JD626" s="46"/>
      <c r="JE626" s="46"/>
    </row>
    <row r="627" spans="1:265" s="7" customFormat="1" ht="15" customHeight="1" thickBot="1" x14ac:dyDescent="0.25">
      <c r="A627" s="790"/>
      <c r="B627" s="73" t="s">
        <v>219</v>
      </c>
      <c r="C627" s="113"/>
      <c r="D627" s="884" t="s">
        <v>220</v>
      </c>
      <c r="E627" s="905"/>
      <c r="F627" s="437"/>
      <c r="G627" s="438"/>
      <c r="H627" s="184" t="s">
        <v>421</v>
      </c>
      <c r="I627" s="180" t="s">
        <v>1847</v>
      </c>
      <c r="J627" s="1756" t="s">
        <v>1424</v>
      </c>
      <c r="K627" s="212" t="s">
        <v>1506</v>
      </c>
      <c r="L627" s="225"/>
      <c r="M627" s="397"/>
      <c r="N627" s="397"/>
      <c r="O627" s="225"/>
      <c r="P627" s="2159">
        <f t="shared" si="51"/>
        <v>0</v>
      </c>
      <c r="Q627" s="297"/>
      <c r="R627" s="298"/>
      <c r="S627" s="298">
        <v>1</v>
      </c>
      <c r="T627" s="298"/>
      <c r="U627" s="298"/>
      <c r="V627" s="298"/>
      <c r="W627" s="299"/>
      <c r="X627" s="122"/>
      <c r="Y627" s="122"/>
      <c r="Z627" s="63"/>
      <c r="AA627" s="46"/>
      <c r="AB627" s="46"/>
      <c r="AC627" s="46" t="str">
        <f t="shared" si="54"/>
        <v/>
      </c>
      <c r="AD627" s="46"/>
      <c r="AE627" s="46"/>
      <c r="AF627" s="2111">
        <f t="shared" si="52"/>
        <v>0</v>
      </c>
      <c r="AG627" s="2111">
        <f t="shared" si="53"/>
        <v>1</v>
      </c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6"/>
      <c r="CF627" s="46"/>
      <c r="CG627" s="46"/>
      <c r="CH627" s="46"/>
      <c r="CI627" s="46"/>
      <c r="CJ627" s="46"/>
      <c r="CK627" s="46"/>
      <c r="CL627" s="46"/>
      <c r="CM627" s="46"/>
      <c r="CN627" s="46"/>
      <c r="CO627" s="46"/>
      <c r="CP627" s="46"/>
      <c r="CQ627" s="46"/>
      <c r="CR627" s="46"/>
      <c r="CS627" s="46"/>
      <c r="CT627" s="46"/>
      <c r="CU627" s="46"/>
      <c r="CV627" s="46"/>
      <c r="CW627" s="46"/>
      <c r="CX627" s="46"/>
      <c r="CY627" s="46"/>
      <c r="CZ627" s="46"/>
      <c r="DA627" s="46"/>
      <c r="DB627" s="46"/>
      <c r="DC627" s="46"/>
      <c r="DD627" s="46"/>
      <c r="DE627" s="46"/>
      <c r="DF627" s="46"/>
      <c r="DG627" s="46"/>
      <c r="DH627" s="46"/>
      <c r="DI627" s="46"/>
      <c r="DJ627" s="46"/>
      <c r="DK627" s="46"/>
      <c r="DL627" s="46"/>
      <c r="DM627" s="46"/>
      <c r="DN627" s="46"/>
      <c r="DO627" s="46"/>
      <c r="DP627" s="46"/>
      <c r="DQ627" s="46"/>
      <c r="DR627" s="46"/>
      <c r="DS627" s="46"/>
      <c r="DT627" s="46"/>
      <c r="DU627" s="46"/>
      <c r="DV627" s="46"/>
      <c r="DW627" s="46"/>
      <c r="DX627" s="46"/>
      <c r="DY627" s="46"/>
      <c r="DZ627" s="46"/>
      <c r="EA627" s="46"/>
      <c r="EB627" s="46"/>
      <c r="EC627" s="46"/>
      <c r="ED627" s="46"/>
      <c r="EE627" s="46"/>
      <c r="EF627" s="46"/>
      <c r="EG627" s="46"/>
      <c r="EH627" s="46"/>
      <c r="EI627" s="46"/>
      <c r="EJ627" s="46"/>
      <c r="EK627" s="46"/>
      <c r="EL627" s="46"/>
      <c r="EM627" s="46"/>
      <c r="EN627" s="46"/>
      <c r="EO627" s="46"/>
      <c r="EP627" s="46"/>
      <c r="EQ627" s="46"/>
      <c r="ER627" s="46"/>
      <c r="ES627" s="46"/>
      <c r="ET627" s="46"/>
      <c r="EU627" s="46"/>
      <c r="EV627" s="46"/>
      <c r="EW627" s="46"/>
      <c r="EX627" s="46"/>
      <c r="EY627" s="46"/>
      <c r="EZ627" s="46"/>
      <c r="FA627" s="46"/>
      <c r="FB627" s="46"/>
      <c r="FC627" s="46"/>
      <c r="FD627" s="46"/>
      <c r="FE627" s="46"/>
      <c r="FF627" s="46"/>
      <c r="FG627" s="46"/>
      <c r="FH627" s="46"/>
      <c r="FI627" s="46"/>
      <c r="FJ627" s="46"/>
      <c r="FK627" s="46"/>
      <c r="FL627" s="46"/>
      <c r="FM627" s="46"/>
      <c r="FN627" s="46"/>
      <c r="FO627" s="46"/>
      <c r="FP627" s="46"/>
      <c r="FQ627" s="46"/>
      <c r="FR627" s="46"/>
      <c r="FS627" s="46"/>
      <c r="FT627" s="46"/>
      <c r="FU627" s="46"/>
      <c r="FV627" s="46"/>
      <c r="FW627" s="46"/>
      <c r="FX627" s="46"/>
      <c r="FY627" s="46"/>
      <c r="FZ627" s="46"/>
      <c r="GA627" s="46"/>
      <c r="GB627" s="46"/>
      <c r="GC627" s="46"/>
      <c r="GD627" s="46"/>
      <c r="GE627" s="46"/>
      <c r="GF627" s="46"/>
      <c r="GG627" s="46"/>
      <c r="GH627" s="46"/>
      <c r="GI627" s="46"/>
      <c r="GJ627" s="46"/>
      <c r="GK627" s="46"/>
      <c r="GL627" s="46"/>
      <c r="GM627" s="46"/>
      <c r="GN627" s="46"/>
      <c r="GO627" s="46"/>
      <c r="GP627" s="46"/>
      <c r="GQ627" s="46"/>
      <c r="GR627" s="46"/>
      <c r="GS627" s="46"/>
      <c r="GT627" s="46"/>
      <c r="GU627" s="46"/>
      <c r="GV627" s="46"/>
      <c r="GW627" s="46"/>
      <c r="GX627" s="46"/>
      <c r="GY627" s="46"/>
      <c r="GZ627" s="46"/>
      <c r="HA627" s="46"/>
      <c r="HB627" s="46"/>
      <c r="HC627" s="46"/>
      <c r="HD627" s="46"/>
      <c r="HE627" s="46"/>
      <c r="HF627" s="46"/>
      <c r="HG627" s="46"/>
      <c r="HH627" s="46"/>
      <c r="HI627" s="46"/>
      <c r="HJ627" s="46"/>
      <c r="HK627" s="46"/>
      <c r="HL627" s="46"/>
      <c r="HM627" s="46"/>
      <c r="HN627" s="46"/>
      <c r="HO627" s="46"/>
      <c r="HP627" s="46"/>
      <c r="HQ627" s="46"/>
      <c r="HR627" s="46"/>
      <c r="HS627" s="46"/>
      <c r="HT627" s="46"/>
      <c r="HU627" s="46"/>
      <c r="HV627" s="46"/>
      <c r="HW627" s="46"/>
      <c r="HX627" s="46"/>
      <c r="HY627" s="46"/>
      <c r="HZ627" s="46"/>
      <c r="IA627" s="46"/>
      <c r="IB627" s="46"/>
      <c r="IC627" s="46"/>
      <c r="ID627" s="46"/>
      <c r="IE627" s="46"/>
      <c r="IF627" s="46"/>
      <c r="IG627" s="46"/>
      <c r="IH627" s="46"/>
      <c r="II627" s="46"/>
      <c r="IJ627" s="46"/>
      <c r="IK627" s="46"/>
      <c r="IL627" s="46"/>
      <c r="IM627" s="46"/>
      <c r="IN627" s="46"/>
      <c r="IO627" s="46"/>
      <c r="IP627" s="46"/>
      <c r="IQ627" s="46"/>
      <c r="IR627" s="46"/>
      <c r="IS627" s="46"/>
      <c r="IT627" s="46"/>
      <c r="IU627" s="46"/>
      <c r="IV627" s="46"/>
      <c r="IW627" s="46"/>
      <c r="IX627" s="46"/>
      <c r="IY627" s="46"/>
      <c r="IZ627" s="46"/>
      <c r="JA627" s="46"/>
      <c r="JB627" s="46"/>
      <c r="JC627" s="46"/>
      <c r="JD627" s="46"/>
      <c r="JE627" s="46"/>
    </row>
    <row r="628" spans="1:265" s="7" customFormat="1" ht="15" customHeight="1" thickBot="1" x14ac:dyDescent="0.25">
      <c r="A628" s="790"/>
      <c r="B628" s="73" t="s">
        <v>219</v>
      </c>
      <c r="C628" s="113"/>
      <c r="D628" s="884" t="s">
        <v>220</v>
      </c>
      <c r="E628" s="905"/>
      <c r="F628" s="437"/>
      <c r="G628" s="438"/>
      <c r="H628" s="184" t="s">
        <v>23</v>
      </c>
      <c r="I628" s="184" t="s">
        <v>100</v>
      </c>
      <c r="J628" s="1740" t="s">
        <v>1425</v>
      </c>
      <c r="K628" s="225" t="s">
        <v>1732</v>
      </c>
      <c r="L628" s="225"/>
      <c r="M628" s="397"/>
      <c r="N628" s="397"/>
      <c r="O628" s="225"/>
      <c r="P628" s="2159">
        <f t="shared" si="51"/>
        <v>0</v>
      </c>
      <c r="Q628" s="297"/>
      <c r="R628" s="298"/>
      <c r="S628" s="298"/>
      <c r="T628" s="298">
        <v>5</v>
      </c>
      <c r="U628" s="298"/>
      <c r="V628" s="298"/>
      <c r="W628" s="299"/>
      <c r="X628" s="122"/>
      <c r="Y628" s="122"/>
      <c r="Z628" s="63"/>
      <c r="AA628" s="46"/>
      <c r="AB628" s="46"/>
      <c r="AC628" s="46" t="str">
        <f t="shared" si="54"/>
        <v/>
      </c>
      <c r="AD628" s="46" t="s">
        <v>2077</v>
      </c>
      <c r="AE628" s="46"/>
      <c r="AF628" s="2111">
        <f t="shared" si="52"/>
        <v>0</v>
      </c>
      <c r="AG628" s="2111">
        <f t="shared" si="53"/>
        <v>0</v>
      </c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  <c r="BP628" s="46"/>
      <c r="BQ628" s="46"/>
      <c r="BR628" s="46"/>
      <c r="BS628" s="46"/>
      <c r="BT628" s="46"/>
      <c r="BU628" s="46"/>
      <c r="BV628" s="46"/>
      <c r="BW628" s="46"/>
      <c r="BX628" s="46"/>
      <c r="BY628" s="46"/>
      <c r="BZ628" s="46"/>
      <c r="CA628" s="46"/>
      <c r="CB628" s="46"/>
      <c r="CC628" s="46"/>
      <c r="CD628" s="46"/>
      <c r="CE628" s="46"/>
      <c r="CF628" s="46"/>
      <c r="CG628" s="46"/>
      <c r="CH628" s="46"/>
      <c r="CI628" s="46"/>
      <c r="CJ628" s="46"/>
      <c r="CK628" s="46"/>
      <c r="CL628" s="46"/>
      <c r="CM628" s="46"/>
      <c r="CN628" s="46"/>
      <c r="CO628" s="46"/>
      <c r="CP628" s="46"/>
      <c r="CQ628" s="46"/>
      <c r="CR628" s="46"/>
      <c r="CS628" s="46"/>
      <c r="CT628" s="46"/>
      <c r="CU628" s="46"/>
      <c r="CV628" s="46"/>
      <c r="CW628" s="46"/>
      <c r="CX628" s="46"/>
      <c r="CY628" s="46"/>
      <c r="CZ628" s="46"/>
      <c r="DA628" s="46"/>
      <c r="DB628" s="46"/>
      <c r="DC628" s="46"/>
      <c r="DD628" s="46"/>
      <c r="DE628" s="46"/>
      <c r="DF628" s="46"/>
      <c r="DG628" s="46"/>
      <c r="DH628" s="46"/>
      <c r="DI628" s="46"/>
      <c r="DJ628" s="46"/>
      <c r="DK628" s="46"/>
      <c r="DL628" s="46"/>
      <c r="DM628" s="46"/>
      <c r="DN628" s="46"/>
      <c r="DO628" s="46"/>
      <c r="DP628" s="46"/>
      <c r="DQ628" s="46"/>
      <c r="DR628" s="46"/>
      <c r="DS628" s="46"/>
      <c r="DT628" s="46"/>
      <c r="DU628" s="46"/>
      <c r="DV628" s="46"/>
      <c r="DW628" s="46"/>
      <c r="DX628" s="46"/>
      <c r="DY628" s="46"/>
      <c r="DZ628" s="46"/>
      <c r="EA628" s="46"/>
      <c r="EB628" s="46"/>
      <c r="EC628" s="46"/>
      <c r="ED628" s="46"/>
      <c r="EE628" s="46"/>
      <c r="EF628" s="46"/>
      <c r="EG628" s="46"/>
      <c r="EH628" s="46"/>
      <c r="EI628" s="46"/>
      <c r="EJ628" s="46"/>
      <c r="EK628" s="46"/>
      <c r="EL628" s="46"/>
      <c r="EM628" s="46"/>
      <c r="EN628" s="46"/>
      <c r="EO628" s="46"/>
      <c r="EP628" s="46"/>
      <c r="EQ628" s="46"/>
      <c r="ER628" s="46"/>
      <c r="ES628" s="46"/>
      <c r="ET628" s="46"/>
      <c r="EU628" s="46"/>
      <c r="EV628" s="46"/>
      <c r="EW628" s="46"/>
      <c r="EX628" s="46"/>
      <c r="EY628" s="46"/>
      <c r="EZ628" s="46"/>
      <c r="FA628" s="46"/>
      <c r="FB628" s="46"/>
      <c r="FC628" s="46"/>
      <c r="FD628" s="46"/>
      <c r="FE628" s="46"/>
      <c r="FF628" s="46"/>
      <c r="FG628" s="46"/>
      <c r="FH628" s="46"/>
      <c r="FI628" s="46"/>
      <c r="FJ628" s="46"/>
      <c r="FK628" s="46"/>
      <c r="FL628" s="46"/>
      <c r="FM628" s="46"/>
      <c r="FN628" s="46"/>
      <c r="FO628" s="46"/>
      <c r="FP628" s="46"/>
      <c r="FQ628" s="46"/>
      <c r="FR628" s="46"/>
      <c r="FS628" s="46"/>
      <c r="FT628" s="46"/>
      <c r="FU628" s="46"/>
      <c r="FV628" s="46"/>
      <c r="FW628" s="46"/>
      <c r="FX628" s="46"/>
      <c r="FY628" s="46"/>
      <c r="FZ628" s="46"/>
      <c r="GA628" s="46"/>
      <c r="GB628" s="46"/>
      <c r="GC628" s="46"/>
      <c r="GD628" s="46"/>
      <c r="GE628" s="46"/>
      <c r="GF628" s="46"/>
      <c r="GG628" s="46"/>
      <c r="GH628" s="46"/>
      <c r="GI628" s="46"/>
      <c r="GJ628" s="46"/>
      <c r="GK628" s="46"/>
      <c r="GL628" s="46"/>
      <c r="GM628" s="46"/>
      <c r="GN628" s="46"/>
      <c r="GO628" s="46"/>
      <c r="GP628" s="46"/>
      <c r="GQ628" s="46"/>
      <c r="GR628" s="46"/>
      <c r="GS628" s="46"/>
      <c r="GT628" s="46"/>
      <c r="GU628" s="46"/>
      <c r="GV628" s="46"/>
      <c r="GW628" s="46"/>
      <c r="GX628" s="46"/>
      <c r="GY628" s="46"/>
      <c r="GZ628" s="46"/>
      <c r="HA628" s="46"/>
      <c r="HB628" s="46"/>
      <c r="HC628" s="46"/>
      <c r="HD628" s="46"/>
      <c r="HE628" s="46"/>
      <c r="HF628" s="46"/>
      <c r="HG628" s="46"/>
      <c r="HH628" s="46"/>
      <c r="HI628" s="46"/>
      <c r="HJ628" s="46"/>
      <c r="HK628" s="46"/>
      <c r="HL628" s="46"/>
      <c r="HM628" s="46"/>
      <c r="HN628" s="46"/>
      <c r="HO628" s="46"/>
      <c r="HP628" s="46"/>
      <c r="HQ628" s="46"/>
      <c r="HR628" s="46"/>
      <c r="HS628" s="46"/>
      <c r="HT628" s="46"/>
      <c r="HU628" s="46"/>
      <c r="HV628" s="46"/>
      <c r="HW628" s="46"/>
      <c r="HX628" s="46"/>
      <c r="HY628" s="46"/>
      <c r="HZ628" s="46"/>
      <c r="IA628" s="46"/>
      <c r="IB628" s="46"/>
      <c r="IC628" s="46"/>
      <c r="ID628" s="46"/>
      <c r="IE628" s="46"/>
      <c r="IF628" s="46"/>
      <c r="IG628" s="46"/>
      <c r="IH628" s="46"/>
      <c r="II628" s="46"/>
      <c r="IJ628" s="46"/>
      <c r="IK628" s="46"/>
      <c r="IL628" s="46"/>
      <c r="IM628" s="46"/>
      <c r="IN628" s="46"/>
      <c r="IO628" s="46"/>
      <c r="IP628" s="46"/>
      <c r="IQ628" s="46"/>
      <c r="IR628" s="46"/>
      <c r="IS628" s="46"/>
      <c r="IT628" s="46"/>
      <c r="IU628" s="46"/>
      <c r="IV628" s="46"/>
      <c r="IW628" s="46"/>
      <c r="IX628" s="46"/>
      <c r="IY628" s="46"/>
      <c r="IZ628" s="46"/>
      <c r="JA628" s="46"/>
      <c r="JB628" s="46"/>
      <c r="JC628" s="46"/>
      <c r="JD628" s="46"/>
      <c r="JE628" s="46"/>
    </row>
    <row r="629" spans="1:265" s="7" customFormat="1" ht="15" customHeight="1" thickBot="1" x14ac:dyDescent="0.25">
      <c r="A629" s="790"/>
      <c r="B629" s="73" t="s">
        <v>219</v>
      </c>
      <c r="C629" s="113"/>
      <c r="D629" s="884" t="s">
        <v>220</v>
      </c>
      <c r="E629" s="905"/>
      <c r="F629" s="437"/>
      <c r="G629" s="438"/>
      <c r="H629" s="184" t="s">
        <v>23</v>
      </c>
      <c r="I629" s="184" t="s">
        <v>100</v>
      </c>
      <c r="J629" s="1776" t="s">
        <v>1425</v>
      </c>
      <c r="K629" s="225" t="s">
        <v>1820</v>
      </c>
      <c r="L629" s="225"/>
      <c r="M629" s="397"/>
      <c r="N629" s="397"/>
      <c r="O629" s="225"/>
      <c r="P629" s="2159">
        <f t="shared" si="51"/>
        <v>0</v>
      </c>
      <c r="Q629" s="297"/>
      <c r="R629" s="298"/>
      <c r="S629" s="298"/>
      <c r="T629" s="298">
        <v>4</v>
      </c>
      <c r="U629" s="298"/>
      <c r="V629" s="298"/>
      <c r="W629" s="299"/>
      <c r="X629" s="122"/>
      <c r="Y629" s="122"/>
      <c r="Z629" s="63"/>
      <c r="AA629" s="46"/>
      <c r="AB629" s="46"/>
      <c r="AC629" s="46" t="str">
        <f t="shared" si="54"/>
        <v/>
      </c>
      <c r="AD629" s="46" t="s">
        <v>2085</v>
      </c>
      <c r="AE629" s="46"/>
      <c r="AF629" s="2111">
        <f t="shared" si="52"/>
        <v>0</v>
      </c>
      <c r="AG629" s="2111">
        <f t="shared" si="53"/>
        <v>0</v>
      </c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6"/>
      <c r="CG629" s="46"/>
      <c r="CH629" s="46"/>
      <c r="CI629" s="46"/>
      <c r="CJ629" s="46"/>
      <c r="CK629" s="46"/>
      <c r="CL629" s="46"/>
      <c r="CM629" s="46"/>
      <c r="CN629" s="46"/>
      <c r="CO629" s="46"/>
      <c r="CP629" s="46"/>
      <c r="CQ629" s="46"/>
      <c r="CR629" s="46"/>
      <c r="CS629" s="46"/>
      <c r="CT629" s="46"/>
      <c r="CU629" s="46"/>
      <c r="CV629" s="46"/>
      <c r="CW629" s="46"/>
      <c r="CX629" s="46"/>
      <c r="CY629" s="46"/>
      <c r="CZ629" s="46"/>
      <c r="DA629" s="46"/>
      <c r="DB629" s="46"/>
      <c r="DC629" s="46"/>
      <c r="DD629" s="46"/>
      <c r="DE629" s="46"/>
      <c r="DF629" s="46"/>
      <c r="DG629" s="46"/>
      <c r="DH629" s="46"/>
      <c r="DI629" s="46"/>
      <c r="DJ629" s="46"/>
      <c r="DK629" s="46"/>
      <c r="DL629" s="46"/>
      <c r="DM629" s="46"/>
      <c r="DN629" s="46"/>
      <c r="DO629" s="46"/>
      <c r="DP629" s="46"/>
      <c r="DQ629" s="46"/>
      <c r="DR629" s="46"/>
      <c r="DS629" s="46"/>
      <c r="DT629" s="46"/>
      <c r="DU629" s="46"/>
      <c r="DV629" s="46"/>
      <c r="DW629" s="46"/>
      <c r="DX629" s="46"/>
      <c r="DY629" s="46"/>
      <c r="DZ629" s="46"/>
      <c r="EA629" s="46"/>
      <c r="EB629" s="46"/>
      <c r="EC629" s="46"/>
      <c r="ED629" s="46"/>
      <c r="EE629" s="46"/>
      <c r="EF629" s="46"/>
      <c r="EG629" s="46"/>
      <c r="EH629" s="46"/>
      <c r="EI629" s="46"/>
      <c r="EJ629" s="46"/>
      <c r="EK629" s="46"/>
      <c r="EL629" s="46"/>
      <c r="EM629" s="46"/>
      <c r="EN629" s="46"/>
      <c r="EO629" s="46"/>
      <c r="EP629" s="46"/>
      <c r="EQ629" s="46"/>
      <c r="ER629" s="46"/>
      <c r="ES629" s="46"/>
      <c r="ET629" s="46"/>
      <c r="EU629" s="46"/>
      <c r="EV629" s="46"/>
      <c r="EW629" s="46"/>
      <c r="EX629" s="46"/>
      <c r="EY629" s="46"/>
      <c r="EZ629" s="46"/>
      <c r="FA629" s="46"/>
      <c r="FB629" s="46"/>
      <c r="FC629" s="46"/>
      <c r="FD629" s="46"/>
      <c r="FE629" s="46"/>
      <c r="FF629" s="46"/>
      <c r="FG629" s="46"/>
      <c r="FH629" s="46"/>
      <c r="FI629" s="46"/>
      <c r="FJ629" s="46"/>
      <c r="FK629" s="46"/>
      <c r="FL629" s="46"/>
      <c r="FM629" s="46"/>
      <c r="FN629" s="46"/>
      <c r="FO629" s="46"/>
      <c r="FP629" s="46"/>
      <c r="FQ629" s="46"/>
      <c r="FR629" s="46"/>
      <c r="FS629" s="46"/>
      <c r="FT629" s="46"/>
      <c r="FU629" s="46"/>
      <c r="FV629" s="46"/>
      <c r="FW629" s="46"/>
      <c r="FX629" s="46"/>
      <c r="FY629" s="46"/>
      <c r="FZ629" s="46"/>
      <c r="GA629" s="46"/>
      <c r="GB629" s="46"/>
      <c r="GC629" s="46"/>
      <c r="GD629" s="46"/>
      <c r="GE629" s="46"/>
      <c r="GF629" s="46"/>
      <c r="GG629" s="46"/>
      <c r="GH629" s="46"/>
      <c r="GI629" s="46"/>
      <c r="GJ629" s="46"/>
      <c r="GK629" s="46"/>
      <c r="GL629" s="46"/>
      <c r="GM629" s="46"/>
      <c r="GN629" s="46"/>
      <c r="GO629" s="46"/>
      <c r="GP629" s="46"/>
      <c r="GQ629" s="46"/>
      <c r="GR629" s="46"/>
      <c r="GS629" s="46"/>
      <c r="GT629" s="46"/>
      <c r="GU629" s="46"/>
      <c r="GV629" s="46"/>
      <c r="GW629" s="46"/>
      <c r="GX629" s="46"/>
      <c r="GY629" s="46"/>
      <c r="GZ629" s="46"/>
      <c r="HA629" s="46"/>
      <c r="HB629" s="46"/>
      <c r="HC629" s="46"/>
      <c r="HD629" s="46"/>
      <c r="HE629" s="46"/>
      <c r="HF629" s="46"/>
      <c r="HG629" s="46"/>
      <c r="HH629" s="46"/>
      <c r="HI629" s="46"/>
      <c r="HJ629" s="46"/>
      <c r="HK629" s="46"/>
      <c r="HL629" s="46"/>
      <c r="HM629" s="46"/>
      <c r="HN629" s="46"/>
      <c r="HO629" s="46"/>
      <c r="HP629" s="46"/>
      <c r="HQ629" s="46"/>
      <c r="HR629" s="46"/>
      <c r="HS629" s="46"/>
      <c r="HT629" s="46"/>
      <c r="HU629" s="46"/>
      <c r="HV629" s="46"/>
      <c r="HW629" s="46"/>
      <c r="HX629" s="46"/>
      <c r="HY629" s="46"/>
      <c r="HZ629" s="46"/>
      <c r="IA629" s="46"/>
      <c r="IB629" s="46"/>
      <c r="IC629" s="46"/>
      <c r="ID629" s="46"/>
      <c r="IE629" s="46"/>
      <c r="IF629" s="46"/>
      <c r="IG629" s="46"/>
      <c r="IH629" s="46"/>
      <c r="II629" s="46"/>
      <c r="IJ629" s="46"/>
      <c r="IK629" s="46"/>
      <c r="IL629" s="46"/>
      <c r="IM629" s="46"/>
      <c r="IN629" s="46"/>
      <c r="IO629" s="46"/>
      <c r="IP629" s="46"/>
      <c r="IQ629" s="46"/>
      <c r="IR629" s="46"/>
      <c r="IS629" s="46"/>
      <c r="IT629" s="46"/>
      <c r="IU629" s="46"/>
      <c r="IV629" s="46"/>
      <c r="IW629" s="46"/>
      <c r="IX629" s="46"/>
      <c r="IY629" s="46"/>
      <c r="IZ629" s="46"/>
      <c r="JA629" s="46"/>
      <c r="JB629" s="46"/>
      <c r="JC629" s="46"/>
      <c r="JD629" s="46"/>
      <c r="JE629" s="46"/>
    </row>
    <row r="630" spans="1:265" s="788" customFormat="1" ht="15" customHeight="1" thickBot="1" x14ac:dyDescent="0.25">
      <c r="A630" s="790"/>
      <c r="B630" s="73" t="s">
        <v>219</v>
      </c>
      <c r="C630" s="113"/>
      <c r="D630" s="884" t="s">
        <v>220</v>
      </c>
      <c r="E630" s="905"/>
      <c r="F630" s="437"/>
      <c r="G630" s="438"/>
      <c r="H630" s="184" t="s">
        <v>23</v>
      </c>
      <c r="I630" s="184" t="s">
        <v>104</v>
      </c>
      <c r="J630" s="1790" t="s">
        <v>95</v>
      </c>
      <c r="K630" s="225" t="s">
        <v>2143</v>
      </c>
      <c r="L630" s="225"/>
      <c r="M630" s="397"/>
      <c r="N630" s="397"/>
      <c r="O630" s="225"/>
      <c r="P630" s="2159">
        <f t="shared" si="51"/>
        <v>0</v>
      </c>
      <c r="Q630" s="297"/>
      <c r="R630" s="298"/>
      <c r="S630" s="298"/>
      <c r="T630" s="298"/>
      <c r="U630" s="298">
        <v>2</v>
      </c>
      <c r="V630" s="298"/>
      <c r="W630" s="299"/>
      <c r="X630" s="122"/>
      <c r="Y630" s="122"/>
      <c r="Z630" s="63"/>
      <c r="AA630" s="789"/>
      <c r="AB630" s="789"/>
      <c r="AC630" s="789" t="str">
        <f t="shared" si="54"/>
        <v/>
      </c>
      <c r="AD630" s="789"/>
      <c r="AE630" s="789"/>
      <c r="AF630" s="2111">
        <f t="shared" si="52"/>
        <v>0</v>
      </c>
      <c r="AG630" s="2111">
        <f t="shared" si="53"/>
        <v>0</v>
      </c>
      <c r="AH630" s="789"/>
      <c r="AI630" s="789"/>
      <c r="AJ630" s="789"/>
      <c r="AK630" s="789"/>
      <c r="AL630" s="789"/>
      <c r="AM630" s="789"/>
      <c r="AN630" s="789"/>
      <c r="AO630" s="789"/>
      <c r="AP630" s="789"/>
      <c r="AQ630" s="789"/>
      <c r="AR630" s="789"/>
      <c r="AS630" s="789"/>
      <c r="AT630" s="789"/>
      <c r="AU630" s="789"/>
      <c r="AV630" s="789"/>
      <c r="AW630" s="789"/>
      <c r="AX630" s="789"/>
      <c r="AY630" s="789"/>
      <c r="AZ630" s="789"/>
      <c r="BA630" s="789"/>
      <c r="BB630" s="789"/>
      <c r="BC630" s="789"/>
      <c r="BD630" s="789"/>
      <c r="BE630" s="789"/>
      <c r="BF630" s="789"/>
      <c r="BG630" s="789"/>
      <c r="BH630" s="789"/>
      <c r="BI630" s="789"/>
      <c r="BJ630" s="789"/>
      <c r="BK630" s="789"/>
      <c r="BL630" s="789"/>
      <c r="BM630" s="789"/>
      <c r="BN630" s="789"/>
      <c r="BO630" s="789"/>
      <c r="BP630" s="789"/>
      <c r="BQ630" s="789"/>
      <c r="BR630" s="789"/>
      <c r="BS630" s="789"/>
      <c r="BT630" s="789"/>
      <c r="BU630" s="789"/>
      <c r="BV630" s="789"/>
      <c r="BW630" s="789"/>
      <c r="BX630" s="789"/>
      <c r="BY630" s="789"/>
      <c r="BZ630" s="789"/>
      <c r="CA630" s="789"/>
      <c r="CB630" s="789"/>
      <c r="CC630" s="789"/>
      <c r="CD630" s="789"/>
      <c r="CE630" s="789"/>
      <c r="CF630" s="789"/>
      <c r="CG630" s="789"/>
      <c r="CH630" s="789"/>
      <c r="CI630" s="789"/>
      <c r="CJ630" s="789"/>
      <c r="CK630" s="789"/>
      <c r="CL630" s="789"/>
      <c r="CM630" s="789"/>
      <c r="CN630" s="789"/>
      <c r="CO630" s="789"/>
      <c r="CP630" s="789"/>
      <c r="CQ630" s="789"/>
      <c r="CR630" s="789"/>
      <c r="CS630" s="789"/>
      <c r="CT630" s="789"/>
      <c r="CU630" s="789"/>
      <c r="CV630" s="789"/>
      <c r="CW630" s="789"/>
      <c r="CX630" s="789"/>
      <c r="CY630" s="789"/>
      <c r="CZ630" s="789"/>
      <c r="DA630" s="789"/>
      <c r="DB630" s="789"/>
      <c r="DC630" s="789"/>
      <c r="DD630" s="789"/>
      <c r="DE630" s="789"/>
      <c r="DF630" s="789"/>
      <c r="DG630" s="789"/>
      <c r="DH630" s="789"/>
      <c r="DI630" s="789"/>
      <c r="DJ630" s="789"/>
      <c r="DK630" s="789"/>
      <c r="DL630" s="789"/>
      <c r="DM630" s="789"/>
      <c r="DN630" s="789"/>
      <c r="DO630" s="789"/>
      <c r="DP630" s="789"/>
      <c r="DQ630" s="789"/>
      <c r="DR630" s="789"/>
      <c r="DS630" s="789"/>
      <c r="DT630" s="789"/>
      <c r="DU630" s="789"/>
      <c r="DV630" s="789"/>
      <c r="DW630" s="789"/>
      <c r="DX630" s="789"/>
      <c r="DY630" s="789"/>
      <c r="DZ630" s="789"/>
      <c r="EA630" s="789"/>
      <c r="EB630" s="789"/>
      <c r="EC630" s="789"/>
      <c r="ED630" s="789"/>
      <c r="EE630" s="789"/>
      <c r="EF630" s="789"/>
      <c r="EG630" s="789"/>
      <c r="EH630" s="789"/>
      <c r="EI630" s="789"/>
      <c r="EJ630" s="789"/>
      <c r="EK630" s="789"/>
      <c r="EL630" s="789"/>
      <c r="EM630" s="789"/>
      <c r="EN630" s="789"/>
      <c r="EO630" s="789"/>
      <c r="EP630" s="789"/>
      <c r="EQ630" s="789"/>
      <c r="ER630" s="789"/>
      <c r="ES630" s="789"/>
      <c r="ET630" s="789"/>
      <c r="EU630" s="789"/>
      <c r="EV630" s="789"/>
      <c r="EW630" s="789"/>
      <c r="EX630" s="789"/>
      <c r="EY630" s="789"/>
      <c r="EZ630" s="789"/>
      <c r="FA630" s="789"/>
      <c r="FB630" s="789"/>
      <c r="FC630" s="789"/>
      <c r="FD630" s="789"/>
      <c r="FE630" s="789"/>
      <c r="FF630" s="789"/>
      <c r="FG630" s="789"/>
      <c r="FH630" s="789"/>
      <c r="FI630" s="789"/>
      <c r="FJ630" s="789"/>
      <c r="FK630" s="789"/>
      <c r="FL630" s="789"/>
      <c r="FM630" s="789"/>
      <c r="FN630" s="789"/>
      <c r="FO630" s="789"/>
      <c r="FP630" s="789"/>
      <c r="FQ630" s="789"/>
      <c r="FR630" s="789"/>
      <c r="FS630" s="789"/>
      <c r="FT630" s="789"/>
      <c r="FU630" s="789"/>
      <c r="FV630" s="789"/>
      <c r="FW630" s="789"/>
      <c r="FX630" s="789"/>
      <c r="FY630" s="789"/>
      <c r="FZ630" s="789"/>
      <c r="GA630" s="789"/>
      <c r="GB630" s="789"/>
      <c r="GC630" s="789"/>
      <c r="GD630" s="789"/>
      <c r="GE630" s="789"/>
      <c r="GF630" s="789"/>
      <c r="GG630" s="789"/>
      <c r="GH630" s="789"/>
      <c r="GI630" s="789"/>
      <c r="GJ630" s="789"/>
      <c r="GK630" s="789"/>
      <c r="GL630" s="789"/>
      <c r="GM630" s="789"/>
      <c r="GN630" s="789"/>
      <c r="GO630" s="789"/>
      <c r="GP630" s="789"/>
      <c r="GQ630" s="789"/>
      <c r="GR630" s="789"/>
      <c r="GS630" s="789"/>
      <c r="GT630" s="789"/>
      <c r="GU630" s="789"/>
      <c r="GV630" s="789"/>
      <c r="GW630" s="789"/>
      <c r="GX630" s="789"/>
      <c r="GY630" s="789"/>
      <c r="GZ630" s="789"/>
      <c r="HA630" s="789"/>
      <c r="HB630" s="789"/>
      <c r="HC630" s="789"/>
      <c r="HD630" s="789"/>
      <c r="HE630" s="789"/>
      <c r="HF630" s="789"/>
      <c r="HG630" s="789"/>
      <c r="HH630" s="789"/>
      <c r="HI630" s="789"/>
      <c r="HJ630" s="789"/>
      <c r="HK630" s="789"/>
      <c r="HL630" s="789"/>
      <c r="HM630" s="789"/>
      <c r="HN630" s="789"/>
      <c r="HO630" s="789"/>
      <c r="HP630" s="789"/>
      <c r="HQ630" s="789"/>
      <c r="HR630" s="789"/>
      <c r="HS630" s="789"/>
      <c r="HT630" s="789"/>
      <c r="HU630" s="789"/>
      <c r="HV630" s="789"/>
      <c r="HW630" s="789"/>
      <c r="HX630" s="789"/>
      <c r="HY630" s="789"/>
      <c r="HZ630" s="789"/>
      <c r="IA630" s="789"/>
      <c r="IB630" s="789"/>
      <c r="IC630" s="789"/>
      <c r="ID630" s="789"/>
      <c r="IE630" s="789"/>
      <c r="IF630" s="789"/>
      <c r="IG630" s="789"/>
      <c r="IH630" s="789"/>
      <c r="II630" s="789"/>
      <c r="IJ630" s="789"/>
      <c r="IK630" s="789"/>
      <c r="IL630" s="789"/>
      <c r="IM630" s="789"/>
      <c r="IN630" s="789"/>
      <c r="IO630" s="789"/>
      <c r="IP630" s="789"/>
      <c r="IQ630" s="789"/>
      <c r="IR630" s="789"/>
      <c r="IS630" s="789"/>
      <c r="IT630" s="789"/>
      <c r="IU630" s="789"/>
      <c r="IV630" s="789"/>
      <c r="IW630" s="789"/>
      <c r="IX630" s="789"/>
      <c r="IY630" s="789"/>
      <c r="IZ630" s="789"/>
      <c r="JA630" s="789"/>
      <c r="JB630" s="789"/>
      <c r="JC630" s="789"/>
      <c r="JD630" s="789"/>
      <c r="JE630" s="789"/>
    </row>
    <row r="631" spans="1:265" s="7" customFormat="1" ht="15" customHeight="1" thickBot="1" x14ac:dyDescent="0.25">
      <c r="A631" s="790"/>
      <c r="B631" s="73" t="s">
        <v>219</v>
      </c>
      <c r="C631" s="113"/>
      <c r="D631" s="884" t="s">
        <v>220</v>
      </c>
      <c r="E631" s="905"/>
      <c r="F631" s="437"/>
      <c r="G631" s="438"/>
      <c r="H631" s="184" t="s">
        <v>23</v>
      </c>
      <c r="I631" s="184" t="s">
        <v>104</v>
      </c>
      <c r="J631" s="1757" t="s">
        <v>1424</v>
      </c>
      <c r="K631" s="225" t="s">
        <v>1507</v>
      </c>
      <c r="L631" s="225"/>
      <c r="M631" s="397"/>
      <c r="N631" s="397"/>
      <c r="O631" s="225"/>
      <c r="P631" s="2159">
        <f t="shared" si="51"/>
        <v>0</v>
      </c>
      <c r="Q631" s="297"/>
      <c r="R631" s="298"/>
      <c r="S631" s="298"/>
      <c r="T631" s="298"/>
      <c r="U631" s="298"/>
      <c r="V631" s="298"/>
      <c r="W631" s="2020">
        <v>3</v>
      </c>
      <c r="X631" s="122"/>
      <c r="Y631" s="122"/>
      <c r="Z631" s="63"/>
      <c r="AA631" s="46"/>
      <c r="AB631" s="46"/>
      <c r="AC631" s="46" t="str">
        <f t="shared" si="54"/>
        <v/>
      </c>
      <c r="AD631" s="46"/>
      <c r="AE631" s="46"/>
      <c r="AF631" s="2111">
        <f t="shared" si="52"/>
        <v>0</v>
      </c>
      <c r="AG631" s="2111">
        <f t="shared" si="53"/>
        <v>3</v>
      </c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  <c r="BP631" s="46"/>
      <c r="BQ631" s="46"/>
      <c r="BR631" s="46"/>
      <c r="BS631" s="46"/>
      <c r="BT631" s="46"/>
      <c r="BU631" s="46"/>
      <c r="BV631" s="46"/>
      <c r="BW631" s="46"/>
      <c r="BX631" s="46"/>
      <c r="BY631" s="46"/>
      <c r="BZ631" s="46"/>
      <c r="CA631" s="46"/>
      <c r="CB631" s="46"/>
      <c r="CC631" s="46"/>
      <c r="CD631" s="46"/>
      <c r="CE631" s="46"/>
      <c r="CF631" s="46"/>
      <c r="CG631" s="46"/>
      <c r="CH631" s="46"/>
      <c r="CI631" s="46"/>
      <c r="CJ631" s="46"/>
      <c r="CK631" s="46"/>
      <c r="CL631" s="46"/>
      <c r="CM631" s="46"/>
      <c r="CN631" s="46"/>
      <c r="CO631" s="46"/>
      <c r="CP631" s="46"/>
      <c r="CQ631" s="46"/>
      <c r="CR631" s="46"/>
      <c r="CS631" s="46"/>
      <c r="CT631" s="46"/>
      <c r="CU631" s="46"/>
      <c r="CV631" s="46"/>
      <c r="CW631" s="46"/>
      <c r="CX631" s="46"/>
      <c r="CY631" s="46"/>
      <c r="CZ631" s="46"/>
      <c r="DA631" s="46"/>
      <c r="DB631" s="46"/>
      <c r="DC631" s="46"/>
      <c r="DD631" s="46"/>
      <c r="DE631" s="46"/>
      <c r="DF631" s="46"/>
      <c r="DG631" s="46"/>
      <c r="DH631" s="46"/>
      <c r="DI631" s="46"/>
      <c r="DJ631" s="46"/>
      <c r="DK631" s="46"/>
      <c r="DL631" s="46"/>
      <c r="DM631" s="46"/>
      <c r="DN631" s="46"/>
      <c r="DO631" s="46"/>
      <c r="DP631" s="46"/>
      <c r="DQ631" s="46"/>
      <c r="DR631" s="46"/>
      <c r="DS631" s="46"/>
      <c r="DT631" s="46"/>
      <c r="DU631" s="46"/>
      <c r="DV631" s="46"/>
      <c r="DW631" s="46"/>
      <c r="DX631" s="46"/>
      <c r="DY631" s="46"/>
      <c r="DZ631" s="46"/>
      <c r="EA631" s="46"/>
      <c r="EB631" s="46"/>
      <c r="EC631" s="46"/>
      <c r="ED631" s="46"/>
      <c r="EE631" s="46"/>
      <c r="EF631" s="46"/>
      <c r="EG631" s="46"/>
      <c r="EH631" s="46"/>
      <c r="EI631" s="46"/>
      <c r="EJ631" s="46"/>
      <c r="EK631" s="46"/>
      <c r="EL631" s="46"/>
      <c r="EM631" s="46"/>
      <c r="EN631" s="46"/>
      <c r="EO631" s="46"/>
      <c r="EP631" s="46"/>
      <c r="EQ631" s="46"/>
      <c r="ER631" s="46"/>
      <c r="ES631" s="46"/>
      <c r="ET631" s="46"/>
      <c r="EU631" s="46"/>
      <c r="EV631" s="46"/>
      <c r="EW631" s="46"/>
      <c r="EX631" s="46"/>
      <c r="EY631" s="46"/>
      <c r="EZ631" s="46"/>
      <c r="FA631" s="46"/>
      <c r="FB631" s="46"/>
      <c r="FC631" s="46"/>
      <c r="FD631" s="46"/>
      <c r="FE631" s="46"/>
      <c r="FF631" s="46"/>
      <c r="FG631" s="46"/>
      <c r="FH631" s="46"/>
      <c r="FI631" s="46"/>
      <c r="FJ631" s="46"/>
      <c r="FK631" s="46"/>
      <c r="FL631" s="46"/>
      <c r="FM631" s="46"/>
      <c r="FN631" s="46"/>
      <c r="FO631" s="46"/>
      <c r="FP631" s="46"/>
      <c r="FQ631" s="46"/>
      <c r="FR631" s="46"/>
      <c r="FS631" s="46"/>
      <c r="FT631" s="46"/>
      <c r="FU631" s="46"/>
      <c r="FV631" s="46"/>
      <c r="FW631" s="46"/>
      <c r="FX631" s="46"/>
      <c r="FY631" s="46"/>
      <c r="FZ631" s="46"/>
      <c r="GA631" s="46"/>
      <c r="GB631" s="46"/>
      <c r="GC631" s="46"/>
      <c r="GD631" s="46"/>
      <c r="GE631" s="46"/>
      <c r="GF631" s="46"/>
      <c r="GG631" s="46"/>
      <c r="GH631" s="46"/>
      <c r="GI631" s="46"/>
      <c r="GJ631" s="46"/>
      <c r="GK631" s="46"/>
      <c r="GL631" s="46"/>
      <c r="GM631" s="46"/>
      <c r="GN631" s="46"/>
      <c r="GO631" s="46"/>
      <c r="GP631" s="46"/>
      <c r="GQ631" s="46"/>
      <c r="GR631" s="46"/>
      <c r="GS631" s="46"/>
      <c r="GT631" s="46"/>
      <c r="GU631" s="46"/>
      <c r="GV631" s="46"/>
      <c r="GW631" s="46"/>
      <c r="GX631" s="46"/>
      <c r="GY631" s="46"/>
      <c r="GZ631" s="46"/>
      <c r="HA631" s="46"/>
      <c r="HB631" s="46"/>
      <c r="HC631" s="46"/>
      <c r="HD631" s="46"/>
      <c r="HE631" s="46"/>
      <c r="HF631" s="46"/>
      <c r="HG631" s="46"/>
      <c r="HH631" s="46"/>
      <c r="HI631" s="46"/>
      <c r="HJ631" s="46"/>
      <c r="HK631" s="46"/>
      <c r="HL631" s="46"/>
      <c r="HM631" s="46"/>
      <c r="HN631" s="46"/>
      <c r="HO631" s="46"/>
      <c r="HP631" s="46"/>
      <c r="HQ631" s="46"/>
      <c r="HR631" s="46"/>
      <c r="HS631" s="46"/>
      <c r="HT631" s="46"/>
      <c r="HU631" s="46"/>
      <c r="HV631" s="46"/>
      <c r="HW631" s="46"/>
      <c r="HX631" s="46"/>
      <c r="HY631" s="46"/>
      <c r="HZ631" s="46"/>
      <c r="IA631" s="46"/>
      <c r="IB631" s="46"/>
      <c r="IC631" s="46"/>
      <c r="ID631" s="46"/>
      <c r="IE631" s="46"/>
      <c r="IF631" s="46"/>
      <c r="IG631" s="46"/>
      <c r="IH631" s="46"/>
      <c r="II631" s="46"/>
      <c r="IJ631" s="46"/>
      <c r="IK631" s="46"/>
      <c r="IL631" s="46"/>
      <c r="IM631" s="46"/>
      <c r="IN631" s="46"/>
      <c r="IO631" s="46"/>
      <c r="IP631" s="46"/>
      <c r="IQ631" s="46"/>
      <c r="IR631" s="46"/>
      <c r="IS631" s="46"/>
      <c r="IT631" s="46"/>
      <c r="IU631" s="46"/>
      <c r="IV631" s="46"/>
      <c r="IW631" s="46"/>
      <c r="IX631" s="46"/>
      <c r="IY631" s="46"/>
      <c r="IZ631" s="46"/>
      <c r="JA631" s="46"/>
      <c r="JB631" s="46"/>
      <c r="JC631" s="46"/>
      <c r="JD631" s="46"/>
      <c r="JE631" s="46"/>
    </row>
    <row r="632" spans="1:265" s="7" customFormat="1" ht="15" customHeight="1" thickBot="1" x14ac:dyDescent="0.25">
      <c r="A632" s="275"/>
      <c r="B632" s="92" t="s">
        <v>219</v>
      </c>
      <c r="C632" s="115"/>
      <c r="D632" s="886" t="s">
        <v>220</v>
      </c>
      <c r="E632" s="906"/>
      <c r="F632" s="439"/>
      <c r="G632" s="440"/>
      <c r="H632" s="203" t="s">
        <v>23</v>
      </c>
      <c r="I632" s="203" t="s">
        <v>104</v>
      </c>
      <c r="J632" s="1806" t="s">
        <v>96</v>
      </c>
      <c r="K632" s="226" t="s">
        <v>1469</v>
      </c>
      <c r="L632" s="226"/>
      <c r="M632" s="524"/>
      <c r="N632" s="524"/>
      <c r="O632" s="226"/>
      <c r="P632" s="2159">
        <f t="shared" si="51"/>
        <v>0</v>
      </c>
      <c r="Q632" s="300"/>
      <c r="R632" s="301"/>
      <c r="S632" s="301"/>
      <c r="T632" s="301"/>
      <c r="U632" s="301"/>
      <c r="V632" s="301">
        <v>5</v>
      </c>
      <c r="W632" s="302"/>
      <c r="X632" s="124">
        <f>SUM(Q622:W632)</f>
        <v>40</v>
      </c>
      <c r="Y632" s="124">
        <f>X632</f>
        <v>40</v>
      </c>
      <c r="Z632" s="63"/>
      <c r="AA632" s="46"/>
      <c r="AB632" s="46"/>
      <c r="AC632" s="46" t="str">
        <f t="shared" si="54"/>
        <v/>
      </c>
      <c r="AD632" s="46"/>
      <c r="AE632" s="46"/>
      <c r="AF632" s="2111">
        <f t="shared" si="52"/>
        <v>0</v>
      </c>
      <c r="AG632" s="2111">
        <f t="shared" si="53"/>
        <v>0</v>
      </c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  <c r="BP632" s="46"/>
      <c r="BQ632" s="46"/>
      <c r="BR632" s="46"/>
      <c r="BS632" s="46"/>
      <c r="BT632" s="46"/>
      <c r="BU632" s="46"/>
      <c r="BV632" s="46"/>
      <c r="BW632" s="46"/>
      <c r="BX632" s="46"/>
      <c r="BY632" s="46"/>
      <c r="BZ632" s="46"/>
      <c r="CA632" s="46"/>
      <c r="CB632" s="46"/>
      <c r="CC632" s="46"/>
      <c r="CD632" s="46"/>
      <c r="CE632" s="46"/>
      <c r="CF632" s="46"/>
      <c r="CG632" s="46"/>
      <c r="CH632" s="46"/>
      <c r="CI632" s="46"/>
      <c r="CJ632" s="46"/>
      <c r="CK632" s="46"/>
      <c r="CL632" s="46"/>
      <c r="CM632" s="46"/>
      <c r="CN632" s="46"/>
      <c r="CO632" s="46"/>
      <c r="CP632" s="46"/>
      <c r="CQ632" s="46"/>
      <c r="CR632" s="46"/>
      <c r="CS632" s="46"/>
      <c r="CT632" s="46"/>
      <c r="CU632" s="46"/>
      <c r="CV632" s="46"/>
      <c r="CW632" s="46"/>
      <c r="CX632" s="46"/>
      <c r="CY632" s="46"/>
      <c r="CZ632" s="46"/>
      <c r="DA632" s="46"/>
      <c r="DB632" s="46"/>
      <c r="DC632" s="46"/>
      <c r="DD632" s="46"/>
      <c r="DE632" s="46"/>
      <c r="DF632" s="46"/>
      <c r="DG632" s="46"/>
      <c r="DH632" s="46"/>
      <c r="DI632" s="46"/>
      <c r="DJ632" s="46"/>
      <c r="DK632" s="46"/>
      <c r="DL632" s="46"/>
      <c r="DM632" s="46"/>
      <c r="DN632" s="46"/>
      <c r="DO632" s="46"/>
      <c r="DP632" s="46"/>
      <c r="DQ632" s="46"/>
      <c r="DR632" s="46"/>
      <c r="DS632" s="46"/>
      <c r="DT632" s="46"/>
      <c r="DU632" s="46"/>
      <c r="DV632" s="46"/>
      <c r="DW632" s="46"/>
      <c r="DX632" s="46"/>
      <c r="DY632" s="46"/>
      <c r="DZ632" s="46"/>
      <c r="EA632" s="46"/>
      <c r="EB632" s="46"/>
      <c r="EC632" s="46"/>
      <c r="ED632" s="46"/>
      <c r="EE632" s="46"/>
      <c r="EF632" s="46"/>
      <c r="EG632" s="46"/>
      <c r="EH632" s="46"/>
      <c r="EI632" s="46"/>
      <c r="EJ632" s="46"/>
      <c r="EK632" s="46"/>
      <c r="EL632" s="46"/>
      <c r="EM632" s="46"/>
      <c r="EN632" s="46"/>
      <c r="EO632" s="46"/>
      <c r="EP632" s="46"/>
      <c r="EQ632" s="46"/>
      <c r="ER632" s="46"/>
      <c r="ES632" s="46"/>
      <c r="ET632" s="46"/>
      <c r="EU632" s="46"/>
      <c r="EV632" s="46"/>
      <c r="EW632" s="46"/>
      <c r="EX632" s="46"/>
      <c r="EY632" s="46"/>
      <c r="EZ632" s="46"/>
      <c r="FA632" s="46"/>
      <c r="FB632" s="46"/>
      <c r="FC632" s="46"/>
      <c r="FD632" s="46"/>
      <c r="FE632" s="46"/>
      <c r="FF632" s="46"/>
      <c r="FG632" s="46"/>
      <c r="FH632" s="46"/>
      <c r="FI632" s="46"/>
      <c r="FJ632" s="46"/>
      <c r="FK632" s="46"/>
      <c r="FL632" s="46"/>
      <c r="FM632" s="46"/>
      <c r="FN632" s="46"/>
      <c r="FO632" s="46"/>
      <c r="FP632" s="46"/>
      <c r="FQ632" s="46"/>
      <c r="FR632" s="46"/>
      <c r="FS632" s="46"/>
      <c r="FT632" s="46"/>
      <c r="FU632" s="46"/>
      <c r="FV632" s="46"/>
      <c r="FW632" s="46"/>
      <c r="FX632" s="46"/>
      <c r="FY632" s="46"/>
      <c r="FZ632" s="46"/>
      <c r="GA632" s="46"/>
      <c r="GB632" s="46"/>
      <c r="GC632" s="46"/>
      <c r="GD632" s="46"/>
      <c r="GE632" s="46"/>
      <c r="GF632" s="46"/>
      <c r="GG632" s="46"/>
      <c r="GH632" s="46"/>
      <c r="GI632" s="46"/>
      <c r="GJ632" s="46"/>
      <c r="GK632" s="46"/>
      <c r="GL632" s="46"/>
      <c r="GM632" s="46"/>
      <c r="GN632" s="46"/>
      <c r="GO632" s="46"/>
      <c r="GP632" s="46"/>
      <c r="GQ632" s="46"/>
      <c r="GR632" s="46"/>
      <c r="GS632" s="46"/>
      <c r="GT632" s="46"/>
      <c r="GU632" s="46"/>
      <c r="GV632" s="46"/>
      <c r="GW632" s="46"/>
      <c r="GX632" s="46"/>
      <c r="GY632" s="46"/>
      <c r="GZ632" s="46"/>
      <c r="HA632" s="46"/>
      <c r="HB632" s="46"/>
      <c r="HC632" s="46"/>
      <c r="HD632" s="46"/>
      <c r="HE632" s="46"/>
      <c r="HF632" s="46"/>
      <c r="HG632" s="46"/>
      <c r="HH632" s="46"/>
      <c r="HI632" s="46"/>
      <c r="HJ632" s="46"/>
      <c r="HK632" s="46"/>
      <c r="HL632" s="46"/>
      <c r="HM632" s="46"/>
      <c r="HN632" s="46"/>
      <c r="HO632" s="46"/>
      <c r="HP632" s="46"/>
      <c r="HQ632" s="46"/>
      <c r="HR632" s="46"/>
      <c r="HS632" s="46"/>
      <c r="HT632" s="46"/>
      <c r="HU632" s="46"/>
      <c r="HV632" s="46"/>
      <c r="HW632" s="46"/>
      <c r="HX632" s="46"/>
      <c r="HY632" s="46"/>
      <c r="HZ632" s="46"/>
      <c r="IA632" s="46"/>
      <c r="IB632" s="46"/>
      <c r="IC632" s="46"/>
      <c r="ID632" s="46"/>
      <c r="IE632" s="46"/>
      <c r="IF632" s="46"/>
      <c r="IG632" s="46"/>
      <c r="IH632" s="46"/>
      <c r="II632" s="46"/>
      <c r="IJ632" s="46"/>
      <c r="IK632" s="46"/>
      <c r="IL632" s="46"/>
      <c r="IM632" s="46"/>
      <c r="IN632" s="46"/>
      <c r="IO632" s="46"/>
      <c r="IP632" s="46"/>
      <c r="IQ632" s="46"/>
      <c r="IR632" s="46"/>
      <c r="IS632" s="46"/>
      <c r="IT632" s="46"/>
      <c r="IU632" s="46"/>
      <c r="IV632" s="46"/>
      <c r="IW632" s="46"/>
      <c r="IX632" s="46"/>
      <c r="IY632" s="46"/>
      <c r="IZ632" s="46"/>
      <c r="JA632" s="46"/>
      <c r="JB632" s="46"/>
      <c r="JC632" s="46"/>
      <c r="JD632" s="46"/>
      <c r="JE632" s="46"/>
    </row>
    <row r="633" spans="1:265" s="7" customFormat="1" ht="15" customHeight="1" thickBot="1" x14ac:dyDescent="0.25">
      <c r="A633" s="98">
        <f>+A622+1</f>
        <v>67</v>
      </c>
      <c r="B633" s="632" t="s">
        <v>367</v>
      </c>
      <c r="C633" s="118" t="s">
        <v>35</v>
      </c>
      <c r="D633" s="868" t="s">
        <v>588</v>
      </c>
      <c r="E633" s="842" t="s">
        <v>89</v>
      </c>
      <c r="F633" s="459" t="s">
        <v>573</v>
      </c>
      <c r="G633" s="460" t="s">
        <v>589</v>
      </c>
      <c r="H633" s="199" t="s">
        <v>351</v>
      </c>
      <c r="I633" s="199" t="s">
        <v>352</v>
      </c>
      <c r="J633" s="199"/>
      <c r="K633" s="218" t="s">
        <v>1214</v>
      </c>
      <c r="L633" s="218" t="s">
        <v>401</v>
      </c>
      <c r="M633" s="510">
        <v>9</v>
      </c>
      <c r="N633" s="510" t="s">
        <v>24</v>
      </c>
      <c r="O633" s="218" t="s">
        <v>839</v>
      </c>
      <c r="P633" s="2159">
        <f t="shared" si="51"/>
        <v>5</v>
      </c>
      <c r="Q633" s="322">
        <v>3</v>
      </c>
      <c r="R633" s="323">
        <v>2</v>
      </c>
      <c r="S633" s="323"/>
      <c r="T633" s="323"/>
      <c r="U633" s="323"/>
      <c r="V633" s="323"/>
      <c r="W633" s="324"/>
      <c r="X633" s="117"/>
      <c r="Y633" s="117"/>
      <c r="Z633" s="63" t="str">
        <f>C633</f>
        <v>TC</v>
      </c>
      <c r="AA633" s="46" t="s">
        <v>874</v>
      </c>
      <c r="AB633" s="46" t="s">
        <v>881</v>
      </c>
      <c r="AC633" s="46">
        <f t="shared" si="54"/>
        <v>16</v>
      </c>
      <c r="AD633" s="46"/>
      <c r="AE633" s="46"/>
      <c r="AF633" s="2111">
        <f t="shared" si="52"/>
        <v>5</v>
      </c>
      <c r="AG633" s="2111">
        <f t="shared" si="53"/>
        <v>0</v>
      </c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  <c r="BP633" s="46"/>
      <c r="BQ633" s="46"/>
      <c r="BR633" s="46"/>
      <c r="BS633" s="46"/>
      <c r="BT633" s="46"/>
      <c r="BU633" s="46"/>
      <c r="BV633" s="46"/>
      <c r="BW633" s="46"/>
      <c r="BX633" s="46"/>
      <c r="BY633" s="46"/>
      <c r="BZ633" s="46"/>
      <c r="CA633" s="46"/>
      <c r="CB633" s="46"/>
      <c r="CC633" s="46"/>
      <c r="CD633" s="46"/>
      <c r="CE633" s="46"/>
      <c r="CF633" s="46"/>
      <c r="CG633" s="46"/>
      <c r="CH633" s="46"/>
      <c r="CI633" s="46"/>
      <c r="CJ633" s="46"/>
      <c r="CK633" s="46"/>
      <c r="CL633" s="46"/>
      <c r="CM633" s="46"/>
      <c r="CN633" s="46"/>
      <c r="CO633" s="46"/>
      <c r="CP633" s="46"/>
      <c r="CQ633" s="46"/>
      <c r="CR633" s="46"/>
      <c r="CS633" s="46"/>
      <c r="CT633" s="46"/>
      <c r="CU633" s="46"/>
      <c r="CV633" s="46"/>
      <c r="CW633" s="46"/>
      <c r="CX633" s="46"/>
      <c r="CY633" s="46"/>
      <c r="CZ633" s="46"/>
      <c r="DA633" s="46"/>
      <c r="DB633" s="46"/>
      <c r="DC633" s="46"/>
      <c r="DD633" s="46"/>
      <c r="DE633" s="46"/>
      <c r="DF633" s="46"/>
      <c r="DG633" s="46"/>
      <c r="DH633" s="46"/>
      <c r="DI633" s="46"/>
      <c r="DJ633" s="46"/>
      <c r="DK633" s="46"/>
      <c r="DL633" s="46"/>
      <c r="DM633" s="46"/>
      <c r="DN633" s="46"/>
      <c r="DO633" s="46"/>
      <c r="DP633" s="46"/>
      <c r="DQ633" s="46"/>
      <c r="DR633" s="46"/>
      <c r="DS633" s="46"/>
      <c r="DT633" s="46"/>
      <c r="DU633" s="46"/>
      <c r="DV633" s="46"/>
      <c r="DW633" s="46"/>
      <c r="DX633" s="46"/>
      <c r="DY633" s="46"/>
      <c r="DZ633" s="46"/>
      <c r="EA633" s="46"/>
      <c r="EB633" s="46"/>
      <c r="EC633" s="46"/>
      <c r="ED633" s="46"/>
      <c r="EE633" s="46"/>
      <c r="EF633" s="46"/>
      <c r="EG633" s="46"/>
      <c r="EH633" s="46"/>
      <c r="EI633" s="46"/>
      <c r="EJ633" s="46"/>
      <c r="EK633" s="46"/>
      <c r="EL633" s="46"/>
      <c r="EM633" s="46"/>
      <c r="EN633" s="46"/>
      <c r="EO633" s="46"/>
      <c r="EP633" s="46"/>
      <c r="EQ633" s="46"/>
      <c r="ER633" s="46"/>
      <c r="ES633" s="46"/>
      <c r="ET633" s="46"/>
      <c r="EU633" s="46"/>
      <c r="EV633" s="46"/>
      <c r="EW633" s="46"/>
      <c r="EX633" s="46"/>
      <c r="EY633" s="46"/>
      <c r="EZ633" s="46"/>
      <c r="FA633" s="46"/>
      <c r="FB633" s="46"/>
      <c r="FC633" s="46"/>
      <c r="FD633" s="46"/>
      <c r="FE633" s="46"/>
      <c r="FF633" s="46"/>
      <c r="FG633" s="46"/>
      <c r="FH633" s="46"/>
      <c r="FI633" s="46"/>
      <c r="FJ633" s="46"/>
      <c r="FK633" s="46"/>
      <c r="FL633" s="46"/>
      <c r="FM633" s="46"/>
      <c r="FN633" s="46"/>
      <c r="FO633" s="46"/>
      <c r="FP633" s="46"/>
      <c r="FQ633" s="46"/>
      <c r="FR633" s="46"/>
      <c r="FS633" s="46"/>
      <c r="FT633" s="46"/>
      <c r="FU633" s="46"/>
      <c r="FV633" s="46"/>
      <c r="FW633" s="46"/>
      <c r="FX633" s="46"/>
      <c r="FY633" s="46"/>
      <c r="FZ633" s="46"/>
      <c r="GA633" s="46"/>
      <c r="GB633" s="46"/>
      <c r="GC633" s="46"/>
      <c r="GD633" s="46"/>
      <c r="GE633" s="46"/>
      <c r="GF633" s="46"/>
      <c r="GG633" s="46"/>
      <c r="GH633" s="46"/>
      <c r="GI633" s="46"/>
      <c r="GJ633" s="46"/>
      <c r="GK633" s="46"/>
      <c r="GL633" s="46"/>
      <c r="GM633" s="46"/>
      <c r="GN633" s="46"/>
      <c r="GO633" s="46"/>
      <c r="GP633" s="46"/>
      <c r="GQ633" s="46"/>
      <c r="GR633" s="46"/>
      <c r="GS633" s="46"/>
      <c r="GT633" s="46"/>
      <c r="GU633" s="46"/>
      <c r="GV633" s="46"/>
      <c r="GW633" s="46"/>
      <c r="GX633" s="46"/>
      <c r="GY633" s="46"/>
      <c r="GZ633" s="46"/>
      <c r="HA633" s="46"/>
      <c r="HB633" s="46"/>
      <c r="HC633" s="46"/>
      <c r="HD633" s="46"/>
      <c r="HE633" s="46"/>
      <c r="HF633" s="46"/>
      <c r="HG633" s="46"/>
      <c r="HH633" s="46"/>
      <c r="HI633" s="46"/>
      <c r="HJ633" s="46"/>
      <c r="HK633" s="46"/>
      <c r="HL633" s="46"/>
      <c r="HM633" s="46"/>
      <c r="HN633" s="46"/>
      <c r="HO633" s="46"/>
      <c r="HP633" s="46"/>
      <c r="HQ633" s="46"/>
      <c r="HR633" s="46"/>
      <c r="HS633" s="46"/>
      <c r="HT633" s="46"/>
      <c r="HU633" s="46"/>
      <c r="HV633" s="46"/>
      <c r="HW633" s="46"/>
      <c r="HX633" s="46"/>
      <c r="HY633" s="46"/>
      <c r="HZ633" s="46"/>
      <c r="IA633" s="46"/>
      <c r="IB633" s="46"/>
      <c r="IC633" s="46"/>
      <c r="ID633" s="46"/>
      <c r="IE633" s="46"/>
      <c r="IF633" s="46"/>
      <c r="IG633" s="46"/>
      <c r="IH633" s="46"/>
      <c r="II633" s="46"/>
      <c r="IJ633" s="46"/>
      <c r="IK633" s="46"/>
      <c r="IL633" s="46"/>
      <c r="IM633" s="46"/>
      <c r="IN633" s="46"/>
      <c r="IO633" s="46"/>
      <c r="IP633" s="46"/>
      <c r="IQ633" s="46"/>
      <c r="IR633" s="46"/>
      <c r="IS633" s="46"/>
      <c r="IT633" s="46"/>
      <c r="IU633" s="46"/>
      <c r="IV633" s="46"/>
      <c r="IW633" s="46"/>
      <c r="IX633" s="46"/>
      <c r="IY633" s="46"/>
      <c r="IZ633" s="46"/>
      <c r="JA633" s="46"/>
      <c r="JB633" s="46"/>
      <c r="JC633" s="46"/>
      <c r="JD633" s="46"/>
      <c r="JE633" s="46"/>
    </row>
    <row r="634" spans="1:265" s="7" customFormat="1" ht="15" customHeight="1" thickBot="1" x14ac:dyDescent="0.25">
      <c r="A634" s="98"/>
      <c r="B634" s="73" t="s">
        <v>367</v>
      </c>
      <c r="C634" s="118"/>
      <c r="D634" s="870" t="s">
        <v>588</v>
      </c>
      <c r="E634" s="879"/>
      <c r="F634" s="461"/>
      <c r="G634" s="462"/>
      <c r="H634" s="181" t="s">
        <v>351</v>
      </c>
      <c r="I634" s="181" t="s">
        <v>352</v>
      </c>
      <c r="J634" s="181"/>
      <c r="K634" s="219" t="s">
        <v>1385</v>
      </c>
      <c r="L634" s="219" t="s">
        <v>401</v>
      </c>
      <c r="M634" s="511" t="s">
        <v>1134</v>
      </c>
      <c r="N634" s="511" t="s">
        <v>24</v>
      </c>
      <c r="O634" s="219" t="s">
        <v>839</v>
      </c>
      <c r="P634" s="2159">
        <f t="shared" si="51"/>
        <v>3</v>
      </c>
      <c r="Q634" s="325">
        <v>2</v>
      </c>
      <c r="R634" s="326">
        <v>1</v>
      </c>
      <c r="S634" s="326"/>
      <c r="T634" s="326"/>
      <c r="U634" s="326"/>
      <c r="V634" s="326"/>
      <c r="W634" s="327"/>
      <c r="X634" s="119"/>
      <c r="Y634" s="119"/>
      <c r="Z634" s="63"/>
      <c r="AA634" s="46"/>
      <c r="AB634" s="46"/>
      <c r="AC634" s="46" t="str">
        <f t="shared" si="54"/>
        <v/>
      </c>
      <c r="AD634" s="46"/>
      <c r="AE634" s="46"/>
      <c r="AF634" s="2111">
        <f t="shared" si="52"/>
        <v>3</v>
      </c>
      <c r="AG634" s="2111">
        <f t="shared" si="53"/>
        <v>0</v>
      </c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  <c r="CB634" s="46"/>
      <c r="CC634" s="46"/>
      <c r="CD634" s="46"/>
      <c r="CE634" s="46"/>
      <c r="CF634" s="46"/>
      <c r="CG634" s="46"/>
      <c r="CH634" s="46"/>
      <c r="CI634" s="46"/>
      <c r="CJ634" s="46"/>
      <c r="CK634" s="46"/>
      <c r="CL634" s="46"/>
      <c r="CM634" s="46"/>
      <c r="CN634" s="46"/>
      <c r="CO634" s="46"/>
      <c r="CP634" s="46"/>
      <c r="CQ634" s="46"/>
      <c r="CR634" s="46"/>
      <c r="CS634" s="46"/>
      <c r="CT634" s="46"/>
      <c r="CU634" s="46"/>
      <c r="CV634" s="46"/>
      <c r="CW634" s="46"/>
      <c r="CX634" s="46"/>
      <c r="CY634" s="46"/>
      <c r="CZ634" s="46"/>
      <c r="DA634" s="46"/>
      <c r="DB634" s="46"/>
      <c r="DC634" s="46"/>
      <c r="DD634" s="46"/>
      <c r="DE634" s="46"/>
      <c r="DF634" s="46"/>
      <c r="DG634" s="46"/>
      <c r="DH634" s="46"/>
      <c r="DI634" s="46"/>
      <c r="DJ634" s="46"/>
      <c r="DK634" s="46"/>
      <c r="DL634" s="46"/>
      <c r="DM634" s="46"/>
      <c r="DN634" s="46"/>
      <c r="DO634" s="46"/>
      <c r="DP634" s="46"/>
      <c r="DQ634" s="46"/>
      <c r="DR634" s="46"/>
      <c r="DS634" s="46"/>
      <c r="DT634" s="46"/>
      <c r="DU634" s="46"/>
      <c r="DV634" s="46"/>
      <c r="DW634" s="46"/>
      <c r="DX634" s="46"/>
      <c r="DY634" s="46"/>
      <c r="DZ634" s="46"/>
      <c r="EA634" s="46"/>
      <c r="EB634" s="46"/>
      <c r="EC634" s="46"/>
      <c r="ED634" s="46"/>
      <c r="EE634" s="46"/>
      <c r="EF634" s="46"/>
      <c r="EG634" s="46"/>
      <c r="EH634" s="46"/>
      <c r="EI634" s="46"/>
      <c r="EJ634" s="46"/>
      <c r="EK634" s="46"/>
      <c r="EL634" s="46"/>
      <c r="EM634" s="46"/>
      <c r="EN634" s="46"/>
      <c r="EO634" s="46"/>
      <c r="EP634" s="46"/>
      <c r="EQ634" s="46"/>
      <c r="ER634" s="46"/>
      <c r="ES634" s="46"/>
      <c r="ET634" s="46"/>
      <c r="EU634" s="46"/>
      <c r="EV634" s="46"/>
      <c r="EW634" s="46"/>
      <c r="EX634" s="46"/>
      <c r="EY634" s="46"/>
      <c r="EZ634" s="46"/>
      <c r="FA634" s="46"/>
      <c r="FB634" s="46"/>
      <c r="FC634" s="46"/>
      <c r="FD634" s="46"/>
      <c r="FE634" s="46"/>
      <c r="FF634" s="46"/>
      <c r="FG634" s="46"/>
      <c r="FH634" s="46"/>
      <c r="FI634" s="46"/>
      <c r="FJ634" s="46"/>
      <c r="FK634" s="46"/>
      <c r="FL634" s="46"/>
      <c r="FM634" s="46"/>
      <c r="FN634" s="46"/>
      <c r="FO634" s="46"/>
      <c r="FP634" s="46"/>
      <c r="FQ634" s="46"/>
      <c r="FR634" s="46"/>
      <c r="FS634" s="46"/>
      <c r="FT634" s="46"/>
      <c r="FU634" s="46"/>
      <c r="FV634" s="46"/>
      <c r="FW634" s="46"/>
      <c r="FX634" s="46"/>
      <c r="FY634" s="46"/>
      <c r="FZ634" s="46"/>
      <c r="GA634" s="46"/>
      <c r="GB634" s="46"/>
      <c r="GC634" s="46"/>
      <c r="GD634" s="46"/>
      <c r="GE634" s="46"/>
      <c r="GF634" s="46"/>
      <c r="GG634" s="46"/>
      <c r="GH634" s="46"/>
      <c r="GI634" s="46"/>
      <c r="GJ634" s="46"/>
      <c r="GK634" s="46"/>
      <c r="GL634" s="46"/>
      <c r="GM634" s="46"/>
      <c r="GN634" s="46"/>
      <c r="GO634" s="46"/>
      <c r="GP634" s="46"/>
      <c r="GQ634" s="46"/>
      <c r="GR634" s="46"/>
      <c r="GS634" s="46"/>
      <c r="GT634" s="46"/>
      <c r="GU634" s="46"/>
      <c r="GV634" s="46"/>
      <c r="GW634" s="46"/>
      <c r="GX634" s="46"/>
      <c r="GY634" s="46"/>
      <c r="GZ634" s="46"/>
      <c r="HA634" s="46"/>
      <c r="HB634" s="46"/>
      <c r="HC634" s="46"/>
      <c r="HD634" s="46"/>
      <c r="HE634" s="46"/>
      <c r="HF634" s="46"/>
      <c r="HG634" s="46"/>
      <c r="HH634" s="46"/>
      <c r="HI634" s="46"/>
      <c r="HJ634" s="46"/>
      <c r="HK634" s="46"/>
      <c r="HL634" s="46"/>
      <c r="HM634" s="46"/>
      <c r="HN634" s="46"/>
      <c r="HO634" s="46"/>
      <c r="HP634" s="46"/>
      <c r="HQ634" s="46"/>
      <c r="HR634" s="46"/>
      <c r="HS634" s="46"/>
      <c r="HT634" s="46"/>
      <c r="HU634" s="46"/>
      <c r="HV634" s="46"/>
      <c r="HW634" s="46"/>
      <c r="HX634" s="46"/>
      <c r="HY634" s="46"/>
      <c r="HZ634" s="46"/>
      <c r="IA634" s="46"/>
      <c r="IB634" s="46"/>
      <c r="IC634" s="46"/>
      <c r="ID634" s="46"/>
      <c r="IE634" s="46"/>
      <c r="IF634" s="46"/>
      <c r="IG634" s="46"/>
      <c r="IH634" s="46"/>
      <c r="II634" s="46"/>
      <c r="IJ634" s="46"/>
      <c r="IK634" s="46"/>
      <c r="IL634" s="46"/>
      <c r="IM634" s="46"/>
      <c r="IN634" s="46"/>
      <c r="IO634" s="46"/>
      <c r="IP634" s="46"/>
      <c r="IQ634" s="46"/>
      <c r="IR634" s="46"/>
      <c r="IS634" s="46"/>
      <c r="IT634" s="46"/>
      <c r="IU634" s="46"/>
      <c r="IV634" s="46"/>
      <c r="IW634" s="46"/>
      <c r="IX634" s="46"/>
      <c r="IY634" s="46"/>
      <c r="IZ634" s="46"/>
      <c r="JA634" s="46"/>
      <c r="JB634" s="46"/>
      <c r="JC634" s="46"/>
      <c r="JD634" s="46"/>
      <c r="JE634" s="46"/>
    </row>
    <row r="635" spans="1:265" s="7" customFormat="1" ht="15" customHeight="1" thickBot="1" x14ac:dyDescent="0.25">
      <c r="A635" s="98"/>
      <c r="B635" s="73" t="s">
        <v>367</v>
      </c>
      <c r="C635" s="118"/>
      <c r="D635" s="870" t="s">
        <v>588</v>
      </c>
      <c r="E635" s="879"/>
      <c r="F635" s="461"/>
      <c r="G635" s="462"/>
      <c r="H635" s="181" t="s">
        <v>351</v>
      </c>
      <c r="I635" s="181" t="s">
        <v>352</v>
      </c>
      <c r="J635" s="181"/>
      <c r="K635" s="219" t="s">
        <v>1385</v>
      </c>
      <c r="L635" s="219" t="s">
        <v>401</v>
      </c>
      <c r="M635" s="511" t="s">
        <v>1134</v>
      </c>
      <c r="N635" s="511" t="s">
        <v>98</v>
      </c>
      <c r="O635" s="219" t="s">
        <v>839</v>
      </c>
      <c r="P635" s="2159">
        <f t="shared" si="51"/>
        <v>3</v>
      </c>
      <c r="Q635" s="325">
        <v>2</v>
      </c>
      <c r="R635" s="326">
        <v>1</v>
      </c>
      <c r="S635" s="326"/>
      <c r="T635" s="326"/>
      <c r="U635" s="326"/>
      <c r="V635" s="326"/>
      <c r="W635" s="327"/>
      <c r="X635" s="119"/>
      <c r="Y635" s="119"/>
      <c r="Z635" s="63"/>
      <c r="AA635" s="46"/>
      <c r="AB635" s="46"/>
      <c r="AC635" s="46" t="str">
        <f t="shared" si="54"/>
        <v/>
      </c>
      <c r="AD635" s="46"/>
      <c r="AE635" s="46"/>
      <c r="AF635" s="2111">
        <f t="shared" si="52"/>
        <v>3</v>
      </c>
      <c r="AG635" s="2111">
        <f t="shared" si="53"/>
        <v>0</v>
      </c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  <c r="BP635" s="46"/>
      <c r="BQ635" s="46"/>
      <c r="BR635" s="46"/>
      <c r="BS635" s="46"/>
      <c r="BT635" s="46"/>
      <c r="BU635" s="46"/>
      <c r="BV635" s="46"/>
      <c r="BW635" s="46"/>
      <c r="BX635" s="46"/>
      <c r="BY635" s="46"/>
      <c r="BZ635" s="46"/>
      <c r="CA635" s="46"/>
      <c r="CB635" s="46"/>
      <c r="CC635" s="46"/>
      <c r="CD635" s="46"/>
      <c r="CE635" s="46"/>
      <c r="CF635" s="46"/>
      <c r="CG635" s="46"/>
      <c r="CH635" s="46"/>
      <c r="CI635" s="46"/>
      <c r="CJ635" s="46"/>
      <c r="CK635" s="46"/>
      <c r="CL635" s="46"/>
      <c r="CM635" s="46"/>
      <c r="CN635" s="46"/>
      <c r="CO635" s="46"/>
      <c r="CP635" s="46"/>
      <c r="CQ635" s="46"/>
      <c r="CR635" s="46"/>
      <c r="CS635" s="46"/>
      <c r="CT635" s="46"/>
      <c r="CU635" s="46"/>
      <c r="CV635" s="46"/>
      <c r="CW635" s="46"/>
      <c r="CX635" s="46"/>
      <c r="CY635" s="46"/>
      <c r="CZ635" s="46"/>
      <c r="DA635" s="46"/>
      <c r="DB635" s="46"/>
      <c r="DC635" s="46"/>
      <c r="DD635" s="46"/>
      <c r="DE635" s="46"/>
      <c r="DF635" s="46"/>
      <c r="DG635" s="46"/>
      <c r="DH635" s="46"/>
      <c r="DI635" s="46"/>
      <c r="DJ635" s="46"/>
      <c r="DK635" s="46"/>
      <c r="DL635" s="46"/>
      <c r="DM635" s="46"/>
      <c r="DN635" s="46"/>
      <c r="DO635" s="46"/>
      <c r="DP635" s="46"/>
      <c r="DQ635" s="46"/>
      <c r="DR635" s="46"/>
      <c r="DS635" s="46"/>
      <c r="DT635" s="46"/>
      <c r="DU635" s="46"/>
      <c r="DV635" s="46"/>
      <c r="DW635" s="46"/>
      <c r="DX635" s="46"/>
      <c r="DY635" s="46"/>
      <c r="DZ635" s="46"/>
      <c r="EA635" s="46"/>
      <c r="EB635" s="46"/>
      <c r="EC635" s="46"/>
      <c r="ED635" s="46"/>
      <c r="EE635" s="46"/>
      <c r="EF635" s="46"/>
      <c r="EG635" s="46"/>
      <c r="EH635" s="46"/>
      <c r="EI635" s="46"/>
      <c r="EJ635" s="46"/>
      <c r="EK635" s="46"/>
      <c r="EL635" s="46"/>
      <c r="EM635" s="46"/>
      <c r="EN635" s="46"/>
      <c r="EO635" s="46"/>
      <c r="EP635" s="46"/>
      <c r="EQ635" s="46"/>
      <c r="ER635" s="46"/>
      <c r="ES635" s="46"/>
      <c r="ET635" s="46"/>
      <c r="EU635" s="46"/>
      <c r="EV635" s="46"/>
      <c r="EW635" s="46"/>
      <c r="EX635" s="46"/>
      <c r="EY635" s="46"/>
      <c r="EZ635" s="46"/>
      <c r="FA635" s="46"/>
      <c r="FB635" s="46"/>
      <c r="FC635" s="46"/>
      <c r="FD635" s="46"/>
      <c r="FE635" s="46"/>
      <c r="FF635" s="46"/>
      <c r="FG635" s="46"/>
      <c r="FH635" s="46"/>
      <c r="FI635" s="46"/>
      <c r="FJ635" s="46"/>
      <c r="FK635" s="46"/>
      <c r="FL635" s="46"/>
      <c r="FM635" s="46"/>
      <c r="FN635" s="46"/>
      <c r="FO635" s="46"/>
      <c r="FP635" s="46"/>
      <c r="FQ635" s="46"/>
      <c r="FR635" s="46"/>
      <c r="FS635" s="46"/>
      <c r="FT635" s="46"/>
      <c r="FU635" s="46"/>
      <c r="FV635" s="46"/>
      <c r="FW635" s="46"/>
      <c r="FX635" s="46"/>
      <c r="FY635" s="46"/>
      <c r="FZ635" s="46"/>
      <c r="GA635" s="46"/>
      <c r="GB635" s="46"/>
      <c r="GC635" s="46"/>
      <c r="GD635" s="46"/>
      <c r="GE635" s="46"/>
      <c r="GF635" s="46"/>
      <c r="GG635" s="46"/>
      <c r="GH635" s="46"/>
      <c r="GI635" s="46"/>
      <c r="GJ635" s="46"/>
      <c r="GK635" s="46"/>
      <c r="GL635" s="46"/>
      <c r="GM635" s="46"/>
      <c r="GN635" s="46"/>
      <c r="GO635" s="46"/>
      <c r="GP635" s="46"/>
      <c r="GQ635" s="46"/>
      <c r="GR635" s="46"/>
      <c r="GS635" s="46"/>
      <c r="GT635" s="46"/>
      <c r="GU635" s="46"/>
      <c r="GV635" s="46"/>
      <c r="GW635" s="46"/>
      <c r="GX635" s="46"/>
      <c r="GY635" s="46"/>
      <c r="GZ635" s="46"/>
      <c r="HA635" s="46"/>
      <c r="HB635" s="46"/>
      <c r="HC635" s="46"/>
      <c r="HD635" s="46"/>
      <c r="HE635" s="46"/>
      <c r="HF635" s="46"/>
      <c r="HG635" s="46"/>
      <c r="HH635" s="46"/>
      <c r="HI635" s="46"/>
      <c r="HJ635" s="46"/>
      <c r="HK635" s="46"/>
      <c r="HL635" s="46"/>
      <c r="HM635" s="46"/>
      <c r="HN635" s="46"/>
      <c r="HO635" s="46"/>
      <c r="HP635" s="46"/>
      <c r="HQ635" s="46"/>
      <c r="HR635" s="46"/>
      <c r="HS635" s="46"/>
      <c r="HT635" s="46"/>
      <c r="HU635" s="46"/>
      <c r="HV635" s="46"/>
      <c r="HW635" s="46"/>
      <c r="HX635" s="46"/>
      <c r="HY635" s="46"/>
      <c r="HZ635" s="46"/>
      <c r="IA635" s="46"/>
      <c r="IB635" s="46"/>
      <c r="IC635" s="46"/>
      <c r="ID635" s="46"/>
      <c r="IE635" s="46"/>
      <c r="IF635" s="46"/>
      <c r="IG635" s="46"/>
      <c r="IH635" s="46"/>
      <c r="II635" s="46"/>
      <c r="IJ635" s="46"/>
      <c r="IK635" s="46"/>
      <c r="IL635" s="46"/>
      <c r="IM635" s="46"/>
      <c r="IN635" s="46"/>
      <c r="IO635" s="46"/>
      <c r="IP635" s="46"/>
      <c r="IQ635" s="46"/>
      <c r="IR635" s="46"/>
      <c r="IS635" s="46"/>
      <c r="IT635" s="46"/>
      <c r="IU635" s="46"/>
      <c r="IV635" s="46"/>
      <c r="IW635" s="46"/>
      <c r="IX635" s="46"/>
      <c r="IY635" s="46"/>
      <c r="IZ635" s="46"/>
      <c r="JA635" s="46"/>
      <c r="JB635" s="46"/>
      <c r="JC635" s="46"/>
      <c r="JD635" s="46"/>
      <c r="JE635" s="46"/>
    </row>
    <row r="636" spans="1:265" s="7" customFormat="1" ht="15" customHeight="1" thickBot="1" x14ac:dyDescent="0.25">
      <c r="A636" s="98"/>
      <c r="B636" s="73" t="s">
        <v>367</v>
      </c>
      <c r="C636" s="118"/>
      <c r="D636" s="870" t="s">
        <v>588</v>
      </c>
      <c r="E636" s="879"/>
      <c r="F636" s="461"/>
      <c r="G636" s="462"/>
      <c r="H636" s="181" t="s">
        <v>351</v>
      </c>
      <c r="I636" s="181" t="s">
        <v>352</v>
      </c>
      <c r="J636" s="181"/>
      <c r="K636" s="219" t="s">
        <v>1255</v>
      </c>
      <c r="L636" s="219" t="s">
        <v>401</v>
      </c>
      <c r="M636" s="511">
        <v>10</v>
      </c>
      <c r="N636" s="511" t="s">
        <v>1386</v>
      </c>
      <c r="O636" s="219" t="s">
        <v>839</v>
      </c>
      <c r="P636" s="2159">
        <f t="shared" si="51"/>
        <v>3</v>
      </c>
      <c r="Q636" s="325">
        <v>3</v>
      </c>
      <c r="R636" s="326"/>
      <c r="S636" s="326"/>
      <c r="T636" s="326"/>
      <c r="U636" s="326"/>
      <c r="V636" s="326"/>
      <c r="W636" s="327"/>
      <c r="X636" s="119"/>
      <c r="Y636" s="119"/>
      <c r="Z636" s="63"/>
      <c r="AA636" s="46"/>
      <c r="AB636" s="46"/>
      <c r="AC636" s="46" t="str">
        <f t="shared" si="54"/>
        <v/>
      </c>
      <c r="AD636" s="46"/>
      <c r="AE636" s="46"/>
      <c r="AF636" s="2111">
        <f t="shared" si="52"/>
        <v>3</v>
      </c>
      <c r="AG636" s="2111">
        <f t="shared" si="53"/>
        <v>0</v>
      </c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  <c r="BP636" s="46"/>
      <c r="BQ636" s="46"/>
      <c r="BR636" s="46"/>
      <c r="BS636" s="46"/>
      <c r="BT636" s="46"/>
      <c r="BU636" s="46"/>
      <c r="BV636" s="46"/>
      <c r="BW636" s="46"/>
      <c r="BX636" s="46"/>
      <c r="BY636" s="46"/>
      <c r="BZ636" s="46"/>
      <c r="CA636" s="46"/>
      <c r="CB636" s="46"/>
      <c r="CC636" s="46"/>
      <c r="CD636" s="46"/>
      <c r="CE636" s="46"/>
      <c r="CF636" s="46"/>
      <c r="CG636" s="46"/>
      <c r="CH636" s="46"/>
      <c r="CI636" s="46"/>
      <c r="CJ636" s="46"/>
      <c r="CK636" s="46"/>
      <c r="CL636" s="46"/>
      <c r="CM636" s="46"/>
      <c r="CN636" s="46"/>
      <c r="CO636" s="46"/>
      <c r="CP636" s="46"/>
      <c r="CQ636" s="46"/>
      <c r="CR636" s="46"/>
      <c r="CS636" s="46"/>
      <c r="CT636" s="46"/>
      <c r="CU636" s="46"/>
      <c r="CV636" s="46"/>
      <c r="CW636" s="46"/>
      <c r="CX636" s="46"/>
      <c r="CY636" s="46"/>
      <c r="CZ636" s="46"/>
      <c r="DA636" s="46"/>
      <c r="DB636" s="46"/>
      <c r="DC636" s="46"/>
      <c r="DD636" s="46"/>
      <c r="DE636" s="46"/>
      <c r="DF636" s="46"/>
      <c r="DG636" s="46"/>
      <c r="DH636" s="46"/>
      <c r="DI636" s="46"/>
      <c r="DJ636" s="46"/>
      <c r="DK636" s="46"/>
      <c r="DL636" s="46"/>
      <c r="DM636" s="46"/>
      <c r="DN636" s="46"/>
      <c r="DO636" s="46"/>
      <c r="DP636" s="46"/>
      <c r="DQ636" s="46"/>
      <c r="DR636" s="46"/>
      <c r="DS636" s="46"/>
      <c r="DT636" s="46"/>
      <c r="DU636" s="46"/>
      <c r="DV636" s="46"/>
      <c r="DW636" s="46"/>
      <c r="DX636" s="46"/>
      <c r="DY636" s="46"/>
      <c r="DZ636" s="46"/>
      <c r="EA636" s="46"/>
      <c r="EB636" s="46"/>
      <c r="EC636" s="46"/>
      <c r="ED636" s="46"/>
      <c r="EE636" s="46"/>
      <c r="EF636" s="46"/>
      <c r="EG636" s="46"/>
      <c r="EH636" s="46"/>
      <c r="EI636" s="46"/>
      <c r="EJ636" s="46"/>
      <c r="EK636" s="46"/>
      <c r="EL636" s="46"/>
      <c r="EM636" s="46"/>
      <c r="EN636" s="46"/>
      <c r="EO636" s="46"/>
      <c r="EP636" s="46"/>
      <c r="EQ636" s="46"/>
      <c r="ER636" s="46"/>
      <c r="ES636" s="46"/>
      <c r="ET636" s="46"/>
      <c r="EU636" s="46"/>
      <c r="EV636" s="46"/>
      <c r="EW636" s="46"/>
      <c r="EX636" s="46"/>
      <c r="EY636" s="46"/>
      <c r="EZ636" s="46"/>
      <c r="FA636" s="46"/>
      <c r="FB636" s="46"/>
      <c r="FC636" s="46"/>
      <c r="FD636" s="46"/>
      <c r="FE636" s="46"/>
      <c r="FF636" s="46"/>
      <c r="FG636" s="46"/>
      <c r="FH636" s="46"/>
      <c r="FI636" s="46"/>
      <c r="FJ636" s="46"/>
      <c r="FK636" s="46"/>
      <c r="FL636" s="46"/>
      <c r="FM636" s="46"/>
      <c r="FN636" s="46"/>
      <c r="FO636" s="46"/>
      <c r="FP636" s="46"/>
      <c r="FQ636" s="46"/>
      <c r="FR636" s="46"/>
      <c r="FS636" s="46"/>
      <c r="FT636" s="46"/>
      <c r="FU636" s="46"/>
      <c r="FV636" s="46"/>
      <c r="FW636" s="46"/>
      <c r="FX636" s="46"/>
      <c r="FY636" s="46"/>
      <c r="FZ636" s="46"/>
      <c r="GA636" s="46"/>
      <c r="GB636" s="46"/>
      <c r="GC636" s="46"/>
      <c r="GD636" s="46"/>
      <c r="GE636" s="46"/>
      <c r="GF636" s="46"/>
      <c r="GG636" s="46"/>
      <c r="GH636" s="46"/>
      <c r="GI636" s="46"/>
      <c r="GJ636" s="46"/>
      <c r="GK636" s="46"/>
      <c r="GL636" s="46"/>
      <c r="GM636" s="46"/>
      <c r="GN636" s="46"/>
      <c r="GO636" s="46"/>
      <c r="GP636" s="46"/>
      <c r="GQ636" s="46"/>
      <c r="GR636" s="46"/>
      <c r="GS636" s="46"/>
      <c r="GT636" s="46"/>
      <c r="GU636" s="46"/>
      <c r="GV636" s="46"/>
      <c r="GW636" s="46"/>
      <c r="GX636" s="46"/>
      <c r="GY636" s="46"/>
      <c r="GZ636" s="46"/>
      <c r="HA636" s="46"/>
      <c r="HB636" s="46"/>
      <c r="HC636" s="46"/>
      <c r="HD636" s="46"/>
      <c r="HE636" s="46"/>
      <c r="HF636" s="46"/>
      <c r="HG636" s="46"/>
      <c r="HH636" s="46"/>
      <c r="HI636" s="46"/>
      <c r="HJ636" s="46"/>
      <c r="HK636" s="46"/>
      <c r="HL636" s="46"/>
      <c r="HM636" s="46"/>
      <c r="HN636" s="46"/>
      <c r="HO636" s="46"/>
      <c r="HP636" s="46"/>
      <c r="HQ636" s="46"/>
      <c r="HR636" s="46"/>
      <c r="HS636" s="46"/>
      <c r="HT636" s="46"/>
      <c r="HU636" s="46"/>
      <c r="HV636" s="46"/>
      <c r="HW636" s="46"/>
      <c r="HX636" s="46"/>
      <c r="HY636" s="46"/>
      <c r="HZ636" s="46"/>
      <c r="IA636" s="46"/>
      <c r="IB636" s="46"/>
      <c r="IC636" s="46"/>
      <c r="ID636" s="46"/>
      <c r="IE636" s="46"/>
      <c r="IF636" s="46"/>
      <c r="IG636" s="46"/>
      <c r="IH636" s="46"/>
      <c r="II636" s="46"/>
      <c r="IJ636" s="46"/>
      <c r="IK636" s="46"/>
      <c r="IL636" s="46"/>
      <c r="IM636" s="46"/>
      <c r="IN636" s="46"/>
      <c r="IO636" s="46"/>
      <c r="IP636" s="46"/>
      <c r="IQ636" s="46"/>
      <c r="IR636" s="46"/>
      <c r="IS636" s="46"/>
      <c r="IT636" s="46"/>
      <c r="IU636" s="46"/>
      <c r="IV636" s="46"/>
      <c r="IW636" s="46"/>
      <c r="IX636" s="46"/>
      <c r="IY636" s="46"/>
      <c r="IZ636" s="46"/>
      <c r="JA636" s="46"/>
      <c r="JB636" s="46"/>
      <c r="JC636" s="46"/>
      <c r="JD636" s="46"/>
      <c r="JE636" s="46"/>
    </row>
    <row r="637" spans="1:265" s="7" customFormat="1" ht="15" customHeight="1" thickBot="1" x14ac:dyDescent="0.25">
      <c r="A637" s="98"/>
      <c r="B637" s="73" t="s">
        <v>367</v>
      </c>
      <c r="C637" s="118"/>
      <c r="D637" s="870" t="s">
        <v>588</v>
      </c>
      <c r="E637" s="879"/>
      <c r="F637" s="461"/>
      <c r="G637" s="462"/>
      <c r="H637" s="181" t="s">
        <v>351</v>
      </c>
      <c r="I637" s="181" t="s">
        <v>2177</v>
      </c>
      <c r="J637" s="181"/>
      <c r="K637" s="219" t="s">
        <v>1194</v>
      </c>
      <c r="L637" s="219" t="s">
        <v>401</v>
      </c>
      <c r="M637" s="511" t="s">
        <v>396</v>
      </c>
      <c r="N637" s="511" t="s">
        <v>1386</v>
      </c>
      <c r="O637" s="219" t="s">
        <v>839</v>
      </c>
      <c r="P637" s="2159">
        <f t="shared" si="51"/>
        <v>3</v>
      </c>
      <c r="Q637" s="325">
        <v>3</v>
      </c>
      <c r="R637" s="326"/>
      <c r="S637" s="326"/>
      <c r="T637" s="326"/>
      <c r="U637" s="326"/>
      <c r="V637" s="326"/>
      <c r="W637" s="327"/>
      <c r="X637" s="119"/>
      <c r="Y637" s="119"/>
      <c r="Z637" s="63"/>
      <c r="AA637" s="46"/>
      <c r="AB637" s="46"/>
      <c r="AC637" s="46" t="str">
        <f t="shared" si="54"/>
        <v/>
      </c>
      <c r="AD637" s="46"/>
      <c r="AE637" s="46"/>
      <c r="AF637" s="2111">
        <f t="shared" si="52"/>
        <v>3</v>
      </c>
      <c r="AG637" s="2111">
        <f t="shared" si="53"/>
        <v>0</v>
      </c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  <c r="BP637" s="46"/>
      <c r="BQ637" s="46"/>
      <c r="BR637" s="46"/>
      <c r="BS637" s="46"/>
      <c r="BT637" s="46"/>
      <c r="BU637" s="46"/>
      <c r="BV637" s="46"/>
      <c r="BW637" s="46"/>
      <c r="BX637" s="46"/>
      <c r="BY637" s="46"/>
      <c r="BZ637" s="46"/>
      <c r="CA637" s="46"/>
      <c r="CB637" s="46"/>
      <c r="CC637" s="46"/>
      <c r="CD637" s="46"/>
      <c r="CE637" s="46"/>
      <c r="CF637" s="46"/>
      <c r="CG637" s="46"/>
      <c r="CH637" s="46"/>
      <c r="CI637" s="46"/>
      <c r="CJ637" s="46"/>
      <c r="CK637" s="46"/>
      <c r="CL637" s="46"/>
      <c r="CM637" s="46"/>
      <c r="CN637" s="46"/>
      <c r="CO637" s="46"/>
      <c r="CP637" s="46"/>
      <c r="CQ637" s="46"/>
      <c r="CR637" s="46"/>
      <c r="CS637" s="46"/>
      <c r="CT637" s="46"/>
      <c r="CU637" s="46"/>
      <c r="CV637" s="46"/>
      <c r="CW637" s="46"/>
      <c r="CX637" s="46"/>
      <c r="CY637" s="46"/>
      <c r="CZ637" s="46"/>
      <c r="DA637" s="46"/>
      <c r="DB637" s="46"/>
      <c r="DC637" s="46"/>
      <c r="DD637" s="46"/>
      <c r="DE637" s="46"/>
      <c r="DF637" s="46"/>
      <c r="DG637" s="46"/>
      <c r="DH637" s="46"/>
      <c r="DI637" s="46"/>
      <c r="DJ637" s="46"/>
      <c r="DK637" s="46"/>
      <c r="DL637" s="46"/>
      <c r="DM637" s="46"/>
      <c r="DN637" s="46"/>
      <c r="DO637" s="46"/>
      <c r="DP637" s="46"/>
      <c r="DQ637" s="46"/>
      <c r="DR637" s="46"/>
      <c r="DS637" s="46"/>
      <c r="DT637" s="46"/>
      <c r="DU637" s="46"/>
      <c r="DV637" s="46"/>
      <c r="DW637" s="46"/>
      <c r="DX637" s="46"/>
      <c r="DY637" s="46"/>
      <c r="DZ637" s="46"/>
      <c r="EA637" s="46"/>
      <c r="EB637" s="46"/>
      <c r="EC637" s="46"/>
      <c r="ED637" s="46"/>
      <c r="EE637" s="46"/>
      <c r="EF637" s="46"/>
      <c r="EG637" s="46"/>
      <c r="EH637" s="46"/>
      <c r="EI637" s="46"/>
      <c r="EJ637" s="46"/>
      <c r="EK637" s="46"/>
      <c r="EL637" s="46"/>
      <c r="EM637" s="46"/>
      <c r="EN637" s="46"/>
      <c r="EO637" s="46"/>
      <c r="EP637" s="46"/>
      <c r="EQ637" s="46"/>
      <c r="ER637" s="46"/>
      <c r="ES637" s="46"/>
      <c r="ET637" s="46"/>
      <c r="EU637" s="46"/>
      <c r="EV637" s="46"/>
      <c r="EW637" s="46"/>
      <c r="EX637" s="46"/>
      <c r="EY637" s="46"/>
      <c r="EZ637" s="46"/>
      <c r="FA637" s="46"/>
      <c r="FB637" s="46"/>
      <c r="FC637" s="46"/>
      <c r="FD637" s="46"/>
      <c r="FE637" s="46"/>
      <c r="FF637" s="46"/>
      <c r="FG637" s="46"/>
      <c r="FH637" s="46"/>
      <c r="FI637" s="46"/>
      <c r="FJ637" s="46"/>
      <c r="FK637" s="46"/>
      <c r="FL637" s="46"/>
      <c r="FM637" s="46"/>
      <c r="FN637" s="46"/>
      <c r="FO637" s="46"/>
      <c r="FP637" s="46"/>
      <c r="FQ637" s="46"/>
      <c r="FR637" s="46"/>
      <c r="FS637" s="46"/>
      <c r="FT637" s="46"/>
      <c r="FU637" s="46"/>
      <c r="FV637" s="46"/>
      <c r="FW637" s="46"/>
      <c r="FX637" s="46"/>
      <c r="FY637" s="46"/>
      <c r="FZ637" s="46"/>
      <c r="GA637" s="46"/>
      <c r="GB637" s="46"/>
      <c r="GC637" s="46"/>
      <c r="GD637" s="46"/>
      <c r="GE637" s="46"/>
      <c r="GF637" s="46"/>
      <c r="GG637" s="46"/>
      <c r="GH637" s="46"/>
      <c r="GI637" s="46"/>
      <c r="GJ637" s="46"/>
      <c r="GK637" s="46"/>
      <c r="GL637" s="46"/>
      <c r="GM637" s="46"/>
      <c r="GN637" s="46"/>
      <c r="GO637" s="46"/>
      <c r="GP637" s="46"/>
      <c r="GQ637" s="46"/>
      <c r="GR637" s="46"/>
      <c r="GS637" s="46"/>
      <c r="GT637" s="46"/>
      <c r="GU637" s="46"/>
      <c r="GV637" s="46"/>
      <c r="GW637" s="46"/>
      <c r="GX637" s="46"/>
      <c r="GY637" s="46"/>
      <c r="GZ637" s="46"/>
      <c r="HA637" s="46"/>
      <c r="HB637" s="46"/>
      <c r="HC637" s="46"/>
      <c r="HD637" s="46"/>
      <c r="HE637" s="46"/>
      <c r="HF637" s="46"/>
      <c r="HG637" s="46"/>
      <c r="HH637" s="46"/>
      <c r="HI637" s="46"/>
      <c r="HJ637" s="46"/>
      <c r="HK637" s="46"/>
      <c r="HL637" s="46"/>
      <c r="HM637" s="46"/>
      <c r="HN637" s="46"/>
      <c r="HO637" s="46"/>
      <c r="HP637" s="46"/>
      <c r="HQ637" s="46"/>
      <c r="HR637" s="46"/>
      <c r="HS637" s="46"/>
      <c r="HT637" s="46"/>
      <c r="HU637" s="46"/>
      <c r="HV637" s="46"/>
      <c r="HW637" s="46"/>
      <c r="HX637" s="46"/>
      <c r="HY637" s="46"/>
      <c r="HZ637" s="46"/>
      <c r="IA637" s="46"/>
      <c r="IB637" s="46"/>
      <c r="IC637" s="46"/>
      <c r="ID637" s="46"/>
      <c r="IE637" s="46"/>
      <c r="IF637" s="46"/>
      <c r="IG637" s="46"/>
      <c r="IH637" s="46"/>
      <c r="II637" s="46"/>
      <c r="IJ637" s="46"/>
      <c r="IK637" s="46"/>
      <c r="IL637" s="46"/>
      <c r="IM637" s="46"/>
      <c r="IN637" s="46"/>
      <c r="IO637" s="46"/>
      <c r="IP637" s="46"/>
      <c r="IQ637" s="46"/>
      <c r="IR637" s="46"/>
      <c r="IS637" s="46"/>
      <c r="IT637" s="46"/>
      <c r="IU637" s="46"/>
      <c r="IV637" s="46"/>
      <c r="IW637" s="46"/>
      <c r="IX637" s="46"/>
      <c r="IY637" s="46"/>
      <c r="IZ637" s="46"/>
      <c r="JA637" s="46"/>
      <c r="JB637" s="46"/>
      <c r="JC637" s="46"/>
      <c r="JD637" s="46"/>
      <c r="JE637" s="46"/>
    </row>
    <row r="638" spans="1:265" s="7" customFormat="1" ht="15" customHeight="1" thickBot="1" x14ac:dyDescent="0.25">
      <c r="A638" s="98"/>
      <c r="B638" s="73" t="s">
        <v>367</v>
      </c>
      <c r="C638" s="118"/>
      <c r="D638" s="870" t="s">
        <v>588</v>
      </c>
      <c r="E638" s="879"/>
      <c r="F638" s="461"/>
      <c r="G638" s="462"/>
      <c r="H638" s="181" t="s">
        <v>351</v>
      </c>
      <c r="I638" s="181" t="s">
        <v>2177</v>
      </c>
      <c r="J638" s="181"/>
      <c r="K638" s="219" t="s">
        <v>1623</v>
      </c>
      <c r="L638" s="219" t="s">
        <v>401</v>
      </c>
      <c r="M638" s="511" t="s">
        <v>391</v>
      </c>
      <c r="N638" s="511" t="s">
        <v>1386</v>
      </c>
      <c r="O638" s="219" t="s">
        <v>839</v>
      </c>
      <c r="P638" s="2159">
        <f t="shared" si="51"/>
        <v>4</v>
      </c>
      <c r="Q638" s="325">
        <v>3</v>
      </c>
      <c r="R638" s="326">
        <v>1</v>
      </c>
      <c r="S638" s="326"/>
      <c r="T638" s="326"/>
      <c r="U638" s="326"/>
      <c r="V638" s="326"/>
      <c r="W638" s="327"/>
      <c r="X638" s="119"/>
      <c r="Y638" s="119"/>
      <c r="Z638" s="63"/>
      <c r="AA638" s="46"/>
      <c r="AB638" s="46"/>
      <c r="AC638" s="46" t="str">
        <f t="shared" si="54"/>
        <v/>
      </c>
      <c r="AD638" s="46"/>
      <c r="AE638" s="46"/>
      <c r="AF638" s="2111">
        <f t="shared" si="52"/>
        <v>4</v>
      </c>
      <c r="AG638" s="2111">
        <f t="shared" si="53"/>
        <v>0</v>
      </c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  <c r="BP638" s="46"/>
      <c r="BQ638" s="46"/>
      <c r="BR638" s="46"/>
      <c r="BS638" s="46"/>
      <c r="BT638" s="46"/>
      <c r="BU638" s="46"/>
      <c r="BV638" s="46"/>
      <c r="BW638" s="46"/>
      <c r="BX638" s="46"/>
      <c r="BY638" s="46"/>
      <c r="BZ638" s="46"/>
      <c r="CA638" s="46"/>
      <c r="CB638" s="46"/>
      <c r="CC638" s="46"/>
      <c r="CD638" s="46"/>
      <c r="CE638" s="46"/>
      <c r="CF638" s="46"/>
      <c r="CG638" s="46"/>
      <c r="CH638" s="46"/>
      <c r="CI638" s="46"/>
      <c r="CJ638" s="46"/>
      <c r="CK638" s="46"/>
      <c r="CL638" s="46"/>
      <c r="CM638" s="46"/>
      <c r="CN638" s="46"/>
      <c r="CO638" s="46"/>
      <c r="CP638" s="46"/>
      <c r="CQ638" s="46"/>
      <c r="CR638" s="46"/>
      <c r="CS638" s="46"/>
      <c r="CT638" s="46"/>
      <c r="CU638" s="46"/>
      <c r="CV638" s="46"/>
      <c r="CW638" s="46"/>
      <c r="CX638" s="46"/>
      <c r="CY638" s="46"/>
      <c r="CZ638" s="46"/>
      <c r="DA638" s="46"/>
      <c r="DB638" s="46"/>
      <c r="DC638" s="46"/>
      <c r="DD638" s="46"/>
      <c r="DE638" s="46"/>
      <c r="DF638" s="46"/>
      <c r="DG638" s="46"/>
      <c r="DH638" s="46"/>
      <c r="DI638" s="46"/>
      <c r="DJ638" s="46"/>
      <c r="DK638" s="46"/>
      <c r="DL638" s="46"/>
      <c r="DM638" s="46"/>
      <c r="DN638" s="46"/>
      <c r="DO638" s="46"/>
      <c r="DP638" s="46"/>
      <c r="DQ638" s="46"/>
      <c r="DR638" s="46"/>
      <c r="DS638" s="46"/>
      <c r="DT638" s="46"/>
      <c r="DU638" s="46"/>
      <c r="DV638" s="46"/>
      <c r="DW638" s="46"/>
      <c r="DX638" s="46"/>
      <c r="DY638" s="46"/>
      <c r="DZ638" s="46"/>
      <c r="EA638" s="46"/>
      <c r="EB638" s="46"/>
      <c r="EC638" s="46"/>
      <c r="ED638" s="46"/>
      <c r="EE638" s="46"/>
      <c r="EF638" s="46"/>
      <c r="EG638" s="46"/>
      <c r="EH638" s="46"/>
      <c r="EI638" s="46"/>
      <c r="EJ638" s="46"/>
      <c r="EK638" s="46"/>
      <c r="EL638" s="46"/>
      <c r="EM638" s="46"/>
      <c r="EN638" s="46"/>
      <c r="EO638" s="46"/>
      <c r="EP638" s="46"/>
      <c r="EQ638" s="46"/>
      <c r="ER638" s="46"/>
      <c r="ES638" s="46"/>
      <c r="ET638" s="46"/>
      <c r="EU638" s="46"/>
      <c r="EV638" s="46"/>
      <c r="EW638" s="46"/>
      <c r="EX638" s="46"/>
      <c r="EY638" s="46"/>
      <c r="EZ638" s="46"/>
      <c r="FA638" s="46"/>
      <c r="FB638" s="46"/>
      <c r="FC638" s="46"/>
      <c r="FD638" s="46"/>
      <c r="FE638" s="46"/>
      <c r="FF638" s="46"/>
      <c r="FG638" s="46"/>
      <c r="FH638" s="46"/>
      <c r="FI638" s="46"/>
      <c r="FJ638" s="46"/>
      <c r="FK638" s="46"/>
      <c r="FL638" s="46"/>
      <c r="FM638" s="46"/>
      <c r="FN638" s="46"/>
      <c r="FO638" s="46"/>
      <c r="FP638" s="46"/>
      <c r="FQ638" s="46"/>
      <c r="FR638" s="46"/>
      <c r="FS638" s="46"/>
      <c r="FT638" s="46"/>
      <c r="FU638" s="46"/>
      <c r="FV638" s="46"/>
      <c r="FW638" s="46"/>
      <c r="FX638" s="46"/>
      <c r="FY638" s="46"/>
      <c r="FZ638" s="46"/>
      <c r="GA638" s="46"/>
      <c r="GB638" s="46"/>
      <c r="GC638" s="46"/>
      <c r="GD638" s="46"/>
      <c r="GE638" s="46"/>
      <c r="GF638" s="46"/>
      <c r="GG638" s="46"/>
      <c r="GH638" s="46"/>
      <c r="GI638" s="46"/>
      <c r="GJ638" s="46"/>
      <c r="GK638" s="46"/>
      <c r="GL638" s="46"/>
      <c r="GM638" s="46"/>
      <c r="GN638" s="46"/>
      <c r="GO638" s="46"/>
      <c r="GP638" s="46"/>
      <c r="GQ638" s="46"/>
      <c r="GR638" s="46"/>
      <c r="GS638" s="46"/>
      <c r="GT638" s="46"/>
      <c r="GU638" s="46"/>
      <c r="GV638" s="46"/>
      <c r="GW638" s="46"/>
      <c r="GX638" s="46"/>
      <c r="GY638" s="46"/>
      <c r="GZ638" s="46"/>
      <c r="HA638" s="46"/>
      <c r="HB638" s="46"/>
      <c r="HC638" s="46"/>
      <c r="HD638" s="46"/>
      <c r="HE638" s="46"/>
      <c r="HF638" s="46"/>
      <c r="HG638" s="46"/>
      <c r="HH638" s="46"/>
      <c r="HI638" s="46"/>
      <c r="HJ638" s="46"/>
      <c r="HK638" s="46"/>
      <c r="HL638" s="46"/>
      <c r="HM638" s="46"/>
      <c r="HN638" s="46"/>
      <c r="HO638" s="46"/>
      <c r="HP638" s="46"/>
      <c r="HQ638" s="46"/>
      <c r="HR638" s="46"/>
      <c r="HS638" s="46"/>
      <c r="HT638" s="46"/>
      <c r="HU638" s="46"/>
      <c r="HV638" s="46"/>
      <c r="HW638" s="46"/>
      <c r="HX638" s="46"/>
      <c r="HY638" s="46"/>
      <c r="HZ638" s="46"/>
      <c r="IA638" s="46"/>
      <c r="IB638" s="46"/>
      <c r="IC638" s="46"/>
      <c r="ID638" s="46"/>
      <c r="IE638" s="46"/>
      <c r="IF638" s="46"/>
      <c r="IG638" s="46"/>
      <c r="IH638" s="46"/>
      <c r="II638" s="46"/>
      <c r="IJ638" s="46"/>
      <c r="IK638" s="46"/>
      <c r="IL638" s="46"/>
      <c r="IM638" s="46"/>
      <c r="IN638" s="46"/>
      <c r="IO638" s="46"/>
      <c r="IP638" s="46"/>
      <c r="IQ638" s="46"/>
      <c r="IR638" s="46"/>
      <c r="IS638" s="46"/>
      <c r="IT638" s="46"/>
      <c r="IU638" s="46"/>
      <c r="IV638" s="46"/>
      <c r="IW638" s="46"/>
      <c r="IX638" s="46"/>
      <c r="IY638" s="46"/>
      <c r="IZ638" s="46"/>
      <c r="JA638" s="46"/>
      <c r="JB638" s="46"/>
      <c r="JC638" s="46"/>
      <c r="JD638" s="46"/>
      <c r="JE638" s="46"/>
    </row>
    <row r="639" spans="1:265" s="7" customFormat="1" ht="15" customHeight="1" thickBot="1" x14ac:dyDescent="0.25">
      <c r="A639" s="98"/>
      <c r="B639" s="73" t="s">
        <v>367</v>
      </c>
      <c r="C639" s="118"/>
      <c r="D639" s="870" t="s">
        <v>588</v>
      </c>
      <c r="E639" s="879"/>
      <c r="F639" s="461"/>
      <c r="G639" s="462"/>
      <c r="H639" s="181" t="s">
        <v>351</v>
      </c>
      <c r="I639" s="181" t="s">
        <v>2177</v>
      </c>
      <c r="J639" s="1757" t="s">
        <v>1424</v>
      </c>
      <c r="K639" s="219" t="s">
        <v>1507</v>
      </c>
      <c r="L639" s="219"/>
      <c r="M639" s="511"/>
      <c r="N639" s="511"/>
      <c r="O639" s="219"/>
      <c r="P639" s="2159">
        <f t="shared" si="51"/>
        <v>0</v>
      </c>
      <c r="Q639" s="325"/>
      <c r="R639" s="326"/>
      <c r="S639" s="326"/>
      <c r="T639" s="326"/>
      <c r="U639" s="326"/>
      <c r="V639" s="326"/>
      <c r="W639" s="327">
        <v>4</v>
      </c>
      <c r="X639" s="119"/>
      <c r="Y639" s="119"/>
      <c r="Z639" s="63"/>
      <c r="AA639" s="46"/>
      <c r="AB639" s="46"/>
      <c r="AC639" s="46" t="str">
        <f t="shared" si="54"/>
        <v/>
      </c>
      <c r="AD639" s="46"/>
      <c r="AE639" s="46"/>
      <c r="AF639" s="2111">
        <f t="shared" si="52"/>
        <v>0</v>
      </c>
      <c r="AG639" s="2111">
        <f t="shared" si="53"/>
        <v>4</v>
      </c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6"/>
      <c r="CR639" s="46"/>
      <c r="CS639" s="46"/>
      <c r="CT639" s="46"/>
      <c r="CU639" s="46"/>
      <c r="CV639" s="46"/>
      <c r="CW639" s="46"/>
      <c r="CX639" s="46"/>
      <c r="CY639" s="46"/>
      <c r="CZ639" s="46"/>
      <c r="DA639" s="46"/>
      <c r="DB639" s="46"/>
      <c r="DC639" s="46"/>
      <c r="DD639" s="46"/>
      <c r="DE639" s="46"/>
      <c r="DF639" s="46"/>
      <c r="DG639" s="46"/>
      <c r="DH639" s="46"/>
      <c r="DI639" s="46"/>
      <c r="DJ639" s="46"/>
      <c r="DK639" s="46"/>
      <c r="DL639" s="46"/>
      <c r="DM639" s="46"/>
      <c r="DN639" s="46"/>
      <c r="DO639" s="46"/>
      <c r="DP639" s="46"/>
      <c r="DQ639" s="46"/>
      <c r="DR639" s="46"/>
      <c r="DS639" s="46"/>
      <c r="DT639" s="46"/>
      <c r="DU639" s="46"/>
      <c r="DV639" s="46"/>
      <c r="DW639" s="46"/>
      <c r="DX639" s="46"/>
      <c r="DY639" s="46"/>
      <c r="DZ639" s="46"/>
      <c r="EA639" s="46"/>
      <c r="EB639" s="46"/>
      <c r="EC639" s="46"/>
      <c r="ED639" s="46"/>
      <c r="EE639" s="46"/>
      <c r="EF639" s="46"/>
      <c r="EG639" s="46"/>
      <c r="EH639" s="46"/>
      <c r="EI639" s="46"/>
      <c r="EJ639" s="46"/>
      <c r="EK639" s="46"/>
      <c r="EL639" s="46"/>
      <c r="EM639" s="46"/>
      <c r="EN639" s="46"/>
      <c r="EO639" s="46"/>
      <c r="EP639" s="46"/>
      <c r="EQ639" s="46"/>
      <c r="ER639" s="46"/>
      <c r="ES639" s="46"/>
      <c r="ET639" s="46"/>
      <c r="EU639" s="46"/>
      <c r="EV639" s="46"/>
      <c r="EW639" s="46"/>
      <c r="EX639" s="46"/>
      <c r="EY639" s="46"/>
      <c r="EZ639" s="46"/>
      <c r="FA639" s="46"/>
      <c r="FB639" s="46"/>
      <c r="FC639" s="46"/>
      <c r="FD639" s="46"/>
      <c r="FE639" s="46"/>
      <c r="FF639" s="46"/>
      <c r="FG639" s="46"/>
      <c r="FH639" s="46"/>
      <c r="FI639" s="46"/>
      <c r="FJ639" s="46"/>
      <c r="FK639" s="46"/>
      <c r="FL639" s="46"/>
      <c r="FM639" s="46"/>
      <c r="FN639" s="46"/>
      <c r="FO639" s="46"/>
      <c r="FP639" s="46"/>
      <c r="FQ639" s="46"/>
      <c r="FR639" s="46"/>
      <c r="FS639" s="46"/>
      <c r="FT639" s="46"/>
      <c r="FU639" s="46"/>
      <c r="FV639" s="46"/>
      <c r="FW639" s="46"/>
      <c r="FX639" s="46"/>
      <c r="FY639" s="46"/>
      <c r="FZ639" s="46"/>
      <c r="GA639" s="46"/>
      <c r="GB639" s="46"/>
      <c r="GC639" s="46"/>
      <c r="GD639" s="46"/>
      <c r="GE639" s="46"/>
      <c r="GF639" s="46"/>
      <c r="GG639" s="46"/>
      <c r="GH639" s="46"/>
      <c r="GI639" s="46"/>
      <c r="GJ639" s="46"/>
      <c r="GK639" s="46"/>
      <c r="GL639" s="46"/>
      <c r="GM639" s="46"/>
      <c r="GN639" s="46"/>
      <c r="GO639" s="46"/>
      <c r="GP639" s="46"/>
      <c r="GQ639" s="46"/>
      <c r="GR639" s="46"/>
      <c r="GS639" s="46"/>
      <c r="GT639" s="46"/>
      <c r="GU639" s="46"/>
      <c r="GV639" s="46"/>
      <c r="GW639" s="46"/>
      <c r="GX639" s="46"/>
      <c r="GY639" s="46"/>
      <c r="GZ639" s="46"/>
      <c r="HA639" s="46"/>
      <c r="HB639" s="46"/>
      <c r="HC639" s="46"/>
      <c r="HD639" s="46"/>
      <c r="HE639" s="46"/>
      <c r="HF639" s="46"/>
      <c r="HG639" s="46"/>
      <c r="HH639" s="46"/>
      <c r="HI639" s="46"/>
      <c r="HJ639" s="46"/>
      <c r="HK639" s="46"/>
      <c r="HL639" s="46"/>
      <c r="HM639" s="46"/>
      <c r="HN639" s="46"/>
      <c r="HO639" s="46"/>
      <c r="HP639" s="46"/>
      <c r="HQ639" s="46"/>
      <c r="HR639" s="46"/>
      <c r="HS639" s="46"/>
      <c r="HT639" s="46"/>
      <c r="HU639" s="46"/>
      <c r="HV639" s="46"/>
      <c r="HW639" s="46"/>
      <c r="HX639" s="46"/>
      <c r="HY639" s="46"/>
      <c r="HZ639" s="46"/>
      <c r="IA639" s="46"/>
      <c r="IB639" s="46"/>
      <c r="IC639" s="46"/>
      <c r="ID639" s="46"/>
      <c r="IE639" s="46"/>
      <c r="IF639" s="46"/>
      <c r="IG639" s="46"/>
      <c r="IH639" s="46"/>
      <c r="II639" s="46"/>
      <c r="IJ639" s="46"/>
      <c r="IK639" s="46"/>
      <c r="IL639" s="46"/>
      <c r="IM639" s="46"/>
      <c r="IN639" s="46"/>
      <c r="IO639" s="46"/>
      <c r="IP639" s="46"/>
      <c r="IQ639" s="46"/>
      <c r="IR639" s="46"/>
      <c r="IS639" s="46"/>
      <c r="IT639" s="46"/>
      <c r="IU639" s="46"/>
      <c r="IV639" s="46"/>
      <c r="IW639" s="46"/>
      <c r="IX639" s="46"/>
      <c r="IY639" s="46"/>
      <c r="IZ639" s="46"/>
      <c r="JA639" s="46"/>
      <c r="JB639" s="46"/>
      <c r="JC639" s="46"/>
      <c r="JD639" s="46"/>
      <c r="JE639" s="46"/>
    </row>
    <row r="640" spans="1:265" s="7" customFormat="1" ht="15" customHeight="1" thickBot="1" x14ac:dyDescent="0.25">
      <c r="A640" s="98"/>
      <c r="B640" s="73" t="s">
        <v>367</v>
      </c>
      <c r="C640" s="118"/>
      <c r="D640" s="870" t="s">
        <v>588</v>
      </c>
      <c r="E640" s="879"/>
      <c r="F640" s="461"/>
      <c r="G640" s="462"/>
      <c r="H640" s="181" t="s">
        <v>351</v>
      </c>
      <c r="I640" s="181" t="s">
        <v>352</v>
      </c>
      <c r="J640" s="1801" t="s">
        <v>96</v>
      </c>
      <c r="K640" s="232" t="s">
        <v>2149</v>
      </c>
      <c r="L640" s="219"/>
      <c r="M640" s="511"/>
      <c r="N640" s="511"/>
      <c r="O640" s="219"/>
      <c r="P640" s="2159">
        <f t="shared" si="51"/>
        <v>0</v>
      </c>
      <c r="Q640" s="325"/>
      <c r="R640" s="326"/>
      <c r="S640" s="326"/>
      <c r="T640" s="326"/>
      <c r="U640" s="326"/>
      <c r="V640" s="326">
        <v>5</v>
      </c>
      <c r="W640" s="327"/>
      <c r="X640" s="119"/>
      <c r="Y640" s="119"/>
      <c r="Z640" s="63"/>
      <c r="AA640" s="46"/>
      <c r="AB640" s="46"/>
      <c r="AC640" s="46" t="str">
        <f t="shared" si="54"/>
        <v/>
      </c>
      <c r="AD640" s="46"/>
      <c r="AE640" s="46"/>
      <c r="AF640" s="2111">
        <f t="shared" si="52"/>
        <v>0</v>
      </c>
      <c r="AG640" s="2111">
        <f t="shared" si="53"/>
        <v>0</v>
      </c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  <c r="CB640" s="46"/>
      <c r="CC640" s="46"/>
      <c r="CD640" s="46"/>
      <c r="CE640" s="46"/>
      <c r="CF640" s="46"/>
      <c r="CG640" s="46"/>
      <c r="CH640" s="46"/>
      <c r="CI640" s="46"/>
      <c r="CJ640" s="46"/>
      <c r="CK640" s="46"/>
      <c r="CL640" s="46"/>
      <c r="CM640" s="46"/>
      <c r="CN640" s="46"/>
      <c r="CO640" s="46"/>
      <c r="CP640" s="46"/>
      <c r="CQ640" s="46"/>
      <c r="CR640" s="46"/>
      <c r="CS640" s="46"/>
      <c r="CT640" s="46"/>
      <c r="CU640" s="46"/>
      <c r="CV640" s="46"/>
      <c r="CW640" s="46"/>
      <c r="CX640" s="46"/>
      <c r="CY640" s="46"/>
      <c r="CZ640" s="46"/>
      <c r="DA640" s="46"/>
      <c r="DB640" s="46"/>
      <c r="DC640" s="46"/>
      <c r="DD640" s="46"/>
      <c r="DE640" s="46"/>
      <c r="DF640" s="46"/>
      <c r="DG640" s="46"/>
      <c r="DH640" s="46"/>
      <c r="DI640" s="46"/>
      <c r="DJ640" s="46"/>
      <c r="DK640" s="46"/>
      <c r="DL640" s="46"/>
      <c r="DM640" s="46"/>
      <c r="DN640" s="46"/>
      <c r="DO640" s="46"/>
      <c r="DP640" s="46"/>
      <c r="DQ640" s="46"/>
      <c r="DR640" s="46"/>
      <c r="DS640" s="46"/>
      <c r="DT640" s="46"/>
      <c r="DU640" s="46"/>
      <c r="DV640" s="46"/>
      <c r="DW640" s="46"/>
      <c r="DX640" s="46"/>
      <c r="DY640" s="46"/>
      <c r="DZ640" s="46"/>
      <c r="EA640" s="46"/>
      <c r="EB640" s="46"/>
      <c r="EC640" s="46"/>
      <c r="ED640" s="46"/>
      <c r="EE640" s="46"/>
      <c r="EF640" s="46"/>
      <c r="EG640" s="46"/>
      <c r="EH640" s="46"/>
      <c r="EI640" s="46"/>
      <c r="EJ640" s="46"/>
      <c r="EK640" s="46"/>
      <c r="EL640" s="46"/>
      <c r="EM640" s="46"/>
      <c r="EN640" s="46"/>
      <c r="EO640" s="46"/>
      <c r="EP640" s="46"/>
      <c r="EQ640" s="46"/>
      <c r="ER640" s="46"/>
      <c r="ES640" s="46"/>
      <c r="ET640" s="46"/>
      <c r="EU640" s="46"/>
      <c r="EV640" s="46"/>
      <c r="EW640" s="46"/>
      <c r="EX640" s="46"/>
      <c r="EY640" s="46"/>
      <c r="EZ640" s="46"/>
      <c r="FA640" s="46"/>
      <c r="FB640" s="46"/>
      <c r="FC640" s="46"/>
      <c r="FD640" s="46"/>
      <c r="FE640" s="46"/>
      <c r="FF640" s="46"/>
      <c r="FG640" s="46"/>
      <c r="FH640" s="46"/>
      <c r="FI640" s="46"/>
      <c r="FJ640" s="46"/>
      <c r="FK640" s="46"/>
      <c r="FL640" s="46"/>
      <c r="FM640" s="46"/>
      <c r="FN640" s="46"/>
      <c r="FO640" s="46"/>
      <c r="FP640" s="46"/>
      <c r="FQ640" s="46"/>
      <c r="FR640" s="46"/>
      <c r="FS640" s="46"/>
      <c r="FT640" s="46"/>
      <c r="FU640" s="46"/>
      <c r="FV640" s="46"/>
      <c r="FW640" s="46"/>
      <c r="FX640" s="46"/>
      <c r="FY640" s="46"/>
      <c r="FZ640" s="46"/>
      <c r="GA640" s="46"/>
      <c r="GB640" s="46"/>
      <c r="GC640" s="46"/>
      <c r="GD640" s="46"/>
      <c r="GE640" s="46"/>
      <c r="GF640" s="46"/>
      <c r="GG640" s="46"/>
      <c r="GH640" s="46"/>
      <c r="GI640" s="46"/>
      <c r="GJ640" s="46"/>
      <c r="GK640" s="46"/>
      <c r="GL640" s="46"/>
      <c r="GM640" s="46"/>
      <c r="GN640" s="46"/>
      <c r="GO640" s="46"/>
      <c r="GP640" s="46"/>
      <c r="GQ640" s="46"/>
      <c r="GR640" s="46"/>
      <c r="GS640" s="46"/>
      <c r="GT640" s="46"/>
      <c r="GU640" s="46"/>
      <c r="GV640" s="46"/>
      <c r="GW640" s="46"/>
      <c r="GX640" s="46"/>
      <c r="GY640" s="46"/>
      <c r="GZ640" s="46"/>
      <c r="HA640" s="46"/>
      <c r="HB640" s="46"/>
      <c r="HC640" s="46"/>
      <c r="HD640" s="46"/>
      <c r="HE640" s="46"/>
      <c r="HF640" s="46"/>
      <c r="HG640" s="46"/>
      <c r="HH640" s="46"/>
      <c r="HI640" s="46"/>
      <c r="HJ640" s="46"/>
      <c r="HK640" s="46"/>
      <c r="HL640" s="46"/>
      <c r="HM640" s="46"/>
      <c r="HN640" s="46"/>
      <c r="HO640" s="46"/>
      <c r="HP640" s="46"/>
      <c r="HQ640" s="46"/>
      <c r="HR640" s="46"/>
      <c r="HS640" s="46"/>
      <c r="HT640" s="46"/>
      <c r="HU640" s="46"/>
      <c r="HV640" s="46"/>
      <c r="HW640" s="46"/>
      <c r="HX640" s="46"/>
      <c r="HY640" s="46"/>
      <c r="HZ640" s="46"/>
      <c r="IA640" s="46"/>
      <c r="IB640" s="46"/>
      <c r="IC640" s="46"/>
      <c r="ID640" s="46"/>
      <c r="IE640" s="46"/>
      <c r="IF640" s="46"/>
      <c r="IG640" s="46"/>
      <c r="IH640" s="46"/>
      <c r="II640" s="46"/>
      <c r="IJ640" s="46"/>
      <c r="IK640" s="46"/>
      <c r="IL640" s="46"/>
      <c r="IM640" s="46"/>
      <c r="IN640" s="46"/>
      <c r="IO640" s="46"/>
      <c r="IP640" s="46"/>
      <c r="IQ640" s="46"/>
      <c r="IR640" s="46"/>
      <c r="IS640" s="46"/>
      <c r="IT640" s="46"/>
      <c r="IU640" s="46"/>
      <c r="IV640" s="46"/>
      <c r="IW640" s="46"/>
      <c r="IX640" s="46"/>
      <c r="IY640" s="46"/>
      <c r="IZ640" s="46"/>
      <c r="JA640" s="46"/>
      <c r="JB640" s="46"/>
      <c r="JC640" s="46"/>
      <c r="JD640" s="46"/>
      <c r="JE640" s="46"/>
    </row>
    <row r="641" spans="1:265" s="7" customFormat="1" ht="15" customHeight="1" thickBot="1" x14ac:dyDescent="0.25">
      <c r="A641" s="98"/>
      <c r="B641" s="73" t="s">
        <v>367</v>
      </c>
      <c r="C641" s="118"/>
      <c r="D641" s="870" t="s">
        <v>588</v>
      </c>
      <c r="E641" s="879"/>
      <c r="F641" s="461"/>
      <c r="G641" s="462"/>
      <c r="H641" s="181" t="s">
        <v>351</v>
      </c>
      <c r="I641" s="181" t="s">
        <v>352</v>
      </c>
      <c r="J641" s="1740" t="s">
        <v>1425</v>
      </c>
      <c r="K641" s="219" t="s">
        <v>1732</v>
      </c>
      <c r="L641" s="219"/>
      <c r="M641" s="511"/>
      <c r="N641" s="511"/>
      <c r="O641" s="219"/>
      <c r="P641" s="2159">
        <f t="shared" si="51"/>
        <v>0</v>
      </c>
      <c r="Q641" s="325"/>
      <c r="R641" s="326"/>
      <c r="S641" s="326"/>
      <c r="T641" s="326">
        <v>4</v>
      </c>
      <c r="U641" s="326"/>
      <c r="V641" s="326"/>
      <c r="W641" s="327"/>
      <c r="X641" s="119"/>
      <c r="Y641" s="119"/>
      <c r="Z641" s="63"/>
      <c r="AA641" s="46"/>
      <c r="AB641" s="46"/>
      <c r="AC641" s="46" t="str">
        <f t="shared" si="54"/>
        <v/>
      </c>
      <c r="AD641" s="46" t="s">
        <v>2077</v>
      </c>
      <c r="AE641" s="46"/>
      <c r="AF641" s="2111">
        <f t="shared" si="52"/>
        <v>0</v>
      </c>
      <c r="AG641" s="2111">
        <f t="shared" si="53"/>
        <v>0</v>
      </c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  <c r="CB641" s="46"/>
      <c r="CC641" s="46"/>
      <c r="CD641" s="46"/>
      <c r="CE641" s="46"/>
      <c r="CF641" s="46"/>
      <c r="CG641" s="46"/>
      <c r="CH641" s="46"/>
      <c r="CI641" s="46"/>
      <c r="CJ641" s="46"/>
      <c r="CK641" s="46"/>
      <c r="CL641" s="46"/>
      <c r="CM641" s="46"/>
      <c r="CN641" s="46"/>
      <c r="CO641" s="46"/>
      <c r="CP641" s="46"/>
      <c r="CQ641" s="46"/>
      <c r="CR641" s="46"/>
      <c r="CS641" s="46"/>
      <c r="CT641" s="46"/>
      <c r="CU641" s="46"/>
      <c r="CV641" s="46"/>
      <c r="CW641" s="46"/>
      <c r="CX641" s="46"/>
      <c r="CY641" s="46"/>
      <c r="CZ641" s="46"/>
      <c r="DA641" s="46"/>
      <c r="DB641" s="46"/>
      <c r="DC641" s="46"/>
      <c r="DD641" s="46"/>
      <c r="DE641" s="46"/>
      <c r="DF641" s="46"/>
      <c r="DG641" s="46"/>
      <c r="DH641" s="46"/>
      <c r="DI641" s="46"/>
      <c r="DJ641" s="46"/>
      <c r="DK641" s="46"/>
      <c r="DL641" s="46"/>
      <c r="DM641" s="46"/>
      <c r="DN641" s="46"/>
      <c r="DO641" s="46"/>
      <c r="DP641" s="46"/>
      <c r="DQ641" s="46"/>
      <c r="DR641" s="46"/>
      <c r="DS641" s="46"/>
      <c r="DT641" s="46"/>
      <c r="DU641" s="46"/>
      <c r="DV641" s="46"/>
      <c r="DW641" s="46"/>
      <c r="DX641" s="46"/>
      <c r="DY641" s="46"/>
      <c r="DZ641" s="46"/>
      <c r="EA641" s="46"/>
      <c r="EB641" s="46"/>
      <c r="EC641" s="46"/>
      <c r="ED641" s="46"/>
      <c r="EE641" s="46"/>
      <c r="EF641" s="46"/>
      <c r="EG641" s="46"/>
      <c r="EH641" s="46"/>
      <c r="EI641" s="46"/>
      <c r="EJ641" s="46"/>
      <c r="EK641" s="46"/>
      <c r="EL641" s="46"/>
      <c r="EM641" s="46"/>
      <c r="EN641" s="46"/>
      <c r="EO641" s="46"/>
      <c r="EP641" s="46"/>
      <c r="EQ641" s="46"/>
      <c r="ER641" s="46"/>
      <c r="ES641" s="46"/>
      <c r="ET641" s="46"/>
      <c r="EU641" s="46"/>
      <c r="EV641" s="46"/>
      <c r="EW641" s="46"/>
      <c r="EX641" s="46"/>
      <c r="EY641" s="46"/>
      <c r="EZ641" s="46"/>
      <c r="FA641" s="46"/>
      <c r="FB641" s="46"/>
      <c r="FC641" s="46"/>
      <c r="FD641" s="46"/>
      <c r="FE641" s="46"/>
      <c r="FF641" s="46"/>
      <c r="FG641" s="46"/>
      <c r="FH641" s="46"/>
      <c r="FI641" s="46"/>
      <c r="FJ641" s="46"/>
      <c r="FK641" s="46"/>
      <c r="FL641" s="46"/>
      <c r="FM641" s="46"/>
      <c r="FN641" s="46"/>
      <c r="FO641" s="46"/>
      <c r="FP641" s="46"/>
      <c r="FQ641" s="46"/>
      <c r="FR641" s="46"/>
      <c r="FS641" s="46"/>
      <c r="FT641" s="46"/>
      <c r="FU641" s="46"/>
      <c r="FV641" s="46"/>
      <c r="FW641" s="46"/>
      <c r="FX641" s="46"/>
      <c r="FY641" s="46"/>
      <c r="FZ641" s="46"/>
      <c r="GA641" s="46"/>
      <c r="GB641" s="46"/>
      <c r="GC641" s="46"/>
      <c r="GD641" s="46"/>
      <c r="GE641" s="46"/>
      <c r="GF641" s="46"/>
      <c r="GG641" s="46"/>
      <c r="GH641" s="46"/>
      <c r="GI641" s="46"/>
      <c r="GJ641" s="46"/>
      <c r="GK641" s="46"/>
      <c r="GL641" s="46"/>
      <c r="GM641" s="46"/>
      <c r="GN641" s="46"/>
      <c r="GO641" s="46"/>
      <c r="GP641" s="46"/>
      <c r="GQ641" s="46"/>
      <c r="GR641" s="46"/>
      <c r="GS641" s="46"/>
      <c r="GT641" s="46"/>
      <c r="GU641" s="46"/>
      <c r="GV641" s="46"/>
      <c r="GW641" s="46"/>
      <c r="GX641" s="46"/>
      <c r="GY641" s="46"/>
      <c r="GZ641" s="46"/>
      <c r="HA641" s="46"/>
      <c r="HB641" s="46"/>
      <c r="HC641" s="46"/>
      <c r="HD641" s="46"/>
      <c r="HE641" s="46"/>
      <c r="HF641" s="46"/>
      <c r="HG641" s="46"/>
      <c r="HH641" s="46"/>
      <c r="HI641" s="46"/>
      <c r="HJ641" s="46"/>
      <c r="HK641" s="46"/>
      <c r="HL641" s="46"/>
      <c r="HM641" s="46"/>
      <c r="HN641" s="46"/>
      <c r="HO641" s="46"/>
      <c r="HP641" s="46"/>
      <c r="HQ641" s="46"/>
      <c r="HR641" s="46"/>
      <c r="HS641" s="46"/>
      <c r="HT641" s="46"/>
      <c r="HU641" s="46"/>
      <c r="HV641" s="46"/>
      <c r="HW641" s="46"/>
      <c r="HX641" s="46"/>
      <c r="HY641" s="46"/>
      <c r="HZ641" s="46"/>
      <c r="IA641" s="46"/>
      <c r="IB641" s="46"/>
      <c r="IC641" s="46"/>
      <c r="ID641" s="46"/>
      <c r="IE641" s="46"/>
      <c r="IF641" s="46"/>
      <c r="IG641" s="46"/>
      <c r="IH641" s="46"/>
      <c r="II641" s="46"/>
      <c r="IJ641" s="46"/>
      <c r="IK641" s="46"/>
      <c r="IL641" s="46"/>
      <c r="IM641" s="46"/>
      <c r="IN641" s="46"/>
      <c r="IO641" s="46"/>
      <c r="IP641" s="46"/>
      <c r="IQ641" s="46"/>
      <c r="IR641" s="46"/>
      <c r="IS641" s="46"/>
      <c r="IT641" s="46"/>
      <c r="IU641" s="46"/>
      <c r="IV641" s="46"/>
      <c r="IW641" s="46"/>
      <c r="IX641" s="46"/>
      <c r="IY641" s="46"/>
      <c r="IZ641" s="46"/>
      <c r="JA641" s="46"/>
      <c r="JB641" s="46"/>
      <c r="JC641" s="46"/>
      <c r="JD641" s="46"/>
      <c r="JE641" s="46"/>
    </row>
    <row r="642" spans="1:265" s="7" customFormat="1" ht="15" customHeight="1" thickBot="1" x14ac:dyDescent="0.25">
      <c r="A642" s="98"/>
      <c r="B642" s="73" t="s">
        <v>367</v>
      </c>
      <c r="C642" s="118"/>
      <c r="D642" s="870" t="s">
        <v>588</v>
      </c>
      <c r="E642" s="879"/>
      <c r="F642" s="461"/>
      <c r="G642" s="462"/>
      <c r="H642" s="181" t="s">
        <v>351</v>
      </c>
      <c r="I642" s="181" t="s">
        <v>352</v>
      </c>
      <c r="J642" s="1756" t="s">
        <v>1424</v>
      </c>
      <c r="K642" s="212" t="s">
        <v>1505</v>
      </c>
      <c r="L642" s="219"/>
      <c r="M642" s="511"/>
      <c r="N642" s="511"/>
      <c r="O642" s="219"/>
      <c r="P642" s="2159">
        <f t="shared" si="51"/>
        <v>0</v>
      </c>
      <c r="Q642" s="325"/>
      <c r="R642" s="326"/>
      <c r="S642" s="326">
        <v>4</v>
      </c>
      <c r="T642" s="326"/>
      <c r="U642" s="326"/>
      <c r="V642" s="326"/>
      <c r="W642" s="327"/>
      <c r="X642" s="119"/>
      <c r="Y642" s="119"/>
      <c r="Z642" s="63"/>
      <c r="AA642" s="46"/>
      <c r="AB642" s="46"/>
      <c r="AC642" s="46" t="str">
        <f t="shared" si="54"/>
        <v/>
      </c>
      <c r="AD642" s="46"/>
      <c r="AE642" s="46"/>
      <c r="AF642" s="2111">
        <f t="shared" si="52"/>
        <v>0</v>
      </c>
      <c r="AG642" s="2111">
        <f t="shared" si="53"/>
        <v>4</v>
      </c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  <c r="CJ642" s="46"/>
      <c r="CK642" s="46"/>
      <c r="CL642" s="46"/>
      <c r="CM642" s="46"/>
      <c r="CN642" s="46"/>
      <c r="CO642" s="46"/>
      <c r="CP642" s="46"/>
      <c r="CQ642" s="46"/>
      <c r="CR642" s="46"/>
      <c r="CS642" s="46"/>
      <c r="CT642" s="46"/>
      <c r="CU642" s="46"/>
      <c r="CV642" s="46"/>
      <c r="CW642" s="46"/>
      <c r="CX642" s="46"/>
      <c r="CY642" s="46"/>
      <c r="CZ642" s="46"/>
      <c r="DA642" s="46"/>
      <c r="DB642" s="46"/>
      <c r="DC642" s="46"/>
      <c r="DD642" s="46"/>
      <c r="DE642" s="46"/>
      <c r="DF642" s="46"/>
      <c r="DG642" s="46"/>
      <c r="DH642" s="46"/>
      <c r="DI642" s="46"/>
      <c r="DJ642" s="46"/>
      <c r="DK642" s="46"/>
      <c r="DL642" s="46"/>
      <c r="DM642" s="46"/>
      <c r="DN642" s="46"/>
      <c r="DO642" s="46"/>
      <c r="DP642" s="46"/>
      <c r="DQ642" s="46"/>
      <c r="DR642" s="46"/>
      <c r="DS642" s="46"/>
      <c r="DT642" s="46"/>
      <c r="DU642" s="46"/>
      <c r="DV642" s="46"/>
      <c r="DW642" s="46"/>
      <c r="DX642" s="46"/>
      <c r="DY642" s="46"/>
      <c r="DZ642" s="46"/>
      <c r="EA642" s="46"/>
      <c r="EB642" s="46"/>
      <c r="EC642" s="46"/>
      <c r="ED642" s="46"/>
      <c r="EE642" s="46"/>
      <c r="EF642" s="46"/>
      <c r="EG642" s="46"/>
      <c r="EH642" s="46"/>
      <c r="EI642" s="46"/>
      <c r="EJ642" s="46"/>
      <c r="EK642" s="46"/>
      <c r="EL642" s="46"/>
      <c r="EM642" s="46"/>
      <c r="EN642" s="46"/>
      <c r="EO642" s="46"/>
      <c r="EP642" s="46"/>
      <c r="EQ642" s="46"/>
      <c r="ER642" s="46"/>
      <c r="ES642" s="46"/>
      <c r="ET642" s="46"/>
      <c r="EU642" s="46"/>
      <c r="EV642" s="46"/>
      <c r="EW642" s="46"/>
      <c r="EX642" s="46"/>
      <c r="EY642" s="46"/>
      <c r="EZ642" s="46"/>
      <c r="FA642" s="46"/>
      <c r="FB642" s="46"/>
      <c r="FC642" s="46"/>
      <c r="FD642" s="46"/>
      <c r="FE642" s="46"/>
      <c r="FF642" s="46"/>
      <c r="FG642" s="46"/>
      <c r="FH642" s="46"/>
      <c r="FI642" s="46"/>
      <c r="FJ642" s="46"/>
      <c r="FK642" s="46"/>
      <c r="FL642" s="46"/>
      <c r="FM642" s="46"/>
      <c r="FN642" s="46"/>
      <c r="FO642" s="46"/>
      <c r="FP642" s="46"/>
      <c r="FQ642" s="46"/>
      <c r="FR642" s="46"/>
      <c r="FS642" s="46"/>
      <c r="FT642" s="46"/>
      <c r="FU642" s="46"/>
      <c r="FV642" s="46"/>
      <c r="FW642" s="46"/>
      <c r="FX642" s="46"/>
      <c r="FY642" s="46"/>
      <c r="FZ642" s="46"/>
      <c r="GA642" s="46"/>
      <c r="GB642" s="46"/>
      <c r="GC642" s="46"/>
      <c r="GD642" s="46"/>
      <c r="GE642" s="46"/>
      <c r="GF642" s="46"/>
      <c r="GG642" s="46"/>
      <c r="GH642" s="46"/>
      <c r="GI642" s="46"/>
      <c r="GJ642" s="46"/>
      <c r="GK642" s="46"/>
      <c r="GL642" s="46"/>
      <c r="GM642" s="46"/>
      <c r="GN642" s="46"/>
      <c r="GO642" s="46"/>
      <c r="GP642" s="46"/>
      <c r="GQ642" s="46"/>
      <c r="GR642" s="46"/>
      <c r="GS642" s="46"/>
      <c r="GT642" s="46"/>
      <c r="GU642" s="46"/>
      <c r="GV642" s="46"/>
      <c r="GW642" s="46"/>
      <c r="GX642" s="46"/>
      <c r="GY642" s="46"/>
      <c r="GZ642" s="46"/>
      <c r="HA642" s="46"/>
      <c r="HB642" s="46"/>
      <c r="HC642" s="46"/>
      <c r="HD642" s="46"/>
      <c r="HE642" s="46"/>
      <c r="HF642" s="46"/>
      <c r="HG642" s="46"/>
      <c r="HH642" s="46"/>
      <c r="HI642" s="46"/>
      <c r="HJ642" s="46"/>
      <c r="HK642" s="46"/>
      <c r="HL642" s="46"/>
      <c r="HM642" s="46"/>
      <c r="HN642" s="46"/>
      <c r="HO642" s="46"/>
      <c r="HP642" s="46"/>
      <c r="HQ642" s="46"/>
      <c r="HR642" s="46"/>
      <c r="HS642" s="46"/>
      <c r="HT642" s="46"/>
      <c r="HU642" s="46"/>
      <c r="HV642" s="46"/>
      <c r="HW642" s="46"/>
      <c r="HX642" s="46"/>
      <c r="HY642" s="46"/>
      <c r="HZ642" s="46"/>
      <c r="IA642" s="46"/>
      <c r="IB642" s="46"/>
      <c r="IC642" s="46"/>
      <c r="ID642" s="46"/>
      <c r="IE642" s="46"/>
      <c r="IF642" s="46"/>
      <c r="IG642" s="46"/>
      <c r="IH642" s="46"/>
      <c r="II642" s="46"/>
      <c r="IJ642" s="46"/>
      <c r="IK642" s="46"/>
      <c r="IL642" s="46"/>
      <c r="IM642" s="46"/>
      <c r="IN642" s="46"/>
      <c r="IO642" s="46"/>
      <c r="IP642" s="46"/>
      <c r="IQ642" s="46"/>
      <c r="IR642" s="46"/>
      <c r="IS642" s="46"/>
      <c r="IT642" s="46"/>
      <c r="IU642" s="46"/>
      <c r="IV642" s="46"/>
      <c r="IW642" s="46"/>
      <c r="IX642" s="46"/>
      <c r="IY642" s="46"/>
      <c r="IZ642" s="46"/>
      <c r="JA642" s="46"/>
      <c r="JB642" s="46"/>
      <c r="JC642" s="46"/>
      <c r="JD642" s="46"/>
      <c r="JE642" s="46"/>
    </row>
    <row r="643" spans="1:265" s="7" customFormat="1" ht="15" customHeight="1" thickBot="1" x14ac:dyDescent="0.25">
      <c r="A643" s="98"/>
      <c r="B643" s="73" t="s">
        <v>367</v>
      </c>
      <c r="C643" s="118"/>
      <c r="D643" s="873" t="s">
        <v>588</v>
      </c>
      <c r="E643" s="881"/>
      <c r="F643" s="470"/>
      <c r="G643" s="471"/>
      <c r="H643" s="200" t="s">
        <v>351</v>
      </c>
      <c r="I643" s="200" t="s">
        <v>352</v>
      </c>
      <c r="J643" s="1756" t="s">
        <v>1424</v>
      </c>
      <c r="K643" s="212" t="s">
        <v>1506</v>
      </c>
      <c r="L643" s="221"/>
      <c r="M643" s="521"/>
      <c r="N643" s="521"/>
      <c r="O643" s="221"/>
      <c r="P643" s="2159">
        <f t="shared" si="51"/>
        <v>0</v>
      </c>
      <c r="Q643" s="338"/>
      <c r="R643" s="339"/>
      <c r="S643" s="339">
        <v>2</v>
      </c>
      <c r="T643" s="339"/>
      <c r="U643" s="339"/>
      <c r="V643" s="339"/>
      <c r="W643" s="340"/>
      <c r="X643" s="133">
        <f>SUM(Q633:W643)</f>
        <v>40</v>
      </c>
      <c r="Y643" s="133">
        <f>X643</f>
        <v>40</v>
      </c>
      <c r="Z643" s="63"/>
      <c r="AA643" s="46"/>
      <c r="AB643" s="46"/>
      <c r="AC643" s="46" t="str">
        <f t="shared" ref="AC643:AC674" si="55">IF(C643&lt;&gt;"",SUMIF(D$6:D$1505,D643,Q$6:R$1505),"")</f>
        <v/>
      </c>
      <c r="AD643" s="46"/>
      <c r="AE643" s="46"/>
      <c r="AF643" s="2111">
        <f t="shared" si="52"/>
        <v>0</v>
      </c>
      <c r="AG643" s="2111">
        <f t="shared" si="53"/>
        <v>2</v>
      </c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  <c r="BP643" s="46"/>
      <c r="BQ643" s="46"/>
      <c r="BR643" s="46"/>
      <c r="BS643" s="46"/>
      <c r="BT643" s="46"/>
      <c r="BU643" s="46"/>
      <c r="BV643" s="46"/>
      <c r="BW643" s="46"/>
      <c r="BX643" s="46"/>
      <c r="BY643" s="46"/>
      <c r="BZ643" s="46"/>
      <c r="CA643" s="46"/>
      <c r="CB643" s="46"/>
      <c r="CC643" s="46"/>
      <c r="CD643" s="46"/>
      <c r="CE643" s="46"/>
      <c r="CF643" s="46"/>
      <c r="CG643" s="46"/>
      <c r="CH643" s="46"/>
      <c r="CI643" s="46"/>
      <c r="CJ643" s="46"/>
      <c r="CK643" s="46"/>
      <c r="CL643" s="46"/>
      <c r="CM643" s="46"/>
      <c r="CN643" s="46"/>
      <c r="CO643" s="46"/>
      <c r="CP643" s="46"/>
      <c r="CQ643" s="46"/>
      <c r="CR643" s="46"/>
      <c r="CS643" s="46"/>
      <c r="CT643" s="46"/>
      <c r="CU643" s="46"/>
      <c r="CV643" s="46"/>
      <c r="CW643" s="46"/>
      <c r="CX643" s="46"/>
      <c r="CY643" s="46"/>
      <c r="CZ643" s="46"/>
      <c r="DA643" s="46"/>
      <c r="DB643" s="46"/>
      <c r="DC643" s="46"/>
      <c r="DD643" s="46"/>
      <c r="DE643" s="46"/>
      <c r="DF643" s="46"/>
      <c r="DG643" s="46"/>
      <c r="DH643" s="46"/>
      <c r="DI643" s="46"/>
      <c r="DJ643" s="46"/>
      <c r="DK643" s="46"/>
      <c r="DL643" s="46"/>
      <c r="DM643" s="46"/>
      <c r="DN643" s="46"/>
      <c r="DO643" s="46"/>
      <c r="DP643" s="46"/>
      <c r="DQ643" s="46"/>
      <c r="DR643" s="46"/>
      <c r="DS643" s="46"/>
      <c r="DT643" s="46"/>
      <c r="DU643" s="46"/>
      <c r="DV643" s="46"/>
      <c r="DW643" s="46"/>
      <c r="DX643" s="46"/>
      <c r="DY643" s="46"/>
      <c r="DZ643" s="46"/>
      <c r="EA643" s="46"/>
      <c r="EB643" s="46"/>
      <c r="EC643" s="46"/>
      <c r="ED643" s="46"/>
      <c r="EE643" s="46"/>
      <c r="EF643" s="46"/>
      <c r="EG643" s="46"/>
      <c r="EH643" s="46"/>
      <c r="EI643" s="46"/>
      <c r="EJ643" s="46"/>
      <c r="EK643" s="46"/>
      <c r="EL643" s="46"/>
      <c r="EM643" s="46"/>
      <c r="EN643" s="46"/>
      <c r="EO643" s="46"/>
      <c r="EP643" s="46"/>
      <c r="EQ643" s="46"/>
      <c r="ER643" s="46"/>
      <c r="ES643" s="46"/>
      <c r="ET643" s="46"/>
      <c r="EU643" s="46"/>
      <c r="EV643" s="46"/>
      <c r="EW643" s="46"/>
      <c r="EX643" s="46"/>
      <c r="EY643" s="46"/>
      <c r="EZ643" s="46"/>
      <c r="FA643" s="46"/>
      <c r="FB643" s="46"/>
      <c r="FC643" s="46"/>
      <c r="FD643" s="46"/>
      <c r="FE643" s="46"/>
      <c r="FF643" s="46"/>
      <c r="FG643" s="46"/>
      <c r="FH643" s="46"/>
      <c r="FI643" s="46"/>
      <c r="FJ643" s="46"/>
      <c r="FK643" s="46"/>
      <c r="FL643" s="46"/>
      <c r="FM643" s="46"/>
      <c r="FN643" s="46"/>
      <c r="FO643" s="46"/>
      <c r="FP643" s="46"/>
      <c r="FQ643" s="46"/>
      <c r="FR643" s="46"/>
      <c r="FS643" s="46"/>
      <c r="FT643" s="46"/>
      <c r="FU643" s="46"/>
      <c r="FV643" s="46"/>
      <c r="FW643" s="46"/>
      <c r="FX643" s="46"/>
      <c r="FY643" s="46"/>
      <c r="FZ643" s="46"/>
      <c r="GA643" s="46"/>
      <c r="GB643" s="46"/>
      <c r="GC643" s="46"/>
      <c r="GD643" s="46"/>
      <c r="GE643" s="46"/>
      <c r="GF643" s="46"/>
      <c r="GG643" s="46"/>
      <c r="GH643" s="46"/>
      <c r="GI643" s="46"/>
      <c r="GJ643" s="46"/>
      <c r="GK643" s="46"/>
      <c r="GL643" s="46"/>
      <c r="GM643" s="46"/>
      <c r="GN643" s="46"/>
      <c r="GO643" s="46"/>
      <c r="GP643" s="46"/>
      <c r="GQ643" s="46"/>
      <c r="GR643" s="46"/>
      <c r="GS643" s="46"/>
      <c r="GT643" s="46"/>
      <c r="GU643" s="46"/>
      <c r="GV643" s="46"/>
      <c r="GW643" s="46"/>
      <c r="GX643" s="46"/>
      <c r="GY643" s="46"/>
      <c r="GZ643" s="46"/>
      <c r="HA643" s="46"/>
      <c r="HB643" s="46"/>
      <c r="HC643" s="46"/>
      <c r="HD643" s="46"/>
      <c r="HE643" s="46"/>
      <c r="HF643" s="46"/>
      <c r="HG643" s="46"/>
      <c r="HH643" s="46"/>
      <c r="HI643" s="46"/>
      <c r="HJ643" s="46"/>
      <c r="HK643" s="46"/>
      <c r="HL643" s="46"/>
      <c r="HM643" s="46"/>
      <c r="HN643" s="46"/>
      <c r="HO643" s="46"/>
      <c r="HP643" s="46"/>
      <c r="HQ643" s="46"/>
      <c r="HR643" s="46"/>
      <c r="HS643" s="46"/>
      <c r="HT643" s="46"/>
      <c r="HU643" s="46"/>
      <c r="HV643" s="46"/>
      <c r="HW643" s="46"/>
      <c r="HX643" s="46"/>
      <c r="HY643" s="46"/>
      <c r="HZ643" s="46"/>
      <c r="IA643" s="46"/>
      <c r="IB643" s="46"/>
      <c r="IC643" s="46"/>
      <c r="ID643" s="46"/>
      <c r="IE643" s="46"/>
      <c r="IF643" s="46"/>
      <c r="IG643" s="46"/>
      <c r="IH643" s="46"/>
      <c r="II643" s="46"/>
      <c r="IJ643" s="46"/>
      <c r="IK643" s="46"/>
      <c r="IL643" s="46"/>
      <c r="IM643" s="46"/>
      <c r="IN643" s="46"/>
      <c r="IO643" s="46"/>
      <c r="IP643" s="46"/>
      <c r="IQ643" s="46"/>
      <c r="IR643" s="46"/>
      <c r="IS643" s="46"/>
      <c r="IT643" s="46"/>
      <c r="IU643" s="46"/>
      <c r="IV643" s="46"/>
      <c r="IW643" s="46"/>
      <c r="IX643" s="46"/>
      <c r="IY643" s="46"/>
      <c r="IZ643" s="46"/>
      <c r="JA643" s="46"/>
      <c r="JB643" s="46"/>
      <c r="JC643" s="46"/>
      <c r="JD643" s="46"/>
      <c r="JE643" s="46"/>
    </row>
    <row r="644" spans="1:265" s="7" customFormat="1" ht="15" customHeight="1" thickBot="1" x14ac:dyDescent="0.25">
      <c r="A644" s="273">
        <f>+A633+1</f>
        <v>68</v>
      </c>
      <c r="B644" s="640" t="s">
        <v>545</v>
      </c>
      <c r="C644" s="68" t="s">
        <v>35</v>
      </c>
      <c r="D644" s="909" t="s">
        <v>591</v>
      </c>
      <c r="E644" s="842" t="s">
        <v>89</v>
      </c>
      <c r="F644" s="459" t="s">
        <v>590</v>
      </c>
      <c r="G644" s="460" t="s">
        <v>22</v>
      </c>
      <c r="H644" s="793" t="s">
        <v>539</v>
      </c>
      <c r="I644" s="793" t="s">
        <v>1017</v>
      </c>
      <c r="J644" s="793"/>
      <c r="K644" s="796" t="s">
        <v>1256</v>
      </c>
      <c r="L644" s="798" t="s">
        <v>97</v>
      </c>
      <c r="M644" s="810">
        <v>1</v>
      </c>
      <c r="N644" s="810" t="s">
        <v>24</v>
      </c>
      <c r="O644" s="798" t="s">
        <v>402</v>
      </c>
      <c r="P644" s="2159">
        <f t="shared" si="51"/>
        <v>3</v>
      </c>
      <c r="Q644" s="804">
        <v>3</v>
      </c>
      <c r="R644" s="805"/>
      <c r="S644" s="805"/>
      <c r="T644" s="805"/>
      <c r="U644" s="805"/>
      <c r="V644" s="805"/>
      <c r="W644" s="806"/>
      <c r="X644" s="71"/>
      <c r="Y644" s="71"/>
      <c r="Z644" s="63" t="str">
        <f>C644</f>
        <v>TC</v>
      </c>
      <c r="AA644" s="46" t="s">
        <v>875</v>
      </c>
      <c r="AB644" s="46" t="s">
        <v>881</v>
      </c>
      <c r="AC644" s="46">
        <f t="shared" si="55"/>
        <v>20</v>
      </c>
      <c r="AD644" s="46"/>
      <c r="AE644" s="46"/>
      <c r="AF644" s="2111">
        <f t="shared" si="52"/>
        <v>3</v>
      </c>
      <c r="AG644" s="2111">
        <f t="shared" si="53"/>
        <v>0</v>
      </c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  <c r="CB644" s="46"/>
      <c r="CC644" s="46"/>
      <c r="CD644" s="46"/>
      <c r="CE644" s="46"/>
      <c r="CF644" s="46"/>
      <c r="CG644" s="46"/>
      <c r="CH644" s="46"/>
      <c r="CI644" s="46"/>
      <c r="CJ644" s="46"/>
      <c r="CK644" s="46"/>
      <c r="CL644" s="46"/>
      <c r="CM644" s="46"/>
      <c r="CN644" s="46"/>
      <c r="CO644" s="46"/>
      <c r="CP644" s="46"/>
      <c r="CQ644" s="46"/>
      <c r="CR644" s="46"/>
      <c r="CS644" s="46"/>
      <c r="CT644" s="46"/>
      <c r="CU644" s="46"/>
      <c r="CV644" s="46"/>
      <c r="CW644" s="46"/>
      <c r="CX644" s="46"/>
      <c r="CY644" s="46"/>
      <c r="CZ644" s="46"/>
      <c r="DA644" s="46"/>
      <c r="DB644" s="46"/>
      <c r="DC644" s="46"/>
      <c r="DD644" s="46"/>
      <c r="DE644" s="46"/>
      <c r="DF644" s="46"/>
      <c r="DG644" s="46"/>
      <c r="DH644" s="46"/>
      <c r="DI644" s="46"/>
      <c r="DJ644" s="46"/>
      <c r="DK644" s="46"/>
      <c r="DL644" s="46"/>
      <c r="DM644" s="46"/>
      <c r="DN644" s="46"/>
      <c r="DO644" s="46"/>
      <c r="DP644" s="46"/>
      <c r="DQ644" s="46"/>
      <c r="DR644" s="46"/>
      <c r="DS644" s="46"/>
      <c r="DT644" s="46"/>
      <c r="DU644" s="46"/>
      <c r="DV644" s="46"/>
      <c r="DW644" s="46"/>
      <c r="DX644" s="46"/>
      <c r="DY644" s="46"/>
      <c r="DZ644" s="46"/>
      <c r="EA644" s="46"/>
      <c r="EB644" s="46"/>
      <c r="EC644" s="46"/>
      <c r="ED644" s="46"/>
      <c r="EE644" s="46"/>
      <c r="EF644" s="46"/>
      <c r="EG644" s="46"/>
      <c r="EH644" s="46"/>
      <c r="EI644" s="46"/>
      <c r="EJ644" s="46"/>
      <c r="EK644" s="46"/>
      <c r="EL644" s="46"/>
      <c r="EM644" s="46"/>
      <c r="EN644" s="46"/>
      <c r="EO644" s="46"/>
      <c r="EP644" s="46"/>
      <c r="EQ644" s="46"/>
      <c r="ER644" s="46"/>
      <c r="ES644" s="46"/>
      <c r="ET644" s="46"/>
      <c r="EU644" s="46"/>
      <c r="EV644" s="46"/>
      <c r="EW644" s="46"/>
      <c r="EX644" s="46"/>
      <c r="EY644" s="46"/>
      <c r="EZ644" s="46"/>
      <c r="FA644" s="46"/>
      <c r="FB644" s="46"/>
      <c r="FC644" s="46"/>
      <c r="FD644" s="46"/>
      <c r="FE644" s="46"/>
      <c r="FF644" s="46"/>
      <c r="FG644" s="46"/>
      <c r="FH644" s="46"/>
      <c r="FI644" s="46"/>
      <c r="FJ644" s="46"/>
      <c r="FK644" s="46"/>
      <c r="FL644" s="46"/>
      <c r="FM644" s="46"/>
      <c r="FN644" s="46"/>
      <c r="FO644" s="46"/>
      <c r="FP644" s="46"/>
      <c r="FQ644" s="46"/>
      <c r="FR644" s="46"/>
      <c r="FS644" s="46"/>
      <c r="FT644" s="46"/>
      <c r="FU644" s="46"/>
      <c r="FV644" s="46"/>
      <c r="FW644" s="46"/>
      <c r="FX644" s="46"/>
      <c r="FY644" s="46"/>
      <c r="FZ644" s="46"/>
      <c r="GA644" s="46"/>
      <c r="GB644" s="46"/>
      <c r="GC644" s="46"/>
      <c r="GD644" s="46"/>
      <c r="GE644" s="46"/>
      <c r="GF644" s="46"/>
      <c r="GG644" s="46"/>
      <c r="GH644" s="46"/>
      <c r="GI644" s="46"/>
      <c r="GJ644" s="46"/>
      <c r="GK644" s="46"/>
      <c r="GL644" s="46"/>
      <c r="GM644" s="46"/>
      <c r="GN644" s="46"/>
      <c r="GO644" s="46"/>
      <c r="GP644" s="46"/>
      <c r="GQ644" s="46"/>
      <c r="GR644" s="46"/>
      <c r="GS644" s="46"/>
      <c r="GT644" s="46"/>
      <c r="GU644" s="46"/>
      <c r="GV644" s="46"/>
      <c r="GW644" s="46"/>
      <c r="GX644" s="46"/>
      <c r="GY644" s="46"/>
      <c r="GZ644" s="46"/>
      <c r="HA644" s="46"/>
      <c r="HB644" s="46"/>
      <c r="HC644" s="46"/>
      <c r="HD644" s="46"/>
      <c r="HE644" s="46"/>
      <c r="HF644" s="46"/>
      <c r="HG644" s="46"/>
      <c r="HH644" s="46"/>
      <c r="HI644" s="46"/>
      <c r="HJ644" s="46"/>
      <c r="HK644" s="46"/>
      <c r="HL644" s="46"/>
      <c r="HM644" s="46"/>
      <c r="HN644" s="46"/>
      <c r="HO644" s="46"/>
      <c r="HP644" s="46"/>
      <c r="HQ644" s="46"/>
      <c r="HR644" s="46"/>
      <c r="HS644" s="46"/>
      <c r="HT644" s="46"/>
      <c r="HU644" s="46"/>
      <c r="HV644" s="46"/>
      <c r="HW644" s="46"/>
      <c r="HX644" s="46"/>
      <c r="HY644" s="46"/>
      <c r="HZ644" s="46"/>
      <c r="IA644" s="46"/>
      <c r="IB644" s="46"/>
      <c r="IC644" s="46"/>
      <c r="ID644" s="46"/>
      <c r="IE644" s="46"/>
      <c r="IF644" s="46"/>
      <c r="IG644" s="46"/>
      <c r="IH644" s="46"/>
      <c r="II644" s="46"/>
      <c r="IJ644" s="46"/>
      <c r="IK644" s="46"/>
      <c r="IL644" s="46"/>
      <c r="IM644" s="46"/>
      <c r="IN644" s="46"/>
      <c r="IO644" s="46"/>
      <c r="IP644" s="46"/>
      <c r="IQ644" s="46"/>
      <c r="IR644" s="46"/>
      <c r="IS644" s="46"/>
      <c r="IT644" s="46"/>
      <c r="IU644" s="46"/>
      <c r="IV644" s="46"/>
      <c r="IW644" s="46"/>
      <c r="IX644" s="46"/>
      <c r="IY644" s="46"/>
      <c r="IZ644" s="46"/>
      <c r="JA644" s="46"/>
      <c r="JB644" s="46"/>
      <c r="JC644" s="46"/>
      <c r="JD644" s="46"/>
      <c r="JE644" s="46"/>
    </row>
    <row r="645" spans="1:265" s="7" customFormat="1" ht="15" customHeight="1" thickBot="1" x14ac:dyDescent="0.25">
      <c r="A645" s="790"/>
      <c r="B645" s="66" t="s">
        <v>545</v>
      </c>
      <c r="C645" s="74"/>
      <c r="D645" s="910" t="s">
        <v>591</v>
      </c>
      <c r="E645" s="879"/>
      <c r="F645" s="465"/>
      <c r="G645" s="466"/>
      <c r="H645" s="792" t="s">
        <v>539</v>
      </c>
      <c r="I645" s="792" t="s">
        <v>1017</v>
      </c>
      <c r="J645" s="792"/>
      <c r="K645" s="795" t="s">
        <v>1256</v>
      </c>
      <c r="L645" s="799" t="s">
        <v>97</v>
      </c>
      <c r="M645" s="811">
        <v>1</v>
      </c>
      <c r="N645" s="811" t="s">
        <v>98</v>
      </c>
      <c r="O645" s="799" t="s">
        <v>402</v>
      </c>
      <c r="P645" s="2159">
        <f t="shared" si="51"/>
        <v>3</v>
      </c>
      <c r="Q645" s="801">
        <v>3</v>
      </c>
      <c r="R645" s="802"/>
      <c r="S645" s="802"/>
      <c r="T645" s="802"/>
      <c r="U645" s="802"/>
      <c r="V645" s="802"/>
      <c r="W645" s="803"/>
      <c r="X645" s="79"/>
      <c r="Y645" s="79"/>
      <c r="Z645" s="63"/>
      <c r="AA645" s="46"/>
      <c r="AB645" s="46"/>
      <c r="AC645" s="46" t="str">
        <f t="shared" si="55"/>
        <v/>
      </c>
      <c r="AD645" s="46"/>
      <c r="AE645" s="46"/>
      <c r="AF645" s="2111">
        <f t="shared" si="52"/>
        <v>3</v>
      </c>
      <c r="AG645" s="2111">
        <f t="shared" si="53"/>
        <v>0</v>
      </c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  <c r="BP645" s="46"/>
      <c r="BQ645" s="46"/>
      <c r="BR645" s="46"/>
      <c r="BS645" s="46"/>
      <c r="BT645" s="46"/>
      <c r="BU645" s="46"/>
      <c r="BV645" s="46"/>
      <c r="BW645" s="46"/>
      <c r="BX645" s="46"/>
      <c r="BY645" s="46"/>
      <c r="BZ645" s="46"/>
      <c r="CA645" s="46"/>
      <c r="CB645" s="46"/>
      <c r="CC645" s="46"/>
      <c r="CD645" s="46"/>
      <c r="CE645" s="46"/>
      <c r="CF645" s="46"/>
      <c r="CG645" s="46"/>
      <c r="CH645" s="46"/>
      <c r="CI645" s="46"/>
      <c r="CJ645" s="46"/>
      <c r="CK645" s="46"/>
      <c r="CL645" s="46"/>
      <c r="CM645" s="46"/>
      <c r="CN645" s="46"/>
      <c r="CO645" s="46"/>
      <c r="CP645" s="46"/>
      <c r="CQ645" s="46"/>
      <c r="CR645" s="46"/>
      <c r="CS645" s="46"/>
      <c r="CT645" s="46"/>
      <c r="CU645" s="46"/>
      <c r="CV645" s="46"/>
      <c r="CW645" s="46"/>
      <c r="CX645" s="46"/>
      <c r="CY645" s="46"/>
      <c r="CZ645" s="46"/>
      <c r="DA645" s="46"/>
      <c r="DB645" s="46"/>
      <c r="DC645" s="46"/>
      <c r="DD645" s="46"/>
      <c r="DE645" s="46"/>
      <c r="DF645" s="46"/>
      <c r="DG645" s="46"/>
      <c r="DH645" s="46"/>
      <c r="DI645" s="46"/>
      <c r="DJ645" s="46"/>
      <c r="DK645" s="46"/>
      <c r="DL645" s="46"/>
      <c r="DM645" s="46"/>
      <c r="DN645" s="46"/>
      <c r="DO645" s="46"/>
      <c r="DP645" s="46"/>
      <c r="DQ645" s="46"/>
      <c r="DR645" s="46"/>
      <c r="DS645" s="46"/>
      <c r="DT645" s="46"/>
      <c r="DU645" s="46"/>
      <c r="DV645" s="46"/>
      <c r="DW645" s="46"/>
      <c r="DX645" s="46"/>
      <c r="DY645" s="46"/>
      <c r="DZ645" s="46"/>
      <c r="EA645" s="46"/>
      <c r="EB645" s="46"/>
      <c r="EC645" s="46"/>
      <c r="ED645" s="46"/>
      <c r="EE645" s="46"/>
      <c r="EF645" s="46"/>
      <c r="EG645" s="46"/>
      <c r="EH645" s="46"/>
      <c r="EI645" s="46"/>
      <c r="EJ645" s="46"/>
      <c r="EK645" s="46"/>
      <c r="EL645" s="46"/>
      <c r="EM645" s="46"/>
      <c r="EN645" s="46"/>
      <c r="EO645" s="46"/>
      <c r="EP645" s="46"/>
      <c r="EQ645" s="46"/>
      <c r="ER645" s="46"/>
      <c r="ES645" s="46"/>
      <c r="ET645" s="46"/>
      <c r="EU645" s="46"/>
      <c r="EV645" s="46"/>
      <c r="EW645" s="46"/>
      <c r="EX645" s="46"/>
      <c r="EY645" s="46"/>
      <c r="EZ645" s="46"/>
      <c r="FA645" s="46"/>
      <c r="FB645" s="46"/>
      <c r="FC645" s="46"/>
      <c r="FD645" s="46"/>
      <c r="FE645" s="46"/>
      <c r="FF645" s="46"/>
      <c r="FG645" s="46"/>
      <c r="FH645" s="46"/>
      <c r="FI645" s="46"/>
      <c r="FJ645" s="46"/>
      <c r="FK645" s="46"/>
      <c r="FL645" s="46"/>
      <c r="FM645" s="46"/>
      <c r="FN645" s="46"/>
      <c r="FO645" s="46"/>
      <c r="FP645" s="46"/>
      <c r="FQ645" s="46"/>
      <c r="FR645" s="46"/>
      <c r="FS645" s="46"/>
      <c r="FT645" s="46"/>
      <c r="FU645" s="46"/>
      <c r="FV645" s="46"/>
      <c r="FW645" s="46"/>
      <c r="FX645" s="46"/>
      <c r="FY645" s="46"/>
      <c r="FZ645" s="46"/>
      <c r="GA645" s="46"/>
      <c r="GB645" s="46"/>
      <c r="GC645" s="46"/>
      <c r="GD645" s="46"/>
      <c r="GE645" s="46"/>
      <c r="GF645" s="46"/>
      <c r="GG645" s="46"/>
      <c r="GH645" s="46"/>
      <c r="GI645" s="46"/>
      <c r="GJ645" s="46"/>
      <c r="GK645" s="46"/>
      <c r="GL645" s="46"/>
      <c r="GM645" s="46"/>
      <c r="GN645" s="46"/>
      <c r="GO645" s="46"/>
      <c r="GP645" s="46"/>
      <c r="GQ645" s="46"/>
      <c r="GR645" s="46"/>
      <c r="GS645" s="46"/>
      <c r="GT645" s="46"/>
      <c r="GU645" s="46"/>
      <c r="GV645" s="46"/>
      <c r="GW645" s="46"/>
      <c r="GX645" s="46"/>
      <c r="GY645" s="46"/>
      <c r="GZ645" s="46"/>
      <c r="HA645" s="46"/>
      <c r="HB645" s="46"/>
      <c r="HC645" s="46"/>
      <c r="HD645" s="46"/>
      <c r="HE645" s="46"/>
      <c r="HF645" s="46"/>
      <c r="HG645" s="46"/>
      <c r="HH645" s="46"/>
      <c r="HI645" s="46"/>
      <c r="HJ645" s="46"/>
      <c r="HK645" s="46"/>
      <c r="HL645" s="46"/>
      <c r="HM645" s="46"/>
      <c r="HN645" s="46"/>
      <c r="HO645" s="46"/>
      <c r="HP645" s="46"/>
      <c r="HQ645" s="46"/>
      <c r="HR645" s="46"/>
      <c r="HS645" s="46"/>
      <c r="HT645" s="46"/>
      <c r="HU645" s="46"/>
      <c r="HV645" s="46"/>
      <c r="HW645" s="46"/>
      <c r="HX645" s="46"/>
      <c r="HY645" s="46"/>
      <c r="HZ645" s="46"/>
      <c r="IA645" s="46"/>
      <c r="IB645" s="46"/>
      <c r="IC645" s="46"/>
      <c r="ID645" s="46"/>
      <c r="IE645" s="46"/>
      <c r="IF645" s="46"/>
      <c r="IG645" s="46"/>
      <c r="IH645" s="46"/>
      <c r="II645" s="46"/>
      <c r="IJ645" s="46"/>
      <c r="IK645" s="46"/>
      <c r="IL645" s="46"/>
      <c r="IM645" s="46"/>
      <c r="IN645" s="46"/>
      <c r="IO645" s="46"/>
      <c r="IP645" s="46"/>
      <c r="IQ645" s="46"/>
      <c r="IR645" s="46"/>
      <c r="IS645" s="46"/>
      <c r="IT645" s="46"/>
      <c r="IU645" s="46"/>
      <c r="IV645" s="46"/>
      <c r="IW645" s="46"/>
      <c r="IX645" s="46"/>
      <c r="IY645" s="46"/>
      <c r="IZ645" s="46"/>
      <c r="JA645" s="46"/>
      <c r="JB645" s="46"/>
      <c r="JC645" s="46"/>
      <c r="JD645" s="46"/>
      <c r="JE645" s="46"/>
    </row>
    <row r="646" spans="1:265" s="7" customFormat="1" ht="15" customHeight="1" thickBot="1" x14ac:dyDescent="0.25">
      <c r="A646" s="790"/>
      <c r="B646" s="66" t="s">
        <v>545</v>
      </c>
      <c r="C646" s="74"/>
      <c r="D646" s="910" t="s">
        <v>591</v>
      </c>
      <c r="E646" s="879"/>
      <c r="F646" s="465"/>
      <c r="G646" s="466"/>
      <c r="H646" s="792" t="s">
        <v>539</v>
      </c>
      <c r="I646" s="792" t="s">
        <v>1017</v>
      </c>
      <c r="J646" s="792"/>
      <c r="K646" s="795" t="s">
        <v>1256</v>
      </c>
      <c r="L646" s="799" t="s">
        <v>97</v>
      </c>
      <c r="M646" s="811">
        <v>1</v>
      </c>
      <c r="N646" s="811" t="s">
        <v>395</v>
      </c>
      <c r="O646" s="799" t="s">
        <v>402</v>
      </c>
      <c r="P646" s="2159">
        <f t="shared" si="51"/>
        <v>3</v>
      </c>
      <c r="Q646" s="801">
        <v>3</v>
      </c>
      <c r="R646" s="802"/>
      <c r="S646" s="802"/>
      <c r="T646" s="802"/>
      <c r="U646" s="802"/>
      <c r="V646" s="802"/>
      <c r="W646" s="803"/>
      <c r="X646" s="79"/>
      <c r="Y646" s="79"/>
      <c r="Z646" s="63"/>
      <c r="AA646" s="46"/>
      <c r="AB646" s="46"/>
      <c r="AC646" s="46" t="str">
        <f t="shared" si="55"/>
        <v/>
      </c>
      <c r="AD646" s="46"/>
      <c r="AE646" s="46"/>
      <c r="AF646" s="2111">
        <f t="shared" si="52"/>
        <v>3</v>
      </c>
      <c r="AG646" s="2111">
        <f t="shared" si="53"/>
        <v>0</v>
      </c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  <c r="BP646" s="46"/>
      <c r="BQ646" s="46"/>
      <c r="BR646" s="46"/>
      <c r="BS646" s="46"/>
      <c r="BT646" s="46"/>
      <c r="BU646" s="46"/>
      <c r="BV646" s="46"/>
      <c r="BW646" s="46"/>
      <c r="BX646" s="46"/>
      <c r="BY646" s="46"/>
      <c r="BZ646" s="46"/>
      <c r="CA646" s="46"/>
      <c r="CB646" s="46"/>
      <c r="CC646" s="46"/>
      <c r="CD646" s="46"/>
      <c r="CE646" s="46"/>
      <c r="CF646" s="46"/>
      <c r="CG646" s="46"/>
      <c r="CH646" s="46"/>
      <c r="CI646" s="46"/>
      <c r="CJ646" s="46"/>
      <c r="CK646" s="46"/>
      <c r="CL646" s="46"/>
      <c r="CM646" s="46"/>
      <c r="CN646" s="46"/>
      <c r="CO646" s="46"/>
      <c r="CP646" s="46"/>
      <c r="CQ646" s="46"/>
      <c r="CR646" s="46"/>
      <c r="CS646" s="46"/>
      <c r="CT646" s="46"/>
      <c r="CU646" s="46"/>
      <c r="CV646" s="46"/>
      <c r="CW646" s="46"/>
      <c r="CX646" s="46"/>
      <c r="CY646" s="46"/>
      <c r="CZ646" s="46"/>
      <c r="DA646" s="46"/>
      <c r="DB646" s="46"/>
      <c r="DC646" s="46"/>
      <c r="DD646" s="46"/>
      <c r="DE646" s="46"/>
      <c r="DF646" s="46"/>
      <c r="DG646" s="46"/>
      <c r="DH646" s="46"/>
      <c r="DI646" s="46"/>
      <c r="DJ646" s="46"/>
      <c r="DK646" s="46"/>
      <c r="DL646" s="46"/>
      <c r="DM646" s="46"/>
      <c r="DN646" s="46"/>
      <c r="DO646" s="46"/>
      <c r="DP646" s="46"/>
      <c r="DQ646" s="46"/>
      <c r="DR646" s="46"/>
      <c r="DS646" s="46"/>
      <c r="DT646" s="46"/>
      <c r="DU646" s="46"/>
      <c r="DV646" s="46"/>
      <c r="DW646" s="46"/>
      <c r="DX646" s="46"/>
      <c r="DY646" s="46"/>
      <c r="DZ646" s="46"/>
      <c r="EA646" s="46"/>
      <c r="EB646" s="46"/>
      <c r="EC646" s="46"/>
      <c r="ED646" s="46"/>
      <c r="EE646" s="46"/>
      <c r="EF646" s="46"/>
      <c r="EG646" s="46"/>
      <c r="EH646" s="46"/>
      <c r="EI646" s="46"/>
      <c r="EJ646" s="46"/>
      <c r="EK646" s="46"/>
      <c r="EL646" s="46"/>
      <c r="EM646" s="46"/>
      <c r="EN646" s="46"/>
      <c r="EO646" s="46"/>
      <c r="EP646" s="46"/>
      <c r="EQ646" s="46"/>
      <c r="ER646" s="46"/>
      <c r="ES646" s="46"/>
      <c r="ET646" s="46"/>
      <c r="EU646" s="46"/>
      <c r="EV646" s="46"/>
      <c r="EW646" s="46"/>
      <c r="EX646" s="46"/>
      <c r="EY646" s="46"/>
      <c r="EZ646" s="46"/>
      <c r="FA646" s="46"/>
      <c r="FB646" s="46"/>
      <c r="FC646" s="46"/>
      <c r="FD646" s="46"/>
      <c r="FE646" s="46"/>
      <c r="FF646" s="46"/>
      <c r="FG646" s="46"/>
      <c r="FH646" s="46"/>
      <c r="FI646" s="46"/>
      <c r="FJ646" s="46"/>
      <c r="FK646" s="46"/>
      <c r="FL646" s="46"/>
      <c r="FM646" s="46"/>
      <c r="FN646" s="46"/>
      <c r="FO646" s="46"/>
      <c r="FP646" s="46"/>
      <c r="FQ646" s="46"/>
      <c r="FR646" s="46"/>
      <c r="FS646" s="46"/>
      <c r="FT646" s="46"/>
      <c r="FU646" s="46"/>
      <c r="FV646" s="46"/>
      <c r="FW646" s="46"/>
      <c r="FX646" s="46"/>
      <c r="FY646" s="46"/>
      <c r="FZ646" s="46"/>
      <c r="GA646" s="46"/>
      <c r="GB646" s="46"/>
      <c r="GC646" s="46"/>
      <c r="GD646" s="46"/>
      <c r="GE646" s="46"/>
      <c r="GF646" s="46"/>
      <c r="GG646" s="46"/>
      <c r="GH646" s="46"/>
      <c r="GI646" s="46"/>
      <c r="GJ646" s="46"/>
      <c r="GK646" s="46"/>
      <c r="GL646" s="46"/>
      <c r="GM646" s="46"/>
      <c r="GN646" s="46"/>
      <c r="GO646" s="46"/>
      <c r="GP646" s="46"/>
      <c r="GQ646" s="46"/>
      <c r="GR646" s="46"/>
      <c r="GS646" s="46"/>
      <c r="GT646" s="46"/>
      <c r="GU646" s="46"/>
      <c r="GV646" s="46"/>
      <c r="GW646" s="46"/>
      <c r="GX646" s="46"/>
      <c r="GY646" s="46"/>
      <c r="GZ646" s="46"/>
      <c r="HA646" s="46"/>
      <c r="HB646" s="46"/>
      <c r="HC646" s="46"/>
      <c r="HD646" s="46"/>
      <c r="HE646" s="46"/>
      <c r="HF646" s="46"/>
      <c r="HG646" s="46"/>
      <c r="HH646" s="46"/>
      <c r="HI646" s="46"/>
      <c r="HJ646" s="46"/>
      <c r="HK646" s="46"/>
      <c r="HL646" s="46"/>
      <c r="HM646" s="46"/>
      <c r="HN646" s="46"/>
      <c r="HO646" s="46"/>
      <c r="HP646" s="46"/>
      <c r="HQ646" s="46"/>
      <c r="HR646" s="46"/>
      <c r="HS646" s="46"/>
      <c r="HT646" s="46"/>
      <c r="HU646" s="46"/>
      <c r="HV646" s="46"/>
      <c r="HW646" s="46"/>
      <c r="HX646" s="46"/>
      <c r="HY646" s="46"/>
      <c r="HZ646" s="46"/>
      <c r="IA646" s="46"/>
      <c r="IB646" s="46"/>
      <c r="IC646" s="46"/>
      <c r="ID646" s="46"/>
      <c r="IE646" s="46"/>
      <c r="IF646" s="46"/>
      <c r="IG646" s="46"/>
      <c r="IH646" s="46"/>
      <c r="II646" s="46"/>
      <c r="IJ646" s="46"/>
      <c r="IK646" s="46"/>
      <c r="IL646" s="46"/>
      <c r="IM646" s="46"/>
      <c r="IN646" s="46"/>
      <c r="IO646" s="46"/>
      <c r="IP646" s="46"/>
      <c r="IQ646" s="46"/>
      <c r="IR646" s="46"/>
      <c r="IS646" s="46"/>
      <c r="IT646" s="46"/>
      <c r="IU646" s="46"/>
      <c r="IV646" s="46"/>
      <c r="IW646" s="46"/>
      <c r="IX646" s="46"/>
      <c r="IY646" s="46"/>
      <c r="IZ646" s="46"/>
      <c r="JA646" s="46"/>
      <c r="JB646" s="46"/>
      <c r="JC646" s="46"/>
      <c r="JD646" s="46"/>
      <c r="JE646" s="46"/>
    </row>
    <row r="647" spans="1:265" s="7" customFormat="1" ht="15" customHeight="1" thickBot="1" x14ac:dyDescent="0.25">
      <c r="A647" s="790"/>
      <c r="B647" s="66" t="s">
        <v>545</v>
      </c>
      <c r="C647" s="74"/>
      <c r="D647" s="910" t="s">
        <v>591</v>
      </c>
      <c r="E647" s="879"/>
      <c r="F647" s="465"/>
      <c r="G647" s="466"/>
      <c r="H647" s="792" t="s">
        <v>539</v>
      </c>
      <c r="I647" s="792" t="s">
        <v>1017</v>
      </c>
      <c r="J647" s="792"/>
      <c r="K647" s="795" t="s">
        <v>1471</v>
      </c>
      <c r="L647" s="799" t="s">
        <v>97</v>
      </c>
      <c r="M647" s="811">
        <v>1</v>
      </c>
      <c r="N647" s="811" t="s">
        <v>24</v>
      </c>
      <c r="O647" s="799" t="s">
        <v>402</v>
      </c>
      <c r="P647" s="2159">
        <f t="shared" ref="P647:P710" si="56">SUM(Q647:R647)</f>
        <v>3</v>
      </c>
      <c r="Q647" s="801">
        <v>3</v>
      </c>
      <c r="R647" s="802"/>
      <c r="S647" s="802"/>
      <c r="T647" s="802"/>
      <c r="U647" s="802"/>
      <c r="V647" s="802"/>
      <c r="W647" s="803"/>
      <c r="X647" s="79"/>
      <c r="Y647" s="79"/>
      <c r="Z647" s="63"/>
      <c r="AA647" s="46"/>
      <c r="AB647" s="46"/>
      <c r="AC647" s="46" t="str">
        <f t="shared" si="55"/>
        <v/>
      </c>
      <c r="AD647" s="46"/>
      <c r="AE647" s="46"/>
      <c r="AF647" s="2111">
        <f t="shared" si="52"/>
        <v>3</v>
      </c>
      <c r="AG647" s="2111">
        <f t="shared" si="53"/>
        <v>0</v>
      </c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  <c r="BP647" s="46"/>
      <c r="BQ647" s="46"/>
      <c r="BR647" s="46"/>
      <c r="BS647" s="46"/>
      <c r="BT647" s="46"/>
      <c r="BU647" s="46"/>
      <c r="BV647" s="46"/>
      <c r="BW647" s="46"/>
      <c r="BX647" s="46"/>
      <c r="BY647" s="46"/>
      <c r="BZ647" s="46"/>
      <c r="CA647" s="46"/>
      <c r="CB647" s="46"/>
      <c r="CC647" s="46"/>
      <c r="CD647" s="46"/>
      <c r="CE647" s="46"/>
      <c r="CF647" s="46"/>
      <c r="CG647" s="46"/>
      <c r="CH647" s="46"/>
      <c r="CI647" s="46"/>
      <c r="CJ647" s="46"/>
      <c r="CK647" s="46"/>
      <c r="CL647" s="46"/>
      <c r="CM647" s="46"/>
      <c r="CN647" s="46"/>
      <c r="CO647" s="46"/>
      <c r="CP647" s="46"/>
      <c r="CQ647" s="46"/>
      <c r="CR647" s="46"/>
      <c r="CS647" s="46"/>
      <c r="CT647" s="46"/>
      <c r="CU647" s="46"/>
      <c r="CV647" s="46"/>
      <c r="CW647" s="46"/>
      <c r="CX647" s="46"/>
      <c r="CY647" s="46"/>
      <c r="CZ647" s="46"/>
      <c r="DA647" s="46"/>
      <c r="DB647" s="46"/>
      <c r="DC647" s="46"/>
      <c r="DD647" s="46"/>
      <c r="DE647" s="46"/>
      <c r="DF647" s="46"/>
      <c r="DG647" s="46"/>
      <c r="DH647" s="46"/>
      <c r="DI647" s="46"/>
      <c r="DJ647" s="46"/>
      <c r="DK647" s="46"/>
      <c r="DL647" s="46"/>
      <c r="DM647" s="46"/>
      <c r="DN647" s="46"/>
      <c r="DO647" s="46"/>
      <c r="DP647" s="46"/>
      <c r="DQ647" s="46"/>
      <c r="DR647" s="46"/>
      <c r="DS647" s="46"/>
      <c r="DT647" s="46"/>
      <c r="DU647" s="46"/>
      <c r="DV647" s="46"/>
      <c r="DW647" s="46"/>
      <c r="DX647" s="46"/>
      <c r="DY647" s="46"/>
      <c r="DZ647" s="46"/>
      <c r="EA647" s="46"/>
      <c r="EB647" s="46"/>
      <c r="EC647" s="46"/>
      <c r="ED647" s="46"/>
      <c r="EE647" s="46"/>
      <c r="EF647" s="46"/>
      <c r="EG647" s="46"/>
      <c r="EH647" s="46"/>
      <c r="EI647" s="46"/>
      <c r="EJ647" s="46"/>
      <c r="EK647" s="46"/>
      <c r="EL647" s="46"/>
      <c r="EM647" s="46"/>
      <c r="EN647" s="46"/>
      <c r="EO647" s="46"/>
      <c r="EP647" s="46"/>
      <c r="EQ647" s="46"/>
      <c r="ER647" s="46"/>
      <c r="ES647" s="46"/>
      <c r="ET647" s="46"/>
      <c r="EU647" s="46"/>
      <c r="EV647" s="46"/>
      <c r="EW647" s="46"/>
      <c r="EX647" s="46"/>
      <c r="EY647" s="46"/>
      <c r="EZ647" s="46"/>
      <c r="FA647" s="46"/>
      <c r="FB647" s="46"/>
      <c r="FC647" s="46"/>
      <c r="FD647" s="46"/>
      <c r="FE647" s="46"/>
      <c r="FF647" s="46"/>
      <c r="FG647" s="46"/>
      <c r="FH647" s="46"/>
      <c r="FI647" s="46"/>
      <c r="FJ647" s="46"/>
      <c r="FK647" s="46"/>
      <c r="FL647" s="46"/>
      <c r="FM647" s="46"/>
      <c r="FN647" s="46"/>
      <c r="FO647" s="46"/>
      <c r="FP647" s="46"/>
      <c r="FQ647" s="46"/>
      <c r="FR647" s="46"/>
      <c r="FS647" s="46"/>
      <c r="FT647" s="46"/>
      <c r="FU647" s="46"/>
      <c r="FV647" s="46"/>
      <c r="FW647" s="46"/>
      <c r="FX647" s="46"/>
      <c r="FY647" s="46"/>
      <c r="FZ647" s="46"/>
      <c r="GA647" s="46"/>
      <c r="GB647" s="46"/>
      <c r="GC647" s="46"/>
      <c r="GD647" s="46"/>
      <c r="GE647" s="46"/>
      <c r="GF647" s="46"/>
      <c r="GG647" s="46"/>
      <c r="GH647" s="46"/>
      <c r="GI647" s="46"/>
      <c r="GJ647" s="46"/>
      <c r="GK647" s="46"/>
      <c r="GL647" s="46"/>
      <c r="GM647" s="46"/>
      <c r="GN647" s="46"/>
      <c r="GO647" s="46"/>
      <c r="GP647" s="46"/>
      <c r="GQ647" s="46"/>
      <c r="GR647" s="46"/>
      <c r="GS647" s="46"/>
      <c r="GT647" s="46"/>
      <c r="GU647" s="46"/>
      <c r="GV647" s="46"/>
      <c r="GW647" s="46"/>
      <c r="GX647" s="46"/>
      <c r="GY647" s="46"/>
      <c r="GZ647" s="46"/>
      <c r="HA647" s="46"/>
      <c r="HB647" s="46"/>
      <c r="HC647" s="46"/>
      <c r="HD647" s="46"/>
      <c r="HE647" s="46"/>
      <c r="HF647" s="46"/>
      <c r="HG647" s="46"/>
      <c r="HH647" s="46"/>
      <c r="HI647" s="46"/>
      <c r="HJ647" s="46"/>
      <c r="HK647" s="46"/>
      <c r="HL647" s="46"/>
      <c r="HM647" s="46"/>
      <c r="HN647" s="46"/>
      <c r="HO647" s="46"/>
      <c r="HP647" s="46"/>
      <c r="HQ647" s="46"/>
      <c r="HR647" s="46"/>
      <c r="HS647" s="46"/>
      <c r="HT647" s="46"/>
      <c r="HU647" s="46"/>
      <c r="HV647" s="46"/>
      <c r="HW647" s="46"/>
      <c r="HX647" s="46"/>
      <c r="HY647" s="46"/>
      <c r="HZ647" s="46"/>
      <c r="IA647" s="46"/>
      <c r="IB647" s="46"/>
      <c r="IC647" s="46"/>
      <c r="ID647" s="46"/>
      <c r="IE647" s="46"/>
      <c r="IF647" s="46"/>
      <c r="IG647" s="46"/>
      <c r="IH647" s="46"/>
      <c r="II647" s="46"/>
      <c r="IJ647" s="46"/>
      <c r="IK647" s="46"/>
      <c r="IL647" s="46"/>
      <c r="IM647" s="46"/>
      <c r="IN647" s="46"/>
      <c r="IO647" s="46"/>
      <c r="IP647" s="46"/>
      <c r="IQ647" s="46"/>
      <c r="IR647" s="46"/>
      <c r="IS647" s="46"/>
      <c r="IT647" s="46"/>
      <c r="IU647" s="46"/>
      <c r="IV647" s="46"/>
      <c r="IW647" s="46"/>
      <c r="IX647" s="46"/>
      <c r="IY647" s="46"/>
      <c r="IZ647" s="46"/>
      <c r="JA647" s="46"/>
      <c r="JB647" s="46"/>
      <c r="JC647" s="46"/>
      <c r="JD647" s="46"/>
      <c r="JE647" s="46"/>
    </row>
    <row r="648" spans="1:265" s="788" customFormat="1" ht="15" customHeight="1" thickBot="1" x14ac:dyDescent="0.25">
      <c r="A648" s="790"/>
      <c r="B648" s="66" t="s">
        <v>545</v>
      </c>
      <c r="C648" s="74"/>
      <c r="D648" s="910" t="s">
        <v>591</v>
      </c>
      <c r="E648" s="879"/>
      <c r="F648" s="465"/>
      <c r="G648" s="466"/>
      <c r="H648" s="792" t="s">
        <v>539</v>
      </c>
      <c r="I648" s="792" t="s">
        <v>1017</v>
      </c>
      <c r="J648" s="792"/>
      <c r="K648" s="795" t="s">
        <v>1471</v>
      </c>
      <c r="L648" s="799" t="s">
        <v>97</v>
      </c>
      <c r="M648" s="811">
        <v>1</v>
      </c>
      <c r="N648" s="811" t="s">
        <v>98</v>
      </c>
      <c r="O648" s="799" t="s">
        <v>402</v>
      </c>
      <c r="P648" s="2159">
        <f t="shared" si="56"/>
        <v>3</v>
      </c>
      <c r="Q648" s="801">
        <v>3</v>
      </c>
      <c r="R648" s="802"/>
      <c r="S648" s="802"/>
      <c r="T648" s="802"/>
      <c r="U648" s="802"/>
      <c r="V648" s="802"/>
      <c r="W648" s="803"/>
      <c r="X648" s="791"/>
      <c r="Y648" s="791"/>
      <c r="Z648" s="63"/>
      <c r="AA648" s="789"/>
      <c r="AB648" s="789"/>
      <c r="AC648" s="789" t="str">
        <f t="shared" si="55"/>
        <v/>
      </c>
      <c r="AD648" s="789"/>
      <c r="AE648" s="789"/>
      <c r="AF648" s="2111">
        <f t="shared" ref="AF648:AF711" si="57">SUM(Q648:R648)</f>
        <v>3</v>
      </c>
      <c r="AG648" s="2111">
        <f t="shared" ref="AG648:AG711" si="58">S648+W648</f>
        <v>0</v>
      </c>
      <c r="AH648" s="789"/>
      <c r="AI648" s="789"/>
      <c r="AJ648" s="789"/>
      <c r="AK648" s="789"/>
      <c r="AL648" s="789"/>
      <c r="AM648" s="789"/>
      <c r="AN648" s="789"/>
      <c r="AO648" s="789"/>
      <c r="AP648" s="789"/>
      <c r="AQ648" s="789"/>
      <c r="AR648" s="789"/>
      <c r="AS648" s="789"/>
      <c r="AT648" s="789"/>
      <c r="AU648" s="789"/>
      <c r="AV648" s="789"/>
      <c r="AW648" s="789"/>
      <c r="AX648" s="789"/>
      <c r="AY648" s="789"/>
      <c r="AZ648" s="789"/>
      <c r="BA648" s="789"/>
      <c r="BB648" s="789"/>
      <c r="BC648" s="789"/>
      <c r="BD648" s="789"/>
      <c r="BE648" s="789"/>
      <c r="BF648" s="789"/>
      <c r="BG648" s="789"/>
      <c r="BH648" s="789"/>
      <c r="BI648" s="789"/>
      <c r="BJ648" s="789"/>
      <c r="BK648" s="789"/>
      <c r="BL648" s="789"/>
      <c r="BM648" s="789"/>
      <c r="BN648" s="789"/>
      <c r="BO648" s="789"/>
      <c r="BP648" s="789"/>
      <c r="BQ648" s="789"/>
      <c r="BR648" s="789"/>
      <c r="BS648" s="789"/>
      <c r="BT648" s="789"/>
      <c r="BU648" s="789"/>
      <c r="BV648" s="789"/>
      <c r="BW648" s="789"/>
      <c r="BX648" s="789"/>
      <c r="BY648" s="789"/>
      <c r="BZ648" s="789"/>
      <c r="CA648" s="789"/>
      <c r="CB648" s="789"/>
      <c r="CC648" s="789"/>
      <c r="CD648" s="789"/>
      <c r="CE648" s="789"/>
      <c r="CF648" s="789"/>
      <c r="CG648" s="789"/>
      <c r="CH648" s="789"/>
      <c r="CI648" s="789"/>
      <c r="CJ648" s="789"/>
      <c r="CK648" s="789"/>
      <c r="CL648" s="789"/>
      <c r="CM648" s="789"/>
      <c r="CN648" s="789"/>
      <c r="CO648" s="789"/>
      <c r="CP648" s="789"/>
      <c r="CQ648" s="789"/>
      <c r="CR648" s="789"/>
      <c r="CS648" s="789"/>
      <c r="CT648" s="789"/>
      <c r="CU648" s="789"/>
      <c r="CV648" s="789"/>
      <c r="CW648" s="789"/>
      <c r="CX648" s="789"/>
      <c r="CY648" s="789"/>
      <c r="CZ648" s="789"/>
      <c r="DA648" s="789"/>
      <c r="DB648" s="789"/>
      <c r="DC648" s="789"/>
      <c r="DD648" s="789"/>
      <c r="DE648" s="789"/>
      <c r="DF648" s="789"/>
      <c r="DG648" s="789"/>
      <c r="DH648" s="789"/>
      <c r="DI648" s="789"/>
      <c r="DJ648" s="789"/>
      <c r="DK648" s="789"/>
      <c r="DL648" s="789"/>
      <c r="DM648" s="789"/>
      <c r="DN648" s="789"/>
      <c r="DO648" s="789"/>
      <c r="DP648" s="789"/>
      <c r="DQ648" s="789"/>
      <c r="DR648" s="789"/>
      <c r="DS648" s="789"/>
      <c r="DT648" s="789"/>
      <c r="DU648" s="789"/>
      <c r="DV648" s="789"/>
      <c r="DW648" s="789"/>
      <c r="DX648" s="789"/>
      <c r="DY648" s="789"/>
      <c r="DZ648" s="789"/>
      <c r="EA648" s="789"/>
      <c r="EB648" s="789"/>
      <c r="EC648" s="789"/>
      <c r="ED648" s="789"/>
      <c r="EE648" s="789"/>
      <c r="EF648" s="789"/>
      <c r="EG648" s="789"/>
      <c r="EH648" s="789"/>
      <c r="EI648" s="789"/>
      <c r="EJ648" s="789"/>
      <c r="EK648" s="789"/>
      <c r="EL648" s="789"/>
      <c r="EM648" s="789"/>
      <c r="EN648" s="789"/>
      <c r="EO648" s="789"/>
      <c r="EP648" s="789"/>
      <c r="EQ648" s="789"/>
      <c r="ER648" s="789"/>
      <c r="ES648" s="789"/>
      <c r="ET648" s="789"/>
      <c r="EU648" s="789"/>
      <c r="EV648" s="789"/>
      <c r="EW648" s="789"/>
      <c r="EX648" s="789"/>
      <c r="EY648" s="789"/>
      <c r="EZ648" s="789"/>
      <c r="FA648" s="789"/>
      <c r="FB648" s="789"/>
      <c r="FC648" s="789"/>
      <c r="FD648" s="789"/>
      <c r="FE648" s="789"/>
      <c r="FF648" s="789"/>
      <c r="FG648" s="789"/>
      <c r="FH648" s="789"/>
      <c r="FI648" s="789"/>
      <c r="FJ648" s="789"/>
      <c r="FK648" s="789"/>
      <c r="FL648" s="789"/>
      <c r="FM648" s="789"/>
      <c r="FN648" s="789"/>
      <c r="FO648" s="789"/>
      <c r="FP648" s="789"/>
      <c r="FQ648" s="789"/>
      <c r="FR648" s="789"/>
      <c r="FS648" s="789"/>
      <c r="FT648" s="789"/>
      <c r="FU648" s="789"/>
      <c r="FV648" s="789"/>
      <c r="FW648" s="789"/>
      <c r="FX648" s="789"/>
      <c r="FY648" s="789"/>
      <c r="FZ648" s="789"/>
      <c r="GA648" s="789"/>
      <c r="GB648" s="789"/>
      <c r="GC648" s="789"/>
      <c r="GD648" s="789"/>
      <c r="GE648" s="789"/>
      <c r="GF648" s="789"/>
      <c r="GG648" s="789"/>
      <c r="GH648" s="789"/>
      <c r="GI648" s="789"/>
      <c r="GJ648" s="789"/>
      <c r="GK648" s="789"/>
      <c r="GL648" s="789"/>
      <c r="GM648" s="789"/>
      <c r="GN648" s="789"/>
      <c r="GO648" s="789"/>
      <c r="GP648" s="789"/>
      <c r="GQ648" s="789"/>
      <c r="GR648" s="789"/>
      <c r="GS648" s="789"/>
      <c r="GT648" s="789"/>
      <c r="GU648" s="789"/>
      <c r="GV648" s="789"/>
      <c r="GW648" s="789"/>
      <c r="GX648" s="789"/>
      <c r="GY648" s="789"/>
      <c r="GZ648" s="789"/>
      <c r="HA648" s="789"/>
      <c r="HB648" s="789"/>
      <c r="HC648" s="789"/>
      <c r="HD648" s="789"/>
      <c r="HE648" s="789"/>
      <c r="HF648" s="789"/>
      <c r="HG648" s="789"/>
      <c r="HH648" s="789"/>
      <c r="HI648" s="789"/>
      <c r="HJ648" s="789"/>
      <c r="HK648" s="789"/>
      <c r="HL648" s="789"/>
      <c r="HM648" s="789"/>
      <c r="HN648" s="789"/>
      <c r="HO648" s="789"/>
      <c r="HP648" s="789"/>
      <c r="HQ648" s="789"/>
      <c r="HR648" s="789"/>
      <c r="HS648" s="789"/>
      <c r="HT648" s="789"/>
      <c r="HU648" s="789"/>
      <c r="HV648" s="789"/>
      <c r="HW648" s="789"/>
      <c r="HX648" s="789"/>
      <c r="HY648" s="789"/>
      <c r="HZ648" s="789"/>
      <c r="IA648" s="789"/>
      <c r="IB648" s="789"/>
      <c r="IC648" s="789"/>
      <c r="ID648" s="789"/>
      <c r="IE648" s="789"/>
      <c r="IF648" s="789"/>
      <c r="IG648" s="789"/>
      <c r="IH648" s="789"/>
      <c r="II648" s="789"/>
      <c r="IJ648" s="789"/>
      <c r="IK648" s="789"/>
      <c r="IL648" s="789"/>
      <c r="IM648" s="789"/>
      <c r="IN648" s="789"/>
      <c r="IO648" s="789"/>
      <c r="IP648" s="789"/>
      <c r="IQ648" s="789"/>
      <c r="IR648" s="789"/>
      <c r="IS648" s="789"/>
      <c r="IT648" s="789"/>
      <c r="IU648" s="789"/>
      <c r="IV648" s="789"/>
      <c r="IW648" s="789"/>
      <c r="IX648" s="789"/>
      <c r="IY648" s="789"/>
      <c r="IZ648" s="789"/>
      <c r="JA648" s="789"/>
      <c r="JB648" s="789"/>
      <c r="JC648" s="789"/>
      <c r="JD648" s="789"/>
      <c r="JE648" s="789"/>
    </row>
    <row r="649" spans="1:265" s="7" customFormat="1" ht="15" customHeight="1" thickBot="1" x14ac:dyDescent="0.25">
      <c r="A649" s="790"/>
      <c r="B649" s="66" t="s">
        <v>545</v>
      </c>
      <c r="C649" s="74"/>
      <c r="D649" s="910" t="s">
        <v>591</v>
      </c>
      <c r="E649" s="879"/>
      <c r="F649" s="465"/>
      <c r="G649" s="466"/>
      <c r="H649" s="792" t="s">
        <v>539</v>
      </c>
      <c r="I649" s="792" t="s">
        <v>1017</v>
      </c>
      <c r="J649" s="792"/>
      <c r="K649" s="795" t="s">
        <v>1471</v>
      </c>
      <c r="L649" s="799" t="s">
        <v>97</v>
      </c>
      <c r="M649" s="811">
        <v>1</v>
      </c>
      <c r="N649" s="811" t="s">
        <v>395</v>
      </c>
      <c r="O649" s="799" t="s">
        <v>402</v>
      </c>
      <c r="P649" s="2159">
        <f t="shared" si="56"/>
        <v>3</v>
      </c>
      <c r="Q649" s="801">
        <v>3</v>
      </c>
      <c r="R649" s="802"/>
      <c r="S649" s="802"/>
      <c r="T649" s="802"/>
      <c r="U649" s="802"/>
      <c r="V649" s="802"/>
      <c r="W649" s="803"/>
      <c r="X649" s="79"/>
      <c r="Y649" s="79"/>
      <c r="Z649" s="63"/>
      <c r="AA649" s="46"/>
      <c r="AB649" s="46"/>
      <c r="AC649" s="46" t="str">
        <f t="shared" si="55"/>
        <v/>
      </c>
      <c r="AD649" s="46"/>
      <c r="AE649" s="46"/>
      <c r="AF649" s="2111">
        <f t="shared" si="57"/>
        <v>3</v>
      </c>
      <c r="AG649" s="2111">
        <f t="shared" si="58"/>
        <v>0</v>
      </c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  <c r="BP649" s="46"/>
      <c r="BQ649" s="46"/>
      <c r="BR649" s="46"/>
      <c r="BS649" s="46"/>
      <c r="BT649" s="46"/>
      <c r="BU649" s="46"/>
      <c r="BV649" s="46"/>
      <c r="BW649" s="46"/>
      <c r="BX649" s="46"/>
      <c r="BY649" s="46"/>
      <c r="BZ649" s="46"/>
      <c r="CA649" s="46"/>
      <c r="CB649" s="46"/>
      <c r="CC649" s="46"/>
      <c r="CD649" s="46"/>
      <c r="CE649" s="46"/>
      <c r="CF649" s="46"/>
      <c r="CG649" s="46"/>
      <c r="CH649" s="46"/>
      <c r="CI649" s="46"/>
      <c r="CJ649" s="46"/>
      <c r="CK649" s="46"/>
      <c r="CL649" s="46"/>
      <c r="CM649" s="46"/>
      <c r="CN649" s="46"/>
      <c r="CO649" s="46"/>
      <c r="CP649" s="46"/>
      <c r="CQ649" s="46"/>
      <c r="CR649" s="46"/>
      <c r="CS649" s="46"/>
      <c r="CT649" s="46"/>
      <c r="CU649" s="46"/>
      <c r="CV649" s="46"/>
      <c r="CW649" s="46"/>
      <c r="CX649" s="46"/>
      <c r="CY649" s="46"/>
      <c r="CZ649" s="46"/>
      <c r="DA649" s="46"/>
      <c r="DB649" s="46"/>
      <c r="DC649" s="46"/>
      <c r="DD649" s="46"/>
      <c r="DE649" s="46"/>
      <c r="DF649" s="46"/>
      <c r="DG649" s="46"/>
      <c r="DH649" s="46"/>
      <c r="DI649" s="46"/>
      <c r="DJ649" s="46"/>
      <c r="DK649" s="46"/>
      <c r="DL649" s="46"/>
      <c r="DM649" s="46"/>
      <c r="DN649" s="46"/>
      <c r="DO649" s="46"/>
      <c r="DP649" s="46"/>
      <c r="DQ649" s="46"/>
      <c r="DR649" s="46"/>
      <c r="DS649" s="46"/>
      <c r="DT649" s="46"/>
      <c r="DU649" s="46"/>
      <c r="DV649" s="46"/>
      <c r="DW649" s="46"/>
      <c r="DX649" s="46"/>
      <c r="DY649" s="46"/>
      <c r="DZ649" s="46"/>
      <c r="EA649" s="46"/>
      <c r="EB649" s="46"/>
      <c r="EC649" s="46"/>
      <c r="ED649" s="46"/>
      <c r="EE649" s="46"/>
      <c r="EF649" s="46"/>
      <c r="EG649" s="46"/>
      <c r="EH649" s="46"/>
      <c r="EI649" s="46"/>
      <c r="EJ649" s="46"/>
      <c r="EK649" s="46"/>
      <c r="EL649" s="46"/>
      <c r="EM649" s="46"/>
      <c r="EN649" s="46"/>
      <c r="EO649" s="46"/>
      <c r="EP649" s="46"/>
      <c r="EQ649" s="46"/>
      <c r="ER649" s="46"/>
      <c r="ES649" s="46"/>
      <c r="ET649" s="46"/>
      <c r="EU649" s="46"/>
      <c r="EV649" s="46"/>
      <c r="EW649" s="46"/>
      <c r="EX649" s="46"/>
      <c r="EY649" s="46"/>
      <c r="EZ649" s="46"/>
      <c r="FA649" s="46"/>
      <c r="FB649" s="46"/>
      <c r="FC649" s="46"/>
      <c r="FD649" s="46"/>
      <c r="FE649" s="46"/>
      <c r="FF649" s="46"/>
      <c r="FG649" s="46"/>
      <c r="FH649" s="46"/>
      <c r="FI649" s="46"/>
      <c r="FJ649" s="46"/>
      <c r="FK649" s="46"/>
      <c r="FL649" s="46"/>
      <c r="FM649" s="46"/>
      <c r="FN649" s="46"/>
      <c r="FO649" s="46"/>
      <c r="FP649" s="46"/>
      <c r="FQ649" s="46"/>
      <c r="FR649" s="46"/>
      <c r="FS649" s="46"/>
      <c r="FT649" s="46"/>
      <c r="FU649" s="46"/>
      <c r="FV649" s="46"/>
      <c r="FW649" s="46"/>
      <c r="FX649" s="46"/>
      <c r="FY649" s="46"/>
      <c r="FZ649" s="46"/>
      <c r="GA649" s="46"/>
      <c r="GB649" s="46"/>
      <c r="GC649" s="46"/>
      <c r="GD649" s="46"/>
      <c r="GE649" s="46"/>
      <c r="GF649" s="46"/>
      <c r="GG649" s="46"/>
      <c r="GH649" s="46"/>
      <c r="GI649" s="46"/>
      <c r="GJ649" s="46"/>
      <c r="GK649" s="46"/>
      <c r="GL649" s="46"/>
      <c r="GM649" s="46"/>
      <c r="GN649" s="46"/>
      <c r="GO649" s="46"/>
      <c r="GP649" s="46"/>
      <c r="GQ649" s="46"/>
      <c r="GR649" s="46"/>
      <c r="GS649" s="46"/>
      <c r="GT649" s="46"/>
      <c r="GU649" s="46"/>
      <c r="GV649" s="46"/>
      <c r="GW649" s="46"/>
      <c r="GX649" s="46"/>
      <c r="GY649" s="46"/>
      <c r="GZ649" s="46"/>
      <c r="HA649" s="46"/>
      <c r="HB649" s="46"/>
      <c r="HC649" s="46"/>
      <c r="HD649" s="46"/>
      <c r="HE649" s="46"/>
      <c r="HF649" s="46"/>
      <c r="HG649" s="46"/>
      <c r="HH649" s="46"/>
      <c r="HI649" s="46"/>
      <c r="HJ649" s="46"/>
      <c r="HK649" s="46"/>
      <c r="HL649" s="46"/>
      <c r="HM649" s="46"/>
      <c r="HN649" s="46"/>
      <c r="HO649" s="46"/>
      <c r="HP649" s="46"/>
      <c r="HQ649" s="46"/>
      <c r="HR649" s="46"/>
      <c r="HS649" s="46"/>
      <c r="HT649" s="46"/>
      <c r="HU649" s="46"/>
      <c r="HV649" s="46"/>
      <c r="HW649" s="46"/>
      <c r="HX649" s="46"/>
      <c r="HY649" s="46"/>
      <c r="HZ649" s="46"/>
      <c r="IA649" s="46"/>
      <c r="IB649" s="46"/>
      <c r="IC649" s="46"/>
      <c r="ID649" s="46"/>
      <c r="IE649" s="46"/>
      <c r="IF649" s="46"/>
      <c r="IG649" s="46"/>
      <c r="IH649" s="46"/>
      <c r="II649" s="46"/>
      <c r="IJ649" s="46"/>
      <c r="IK649" s="46"/>
      <c r="IL649" s="46"/>
      <c r="IM649" s="46"/>
      <c r="IN649" s="46"/>
      <c r="IO649" s="46"/>
      <c r="IP649" s="46"/>
      <c r="IQ649" s="46"/>
      <c r="IR649" s="46"/>
      <c r="IS649" s="46"/>
      <c r="IT649" s="46"/>
      <c r="IU649" s="46"/>
      <c r="IV649" s="46"/>
      <c r="IW649" s="46"/>
      <c r="IX649" s="46"/>
      <c r="IY649" s="46"/>
      <c r="IZ649" s="46"/>
      <c r="JA649" s="46"/>
      <c r="JB649" s="46"/>
      <c r="JC649" s="46"/>
      <c r="JD649" s="46"/>
      <c r="JE649" s="46"/>
    </row>
    <row r="650" spans="1:265" s="7" customFormat="1" ht="15" customHeight="1" thickBot="1" x14ac:dyDescent="0.25">
      <c r="A650" s="790"/>
      <c r="B650" s="66" t="s">
        <v>545</v>
      </c>
      <c r="C650" s="74"/>
      <c r="D650" s="910" t="s">
        <v>591</v>
      </c>
      <c r="E650" s="879"/>
      <c r="F650" s="465"/>
      <c r="G650" s="466"/>
      <c r="H650" s="792" t="s">
        <v>539</v>
      </c>
      <c r="I650" s="792" t="s">
        <v>1024</v>
      </c>
      <c r="J650" s="792"/>
      <c r="K650" s="948" t="s">
        <v>1546</v>
      </c>
      <c r="L650" s="799" t="s">
        <v>1547</v>
      </c>
      <c r="M650" s="811">
        <v>6</v>
      </c>
      <c r="N650" s="811" t="s">
        <v>1548</v>
      </c>
      <c r="O650" s="799" t="s">
        <v>348</v>
      </c>
      <c r="P650" s="2159">
        <f t="shared" si="56"/>
        <v>3</v>
      </c>
      <c r="Q650" s="801">
        <v>2</v>
      </c>
      <c r="R650" s="802">
        <v>1</v>
      </c>
      <c r="S650" s="802"/>
      <c r="T650" s="802"/>
      <c r="U650" s="802"/>
      <c r="V650" s="802"/>
      <c r="W650" s="803"/>
      <c r="X650" s="79"/>
      <c r="Y650" s="79"/>
      <c r="Z650" s="63"/>
      <c r="AA650" s="46"/>
      <c r="AB650" s="46"/>
      <c r="AC650" s="46" t="str">
        <f t="shared" si="55"/>
        <v/>
      </c>
      <c r="AD650" s="46"/>
      <c r="AE650" s="46"/>
      <c r="AF650" s="2111">
        <f t="shared" si="57"/>
        <v>3</v>
      </c>
      <c r="AG650" s="2111">
        <f t="shared" si="58"/>
        <v>0</v>
      </c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  <c r="BP650" s="46"/>
      <c r="BQ650" s="46"/>
      <c r="BR650" s="46"/>
      <c r="BS650" s="46"/>
      <c r="BT650" s="46"/>
      <c r="BU650" s="46"/>
      <c r="BV650" s="46"/>
      <c r="BW650" s="46"/>
      <c r="BX650" s="46"/>
      <c r="BY650" s="46"/>
      <c r="BZ650" s="46"/>
      <c r="CA650" s="46"/>
      <c r="CB650" s="46"/>
      <c r="CC650" s="46"/>
      <c r="CD650" s="46"/>
      <c r="CE650" s="46"/>
      <c r="CF650" s="46"/>
      <c r="CG650" s="46"/>
      <c r="CH650" s="46"/>
      <c r="CI650" s="46"/>
      <c r="CJ650" s="46"/>
      <c r="CK650" s="46"/>
      <c r="CL650" s="46"/>
      <c r="CM650" s="46"/>
      <c r="CN650" s="46"/>
      <c r="CO650" s="46"/>
      <c r="CP650" s="46"/>
      <c r="CQ650" s="46"/>
      <c r="CR650" s="46"/>
      <c r="CS650" s="46"/>
      <c r="CT650" s="46"/>
      <c r="CU650" s="46"/>
      <c r="CV650" s="46"/>
      <c r="CW650" s="46"/>
      <c r="CX650" s="46"/>
      <c r="CY650" s="46"/>
      <c r="CZ650" s="46"/>
      <c r="DA650" s="46"/>
      <c r="DB650" s="46"/>
      <c r="DC650" s="46"/>
      <c r="DD650" s="46"/>
      <c r="DE650" s="46"/>
      <c r="DF650" s="46"/>
      <c r="DG650" s="46"/>
      <c r="DH650" s="46"/>
      <c r="DI650" s="46"/>
      <c r="DJ650" s="46"/>
      <c r="DK650" s="46"/>
      <c r="DL650" s="46"/>
      <c r="DM650" s="46"/>
      <c r="DN650" s="46"/>
      <c r="DO650" s="46"/>
      <c r="DP650" s="46"/>
      <c r="DQ650" s="46"/>
      <c r="DR650" s="46"/>
      <c r="DS650" s="46"/>
      <c r="DT650" s="46"/>
      <c r="DU650" s="46"/>
      <c r="DV650" s="46"/>
      <c r="DW650" s="46"/>
      <c r="DX650" s="46"/>
      <c r="DY650" s="46"/>
      <c r="DZ650" s="46"/>
      <c r="EA650" s="46"/>
      <c r="EB650" s="46"/>
      <c r="EC650" s="46"/>
      <c r="ED650" s="46"/>
      <c r="EE650" s="46"/>
      <c r="EF650" s="46"/>
      <c r="EG650" s="46"/>
      <c r="EH650" s="46"/>
      <c r="EI650" s="46"/>
      <c r="EJ650" s="46"/>
      <c r="EK650" s="46"/>
      <c r="EL650" s="46"/>
      <c r="EM650" s="46"/>
      <c r="EN650" s="46"/>
      <c r="EO650" s="46"/>
      <c r="EP650" s="46"/>
      <c r="EQ650" s="46"/>
      <c r="ER650" s="46"/>
      <c r="ES650" s="46"/>
      <c r="ET650" s="46"/>
      <c r="EU650" s="46"/>
      <c r="EV650" s="46"/>
      <c r="EW650" s="46"/>
      <c r="EX650" s="46"/>
      <c r="EY650" s="46"/>
      <c r="EZ650" s="46"/>
      <c r="FA650" s="46"/>
      <c r="FB650" s="46"/>
      <c r="FC650" s="46"/>
      <c r="FD650" s="46"/>
      <c r="FE650" s="46"/>
      <c r="FF650" s="46"/>
      <c r="FG650" s="46"/>
      <c r="FH650" s="46"/>
      <c r="FI650" s="46"/>
      <c r="FJ650" s="46"/>
      <c r="FK650" s="46"/>
      <c r="FL650" s="46"/>
      <c r="FM650" s="46"/>
      <c r="FN650" s="46"/>
      <c r="FO650" s="46"/>
      <c r="FP650" s="46"/>
      <c r="FQ650" s="46"/>
      <c r="FR650" s="46"/>
      <c r="FS650" s="46"/>
      <c r="FT650" s="46"/>
      <c r="FU650" s="46"/>
      <c r="FV650" s="46"/>
      <c r="FW650" s="46"/>
      <c r="FX650" s="46"/>
      <c r="FY650" s="46"/>
      <c r="FZ650" s="46"/>
      <c r="GA650" s="46"/>
      <c r="GB650" s="46"/>
      <c r="GC650" s="46"/>
      <c r="GD650" s="46"/>
      <c r="GE650" s="46"/>
      <c r="GF650" s="46"/>
      <c r="GG650" s="46"/>
      <c r="GH650" s="46"/>
      <c r="GI650" s="46"/>
      <c r="GJ650" s="46"/>
      <c r="GK650" s="46"/>
      <c r="GL650" s="46"/>
      <c r="GM650" s="46"/>
      <c r="GN650" s="46"/>
      <c r="GO650" s="46"/>
      <c r="GP650" s="46"/>
      <c r="GQ650" s="46"/>
      <c r="GR650" s="46"/>
      <c r="GS650" s="46"/>
      <c r="GT650" s="46"/>
      <c r="GU650" s="46"/>
      <c r="GV650" s="46"/>
      <c r="GW650" s="46"/>
      <c r="GX650" s="46"/>
      <c r="GY650" s="46"/>
      <c r="GZ650" s="46"/>
      <c r="HA650" s="46"/>
      <c r="HB650" s="46"/>
      <c r="HC650" s="46"/>
      <c r="HD650" s="46"/>
      <c r="HE650" s="46"/>
      <c r="HF650" s="46"/>
      <c r="HG650" s="46"/>
      <c r="HH650" s="46"/>
      <c r="HI650" s="46"/>
      <c r="HJ650" s="46"/>
      <c r="HK650" s="46"/>
      <c r="HL650" s="46"/>
      <c r="HM650" s="46"/>
      <c r="HN650" s="46"/>
      <c r="HO650" s="46"/>
      <c r="HP650" s="46"/>
      <c r="HQ650" s="46"/>
      <c r="HR650" s="46"/>
      <c r="HS650" s="46"/>
      <c r="HT650" s="46"/>
      <c r="HU650" s="46"/>
      <c r="HV650" s="46"/>
      <c r="HW650" s="46"/>
      <c r="HX650" s="46"/>
      <c r="HY650" s="46"/>
      <c r="HZ650" s="46"/>
      <c r="IA650" s="46"/>
      <c r="IB650" s="46"/>
      <c r="IC650" s="46"/>
      <c r="ID650" s="46"/>
      <c r="IE650" s="46"/>
      <c r="IF650" s="46"/>
      <c r="IG650" s="46"/>
      <c r="IH650" s="46"/>
      <c r="II650" s="46"/>
      <c r="IJ650" s="46"/>
      <c r="IK650" s="46"/>
      <c r="IL650" s="46"/>
      <c r="IM650" s="46"/>
      <c r="IN650" s="46"/>
      <c r="IO650" s="46"/>
      <c r="IP650" s="46"/>
      <c r="IQ650" s="46"/>
      <c r="IR650" s="46"/>
      <c r="IS650" s="46"/>
      <c r="IT650" s="46"/>
      <c r="IU650" s="46"/>
      <c r="IV650" s="46"/>
      <c r="IW650" s="46"/>
      <c r="IX650" s="46"/>
      <c r="IY650" s="46"/>
      <c r="IZ650" s="46"/>
      <c r="JA650" s="46"/>
      <c r="JB650" s="46"/>
      <c r="JC650" s="46"/>
      <c r="JD650" s="46"/>
      <c r="JE650" s="46"/>
    </row>
    <row r="651" spans="1:265" s="7" customFormat="1" ht="15" customHeight="1" thickBot="1" x14ac:dyDescent="0.25">
      <c r="A651" s="790"/>
      <c r="B651" s="66" t="s">
        <v>545</v>
      </c>
      <c r="C651" s="74"/>
      <c r="D651" s="910" t="s">
        <v>591</v>
      </c>
      <c r="E651" s="879"/>
      <c r="F651" s="465"/>
      <c r="G651" s="466"/>
      <c r="H651" s="792" t="s">
        <v>539</v>
      </c>
      <c r="I651" s="792" t="s">
        <v>1017</v>
      </c>
      <c r="J651" s="1756" t="s">
        <v>1424</v>
      </c>
      <c r="K651" s="212" t="s">
        <v>1505</v>
      </c>
      <c r="L651" s="799"/>
      <c r="M651" s="811"/>
      <c r="N651" s="811"/>
      <c r="O651" s="799"/>
      <c r="P651" s="2159">
        <f t="shared" si="56"/>
        <v>0</v>
      </c>
      <c r="Q651" s="801"/>
      <c r="R651" s="802"/>
      <c r="S651" s="802">
        <v>4</v>
      </c>
      <c r="T651" s="802"/>
      <c r="U651" s="802"/>
      <c r="V651" s="802"/>
      <c r="W651" s="803"/>
      <c r="X651" s="79"/>
      <c r="Y651" s="79"/>
      <c r="Z651" s="63"/>
      <c r="AA651" s="46"/>
      <c r="AB651" s="46"/>
      <c r="AC651" s="46" t="str">
        <f t="shared" si="55"/>
        <v/>
      </c>
      <c r="AD651" s="46"/>
      <c r="AE651" s="46"/>
      <c r="AF651" s="2111">
        <f t="shared" si="57"/>
        <v>0</v>
      </c>
      <c r="AG651" s="2111">
        <f t="shared" si="58"/>
        <v>4</v>
      </c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  <c r="BP651" s="46"/>
      <c r="BQ651" s="46"/>
      <c r="BR651" s="46"/>
      <c r="BS651" s="46"/>
      <c r="BT651" s="46"/>
      <c r="BU651" s="46"/>
      <c r="BV651" s="46"/>
      <c r="BW651" s="46"/>
      <c r="BX651" s="46"/>
      <c r="BY651" s="46"/>
      <c r="BZ651" s="46"/>
      <c r="CA651" s="46"/>
      <c r="CB651" s="46"/>
      <c r="CC651" s="46"/>
      <c r="CD651" s="46"/>
      <c r="CE651" s="46"/>
      <c r="CF651" s="46"/>
      <c r="CG651" s="46"/>
      <c r="CH651" s="46"/>
      <c r="CI651" s="46"/>
      <c r="CJ651" s="46"/>
      <c r="CK651" s="46"/>
      <c r="CL651" s="46"/>
      <c r="CM651" s="46"/>
      <c r="CN651" s="46"/>
      <c r="CO651" s="46"/>
      <c r="CP651" s="46"/>
      <c r="CQ651" s="46"/>
      <c r="CR651" s="46"/>
      <c r="CS651" s="46"/>
      <c r="CT651" s="46"/>
      <c r="CU651" s="46"/>
      <c r="CV651" s="46"/>
      <c r="CW651" s="46"/>
      <c r="CX651" s="46"/>
      <c r="CY651" s="46"/>
      <c r="CZ651" s="46"/>
      <c r="DA651" s="46"/>
      <c r="DB651" s="46"/>
      <c r="DC651" s="46"/>
      <c r="DD651" s="46"/>
      <c r="DE651" s="46"/>
      <c r="DF651" s="46"/>
      <c r="DG651" s="46"/>
      <c r="DH651" s="46"/>
      <c r="DI651" s="46"/>
      <c r="DJ651" s="46"/>
      <c r="DK651" s="46"/>
      <c r="DL651" s="46"/>
      <c r="DM651" s="46"/>
      <c r="DN651" s="46"/>
      <c r="DO651" s="46"/>
      <c r="DP651" s="46"/>
      <c r="DQ651" s="46"/>
      <c r="DR651" s="46"/>
      <c r="DS651" s="46"/>
      <c r="DT651" s="46"/>
      <c r="DU651" s="46"/>
      <c r="DV651" s="46"/>
      <c r="DW651" s="46"/>
      <c r="DX651" s="46"/>
      <c r="DY651" s="46"/>
      <c r="DZ651" s="46"/>
      <c r="EA651" s="46"/>
      <c r="EB651" s="46"/>
      <c r="EC651" s="46"/>
      <c r="ED651" s="46"/>
      <c r="EE651" s="46"/>
      <c r="EF651" s="46"/>
      <c r="EG651" s="46"/>
      <c r="EH651" s="46"/>
      <c r="EI651" s="46"/>
      <c r="EJ651" s="46"/>
      <c r="EK651" s="46"/>
      <c r="EL651" s="46"/>
      <c r="EM651" s="46"/>
      <c r="EN651" s="46"/>
      <c r="EO651" s="46"/>
      <c r="EP651" s="46"/>
      <c r="EQ651" s="46"/>
      <c r="ER651" s="46"/>
      <c r="ES651" s="46"/>
      <c r="ET651" s="46"/>
      <c r="EU651" s="46"/>
      <c r="EV651" s="46"/>
      <c r="EW651" s="46"/>
      <c r="EX651" s="46"/>
      <c r="EY651" s="46"/>
      <c r="EZ651" s="46"/>
      <c r="FA651" s="46"/>
      <c r="FB651" s="46"/>
      <c r="FC651" s="46"/>
      <c r="FD651" s="46"/>
      <c r="FE651" s="46"/>
      <c r="FF651" s="46"/>
      <c r="FG651" s="46"/>
      <c r="FH651" s="46"/>
      <c r="FI651" s="46"/>
      <c r="FJ651" s="46"/>
      <c r="FK651" s="46"/>
      <c r="FL651" s="46"/>
      <c r="FM651" s="46"/>
      <c r="FN651" s="46"/>
      <c r="FO651" s="46"/>
      <c r="FP651" s="46"/>
      <c r="FQ651" s="46"/>
      <c r="FR651" s="46"/>
      <c r="FS651" s="46"/>
      <c r="FT651" s="46"/>
      <c r="FU651" s="46"/>
      <c r="FV651" s="46"/>
      <c r="FW651" s="46"/>
      <c r="FX651" s="46"/>
      <c r="FY651" s="46"/>
      <c r="FZ651" s="46"/>
      <c r="GA651" s="46"/>
      <c r="GB651" s="46"/>
      <c r="GC651" s="46"/>
      <c r="GD651" s="46"/>
      <c r="GE651" s="46"/>
      <c r="GF651" s="46"/>
      <c r="GG651" s="46"/>
      <c r="GH651" s="46"/>
      <c r="GI651" s="46"/>
      <c r="GJ651" s="46"/>
      <c r="GK651" s="46"/>
      <c r="GL651" s="46"/>
      <c r="GM651" s="46"/>
      <c r="GN651" s="46"/>
      <c r="GO651" s="46"/>
      <c r="GP651" s="46"/>
      <c r="GQ651" s="46"/>
      <c r="GR651" s="46"/>
      <c r="GS651" s="46"/>
      <c r="GT651" s="46"/>
      <c r="GU651" s="46"/>
      <c r="GV651" s="46"/>
      <c r="GW651" s="46"/>
      <c r="GX651" s="46"/>
      <c r="GY651" s="46"/>
      <c r="GZ651" s="46"/>
      <c r="HA651" s="46"/>
      <c r="HB651" s="46"/>
      <c r="HC651" s="46"/>
      <c r="HD651" s="46"/>
      <c r="HE651" s="46"/>
      <c r="HF651" s="46"/>
      <c r="HG651" s="46"/>
      <c r="HH651" s="46"/>
      <c r="HI651" s="46"/>
      <c r="HJ651" s="46"/>
      <c r="HK651" s="46"/>
      <c r="HL651" s="46"/>
      <c r="HM651" s="46"/>
      <c r="HN651" s="46"/>
      <c r="HO651" s="46"/>
      <c r="HP651" s="46"/>
      <c r="HQ651" s="46"/>
      <c r="HR651" s="46"/>
      <c r="HS651" s="46"/>
      <c r="HT651" s="46"/>
      <c r="HU651" s="46"/>
      <c r="HV651" s="46"/>
      <c r="HW651" s="46"/>
      <c r="HX651" s="46"/>
      <c r="HY651" s="46"/>
      <c r="HZ651" s="46"/>
      <c r="IA651" s="46"/>
      <c r="IB651" s="46"/>
      <c r="IC651" s="46"/>
      <c r="ID651" s="46"/>
      <c r="IE651" s="46"/>
      <c r="IF651" s="46"/>
      <c r="IG651" s="46"/>
      <c r="IH651" s="46"/>
      <c r="II651" s="46"/>
      <c r="IJ651" s="46"/>
      <c r="IK651" s="46"/>
      <c r="IL651" s="46"/>
      <c r="IM651" s="46"/>
      <c r="IN651" s="46"/>
      <c r="IO651" s="46"/>
      <c r="IP651" s="46"/>
      <c r="IQ651" s="46"/>
      <c r="IR651" s="46"/>
      <c r="IS651" s="46"/>
      <c r="IT651" s="46"/>
      <c r="IU651" s="46"/>
      <c r="IV651" s="46"/>
      <c r="IW651" s="46"/>
      <c r="IX651" s="46"/>
      <c r="IY651" s="46"/>
      <c r="IZ651" s="46"/>
      <c r="JA651" s="46"/>
      <c r="JB651" s="46"/>
      <c r="JC651" s="46"/>
      <c r="JD651" s="46"/>
      <c r="JE651" s="46"/>
    </row>
    <row r="652" spans="1:265" s="7" customFormat="1" ht="15" customHeight="1" thickBot="1" x14ac:dyDescent="0.25">
      <c r="A652" s="790"/>
      <c r="B652" s="66" t="s">
        <v>545</v>
      </c>
      <c r="C652" s="74"/>
      <c r="D652" s="910" t="s">
        <v>591</v>
      </c>
      <c r="E652" s="879"/>
      <c r="F652" s="465"/>
      <c r="G652" s="466"/>
      <c r="H652" s="792" t="s">
        <v>539</v>
      </c>
      <c r="I652" s="792" t="s">
        <v>1017</v>
      </c>
      <c r="J652" s="1756" t="s">
        <v>1424</v>
      </c>
      <c r="K652" s="212" t="s">
        <v>1506</v>
      </c>
      <c r="L652" s="799"/>
      <c r="M652" s="811"/>
      <c r="N652" s="811"/>
      <c r="O652" s="799"/>
      <c r="P652" s="2159">
        <f t="shared" si="56"/>
        <v>0</v>
      </c>
      <c r="Q652" s="801"/>
      <c r="R652" s="802"/>
      <c r="S652" s="802">
        <v>2</v>
      </c>
      <c r="T652" s="802"/>
      <c r="U652" s="802"/>
      <c r="V652" s="802"/>
      <c r="W652" s="803"/>
      <c r="X652" s="79"/>
      <c r="Y652" s="79"/>
      <c r="Z652" s="63"/>
      <c r="AA652" s="46"/>
      <c r="AB652" s="46"/>
      <c r="AC652" s="46" t="str">
        <f t="shared" si="55"/>
        <v/>
      </c>
      <c r="AD652" s="46"/>
      <c r="AE652" s="46"/>
      <c r="AF652" s="2111">
        <f t="shared" si="57"/>
        <v>0</v>
      </c>
      <c r="AG652" s="2111">
        <f t="shared" si="58"/>
        <v>2</v>
      </c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  <c r="BP652" s="46"/>
      <c r="BQ652" s="46"/>
      <c r="BR652" s="46"/>
      <c r="BS652" s="46"/>
      <c r="BT652" s="46"/>
      <c r="BU652" s="46"/>
      <c r="BV652" s="46"/>
      <c r="BW652" s="46"/>
      <c r="BX652" s="46"/>
      <c r="BY652" s="46"/>
      <c r="BZ652" s="46"/>
      <c r="CA652" s="46"/>
      <c r="CB652" s="46"/>
      <c r="CC652" s="46"/>
      <c r="CD652" s="46"/>
      <c r="CE652" s="46"/>
      <c r="CF652" s="46"/>
      <c r="CG652" s="46"/>
      <c r="CH652" s="46"/>
      <c r="CI652" s="46"/>
      <c r="CJ652" s="46"/>
      <c r="CK652" s="46"/>
      <c r="CL652" s="46"/>
      <c r="CM652" s="46"/>
      <c r="CN652" s="46"/>
      <c r="CO652" s="46"/>
      <c r="CP652" s="46"/>
      <c r="CQ652" s="46"/>
      <c r="CR652" s="46"/>
      <c r="CS652" s="46"/>
      <c r="CT652" s="46"/>
      <c r="CU652" s="46"/>
      <c r="CV652" s="46"/>
      <c r="CW652" s="46"/>
      <c r="CX652" s="46"/>
      <c r="CY652" s="46"/>
      <c r="CZ652" s="46"/>
      <c r="DA652" s="46"/>
      <c r="DB652" s="46"/>
      <c r="DC652" s="46"/>
      <c r="DD652" s="46"/>
      <c r="DE652" s="46"/>
      <c r="DF652" s="46"/>
      <c r="DG652" s="46"/>
      <c r="DH652" s="46"/>
      <c r="DI652" s="46"/>
      <c r="DJ652" s="46"/>
      <c r="DK652" s="46"/>
      <c r="DL652" s="46"/>
      <c r="DM652" s="46"/>
      <c r="DN652" s="46"/>
      <c r="DO652" s="46"/>
      <c r="DP652" s="46"/>
      <c r="DQ652" s="46"/>
      <c r="DR652" s="46"/>
      <c r="DS652" s="46"/>
      <c r="DT652" s="46"/>
      <c r="DU652" s="46"/>
      <c r="DV652" s="46"/>
      <c r="DW652" s="46"/>
      <c r="DX652" s="46"/>
      <c r="DY652" s="46"/>
      <c r="DZ652" s="46"/>
      <c r="EA652" s="46"/>
      <c r="EB652" s="46"/>
      <c r="EC652" s="46"/>
      <c r="ED652" s="46"/>
      <c r="EE652" s="46"/>
      <c r="EF652" s="46"/>
      <c r="EG652" s="46"/>
      <c r="EH652" s="46"/>
      <c r="EI652" s="46"/>
      <c r="EJ652" s="46"/>
      <c r="EK652" s="46"/>
      <c r="EL652" s="46"/>
      <c r="EM652" s="46"/>
      <c r="EN652" s="46"/>
      <c r="EO652" s="46"/>
      <c r="EP652" s="46"/>
      <c r="EQ652" s="46"/>
      <c r="ER652" s="46"/>
      <c r="ES652" s="46"/>
      <c r="ET652" s="46"/>
      <c r="EU652" s="46"/>
      <c r="EV652" s="46"/>
      <c r="EW652" s="46"/>
      <c r="EX652" s="46"/>
      <c r="EY652" s="46"/>
      <c r="EZ652" s="46"/>
      <c r="FA652" s="46"/>
      <c r="FB652" s="46"/>
      <c r="FC652" s="46"/>
      <c r="FD652" s="46"/>
      <c r="FE652" s="46"/>
      <c r="FF652" s="46"/>
      <c r="FG652" s="46"/>
      <c r="FH652" s="46"/>
      <c r="FI652" s="46"/>
      <c r="FJ652" s="46"/>
      <c r="FK652" s="46"/>
      <c r="FL652" s="46"/>
      <c r="FM652" s="46"/>
      <c r="FN652" s="46"/>
      <c r="FO652" s="46"/>
      <c r="FP652" s="46"/>
      <c r="FQ652" s="46"/>
      <c r="FR652" s="46"/>
      <c r="FS652" s="46"/>
      <c r="FT652" s="46"/>
      <c r="FU652" s="46"/>
      <c r="FV652" s="46"/>
      <c r="FW652" s="46"/>
      <c r="FX652" s="46"/>
      <c r="FY652" s="46"/>
      <c r="FZ652" s="46"/>
      <c r="GA652" s="46"/>
      <c r="GB652" s="46"/>
      <c r="GC652" s="46"/>
      <c r="GD652" s="46"/>
      <c r="GE652" s="46"/>
      <c r="GF652" s="46"/>
      <c r="GG652" s="46"/>
      <c r="GH652" s="46"/>
      <c r="GI652" s="46"/>
      <c r="GJ652" s="46"/>
      <c r="GK652" s="46"/>
      <c r="GL652" s="46"/>
      <c r="GM652" s="46"/>
      <c r="GN652" s="46"/>
      <c r="GO652" s="46"/>
      <c r="GP652" s="46"/>
      <c r="GQ652" s="46"/>
      <c r="GR652" s="46"/>
      <c r="GS652" s="46"/>
      <c r="GT652" s="46"/>
      <c r="GU652" s="46"/>
      <c r="GV652" s="46"/>
      <c r="GW652" s="46"/>
      <c r="GX652" s="46"/>
      <c r="GY652" s="46"/>
      <c r="GZ652" s="46"/>
      <c r="HA652" s="46"/>
      <c r="HB652" s="46"/>
      <c r="HC652" s="46"/>
      <c r="HD652" s="46"/>
      <c r="HE652" s="46"/>
      <c r="HF652" s="46"/>
      <c r="HG652" s="46"/>
      <c r="HH652" s="46"/>
      <c r="HI652" s="46"/>
      <c r="HJ652" s="46"/>
      <c r="HK652" s="46"/>
      <c r="HL652" s="46"/>
      <c r="HM652" s="46"/>
      <c r="HN652" s="46"/>
      <c r="HO652" s="46"/>
      <c r="HP652" s="46"/>
      <c r="HQ652" s="46"/>
      <c r="HR652" s="46"/>
      <c r="HS652" s="46"/>
      <c r="HT652" s="46"/>
      <c r="HU652" s="46"/>
      <c r="HV652" s="46"/>
      <c r="HW652" s="46"/>
      <c r="HX652" s="46"/>
      <c r="HY652" s="46"/>
      <c r="HZ652" s="46"/>
      <c r="IA652" s="46"/>
      <c r="IB652" s="46"/>
      <c r="IC652" s="46"/>
      <c r="ID652" s="46"/>
      <c r="IE652" s="46"/>
      <c r="IF652" s="46"/>
      <c r="IG652" s="46"/>
      <c r="IH652" s="46"/>
      <c r="II652" s="46"/>
      <c r="IJ652" s="46"/>
      <c r="IK652" s="46"/>
      <c r="IL652" s="46"/>
      <c r="IM652" s="46"/>
      <c r="IN652" s="46"/>
      <c r="IO652" s="46"/>
      <c r="IP652" s="46"/>
      <c r="IQ652" s="46"/>
      <c r="IR652" s="46"/>
      <c r="IS652" s="46"/>
      <c r="IT652" s="46"/>
      <c r="IU652" s="46"/>
      <c r="IV652" s="46"/>
      <c r="IW652" s="46"/>
      <c r="IX652" s="46"/>
      <c r="IY652" s="46"/>
      <c r="IZ652" s="46"/>
      <c r="JA652" s="46"/>
      <c r="JB652" s="46"/>
      <c r="JC652" s="46"/>
      <c r="JD652" s="46"/>
      <c r="JE652" s="46"/>
    </row>
    <row r="653" spans="1:265" s="7" customFormat="1" ht="15" customHeight="1" thickBot="1" x14ac:dyDescent="0.25">
      <c r="A653" s="790"/>
      <c r="B653" s="66" t="s">
        <v>545</v>
      </c>
      <c r="C653" s="74"/>
      <c r="D653" s="910" t="s">
        <v>591</v>
      </c>
      <c r="E653" s="879"/>
      <c r="F653" s="465"/>
      <c r="G653" s="466"/>
      <c r="H653" s="792" t="s">
        <v>539</v>
      </c>
      <c r="I653" s="792" t="s">
        <v>1017</v>
      </c>
      <c r="J653" s="1740" t="s">
        <v>1425</v>
      </c>
      <c r="K653" s="795" t="s">
        <v>1732</v>
      </c>
      <c r="L653" s="799"/>
      <c r="M653" s="811"/>
      <c r="N653" s="811"/>
      <c r="O653" s="799"/>
      <c r="P653" s="2159">
        <f t="shared" si="56"/>
        <v>0</v>
      </c>
      <c r="Q653" s="801"/>
      <c r="R653" s="802"/>
      <c r="S653" s="802"/>
      <c r="T653" s="802">
        <v>4</v>
      </c>
      <c r="U653" s="802"/>
      <c r="V653" s="802"/>
      <c r="W653" s="803"/>
      <c r="X653" s="79"/>
      <c r="Y653" s="79"/>
      <c r="Z653" s="63"/>
      <c r="AA653" s="46"/>
      <c r="AB653" s="46"/>
      <c r="AC653" s="46" t="str">
        <f t="shared" si="55"/>
        <v/>
      </c>
      <c r="AD653" s="46" t="s">
        <v>2077</v>
      </c>
      <c r="AE653" s="46"/>
      <c r="AF653" s="2111">
        <f t="shared" si="57"/>
        <v>0</v>
      </c>
      <c r="AG653" s="2111">
        <f t="shared" si="58"/>
        <v>0</v>
      </c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  <c r="CB653" s="46"/>
      <c r="CC653" s="46"/>
      <c r="CD653" s="46"/>
      <c r="CE653" s="46"/>
      <c r="CF653" s="46"/>
      <c r="CG653" s="46"/>
      <c r="CH653" s="46"/>
      <c r="CI653" s="46"/>
      <c r="CJ653" s="46"/>
      <c r="CK653" s="46"/>
      <c r="CL653" s="46"/>
      <c r="CM653" s="46"/>
      <c r="CN653" s="46"/>
      <c r="CO653" s="46"/>
      <c r="CP653" s="46"/>
      <c r="CQ653" s="46"/>
      <c r="CR653" s="46"/>
      <c r="CS653" s="46"/>
      <c r="CT653" s="46"/>
      <c r="CU653" s="46"/>
      <c r="CV653" s="46"/>
      <c r="CW653" s="46"/>
      <c r="CX653" s="46"/>
      <c r="CY653" s="46"/>
      <c r="CZ653" s="46"/>
      <c r="DA653" s="46"/>
      <c r="DB653" s="46"/>
      <c r="DC653" s="46"/>
      <c r="DD653" s="46"/>
      <c r="DE653" s="46"/>
      <c r="DF653" s="46"/>
      <c r="DG653" s="46"/>
      <c r="DH653" s="46"/>
      <c r="DI653" s="46"/>
      <c r="DJ653" s="46"/>
      <c r="DK653" s="46"/>
      <c r="DL653" s="46"/>
      <c r="DM653" s="46"/>
      <c r="DN653" s="46"/>
      <c r="DO653" s="46"/>
      <c r="DP653" s="46"/>
      <c r="DQ653" s="46"/>
      <c r="DR653" s="46"/>
      <c r="DS653" s="46"/>
      <c r="DT653" s="46"/>
      <c r="DU653" s="46"/>
      <c r="DV653" s="46"/>
      <c r="DW653" s="46"/>
      <c r="DX653" s="46"/>
      <c r="DY653" s="46"/>
      <c r="DZ653" s="46"/>
      <c r="EA653" s="46"/>
      <c r="EB653" s="46"/>
      <c r="EC653" s="46"/>
      <c r="ED653" s="46"/>
      <c r="EE653" s="46"/>
      <c r="EF653" s="46"/>
      <c r="EG653" s="46"/>
      <c r="EH653" s="46"/>
      <c r="EI653" s="46"/>
      <c r="EJ653" s="46"/>
      <c r="EK653" s="46"/>
      <c r="EL653" s="46"/>
      <c r="EM653" s="46"/>
      <c r="EN653" s="46"/>
      <c r="EO653" s="46"/>
      <c r="EP653" s="46"/>
      <c r="EQ653" s="46"/>
      <c r="ER653" s="46"/>
      <c r="ES653" s="46"/>
      <c r="ET653" s="46"/>
      <c r="EU653" s="46"/>
      <c r="EV653" s="46"/>
      <c r="EW653" s="46"/>
      <c r="EX653" s="46"/>
      <c r="EY653" s="46"/>
      <c r="EZ653" s="46"/>
      <c r="FA653" s="46"/>
      <c r="FB653" s="46"/>
      <c r="FC653" s="46"/>
      <c r="FD653" s="46"/>
      <c r="FE653" s="46"/>
      <c r="FF653" s="46"/>
      <c r="FG653" s="46"/>
      <c r="FH653" s="46"/>
      <c r="FI653" s="46"/>
      <c r="FJ653" s="46"/>
      <c r="FK653" s="46"/>
      <c r="FL653" s="46"/>
      <c r="FM653" s="46"/>
      <c r="FN653" s="46"/>
      <c r="FO653" s="46"/>
      <c r="FP653" s="46"/>
      <c r="FQ653" s="46"/>
      <c r="FR653" s="46"/>
      <c r="FS653" s="46"/>
      <c r="FT653" s="46"/>
      <c r="FU653" s="46"/>
      <c r="FV653" s="46"/>
      <c r="FW653" s="46"/>
      <c r="FX653" s="46"/>
      <c r="FY653" s="46"/>
      <c r="FZ653" s="46"/>
      <c r="GA653" s="46"/>
      <c r="GB653" s="46"/>
      <c r="GC653" s="46"/>
      <c r="GD653" s="46"/>
      <c r="GE653" s="46"/>
      <c r="GF653" s="46"/>
      <c r="GG653" s="46"/>
      <c r="GH653" s="46"/>
      <c r="GI653" s="46"/>
      <c r="GJ653" s="46"/>
      <c r="GK653" s="46"/>
      <c r="GL653" s="46"/>
      <c r="GM653" s="46"/>
      <c r="GN653" s="46"/>
      <c r="GO653" s="46"/>
      <c r="GP653" s="46"/>
      <c r="GQ653" s="46"/>
      <c r="GR653" s="46"/>
      <c r="GS653" s="46"/>
      <c r="GT653" s="46"/>
      <c r="GU653" s="46"/>
      <c r="GV653" s="46"/>
      <c r="GW653" s="46"/>
      <c r="GX653" s="46"/>
      <c r="GY653" s="46"/>
      <c r="GZ653" s="46"/>
      <c r="HA653" s="46"/>
      <c r="HB653" s="46"/>
      <c r="HC653" s="46"/>
      <c r="HD653" s="46"/>
      <c r="HE653" s="46"/>
      <c r="HF653" s="46"/>
      <c r="HG653" s="46"/>
      <c r="HH653" s="46"/>
      <c r="HI653" s="46"/>
      <c r="HJ653" s="46"/>
      <c r="HK653" s="46"/>
      <c r="HL653" s="46"/>
      <c r="HM653" s="46"/>
      <c r="HN653" s="46"/>
      <c r="HO653" s="46"/>
      <c r="HP653" s="46"/>
      <c r="HQ653" s="46"/>
      <c r="HR653" s="46"/>
      <c r="HS653" s="46"/>
      <c r="HT653" s="46"/>
      <c r="HU653" s="46"/>
      <c r="HV653" s="46"/>
      <c r="HW653" s="46"/>
      <c r="HX653" s="46"/>
      <c r="HY653" s="46"/>
      <c r="HZ653" s="46"/>
      <c r="IA653" s="46"/>
      <c r="IB653" s="46"/>
      <c r="IC653" s="46"/>
      <c r="ID653" s="46"/>
      <c r="IE653" s="46"/>
      <c r="IF653" s="46"/>
      <c r="IG653" s="46"/>
      <c r="IH653" s="46"/>
      <c r="II653" s="46"/>
      <c r="IJ653" s="46"/>
      <c r="IK653" s="46"/>
      <c r="IL653" s="46"/>
      <c r="IM653" s="46"/>
      <c r="IN653" s="46"/>
      <c r="IO653" s="46"/>
      <c r="IP653" s="46"/>
      <c r="IQ653" s="46"/>
      <c r="IR653" s="46"/>
      <c r="IS653" s="46"/>
      <c r="IT653" s="46"/>
      <c r="IU653" s="46"/>
      <c r="IV653" s="46"/>
      <c r="IW653" s="46"/>
      <c r="IX653" s="46"/>
      <c r="IY653" s="46"/>
      <c r="IZ653" s="46"/>
      <c r="JA653" s="46"/>
      <c r="JB653" s="46"/>
      <c r="JC653" s="46"/>
      <c r="JD653" s="46"/>
      <c r="JE653" s="46"/>
    </row>
    <row r="654" spans="1:265" s="7" customFormat="1" ht="15" customHeight="1" thickBot="1" x14ac:dyDescent="0.25">
      <c r="A654" s="790"/>
      <c r="B654" s="66" t="s">
        <v>545</v>
      </c>
      <c r="C654" s="74"/>
      <c r="D654" s="910" t="s">
        <v>591</v>
      </c>
      <c r="E654" s="879"/>
      <c r="F654" s="465"/>
      <c r="G654" s="466"/>
      <c r="H654" s="792" t="s">
        <v>539</v>
      </c>
      <c r="I654" s="792" t="s">
        <v>1017</v>
      </c>
      <c r="J654" s="1726" t="s">
        <v>95</v>
      </c>
      <c r="K654" s="1068" t="s">
        <v>1712</v>
      </c>
      <c r="L654" s="799"/>
      <c r="M654" s="811"/>
      <c r="N654" s="811"/>
      <c r="O654" s="799"/>
      <c r="P654" s="2159">
        <f t="shared" si="56"/>
        <v>0</v>
      </c>
      <c r="Q654" s="801"/>
      <c r="R654" s="802"/>
      <c r="S654" s="802"/>
      <c r="T654" s="802"/>
      <c r="U654" s="802">
        <v>5</v>
      </c>
      <c r="V654" s="802"/>
      <c r="W654" s="803"/>
      <c r="X654" s="79"/>
      <c r="Y654" s="79"/>
      <c r="Z654" s="63"/>
      <c r="AA654" s="46"/>
      <c r="AB654" s="46"/>
      <c r="AC654" s="46" t="str">
        <f t="shared" si="55"/>
        <v/>
      </c>
      <c r="AD654" s="46"/>
      <c r="AE654" s="46"/>
      <c r="AF654" s="2111">
        <f t="shared" si="57"/>
        <v>0</v>
      </c>
      <c r="AG654" s="2111">
        <f t="shared" si="58"/>
        <v>0</v>
      </c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  <c r="CB654" s="46"/>
      <c r="CC654" s="46"/>
      <c r="CD654" s="46"/>
      <c r="CE654" s="46"/>
      <c r="CF654" s="46"/>
      <c r="CG654" s="46"/>
      <c r="CH654" s="46"/>
      <c r="CI654" s="46"/>
      <c r="CJ654" s="46"/>
      <c r="CK654" s="46"/>
      <c r="CL654" s="46"/>
      <c r="CM654" s="46"/>
      <c r="CN654" s="46"/>
      <c r="CO654" s="46"/>
      <c r="CP654" s="46"/>
      <c r="CQ654" s="46"/>
      <c r="CR654" s="46"/>
      <c r="CS654" s="46"/>
      <c r="CT654" s="46"/>
      <c r="CU654" s="46"/>
      <c r="CV654" s="46"/>
      <c r="CW654" s="46"/>
      <c r="CX654" s="46"/>
      <c r="CY654" s="46"/>
      <c r="CZ654" s="46"/>
      <c r="DA654" s="46"/>
      <c r="DB654" s="46"/>
      <c r="DC654" s="46"/>
      <c r="DD654" s="46"/>
      <c r="DE654" s="46"/>
      <c r="DF654" s="46"/>
      <c r="DG654" s="46"/>
      <c r="DH654" s="46"/>
      <c r="DI654" s="46"/>
      <c r="DJ654" s="46"/>
      <c r="DK654" s="46"/>
      <c r="DL654" s="46"/>
      <c r="DM654" s="46"/>
      <c r="DN654" s="46"/>
      <c r="DO654" s="46"/>
      <c r="DP654" s="46"/>
      <c r="DQ654" s="46"/>
      <c r="DR654" s="46"/>
      <c r="DS654" s="46"/>
      <c r="DT654" s="46"/>
      <c r="DU654" s="46"/>
      <c r="DV654" s="46"/>
      <c r="DW654" s="46"/>
      <c r="DX654" s="46"/>
      <c r="DY654" s="46"/>
      <c r="DZ654" s="46"/>
      <c r="EA654" s="46"/>
      <c r="EB654" s="46"/>
      <c r="EC654" s="46"/>
      <c r="ED654" s="46"/>
      <c r="EE654" s="46"/>
      <c r="EF654" s="46"/>
      <c r="EG654" s="46"/>
      <c r="EH654" s="46"/>
      <c r="EI654" s="46"/>
      <c r="EJ654" s="46"/>
      <c r="EK654" s="46"/>
      <c r="EL654" s="46"/>
      <c r="EM654" s="46"/>
      <c r="EN654" s="46"/>
      <c r="EO654" s="46"/>
      <c r="EP654" s="46"/>
      <c r="EQ654" s="46"/>
      <c r="ER654" s="46"/>
      <c r="ES654" s="46"/>
      <c r="ET654" s="46"/>
      <c r="EU654" s="46"/>
      <c r="EV654" s="46"/>
      <c r="EW654" s="46"/>
      <c r="EX654" s="46"/>
      <c r="EY654" s="46"/>
      <c r="EZ654" s="46"/>
      <c r="FA654" s="46"/>
      <c r="FB654" s="46"/>
      <c r="FC654" s="46"/>
      <c r="FD654" s="46"/>
      <c r="FE654" s="46"/>
      <c r="FF654" s="46"/>
      <c r="FG654" s="46"/>
      <c r="FH654" s="46"/>
      <c r="FI654" s="46"/>
      <c r="FJ654" s="46"/>
      <c r="FK654" s="46"/>
      <c r="FL654" s="46"/>
      <c r="FM654" s="46"/>
      <c r="FN654" s="46"/>
      <c r="FO654" s="46"/>
      <c r="FP654" s="46"/>
      <c r="FQ654" s="46"/>
      <c r="FR654" s="46"/>
      <c r="FS654" s="46"/>
      <c r="FT654" s="46"/>
      <c r="FU654" s="46"/>
      <c r="FV654" s="46"/>
      <c r="FW654" s="46"/>
      <c r="FX654" s="46"/>
      <c r="FY654" s="46"/>
      <c r="FZ654" s="46"/>
      <c r="GA654" s="46"/>
      <c r="GB654" s="46"/>
      <c r="GC654" s="46"/>
      <c r="GD654" s="46"/>
      <c r="GE654" s="46"/>
      <c r="GF654" s="46"/>
      <c r="GG654" s="46"/>
      <c r="GH654" s="46"/>
      <c r="GI654" s="46"/>
      <c r="GJ654" s="46"/>
      <c r="GK654" s="46"/>
      <c r="GL654" s="46"/>
      <c r="GM654" s="46"/>
      <c r="GN654" s="46"/>
      <c r="GO654" s="46"/>
      <c r="GP654" s="46"/>
      <c r="GQ654" s="46"/>
      <c r="GR654" s="46"/>
      <c r="GS654" s="46"/>
      <c r="GT654" s="46"/>
      <c r="GU654" s="46"/>
      <c r="GV654" s="46"/>
      <c r="GW654" s="46"/>
      <c r="GX654" s="46"/>
      <c r="GY654" s="46"/>
      <c r="GZ654" s="46"/>
      <c r="HA654" s="46"/>
      <c r="HB654" s="46"/>
      <c r="HC654" s="46"/>
      <c r="HD654" s="46"/>
      <c r="HE654" s="46"/>
      <c r="HF654" s="46"/>
      <c r="HG654" s="46"/>
      <c r="HH654" s="46"/>
      <c r="HI654" s="46"/>
      <c r="HJ654" s="46"/>
      <c r="HK654" s="46"/>
      <c r="HL654" s="46"/>
      <c r="HM654" s="46"/>
      <c r="HN654" s="46"/>
      <c r="HO654" s="46"/>
      <c r="HP654" s="46"/>
      <c r="HQ654" s="46"/>
      <c r="HR654" s="46"/>
      <c r="HS654" s="46"/>
      <c r="HT654" s="46"/>
      <c r="HU654" s="46"/>
      <c r="HV654" s="46"/>
      <c r="HW654" s="46"/>
      <c r="HX654" s="46"/>
      <c r="HY654" s="46"/>
      <c r="HZ654" s="46"/>
      <c r="IA654" s="46"/>
      <c r="IB654" s="46"/>
      <c r="IC654" s="46"/>
      <c r="ID654" s="46"/>
      <c r="IE654" s="46"/>
      <c r="IF654" s="46"/>
      <c r="IG654" s="46"/>
      <c r="IH654" s="46"/>
      <c r="II654" s="46"/>
      <c r="IJ654" s="46"/>
      <c r="IK654" s="46"/>
      <c r="IL654" s="46"/>
      <c r="IM654" s="46"/>
      <c r="IN654" s="46"/>
      <c r="IO654" s="46"/>
      <c r="IP654" s="46"/>
      <c r="IQ654" s="46"/>
      <c r="IR654" s="46"/>
      <c r="IS654" s="46"/>
      <c r="IT654" s="46"/>
      <c r="IU654" s="46"/>
      <c r="IV654" s="46"/>
      <c r="IW654" s="46"/>
      <c r="IX654" s="46"/>
      <c r="IY654" s="46"/>
      <c r="IZ654" s="46"/>
      <c r="JA654" s="46"/>
      <c r="JB654" s="46"/>
      <c r="JC654" s="46"/>
      <c r="JD654" s="46"/>
      <c r="JE654" s="46"/>
    </row>
    <row r="655" spans="1:265" s="7" customFormat="1" ht="15" customHeight="1" thickBot="1" x14ac:dyDescent="0.25">
      <c r="A655" s="790"/>
      <c r="B655" s="66" t="s">
        <v>545</v>
      </c>
      <c r="C655" s="74"/>
      <c r="D655" s="911" t="s">
        <v>591</v>
      </c>
      <c r="E655" s="879"/>
      <c r="F655" s="465"/>
      <c r="G655" s="466"/>
      <c r="H655" s="794" t="s">
        <v>539</v>
      </c>
      <c r="I655" s="794" t="s">
        <v>1017</v>
      </c>
      <c r="J655" s="1770" t="s">
        <v>1424</v>
      </c>
      <c r="K655" s="797" t="s">
        <v>1507</v>
      </c>
      <c r="L655" s="800"/>
      <c r="M655" s="812"/>
      <c r="N655" s="812"/>
      <c r="O655" s="800"/>
      <c r="P655" s="2159">
        <f t="shared" si="56"/>
        <v>0</v>
      </c>
      <c r="Q655" s="807"/>
      <c r="R655" s="808"/>
      <c r="S655" s="808"/>
      <c r="T655" s="808"/>
      <c r="U655" s="808"/>
      <c r="V655" s="808"/>
      <c r="W655" s="809">
        <v>4</v>
      </c>
      <c r="X655" s="109">
        <f>SUM(Q644:W655)</f>
        <v>40</v>
      </c>
      <c r="Y655" s="109">
        <f>X655</f>
        <v>40</v>
      </c>
      <c r="Z655" s="63"/>
      <c r="AA655" s="46"/>
      <c r="AB655" s="46"/>
      <c r="AC655" s="46" t="str">
        <f t="shared" si="55"/>
        <v/>
      </c>
      <c r="AD655" s="46"/>
      <c r="AE655" s="46"/>
      <c r="AF655" s="2111">
        <f t="shared" si="57"/>
        <v>0</v>
      </c>
      <c r="AG655" s="2111">
        <f t="shared" si="58"/>
        <v>4</v>
      </c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6"/>
      <c r="CG655" s="46"/>
      <c r="CH655" s="46"/>
      <c r="CI655" s="46"/>
      <c r="CJ655" s="46"/>
      <c r="CK655" s="46"/>
      <c r="CL655" s="46"/>
      <c r="CM655" s="46"/>
      <c r="CN655" s="46"/>
      <c r="CO655" s="46"/>
      <c r="CP655" s="46"/>
      <c r="CQ655" s="46"/>
      <c r="CR655" s="46"/>
      <c r="CS655" s="46"/>
      <c r="CT655" s="46"/>
      <c r="CU655" s="46"/>
      <c r="CV655" s="46"/>
      <c r="CW655" s="46"/>
      <c r="CX655" s="46"/>
      <c r="CY655" s="46"/>
      <c r="CZ655" s="46"/>
      <c r="DA655" s="46"/>
      <c r="DB655" s="46"/>
      <c r="DC655" s="46"/>
      <c r="DD655" s="46"/>
      <c r="DE655" s="46"/>
      <c r="DF655" s="46"/>
      <c r="DG655" s="46"/>
      <c r="DH655" s="46"/>
      <c r="DI655" s="46"/>
      <c r="DJ655" s="46"/>
      <c r="DK655" s="46"/>
      <c r="DL655" s="46"/>
      <c r="DM655" s="46"/>
      <c r="DN655" s="46"/>
      <c r="DO655" s="46"/>
      <c r="DP655" s="46"/>
      <c r="DQ655" s="46"/>
      <c r="DR655" s="46"/>
      <c r="DS655" s="46"/>
      <c r="DT655" s="46"/>
      <c r="DU655" s="46"/>
      <c r="DV655" s="46"/>
      <c r="DW655" s="46"/>
      <c r="DX655" s="46"/>
      <c r="DY655" s="46"/>
      <c r="DZ655" s="46"/>
      <c r="EA655" s="46"/>
      <c r="EB655" s="46"/>
      <c r="EC655" s="46"/>
      <c r="ED655" s="46"/>
      <c r="EE655" s="46"/>
      <c r="EF655" s="46"/>
      <c r="EG655" s="46"/>
      <c r="EH655" s="46"/>
      <c r="EI655" s="46"/>
      <c r="EJ655" s="46"/>
      <c r="EK655" s="46"/>
      <c r="EL655" s="46"/>
      <c r="EM655" s="46"/>
      <c r="EN655" s="46"/>
      <c r="EO655" s="46"/>
      <c r="EP655" s="46"/>
      <c r="EQ655" s="46"/>
      <c r="ER655" s="46"/>
      <c r="ES655" s="46"/>
      <c r="ET655" s="46"/>
      <c r="EU655" s="46"/>
      <c r="EV655" s="46"/>
      <c r="EW655" s="46"/>
      <c r="EX655" s="46"/>
      <c r="EY655" s="46"/>
      <c r="EZ655" s="46"/>
      <c r="FA655" s="46"/>
      <c r="FB655" s="46"/>
      <c r="FC655" s="46"/>
      <c r="FD655" s="46"/>
      <c r="FE655" s="46"/>
      <c r="FF655" s="46"/>
      <c r="FG655" s="46"/>
      <c r="FH655" s="46"/>
      <c r="FI655" s="46"/>
      <c r="FJ655" s="46"/>
      <c r="FK655" s="46"/>
      <c r="FL655" s="46"/>
      <c r="FM655" s="46"/>
      <c r="FN655" s="46"/>
      <c r="FO655" s="46"/>
      <c r="FP655" s="46"/>
      <c r="FQ655" s="46"/>
      <c r="FR655" s="46"/>
      <c r="FS655" s="46"/>
      <c r="FT655" s="46"/>
      <c r="FU655" s="46"/>
      <c r="FV655" s="46"/>
      <c r="FW655" s="46"/>
      <c r="FX655" s="46"/>
      <c r="FY655" s="46"/>
      <c r="FZ655" s="46"/>
      <c r="GA655" s="46"/>
      <c r="GB655" s="46"/>
      <c r="GC655" s="46"/>
      <c r="GD655" s="46"/>
      <c r="GE655" s="46"/>
      <c r="GF655" s="46"/>
      <c r="GG655" s="46"/>
      <c r="GH655" s="46"/>
      <c r="GI655" s="46"/>
      <c r="GJ655" s="46"/>
      <c r="GK655" s="46"/>
      <c r="GL655" s="46"/>
      <c r="GM655" s="46"/>
      <c r="GN655" s="46"/>
      <c r="GO655" s="46"/>
      <c r="GP655" s="46"/>
      <c r="GQ655" s="46"/>
      <c r="GR655" s="46"/>
      <c r="GS655" s="46"/>
      <c r="GT655" s="46"/>
      <c r="GU655" s="46"/>
      <c r="GV655" s="46"/>
      <c r="GW655" s="46"/>
      <c r="GX655" s="46"/>
      <c r="GY655" s="46"/>
      <c r="GZ655" s="46"/>
      <c r="HA655" s="46"/>
      <c r="HB655" s="46"/>
      <c r="HC655" s="46"/>
      <c r="HD655" s="46"/>
      <c r="HE655" s="46"/>
      <c r="HF655" s="46"/>
      <c r="HG655" s="46"/>
      <c r="HH655" s="46"/>
      <c r="HI655" s="46"/>
      <c r="HJ655" s="46"/>
      <c r="HK655" s="46"/>
      <c r="HL655" s="46"/>
      <c r="HM655" s="46"/>
      <c r="HN655" s="46"/>
      <c r="HO655" s="46"/>
      <c r="HP655" s="46"/>
      <c r="HQ655" s="46"/>
      <c r="HR655" s="46"/>
      <c r="HS655" s="46"/>
      <c r="HT655" s="46"/>
      <c r="HU655" s="46"/>
      <c r="HV655" s="46"/>
      <c r="HW655" s="46"/>
      <c r="HX655" s="46"/>
      <c r="HY655" s="46"/>
      <c r="HZ655" s="46"/>
      <c r="IA655" s="46"/>
      <c r="IB655" s="46"/>
      <c r="IC655" s="46"/>
      <c r="ID655" s="46"/>
      <c r="IE655" s="46"/>
      <c r="IF655" s="46"/>
      <c r="IG655" s="46"/>
      <c r="IH655" s="46"/>
      <c r="II655" s="46"/>
      <c r="IJ655" s="46"/>
      <c r="IK655" s="46"/>
      <c r="IL655" s="46"/>
      <c r="IM655" s="46"/>
      <c r="IN655" s="46"/>
      <c r="IO655" s="46"/>
      <c r="IP655" s="46"/>
      <c r="IQ655" s="46"/>
      <c r="IR655" s="46"/>
      <c r="IS655" s="46"/>
      <c r="IT655" s="46"/>
      <c r="IU655" s="46"/>
      <c r="IV655" s="46"/>
      <c r="IW655" s="46"/>
      <c r="IX655" s="46"/>
      <c r="IY655" s="46"/>
      <c r="IZ655" s="46"/>
      <c r="JA655" s="46"/>
      <c r="JB655" s="46"/>
      <c r="JC655" s="46"/>
      <c r="JD655" s="46"/>
      <c r="JE655" s="46"/>
    </row>
    <row r="656" spans="1:265" s="7" customFormat="1" ht="15" customHeight="1" thickBot="1" x14ac:dyDescent="0.25">
      <c r="A656" s="273">
        <f>+A644+1</f>
        <v>69</v>
      </c>
      <c r="B656" s="631" t="s">
        <v>223</v>
      </c>
      <c r="C656" s="111" t="s">
        <v>35</v>
      </c>
      <c r="D656" s="882" t="s">
        <v>224</v>
      </c>
      <c r="E656" s="861" t="s">
        <v>89</v>
      </c>
      <c r="F656" s="435" t="s">
        <v>225</v>
      </c>
      <c r="G656" s="436" t="s">
        <v>226</v>
      </c>
      <c r="H656" s="202" t="s">
        <v>23</v>
      </c>
      <c r="I656" s="202" t="s">
        <v>108</v>
      </c>
      <c r="J656" s="202"/>
      <c r="K656" s="224" t="s">
        <v>227</v>
      </c>
      <c r="L656" s="224" t="s">
        <v>97</v>
      </c>
      <c r="M656" s="398">
        <v>4</v>
      </c>
      <c r="N656" s="398" t="s">
        <v>24</v>
      </c>
      <c r="O656" s="224" t="s">
        <v>344</v>
      </c>
      <c r="P656" s="2159">
        <f t="shared" si="56"/>
        <v>4</v>
      </c>
      <c r="Q656" s="294">
        <v>4</v>
      </c>
      <c r="R656" s="295"/>
      <c r="S656" s="295"/>
      <c r="T656" s="295"/>
      <c r="U656" s="295"/>
      <c r="V656" s="295"/>
      <c r="W656" s="296"/>
      <c r="X656" s="121"/>
      <c r="Y656" s="121"/>
      <c r="Z656" s="63" t="str">
        <f>C656</f>
        <v>TC</v>
      </c>
      <c r="AA656" s="46" t="s">
        <v>873</v>
      </c>
      <c r="AB656" s="46" t="s">
        <v>880</v>
      </c>
      <c r="AC656" s="46">
        <f t="shared" si="55"/>
        <v>18</v>
      </c>
      <c r="AD656" s="46"/>
      <c r="AE656" s="46"/>
      <c r="AF656" s="2111">
        <f t="shared" si="57"/>
        <v>4</v>
      </c>
      <c r="AG656" s="2111">
        <f t="shared" si="58"/>
        <v>0</v>
      </c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  <c r="BP656" s="46"/>
      <c r="BQ656" s="46"/>
      <c r="BR656" s="46"/>
      <c r="BS656" s="46"/>
      <c r="BT656" s="46"/>
      <c r="BU656" s="46"/>
      <c r="BV656" s="46"/>
      <c r="BW656" s="46"/>
      <c r="BX656" s="46"/>
      <c r="BY656" s="46"/>
      <c r="BZ656" s="46"/>
      <c r="CA656" s="46"/>
      <c r="CB656" s="46"/>
      <c r="CC656" s="46"/>
      <c r="CD656" s="46"/>
      <c r="CE656" s="46"/>
      <c r="CF656" s="46"/>
      <c r="CG656" s="46"/>
      <c r="CH656" s="46"/>
      <c r="CI656" s="46"/>
      <c r="CJ656" s="46"/>
      <c r="CK656" s="46"/>
      <c r="CL656" s="46"/>
      <c r="CM656" s="46"/>
      <c r="CN656" s="46"/>
      <c r="CO656" s="46"/>
      <c r="CP656" s="46"/>
      <c r="CQ656" s="46"/>
      <c r="CR656" s="46"/>
      <c r="CS656" s="46"/>
      <c r="CT656" s="46"/>
      <c r="CU656" s="46"/>
      <c r="CV656" s="46"/>
      <c r="CW656" s="46"/>
      <c r="CX656" s="46"/>
      <c r="CY656" s="46"/>
      <c r="CZ656" s="46"/>
      <c r="DA656" s="46"/>
      <c r="DB656" s="46"/>
      <c r="DC656" s="46"/>
      <c r="DD656" s="46"/>
      <c r="DE656" s="46"/>
      <c r="DF656" s="46"/>
      <c r="DG656" s="46"/>
      <c r="DH656" s="46"/>
      <c r="DI656" s="46"/>
      <c r="DJ656" s="46"/>
      <c r="DK656" s="46"/>
      <c r="DL656" s="46"/>
      <c r="DM656" s="46"/>
      <c r="DN656" s="46"/>
      <c r="DO656" s="46"/>
      <c r="DP656" s="46"/>
      <c r="DQ656" s="46"/>
      <c r="DR656" s="46"/>
      <c r="DS656" s="46"/>
      <c r="DT656" s="46"/>
      <c r="DU656" s="46"/>
      <c r="DV656" s="46"/>
      <c r="DW656" s="46"/>
      <c r="DX656" s="46"/>
      <c r="DY656" s="46"/>
      <c r="DZ656" s="46"/>
      <c r="EA656" s="46"/>
      <c r="EB656" s="46"/>
      <c r="EC656" s="46"/>
      <c r="ED656" s="46"/>
      <c r="EE656" s="46"/>
      <c r="EF656" s="46"/>
      <c r="EG656" s="46"/>
      <c r="EH656" s="46"/>
      <c r="EI656" s="46"/>
      <c r="EJ656" s="46"/>
      <c r="EK656" s="46"/>
      <c r="EL656" s="46"/>
      <c r="EM656" s="46"/>
      <c r="EN656" s="46"/>
      <c r="EO656" s="46"/>
      <c r="EP656" s="46"/>
      <c r="EQ656" s="46"/>
      <c r="ER656" s="46"/>
      <c r="ES656" s="46"/>
      <c r="ET656" s="46"/>
      <c r="EU656" s="46"/>
      <c r="EV656" s="46"/>
      <c r="EW656" s="46"/>
      <c r="EX656" s="46"/>
      <c r="EY656" s="46"/>
      <c r="EZ656" s="46"/>
      <c r="FA656" s="46"/>
      <c r="FB656" s="46"/>
      <c r="FC656" s="46"/>
      <c r="FD656" s="46"/>
      <c r="FE656" s="46"/>
      <c r="FF656" s="46"/>
      <c r="FG656" s="46"/>
      <c r="FH656" s="46"/>
      <c r="FI656" s="46"/>
      <c r="FJ656" s="46"/>
      <c r="FK656" s="46"/>
      <c r="FL656" s="46"/>
      <c r="FM656" s="46"/>
      <c r="FN656" s="46"/>
      <c r="FO656" s="46"/>
      <c r="FP656" s="46"/>
      <c r="FQ656" s="46"/>
      <c r="FR656" s="46"/>
      <c r="FS656" s="46"/>
      <c r="FT656" s="46"/>
      <c r="FU656" s="46"/>
      <c r="FV656" s="46"/>
      <c r="FW656" s="46"/>
      <c r="FX656" s="46"/>
      <c r="FY656" s="46"/>
      <c r="FZ656" s="46"/>
      <c r="GA656" s="46"/>
      <c r="GB656" s="46"/>
      <c r="GC656" s="46"/>
      <c r="GD656" s="46"/>
      <c r="GE656" s="46"/>
      <c r="GF656" s="46"/>
      <c r="GG656" s="46"/>
      <c r="GH656" s="46"/>
      <c r="GI656" s="46"/>
      <c r="GJ656" s="46"/>
      <c r="GK656" s="46"/>
      <c r="GL656" s="46"/>
      <c r="GM656" s="46"/>
      <c r="GN656" s="46"/>
      <c r="GO656" s="46"/>
      <c r="GP656" s="46"/>
      <c r="GQ656" s="46"/>
      <c r="GR656" s="46"/>
      <c r="GS656" s="46"/>
      <c r="GT656" s="46"/>
      <c r="GU656" s="46"/>
      <c r="GV656" s="46"/>
      <c r="GW656" s="46"/>
      <c r="GX656" s="46"/>
      <c r="GY656" s="46"/>
      <c r="GZ656" s="46"/>
      <c r="HA656" s="46"/>
      <c r="HB656" s="46"/>
      <c r="HC656" s="46"/>
      <c r="HD656" s="46"/>
      <c r="HE656" s="46"/>
      <c r="HF656" s="46"/>
      <c r="HG656" s="46"/>
      <c r="HH656" s="46"/>
      <c r="HI656" s="46"/>
      <c r="HJ656" s="46"/>
      <c r="HK656" s="46"/>
      <c r="HL656" s="46"/>
      <c r="HM656" s="46"/>
      <c r="HN656" s="46"/>
      <c r="HO656" s="46"/>
      <c r="HP656" s="46"/>
      <c r="HQ656" s="46"/>
      <c r="HR656" s="46"/>
      <c r="HS656" s="46"/>
      <c r="HT656" s="46"/>
      <c r="HU656" s="46"/>
      <c r="HV656" s="46"/>
      <c r="HW656" s="46"/>
      <c r="HX656" s="46"/>
      <c r="HY656" s="46"/>
      <c r="HZ656" s="46"/>
      <c r="IA656" s="46"/>
      <c r="IB656" s="46"/>
      <c r="IC656" s="46"/>
      <c r="ID656" s="46"/>
      <c r="IE656" s="46"/>
      <c r="IF656" s="46"/>
      <c r="IG656" s="46"/>
      <c r="IH656" s="46"/>
      <c r="II656" s="46"/>
      <c r="IJ656" s="46"/>
      <c r="IK656" s="46"/>
      <c r="IL656" s="46"/>
      <c r="IM656" s="46"/>
      <c r="IN656" s="46"/>
      <c r="IO656" s="46"/>
      <c r="IP656" s="46"/>
      <c r="IQ656" s="46"/>
      <c r="IR656" s="46"/>
      <c r="IS656" s="46"/>
      <c r="IT656" s="46"/>
      <c r="IU656" s="46"/>
      <c r="IV656" s="46"/>
      <c r="IW656" s="46"/>
      <c r="IX656" s="46"/>
      <c r="IY656" s="46"/>
      <c r="IZ656" s="46"/>
      <c r="JA656" s="46"/>
      <c r="JB656" s="46"/>
      <c r="JC656" s="46"/>
      <c r="JD656" s="46"/>
      <c r="JE656" s="46"/>
    </row>
    <row r="657" spans="1:265" s="7" customFormat="1" ht="15" customHeight="1" thickBot="1" x14ac:dyDescent="0.25">
      <c r="A657" s="790"/>
      <c r="B657" s="626" t="s">
        <v>223</v>
      </c>
      <c r="C657" s="113"/>
      <c r="D657" s="884" t="s">
        <v>224</v>
      </c>
      <c r="E657" s="905"/>
      <c r="F657" s="437"/>
      <c r="G657" s="438"/>
      <c r="H657" s="184" t="s">
        <v>23</v>
      </c>
      <c r="I657" s="184" t="s">
        <v>108</v>
      </c>
      <c r="J657" s="184"/>
      <c r="K657" s="225" t="s">
        <v>298</v>
      </c>
      <c r="L657" s="225" t="s">
        <v>97</v>
      </c>
      <c r="M657" s="397">
        <v>6</v>
      </c>
      <c r="N657" s="397" t="s">
        <v>24</v>
      </c>
      <c r="O657" s="225" t="s">
        <v>348</v>
      </c>
      <c r="P657" s="2159">
        <f t="shared" si="56"/>
        <v>4</v>
      </c>
      <c r="Q657" s="297">
        <v>4</v>
      </c>
      <c r="R657" s="298"/>
      <c r="S657" s="298"/>
      <c r="T657" s="298"/>
      <c r="U657" s="298"/>
      <c r="V657" s="298"/>
      <c r="W657" s="299"/>
      <c r="X657" s="122"/>
      <c r="Y657" s="122"/>
      <c r="Z657" s="63"/>
      <c r="AA657" s="46"/>
      <c r="AB657" s="46"/>
      <c r="AC657" s="46" t="str">
        <f t="shared" si="55"/>
        <v/>
      </c>
      <c r="AD657" s="46"/>
      <c r="AE657" s="46"/>
      <c r="AF657" s="2111">
        <f t="shared" si="57"/>
        <v>4</v>
      </c>
      <c r="AG657" s="2111">
        <f t="shared" si="58"/>
        <v>0</v>
      </c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  <c r="BP657" s="46"/>
      <c r="BQ657" s="46"/>
      <c r="BR657" s="46"/>
      <c r="BS657" s="46"/>
      <c r="BT657" s="46"/>
      <c r="BU657" s="46"/>
      <c r="BV657" s="46"/>
      <c r="BW657" s="46"/>
      <c r="BX657" s="46"/>
      <c r="BY657" s="46"/>
      <c r="BZ657" s="46"/>
      <c r="CA657" s="46"/>
      <c r="CB657" s="46"/>
      <c r="CC657" s="46"/>
      <c r="CD657" s="46"/>
      <c r="CE657" s="46"/>
      <c r="CF657" s="46"/>
      <c r="CG657" s="46"/>
      <c r="CH657" s="46"/>
      <c r="CI657" s="46"/>
      <c r="CJ657" s="46"/>
      <c r="CK657" s="46"/>
      <c r="CL657" s="46"/>
      <c r="CM657" s="46"/>
      <c r="CN657" s="46"/>
      <c r="CO657" s="46"/>
      <c r="CP657" s="46"/>
      <c r="CQ657" s="46"/>
      <c r="CR657" s="46"/>
      <c r="CS657" s="46"/>
      <c r="CT657" s="46"/>
      <c r="CU657" s="46"/>
      <c r="CV657" s="46"/>
      <c r="CW657" s="46"/>
      <c r="CX657" s="46"/>
      <c r="CY657" s="46"/>
      <c r="CZ657" s="46"/>
      <c r="DA657" s="46"/>
      <c r="DB657" s="46"/>
      <c r="DC657" s="46"/>
      <c r="DD657" s="46"/>
      <c r="DE657" s="46"/>
      <c r="DF657" s="46"/>
      <c r="DG657" s="46"/>
      <c r="DH657" s="46"/>
      <c r="DI657" s="46"/>
      <c r="DJ657" s="46"/>
      <c r="DK657" s="46"/>
      <c r="DL657" s="46"/>
      <c r="DM657" s="46"/>
      <c r="DN657" s="46"/>
      <c r="DO657" s="46"/>
      <c r="DP657" s="46"/>
      <c r="DQ657" s="46"/>
      <c r="DR657" s="46"/>
      <c r="DS657" s="46"/>
      <c r="DT657" s="46"/>
      <c r="DU657" s="46"/>
      <c r="DV657" s="46"/>
      <c r="DW657" s="46"/>
      <c r="DX657" s="46"/>
      <c r="DY657" s="46"/>
      <c r="DZ657" s="46"/>
      <c r="EA657" s="46"/>
      <c r="EB657" s="46"/>
      <c r="EC657" s="46"/>
      <c r="ED657" s="46"/>
      <c r="EE657" s="46"/>
      <c r="EF657" s="46"/>
      <c r="EG657" s="46"/>
      <c r="EH657" s="46"/>
      <c r="EI657" s="46"/>
      <c r="EJ657" s="46"/>
      <c r="EK657" s="46"/>
      <c r="EL657" s="46"/>
      <c r="EM657" s="46"/>
      <c r="EN657" s="46"/>
      <c r="EO657" s="46"/>
      <c r="EP657" s="46"/>
      <c r="EQ657" s="46"/>
      <c r="ER657" s="46"/>
      <c r="ES657" s="46"/>
      <c r="ET657" s="46"/>
      <c r="EU657" s="46"/>
      <c r="EV657" s="46"/>
      <c r="EW657" s="46"/>
      <c r="EX657" s="46"/>
      <c r="EY657" s="46"/>
      <c r="EZ657" s="46"/>
      <c r="FA657" s="46"/>
      <c r="FB657" s="46"/>
      <c r="FC657" s="46"/>
      <c r="FD657" s="46"/>
      <c r="FE657" s="46"/>
      <c r="FF657" s="46"/>
      <c r="FG657" s="46"/>
      <c r="FH657" s="46"/>
      <c r="FI657" s="46"/>
      <c r="FJ657" s="46"/>
      <c r="FK657" s="46"/>
      <c r="FL657" s="46"/>
      <c r="FM657" s="46"/>
      <c r="FN657" s="46"/>
      <c r="FO657" s="46"/>
      <c r="FP657" s="46"/>
      <c r="FQ657" s="46"/>
      <c r="FR657" s="46"/>
      <c r="FS657" s="46"/>
      <c r="FT657" s="46"/>
      <c r="FU657" s="46"/>
      <c r="FV657" s="46"/>
      <c r="FW657" s="46"/>
      <c r="FX657" s="46"/>
      <c r="FY657" s="46"/>
      <c r="FZ657" s="46"/>
      <c r="GA657" s="46"/>
      <c r="GB657" s="46"/>
      <c r="GC657" s="46"/>
      <c r="GD657" s="46"/>
      <c r="GE657" s="46"/>
      <c r="GF657" s="46"/>
      <c r="GG657" s="46"/>
      <c r="GH657" s="46"/>
      <c r="GI657" s="46"/>
      <c r="GJ657" s="46"/>
      <c r="GK657" s="46"/>
      <c r="GL657" s="46"/>
      <c r="GM657" s="46"/>
      <c r="GN657" s="46"/>
      <c r="GO657" s="46"/>
      <c r="GP657" s="46"/>
      <c r="GQ657" s="46"/>
      <c r="GR657" s="46"/>
      <c r="GS657" s="46"/>
      <c r="GT657" s="46"/>
      <c r="GU657" s="46"/>
      <c r="GV657" s="46"/>
      <c r="GW657" s="46"/>
      <c r="GX657" s="46"/>
      <c r="GY657" s="46"/>
      <c r="GZ657" s="46"/>
      <c r="HA657" s="46"/>
      <c r="HB657" s="46"/>
      <c r="HC657" s="46"/>
      <c r="HD657" s="46"/>
      <c r="HE657" s="46"/>
      <c r="HF657" s="46"/>
      <c r="HG657" s="46"/>
      <c r="HH657" s="46"/>
      <c r="HI657" s="46"/>
      <c r="HJ657" s="46"/>
      <c r="HK657" s="46"/>
      <c r="HL657" s="46"/>
      <c r="HM657" s="46"/>
      <c r="HN657" s="46"/>
      <c r="HO657" s="46"/>
      <c r="HP657" s="46"/>
      <c r="HQ657" s="46"/>
      <c r="HR657" s="46"/>
      <c r="HS657" s="46"/>
      <c r="HT657" s="46"/>
      <c r="HU657" s="46"/>
      <c r="HV657" s="46"/>
      <c r="HW657" s="46"/>
      <c r="HX657" s="46"/>
      <c r="HY657" s="46"/>
      <c r="HZ657" s="46"/>
      <c r="IA657" s="46"/>
      <c r="IB657" s="46"/>
      <c r="IC657" s="46"/>
      <c r="ID657" s="46"/>
      <c r="IE657" s="46"/>
      <c r="IF657" s="46"/>
      <c r="IG657" s="46"/>
      <c r="IH657" s="46"/>
      <c r="II657" s="46"/>
      <c r="IJ657" s="46"/>
      <c r="IK657" s="46"/>
      <c r="IL657" s="46"/>
      <c r="IM657" s="46"/>
      <c r="IN657" s="46"/>
      <c r="IO657" s="46"/>
      <c r="IP657" s="46"/>
      <c r="IQ657" s="46"/>
      <c r="IR657" s="46"/>
      <c r="IS657" s="46"/>
      <c r="IT657" s="46"/>
      <c r="IU657" s="46"/>
      <c r="IV657" s="46"/>
      <c r="IW657" s="46"/>
      <c r="IX657" s="46"/>
      <c r="IY657" s="46"/>
      <c r="IZ657" s="46"/>
      <c r="JA657" s="46"/>
      <c r="JB657" s="46"/>
      <c r="JC657" s="46"/>
      <c r="JD657" s="46"/>
      <c r="JE657" s="46"/>
    </row>
    <row r="658" spans="1:265" s="7" customFormat="1" ht="15" customHeight="1" thickBot="1" x14ac:dyDescent="0.25">
      <c r="A658" s="790"/>
      <c r="B658" s="73" t="s">
        <v>223</v>
      </c>
      <c r="C658" s="113"/>
      <c r="D658" s="884" t="s">
        <v>224</v>
      </c>
      <c r="E658" s="905"/>
      <c r="F658" s="437"/>
      <c r="G658" s="438"/>
      <c r="H658" s="184" t="s">
        <v>23</v>
      </c>
      <c r="I658" s="184" t="s">
        <v>108</v>
      </c>
      <c r="J658" s="184"/>
      <c r="K658" s="225" t="s">
        <v>310</v>
      </c>
      <c r="L658" s="225" t="s">
        <v>97</v>
      </c>
      <c r="M658" s="397">
        <v>7</v>
      </c>
      <c r="N658" s="397" t="s">
        <v>24</v>
      </c>
      <c r="O658" s="225" t="s">
        <v>344</v>
      </c>
      <c r="P658" s="2159">
        <f t="shared" si="56"/>
        <v>4</v>
      </c>
      <c r="Q658" s="297">
        <v>4</v>
      </c>
      <c r="R658" s="298"/>
      <c r="S658" s="298"/>
      <c r="T658" s="298"/>
      <c r="U658" s="298"/>
      <c r="V658" s="298"/>
      <c r="W658" s="299"/>
      <c r="X658" s="122"/>
      <c r="Y658" s="122"/>
      <c r="Z658" s="63"/>
      <c r="AA658" s="46"/>
      <c r="AB658" s="46"/>
      <c r="AC658" s="46" t="str">
        <f t="shared" si="55"/>
        <v/>
      </c>
      <c r="AD658" s="46"/>
      <c r="AE658" s="46"/>
      <c r="AF658" s="2111">
        <f t="shared" si="57"/>
        <v>4</v>
      </c>
      <c r="AG658" s="2111">
        <f t="shared" si="58"/>
        <v>0</v>
      </c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  <c r="BP658" s="46"/>
      <c r="BQ658" s="46"/>
      <c r="BR658" s="46"/>
      <c r="BS658" s="46"/>
      <c r="BT658" s="46"/>
      <c r="BU658" s="46"/>
      <c r="BV658" s="46"/>
      <c r="BW658" s="46"/>
      <c r="BX658" s="46"/>
      <c r="BY658" s="46"/>
      <c r="BZ658" s="46"/>
      <c r="CA658" s="46"/>
      <c r="CB658" s="46"/>
      <c r="CC658" s="46"/>
      <c r="CD658" s="46"/>
      <c r="CE658" s="46"/>
      <c r="CF658" s="46"/>
      <c r="CG658" s="46"/>
      <c r="CH658" s="46"/>
      <c r="CI658" s="46"/>
      <c r="CJ658" s="46"/>
      <c r="CK658" s="46"/>
      <c r="CL658" s="46"/>
      <c r="CM658" s="46"/>
      <c r="CN658" s="46"/>
      <c r="CO658" s="46"/>
      <c r="CP658" s="46"/>
      <c r="CQ658" s="46"/>
      <c r="CR658" s="46"/>
      <c r="CS658" s="46"/>
      <c r="CT658" s="46"/>
      <c r="CU658" s="46"/>
      <c r="CV658" s="46"/>
      <c r="CW658" s="46"/>
      <c r="CX658" s="46"/>
      <c r="CY658" s="46"/>
      <c r="CZ658" s="46"/>
      <c r="DA658" s="46"/>
      <c r="DB658" s="46"/>
      <c r="DC658" s="46"/>
      <c r="DD658" s="46"/>
      <c r="DE658" s="46"/>
      <c r="DF658" s="46"/>
      <c r="DG658" s="46"/>
      <c r="DH658" s="46"/>
      <c r="DI658" s="46"/>
      <c r="DJ658" s="46"/>
      <c r="DK658" s="46"/>
      <c r="DL658" s="46"/>
      <c r="DM658" s="46"/>
      <c r="DN658" s="46"/>
      <c r="DO658" s="46"/>
      <c r="DP658" s="46"/>
      <c r="DQ658" s="46"/>
      <c r="DR658" s="46"/>
      <c r="DS658" s="46"/>
      <c r="DT658" s="46"/>
      <c r="DU658" s="46"/>
      <c r="DV658" s="46"/>
      <c r="DW658" s="46"/>
      <c r="DX658" s="46"/>
      <c r="DY658" s="46"/>
      <c r="DZ658" s="46"/>
      <c r="EA658" s="46"/>
      <c r="EB658" s="46"/>
      <c r="EC658" s="46"/>
      <c r="ED658" s="46"/>
      <c r="EE658" s="46"/>
      <c r="EF658" s="46"/>
      <c r="EG658" s="46"/>
      <c r="EH658" s="46"/>
      <c r="EI658" s="46"/>
      <c r="EJ658" s="46"/>
      <c r="EK658" s="46"/>
      <c r="EL658" s="46"/>
      <c r="EM658" s="46"/>
      <c r="EN658" s="46"/>
      <c r="EO658" s="46"/>
      <c r="EP658" s="46"/>
      <c r="EQ658" s="46"/>
      <c r="ER658" s="46"/>
      <c r="ES658" s="46"/>
      <c r="ET658" s="46"/>
      <c r="EU658" s="46"/>
      <c r="EV658" s="46"/>
      <c r="EW658" s="46"/>
      <c r="EX658" s="46"/>
      <c r="EY658" s="46"/>
      <c r="EZ658" s="46"/>
      <c r="FA658" s="46"/>
      <c r="FB658" s="46"/>
      <c r="FC658" s="46"/>
      <c r="FD658" s="46"/>
      <c r="FE658" s="46"/>
      <c r="FF658" s="46"/>
      <c r="FG658" s="46"/>
      <c r="FH658" s="46"/>
      <c r="FI658" s="46"/>
      <c r="FJ658" s="46"/>
      <c r="FK658" s="46"/>
      <c r="FL658" s="46"/>
      <c r="FM658" s="46"/>
      <c r="FN658" s="46"/>
      <c r="FO658" s="46"/>
      <c r="FP658" s="46"/>
      <c r="FQ658" s="46"/>
      <c r="FR658" s="46"/>
      <c r="FS658" s="46"/>
      <c r="FT658" s="46"/>
      <c r="FU658" s="46"/>
      <c r="FV658" s="46"/>
      <c r="FW658" s="46"/>
      <c r="FX658" s="46"/>
      <c r="FY658" s="46"/>
      <c r="FZ658" s="46"/>
      <c r="GA658" s="46"/>
      <c r="GB658" s="46"/>
      <c r="GC658" s="46"/>
      <c r="GD658" s="46"/>
      <c r="GE658" s="46"/>
      <c r="GF658" s="46"/>
      <c r="GG658" s="46"/>
      <c r="GH658" s="46"/>
      <c r="GI658" s="46"/>
      <c r="GJ658" s="46"/>
      <c r="GK658" s="46"/>
      <c r="GL658" s="46"/>
      <c r="GM658" s="46"/>
      <c r="GN658" s="46"/>
      <c r="GO658" s="46"/>
      <c r="GP658" s="46"/>
      <c r="GQ658" s="46"/>
      <c r="GR658" s="46"/>
      <c r="GS658" s="46"/>
      <c r="GT658" s="46"/>
      <c r="GU658" s="46"/>
      <c r="GV658" s="46"/>
      <c r="GW658" s="46"/>
      <c r="GX658" s="46"/>
      <c r="GY658" s="46"/>
      <c r="GZ658" s="46"/>
      <c r="HA658" s="46"/>
      <c r="HB658" s="46"/>
      <c r="HC658" s="46"/>
      <c r="HD658" s="46"/>
      <c r="HE658" s="46"/>
      <c r="HF658" s="46"/>
      <c r="HG658" s="46"/>
      <c r="HH658" s="46"/>
      <c r="HI658" s="46"/>
      <c r="HJ658" s="46"/>
      <c r="HK658" s="46"/>
      <c r="HL658" s="46"/>
      <c r="HM658" s="46"/>
      <c r="HN658" s="46"/>
      <c r="HO658" s="46"/>
      <c r="HP658" s="46"/>
      <c r="HQ658" s="46"/>
      <c r="HR658" s="46"/>
      <c r="HS658" s="46"/>
      <c r="HT658" s="46"/>
      <c r="HU658" s="46"/>
      <c r="HV658" s="46"/>
      <c r="HW658" s="46"/>
      <c r="HX658" s="46"/>
      <c r="HY658" s="46"/>
      <c r="HZ658" s="46"/>
      <c r="IA658" s="46"/>
      <c r="IB658" s="46"/>
      <c r="IC658" s="46"/>
      <c r="ID658" s="46"/>
      <c r="IE658" s="46"/>
      <c r="IF658" s="46"/>
      <c r="IG658" s="46"/>
      <c r="IH658" s="46"/>
      <c r="II658" s="46"/>
      <c r="IJ658" s="46"/>
      <c r="IK658" s="46"/>
      <c r="IL658" s="46"/>
      <c r="IM658" s="46"/>
      <c r="IN658" s="46"/>
      <c r="IO658" s="46"/>
      <c r="IP658" s="46"/>
      <c r="IQ658" s="46"/>
      <c r="IR658" s="46"/>
      <c r="IS658" s="46"/>
      <c r="IT658" s="46"/>
      <c r="IU658" s="46"/>
      <c r="IV658" s="46"/>
      <c r="IW658" s="46"/>
      <c r="IX658" s="46"/>
      <c r="IY658" s="46"/>
      <c r="IZ658" s="46"/>
      <c r="JA658" s="46"/>
      <c r="JB658" s="46"/>
      <c r="JC658" s="46"/>
      <c r="JD658" s="46"/>
      <c r="JE658" s="46"/>
    </row>
    <row r="659" spans="1:265" s="7" customFormat="1" ht="15" customHeight="1" thickBot="1" x14ac:dyDescent="0.25">
      <c r="A659" s="790"/>
      <c r="B659" s="73" t="s">
        <v>223</v>
      </c>
      <c r="C659" s="113"/>
      <c r="D659" s="884" t="s">
        <v>224</v>
      </c>
      <c r="E659" s="905"/>
      <c r="F659" s="437"/>
      <c r="G659" s="438"/>
      <c r="H659" s="184" t="s">
        <v>23</v>
      </c>
      <c r="I659" s="184" t="s">
        <v>108</v>
      </c>
      <c r="J659" s="184"/>
      <c r="K659" s="225" t="s">
        <v>323</v>
      </c>
      <c r="L659" s="225" t="s">
        <v>97</v>
      </c>
      <c r="M659" s="397">
        <v>5</v>
      </c>
      <c r="N659" s="397" t="s">
        <v>24</v>
      </c>
      <c r="O659" s="225" t="s">
        <v>344</v>
      </c>
      <c r="P659" s="2159">
        <f t="shared" si="56"/>
        <v>2</v>
      </c>
      <c r="Q659" s="297">
        <v>2</v>
      </c>
      <c r="R659" s="298"/>
      <c r="S659" s="298"/>
      <c r="T659" s="298"/>
      <c r="U659" s="298"/>
      <c r="V659" s="298"/>
      <c r="W659" s="299"/>
      <c r="X659" s="122"/>
      <c r="Y659" s="122"/>
      <c r="Z659" s="63"/>
      <c r="AA659" s="46"/>
      <c r="AB659" s="46"/>
      <c r="AC659" s="46" t="str">
        <f t="shared" si="55"/>
        <v/>
      </c>
      <c r="AD659" s="46"/>
      <c r="AE659" s="46"/>
      <c r="AF659" s="2111">
        <f t="shared" si="57"/>
        <v>2</v>
      </c>
      <c r="AG659" s="2111">
        <f t="shared" si="58"/>
        <v>0</v>
      </c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  <c r="BP659" s="46"/>
      <c r="BQ659" s="46"/>
      <c r="BR659" s="46"/>
      <c r="BS659" s="46"/>
      <c r="BT659" s="46"/>
      <c r="BU659" s="46"/>
      <c r="BV659" s="46"/>
      <c r="BW659" s="46"/>
      <c r="BX659" s="46"/>
      <c r="BY659" s="46"/>
      <c r="BZ659" s="46"/>
      <c r="CA659" s="46"/>
      <c r="CB659" s="46"/>
      <c r="CC659" s="46"/>
      <c r="CD659" s="46"/>
      <c r="CE659" s="46"/>
      <c r="CF659" s="46"/>
      <c r="CG659" s="46"/>
      <c r="CH659" s="46"/>
      <c r="CI659" s="46"/>
      <c r="CJ659" s="46"/>
      <c r="CK659" s="46"/>
      <c r="CL659" s="46"/>
      <c r="CM659" s="46"/>
      <c r="CN659" s="46"/>
      <c r="CO659" s="46"/>
      <c r="CP659" s="46"/>
      <c r="CQ659" s="46"/>
      <c r="CR659" s="46"/>
      <c r="CS659" s="46"/>
      <c r="CT659" s="46"/>
      <c r="CU659" s="46"/>
      <c r="CV659" s="46"/>
      <c r="CW659" s="46"/>
      <c r="CX659" s="46"/>
      <c r="CY659" s="46"/>
      <c r="CZ659" s="46"/>
      <c r="DA659" s="46"/>
      <c r="DB659" s="46"/>
      <c r="DC659" s="46"/>
      <c r="DD659" s="46"/>
      <c r="DE659" s="46"/>
      <c r="DF659" s="46"/>
      <c r="DG659" s="46"/>
      <c r="DH659" s="46"/>
      <c r="DI659" s="46"/>
      <c r="DJ659" s="46"/>
      <c r="DK659" s="46"/>
      <c r="DL659" s="46"/>
      <c r="DM659" s="46"/>
      <c r="DN659" s="46"/>
      <c r="DO659" s="46"/>
      <c r="DP659" s="46"/>
      <c r="DQ659" s="46"/>
      <c r="DR659" s="46"/>
      <c r="DS659" s="46"/>
      <c r="DT659" s="46"/>
      <c r="DU659" s="46"/>
      <c r="DV659" s="46"/>
      <c r="DW659" s="46"/>
      <c r="DX659" s="46"/>
      <c r="DY659" s="46"/>
      <c r="DZ659" s="46"/>
      <c r="EA659" s="46"/>
      <c r="EB659" s="46"/>
      <c r="EC659" s="46"/>
      <c r="ED659" s="46"/>
      <c r="EE659" s="46"/>
      <c r="EF659" s="46"/>
      <c r="EG659" s="46"/>
      <c r="EH659" s="46"/>
      <c r="EI659" s="46"/>
      <c r="EJ659" s="46"/>
      <c r="EK659" s="46"/>
      <c r="EL659" s="46"/>
      <c r="EM659" s="46"/>
      <c r="EN659" s="46"/>
      <c r="EO659" s="46"/>
      <c r="EP659" s="46"/>
      <c r="EQ659" s="46"/>
      <c r="ER659" s="46"/>
      <c r="ES659" s="46"/>
      <c r="ET659" s="46"/>
      <c r="EU659" s="46"/>
      <c r="EV659" s="46"/>
      <c r="EW659" s="46"/>
      <c r="EX659" s="46"/>
      <c r="EY659" s="46"/>
      <c r="EZ659" s="46"/>
      <c r="FA659" s="46"/>
      <c r="FB659" s="46"/>
      <c r="FC659" s="46"/>
      <c r="FD659" s="46"/>
      <c r="FE659" s="46"/>
      <c r="FF659" s="46"/>
      <c r="FG659" s="46"/>
      <c r="FH659" s="46"/>
      <c r="FI659" s="46"/>
      <c r="FJ659" s="46"/>
      <c r="FK659" s="46"/>
      <c r="FL659" s="46"/>
      <c r="FM659" s="46"/>
      <c r="FN659" s="46"/>
      <c r="FO659" s="46"/>
      <c r="FP659" s="46"/>
      <c r="FQ659" s="46"/>
      <c r="FR659" s="46"/>
      <c r="FS659" s="46"/>
      <c r="FT659" s="46"/>
      <c r="FU659" s="46"/>
      <c r="FV659" s="46"/>
      <c r="FW659" s="46"/>
      <c r="FX659" s="46"/>
      <c r="FY659" s="46"/>
      <c r="FZ659" s="46"/>
      <c r="GA659" s="46"/>
      <c r="GB659" s="46"/>
      <c r="GC659" s="46"/>
      <c r="GD659" s="46"/>
      <c r="GE659" s="46"/>
      <c r="GF659" s="46"/>
      <c r="GG659" s="46"/>
      <c r="GH659" s="46"/>
      <c r="GI659" s="46"/>
      <c r="GJ659" s="46"/>
      <c r="GK659" s="46"/>
      <c r="GL659" s="46"/>
      <c r="GM659" s="46"/>
      <c r="GN659" s="46"/>
      <c r="GO659" s="46"/>
      <c r="GP659" s="46"/>
      <c r="GQ659" s="46"/>
      <c r="GR659" s="46"/>
      <c r="GS659" s="46"/>
      <c r="GT659" s="46"/>
      <c r="GU659" s="46"/>
      <c r="GV659" s="46"/>
      <c r="GW659" s="46"/>
      <c r="GX659" s="46"/>
      <c r="GY659" s="46"/>
      <c r="GZ659" s="46"/>
      <c r="HA659" s="46"/>
      <c r="HB659" s="46"/>
      <c r="HC659" s="46"/>
      <c r="HD659" s="46"/>
      <c r="HE659" s="46"/>
      <c r="HF659" s="46"/>
      <c r="HG659" s="46"/>
      <c r="HH659" s="46"/>
      <c r="HI659" s="46"/>
      <c r="HJ659" s="46"/>
      <c r="HK659" s="46"/>
      <c r="HL659" s="46"/>
      <c r="HM659" s="46"/>
      <c r="HN659" s="46"/>
      <c r="HO659" s="46"/>
      <c r="HP659" s="46"/>
      <c r="HQ659" s="46"/>
      <c r="HR659" s="46"/>
      <c r="HS659" s="46"/>
      <c r="HT659" s="46"/>
      <c r="HU659" s="46"/>
      <c r="HV659" s="46"/>
      <c r="HW659" s="46"/>
      <c r="HX659" s="46"/>
      <c r="HY659" s="46"/>
      <c r="HZ659" s="46"/>
      <c r="IA659" s="46"/>
      <c r="IB659" s="46"/>
      <c r="IC659" s="46"/>
      <c r="ID659" s="46"/>
      <c r="IE659" s="46"/>
      <c r="IF659" s="46"/>
      <c r="IG659" s="46"/>
      <c r="IH659" s="46"/>
      <c r="II659" s="46"/>
      <c r="IJ659" s="46"/>
      <c r="IK659" s="46"/>
      <c r="IL659" s="46"/>
      <c r="IM659" s="46"/>
      <c r="IN659" s="46"/>
      <c r="IO659" s="46"/>
      <c r="IP659" s="46"/>
      <c r="IQ659" s="46"/>
      <c r="IR659" s="46"/>
      <c r="IS659" s="46"/>
      <c r="IT659" s="46"/>
      <c r="IU659" s="46"/>
      <c r="IV659" s="46"/>
      <c r="IW659" s="46"/>
      <c r="IX659" s="46"/>
      <c r="IY659" s="46"/>
      <c r="IZ659" s="46"/>
      <c r="JA659" s="46"/>
      <c r="JB659" s="46"/>
      <c r="JC659" s="46"/>
      <c r="JD659" s="46"/>
      <c r="JE659" s="46"/>
    </row>
    <row r="660" spans="1:265" s="7" customFormat="1" ht="15" customHeight="1" thickBot="1" x14ac:dyDescent="0.25">
      <c r="A660" s="790"/>
      <c r="B660" s="73" t="s">
        <v>223</v>
      </c>
      <c r="C660" s="113"/>
      <c r="D660" s="884" t="s">
        <v>224</v>
      </c>
      <c r="E660" s="905"/>
      <c r="F660" s="437"/>
      <c r="G660" s="438"/>
      <c r="H660" s="184" t="s">
        <v>23</v>
      </c>
      <c r="I660" s="184" t="s">
        <v>108</v>
      </c>
      <c r="J660" s="184"/>
      <c r="K660" s="225" t="s">
        <v>326</v>
      </c>
      <c r="L660" s="225" t="s">
        <v>97</v>
      </c>
      <c r="M660" s="397">
        <v>5</v>
      </c>
      <c r="N660" s="397" t="s">
        <v>24</v>
      </c>
      <c r="O660" s="225" t="s">
        <v>344</v>
      </c>
      <c r="P660" s="2159">
        <f t="shared" si="56"/>
        <v>4</v>
      </c>
      <c r="Q660" s="297">
        <v>4</v>
      </c>
      <c r="R660" s="298"/>
      <c r="S660" s="298"/>
      <c r="T660" s="298"/>
      <c r="U660" s="298"/>
      <c r="V660" s="298"/>
      <c r="W660" s="299"/>
      <c r="X660" s="122"/>
      <c r="Y660" s="122"/>
      <c r="Z660" s="63"/>
      <c r="AA660" s="46"/>
      <c r="AB660" s="46"/>
      <c r="AC660" s="46" t="str">
        <f t="shared" si="55"/>
        <v/>
      </c>
      <c r="AD660" s="46"/>
      <c r="AE660" s="46"/>
      <c r="AF660" s="2111">
        <f t="shared" si="57"/>
        <v>4</v>
      </c>
      <c r="AG660" s="2111">
        <f t="shared" si="58"/>
        <v>0</v>
      </c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  <c r="BP660" s="46"/>
      <c r="BQ660" s="46"/>
      <c r="BR660" s="46"/>
      <c r="BS660" s="46"/>
      <c r="BT660" s="46"/>
      <c r="BU660" s="46"/>
      <c r="BV660" s="46"/>
      <c r="BW660" s="46"/>
      <c r="BX660" s="46"/>
      <c r="BY660" s="46"/>
      <c r="BZ660" s="46"/>
      <c r="CA660" s="46"/>
      <c r="CB660" s="46"/>
      <c r="CC660" s="46"/>
      <c r="CD660" s="46"/>
      <c r="CE660" s="46"/>
      <c r="CF660" s="46"/>
      <c r="CG660" s="46"/>
      <c r="CH660" s="46"/>
      <c r="CI660" s="46"/>
      <c r="CJ660" s="46"/>
      <c r="CK660" s="46"/>
      <c r="CL660" s="46"/>
      <c r="CM660" s="46"/>
      <c r="CN660" s="46"/>
      <c r="CO660" s="46"/>
      <c r="CP660" s="46"/>
      <c r="CQ660" s="46"/>
      <c r="CR660" s="46"/>
      <c r="CS660" s="46"/>
      <c r="CT660" s="46"/>
      <c r="CU660" s="46"/>
      <c r="CV660" s="46"/>
      <c r="CW660" s="46"/>
      <c r="CX660" s="46"/>
      <c r="CY660" s="46"/>
      <c r="CZ660" s="46"/>
      <c r="DA660" s="46"/>
      <c r="DB660" s="46"/>
      <c r="DC660" s="46"/>
      <c r="DD660" s="46"/>
      <c r="DE660" s="46"/>
      <c r="DF660" s="46"/>
      <c r="DG660" s="46"/>
      <c r="DH660" s="46"/>
      <c r="DI660" s="46"/>
      <c r="DJ660" s="46"/>
      <c r="DK660" s="46"/>
      <c r="DL660" s="46"/>
      <c r="DM660" s="46"/>
      <c r="DN660" s="46"/>
      <c r="DO660" s="46"/>
      <c r="DP660" s="46"/>
      <c r="DQ660" s="46"/>
      <c r="DR660" s="46"/>
      <c r="DS660" s="46"/>
      <c r="DT660" s="46"/>
      <c r="DU660" s="46"/>
      <c r="DV660" s="46"/>
      <c r="DW660" s="46"/>
      <c r="DX660" s="46"/>
      <c r="DY660" s="46"/>
      <c r="DZ660" s="46"/>
      <c r="EA660" s="46"/>
      <c r="EB660" s="46"/>
      <c r="EC660" s="46"/>
      <c r="ED660" s="46"/>
      <c r="EE660" s="46"/>
      <c r="EF660" s="46"/>
      <c r="EG660" s="46"/>
      <c r="EH660" s="46"/>
      <c r="EI660" s="46"/>
      <c r="EJ660" s="46"/>
      <c r="EK660" s="46"/>
      <c r="EL660" s="46"/>
      <c r="EM660" s="46"/>
      <c r="EN660" s="46"/>
      <c r="EO660" s="46"/>
      <c r="EP660" s="46"/>
      <c r="EQ660" s="46"/>
      <c r="ER660" s="46"/>
      <c r="ES660" s="46"/>
      <c r="ET660" s="46"/>
      <c r="EU660" s="46"/>
      <c r="EV660" s="46"/>
      <c r="EW660" s="46"/>
      <c r="EX660" s="46"/>
      <c r="EY660" s="46"/>
      <c r="EZ660" s="46"/>
      <c r="FA660" s="46"/>
      <c r="FB660" s="46"/>
      <c r="FC660" s="46"/>
      <c r="FD660" s="46"/>
      <c r="FE660" s="46"/>
      <c r="FF660" s="46"/>
      <c r="FG660" s="46"/>
      <c r="FH660" s="46"/>
      <c r="FI660" s="46"/>
      <c r="FJ660" s="46"/>
      <c r="FK660" s="46"/>
      <c r="FL660" s="46"/>
      <c r="FM660" s="46"/>
      <c r="FN660" s="46"/>
      <c r="FO660" s="46"/>
      <c r="FP660" s="46"/>
      <c r="FQ660" s="46"/>
      <c r="FR660" s="46"/>
      <c r="FS660" s="46"/>
      <c r="FT660" s="46"/>
      <c r="FU660" s="46"/>
      <c r="FV660" s="46"/>
      <c r="FW660" s="46"/>
      <c r="FX660" s="46"/>
      <c r="FY660" s="46"/>
      <c r="FZ660" s="46"/>
      <c r="GA660" s="46"/>
      <c r="GB660" s="46"/>
      <c r="GC660" s="46"/>
      <c r="GD660" s="46"/>
      <c r="GE660" s="46"/>
      <c r="GF660" s="46"/>
      <c r="GG660" s="46"/>
      <c r="GH660" s="46"/>
      <c r="GI660" s="46"/>
      <c r="GJ660" s="46"/>
      <c r="GK660" s="46"/>
      <c r="GL660" s="46"/>
      <c r="GM660" s="46"/>
      <c r="GN660" s="46"/>
      <c r="GO660" s="46"/>
      <c r="GP660" s="46"/>
      <c r="GQ660" s="46"/>
      <c r="GR660" s="46"/>
      <c r="GS660" s="46"/>
      <c r="GT660" s="46"/>
      <c r="GU660" s="46"/>
      <c r="GV660" s="46"/>
      <c r="GW660" s="46"/>
      <c r="GX660" s="46"/>
      <c r="GY660" s="46"/>
      <c r="GZ660" s="46"/>
      <c r="HA660" s="46"/>
      <c r="HB660" s="46"/>
      <c r="HC660" s="46"/>
      <c r="HD660" s="46"/>
      <c r="HE660" s="46"/>
      <c r="HF660" s="46"/>
      <c r="HG660" s="46"/>
      <c r="HH660" s="46"/>
      <c r="HI660" s="46"/>
      <c r="HJ660" s="46"/>
      <c r="HK660" s="46"/>
      <c r="HL660" s="46"/>
      <c r="HM660" s="46"/>
      <c r="HN660" s="46"/>
      <c r="HO660" s="46"/>
      <c r="HP660" s="46"/>
      <c r="HQ660" s="46"/>
      <c r="HR660" s="46"/>
      <c r="HS660" s="46"/>
      <c r="HT660" s="46"/>
      <c r="HU660" s="46"/>
      <c r="HV660" s="46"/>
      <c r="HW660" s="46"/>
      <c r="HX660" s="46"/>
      <c r="HY660" s="46"/>
      <c r="HZ660" s="46"/>
      <c r="IA660" s="46"/>
      <c r="IB660" s="46"/>
      <c r="IC660" s="46"/>
      <c r="ID660" s="46"/>
      <c r="IE660" s="46"/>
      <c r="IF660" s="46"/>
      <c r="IG660" s="46"/>
      <c r="IH660" s="46"/>
      <c r="II660" s="46"/>
      <c r="IJ660" s="46"/>
      <c r="IK660" s="46"/>
      <c r="IL660" s="46"/>
      <c r="IM660" s="46"/>
      <c r="IN660" s="46"/>
      <c r="IO660" s="46"/>
      <c r="IP660" s="46"/>
      <c r="IQ660" s="46"/>
      <c r="IR660" s="46"/>
      <c r="IS660" s="46"/>
      <c r="IT660" s="46"/>
      <c r="IU660" s="46"/>
      <c r="IV660" s="46"/>
      <c r="IW660" s="46"/>
      <c r="IX660" s="46"/>
      <c r="IY660" s="46"/>
      <c r="IZ660" s="46"/>
      <c r="JA660" s="46"/>
      <c r="JB660" s="46"/>
      <c r="JC660" s="46"/>
      <c r="JD660" s="46"/>
      <c r="JE660" s="46"/>
    </row>
    <row r="661" spans="1:265" s="7" customFormat="1" ht="15" customHeight="1" thickBot="1" x14ac:dyDescent="0.25">
      <c r="A661" s="790"/>
      <c r="B661" s="73" t="s">
        <v>223</v>
      </c>
      <c r="C661" s="113"/>
      <c r="D661" s="884" t="s">
        <v>224</v>
      </c>
      <c r="E661" s="905"/>
      <c r="F661" s="437"/>
      <c r="G661" s="438"/>
      <c r="H661" s="184" t="s">
        <v>23</v>
      </c>
      <c r="I661" s="184" t="s">
        <v>108</v>
      </c>
      <c r="J661" s="1756" t="s">
        <v>1424</v>
      </c>
      <c r="K661" s="212" t="s">
        <v>1505</v>
      </c>
      <c r="L661" s="225"/>
      <c r="M661" s="397"/>
      <c r="N661" s="397"/>
      <c r="O661" s="225"/>
      <c r="P661" s="2159">
        <f t="shared" si="56"/>
        <v>0</v>
      </c>
      <c r="Q661" s="297"/>
      <c r="R661" s="298"/>
      <c r="S661" s="298">
        <v>5</v>
      </c>
      <c r="T661" s="298"/>
      <c r="U661" s="298"/>
      <c r="V661" s="298"/>
      <c r="W661" s="299"/>
      <c r="X661" s="122"/>
      <c r="Y661" s="122"/>
      <c r="Z661" s="63"/>
      <c r="AA661" s="46"/>
      <c r="AB661" s="46"/>
      <c r="AC661" s="46" t="str">
        <f t="shared" si="55"/>
        <v/>
      </c>
      <c r="AD661" s="46"/>
      <c r="AE661" s="46"/>
      <c r="AF661" s="2111">
        <f t="shared" si="57"/>
        <v>0</v>
      </c>
      <c r="AG661" s="2111">
        <f t="shared" si="58"/>
        <v>5</v>
      </c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  <c r="BP661" s="46"/>
      <c r="BQ661" s="46"/>
      <c r="BR661" s="46"/>
      <c r="BS661" s="46"/>
      <c r="BT661" s="46"/>
      <c r="BU661" s="46"/>
      <c r="BV661" s="46"/>
      <c r="BW661" s="46"/>
      <c r="BX661" s="46"/>
      <c r="BY661" s="46"/>
      <c r="BZ661" s="46"/>
      <c r="CA661" s="46"/>
      <c r="CB661" s="46"/>
      <c r="CC661" s="46"/>
      <c r="CD661" s="46"/>
      <c r="CE661" s="46"/>
      <c r="CF661" s="46"/>
      <c r="CG661" s="46"/>
      <c r="CH661" s="46"/>
      <c r="CI661" s="46"/>
      <c r="CJ661" s="46"/>
      <c r="CK661" s="46"/>
      <c r="CL661" s="46"/>
      <c r="CM661" s="46"/>
      <c r="CN661" s="46"/>
      <c r="CO661" s="46"/>
      <c r="CP661" s="46"/>
      <c r="CQ661" s="46"/>
      <c r="CR661" s="46"/>
      <c r="CS661" s="46"/>
      <c r="CT661" s="46"/>
      <c r="CU661" s="46"/>
      <c r="CV661" s="46"/>
      <c r="CW661" s="46"/>
      <c r="CX661" s="46"/>
      <c r="CY661" s="46"/>
      <c r="CZ661" s="46"/>
      <c r="DA661" s="46"/>
      <c r="DB661" s="46"/>
      <c r="DC661" s="46"/>
      <c r="DD661" s="46"/>
      <c r="DE661" s="46"/>
      <c r="DF661" s="46"/>
      <c r="DG661" s="46"/>
      <c r="DH661" s="46"/>
      <c r="DI661" s="46"/>
      <c r="DJ661" s="46"/>
      <c r="DK661" s="46"/>
      <c r="DL661" s="46"/>
      <c r="DM661" s="46"/>
      <c r="DN661" s="46"/>
      <c r="DO661" s="46"/>
      <c r="DP661" s="46"/>
      <c r="DQ661" s="46"/>
      <c r="DR661" s="46"/>
      <c r="DS661" s="46"/>
      <c r="DT661" s="46"/>
      <c r="DU661" s="46"/>
      <c r="DV661" s="46"/>
      <c r="DW661" s="46"/>
      <c r="DX661" s="46"/>
      <c r="DY661" s="46"/>
      <c r="DZ661" s="46"/>
      <c r="EA661" s="46"/>
      <c r="EB661" s="46"/>
      <c r="EC661" s="46"/>
      <c r="ED661" s="46"/>
      <c r="EE661" s="46"/>
      <c r="EF661" s="46"/>
      <c r="EG661" s="46"/>
      <c r="EH661" s="46"/>
      <c r="EI661" s="46"/>
      <c r="EJ661" s="46"/>
      <c r="EK661" s="46"/>
      <c r="EL661" s="46"/>
      <c r="EM661" s="46"/>
      <c r="EN661" s="46"/>
      <c r="EO661" s="46"/>
      <c r="EP661" s="46"/>
      <c r="EQ661" s="46"/>
      <c r="ER661" s="46"/>
      <c r="ES661" s="46"/>
      <c r="ET661" s="46"/>
      <c r="EU661" s="46"/>
      <c r="EV661" s="46"/>
      <c r="EW661" s="46"/>
      <c r="EX661" s="46"/>
      <c r="EY661" s="46"/>
      <c r="EZ661" s="46"/>
      <c r="FA661" s="46"/>
      <c r="FB661" s="46"/>
      <c r="FC661" s="46"/>
      <c r="FD661" s="46"/>
      <c r="FE661" s="46"/>
      <c r="FF661" s="46"/>
      <c r="FG661" s="46"/>
      <c r="FH661" s="46"/>
      <c r="FI661" s="46"/>
      <c r="FJ661" s="46"/>
      <c r="FK661" s="46"/>
      <c r="FL661" s="46"/>
      <c r="FM661" s="46"/>
      <c r="FN661" s="46"/>
      <c r="FO661" s="46"/>
      <c r="FP661" s="46"/>
      <c r="FQ661" s="46"/>
      <c r="FR661" s="46"/>
      <c r="FS661" s="46"/>
      <c r="FT661" s="46"/>
      <c r="FU661" s="46"/>
      <c r="FV661" s="46"/>
      <c r="FW661" s="46"/>
      <c r="FX661" s="46"/>
      <c r="FY661" s="46"/>
      <c r="FZ661" s="46"/>
      <c r="GA661" s="46"/>
      <c r="GB661" s="46"/>
      <c r="GC661" s="46"/>
      <c r="GD661" s="46"/>
      <c r="GE661" s="46"/>
      <c r="GF661" s="46"/>
      <c r="GG661" s="46"/>
      <c r="GH661" s="46"/>
      <c r="GI661" s="46"/>
      <c r="GJ661" s="46"/>
      <c r="GK661" s="46"/>
      <c r="GL661" s="46"/>
      <c r="GM661" s="46"/>
      <c r="GN661" s="46"/>
      <c r="GO661" s="46"/>
      <c r="GP661" s="46"/>
      <c r="GQ661" s="46"/>
      <c r="GR661" s="46"/>
      <c r="GS661" s="46"/>
      <c r="GT661" s="46"/>
      <c r="GU661" s="46"/>
      <c r="GV661" s="46"/>
      <c r="GW661" s="46"/>
      <c r="GX661" s="46"/>
      <c r="GY661" s="46"/>
      <c r="GZ661" s="46"/>
      <c r="HA661" s="46"/>
      <c r="HB661" s="46"/>
      <c r="HC661" s="46"/>
      <c r="HD661" s="46"/>
      <c r="HE661" s="46"/>
      <c r="HF661" s="46"/>
      <c r="HG661" s="46"/>
      <c r="HH661" s="46"/>
      <c r="HI661" s="46"/>
      <c r="HJ661" s="46"/>
      <c r="HK661" s="46"/>
      <c r="HL661" s="46"/>
      <c r="HM661" s="46"/>
      <c r="HN661" s="46"/>
      <c r="HO661" s="46"/>
      <c r="HP661" s="46"/>
      <c r="HQ661" s="46"/>
      <c r="HR661" s="46"/>
      <c r="HS661" s="46"/>
      <c r="HT661" s="46"/>
      <c r="HU661" s="46"/>
      <c r="HV661" s="46"/>
      <c r="HW661" s="46"/>
      <c r="HX661" s="46"/>
      <c r="HY661" s="46"/>
      <c r="HZ661" s="46"/>
      <c r="IA661" s="46"/>
      <c r="IB661" s="46"/>
      <c r="IC661" s="46"/>
      <c r="ID661" s="46"/>
      <c r="IE661" s="46"/>
      <c r="IF661" s="46"/>
      <c r="IG661" s="46"/>
      <c r="IH661" s="46"/>
      <c r="II661" s="46"/>
      <c r="IJ661" s="46"/>
      <c r="IK661" s="46"/>
      <c r="IL661" s="46"/>
      <c r="IM661" s="46"/>
      <c r="IN661" s="46"/>
      <c r="IO661" s="46"/>
      <c r="IP661" s="46"/>
      <c r="IQ661" s="46"/>
      <c r="IR661" s="46"/>
      <c r="IS661" s="46"/>
      <c r="IT661" s="46"/>
      <c r="IU661" s="46"/>
      <c r="IV661" s="46"/>
      <c r="IW661" s="46"/>
      <c r="IX661" s="46"/>
      <c r="IY661" s="46"/>
      <c r="IZ661" s="46"/>
      <c r="JA661" s="46"/>
      <c r="JB661" s="46"/>
      <c r="JC661" s="46"/>
      <c r="JD661" s="46"/>
      <c r="JE661" s="46"/>
    </row>
    <row r="662" spans="1:265" s="7" customFormat="1" ht="15" customHeight="1" thickBot="1" x14ac:dyDescent="0.25">
      <c r="A662" s="790"/>
      <c r="B662" s="73" t="s">
        <v>223</v>
      </c>
      <c r="C662" s="113"/>
      <c r="D662" s="884" t="s">
        <v>224</v>
      </c>
      <c r="E662" s="905"/>
      <c r="F662" s="437"/>
      <c r="G662" s="438"/>
      <c r="H662" s="184" t="s">
        <v>23</v>
      </c>
      <c r="I662" s="184" t="s">
        <v>108</v>
      </c>
      <c r="J662" s="1756" t="s">
        <v>1424</v>
      </c>
      <c r="K662" s="212" t="s">
        <v>1506</v>
      </c>
      <c r="L662" s="225"/>
      <c r="M662" s="397"/>
      <c r="N662" s="397"/>
      <c r="O662" s="225"/>
      <c r="P662" s="2159">
        <f t="shared" si="56"/>
        <v>0</v>
      </c>
      <c r="Q662" s="297"/>
      <c r="R662" s="298"/>
      <c r="S662" s="298">
        <v>3</v>
      </c>
      <c r="T662" s="298"/>
      <c r="U662" s="298"/>
      <c r="V662" s="298"/>
      <c r="W662" s="299"/>
      <c r="X662" s="122"/>
      <c r="Y662" s="122"/>
      <c r="Z662" s="63"/>
      <c r="AA662" s="46"/>
      <c r="AB662" s="46"/>
      <c r="AC662" s="46" t="str">
        <f t="shared" si="55"/>
        <v/>
      </c>
      <c r="AD662" s="46"/>
      <c r="AE662" s="46"/>
      <c r="AF662" s="2111">
        <f t="shared" si="57"/>
        <v>0</v>
      </c>
      <c r="AG662" s="2111">
        <f t="shared" si="58"/>
        <v>3</v>
      </c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  <c r="BP662" s="46"/>
      <c r="BQ662" s="46"/>
      <c r="BR662" s="46"/>
      <c r="BS662" s="46"/>
      <c r="BT662" s="46"/>
      <c r="BU662" s="46"/>
      <c r="BV662" s="46"/>
      <c r="BW662" s="46"/>
      <c r="BX662" s="46"/>
      <c r="BY662" s="46"/>
      <c r="BZ662" s="46"/>
      <c r="CA662" s="46"/>
      <c r="CB662" s="46"/>
      <c r="CC662" s="46"/>
      <c r="CD662" s="46"/>
      <c r="CE662" s="46"/>
      <c r="CF662" s="46"/>
      <c r="CG662" s="46"/>
      <c r="CH662" s="46"/>
      <c r="CI662" s="46"/>
      <c r="CJ662" s="46"/>
      <c r="CK662" s="46"/>
      <c r="CL662" s="46"/>
      <c r="CM662" s="46"/>
      <c r="CN662" s="46"/>
      <c r="CO662" s="46"/>
      <c r="CP662" s="46"/>
      <c r="CQ662" s="46"/>
      <c r="CR662" s="46"/>
      <c r="CS662" s="46"/>
      <c r="CT662" s="46"/>
      <c r="CU662" s="46"/>
      <c r="CV662" s="46"/>
      <c r="CW662" s="46"/>
      <c r="CX662" s="46"/>
      <c r="CY662" s="46"/>
      <c r="CZ662" s="46"/>
      <c r="DA662" s="46"/>
      <c r="DB662" s="46"/>
      <c r="DC662" s="46"/>
      <c r="DD662" s="46"/>
      <c r="DE662" s="46"/>
      <c r="DF662" s="46"/>
      <c r="DG662" s="46"/>
      <c r="DH662" s="46"/>
      <c r="DI662" s="46"/>
      <c r="DJ662" s="46"/>
      <c r="DK662" s="46"/>
      <c r="DL662" s="46"/>
      <c r="DM662" s="46"/>
      <c r="DN662" s="46"/>
      <c r="DO662" s="46"/>
      <c r="DP662" s="46"/>
      <c r="DQ662" s="46"/>
      <c r="DR662" s="46"/>
      <c r="DS662" s="46"/>
      <c r="DT662" s="46"/>
      <c r="DU662" s="46"/>
      <c r="DV662" s="46"/>
      <c r="DW662" s="46"/>
      <c r="DX662" s="46"/>
      <c r="DY662" s="46"/>
      <c r="DZ662" s="46"/>
      <c r="EA662" s="46"/>
      <c r="EB662" s="46"/>
      <c r="EC662" s="46"/>
      <c r="ED662" s="46"/>
      <c r="EE662" s="46"/>
      <c r="EF662" s="46"/>
      <c r="EG662" s="46"/>
      <c r="EH662" s="46"/>
      <c r="EI662" s="46"/>
      <c r="EJ662" s="46"/>
      <c r="EK662" s="46"/>
      <c r="EL662" s="46"/>
      <c r="EM662" s="46"/>
      <c r="EN662" s="46"/>
      <c r="EO662" s="46"/>
      <c r="EP662" s="46"/>
      <c r="EQ662" s="46"/>
      <c r="ER662" s="46"/>
      <c r="ES662" s="46"/>
      <c r="ET662" s="46"/>
      <c r="EU662" s="46"/>
      <c r="EV662" s="46"/>
      <c r="EW662" s="46"/>
      <c r="EX662" s="46"/>
      <c r="EY662" s="46"/>
      <c r="EZ662" s="46"/>
      <c r="FA662" s="46"/>
      <c r="FB662" s="46"/>
      <c r="FC662" s="46"/>
      <c r="FD662" s="46"/>
      <c r="FE662" s="46"/>
      <c r="FF662" s="46"/>
      <c r="FG662" s="46"/>
      <c r="FH662" s="46"/>
      <c r="FI662" s="46"/>
      <c r="FJ662" s="46"/>
      <c r="FK662" s="46"/>
      <c r="FL662" s="46"/>
      <c r="FM662" s="46"/>
      <c r="FN662" s="46"/>
      <c r="FO662" s="46"/>
      <c r="FP662" s="46"/>
      <c r="FQ662" s="46"/>
      <c r="FR662" s="46"/>
      <c r="FS662" s="46"/>
      <c r="FT662" s="46"/>
      <c r="FU662" s="46"/>
      <c r="FV662" s="46"/>
      <c r="FW662" s="46"/>
      <c r="FX662" s="46"/>
      <c r="FY662" s="46"/>
      <c r="FZ662" s="46"/>
      <c r="GA662" s="46"/>
      <c r="GB662" s="46"/>
      <c r="GC662" s="46"/>
      <c r="GD662" s="46"/>
      <c r="GE662" s="46"/>
      <c r="GF662" s="46"/>
      <c r="GG662" s="46"/>
      <c r="GH662" s="46"/>
      <c r="GI662" s="46"/>
      <c r="GJ662" s="46"/>
      <c r="GK662" s="46"/>
      <c r="GL662" s="46"/>
      <c r="GM662" s="46"/>
      <c r="GN662" s="46"/>
      <c r="GO662" s="46"/>
      <c r="GP662" s="46"/>
      <c r="GQ662" s="46"/>
      <c r="GR662" s="46"/>
      <c r="GS662" s="46"/>
      <c r="GT662" s="46"/>
      <c r="GU662" s="46"/>
      <c r="GV662" s="46"/>
      <c r="GW662" s="46"/>
      <c r="GX662" s="46"/>
      <c r="GY662" s="46"/>
      <c r="GZ662" s="46"/>
      <c r="HA662" s="46"/>
      <c r="HB662" s="46"/>
      <c r="HC662" s="46"/>
      <c r="HD662" s="46"/>
      <c r="HE662" s="46"/>
      <c r="HF662" s="46"/>
      <c r="HG662" s="46"/>
      <c r="HH662" s="46"/>
      <c r="HI662" s="46"/>
      <c r="HJ662" s="46"/>
      <c r="HK662" s="46"/>
      <c r="HL662" s="46"/>
      <c r="HM662" s="46"/>
      <c r="HN662" s="46"/>
      <c r="HO662" s="46"/>
      <c r="HP662" s="46"/>
      <c r="HQ662" s="46"/>
      <c r="HR662" s="46"/>
      <c r="HS662" s="46"/>
      <c r="HT662" s="46"/>
      <c r="HU662" s="46"/>
      <c r="HV662" s="46"/>
      <c r="HW662" s="46"/>
      <c r="HX662" s="46"/>
      <c r="HY662" s="46"/>
      <c r="HZ662" s="46"/>
      <c r="IA662" s="46"/>
      <c r="IB662" s="46"/>
      <c r="IC662" s="46"/>
      <c r="ID662" s="46"/>
      <c r="IE662" s="46"/>
      <c r="IF662" s="46"/>
      <c r="IG662" s="46"/>
      <c r="IH662" s="46"/>
      <c r="II662" s="46"/>
      <c r="IJ662" s="46"/>
      <c r="IK662" s="46"/>
      <c r="IL662" s="46"/>
      <c r="IM662" s="46"/>
      <c r="IN662" s="46"/>
      <c r="IO662" s="46"/>
      <c r="IP662" s="46"/>
      <c r="IQ662" s="46"/>
      <c r="IR662" s="46"/>
      <c r="IS662" s="46"/>
      <c r="IT662" s="46"/>
      <c r="IU662" s="46"/>
      <c r="IV662" s="46"/>
      <c r="IW662" s="46"/>
      <c r="IX662" s="46"/>
      <c r="IY662" s="46"/>
      <c r="IZ662" s="46"/>
      <c r="JA662" s="46"/>
      <c r="JB662" s="46"/>
      <c r="JC662" s="46"/>
      <c r="JD662" s="46"/>
      <c r="JE662" s="46"/>
    </row>
    <row r="663" spans="1:265" s="7" customFormat="1" ht="15" customHeight="1" thickBot="1" x14ac:dyDescent="0.25">
      <c r="A663" s="790"/>
      <c r="B663" s="73" t="s">
        <v>223</v>
      </c>
      <c r="C663" s="113"/>
      <c r="D663" s="884" t="s">
        <v>224</v>
      </c>
      <c r="E663" s="905"/>
      <c r="F663" s="437"/>
      <c r="G663" s="438"/>
      <c r="H663" s="184" t="s">
        <v>23</v>
      </c>
      <c r="I663" s="184" t="s">
        <v>108</v>
      </c>
      <c r="J663" s="1757" t="s">
        <v>1424</v>
      </c>
      <c r="K663" s="225" t="s">
        <v>1507</v>
      </c>
      <c r="L663" s="225"/>
      <c r="M663" s="397"/>
      <c r="N663" s="397"/>
      <c r="O663" s="225"/>
      <c r="P663" s="2159">
        <f t="shared" si="56"/>
        <v>0</v>
      </c>
      <c r="Q663" s="297"/>
      <c r="R663" s="298"/>
      <c r="S663" s="298"/>
      <c r="T663" s="298"/>
      <c r="U663" s="298"/>
      <c r="V663" s="298"/>
      <c r="W663" s="299">
        <v>3</v>
      </c>
      <c r="X663" s="122"/>
      <c r="Y663" s="122"/>
      <c r="Z663" s="63"/>
      <c r="AA663" s="46"/>
      <c r="AB663" s="46"/>
      <c r="AC663" s="46" t="str">
        <f t="shared" si="55"/>
        <v/>
      </c>
      <c r="AD663" s="46"/>
      <c r="AE663" s="46"/>
      <c r="AF663" s="2111">
        <f t="shared" si="57"/>
        <v>0</v>
      </c>
      <c r="AG663" s="2111">
        <f t="shared" si="58"/>
        <v>3</v>
      </c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  <c r="BP663" s="46"/>
      <c r="BQ663" s="46"/>
      <c r="BR663" s="46"/>
      <c r="BS663" s="46"/>
      <c r="BT663" s="46"/>
      <c r="BU663" s="46"/>
      <c r="BV663" s="46"/>
      <c r="BW663" s="46"/>
      <c r="BX663" s="46"/>
      <c r="BY663" s="46"/>
      <c r="BZ663" s="46"/>
      <c r="CA663" s="46"/>
      <c r="CB663" s="46"/>
      <c r="CC663" s="46"/>
      <c r="CD663" s="46"/>
      <c r="CE663" s="46"/>
      <c r="CF663" s="46"/>
      <c r="CG663" s="46"/>
      <c r="CH663" s="46"/>
      <c r="CI663" s="46"/>
      <c r="CJ663" s="46"/>
      <c r="CK663" s="46"/>
      <c r="CL663" s="46"/>
      <c r="CM663" s="46"/>
      <c r="CN663" s="46"/>
      <c r="CO663" s="46"/>
      <c r="CP663" s="46"/>
      <c r="CQ663" s="46"/>
      <c r="CR663" s="46"/>
      <c r="CS663" s="46"/>
      <c r="CT663" s="46"/>
      <c r="CU663" s="46"/>
      <c r="CV663" s="46"/>
      <c r="CW663" s="46"/>
      <c r="CX663" s="46"/>
      <c r="CY663" s="46"/>
      <c r="CZ663" s="46"/>
      <c r="DA663" s="46"/>
      <c r="DB663" s="46"/>
      <c r="DC663" s="46"/>
      <c r="DD663" s="46"/>
      <c r="DE663" s="46"/>
      <c r="DF663" s="46"/>
      <c r="DG663" s="46"/>
      <c r="DH663" s="46"/>
      <c r="DI663" s="46"/>
      <c r="DJ663" s="46"/>
      <c r="DK663" s="46"/>
      <c r="DL663" s="46"/>
      <c r="DM663" s="46"/>
      <c r="DN663" s="46"/>
      <c r="DO663" s="46"/>
      <c r="DP663" s="46"/>
      <c r="DQ663" s="46"/>
      <c r="DR663" s="46"/>
      <c r="DS663" s="46"/>
      <c r="DT663" s="46"/>
      <c r="DU663" s="46"/>
      <c r="DV663" s="46"/>
      <c r="DW663" s="46"/>
      <c r="DX663" s="46"/>
      <c r="DY663" s="46"/>
      <c r="DZ663" s="46"/>
      <c r="EA663" s="46"/>
      <c r="EB663" s="46"/>
      <c r="EC663" s="46"/>
      <c r="ED663" s="46"/>
      <c r="EE663" s="46"/>
      <c r="EF663" s="46"/>
      <c r="EG663" s="46"/>
      <c r="EH663" s="46"/>
      <c r="EI663" s="46"/>
      <c r="EJ663" s="46"/>
      <c r="EK663" s="46"/>
      <c r="EL663" s="46"/>
      <c r="EM663" s="46"/>
      <c r="EN663" s="46"/>
      <c r="EO663" s="46"/>
      <c r="EP663" s="46"/>
      <c r="EQ663" s="46"/>
      <c r="ER663" s="46"/>
      <c r="ES663" s="46"/>
      <c r="ET663" s="46"/>
      <c r="EU663" s="46"/>
      <c r="EV663" s="46"/>
      <c r="EW663" s="46"/>
      <c r="EX663" s="46"/>
      <c r="EY663" s="46"/>
      <c r="EZ663" s="46"/>
      <c r="FA663" s="46"/>
      <c r="FB663" s="46"/>
      <c r="FC663" s="46"/>
      <c r="FD663" s="46"/>
      <c r="FE663" s="46"/>
      <c r="FF663" s="46"/>
      <c r="FG663" s="46"/>
      <c r="FH663" s="46"/>
      <c r="FI663" s="46"/>
      <c r="FJ663" s="46"/>
      <c r="FK663" s="46"/>
      <c r="FL663" s="46"/>
      <c r="FM663" s="46"/>
      <c r="FN663" s="46"/>
      <c r="FO663" s="46"/>
      <c r="FP663" s="46"/>
      <c r="FQ663" s="46"/>
      <c r="FR663" s="46"/>
      <c r="FS663" s="46"/>
      <c r="FT663" s="46"/>
      <c r="FU663" s="46"/>
      <c r="FV663" s="46"/>
      <c r="FW663" s="46"/>
      <c r="FX663" s="46"/>
      <c r="FY663" s="46"/>
      <c r="FZ663" s="46"/>
      <c r="GA663" s="46"/>
      <c r="GB663" s="46"/>
      <c r="GC663" s="46"/>
      <c r="GD663" s="46"/>
      <c r="GE663" s="46"/>
      <c r="GF663" s="46"/>
      <c r="GG663" s="46"/>
      <c r="GH663" s="46"/>
      <c r="GI663" s="46"/>
      <c r="GJ663" s="46"/>
      <c r="GK663" s="46"/>
      <c r="GL663" s="46"/>
      <c r="GM663" s="46"/>
      <c r="GN663" s="46"/>
      <c r="GO663" s="46"/>
      <c r="GP663" s="46"/>
      <c r="GQ663" s="46"/>
      <c r="GR663" s="46"/>
      <c r="GS663" s="46"/>
      <c r="GT663" s="46"/>
      <c r="GU663" s="46"/>
      <c r="GV663" s="46"/>
      <c r="GW663" s="46"/>
      <c r="GX663" s="46"/>
      <c r="GY663" s="46"/>
      <c r="GZ663" s="46"/>
      <c r="HA663" s="46"/>
      <c r="HB663" s="46"/>
      <c r="HC663" s="46"/>
      <c r="HD663" s="46"/>
      <c r="HE663" s="46"/>
      <c r="HF663" s="46"/>
      <c r="HG663" s="46"/>
      <c r="HH663" s="46"/>
      <c r="HI663" s="46"/>
      <c r="HJ663" s="46"/>
      <c r="HK663" s="46"/>
      <c r="HL663" s="46"/>
      <c r="HM663" s="46"/>
      <c r="HN663" s="46"/>
      <c r="HO663" s="46"/>
      <c r="HP663" s="46"/>
      <c r="HQ663" s="46"/>
      <c r="HR663" s="46"/>
      <c r="HS663" s="46"/>
      <c r="HT663" s="46"/>
      <c r="HU663" s="46"/>
      <c r="HV663" s="46"/>
      <c r="HW663" s="46"/>
      <c r="HX663" s="46"/>
      <c r="HY663" s="46"/>
      <c r="HZ663" s="46"/>
      <c r="IA663" s="46"/>
      <c r="IB663" s="46"/>
      <c r="IC663" s="46"/>
      <c r="ID663" s="46"/>
      <c r="IE663" s="46"/>
      <c r="IF663" s="46"/>
      <c r="IG663" s="46"/>
      <c r="IH663" s="46"/>
      <c r="II663" s="46"/>
      <c r="IJ663" s="46"/>
      <c r="IK663" s="46"/>
      <c r="IL663" s="46"/>
      <c r="IM663" s="46"/>
      <c r="IN663" s="46"/>
      <c r="IO663" s="46"/>
      <c r="IP663" s="46"/>
      <c r="IQ663" s="46"/>
      <c r="IR663" s="46"/>
      <c r="IS663" s="46"/>
      <c r="IT663" s="46"/>
      <c r="IU663" s="46"/>
      <c r="IV663" s="46"/>
      <c r="IW663" s="46"/>
      <c r="IX663" s="46"/>
      <c r="IY663" s="46"/>
      <c r="IZ663" s="46"/>
      <c r="JA663" s="46"/>
      <c r="JB663" s="46"/>
      <c r="JC663" s="46"/>
      <c r="JD663" s="46"/>
      <c r="JE663" s="46"/>
    </row>
    <row r="664" spans="1:265" s="7" customFormat="1" ht="15" customHeight="1" thickBot="1" x14ac:dyDescent="0.25">
      <c r="A664" s="790"/>
      <c r="B664" s="73" t="s">
        <v>223</v>
      </c>
      <c r="C664" s="113"/>
      <c r="D664" s="884" t="s">
        <v>224</v>
      </c>
      <c r="E664" s="905"/>
      <c r="F664" s="437"/>
      <c r="G664" s="438"/>
      <c r="H664" s="184" t="s">
        <v>23</v>
      </c>
      <c r="I664" s="184" t="s">
        <v>108</v>
      </c>
      <c r="J664" s="1740" t="s">
        <v>1425</v>
      </c>
      <c r="K664" s="225" t="s">
        <v>1732</v>
      </c>
      <c r="L664" s="225"/>
      <c r="M664" s="397"/>
      <c r="N664" s="397"/>
      <c r="O664" s="225"/>
      <c r="P664" s="2159">
        <f t="shared" si="56"/>
        <v>0</v>
      </c>
      <c r="Q664" s="297"/>
      <c r="R664" s="298"/>
      <c r="S664" s="298"/>
      <c r="T664" s="298">
        <v>4</v>
      </c>
      <c r="U664" s="298"/>
      <c r="V664" s="298"/>
      <c r="W664" s="299"/>
      <c r="X664" s="122"/>
      <c r="Y664" s="122"/>
      <c r="Z664" s="63"/>
      <c r="AA664" s="46"/>
      <c r="AB664" s="46"/>
      <c r="AC664" s="46" t="str">
        <f t="shared" si="55"/>
        <v/>
      </c>
      <c r="AD664" s="46" t="s">
        <v>2077</v>
      </c>
      <c r="AE664" s="46"/>
      <c r="AF664" s="2111">
        <f t="shared" si="57"/>
        <v>0</v>
      </c>
      <c r="AG664" s="2111">
        <f t="shared" si="58"/>
        <v>0</v>
      </c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  <c r="BP664" s="46"/>
      <c r="BQ664" s="46"/>
      <c r="BR664" s="46"/>
      <c r="BS664" s="46"/>
      <c r="BT664" s="46"/>
      <c r="BU664" s="46"/>
      <c r="BV664" s="46"/>
      <c r="BW664" s="46"/>
      <c r="BX664" s="46"/>
      <c r="BY664" s="46"/>
      <c r="BZ664" s="46"/>
      <c r="CA664" s="46"/>
      <c r="CB664" s="46"/>
      <c r="CC664" s="46"/>
      <c r="CD664" s="46"/>
      <c r="CE664" s="46"/>
      <c r="CF664" s="46"/>
      <c r="CG664" s="46"/>
      <c r="CH664" s="46"/>
      <c r="CI664" s="46"/>
      <c r="CJ664" s="46"/>
      <c r="CK664" s="46"/>
      <c r="CL664" s="46"/>
      <c r="CM664" s="46"/>
      <c r="CN664" s="46"/>
      <c r="CO664" s="46"/>
      <c r="CP664" s="46"/>
      <c r="CQ664" s="46"/>
      <c r="CR664" s="46"/>
      <c r="CS664" s="46"/>
      <c r="CT664" s="46"/>
      <c r="CU664" s="46"/>
      <c r="CV664" s="46"/>
      <c r="CW664" s="46"/>
      <c r="CX664" s="46"/>
      <c r="CY664" s="46"/>
      <c r="CZ664" s="46"/>
      <c r="DA664" s="46"/>
      <c r="DB664" s="46"/>
      <c r="DC664" s="46"/>
      <c r="DD664" s="46"/>
      <c r="DE664" s="46"/>
      <c r="DF664" s="46"/>
      <c r="DG664" s="46"/>
      <c r="DH664" s="46"/>
      <c r="DI664" s="46"/>
      <c r="DJ664" s="46"/>
      <c r="DK664" s="46"/>
      <c r="DL664" s="46"/>
      <c r="DM664" s="46"/>
      <c r="DN664" s="46"/>
      <c r="DO664" s="46"/>
      <c r="DP664" s="46"/>
      <c r="DQ664" s="46"/>
      <c r="DR664" s="46"/>
      <c r="DS664" s="46"/>
      <c r="DT664" s="46"/>
      <c r="DU664" s="46"/>
      <c r="DV664" s="46"/>
      <c r="DW664" s="46"/>
      <c r="DX664" s="46"/>
      <c r="DY664" s="46"/>
      <c r="DZ664" s="46"/>
      <c r="EA664" s="46"/>
      <c r="EB664" s="46"/>
      <c r="EC664" s="46"/>
      <c r="ED664" s="46"/>
      <c r="EE664" s="46"/>
      <c r="EF664" s="46"/>
      <c r="EG664" s="46"/>
      <c r="EH664" s="46"/>
      <c r="EI664" s="46"/>
      <c r="EJ664" s="46"/>
      <c r="EK664" s="46"/>
      <c r="EL664" s="46"/>
      <c r="EM664" s="46"/>
      <c r="EN664" s="46"/>
      <c r="EO664" s="46"/>
      <c r="EP664" s="46"/>
      <c r="EQ664" s="46"/>
      <c r="ER664" s="46"/>
      <c r="ES664" s="46"/>
      <c r="ET664" s="46"/>
      <c r="EU664" s="46"/>
      <c r="EV664" s="46"/>
      <c r="EW664" s="46"/>
      <c r="EX664" s="46"/>
      <c r="EY664" s="46"/>
      <c r="EZ664" s="46"/>
      <c r="FA664" s="46"/>
      <c r="FB664" s="46"/>
      <c r="FC664" s="46"/>
      <c r="FD664" s="46"/>
      <c r="FE664" s="46"/>
      <c r="FF664" s="46"/>
      <c r="FG664" s="46"/>
      <c r="FH664" s="46"/>
      <c r="FI664" s="46"/>
      <c r="FJ664" s="46"/>
      <c r="FK664" s="46"/>
      <c r="FL664" s="46"/>
      <c r="FM664" s="46"/>
      <c r="FN664" s="46"/>
      <c r="FO664" s="46"/>
      <c r="FP664" s="46"/>
      <c r="FQ664" s="46"/>
      <c r="FR664" s="46"/>
      <c r="FS664" s="46"/>
      <c r="FT664" s="46"/>
      <c r="FU664" s="46"/>
      <c r="FV664" s="46"/>
      <c r="FW664" s="46"/>
      <c r="FX664" s="46"/>
      <c r="FY664" s="46"/>
      <c r="FZ664" s="46"/>
      <c r="GA664" s="46"/>
      <c r="GB664" s="46"/>
      <c r="GC664" s="46"/>
      <c r="GD664" s="46"/>
      <c r="GE664" s="46"/>
      <c r="GF664" s="46"/>
      <c r="GG664" s="46"/>
      <c r="GH664" s="46"/>
      <c r="GI664" s="46"/>
      <c r="GJ664" s="46"/>
      <c r="GK664" s="46"/>
      <c r="GL664" s="46"/>
      <c r="GM664" s="46"/>
      <c r="GN664" s="46"/>
      <c r="GO664" s="46"/>
      <c r="GP664" s="46"/>
      <c r="GQ664" s="46"/>
      <c r="GR664" s="46"/>
      <c r="GS664" s="46"/>
      <c r="GT664" s="46"/>
      <c r="GU664" s="46"/>
      <c r="GV664" s="46"/>
      <c r="GW664" s="46"/>
      <c r="GX664" s="46"/>
      <c r="GY664" s="46"/>
      <c r="GZ664" s="46"/>
      <c r="HA664" s="46"/>
      <c r="HB664" s="46"/>
      <c r="HC664" s="46"/>
      <c r="HD664" s="46"/>
      <c r="HE664" s="46"/>
      <c r="HF664" s="46"/>
      <c r="HG664" s="46"/>
      <c r="HH664" s="46"/>
      <c r="HI664" s="46"/>
      <c r="HJ664" s="46"/>
      <c r="HK664" s="46"/>
      <c r="HL664" s="46"/>
      <c r="HM664" s="46"/>
      <c r="HN664" s="46"/>
      <c r="HO664" s="46"/>
      <c r="HP664" s="46"/>
      <c r="HQ664" s="46"/>
      <c r="HR664" s="46"/>
      <c r="HS664" s="46"/>
      <c r="HT664" s="46"/>
      <c r="HU664" s="46"/>
      <c r="HV664" s="46"/>
      <c r="HW664" s="46"/>
      <c r="HX664" s="46"/>
      <c r="HY664" s="46"/>
      <c r="HZ664" s="46"/>
      <c r="IA664" s="46"/>
      <c r="IB664" s="46"/>
      <c r="IC664" s="46"/>
      <c r="ID664" s="46"/>
      <c r="IE664" s="46"/>
      <c r="IF664" s="46"/>
      <c r="IG664" s="46"/>
      <c r="IH664" s="46"/>
      <c r="II664" s="46"/>
      <c r="IJ664" s="46"/>
      <c r="IK664" s="46"/>
      <c r="IL664" s="46"/>
      <c r="IM664" s="46"/>
      <c r="IN664" s="46"/>
      <c r="IO664" s="46"/>
      <c r="IP664" s="46"/>
      <c r="IQ664" s="46"/>
      <c r="IR664" s="46"/>
      <c r="IS664" s="46"/>
      <c r="IT664" s="46"/>
      <c r="IU664" s="46"/>
      <c r="IV664" s="46"/>
      <c r="IW664" s="46"/>
      <c r="IX664" s="46"/>
      <c r="IY664" s="46"/>
      <c r="IZ664" s="46"/>
      <c r="JA664" s="46"/>
      <c r="JB664" s="46"/>
      <c r="JC664" s="46"/>
      <c r="JD664" s="46"/>
      <c r="JE664" s="46"/>
    </row>
    <row r="665" spans="1:265" s="7" customFormat="1" ht="15" customHeight="1" thickBot="1" x14ac:dyDescent="0.25">
      <c r="A665" s="790"/>
      <c r="B665" s="73" t="s">
        <v>223</v>
      </c>
      <c r="C665" s="113"/>
      <c r="D665" s="884" t="s">
        <v>224</v>
      </c>
      <c r="E665" s="905"/>
      <c r="F665" s="437"/>
      <c r="G665" s="438"/>
      <c r="H665" s="184" t="s">
        <v>23</v>
      </c>
      <c r="I665" s="184" t="s">
        <v>108</v>
      </c>
      <c r="J665" s="1776" t="s">
        <v>1425</v>
      </c>
      <c r="K665" s="225" t="s">
        <v>1850</v>
      </c>
      <c r="L665" s="225"/>
      <c r="M665" s="397"/>
      <c r="N665" s="397"/>
      <c r="O665" s="225"/>
      <c r="P665" s="2159">
        <f t="shared" si="56"/>
        <v>0</v>
      </c>
      <c r="Q665" s="297"/>
      <c r="R665" s="298"/>
      <c r="S665" s="298"/>
      <c r="T665" s="298">
        <v>3</v>
      </c>
      <c r="U665" s="298"/>
      <c r="V665" s="298"/>
      <c r="W665" s="299"/>
      <c r="X665" s="122"/>
      <c r="Y665" s="122"/>
      <c r="Z665" s="63"/>
      <c r="AA665" s="46"/>
      <c r="AB665" s="46"/>
      <c r="AC665" s="46" t="str">
        <f t="shared" si="55"/>
        <v/>
      </c>
      <c r="AD665" s="46" t="s">
        <v>2124</v>
      </c>
      <c r="AE665" s="46"/>
      <c r="AF665" s="2111">
        <f t="shared" si="57"/>
        <v>0</v>
      </c>
      <c r="AG665" s="2111">
        <f t="shared" si="58"/>
        <v>0</v>
      </c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  <c r="BP665" s="46"/>
      <c r="BQ665" s="46"/>
      <c r="BR665" s="46"/>
      <c r="BS665" s="46"/>
      <c r="BT665" s="46"/>
      <c r="BU665" s="46"/>
      <c r="BV665" s="46"/>
      <c r="BW665" s="46"/>
      <c r="BX665" s="46"/>
      <c r="BY665" s="46"/>
      <c r="BZ665" s="46"/>
      <c r="CA665" s="46"/>
      <c r="CB665" s="46"/>
      <c r="CC665" s="46"/>
      <c r="CD665" s="46"/>
      <c r="CE665" s="46"/>
      <c r="CF665" s="46"/>
      <c r="CG665" s="46"/>
      <c r="CH665" s="46"/>
      <c r="CI665" s="46"/>
      <c r="CJ665" s="46"/>
      <c r="CK665" s="46"/>
      <c r="CL665" s="46"/>
      <c r="CM665" s="46"/>
      <c r="CN665" s="46"/>
      <c r="CO665" s="46"/>
      <c r="CP665" s="46"/>
      <c r="CQ665" s="46"/>
      <c r="CR665" s="46"/>
      <c r="CS665" s="46"/>
      <c r="CT665" s="46"/>
      <c r="CU665" s="46"/>
      <c r="CV665" s="46"/>
      <c r="CW665" s="46"/>
      <c r="CX665" s="46"/>
      <c r="CY665" s="46"/>
      <c r="CZ665" s="46"/>
      <c r="DA665" s="46"/>
      <c r="DB665" s="46"/>
      <c r="DC665" s="46"/>
      <c r="DD665" s="46"/>
      <c r="DE665" s="46"/>
      <c r="DF665" s="46"/>
      <c r="DG665" s="46"/>
      <c r="DH665" s="46"/>
      <c r="DI665" s="46"/>
      <c r="DJ665" s="46"/>
      <c r="DK665" s="46"/>
      <c r="DL665" s="46"/>
      <c r="DM665" s="46"/>
      <c r="DN665" s="46"/>
      <c r="DO665" s="46"/>
      <c r="DP665" s="46"/>
      <c r="DQ665" s="46"/>
      <c r="DR665" s="46"/>
      <c r="DS665" s="46"/>
      <c r="DT665" s="46"/>
      <c r="DU665" s="46"/>
      <c r="DV665" s="46"/>
      <c r="DW665" s="46"/>
      <c r="DX665" s="46"/>
      <c r="DY665" s="46"/>
      <c r="DZ665" s="46"/>
      <c r="EA665" s="46"/>
      <c r="EB665" s="46"/>
      <c r="EC665" s="46"/>
      <c r="ED665" s="46"/>
      <c r="EE665" s="46"/>
      <c r="EF665" s="46"/>
      <c r="EG665" s="46"/>
      <c r="EH665" s="46"/>
      <c r="EI665" s="46"/>
      <c r="EJ665" s="46"/>
      <c r="EK665" s="46"/>
      <c r="EL665" s="46"/>
      <c r="EM665" s="46"/>
      <c r="EN665" s="46"/>
      <c r="EO665" s="46"/>
      <c r="EP665" s="46"/>
      <c r="EQ665" s="46"/>
      <c r="ER665" s="46"/>
      <c r="ES665" s="46"/>
      <c r="ET665" s="46"/>
      <c r="EU665" s="46"/>
      <c r="EV665" s="46"/>
      <c r="EW665" s="46"/>
      <c r="EX665" s="46"/>
      <c r="EY665" s="46"/>
      <c r="EZ665" s="46"/>
      <c r="FA665" s="46"/>
      <c r="FB665" s="46"/>
      <c r="FC665" s="46"/>
      <c r="FD665" s="46"/>
      <c r="FE665" s="46"/>
      <c r="FF665" s="46"/>
      <c r="FG665" s="46"/>
      <c r="FH665" s="46"/>
      <c r="FI665" s="46"/>
      <c r="FJ665" s="46"/>
      <c r="FK665" s="46"/>
      <c r="FL665" s="46"/>
      <c r="FM665" s="46"/>
      <c r="FN665" s="46"/>
      <c r="FO665" s="46"/>
      <c r="FP665" s="46"/>
      <c r="FQ665" s="46"/>
      <c r="FR665" s="46"/>
      <c r="FS665" s="46"/>
      <c r="FT665" s="46"/>
      <c r="FU665" s="46"/>
      <c r="FV665" s="46"/>
      <c r="FW665" s="46"/>
      <c r="FX665" s="46"/>
      <c r="FY665" s="46"/>
      <c r="FZ665" s="46"/>
      <c r="GA665" s="46"/>
      <c r="GB665" s="46"/>
      <c r="GC665" s="46"/>
      <c r="GD665" s="46"/>
      <c r="GE665" s="46"/>
      <c r="GF665" s="46"/>
      <c r="GG665" s="46"/>
      <c r="GH665" s="46"/>
      <c r="GI665" s="46"/>
      <c r="GJ665" s="46"/>
      <c r="GK665" s="46"/>
      <c r="GL665" s="46"/>
      <c r="GM665" s="46"/>
      <c r="GN665" s="46"/>
      <c r="GO665" s="46"/>
      <c r="GP665" s="46"/>
      <c r="GQ665" s="46"/>
      <c r="GR665" s="46"/>
      <c r="GS665" s="46"/>
      <c r="GT665" s="46"/>
      <c r="GU665" s="46"/>
      <c r="GV665" s="46"/>
      <c r="GW665" s="46"/>
      <c r="GX665" s="46"/>
      <c r="GY665" s="46"/>
      <c r="GZ665" s="46"/>
      <c r="HA665" s="46"/>
      <c r="HB665" s="46"/>
      <c r="HC665" s="46"/>
      <c r="HD665" s="46"/>
      <c r="HE665" s="46"/>
      <c r="HF665" s="46"/>
      <c r="HG665" s="46"/>
      <c r="HH665" s="46"/>
      <c r="HI665" s="46"/>
      <c r="HJ665" s="46"/>
      <c r="HK665" s="46"/>
      <c r="HL665" s="46"/>
      <c r="HM665" s="46"/>
      <c r="HN665" s="46"/>
      <c r="HO665" s="46"/>
      <c r="HP665" s="46"/>
      <c r="HQ665" s="46"/>
      <c r="HR665" s="46"/>
      <c r="HS665" s="46"/>
      <c r="HT665" s="46"/>
      <c r="HU665" s="46"/>
      <c r="HV665" s="46"/>
      <c r="HW665" s="46"/>
      <c r="HX665" s="46"/>
      <c r="HY665" s="46"/>
      <c r="HZ665" s="46"/>
      <c r="IA665" s="46"/>
      <c r="IB665" s="46"/>
      <c r="IC665" s="46"/>
      <c r="ID665" s="46"/>
      <c r="IE665" s="46"/>
      <c r="IF665" s="46"/>
      <c r="IG665" s="46"/>
      <c r="IH665" s="46"/>
      <c r="II665" s="46"/>
      <c r="IJ665" s="46"/>
      <c r="IK665" s="46"/>
      <c r="IL665" s="46"/>
      <c r="IM665" s="46"/>
      <c r="IN665" s="46"/>
      <c r="IO665" s="46"/>
      <c r="IP665" s="46"/>
      <c r="IQ665" s="46"/>
      <c r="IR665" s="46"/>
      <c r="IS665" s="46"/>
      <c r="IT665" s="46"/>
      <c r="IU665" s="46"/>
      <c r="IV665" s="46"/>
      <c r="IW665" s="46"/>
      <c r="IX665" s="46"/>
      <c r="IY665" s="46"/>
      <c r="IZ665" s="46"/>
      <c r="JA665" s="46"/>
      <c r="JB665" s="46"/>
      <c r="JC665" s="46"/>
      <c r="JD665" s="46"/>
      <c r="JE665" s="46"/>
    </row>
    <row r="666" spans="1:265" s="7" customFormat="1" ht="15" customHeight="1" thickBot="1" x14ac:dyDescent="0.25">
      <c r="A666" s="275"/>
      <c r="B666" s="92" t="s">
        <v>223</v>
      </c>
      <c r="C666" s="115"/>
      <c r="D666" s="923" t="s">
        <v>224</v>
      </c>
      <c r="E666" s="906"/>
      <c r="F666" s="439"/>
      <c r="G666" s="440"/>
      <c r="H666" s="253" t="s">
        <v>23</v>
      </c>
      <c r="I666" s="253" t="s">
        <v>108</v>
      </c>
      <c r="J666" s="2018" t="s">
        <v>1424</v>
      </c>
      <c r="K666" s="1068" t="s">
        <v>1508</v>
      </c>
      <c r="L666" s="254"/>
      <c r="M666" s="530"/>
      <c r="N666" s="530"/>
      <c r="O666" s="254"/>
      <c r="P666" s="2159">
        <f t="shared" si="56"/>
        <v>0</v>
      </c>
      <c r="Q666" s="313"/>
      <c r="R666" s="314"/>
      <c r="S666" s="314"/>
      <c r="T666" s="314"/>
      <c r="U666" s="314"/>
      <c r="V666" s="314"/>
      <c r="W666" s="315">
        <v>4</v>
      </c>
      <c r="X666" s="124">
        <f>SUM(Q656:W666)</f>
        <v>40</v>
      </c>
      <c r="Y666" s="124">
        <f>X666</f>
        <v>40</v>
      </c>
      <c r="Z666" s="63"/>
      <c r="AA666" s="46"/>
      <c r="AB666" s="46"/>
      <c r="AC666" s="46" t="str">
        <f t="shared" si="55"/>
        <v/>
      </c>
      <c r="AD666" s="46"/>
      <c r="AE666" s="46"/>
      <c r="AF666" s="2111">
        <f t="shared" si="57"/>
        <v>0</v>
      </c>
      <c r="AG666" s="2111">
        <f t="shared" si="58"/>
        <v>4</v>
      </c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  <c r="BP666" s="46"/>
      <c r="BQ666" s="46"/>
      <c r="BR666" s="46"/>
      <c r="BS666" s="46"/>
      <c r="BT666" s="46"/>
      <c r="BU666" s="46"/>
      <c r="BV666" s="46"/>
      <c r="BW666" s="46"/>
      <c r="BX666" s="46"/>
      <c r="BY666" s="46"/>
      <c r="BZ666" s="46"/>
      <c r="CA666" s="46"/>
      <c r="CB666" s="46"/>
      <c r="CC666" s="46"/>
      <c r="CD666" s="46"/>
      <c r="CE666" s="46"/>
      <c r="CF666" s="46"/>
      <c r="CG666" s="46"/>
      <c r="CH666" s="46"/>
      <c r="CI666" s="46"/>
      <c r="CJ666" s="46"/>
      <c r="CK666" s="46"/>
      <c r="CL666" s="46"/>
      <c r="CM666" s="46"/>
      <c r="CN666" s="46"/>
      <c r="CO666" s="46"/>
      <c r="CP666" s="46"/>
      <c r="CQ666" s="46"/>
      <c r="CR666" s="46"/>
      <c r="CS666" s="46"/>
      <c r="CT666" s="46"/>
      <c r="CU666" s="46"/>
      <c r="CV666" s="46"/>
      <c r="CW666" s="46"/>
      <c r="CX666" s="46"/>
      <c r="CY666" s="46"/>
      <c r="CZ666" s="46"/>
      <c r="DA666" s="46"/>
      <c r="DB666" s="46"/>
      <c r="DC666" s="46"/>
      <c r="DD666" s="46"/>
      <c r="DE666" s="46"/>
      <c r="DF666" s="46"/>
      <c r="DG666" s="46"/>
      <c r="DH666" s="46"/>
      <c r="DI666" s="46"/>
      <c r="DJ666" s="46"/>
      <c r="DK666" s="46"/>
      <c r="DL666" s="46"/>
      <c r="DM666" s="46"/>
      <c r="DN666" s="46"/>
      <c r="DO666" s="46"/>
      <c r="DP666" s="46"/>
      <c r="DQ666" s="46"/>
      <c r="DR666" s="46"/>
      <c r="DS666" s="46"/>
      <c r="DT666" s="46"/>
      <c r="DU666" s="46"/>
      <c r="DV666" s="46"/>
      <c r="DW666" s="46"/>
      <c r="DX666" s="46"/>
      <c r="DY666" s="46"/>
      <c r="DZ666" s="46"/>
      <c r="EA666" s="46"/>
      <c r="EB666" s="46"/>
      <c r="EC666" s="46"/>
      <c r="ED666" s="46"/>
      <c r="EE666" s="46"/>
      <c r="EF666" s="46"/>
      <c r="EG666" s="46"/>
      <c r="EH666" s="46"/>
      <c r="EI666" s="46"/>
      <c r="EJ666" s="46"/>
      <c r="EK666" s="46"/>
      <c r="EL666" s="46"/>
      <c r="EM666" s="46"/>
      <c r="EN666" s="46"/>
      <c r="EO666" s="46"/>
      <c r="EP666" s="46"/>
      <c r="EQ666" s="46"/>
      <c r="ER666" s="46"/>
      <c r="ES666" s="46"/>
      <c r="ET666" s="46"/>
      <c r="EU666" s="46"/>
      <c r="EV666" s="46"/>
      <c r="EW666" s="46"/>
      <c r="EX666" s="46"/>
      <c r="EY666" s="46"/>
      <c r="EZ666" s="46"/>
      <c r="FA666" s="46"/>
      <c r="FB666" s="46"/>
      <c r="FC666" s="46"/>
      <c r="FD666" s="46"/>
      <c r="FE666" s="46"/>
      <c r="FF666" s="46"/>
      <c r="FG666" s="46"/>
      <c r="FH666" s="46"/>
      <c r="FI666" s="46"/>
      <c r="FJ666" s="46"/>
      <c r="FK666" s="46"/>
      <c r="FL666" s="46"/>
      <c r="FM666" s="46"/>
      <c r="FN666" s="46"/>
      <c r="FO666" s="46"/>
      <c r="FP666" s="46"/>
      <c r="FQ666" s="46"/>
      <c r="FR666" s="46"/>
      <c r="FS666" s="46"/>
      <c r="FT666" s="46"/>
      <c r="FU666" s="46"/>
      <c r="FV666" s="46"/>
      <c r="FW666" s="46"/>
      <c r="FX666" s="46"/>
      <c r="FY666" s="46"/>
      <c r="FZ666" s="46"/>
      <c r="GA666" s="46"/>
      <c r="GB666" s="46"/>
      <c r="GC666" s="46"/>
      <c r="GD666" s="46"/>
      <c r="GE666" s="46"/>
      <c r="GF666" s="46"/>
      <c r="GG666" s="46"/>
      <c r="GH666" s="46"/>
      <c r="GI666" s="46"/>
      <c r="GJ666" s="46"/>
      <c r="GK666" s="46"/>
      <c r="GL666" s="46"/>
      <c r="GM666" s="46"/>
      <c r="GN666" s="46"/>
      <c r="GO666" s="46"/>
      <c r="GP666" s="46"/>
      <c r="GQ666" s="46"/>
      <c r="GR666" s="46"/>
      <c r="GS666" s="46"/>
      <c r="GT666" s="46"/>
      <c r="GU666" s="46"/>
      <c r="GV666" s="46"/>
      <c r="GW666" s="46"/>
      <c r="GX666" s="46"/>
      <c r="GY666" s="46"/>
      <c r="GZ666" s="46"/>
      <c r="HA666" s="46"/>
      <c r="HB666" s="46"/>
      <c r="HC666" s="46"/>
      <c r="HD666" s="46"/>
      <c r="HE666" s="46"/>
      <c r="HF666" s="46"/>
      <c r="HG666" s="46"/>
      <c r="HH666" s="46"/>
      <c r="HI666" s="46"/>
      <c r="HJ666" s="46"/>
      <c r="HK666" s="46"/>
      <c r="HL666" s="46"/>
      <c r="HM666" s="46"/>
      <c r="HN666" s="46"/>
      <c r="HO666" s="46"/>
      <c r="HP666" s="46"/>
      <c r="HQ666" s="46"/>
      <c r="HR666" s="46"/>
      <c r="HS666" s="46"/>
      <c r="HT666" s="46"/>
      <c r="HU666" s="46"/>
      <c r="HV666" s="46"/>
      <c r="HW666" s="46"/>
      <c r="HX666" s="46"/>
      <c r="HY666" s="46"/>
      <c r="HZ666" s="46"/>
      <c r="IA666" s="46"/>
      <c r="IB666" s="46"/>
      <c r="IC666" s="46"/>
      <c r="ID666" s="46"/>
      <c r="IE666" s="46"/>
      <c r="IF666" s="46"/>
      <c r="IG666" s="46"/>
      <c r="IH666" s="46"/>
      <c r="II666" s="46"/>
      <c r="IJ666" s="46"/>
      <c r="IK666" s="46"/>
      <c r="IL666" s="46"/>
      <c r="IM666" s="46"/>
      <c r="IN666" s="46"/>
      <c r="IO666" s="46"/>
      <c r="IP666" s="46"/>
      <c r="IQ666" s="46"/>
      <c r="IR666" s="46"/>
      <c r="IS666" s="46"/>
      <c r="IT666" s="46"/>
      <c r="IU666" s="46"/>
      <c r="IV666" s="46"/>
      <c r="IW666" s="46"/>
      <c r="IX666" s="46"/>
      <c r="IY666" s="46"/>
      <c r="IZ666" s="46"/>
      <c r="JA666" s="46"/>
      <c r="JB666" s="46"/>
      <c r="JC666" s="46"/>
      <c r="JD666" s="46"/>
      <c r="JE666" s="46"/>
    </row>
    <row r="667" spans="1:265" s="7" customFormat="1" ht="15" customHeight="1" thickBot="1" x14ac:dyDescent="0.25">
      <c r="A667" s="273">
        <f>+A656+1</f>
        <v>70</v>
      </c>
      <c r="B667" s="630" t="s">
        <v>446</v>
      </c>
      <c r="C667" s="111" t="s">
        <v>35</v>
      </c>
      <c r="D667" s="902" t="s">
        <v>471</v>
      </c>
      <c r="E667" s="888" t="s">
        <v>86</v>
      </c>
      <c r="F667" s="469" t="s">
        <v>498</v>
      </c>
      <c r="G667" s="452" t="s">
        <v>517</v>
      </c>
      <c r="H667" s="207" t="s">
        <v>509</v>
      </c>
      <c r="I667" s="207" t="s">
        <v>511</v>
      </c>
      <c r="J667" s="207"/>
      <c r="K667" s="234" t="s">
        <v>1128</v>
      </c>
      <c r="L667" s="234" t="s">
        <v>97</v>
      </c>
      <c r="M667" s="398" t="s">
        <v>1127</v>
      </c>
      <c r="N667" s="398" t="s">
        <v>24</v>
      </c>
      <c r="O667" s="234" t="s">
        <v>402</v>
      </c>
      <c r="P667" s="2159">
        <f t="shared" si="56"/>
        <v>4</v>
      </c>
      <c r="Q667" s="294">
        <v>4</v>
      </c>
      <c r="R667" s="295"/>
      <c r="S667" s="295"/>
      <c r="T667" s="295"/>
      <c r="U667" s="295"/>
      <c r="V667" s="295"/>
      <c r="W667" s="296"/>
      <c r="X667" s="86"/>
      <c r="Y667" s="86"/>
      <c r="Z667" s="63" t="str">
        <f>C667</f>
        <v>TC</v>
      </c>
      <c r="AA667" s="46" t="s">
        <v>877</v>
      </c>
      <c r="AB667" s="46" t="s">
        <v>880</v>
      </c>
      <c r="AC667" s="46">
        <f t="shared" si="55"/>
        <v>20</v>
      </c>
      <c r="AD667" s="46"/>
      <c r="AE667" s="46"/>
      <c r="AF667" s="2111">
        <f t="shared" si="57"/>
        <v>4</v>
      </c>
      <c r="AG667" s="2111">
        <f t="shared" si="58"/>
        <v>0</v>
      </c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  <c r="BP667" s="46"/>
      <c r="BQ667" s="46"/>
      <c r="BR667" s="46"/>
      <c r="BS667" s="46"/>
      <c r="BT667" s="46"/>
      <c r="BU667" s="46"/>
      <c r="BV667" s="46"/>
      <c r="BW667" s="46"/>
      <c r="BX667" s="46"/>
      <c r="BY667" s="46"/>
      <c r="BZ667" s="46"/>
      <c r="CA667" s="46"/>
      <c r="CB667" s="46"/>
      <c r="CC667" s="46"/>
      <c r="CD667" s="46"/>
      <c r="CE667" s="46"/>
      <c r="CF667" s="46"/>
      <c r="CG667" s="46"/>
      <c r="CH667" s="46"/>
      <c r="CI667" s="46"/>
      <c r="CJ667" s="46"/>
      <c r="CK667" s="46"/>
      <c r="CL667" s="46"/>
      <c r="CM667" s="46"/>
      <c r="CN667" s="46"/>
      <c r="CO667" s="46"/>
      <c r="CP667" s="46"/>
      <c r="CQ667" s="46"/>
      <c r="CR667" s="46"/>
      <c r="CS667" s="46"/>
      <c r="CT667" s="46"/>
      <c r="CU667" s="46"/>
      <c r="CV667" s="46"/>
      <c r="CW667" s="46"/>
      <c r="CX667" s="46"/>
      <c r="CY667" s="46"/>
      <c r="CZ667" s="46"/>
      <c r="DA667" s="46"/>
      <c r="DB667" s="46"/>
      <c r="DC667" s="46"/>
      <c r="DD667" s="46"/>
      <c r="DE667" s="46"/>
      <c r="DF667" s="46"/>
      <c r="DG667" s="46"/>
      <c r="DH667" s="46"/>
      <c r="DI667" s="46"/>
      <c r="DJ667" s="46"/>
      <c r="DK667" s="46"/>
      <c r="DL667" s="46"/>
      <c r="DM667" s="46"/>
      <c r="DN667" s="46"/>
      <c r="DO667" s="46"/>
      <c r="DP667" s="46"/>
      <c r="DQ667" s="46"/>
      <c r="DR667" s="46"/>
      <c r="DS667" s="46"/>
      <c r="DT667" s="46"/>
      <c r="DU667" s="46"/>
      <c r="DV667" s="46"/>
      <c r="DW667" s="46"/>
      <c r="DX667" s="46"/>
      <c r="DY667" s="46"/>
      <c r="DZ667" s="46"/>
      <c r="EA667" s="46"/>
      <c r="EB667" s="46"/>
      <c r="EC667" s="46"/>
      <c r="ED667" s="46"/>
      <c r="EE667" s="46"/>
      <c r="EF667" s="46"/>
      <c r="EG667" s="46"/>
      <c r="EH667" s="46"/>
      <c r="EI667" s="46"/>
      <c r="EJ667" s="46"/>
      <c r="EK667" s="46"/>
      <c r="EL667" s="46"/>
      <c r="EM667" s="46"/>
      <c r="EN667" s="46"/>
      <c r="EO667" s="46"/>
      <c r="EP667" s="46"/>
      <c r="EQ667" s="46"/>
      <c r="ER667" s="46"/>
      <c r="ES667" s="46"/>
      <c r="ET667" s="46"/>
      <c r="EU667" s="46"/>
      <c r="EV667" s="46"/>
      <c r="EW667" s="46"/>
      <c r="EX667" s="46"/>
      <c r="EY667" s="46"/>
      <c r="EZ667" s="46"/>
      <c r="FA667" s="46"/>
      <c r="FB667" s="46"/>
      <c r="FC667" s="46"/>
      <c r="FD667" s="46"/>
      <c r="FE667" s="46"/>
      <c r="FF667" s="46"/>
      <c r="FG667" s="46"/>
      <c r="FH667" s="46"/>
      <c r="FI667" s="46"/>
      <c r="FJ667" s="46"/>
      <c r="FK667" s="46"/>
      <c r="FL667" s="46"/>
      <c r="FM667" s="46"/>
      <c r="FN667" s="46"/>
      <c r="FO667" s="46"/>
      <c r="FP667" s="46"/>
      <c r="FQ667" s="46"/>
      <c r="FR667" s="46"/>
      <c r="FS667" s="46"/>
      <c r="FT667" s="46"/>
      <c r="FU667" s="46"/>
      <c r="FV667" s="46"/>
      <c r="FW667" s="46"/>
      <c r="FX667" s="46"/>
      <c r="FY667" s="46"/>
      <c r="FZ667" s="46"/>
      <c r="GA667" s="46"/>
      <c r="GB667" s="46"/>
      <c r="GC667" s="46"/>
      <c r="GD667" s="46"/>
      <c r="GE667" s="46"/>
      <c r="GF667" s="46"/>
      <c r="GG667" s="46"/>
      <c r="GH667" s="46"/>
      <c r="GI667" s="46"/>
      <c r="GJ667" s="46"/>
      <c r="GK667" s="46"/>
      <c r="GL667" s="46"/>
      <c r="GM667" s="46"/>
      <c r="GN667" s="46"/>
      <c r="GO667" s="46"/>
      <c r="GP667" s="46"/>
      <c r="GQ667" s="46"/>
      <c r="GR667" s="46"/>
      <c r="GS667" s="46"/>
      <c r="GT667" s="46"/>
      <c r="GU667" s="46"/>
      <c r="GV667" s="46"/>
      <c r="GW667" s="46"/>
      <c r="GX667" s="46"/>
      <c r="GY667" s="46"/>
      <c r="GZ667" s="46"/>
      <c r="HA667" s="46"/>
      <c r="HB667" s="46"/>
      <c r="HC667" s="46"/>
      <c r="HD667" s="46"/>
      <c r="HE667" s="46"/>
      <c r="HF667" s="46"/>
      <c r="HG667" s="46"/>
      <c r="HH667" s="46"/>
      <c r="HI667" s="46"/>
      <c r="HJ667" s="46"/>
      <c r="HK667" s="46"/>
      <c r="HL667" s="46"/>
      <c r="HM667" s="46"/>
      <c r="HN667" s="46"/>
      <c r="HO667" s="46"/>
      <c r="HP667" s="46"/>
      <c r="HQ667" s="46"/>
      <c r="HR667" s="46"/>
      <c r="HS667" s="46"/>
      <c r="HT667" s="46"/>
      <c r="HU667" s="46"/>
      <c r="HV667" s="46"/>
      <c r="HW667" s="46"/>
      <c r="HX667" s="46"/>
      <c r="HY667" s="46"/>
      <c r="HZ667" s="46"/>
      <c r="IA667" s="46"/>
      <c r="IB667" s="46"/>
      <c r="IC667" s="46"/>
      <c r="ID667" s="46"/>
      <c r="IE667" s="46"/>
      <c r="IF667" s="46"/>
      <c r="IG667" s="46"/>
      <c r="IH667" s="46"/>
      <c r="II667" s="46"/>
      <c r="IJ667" s="46"/>
      <c r="IK667" s="46"/>
      <c r="IL667" s="46"/>
      <c r="IM667" s="46"/>
      <c r="IN667" s="46"/>
      <c r="IO667" s="46"/>
      <c r="IP667" s="46"/>
      <c r="IQ667" s="46"/>
      <c r="IR667" s="46"/>
      <c r="IS667" s="46"/>
      <c r="IT667" s="46"/>
      <c r="IU667" s="46"/>
      <c r="IV667" s="46"/>
      <c r="IW667" s="46"/>
      <c r="IX667" s="46"/>
      <c r="IY667" s="46"/>
      <c r="IZ667" s="46"/>
      <c r="JA667" s="46"/>
      <c r="JB667" s="46"/>
      <c r="JC667" s="46"/>
      <c r="JD667" s="46"/>
      <c r="JE667" s="46"/>
    </row>
    <row r="668" spans="1:265" s="7" customFormat="1" ht="15" customHeight="1" thickBot="1" x14ac:dyDescent="0.25">
      <c r="A668" s="790"/>
      <c r="B668" s="73" t="s">
        <v>446</v>
      </c>
      <c r="C668" s="113"/>
      <c r="D668" s="892" t="s">
        <v>471</v>
      </c>
      <c r="E668" s="889"/>
      <c r="F668" s="453"/>
      <c r="G668" s="454"/>
      <c r="H668" s="186" t="s">
        <v>509</v>
      </c>
      <c r="I668" s="186" t="s">
        <v>511</v>
      </c>
      <c r="J668" s="186"/>
      <c r="K668" s="229" t="s">
        <v>1129</v>
      </c>
      <c r="L668" s="229" t="s">
        <v>97</v>
      </c>
      <c r="M668" s="397" t="s">
        <v>1123</v>
      </c>
      <c r="N668" s="397" t="s">
        <v>24</v>
      </c>
      <c r="O668" s="229" t="s">
        <v>402</v>
      </c>
      <c r="P668" s="2159">
        <f t="shared" si="56"/>
        <v>6</v>
      </c>
      <c r="Q668" s="297">
        <v>6</v>
      </c>
      <c r="R668" s="298"/>
      <c r="S668" s="298"/>
      <c r="T668" s="298"/>
      <c r="U668" s="298"/>
      <c r="V668" s="298"/>
      <c r="W668" s="299"/>
      <c r="X668" s="72"/>
      <c r="Y668" s="72"/>
      <c r="Z668" s="63"/>
      <c r="AA668" s="46"/>
      <c r="AB668" s="46"/>
      <c r="AC668" s="46" t="str">
        <f t="shared" si="55"/>
        <v/>
      </c>
      <c r="AD668" s="46"/>
      <c r="AE668" s="46"/>
      <c r="AF668" s="2111">
        <f t="shared" si="57"/>
        <v>6</v>
      </c>
      <c r="AG668" s="2111">
        <f t="shared" si="58"/>
        <v>0</v>
      </c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6"/>
      <c r="CG668" s="46"/>
      <c r="CH668" s="46"/>
      <c r="CI668" s="46"/>
      <c r="CJ668" s="46"/>
      <c r="CK668" s="46"/>
      <c r="CL668" s="46"/>
      <c r="CM668" s="46"/>
      <c r="CN668" s="46"/>
      <c r="CO668" s="46"/>
      <c r="CP668" s="46"/>
      <c r="CQ668" s="46"/>
      <c r="CR668" s="46"/>
      <c r="CS668" s="46"/>
      <c r="CT668" s="46"/>
      <c r="CU668" s="46"/>
      <c r="CV668" s="46"/>
      <c r="CW668" s="46"/>
      <c r="CX668" s="46"/>
      <c r="CY668" s="46"/>
      <c r="CZ668" s="46"/>
      <c r="DA668" s="46"/>
      <c r="DB668" s="46"/>
      <c r="DC668" s="46"/>
      <c r="DD668" s="46"/>
      <c r="DE668" s="46"/>
      <c r="DF668" s="46"/>
      <c r="DG668" s="46"/>
      <c r="DH668" s="46"/>
      <c r="DI668" s="46"/>
      <c r="DJ668" s="46"/>
      <c r="DK668" s="46"/>
      <c r="DL668" s="46"/>
      <c r="DM668" s="46"/>
      <c r="DN668" s="46"/>
      <c r="DO668" s="46"/>
      <c r="DP668" s="46"/>
      <c r="DQ668" s="46"/>
      <c r="DR668" s="46"/>
      <c r="DS668" s="46"/>
      <c r="DT668" s="46"/>
      <c r="DU668" s="46"/>
      <c r="DV668" s="46"/>
      <c r="DW668" s="46"/>
      <c r="DX668" s="46"/>
      <c r="DY668" s="46"/>
      <c r="DZ668" s="46"/>
      <c r="EA668" s="46"/>
      <c r="EB668" s="46"/>
      <c r="EC668" s="46"/>
      <c r="ED668" s="46"/>
      <c r="EE668" s="46"/>
      <c r="EF668" s="46"/>
      <c r="EG668" s="46"/>
      <c r="EH668" s="46"/>
      <c r="EI668" s="46"/>
      <c r="EJ668" s="46"/>
      <c r="EK668" s="46"/>
      <c r="EL668" s="46"/>
      <c r="EM668" s="46"/>
      <c r="EN668" s="46"/>
      <c r="EO668" s="46"/>
      <c r="EP668" s="46"/>
      <c r="EQ668" s="46"/>
      <c r="ER668" s="46"/>
      <c r="ES668" s="46"/>
      <c r="ET668" s="46"/>
      <c r="EU668" s="46"/>
      <c r="EV668" s="46"/>
      <c r="EW668" s="46"/>
      <c r="EX668" s="46"/>
      <c r="EY668" s="46"/>
      <c r="EZ668" s="46"/>
      <c r="FA668" s="46"/>
      <c r="FB668" s="46"/>
      <c r="FC668" s="46"/>
      <c r="FD668" s="46"/>
      <c r="FE668" s="46"/>
      <c r="FF668" s="46"/>
      <c r="FG668" s="46"/>
      <c r="FH668" s="46"/>
      <c r="FI668" s="46"/>
      <c r="FJ668" s="46"/>
      <c r="FK668" s="46"/>
      <c r="FL668" s="46"/>
      <c r="FM668" s="46"/>
      <c r="FN668" s="46"/>
      <c r="FO668" s="46"/>
      <c r="FP668" s="46"/>
      <c r="FQ668" s="46"/>
      <c r="FR668" s="46"/>
      <c r="FS668" s="46"/>
      <c r="FT668" s="46"/>
      <c r="FU668" s="46"/>
      <c r="FV668" s="46"/>
      <c r="FW668" s="46"/>
      <c r="FX668" s="46"/>
      <c r="FY668" s="46"/>
      <c r="FZ668" s="46"/>
      <c r="GA668" s="46"/>
      <c r="GB668" s="46"/>
      <c r="GC668" s="46"/>
      <c r="GD668" s="46"/>
      <c r="GE668" s="46"/>
      <c r="GF668" s="46"/>
      <c r="GG668" s="46"/>
      <c r="GH668" s="46"/>
      <c r="GI668" s="46"/>
      <c r="GJ668" s="46"/>
      <c r="GK668" s="46"/>
      <c r="GL668" s="46"/>
      <c r="GM668" s="46"/>
      <c r="GN668" s="46"/>
      <c r="GO668" s="46"/>
      <c r="GP668" s="46"/>
      <c r="GQ668" s="46"/>
      <c r="GR668" s="46"/>
      <c r="GS668" s="46"/>
      <c r="GT668" s="46"/>
      <c r="GU668" s="46"/>
      <c r="GV668" s="46"/>
      <c r="GW668" s="46"/>
      <c r="GX668" s="46"/>
      <c r="GY668" s="46"/>
      <c r="GZ668" s="46"/>
      <c r="HA668" s="46"/>
      <c r="HB668" s="46"/>
      <c r="HC668" s="46"/>
      <c r="HD668" s="46"/>
      <c r="HE668" s="46"/>
      <c r="HF668" s="46"/>
      <c r="HG668" s="46"/>
      <c r="HH668" s="46"/>
      <c r="HI668" s="46"/>
      <c r="HJ668" s="46"/>
      <c r="HK668" s="46"/>
      <c r="HL668" s="46"/>
      <c r="HM668" s="46"/>
      <c r="HN668" s="46"/>
      <c r="HO668" s="46"/>
      <c r="HP668" s="46"/>
      <c r="HQ668" s="46"/>
      <c r="HR668" s="46"/>
      <c r="HS668" s="46"/>
      <c r="HT668" s="46"/>
      <c r="HU668" s="46"/>
      <c r="HV668" s="46"/>
      <c r="HW668" s="46"/>
      <c r="HX668" s="46"/>
      <c r="HY668" s="46"/>
      <c r="HZ668" s="46"/>
      <c r="IA668" s="46"/>
      <c r="IB668" s="46"/>
      <c r="IC668" s="46"/>
      <c r="ID668" s="46"/>
      <c r="IE668" s="46"/>
      <c r="IF668" s="46"/>
      <c r="IG668" s="46"/>
      <c r="IH668" s="46"/>
      <c r="II668" s="46"/>
      <c r="IJ668" s="46"/>
      <c r="IK668" s="46"/>
      <c r="IL668" s="46"/>
      <c r="IM668" s="46"/>
      <c r="IN668" s="46"/>
      <c r="IO668" s="46"/>
      <c r="IP668" s="46"/>
      <c r="IQ668" s="46"/>
      <c r="IR668" s="46"/>
      <c r="IS668" s="46"/>
      <c r="IT668" s="46"/>
      <c r="IU668" s="46"/>
      <c r="IV668" s="46"/>
      <c r="IW668" s="46"/>
      <c r="IX668" s="46"/>
      <c r="IY668" s="46"/>
      <c r="IZ668" s="46"/>
      <c r="JA668" s="46"/>
      <c r="JB668" s="46"/>
      <c r="JC668" s="46"/>
      <c r="JD668" s="46"/>
      <c r="JE668" s="46"/>
    </row>
    <row r="669" spans="1:265" s="7" customFormat="1" ht="15" customHeight="1" thickBot="1" x14ac:dyDescent="0.25">
      <c r="A669" s="790"/>
      <c r="B669" s="73" t="s">
        <v>446</v>
      </c>
      <c r="C669" s="113"/>
      <c r="D669" s="892" t="s">
        <v>471</v>
      </c>
      <c r="E669" s="889"/>
      <c r="F669" s="453"/>
      <c r="G669" s="454"/>
      <c r="H669" s="186" t="s">
        <v>509</v>
      </c>
      <c r="I669" s="186" t="s">
        <v>511</v>
      </c>
      <c r="J669" s="186"/>
      <c r="K669" s="229" t="s">
        <v>1130</v>
      </c>
      <c r="L669" s="229" t="s">
        <v>97</v>
      </c>
      <c r="M669" s="397" t="s">
        <v>397</v>
      </c>
      <c r="N669" s="397" t="s">
        <v>24</v>
      </c>
      <c r="O669" s="229" t="s">
        <v>402</v>
      </c>
      <c r="P669" s="2159">
        <f t="shared" si="56"/>
        <v>6</v>
      </c>
      <c r="Q669" s="297">
        <v>6</v>
      </c>
      <c r="R669" s="298"/>
      <c r="S669" s="298"/>
      <c r="T669" s="298"/>
      <c r="U669" s="298"/>
      <c r="V669" s="298"/>
      <c r="W669" s="299"/>
      <c r="X669" s="72"/>
      <c r="Y669" s="72"/>
      <c r="Z669" s="63"/>
      <c r="AA669" s="46"/>
      <c r="AB669" s="46"/>
      <c r="AC669" s="46" t="str">
        <f t="shared" si="55"/>
        <v/>
      </c>
      <c r="AD669" s="46"/>
      <c r="AE669" s="46"/>
      <c r="AF669" s="2111">
        <f t="shared" si="57"/>
        <v>6</v>
      </c>
      <c r="AG669" s="2111">
        <f t="shared" si="58"/>
        <v>0</v>
      </c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  <c r="BP669" s="46"/>
      <c r="BQ669" s="46"/>
      <c r="BR669" s="46"/>
      <c r="BS669" s="46"/>
      <c r="BT669" s="46"/>
      <c r="BU669" s="46"/>
      <c r="BV669" s="46"/>
      <c r="BW669" s="46"/>
      <c r="BX669" s="46"/>
      <c r="BY669" s="46"/>
      <c r="BZ669" s="46"/>
      <c r="CA669" s="46"/>
      <c r="CB669" s="46"/>
      <c r="CC669" s="46"/>
      <c r="CD669" s="46"/>
      <c r="CE669" s="46"/>
      <c r="CF669" s="46"/>
      <c r="CG669" s="46"/>
      <c r="CH669" s="46"/>
      <c r="CI669" s="46"/>
      <c r="CJ669" s="46"/>
      <c r="CK669" s="46"/>
      <c r="CL669" s="46"/>
      <c r="CM669" s="46"/>
      <c r="CN669" s="46"/>
      <c r="CO669" s="46"/>
      <c r="CP669" s="46"/>
      <c r="CQ669" s="46"/>
      <c r="CR669" s="46"/>
      <c r="CS669" s="46"/>
      <c r="CT669" s="46"/>
      <c r="CU669" s="46"/>
      <c r="CV669" s="46"/>
      <c r="CW669" s="46"/>
      <c r="CX669" s="46"/>
      <c r="CY669" s="46"/>
      <c r="CZ669" s="46"/>
      <c r="DA669" s="46"/>
      <c r="DB669" s="46"/>
      <c r="DC669" s="46"/>
      <c r="DD669" s="46"/>
      <c r="DE669" s="46"/>
      <c r="DF669" s="46"/>
      <c r="DG669" s="46"/>
      <c r="DH669" s="46"/>
      <c r="DI669" s="46"/>
      <c r="DJ669" s="46"/>
      <c r="DK669" s="46"/>
      <c r="DL669" s="46"/>
      <c r="DM669" s="46"/>
      <c r="DN669" s="46"/>
      <c r="DO669" s="46"/>
      <c r="DP669" s="46"/>
      <c r="DQ669" s="46"/>
      <c r="DR669" s="46"/>
      <c r="DS669" s="46"/>
      <c r="DT669" s="46"/>
      <c r="DU669" s="46"/>
      <c r="DV669" s="46"/>
      <c r="DW669" s="46"/>
      <c r="DX669" s="46"/>
      <c r="DY669" s="46"/>
      <c r="DZ669" s="46"/>
      <c r="EA669" s="46"/>
      <c r="EB669" s="46"/>
      <c r="EC669" s="46"/>
      <c r="ED669" s="46"/>
      <c r="EE669" s="46"/>
      <c r="EF669" s="46"/>
      <c r="EG669" s="46"/>
      <c r="EH669" s="46"/>
      <c r="EI669" s="46"/>
      <c r="EJ669" s="46"/>
      <c r="EK669" s="46"/>
      <c r="EL669" s="46"/>
      <c r="EM669" s="46"/>
      <c r="EN669" s="46"/>
      <c r="EO669" s="46"/>
      <c r="EP669" s="46"/>
      <c r="EQ669" s="46"/>
      <c r="ER669" s="46"/>
      <c r="ES669" s="46"/>
      <c r="ET669" s="46"/>
      <c r="EU669" s="46"/>
      <c r="EV669" s="46"/>
      <c r="EW669" s="46"/>
      <c r="EX669" s="46"/>
      <c r="EY669" s="46"/>
      <c r="EZ669" s="46"/>
      <c r="FA669" s="46"/>
      <c r="FB669" s="46"/>
      <c r="FC669" s="46"/>
      <c r="FD669" s="46"/>
      <c r="FE669" s="46"/>
      <c r="FF669" s="46"/>
      <c r="FG669" s="46"/>
      <c r="FH669" s="46"/>
      <c r="FI669" s="46"/>
      <c r="FJ669" s="46"/>
      <c r="FK669" s="46"/>
      <c r="FL669" s="46"/>
      <c r="FM669" s="46"/>
      <c r="FN669" s="46"/>
      <c r="FO669" s="46"/>
      <c r="FP669" s="46"/>
      <c r="FQ669" s="46"/>
      <c r="FR669" s="46"/>
      <c r="FS669" s="46"/>
      <c r="FT669" s="46"/>
      <c r="FU669" s="46"/>
      <c r="FV669" s="46"/>
      <c r="FW669" s="46"/>
      <c r="FX669" s="46"/>
      <c r="FY669" s="46"/>
      <c r="FZ669" s="46"/>
      <c r="GA669" s="46"/>
      <c r="GB669" s="46"/>
      <c r="GC669" s="46"/>
      <c r="GD669" s="46"/>
      <c r="GE669" s="46"/>
      <c r="GF669" s="46"/>
      <c r="GG669" s="46"/>
      <c r="GH669" s="46"/>
      <c r="GI669" s="46"/>
      <c r="GJ669" s="46"/>
      <c r="GK669" s="46"/>
      <c r="GL669" s="46"/>
      <c r="GM669" s="46"/>
      <c r="GN669" s="46"/>
      <c r="GO669" s="46"/>
      <c r="GP669" s="46"/>
      <c r="GQ669" s="46"/>
      <c r="GR669" s="46"/>
      <c r="GS669" s="46"/>
      <c r="GT669" s="46"/>
      <c r="GU669" s="46"/>
      <c r="GV669" s="46"/>
      <c r="GW669" s="46"/>
      <c r="GX669" s="46"/>
      <c r="GY669" s="46"/>
      <c r="GZ669" s="46"/>
      <c r="HA669" s="46"/>
      <c r="HB669" s="46"/>
      <c r="HC669" s="46"/>
      <c r="HD669" s="46"/>
      <c r="HE669" s="46"/>
      <c r="HF669" s="46"/>
      <c r="HG669" s="46"/>
      <c r="HH669" s="46"/>
      <c r="HI669" s="46"/>
      <c r="HJ669" s="46"/>
      <c r="HK669" s="46"/>
      <c r="HL669" s="46"/>
      <c r="HM669" s="46"/>
      <c r="HN669" s="46"/>
      <c r="HO669" s="46"/>
      <c r="HP669" s="46"/>
      <c r="HQ669" s="46"/>
      <c r="HR669" s="46"/>
      <c r="HS669" s="46"/>
      <c r="HT669" s="46"/>
      <c r="HU669" s="46"/>
      <c r="HV669" s="46"/>
      <c r="HW669" s="46"/>
      <c r="HX669" s="46"/>
      <c r="HY669" s="46"/>
      <c r="HZ669" s="46"/>
      <c r="IA669" s="46"/>
      <c r="IB669" s="46"/>
      <c r="IC669" s="46"/>
      <c r="ID669" s="46"/>
      <c r="IE669" s="46"/>
      <c r="IF669" s="46"/>
      <c r="IG669" s="46"/>
      <c r="IH669" s="46"/>
      <c r="II669" s="46"/>
      <c r="IJ669" s="46"/>
      <c r="IK669" s="46"/>
      <c r="IL669" s="46"/>
      <c r="IM669" s="46"/>
      <c r="IN669" s="46"/>
      <c r="IO669" s="46"/>
      <c r="IP669" s="46"/>
      <c r="IQ669" s="46"/>
      <c r="IR669" s="46"/>
      <c r="IS669" s="46"/>
      <c r="IT669" s="46"/>
      <c r="IU669" s="46"/>
      <c r="IV669" s="46"/>
      <c r="IW669" s="46"/>
      <c r="IX669" s="46"/>
      <c r="IY669" s="46"/>
      <c r="IZ669" s="46"/>
      <c r="JA669" s="46"/>
      <c r="JB669" s="46"/>
      <c r="JC669" s="46"/>
      <c r="JD669" s="46"/>
      <c r="JE669" s="46"/>
    </row>
    <row r="670" spans="1:265" s="7" customFormat="1" ht="15" customHeight="1" thickBot="1" x14ac:dyDescent="0.25">
      <c r="A670" s="790"/>
      <c r="B670" s="73" t="s">
        <v>446</v>
      </c>
      <c r="C670" s="113"/>
      <c r="D670" s="892" t="s">
        <v>471</v>
      </c>
      <c r="E670" s="889"/>
      <c r="F670" s="453"/>
      <c r="G670" s="454"/>
      <c r="H670" s="186" t="s">
        <v>509</v>
      </c>
      <c r="I670" s="186" t="s">
        <v>511</v>
      </c>
      <c r="J670" s="186"/>
      <c r="K670" s="229" t="s">
        <v>518</v>
      </c>
      <c r="L670" s="229" t="s">
        <v>97</v>
      </c>
      <c r="M670" s="397" t="s">
        <v>397</v>
      </c>
      <c r="N670" s="397" t="s">
        <v>24</v>
      </c>
      <c r="O670" s="229" t="s">
        <v>402</v>
      </c>
      <c r="P670" s="2159">
        <f t="shared" si="56"/>
        <v>4</v>
      </c>
      <c r="Q670" s="297">
        <v>4</v>
      </c>
      <c r="R670" s="298"/>
      <c r="S670" s="298"/>
      <c r="T670" s="298"/>
      <c r="U670" s="298"/>
      <c r="V670" s="298"/>
      <c r="W670" s="299"/>
      <c r="X670" s="72"/>
      <c r="Y670" s="72"/>
      <c r="Z670" s="63"/>
      <c r="AA670" s="46"/>
      <c r="AB670" s="46"/>
      <c r="AC670" s="46" t="str">
        <f t="shared" si="55"/>
        <v/>
      </c>
      <c r="AD670" s="46"/>
      <c r="AE670" s="46"/>
      <c r="AF670" s="2111">
        <f t="shared" si="57"/>
        <v>4</v>
      </c>
      <c r="AG670" s="2111">
        <f t="shared" si="58"/>
        <v>0</v>
      </c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  <c r="BP670" s="46"/>
      <c r="BQ670" s="46"/>
      <c r="BR670" s="46"/>
      <c r="BS670" s="46"/>
      <c r="BT670" s="46"/>
      <c r="BU670" s="46"/>
      <c r="BV670" s="46"/>
      <c r="BW670" s="46"/>
      <c r="BX670" s="46"/>
      <c r="BY670" s="46"/>
      <c r="BZ670" s="46"/>
      <c r="CA670" s="46"/>
      <c r="CB670" s="46"/>
      <c r="CC670" s="46"/>
      <c r="CD670" s="46"/>
      <c r="CE670" s="46"/>
      <c r="CF670" s="46"/>
      <c r="CG670" s="46"/>
      <c r="CH670" s="46"/>
      <c r="CI670" s="46"/>
      <c r="CJ670" s="46"/>
      <c r="CK670" s="46"/>
      <c r="CL670" s="46"/>
      <c r="CM670" s="46"/>
      <c r="CN670" s="46"/>
      <c r="CO670" s="46"/>
      <c r="CP670" s="46"/>
      <c r="CQ670" s="46"/>
      <c r="CR670" s="46"/>
      <c r="CS670" s="46"/>
      <c r="CT670" s="46"/>
      <c r="CU670" s="46"/>
      <c r="CV670" s="46"/>
      <c r="CW670" s="46"/>
      <c r="CX670" s="46"/>
      <c r="CY670" s="46"/>
      <c r="CZ670" s="46"/>
      <c r="DA670" s="46"/>
      <c r="DB670" s="46"/>
      <c r="DC670" s="46"/>
      <c r="DD670" s="46"/>
      <c r="DE670" s="46"/>
      <c r="DF670" s="46"/>
      <c r="DG670" s="46"/>
      <c r="DH670" s="46"/>
      <c r="DI670" s="46"/>
      <c r="DJ670" s="46"/>
      <c r="DK670" s="46"/>
      <c r="DL670" s="46"/>
      <c r="DM670" s="46"/>
      <c r="DN670" s="46"/>
      <c r="DO670" s="46"/>
      <c r="DP670" s="46"/>
      <c r="DQ670" s="46"/>
      <c r="DR670" s="46"/>
      <c r="DS670" s="46"/>
      <c r="DT670" s="46"/>
      <c r="DU670" s="46"/>
      <c r="DV670" s="46"/>
      <c r="DW670" s="46"/>
      <c r="DX670" s="46"/>
      <c r="DY670" s="46"/>
      <c r="DZ670" s="46"/>
      <c r="EA670" s="46"/>
      <c r="EB670" s="46"/>
      <c r="EC670" s="46"/>
      <c r="ED670" s="46"/>
      <c r="EE670" s="46"/>
      <c r="EF670" s="46"/>
      <c r="EG670" s="46"/>
      <c r="EH670" s="46"/>
      <c r="EI670" s="46"/>
      <c r="EJ670" s="46"/>
      <c r="EK670" s="46"/>
      <c r="EL670" s="46"/>
      <c r="EM670" s="46"/>
      <c r="EN670" s="46"/>
      <c r="EO670" s="46"/>
      <c r="EP670" s="46"/>
      <c r="EQ670" s="46"/>
      <c r="ER670" s="46"/>
      <c r="ES670" s="46"/>
      <c r="ET670" s="46"/>
      <c r="EU670" s="46"/>
      <c r="EV670" s="46"/>
      <c r="EW670" s="46"/>
      <c r="EX670" s="46"/>
      <c r="EY670" s="46"/>
      <c r="EZ670" s="46"/>
      <c r="FA670" s="46"/>
      <c r="FB670" s="46"/>
      <c r="FC670" s="46"/>
      <c r="FD670" s="46"/>
      <c r="FE670" s="46"/>
      <c r="FF670" s="46"/>
      <c r="FG670" s="46"/>
      <c r="FH670" s="46"/>
      <c r="FI670" s="46"/>
      <c r="FJ670" s="46"/>
      <c r="FK670" s="46"/>
      <c r="FL670" s="46"/>
      <c r="FM670" s="46"/>
      <c r="FN670" s="46"/>
      <c r="FO670" s="46"/>
      <c r="FP670" s="46"/>
      <c r="FQ670" s="46"/>
      <c r="FR670" s="46"/>
      <c r="FS670" s="46"/>
      <c r="FT670" s="46"/>
      <c r="FU670" s="46"/>
      <c r="FV670" s="46"/>
      <c r="FW670" s="46"/>
      <c r="FX670" s="46"/>
      <c r="FY670" s="46"/>
      <c r="FZ670" s="46"/>
      <c r="GA670" s="46"/>
      <c r="GB670" s="46"/>
      <c r="GC670" s="46"/>
      <c r="GD670" s="46"/>
      <c r="GE670" s="46"/>
      <c r="GF670" s="46"/>
      <c r="GG670" s="46"/>
      <c r="GH670" s="46"/>
      <c r="GI670" s="46"/>
      <c r="GJ670" s="46"/>
      <c r="GK670" s="46"/>
      <c r="GL670" s="46"/>
      <c r="GM670" s="46"/>
      <c r="GN670" s="46"/>
      <c r="GO670" s="46"/>
      <c r="GP670" s="46"/>
      <c r="GQ670" s="46"/>
      <c r="GR670" s="46"/>
      <c r="GS670" s="46"/>
      <c r="GT670" s="46"/>
      <c r="GU670" s="46"/>
      <c r="GV670" s="46"/>
      <c r="GW670" s="46"/>
      <c r="GX670" s="46"/>
      <c r="GY670" s="46"/>
      <c r="GZ670" s="46"/>
      <c r="HA670" s="46"/>
      <c r="HB670" s="46"/>
      <c r="HC670" s="46"/>
      <c r="HD670" s="46"/>
      <c r="HE670" s="46"/>
      <c r="HF670" s="46"/>
      <c r="HG670" s="46"/>
      <c r="HH670" s="46"/>
      <c r="HI670" s="46"/>
      <c r="HJ670" s="46"/>
      <c r="HK670" s="46"/>
      <c r="HL670" s="46"/>
      <c r="HM670" s="46"/>
      <c r="HN670" s="46"/>
      <c r="HO670" s="46"/>
      <c r="HP670" s="46"/>
      <c r="HQ670" s="46"/>
      <c r="HR670" s="46"/>
      <c r="HS670" s="46"/>
      <c r="HT670" s="46"/>
      <c r="HU670" s="46"/>
      <c r="HV670" s="46"/>
      <c r="HW670" s="46"/>
      <c r="HX670" s="46"/>
      <c r="HY670" s="46"/>
      <c r="HZ670" s="46"/>
      <c r="IA670" s="46"/>
      <c r="IB670" s="46"/>
      <c r="IC670" s="46"/>
      <c r="ID670" s="46"/>
      <c r="IE670" s="46"/>
      <c r="IF670" s="46"/>
      <c r="IG670" s="46"/>
      <c r="IH670" s="46"/>
      <c r="II670" s="46"/>
      <c r="IJ670" s="46"/>
      <c r="IK670" s="46"/>
      <c r="IL670" s="46"/>
      <c r="IM670" s="46"/>
      <c r="IN670" s="46"/>
      <c r="IO670" s="46"/>
      <c r="IP670" s="46"/>
      <c r="IQ670" s="46"/>
      <c r="IR670" s="46"/>
      <c r="IS670" s="46"/>
      <c r="IT670" s="46"/>
      <c r="IU670" s="46"/>
      <c r="IV670" s="46"/>
      <c r="IW670" s="46"/>
      <c r="IX670" s="46"/>
      <c r="IY670" s="46"/>
      <c r="IZ670" s="46"/>
      <c r="JA670" s="46"/>
      <c r="JB670" s="46"/>
      <c r="JC670" s="46"/>
      <c r="JD670" s="46"/>
      <c r="JE670" s="46"/>
    </row>
    <row r="671" spans="1:265" s="7" customFormat="1" ht="15" customHeight="1" thickBot="1" x14ac:dyDescent="0.25">
      <c r="A671" s="790"/>
      <c r="B671" s="73" t="s">
        <v>446</v>
      </c>
      <c r="C671" s="113"/>
      <c r="D671" s="924" t="s">
        <v>471</v>
      </c>
      <c r="E671" s="889"/>
      <c r="F671" s="453"/>
      <c r="G671" s="454"/>
      <c r="H671" s="191" t="s">
        <v>509</v>
      </c>
      <c r="I671" s="192" t="s">
        <v>511</v>
      </c>
      <c r="J671" s="1740" t="s">
        <v>1425</v>
      </c>
      <c r="K671" s="239" t="s">
        <v>1732</v>
      </c>
      <c r="L671" s="238"/>
      <c r="M671" s="429"/>
      <c r="N671" s="429"/>
      <c r="O671" s="238"/>
      <c r="P671" s="2159">
        <f t="shared" si="56"/>
        <v>0</v>
      </c>
      <c r="Q671" s="347"/>
      <c r="R671" s="348"/>
      <c r="S671" s="348"/>
      <c r="T671" s="348">
        <v>3</v>
      </c>
      <c r="U671" s="348"/>
      <c r="V671" s="348"/>
      <c r="W671" s="349"/>
      <c r="X671" s="72"/>
      <c r="Y671" s="72"/>
      <c r="Z671" s="63"/>
      <c r="AA671" s="46"/>
      <c r="AB671" s="46"/>
      <c r="AC671" s="46" t="str">
        <f t="shared" si="55"/>
        <v/>
      </c>
      <c r="AD671" s="46" t="s">
        <v>2077</v>
      </c>
      <c r="AE671" s="46"/>
      <c r="AF671" s="2111">
        <f t="shared" si="57"/>
        <v>0</v>
      </c>
      <c r="AG671" s="2111">
        <f t="shared" si="58"/>
        <v>0</v>
      </c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  <c r="BP671" s="46"/>
      <c r="BQ671" s="46"/>
      <c r="BR671" s="46"/>
      <c r="BS671" s="46"/>
      <c r="BT671" s="46"/>
      <c r="BU671" s="46"/>
      <c r="BV671" s="46"/>
      <c r="BW671" s="46"/>
      <c r="BX671" s="46"/>
      <c r="BY671" s="46"/>
      <c r="BZ671" s="46"/>
      <c r="CA671" s="46"/>
      <c r="CB671" s="46"/>
      <c r="CC671" s="46"/>
      <c r="CD671" s="46"/>
      <c r="CE671" s="46"/>
      <c r="CF671" s="46"/>
      <c r="CG671" s="46"/>
      <c r="CH671" s="46"/>
      <c r="CI671" s="46"/>
      <c r="CJ671" s="46"/>
      <c r="CK671" s="46"/>
      <c r="CL671" s="46"/>
      <c r="CM671" s="46"/>
      <c r="CN671" s="46"/>
      <c r="CO671" s="46"/>
      <c r="CP671" s="46"/>
      <c r="CQ671" s="46"/>
      <c r="CR671" s="46"/>
      <c r="CS671" s="46"/>
      <c r="CT671" s="46"/>
      <c r="CU671" s="46"/>
      <c r="CV671" s="46"/>
      <c r="CW671" s="46"/>
      <c r="CX671" s="46"/>
      <c r="CY671" s="46"/>
      <c r="CZ671" s="46"/>
      <c r="DA671" s="46"/>
      <c r="DB671" s="46"/>
      <c r="DC671" s="46"/>
      <c r="DD671" s="46"/>
      <c r="DE671" s="46"/>
      <c r="DF671" s="46"/>
      <c r="DG671" s="46"/>
      <c r="DH671" s="46"/>
      <c r="DI671" s="46"/>
      <c r="DJ671" s="46"/>
      <c r="DK671" s="46"/>
      <c r="DL671" s="46"/>
      <c r="DM671" s="46"/>
      <c r="DN671" s="46"/>
      <c r="DO671" s="46"/>
      <c r="DP671" s="46"/>
      <c r="DQ671" s="46"/>
      <c r="DR671" s="46"/>
      <c r="DS671" s="46"/>
      <c r="DT671" s="46"/>
      <c r="DU671" s="46"/>
      <c r="DV671" s="46"/>
      <c r="DW671" s="46"/>
      <c r="DX671" s="46"/>
      <c r="DY671" s="46"/>
      <c r="DZ671" s="46"/>
      <c r="EA671" s="46"/>
      <c r="EB671" s="46"/>
      <c r="EC671" s="46"/>
      <c r="ED671" s="46"/>
      <c r="EE671" s="46"/>
      <c r="EF671" s="46"/>
      <c r="EG671" s="46"/>
      <c r="EH671" s="46"/>
      <c r="EI671" s="46"/>
      <c r="EJ671" s="46"/>
      <c r="EK671" s="46"/>
      <c r="EL671" s="46"/>
      <c r="EM671" s="46"/>
      <c r="EN671" s="46"/>
      <c r="EO671" s="46"/>
      <c r="EP671" s="46"/>
      <c r="EQ671" s="46"/>
      <c r="ER671" s="46"/>
      <c r="ES671" s="46"/>
      <c r="ET671" s="46"/>
      <c r="EU671" s="46"/>
      <c r="EV671" s="46"/>
      <c r="EW671" s="46"/>
      <c r="EX671" s="46"/>
      <c r="EY671" s="46"/>
      <c r="EZ671" s="46"/>
      <c r="FA671" s="46"/>
      <c r="FB671" s="46"/>
      <c r="FC671" s="46"/>
      <c r="FD671" s="46"/>
      <c r="FE671" s="46"/>
      <c r="FF671" s="46"/>
      <c r="FG671" s="46"/>
      <c r="FH671" s="46"/>
      <c r="FI671" s="46"/>
      <c r="FJ671" s="46"/>
      <c r="FK671" s="46"/>
      <c r="FL671" s="46"/>
      <c r="FM671" s="46"/>
      <c r="FN671" s="46"/>
      <c r="FO671" s="46"/>
      <c r="FP671" s="46"/>
      <c r="FQ671" s="46"/>
      <c r="FR671" s="46"/>
      <c r="FS671" s="46"/>
      <c r="FT671" s="46"/>
      <c r="FU671" s="46"/>
      <c r="FV671" s="46"/>
      <c r="FW671" s="46"/>
      <c r="FX671" s="46"/>
      <c r="FY671" s="46"/>
      <c r="FZ671" s="46"/>
      <c r="GA671" s="46"/>
      <c r="GB671" s="46"/>
      <c r="GC671" s="46"/>
      <c r="GD671" s="46"/>
      <c r="GE671" s="46"/>
      <c r="GF671" s="46"/>
      <c r="GG671" s="46"/>
      <c r="GH671" s="46"/>
      <c r="GI671" s="46"/>
      <c r="GJ671" s="46"/>
      <c r="GK671" s="46"/>
      <c r="GL671" s="46"/>
      <c r="GM671" s="46"/>
      <c r="GN671" s="46"/>
      <c r="GO671" s="46"/>
      <c r="GP671" s="46"/>
      <c r="GQ671" s="46"/>
      <c r="GR671" s="46"/>
      <c r="GS671" s="46"/>
      <c r="GT671" s="46"/>
      <c r="GU671" s="46"/>
      <c r="GV671" s="46"/>
      <c r="GW671" s="46"/>
      <c r="GX671" s="46"/>
      <c r="GY671" s="46"/>
      <c r="GZ671" s="46"/>
      <c r="HA671" s="46"/>
      <c r="HB671" s="46"/>
      <c r="HC671" s="46"/>
      <c r="HD671" s="46"/>
      <c r="HE671" s="46"/>
      <c r="HF671" s="46"/>
      <c r="HG671" s="46"/>
      <c r="HH671" s="46"/>
      <c r="HI671" s="46"/>
      <c r="HJ671" s="46"/>
      <c r="HK671" s="46"/>
      <c r="HL671" s="46"/>
      <c r="HM671" s="46"/>
      <c r="HN671" s="46"/>
      <c r="HO671" s="46"/>
      <c r="HP671" s="46"/>
      <c r="HQ671" s="46"/>
      <c r="HR671" s="46"/>
      <c r="HS671" s="46"/>
      <c r="HT671" s="46"/>
      <c r="HU671" s="46"/>
      <c r="HV671" s="46"/>
      <c r="HW671" s="46"/>
      <c r="HX671" s="46"/>
      <c r="HY671" s="46"/>
      <c r="HZ671" s="46"/>
      <c r="IA671" s="46"/>
      <c r="IB671" s="46"/>
      <c r="IC671" s="46"/>
      <c r="ID671" s="46"/>
      <c r="IE671" s="46"/>
      <c r="IF671" s="46"/>
      <c r="IG671" s="46"/>
      <c r="IH671" s="46"/>
      <c r="II671" s="46"/>
      <c r="IJ671" s="46"/>
      <c r="IK671" s="46"/>
      <c r="IL671" s="46"/>
      <c r="IM671" s="46"/>
      <c r="IN671" s="46"/>
      <c r="IO671" s="46"/>
      <c r="IP671" s="46"/>
      <c r="IQ671" s="46"/>
      <c r="IR671" s="46"/>
      <c r="IS671" s="46"/>
      <c r="IT671" s="46"/>
      <c r="IU671" s="46"/>
      <c r="IV671" s="46"/>
      <c r="IW671" s="46"/>
      <c r="IX671" s="46"/>
      <c r="IY671" s="46"/>
      <c r="IZ671" s="46"/>
      <c r="JA671" s="46"/>
      <c r="JB671" s="46"/>
      <c r="JC671" s="46"/>
      <c r="JD671" s="46"/>
      <c r="JE671" s="46"/>
    </row>
    <row r="672" spans="1:265" s="7" customFormat="1" ht="15" customHeight="1" thickBot="1" x14ac:dyDescent="0.25">
      <c r="A672" s="790"/>
      <c r="B672" s="73" t="s">
        <v>446</v>
      </c>
      <c r="C672" s="113"/>
      <c r="D672" s="892" t="s">
        <v>471</v>
      </c>
      <c r="E672" s="889"/>
      <c r="F672" s="453"/>
      <c r="G672" s="454"/>
      <c r="H672" s="186" t="s">
        <v>509</v>
      </c>
      <c r="I672" s="186" t="s">
        <v>511</v>
      </c>
      <c r="J672" s="1756" t="s">
        <v>1424</v>
      </c>
      <c r="K672" s="212" t="s">
        <v>1505</v>
      </c>
      <c r="L672" s="229"/>
      <c r="M672" s="397"/>
      <c r="N672" s="397"/>
      <c r="O672" s="229"/>
      <c r="P672" s="2159">
        <f t="shared" si="56"/>
        <v>0</v>
      </c>
      <c r="Q672" s="297"/>
      <c r="R672" s="298"/>
      <c r="S672" s="298">
        <v>4</v>
      </c>
      <c r="T672" s="298"/>
      <c r="U672" s="298"/>
      <c r="V672" s="298"/>
      <c r="W672" s="299"/>
      <c r="X672" s="72"/>
      <c r="Y672" s="72"/>
      <c r="Z672" s="63"/>
      <c r="AA672" s="46"/>
      <c r="AB672" s="46"/>
      <c r="AC672" s="46" t="str">
        <f t="shared" si="55"/>
        <v/>
      </c>
      <c r="AD672" s="46"/>
      <c r="AE672" s="46"/>
      <c r="AF672" s="2111">
        <f t="shared" si="57"/>
        <v>0</v>
      </c>
      <c r="AG672" s="2111">
        <f t="shared" si="58"/>
        <v>4</v>
      </c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  <c r="BP672" s="46"/>
      <c r="BQ672" s="46"/>
      <c r="BR672" s="46"/>
      <c r="BS672" s="46"/>
      <c r="BT672" s="46"/>
      <c r="BU672" s="46"/>
      <c r="BV672" s="46"/>
      <c r="BW672" s="46"/>
      <c r="BX672" s="46"/>
      <c r="BY672" s="46"/>
      <c r="BZ672" s="46"/>
      <c r="CA672" s="46"/>
      <c r="CB672" s="46"/>
      <c r="CC672" s="46"/>
      <c r="CD672" s="46"/>
      <c r="CE672" s="46"/>
      <c r="CF672" s="46"/>
      <c r="CG672" s="46"/>
      <c r="CH672" s="46"/>
      <c r="CI672" s="46"/>
      <c r="CJ672" s="46"/>
      <c r="CK672" s="46"/>
      <c r="CL672" s="46"/>
      <c r="CM672" s="46"/>
      <c r="CN672" s="46"/>
      <c r="CO672" s="46"/>
      <c r="CP672" s="46"/>
      <c r="CQ672" s="46"/>
      <c r="CR672" s="46"/>
      <c r="CS672" s="46"/>
      <c r="CT672" s="46"/>
      <c r="CU672" s="46"/>
      <c r="CV672" s="46"/>
      <c r="CW672" s="46"/>
      <c r="CX672" s="46"/>
      <c r="CY672" s="46"/>
      <c r="CZ672" s="46"/>
      <c r="DA672" s="46"/>
      <c r="DB672" s="46"/>
      <c r="DC672" s="46"/>
      <c r="DD672" s="46"/>
      <c r="DE672" s="46"/>
      <c r="DF672" s="46"/>
      <c r="DG672" s="46"/>
      <c r="DH672" s="46"/>
      <c r="DI672" s="46"/>
      <c r="DJ672" s="46"/>
      <c r="DK672" s="46"/>
      <c r="DL672" s="46"/>
      <c r="DM672" s="46"/>
      <c r="DN672" s="46"/>
      <c r="DO672" s="46"/>
      <c r="DP672" s="46"/>
      <c r="DQ672" s="46"/>
      <c r="DR672" s="46"/>
      <c r="DS672" s="46"/>
      <c r="DT672" s="46"/>
      <c r="DU672" s="46"/>
      <c r="DV672" s="46"/>
      <c r="DW672" s="46"/>
      <c r="DX672" s="46"/>
      <c r="DY672" s="46"/>
      <c r="DZ672" s="46"/>
      <c r="EA672" s="46"/>
      <c r="EB672" s="46"/>
      <c r="EC672" s="46"/>
      <c r="ED672" s="46"/>
      <c r="EE672" s="46"/>
      <c r="EF672" s="46"/>
      <c r="EG672" s="46"/>
      <c r="EH672" s="46"/>
      <c r="EI672" s="46"/>
      <c r="EJ672" s="46"/>
      <c r="EK672" s="46"/>
      <c r="EL672" s="46"/>
      <c r="EM672" s="46"/>
      <c r="EN672" s="46"/>
      <c r="EO672" s="46"/>
      <c r="EP672" s="46"/>
      <c r="EQ672" s="46"/>
      <c r="ER672" s="46"/>
      <c r="ES672" s="46"/>
      <c r="ET672" s="46"/>
      <c r="EU672" s="46"/>
      <c r="EV672" s="46"/>
      <c r="EW672" s="46"/>
      <c r="EX672" s="46"/>
      <c r="EY672" s="46"/>
      <c r="EZ672" s="46"/>
      <c r="FA672" s="46"/>
      <c r="FB672" s="46"/>
      <c r="FC672" s="46"/>
      <c r="FD672" s="46"/>
      <c r="FE672" s="46"/>
      <c r="FF672" s="46"/>
      <c r="FG672" s="46"/>
      <c r="FH672" s="46"/>
      <c r="FI672" s="46"/>
      <c r="FJ672" s="46"/>
      <c r="FK672" s="46"/>
      <c r="FL672" s="46"/>
      <c r="FM672" s="46"/>
      <c r="FN672" s="46"/>
      <c r="FO672" s="46"/>
      <c r="FP672" s="46"/>
      <c r="FQ672" s="46"/>
      <c r="FR672" s="46"/>
      <c r="FS672" s="46"/>
      <c r="FT672" s="46"/>
      <c r="FU672" s="46"/>
      <c r="FV672" s="46"/>
      <c r="FW672" s="46"/>
      <c r="FX672" s="46"/>
      <c r="FY672" s="46"/>
      <c r="FZ672" s="46"/>
      <c r="GA672" s="46"/>
      <c r="GB672" s="46"/>
      <c r="GC672" s="46"/>
      <c r="GD672" s="46"/>
      <c r="GE672" s="46"/>
      <c r="GF672" s="46"/>
      <c r="GG672" s="46"/>
      <c r="GH672" s="46"/>
      <c r="GI672" s="46"/>
      <c r="GJ672" s="46"/>
      <c r="GK672" s="46"/>
      <c r="GL672" s="46"/>
      <c r="GM672" s="46"/>
      <c r="GN672" s="46"/>
      <c r="GO672" s="46"/>
      <c r="GP672" s="46"/>
      <c r="GQ672" s="46"/>
      <c r="GR672" s="46"/>
      <c r="GS672" s="46"/>
      <c r="GT672" s="46"/>
      <c r="GU672" s="46"/>
      <c r="GV672" s="46"/>
      <c r="GW672" s="46"/>
      <c r="GX672" s="46"/>
      <c r="GY672" s="46"/>
      <c r="GZ672" s="46"/>
      <c r="HA672" s="46"/>
      <c r="HB672" s="46"/>
      <c r="HC672" s="46"/>
      <c r="HD672" s="46"/>
      <c r="HE672" s="46"/>
      <c r="HF672" s="46"/>
      <c r="HG672" s="46"/>
      <c r="HH672" s="46"/>
      <c r="HI672" s="46"/>
      <c r="HJ672" s="46"/>
      <c r="HK672" s="46"/>
      <c r="HL672" s="46"/>
      <c r="HM672" s="46"/>
      <c r="HN672" s="46"/>
      <c r="HO672" s="46"/>
      <c r="HP672" s="46"/>
      <c r="HQ672" s="46"/>
      <c r="HR672" s="46"/>
      <c r="HS672" s="46"/>
      <c r="HT672" s="46"/>
      <c r="HU672" s="46"/>
      <c r="HV672" s="46"/>
      <c r="HW672" s="46"/>
      <c r="HX672" s="46"/>
      <c r="HY672" s="46"/>
      <c r="HZ672" s="46"/>
      <c r="IA672" s="46"/>
      <c r="IB672" s="46"/>
      <c r="IC672" s="46"/>
      <c r="ID672" s="46"/>
      <c r="IE672" s="46"/>
      <c r="IF672" s="46"/>
      <c r="IG672" s="46"/>
      <c r="IH672" s="46"/>
      <c r="II672" s="46"/>
      <c r="IJ672" s="46"/>
      <c r="IK672" s="46"/>
      <c r="IL672" s="46"/>
      <c r="IM672" s="46"/>
      <c r="IN672" s="46"/>
      <c r="IO672" s="46"/>
      <c r="IP672" s="46"/>
      <c r="IQ672" s="46"/>
      <c r="IR672" s="46"/>
      <c r="IS672" s="46"/>
      <c r="IT672" s="46"/>
      <c r="IU672" s="46"/>
      <c r="IV672" s="46"/>
      <c r="IW672" s="46"/>
      <c r="IX672" s="46"/>
      <c r="IY672" s="46"/>
      <c r="IZ672" s="46"/>
      <c r="JA672" s="46"/>
      <c r="JB672" s="46"/>
      <c r="JC672" s="46"/>
      <c r="JD672" s="46"/>
      <c r="JE672" s="46"/>
    </row>
    <row r="673" spans="1:265" s="7" customFormat="1" ht="15" customHeight="1" thickBot="1" x14ac:dyDescent="0.25">
      <c r="A673" s="790"/>
      <c r="B673" s="73" t="s">
        <v>446</v>
      </c>
      <c r="C673" s="113"/>
      <c r="D673" s="892" t="s">
        <v>471</v>
      </c>
      <c r="E673" s="889"/>
      <c r="F673" s="453"/>
      <c r="G673" s="454"/>
      <c r="H673" s="186" t="s">
        <v>509</v>
      </c>
      <c r="I673" s="186" t="s">
        <v>511</v>
      </c>
      <c r="J673" s="1756" t="s">
        <v>1424</v>
      </c>
      <c r="K673" s="212" t="s">
        <v>1506</v>
      </c>
      <c r="L673" s="229"/>
      <c r="M673" s="397"/>
      <c r="N673" s="397"/>
      <c r="O673" s="229"/>
      <c r="P673" s="2159">
        <f t="shared" si="56"/>
        <v>0</v>
      </c>
      <c r="Q673" s="297"/>
      <c r="R673" s="298"/>
      <c r="S673" s="298">
        <v>2</v>
      </c>
      <c r="T673" s="298"/>
      <c r="U673" s="298"/>
      <c r="V673" s="298"/>
      <c r="W673" s="299"/>
      <c r="X673" s="72"/>
      <c r="Y673" s="72"/>
      <c r="Z673" s="63"/>
      <c r="AA673" s="46"/>
      <c r="AB673" s="46"/>
      <c r="AC673" s="46" t="str">
        <f t="shared" si="55"/>
        <v/>
      </c>
      <c r="AD673" s="46"/>
      <c r="AE673" s="46"/>
      <c r="AF673" s="2111">
        <f t="shared" si="57"/>
        <v>0</v>
      </c>
      <c r="AG673" s="2111">
        <f t="shared" si="58"/>
        <v>2</v>
      </c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  <c r="BP673" s="46"/>
      <c r="BQ673" s="46"/>
      <c r="BR673" s="46"/>
      <c r="BS673" s="46"/>
      <c r="BT673" s="46"/>
      <c r="BU673" s="46"/>
      <c r="BV673" s="46"/>
      <c r="BW673" s="46"/>
      <c r="BX673" s="46"/>
      <c r="BY673" s="46"/>
      <c r="BZ673" s="46"/>
      <c r="CA673" s="46"/>
      <c r="CB673" s="46"/>
      <c r="CC673" s="46"/>
      <c r="CD673" s="46"/>
      <c r="CE673" s="46"/>
      <c r="CF673" s="46"/>
      <c r="CG673" s="46"/>
      <c r="CH673" s="46"/>
      <c r="CI673" s="46"/>
      <c r="CJ673" s="46"/>
      <c r="CK673" s="46"/>
      <c r="CL673" s="46"/>
      <c r="CM673" s="46"/>
      <c r="CN673" s="46"/>
      <c r="CO673" s="46"/>
      <c r="CP673" s="46"/>
      <c r="CQ673" s="46"/>
      <c r="CR673" s="46"/>
      <c r="CS673" s="46"/>
      <c r="CT673" s="46"/>
      <c r="CU673" s="46"/>
      <c r="CV673" s="46"/>
      <c r="CW673" s="46"/>
      <c r="CX673" s="46"/>
      <c r="CY673" s="46"/>
      <c r="CZ673" s="46"/>
      <c r="DA673" s="46"/>
      <c r="DB673" s="46"/>
      <c r="DC673" s="46"/>
      <c r="DD673" s="46"/>
      <c r="DE673" s="46"/>
      <c r="DF673" s="46"/>
      <c r="DG673" s="46"/>
      <c r="DH673" s="46"/>
      <c r="DI673" s="46"/>
      <c r="DJ673" s="46"/>
      <c r="DK673" s="46"/>
      <c r="DL673" s="46"/>
      <c r="DM673" s="46"/>
      <c r="DN673" s="46"/>
      <c r="DO673" s="46"/>
      <c r="DP673" s="46"/>
      <c r="DQ673" s="46"/>
      <c r="DR673" s="46"/>
      <c r="DS673" s="46"/>
      <c r="DT673" s="46"/>
      <c r="DU673" s="46"/>
      <c r="DV673" s="46"/>
      <c r="DW673" s="46"/>
      <c r="DX673" s="46"/>
      <c r="DY673" s="46"/>
      <c r="DZ673" s="46"/>
      <c r="EA673" s="46"/>
      <c r="EB673" s="46"/>
      <c r="EC673" s="46"/>
      <c r="ED673" s="46"/>
      <c r="EE673" s="46"/>
      <c r="EF673" s="46"/>
      <c r="EG673" s="46"/>
      <c r="EH673" s="46"/>
      <c r="EI673" s="46"/>
      <c r="EJ673" s="46"/>
      <c r="EK673" s="46"/>
      <c r="EL673" s="46"/>
      <c r="EM673" s="46"/>
      <c r="EN673" s="46"/>
      <c r="EO673" s="46"/>
      <c r="EP673" s="46"/>
      <c r="EQ673" s="46"/>
      <c r="ER673" s="46"/>
      <c r="ES673" s="46"/>
      <c r="ET673" s="46"/>
      <c r="EU673" s="46"/>
      <c r="EV673" s="46"/>
      <c r="EW673" s="46"/>
      <c r="EX673" s="46"/>
      <c r="EY673" s="46"/>
      <c r="EZ673" s="46"/>
      <c r="FA673" s="46"/>
      <c r="FB673" s="46"/>
      <c r="FC673" s="46"/>
      <c r="FD673" s="46"/>
      <c r="FE673" s="46"/>
      <c r="FF673" s="46"/>
      <c r="FG673" s="46"/>
      <c r="FH673" s="46"/>
      <c r="FI673" s="46"/>
      <c r="FJ673" s="46"/>
      <c r="FK673" s="46"/>
      <c r="FL673" s="46"/>
      <c r="FM673" s="46"/>
      <c r="FN673" s="46"/>
      <c r="FO673" s="46"/>
      <c r="FP673" s="46"/>
      <c r="FQ673" s="46"/>
      <c r="FR673" s="46"/>
      <c r="FS673" s="46"/>
      <c r="FT673" s="46"/>
      <c r="FU673" s="46"/>
      <c r="FV673" s="46"/>
      <c r="FW673" s="46"/>
      <c r="FX673" s="46"/>
      <c r="FY673" s="46"/>
      <c r="FZ673" s="46"/>
      <c r="GA673" s="46"/>
      <c r="GB673" s="46"/>
      <c r="GC673" s="46"/>
      <c r="GD673" s="46"/>
      <c r="GE673" s="46"/>
      <c r="GF673" s="46"/>
      <c r="GG673" s="46"/>
      <c r="GH673" s="46"/>
      <c r="GI673" s="46"/>
      <c r="GJ673" s="46"/>
      <c r="GK673" s="46"/>
      <c r="GL673" s="46"/>
      <c r="GM673" s="46"/>
      <c r="GN673" s="46"/>
      <c r="GO673" s="46"/>
      <c r="GP673" s="46"/>
      <c r="GQ673" s="46"/>
      <c r="GR673" s="46"/>
      <c r="GS673" s="46"/>
      <c r="GT673" s="46"/>
      <c r="GU673" s="46"/>
      <c r="GV673" s="46"/>
      <c r="GW673" s="46"/>
      <c r="GX673" s="46"/>
      <c r="GY673" s="46"/>
      <c r="GZ673" s="46"/>
      <c r="HA673" s="46"/>
      <c r="HB673" s="46"/>
      <c r="HC673" s="46"/>
      <c r="HD673" s="46"/>
      <c r="HE673" s="46"/>
      <c r="HF673" s="46"/>
      <c r="HG673" s="46"/>
      <c r="HH673" s="46"/>
      <c r="HI673" s="46"/>
      <c r="HJ673" s="46"/>
      <c r="HK673" s="46"/>
      <c r="HL673" s="46"/>
      <c r="HM673" s="46"/>
      <c r="HN673" s="46"/>
      <c r="HO673" s="46"/>
      <c r="HP673" s="46"/>
      <c r="HQ673" s="46"/>
      <c r="HR673" s="46"/>
      <c r="HS673" s="46"/>
      <c r="HT673" s="46"/>
      <c r="HU673" s="46"/>
      <c r="HV673" s="46"/>
      <c r="HW673" s="46"/>
      <c r="HX673" s="46"/>
      <c r="HY673" s="46"/>
      <c r="HZ673" s="46"/>
      <c r="IA673" s="46"/>
      <c r="IB673" s="46"/>
      <c r="IC673" s="46"/>
      <c r="ID673" s="46"/>
      <c r="IE673" s="46"/>
      <c r="IF673" s="46"/>
      <c r="IG673" s="46"/>
      <c r="IH673" s="46"/>
      <c r="II673" s="46"/>
      <c r="IJ673" s="46"/>
      <c r="IK673" s="46"/>
      <c r="IL673" s="46"/>
      <c r="IM673" s="46"/>
      <c r="IN673" s="46"/>
      <c r="IO673" s="46"/>
      <c r="IP673" s="46"/>
      <c r="IQ673" s="46"/>
      <c r="IR673" s="46"/>
      <c r="IS673" s="46"/>
      <c r="IT673" s="46"/>
      <c r="IU673" s="46"/>
      <c r="IV673" s="46"/>
      <c r="IW673" s="46"/>
      <c r="IX673" s="46"/>
      <c r="IY673" s="46"/>
      <c r="IZ673" s="46"/>
      <c r="JA673" s="46"/>
      <c r="JB673" s="46"/>
      <c r="JC673" s="46"/>
      <c r="JD673" s="46"/>
      <c r="JE673" s="46"/>
    </row>
    <row r="674" spans="1:265" s="7" customFormat="1" ht="15" customHeight="1" thickBot="1" x14ac:dyDescent="0.25">
      <c r="A674" s="790"/>
      <c r="B674" s="73" t="s">
        <v>446</v>
      </c>
      <c r="C674" s="113"/>
      <c r="D674" s="892" t="s">
        <v>471</v>
      </c>
      <c r="E674" s="889"/>
      <c r="F674" s="453"/>
      <c r="G674" s="454"/>
      <c r="H674" s="186" t="s">
        <v>509</v>
      </c>
      <c r="I674" s="186" t="s">
        <v>511</v>
      </c>
      <c r="J674" s="1766" t="s">
        <v>1424</v>
      </c>
      <c r="K674" s="229" t="s">
        <v>1558</v>
      </c>
      <c r="L674" s="229"/>
      <c r="M674" s="397"/>
      <c r="N674" s="397"/>
      <c r="O674" s="229"/>
      <c r="P674" s="2159">
        <f t="shared" si="56"/>
        <v>0</v>
      </c>
      <c r="Q674" s="297"/>
      <c r="R674" s="298"/>
      <c r="S674" s="298"/>
      <c r="T674" s="298"/>
      <c r="U674" s="298"/>
      <c r="V674" s="298"/>
      <c r="W674" s="299">
        <v>8</v>
      </c>
      <c r="X674" s="72"/>
      <c r="Y674" s="72"/>
      <c r="Z674" s="63"/>
      <c r="AA674" s="46"/>
      <c r="AB674" s="46"/>
      <c r="AC674" s="46" t="str">
        <f t="shared" si="55"/>
        <v/>
      </c>
      <c r="AD674" s="46"/>
      <c r="AE674" s="46"/>
      <c r="AF674" s="2111">
        <f t="shared" si="57"/>
        <v>0</v>
      </c>
      <c r="AG674" s="2111">
        <f t="shared" si="58"/>
        <v>8</v>
      </c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  <c r="BP674" s="46"/>
      <c r="BQ674" s="46"/>
      <c r="BR674" s="46"/>
      <c r="BS674" s="46"/>
      <c r="BT674" s="46"/>
      <c r="BU674" s="46"/>
      <c r="BV674" s="46"/>
      <c r="BW674" s="46"/>
      <c r="BX674" s="46"/>
      <c r="BY674" s="46"/>
      <c r="BZ674" s="46"/>
      <c r="CA674" s="46"/>
      <c r="CB674" s="46"/>
      <c r="CC674" s="46"/>
      <c r="CD674" s="46"/>
      <c r="CE674" s="46"/>
      <c r="CF674" s="46"/>
      <c r="CG674" s="46"/>
      <c r="CH674" s="46"/>
      <c r="CI674" s="46"/>
      <c r="CJ674" s="46"/>
      <c r="CK674" s="46"/>
      <c r="CL674" s="46"/>
      <c r="CM674" s="46"/>
      <c r="CN674" s="46"/>
      <c r="CO674" s="46"/>
      <c r="CP674" s="46"/>
      <c r="CQ674" s="46"/>
      <c r="CR674" s="46"/>
      <c r="CS674" s="46"/>
      <c r="CT674" s="46"/>
      <c r="CU674" s="46"/>
      <c r="CV674" s="46"/>
      <c r="CW674" s="46"/>
      <c r="CX674" s="46"/>
      <c r="CY674" s="46"/>
      <c r="CZ674" s="46"/>
      <c r="DA674" s="46"/>
      <c r="DB674" s="46"/>
      <c r="DC674" s="46"/>
      <c r="DD674" s="46"/>
      <c r="DE674" s="46"/>
      <c r="DF674" s="46"/>
      <c r="DG674" s="46"/>
      <c r="DH674" s="46"/>
      <c r="DI674" s="46"/>
      <c r="DJ674" s="46"/>
      <c r="DK674" s="46"/>
      <c r="DL674" s="46"/>
      <c r="DM674" s="46"/>
      <c r="DN674" s="46"/>
      <c r="DO674" s="46"/>
      <c r="DP674" s="46"/>
      <c r="DQ674" s="46"/>
      <c r="DR674" s="46"/>
      <c r="DS674" s="46"/>
      <c r="DT674" s="46"/>
      <c r="DU674" s="46"/>
      <c r="DV674" s="46"/>
      <c r="DW674" s="46"/>
      <c r="DX674" s="46"/>
      <c r="DY674" s="46"/>
      <c r="DZ674" s="46"/>
      <c r="EA674" s="46"/>
      <c r="EB674" s="46"/>
      <c r="EC674" s="46"/>
      <c r="ED674" s="46"/>
      <c r="EE674" s="46"/>
      <c r="EF674" s="46"/>
      <c r="EG674" s="46"/>
      <c r="EH674" s="46"/>
      <c r="EI674" s="46"/>
      <c r="EJ674" s="46"/>
      <c r="EK674" s="46"/>
      <c r="EL674" s="46"/>
      <c r="EM674" s="46"/>
      <c r="EN674" s="46"/>
      <c r="EO674" s="46"/>
      <c r="EP674" s="46"/>
      <c r="EQ674" s="46"/>
      <c r="ER674" s="46"/>
      <c r="ES674" s="46"/>
      <c r="ET674" s="46"/>
      <c r="EU674" s="46"/>
      <c r="EV674" s="46"/>
      <c r="EW674" s="46"/>
      <c r="EX674" s="46"/>
      <c r="EY674" s="46"/>
      <c r="EZ674" s="46"/>
      <c r="FA674" s="46"/>
      <c r="FB674" s="46"/>
      <c r="FC674" s="46"/>
      <c r="FD674" s="46"/>
      <c r="FE674" s="46"/>
      <c r="FF674" s="46"/>
      <c r="FG674" s="46"/>
      <c r="FH674" s="46"/>
      <c r="FI674" s="46"/>
      <c r="FJ674" s="46"/>
      <c r="FK674" s="46"/>
      <c r="FL674" s="46"/>
      <c r="FM674" s="46"/>
      <c r="FN674" s="46"/>
      <c r="FO674" s="46"/>
      <c r="FP674" s="46"/>
      <c r="FQ674" s="46"/>
      <c r="FR674" s="46"/>
      <c r="FS674" s="46"/>
      <c r="FT674" s="46"/>
      <c r="FU674" s="46"/>
      <c r="FV674" s="46"/>
      <c r="FW674" s="46"/>
      <c r="FX674" s="46"/>
      <c r="FY674" s="46"/>
      <c r="FZ674" s="46"/>
      <c r="GA674" s="46"/>
      <c r="GB674" s="46"/>
      <c r="GC674" s="46"/>
      <c r="GD674" s="46"/>
      <c r="GE674" s="46"/>
      <c r="GF674" s="46"/>
      <c r="GG674" s="46"/>
      <c r="GH674" s="46"/>
      <c r="GI674" s="46"/>
      <c r="GJ674" s="46"/>
      <c r="GK674" s="46"/>
      <c r="GL674" s="46"/>
      <c r="GM674" s="46"/>
      <c r="GN674" s="46"/>
      <c r="GO674" s="46"/>
      <c r="GP674" s="46"/>
      <c r="GQ674" s="46"/>
      <c r="GR674" s="46"/>
      <c r="GS674" s="46"/>
      <c r="GT674" s="46"/>
      <c r="GU674" s="46"/>
      <c r="GV674" s="46"/>
      <c r="GW674" s="46"/>
      <c r="GX674" s="46"/>
      <c r="GY674" s="46"/>
      <c r="GZ674" s="46"/>
      <c r="HA674" s="46"/>
      <c r="HB674" s="46"/>
      <c r="HC674" s="46"/>
      <c r="HD674" s="46"/>
      <c r="HE674" s="46"/>
      <c r="HF674" s="46"/>
      <c r="HG674" s="46"/>
      <c r="HH674" s="46"/>
      <c r="HI674" s="46"/>
      <c r="HJ674" s="46"/>
      <c r="HK674" s="46"/>
      <c r="HL674" s="46"/>
      <c r="HM674" s="46"/>
      <c r="HN674" s="46"/>
      <c r="HO674" s="46"/>
      <c r="HP674" s="46"/>
      <c r="HQ674" s="46"/>
      <c r="HR674" s="46"/>
      <c r="HS674" s="46"/>
      <c r="HT674" s="46"/>
      <c r="HU674" s="46"/>
      <c r="HV674" s="46"/>
      <c r="HW674" s="46"/>
      <c r="HX674" s="46"/>
      <c r="HY674" s="46"/>
      <c r="HZ674" s="46"/>
      <c r="IA674" s="46"/>
      <c r="IB674" s="46"/>
      <c r="IC674" s="46"/>
      <c r="ID674" s="46"/>
      <c r="IE674" s="46"/>
      <c r="IF674" s="46"/>
      <c r="IG674" s="46"/>
      <c r="IH674" s="46"/>
      <c r="II674" s="46"/>
      <c r="IJ674" s="46"/>
      <c r="IK674" s="46"/>
      <c r="IL674" s="46"/>
      <c r="IM674" s="46"/>
      <c r="IN674" s="46"/>
      <c r="IO674" s="46"/>
      <c r="IP674" s="46"/>
      <c r="IQ674" s="46"/>
      <c r="IR674" s="46"/>
      <c r="IS674" s="46"/>
      <c r="IT674" s="46"/>
      <c r="IU674" s="46"/>
      <c r="IV674" s="46"/>
      <c r="IW674" s="46"/>
      <c r="IX674" s="46"/>
      <c r="IY674" s="46"/>
      <c r="IZ674" s="46"/>
      <c r="JA674" s="46"/>
      <c r="JB674" s="46"/>
      <c r="JC674" s="46"/>
      <c r="JD674" s="46"/>
      <c r="JE674" s="46"/>
    </row>
    <row r="675" spans="1:265" s="7" customFormat="1" ht="15" customHeight="1" thickBot="1" x14ac:dyDescent="0.25">
      <c r="A675" s="275"/>
      <c r="B675" s="92" t="s">
        <v>446</v>
      </c>
      <c r="C675" s="115"/>
      <c r="D675" s="903" t="s">
        <v>471</v>
      </c>
      <c r="E675" s="891"/>
      <c r="F675" s="455"/>
      <c r="G675" s="456"/>
      <c r="H675" s="208" t="s">
        <v>509</v>
      </c>
      <c r="I675" s="208" t="s">
        <v>511</v>
      </c>
      <c r="J675" s="1762" t="s">
        <v>1424</v>
      </c>
      <c r="K675" s="235" t="s">
        <v>1507</v>
      </c>
      <c r="L675" s="235"/>
      <c r="M675" s="524"/>
      <c r="N675" s="524"/>
      <c r="O675" s="235"/>
      <c r="P675" s="2159">
        <f t="shared" si="56"/>
        <v>0</v>
      </c>
      <c r="Q675" s="300"/>
      <c r="R675" s="301"/>
      <c r="S675" s="301"/>
      <c r="T675" s="301"/>
      <c r="U675" s="301"/>
      <c r="V675" s="301"/>
      <c r="W675" s="302">
        <v>3</v>
      </c>
      <c r="X675" s="91">
        <f>SUM(Q667:W675)</f>
        <v>40</v>
      </c>
      <c r="Y675" s="91">
        <f>X675</f>
        <v>40</v>
      </c>
      <c r="Z675" s="63"/>
      <c r="AA675" s="46"/>
      <c r="AB675" s="46"/>
      <c r="AC675" s="46" t="str">
        <f t="shared" ref="AC675:AC706" si="59">IF(C675&lt;&gt;"",SUMIF(D$6:D$1505,D675,Q$6:R$1505),"")</f>
        <v/>
      </c>
      <c r="AD675" s="46"/>
      <c r="AE675" s="46"/>
      <c r="AF675" s="2111">
        <f t="shared" si="57"/>
        <v>0</v>
      </c>
      <c r="AG675" s="2111">
        <f t="shared" si="58"/>
        <v>3</v>
      </c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  <c r="BP675" s="46"/>
      <c r="BQ675" s="46"/>
      <c r="BR675" s="46"/>
      <c r="BS675" s="46"/>
      <c r="BT675" s="46"/>
      <c r="BU675" s="46"/>
      <c r="BV675" s="46"/>
      <c r="BW675" s="46"/>
      <c r="BX675" s="46"/>
      <c r="BY675" s="46"/>
      <c r="BZ675" s="46"/>
      <c r="CA675" s="46"/>
      <c r="CB675" s="46"/>
      <c r="CC675" s="46"/>
      <c r="CD675" s="46"/>
      <c r="CE675" s="46"/>
      <c r="CF675" s="46"/>
      <c r="CG675" s="46"/>
      <c r="CH675" s="46"/>
      <c r="CI675" s="46"/>
      <c r="CJ675" s="46"/>
      <c r="CK675" s="46"/>
      <c r="CL675" s="46"/>
      <c r="CM675" s="46"/>
      <c r="CN675" s="46"/>
      <c r="CO675" s="46"/>
      <c r="CP675" s="46"/>
      <c r="CQ675" s="46"/>
      <c r="CR675" s="46"/>
      <c r="CS675" s="46"/>
      <c r="CT675" s="46"/>
      <c r="CU675" s="46"/>
      <c r="CV675" s="46"/>
      <c r="CW675" s="46"/>
      <c r="CX675" s="46"/>
      <c r="CY675" s="46"/>
      <c r="CZ675" s="46"/>
      <c r="DA675" s="46"/>
      <c r="DB675" s="46"/>
      <c r="DC675" s="46"/>
      <c r="DD675" s="46"/>
      <c r="DE675" s="46"/>
      <c r="DF675" s="46"/>
      <c r="DG675" s="46"/>
      <c r="DH675" s="46"/>
      <c r="DI675" s="46"/>
      <c r="DJ675" s="46"/>
      <c r="DK675" s="46"/>
      <c r="DL675" s="46"/>
      <c r="DM675" s="46"/>
      <c r="DN675" s="46"/>
      <c r="DO675" s="46"/>
      <c r="DP675" s="46"/>
      <c r="DQ675" s="46"/>
      <c r="DR675" s="46"/>
      <c r="DS675" s="46"/>
      <c r="DT675" s="46"/>
      <c r="DU675" s="46"/>
      <c r="DV675" s="46"/>
      <c r="DW675" s="46"/>
      <c r="DX675" s="46"/>
      <c r="DY675" s="46"/>
      <c r="DZ675" s="46"/>
      <c r="EA675" s="46"/>
      <c r="EB675" s="46"/>
      <c r="EC675" s="46"/>
      <c r="ED675" s="46"/>
      <c r="EE675" s="46"/>
      <c r="EF675" s="46"/>
      <c r="EG675" s="46"/>
      <c r="EH675" s="46"/>
      <c r="EI675" s="46"/>
      <c r="EJ675" s="46"/>
      <c r="EK675" s="46"/>
      <c r="EL675" s="46"/>
      <c r="EM675" s="46"/>
      <c r="EN675" s="46"/>
      <c r="EO675" s="46"/>
      <c r="EP675" s="46"/>
      <c r="EQ675" s="46"/>
      <c r="ER675" s="46"/>
      <c r="ES675" s="46"/>
      <c r="ET675" s="46"/>
      <c r="EU675" s="46"/>
      <c r="EV675" s="46"/>
      <c r="EW675" s="46"/>
      <c r="EX675" s="46"/>
      <c r="EY675" s="46"/>
      <c r="EZ675" s="46"/>
      <c r="FA675" s="46"/>
      <c r="FB675" s="46"/>
      <c r="FC675" s="46"/>
      <c r="FD675" s="46"/>
      <c r="FE675" s="46"/>
      <c r="FF675" s="46"/>
      <c r="FG675" s="46"/>
      <c r="FH675" s="46"/>
      <c r="FI675" s="46"/>
      <c r="FJ675" s="46"/>
      <c r="FK675" s="46"/>
      <c r="FL675" s="46"/>
      <c r="FM675" s="46"/>
      <c r="FN675" s="46"/>
      <c r="FO675" s="46"/>
      <c r="FP675" s="46"/>
      <c r="FQ675" s="46"/>
      <c r="FR675" s="46"/>
      <c r="FS675" s="46"/>
      <c r="FT675" s="46"/>
      <c r="FU675" s="46"/>
      <c r="FV675" s="46"/>
      <c r="FW675" s="46"/>
      <c r="FX675" s="46"/>
      <c r="FY675" s="46"/>
      <c r="FZ675" s="46"/>
      <c r="GA675" s="46"/>
      <c r="GB675" s="46"/>
      <c r="GC675" s="46"/>
      <c r="GD675" s="46"/>
      <c r="GE675" s="46"/>
      <c r="GF675" s="46"/>
      <c r="GG675" s="46"/>
      <c r="GH675" s="46"/>
      <c r="GI675" s="46"/>
      <c r="GJ675" s="46"/>
      <c r="GK675" s="46"/>
      <c r="GL675" s="46"/>
      <c r="GM675" s="46"/>
      <c r="GN675" s="46"/>
      <c r="GO675" s="46"/>
      <c r="GP675" s="46"/>
      <c r="GQ675" s="46"/>
      <c r="GR675" s="46"/>
      <c r="GS675" s="46"/>
      <c r="GT675" s="46"/>
      <c r="GU675" s="46"/>
      <c r="GV675" s="46"/>
      <c r="GW675" s="46"/>
      <c r="GX675" s="46"/>
      <c r="GY675" s="46"/>
      <c r="GZ675" s="46"/>
      <c r="HA675" s="46"/>
      <c r="HB675" s="46"/>
      <c r="HC675" s="46"/>
      <c r="HD675" s="46"/>
      <c r="HE675" s="46"/>
      <c r="HF675" s="46"/>
      <c r="HG675" s="46"/>
      <c r="HH675" s="46"/>
      <c r="HI675" s="46"/>
      <c r="HJ675" s="46"/>
      <c r="HK675" s="46"/>
      <c r="HL675" s="46"/>
      <c r="HM675" s="46"/>
      <c r="HN675" s="46"/>
      <c r="HO675" s="46"/>
      <c r="HP675" s="46"/>
      <c r="HQ675" s="46"/>
      <c r="HR675" s="46"/>
      <c r="HS675" s="46"/>
      <c r="HT675" s="46"/>
      <c r="HU675" s="46"/>
      <c r="HV675" s="46"/>
      <c r="HW675" s="46"/>
      <c r="HX675" s="46"/>
      <c r="HY675" s="46"/>
      <c r="HZ675" s="46"/>
      <c r="IA675" s="46"/>
      <c r="IB675" s="46"/>
      <c r="IC675" s="46"/>
      <c r="ID675" s="46"/>
      <c r="IE675" s="46"/>
      <c r="IF675" s="46"/>
      <c r="IG675" s="46"/>
      <c r="IH675" s="46"/>
      <c r="II675" s="46"/>
      <c r="IJ675" s="46"/>
      <c r="IK675" s="46"/>
      <c r="IL675" s="46"/>
      <c r="IM675" s="46"/>
      <c r="IN675" s="46"/>
      <c r="IO675" s="46"/>
      <c r="IP675" s="46"/>
      <c r="IQ675" s="46"/>
      <c r="IR675" s="46"/>
      <c r="IS675" s="46"/>
      <c r="IT675" s="46"/>
      <c r="IU675" s="46"/>
      <c r="IV675" s="46"/>
      <c r="IW675" s="46"/>
      <c r="IX675" s="46"/>
      <c r="IY675" s="46"/>
      <c r="IZ675" s="46"/>
      <c r="JA675" s="46"/>
      <c r="JB675" s="46"/>
      <c r="JC675" s="46"/>
      <c r="JD675" s="46"/>
      <c r="JE675" s="46"/>
    </row>
    <row r="676" spans="1:265" s="7" customFormat="1" ht="15" customHeight="1" thickBot="1" x14ac:dyDescent="0.25">
      <c r="A676" s="2039">
        <f>+A667+1</f>
        <v>71</v>
      </c>
      <c r="B676" s="630" t="s">
        <v>368</v>
      </c>
      <c r="C676" s="116" t="s">
        <v>35</v>
      </c>
      <c r="D676" s="868" t="s">
        <v>592</v>
      </c>
      <c r="E676" s="925" t="s">
        <v>161</v>
      </c>
      <c r="F676" s="459" t="s">
        <v>593</v>
      </c>
      <c r="G676" s="488" t="s">
        <v>594</v>
      </c>
      <c r="H676" s="199" t="s">
        <v>351</v>
      </c>
      <c r="I676" s="199" t="s">
        <v>1371</v>
      </c>
      <c r="J676" s="199"/>
      <c r="K676" s="218" t="s">
        <v>1193</v>
      </c>
      <c r="L676" s="218" t="s">
        <v>401</v>
      </c>
      <c r="M676" s="510">
        <v>2</v>
      </c>
      <c r="N676" s="510" t="s">
        <v>24</v>
      </c>
      <c r="O676" s="218" t="s">
        <v>348</v>
      </c>
      <c r="P676" s="2159">
        <f t="shared" si="56"/>
        <v>4</v>
      </c>
      <c r="Q676" s="322">
        <v>3</v>
      </c>
      <c r="R676" s="323">
        <v>1</v>
      </c>
      <c r="S676" s="323"/>
      <c r="T676" s="323"/>
      <c r="U676" s="323"/>
      <c r="V676" s="323"/>
      <c r="W676" s="324"/>
      <c r="X676" s="117"/>
      <c r="Y676" s="117"/>
      <c r="Z676" s="63" t="str">
        <f>C676</f>
        <v>TC</v>
      </c>
      <c r="AA676" s="46" t="s">
        <v>874</v>
      </c>
      <c r="AB676" s="46" t="s">
        <v>880</v>
      </c>
      <c r="AC676" s="46">
        <f t="shared" si="59"/>
        <v>9</v>
      </c>
      <c r="AD676" s="46"/>
      <c r="AE676" s="46"/>
      <c r="AF676" s="2111">
        <f t="shared" si="57"/>
        <v>4</v>
      </c>
      <c r="AG676" s="2111">
        <f t="shared" si="58"/>
        <v>0</v>
      </c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  <c r="BP676" s="46"/>
      <c r="BQ676" s="46"/>
      <c r="BR676" s="46"/>
      <c r="BS676" s="46"/>
      <c r="BT676" s="46"/>
      <c r="BU676" s="46"/>
      <c r="BV676" s="46"/>
      <c r="BW676" s="46"/>
      <c r="BX676" s="46"/>
      <c r="BY676" s="46"/>
      <c r="BZ676" s="46"/>
      <c r="CA676" s="46"/>
      <c r="CB676" s="46"/>
      <c r="CC676" s="46"/>
      <c r="CD676" s="46"/>
      <c r="CE676" s="46"/>
      <c r="CF676" s="46"/>
      <c r="CG676" s="46"/>
      <c r="CH676" s="46"/>
      <c r="CI676" s="46"/>
      <c r="CJ676" s="46"/>
      <c r="CK676" s="46"/>
      <c r="CL676" s="46"/>
      <c r="CM676" s="46"/>
      <c r="CN676" s="46"/>
      <c r="CO676" s="46"/>
      <c r="CP676" s="46"/>
      <c r="CQ676" s="46"/>
      <c r="CR676" s="46"/>
      <c r="CS676" s="46"/>
      <c r="CT676" s="46"/>
      <c r="CU676" s="46"/>
      <c r="CV676" s="46"/>
      <c r="CW676" s="46"/>
      <c r="CX676" s="46"/>
      <c r="CY676" s="46"/>
      <c r="CZ676" s="46"/>
      <c r="DA676" s="46"/>
      <c r="DB676" s="46"/>
      <c r="DC676" s="46"/>
      <c r="DD676" s="46"/>
      <c r="DE676" s="46"/>
      <c r="DF676" s="46"/>
      <c r="DG676" s="46"/>
      <c r="DH676" s="46"/>
      <c r="DI676" s="46"/>
      <c r="DJ676" s="46"/>
      <c r="DK676" s="46"/>
      <c r="DL676" s="46"/>
      <c r="DM676" s="46"/>
      <c r="DN676" s="46"/>
      <c r="DO676" s="46"/>
      <c r="DP676" s="46"/>
      <c r="DQ676" s="46"/>
      <c r="DR676" s="46"/>
      <c r="DS676" s="46"/>
      <c r="DT676" s="46"/>
      <c r="DU676" s="46"/>
      <c r="DV676" s="46"/>
      <c r="DW676" s="46"/>
      <c r="DX676" s="46"/>
      <c r="DY676" s="46"/>
      <c r="DZ676" s="46"/>
      <c r="EA676" s="46"/>
      <c r="EB676" s="46"/>
      <c r="EC676" s="46"/>
      <c r="ED676" s="46"/>
      <c r="EE676" s="46"/>
      <c r="EF676" s="46"/>
      <c r="EG676" s="46"/>
      <c r="EH676" s="46"/>
      <c r="EI676" s="46"/>
      <c r="EJ676" s="46"/>
      <c r="EK676" s="46"/>
      <c r="EL676" s="46"/>
      <c r="EM676" s="46"/>
      <c r="EN676" s="46"/>
      <c r="EO676" s="46"/>
      <c r="EP676" s="46"/>
      <c r="EQ676" s="46"/>
      <c r="ER676" s="46"/>
      <c r="ES676" s="46"/>
      <c r="ET676" s="46"/>
      <c r="EU676" s="46"/>
      <c r="EV676" s="46"/>
      <c r="EW676" s="46"/>
      <c r="EX676" s="46"/>
      <c r="EY676" s="46"/>
      <c r="EZ676" s="46"/>
      <c r="FA676" s="46"/>
      <c r="FB676" s="46"/>
      <c r="FC676" s="46"/>
      <c r="FD676" s="46"/>
      <c r="FE676" s="46"/>
      <c r="FF676" s="46"/>
      <c r="FG676" s="46"/>
      <c r="FH676" s="46"/>
      <c r="FI676" s="46"/>
      <c r="FJ676" s="46"/>
      <c r="FK676" s="46"/>
      <c r="FL676" s="46"/>
      <c r="FM676" s="46"/>
      <c r="FN676" s="46"/>
      <c r="FO676" s="46"/>
      <c r="FP676" s="46"/>
      <c r="FQ676" s="46"/>
      <c r="FR676" s="46"/>
      <c r="FS676" s="46"/>
      <c r="FT676" s="46"/>
      <c r="FU676" s="46"/>
      <c r="FV676" s="46"/>
      <c r="FW676" s="46"/>
      <c r="FX676" s="46"/>
      <c r="FY676" s="46"/>
      <c r="FZ676" s="46"/>
      <c r="GA676" s="46"/>
      <c r="GB676" s="46"/>
      <c r="GC676" s="46"/>
      <c r="GD676" s="46"/>
      <c r="GE676" s="46"/>
      <c r="GF676" s="46"/>
      <c r="GG676" s="46"/>
      <c r="GH676" s="46"/>
      <c r="GI676" s="46"/>
      <c r="GJ676" s="46"/>
      <c r="GK676" s="46"/>
      <c r="GL676" s="46"/>
      <c r="GM676" s="46"/>
      <c r="GN676" s="46"/>
      <c r="GO676" s="46"/>
      <c r="GP676" s="46"/>
      <c r="GQ676" s="46"/>
      <c r="GR676" s="46"/>
      <c r="GS676" s="46"/>
      <c r="GT676" s="46"/>
      <c r="GU676" s="46"/>
      <c r="GV676" s="46"/>
      <c r="GW676" s="46"/>
      <c r="GX676" s="46"/>
      <c r="GY676" s="46"/>
      <c r="GZ676" s="46"/>
      <c r="HA676" s="46"/>
      <c r="HB676" s="46"/>
      <c r="HC676" s="46"/>
      <c r="HD676" s="46"/>
      <c r="HE676" s="46"/>
      <c r="HF676" s="46"/>
      <c r="HG676" s="46"/>
      <c r="HH676" s="46"/>
      <c r="HI676" s="46"/>
      <c r="HJ676" s="46"/>
      <c r="HK676" s="46"/>
      <c r="HL676" s="46"/>
      <c r="HM676" s="46"/>
      <c r="HN676" s="46"/>
      <c r="HO676" s="46"/>
      <c r="HP676" s="46"/>
      <c r="HQ676" s="46"/>
      <c r="HR676" s="46"/>
      <c r="HS676" s="46"/>
      <c r="HT676" s="46"/>
      <c r="HU676" s="46"/>
      <c r="HV676" s="46"/>
      <c r="HW676" s="46"/>
      <c r="HX676" s="46"/>
      <c r="HY676" s="46"/>
      <c r="HZ676" s="46"/>
      <c r="IA676" s="46"/>
      <c r="IB676" s="46"/>
      <c r="IC676" s="46"/>
      <c r="ID676" s="46"/>
      <c r="IE676" s="46"/>
      <c r="IF676" s="46"/>
      <c r="IG676" s="46"/>
      <c r="IH676" s="46"/>
      <c r="II676" s="46"/>
      <c r="IJ676" s="46"/>
      <c r="IK676" s="46"/>
      <c r="IL676" s="46"/>
      <c r="IM676" s="46"/>
      <c r="IN676" s="46"/>
      <c r="IO676" s="46"/>
      <c r="IP676" s="46"/>
      <c r="IQ676" s="46"/>
      <c r="IR676" s="46"/>
      <c r="IS676" s="46"/>
      <c r="IT676" s="46"/>
      <c r="IU676" s="46"/>
      <c r="IV676" s="46"/>
      <c r="IW676" s="46"/>
      <c r="IX676" s="46"/>
      <c r="IY676" s="46"/>
      <c r="IZ676" s="46"/>
      <c r="JA676" s="46"/>
      <c r="JB676" s="46"/>
      <c r="JC676" s="46"/>
      <c r="JD676" s="46"/>
      <c r="JE676" s="46"/>
    </row>
    <row r="677" spans="1:265" s="7" customFormat="1" ht="13.5" customHeight="1" thickBot="1" x14ac:dyDescent="0.25">
      <c r="A677" s="98"/>
      <c r="B677" s="73" t="s">
        <v>368</v>
      </c>
      <c r="C677" s="118"/>
      <c r="D677" s="870" t="s">
        <v>592</v>
      </c>
      <c r="E677" s="879"/>
      <c r="F677" s="461"/>
      <c r="G677" s="462"/>
      <c r="H677" s="181" t="s">
        <v>351</v>
      </c>
      <c r="I677" s="181" t="s">
        <v>1371</v>
      </c>
      <c r="J677" s="181"/>
      <c r="K677" s="219" t="s">
        <v>1388</v>
      </c>
      <c r="L677" s="219" t="s">
        <v>401</v>
      </c>
      <c r="M677" s="511">
        <v>3</v>
      </c>
      <c r="N677" s="511" t="s">
        <v>24</v>
      </c>
      <c r="O677" s="219" t="s">
        <v>402</v>
      </c>
      <c r="P677" s="2159">
        <f t="shared" si="56"/>
        <v>4</v>
      </c>
      <c r="Q677" s="325">
        <v>3</v>
      </c>
      <c r="R677" s="326">
        <v>1</v>
      </c>
      <c r="S677" s="326"/>
      <c r="T677" s="326"/>
      <c r="U677" s="326"/>
      <c r="V677" s="326"/>
      <c r="W677" s="327"/>
      <c r="X677" s="119"/>
      <c r="Y677" s="119"/>
      <c r="Z677" s="63"/>
      <c r="AA677" s="46"/>
      <c r="AB677" s="46"/>
      <c r="AC677" s="46" t="str">
        <f t="shared" si="59"/>
        <v/>
      </c>
      <c r="AD677" s="46"/>
      <c r="AE677" s="46"/>
      <c r="AF677" s="2111">
        <f t="shared" si="57"/>
        <v>4</v>
      </c>
      <c r="AG677" s="2111">
        <f t="shared" si="58"/>
        <v>0</v>
      </c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  <c r="BP677" s="46"/>
      <c r="BQ677" s="46"/>
      <c r="BR677" s="46"/>
      <c r="BS677" s="46"/>
      <c r="BT677" s="46"/>
      <c r="BU677" s="46"/>
      <c r="BV677" s="46"/>
      <c r="BW677" s="46"/>
      <c r="BX677" s="46"/>
      <c r="BY677" s="46"/>
      <c r="BZ677" s="46"/>
      <c r="CA677" s="46"/>
      <c r="CB677" s="46"/>
      <c r="CC677" s="46"/>
      <c r="CD677" s="46"/>
      <c r="CE677" s="46"/>
      <c r="CF677" s="46"/>
      <c r="CG677" s="46"/>
      <c r="CH677" s="46"/>
      <c r="CI677" s="46"/>
      <c r="CJ677" s="46"/>
      <c r="CK677" s="46"/>
      <c r="CL677" s="46"/>
      <c r="CM677" s="46"/>
      <c r="CN677" s="46"/>
      <c r="CO677" s="46"/>
      <c r="CP677" s="46"/>
      <c r="CQ677" s="46"/>
      <c r="CR677" s="46"/>
      <c r="CS677" s="46"/>
      <c r="CT677" s="46"/>
      <c r="CU677" s="46"/>
      <c r="CV677" s="46"/>
      <c r="CW677" s="46"/>
      <c r="CX677" s="46"/>
      <c r="CY677" s="46"/>
      <c r="CZ677" s="46"/>
      <c r="DA677" s="46"/>
      <c r="DB677" s="46"/>
      <c r="DC677" s="46"/>
      <c r="DD677" s="46"/>
      <c r="DE677" s="46"/>
      <c r="DF677" s="46"/>
      <c r="DG677" s="46"/>
      <c r="DH677" s="46"/>
      <c r="DI677" s="46"/>
      <c r="DJ677" s="46"/>
      <c r="DK677" s="46"/>
      <c r="DL677" s="46"/>
      <c r="DM677" s="46"/>
      <c r="DN677" s="46"/>
      <c r="DO677" s="46"/>
      <c r="DP677" s="46"/>
      <c r="DQ677" s="46"/>
      <c r="DR677" s="46"/>
      <c r="DS677" s="46"/>
      <c r="DT677" s="46"/>
      <c r="DU677" s="46"/>
      <c r="DV677" s="46"/>
      <c r="DW677" s="46"/>
      <c r="DX677" s="46"/>
      <c r="DY677" s="46"/>
      <c r="DZ677" s="46"/>
      <c r="EA677" s="46"/>
      <c r="EB677" s="46"/>
      <c r="EC677" s="46"/>
      <c r="ED677" s="46"/>
      <c r="EE677" s="46"/>
      <c r="EF677" s="46"/>
      <c r="EG677" s="46"/>
      <c r="EH677" s="46"/>
      <c r="EI677" s="46"/>
      <c r="EJ677" s="46"/>
      <c r="EK677" s="46"/>
      <c r="EL677" s="46"/>
      <c r="EM677" s="46"/>
      <c r="EN677" s="46"/>
      <c r="EO677" s="46"/>
      <c r="EP677" s="46"/>
      <c r="EQ677" s="46"/>
      <c r="ER677" s="46"/>
      <c r="ES677" s="46"/>
      <c r="ET677" s="46"/>
      <c r="EU677" s="46"/>
      <c r="EV677" s="46"/>
      <c r="EW677" s="46"/>
      <c r="EX677" s="46"/>
      <c r="EY677" s="46"/>
      <c r="EZ677" s="46"/>
      <c r="FA677" s="46"/>
      <c r="FB677" s="46"/>
      <c r="FC677" s="46"/>
      <c r="FD677" s="46"/>
      <c r="FE677" s="46"/>
      <c r="FF677" s="46"/>
      <c r="FG677" s="46"/>
      <c r="FH677" s="46"/>
      <c r="FI677" s="46"/>
      <c r="FJ677" s="46"/>
      <c r="FK677" s="46"/>
      <c r="FL677" s="46"/>
      <c r="FM677" s="46"/>
      <c r="FN677" s="46"/>
      <c r="FO677" s="46"/>
      <c r="FP677" s="46"/>
      <c r="FQ677" s="46"/>
      <c r="FR677" s="46"/>
      <c r="FS677" s="46"/>
      <c r="FT677" s="46"/>
      <c r="FU677" s="46"/>
      <c r="FV677" s="46"/>
      <c r="FW677" s="46"/>
      <c r="FX677" s="46"/>
      <c r="FY677" s="46"/>
      <c r="FZ677" s="46"/>
      <c r="GA677" s="46"/>
      <c r="GB677" s="46"/>
      <c r="GC677" s="46"/>
      <c r="GD677" s="46"/>
      <c r="GE677" s="46"/>
      <c r="GF677" s="46"/>
      <c r="GG677" s="46"/>
      <c r="GH677" s="46"/>
      <c r="GI677" s="46"/>
      <c r="GJ677" s="46"/>
      <c r="GK677" s="46"/>
      <c r="GL677" s="46"/>
      <c r="GM677" s="46"/>
      <c r="GN677" s="46"/>
      <c r="GO677" s="46"/>
      <c r="GP677" s="46"/>
      <c r="GQ677" s="46"/>
      <c r="GR677" s="46"/>
      <c r="GS677" s="46"/>
      <c r="GT677" s="46"/>
      <c r="GU677" s="46"/>
      <c r="GV677" s="46"/>
      <c r="GW677" s="46"/>
      <c r="GX677" s="46"/>
      <c r="GY677" s="46"/>
      <c r="GZ677" s="46"/>
      <c r="HA677" s="46"/>
      <c r="HB677" s="46"/>
      <c r="HC677" s="46"/>
      <c r="HD677" s="46"/>
      <c r="HE677" s="46"/>
      <c r="HF677" s="46"/>
      <c r="HG677" s="46"/>
      <c r="HH677" s="46"/>
      <c r="HI677" s="46"/>
      <c r="HJ677" s="46"/>
      <c r="HK677" s="46"/>
      <c r="HL677" s="46"/>
      <c r="HM677" s="46"/>
      <c r="HN677" s="46"/>
      <c r="HO677" s="46"/>
      <c r="HP677" s="46"/>
      <c r="HQ677" s="46"/>
      <c r="HR677" s="46"/>
      <c r="HS677" s="46"/>
      <c r="HT677" s="46"/>
      <c r="HU677" s="46"/>
      <c r="HV677" s="46"/>
      <c r="HW677" s="46"/>
      <c r="HX677" s="46"/>
      <c r="HY677" s="46"/>
      <c r="HZ677" s="46"/>
      <c r="IA677" s="46"/>
      <c r="IB677" s="46"/>
      <c r="IC677" s="46"/>
      <c r="ID677" s="46"/>
      <c r="IE677" s="46"/>
      <c r="IF677" s="46"/>
      <c r="IG677" s="46"/>
      <c r="IH677" s="46"/>
      <c r="II677" s="46"/>
      <c r="IJ677" s="46"/>
      <c r="IK677" s="46"/>
      <c r="IL677" s="46"/>
      <c r="IM677" s="46"/>
      <c r="IN677" s="46"/>
      <c r="IO677" s="46"/>
      <c r="IP677" s="46"/>
      <c r="IQ677" s="46"/>
      <c r="IR677" s="46"/>
      <c r="IS677" s="46"/>
      <c r="IT677" s="46"/>
      <c r="IU677" s="46"/>
      <c r="IV677" s="46"/>
      <c r="IW677" s="46"/>
      <c r="IX677" s="46"/>
      <c r="IY677" s="46"/>
      <c r="IZ677" s="46"/>
      <c r="JA677" s="46"/>
      <c r="JB677" s="46"/>
      <c r="JC677" s="46"/>
      <c r="JD677" s="46"/>
      <c r="JE677" s="46"/>
    </row>
    <row r="678" spans="1:265" s="7" customFormat="1" ht="13.5" customHeight="1" thickBot="1" x14ac:dyDescent="0.25">
      <c r="A678" s="98"/>
      <c r="B678" s="73" t="s">
        <v>368</v>
      </c>
      <c r="C678" s="118"/>
      <c r="D678" s="870" t="s">
        <v>592</v>
      </c>
      <c r="E678" s="879"/>
      <c r="F678" s="461"/>
      <c r="G678" s="462"/>
      <c r="H678" s="181" t="s">
        <v>351</v>
      </c>
      <c r="I678" s="181" t="s">
        <v>1371</v>
      </c>
      <c r="J678" s="181"/>
      <c r="K678" s="219" t="s">
        <v>1399</v>
      </c>
      <c r="L678" s="219" t="s">
        <v>401</v>
      </c>
      <c r="M678" s="511">
        <v>5</v>
      </c>
      <c r="N678" s="511" t="s">
        <v>24</v>
      </c>
      <c r="O678" s="219" t="s">
        <v>348</v>
      </c>
      <c r="P678" s="2159">
        <f t="shared" si="56"/>
        <v>5</v>
      </c>
      <c r="Q678" s="325">
        <v>3</v>
      </c>
      <c r="R678" s="326">
        <v>2</v>
      </c>
      <c r="S678" s="326"/>
      <c r="T678" s="326"/>
      <c r="U678" s="326"/>
      <c r="V678" s="326"/>
      <c r="W678" s="327"/>
      <c r="X678" s="119"/>
      <c r="Y678" s="119"/>
      <c r="Z678" s="63"/>
      <c r="AA678" s="46"/>
      <c r="AB678" s="46"/>
      <c r="AC678" s="46" t="str">
        <f t="shared" si="59"/>
        <v/>
      </c>
      <c r="AD678" s="46"/>
      <c r="AE678" s="46"/>
      <c r="AF678" s="2111">
        <f t="shared" si="57"/>
        <v>5</v>
      </c>
      <c r="AG678" s="2111">
        <f t="shared" si="58"/>
        <v>0</v>
      </c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  <c r="BP678" s="46"/>
      <c r="BQ678" s="46"/>
      <c r="BR678" s="46"/>
      <c r="BS678" s="46"/>
      <c r="BT678" s="46"/>
      <c r="BU678" s="46"/>
      <c r="BV678" s="46"/>
      <c r="BW678" s="46"/>
      <c r="BX678" s="46"/>
      <c r="BY678" s="46"/>
      <c r="BZ678" s="46"/>
      <c r="CA678" s="46"/>
      <c r="CB678" s="46"/>
      <c r="CC678" s="46"/>
      <c r="CD678" s="46"/>
      <c r="CE678" s="46"/>
      <c r="CF678" s="46"/>
      <c r="CG678" s="46"/>
      <c r="CH678" s="46"/>
      <c r="CI678" s="46"/>
      <c r="CJ678" s="46"/>
      <c r="CK678" s="46"/>
      <c r="CL678" s="46"/>
      <c r="CM678" s="46"/>
      <c r="CN678" s="46"/>
      <c r="CO678" s="46"/>
      <c r="CP678" s="46"/>
      <c r="CQ678" s="46"/>
      <c r="CR678" s="46"/>
      <c r="CS678" s="46"/>
      <c r="CT678" s="46"/>
      <c r="CU678" s="46"/>
      <c r="CV678" s="46"/>
      <c r="CW678" s="46"/>
      <c r="CX678" s="46"/>
      <c r="CY678" s="46"/>
      <c r="CZ678" s="46"/>
      <c r="DA678" s="46"/>
      <c r="DB678" s="46"/>
      <c r="DC678" s="46"/>
      <c r="DD678" s="46"/>
      <c r="DE678" s="46"/>
      <c r="DF678" s="46"/>
      <c r="DG678" s="46"/>
      <c r="DH678" s="46"/>
      <c r="DI678" s="46"/>
      <c r="DJ678" s="46"/>
      <c r="DK678" s="46"/>
      <c r="DL678" s="46"/>
      <c r="DM678" s="46"/>
      <c r="DN678" s="46"/>
      <c r="DO678" s="46"/>
      <c r="DP678" s="46"/>
      <c r="DQ678" s="46"/>
      <c r="DR678" s="46"/>
      <c r="DS678" s="46"/>
      <c r="DT678" s="46"/>
      <c r="DU678" s="46"/>
      <c r="DV678" s="46"/>
      <c r="DW678" s="46"/>
      <c r="DX678" s="46"/>
      <c r="DY678" s="46"/>
      <c r="DZ678" s="46"/>
      <c r="EA678" s="46"/>
      <c r="EB678" s="46"/>
      <c r="EC678" s="46"/>
      <c r="ED678" s="46"/>
      <c r="EE678" s="46"/>
      <c r="EF678" s="46"/>
      <c r="EG678" s="46"/>
      <c r="EH678" s="46"/>
      <c r="EI678" s="46"/>
      <c r="EJ678" s="46"/>
      <c r="EK678" s="46"/>
      <c r="EL678" s="46"/>
      <c r="EM678" s="46"/>
      <c r="EN678" s="46"/>
      <c r="EO678" s="46"/>
      <c r="EP678" s="46"/>
      <c r="EQ678" s="46"/>
      <c r="ER678" s="46"/>
      <c r="ES678" s="46"/>
      <c r="ET678" s="46"/>
      <c r="EU678" s="46"/>
      <c r="EV678" s="46"/>
      <c r="EW678" s="46"/>
      <c r="EX678" s="46"/>
      <c r="EY678" s="46"/>
      <c r="EZ678" s="46"/>
      <c r="FA678" s="46"/>
      <c r="FB678" s="46"/>
      <c r="FC678" s="46"/>
      <c r="FD678" s="46"/>
      <c r="FE678" s="46"/>
      <c r="FF678" s="46"/>
      <c r="FG678" s="46"/>
      <c r="FH678" s="46"/>
      <c r="FI678" s="46"/>
      <c r="FJ678" s="46"/>
      <c r="FK678" s="46"/>
      <c r="FL678" s="46"/>
      <c r="FM678" s="46"/>
      <c r="FN678" s="46"/>
      <c r="FO678" s="46"/>
      <c r="FP678" s="46"/>
      <c r="FQ678" s="46"/>
      <c r="FR678" s="46"/>
      <c r="FS678" s="46"/>
      <c r="FT678" s="46"/>
      <c r="FU678" s="46"/>
      <c r="FV678" s="46"/>
      <c r="FW678" s="46"/>
      <c r="FX678" s="46"/>
      <c r="FY678" s="46"/>
      <c r="FZ678" s="46"/>
      <c r="GA678" s="46"/>
      <c r="GB678" s="46"/>
      <c r="GC678" s="46"/>
      <c r="GD678" s="46"/>
      <c r="GE678" s="46"/>
      <c r="GF678" s="46"/>
      <c r="GG678" s="46"/>
      <c r="GH678" s="46"/>
      <c r="GI678" s="46"/>
      <c r="GJ678" s="46"/>
      <c r="GK678" s="46"/>
      <c r="GL678" s="46"/>
      <c r="GM678" s="46"/>
      <c r="GN678" s="46"/>
      <c r="GO678" s="46"/>
      <c r="GP678" s="46"/>
      <c r="GQ678" s="46"/>
      <c r="GR678" s="46"/>
      <c r="GS678" s="46"/>
      <c r="GT678" s="46"/>
      <c r="GU678" s="46"/>
      <c r="GV678" s="46"/>
      <c r="GW678" s="46"/>
      <c r="GX678" s="46"/>
      <c r="GY678" s="46"/>
      <c r="GZ678" s="46"/>
      <c r="HA678" s="46"/>
      <c r="HB678" s="46"/>
      <c r="HC678" s="46"/>
      <c r="HD678" s="46"/>
      <c r="HE678" s="46"/>
      <c r="HF678" s="46"/>
      <c r="HG678" s="46"/>
      <c r="HH678" s="46"/>
      <c r="HI678" s="46"/>
      <c r="HJ678" s="46"/>
      <c r="HK678" s="46"/>
      <c r="HL678" s="46"/>
      <c r="HM678" s="46"/>
      <c r="HN678" s="46"/>
      <c r="HO678" s="46"/>
      <c r="HP678" s="46"/>
      <c r="HQ678" s="46"/>
      <c r="HR678" s="46"/>
      <c r="HS678" s="46"/>
      <c r="HT678" s="46"/>
      <c r="HU678" s="46"/>
      <c r="HV678" s="46"/>
      <c r="HW678" s="46"/>
      <c r="HX678" s="46"/>
      <c r="HY678" s="46"/>
      <c r="HZ678" s="46"/>
      <c r="IA678" s="46"/>
      <c r="IB678" s="46"/>
      <c r="IC678" s="46"/>
      <c r="ID678" s="46"/>
      <c r="IE678" s="46"/>
      <c r="IF678" s="46"/>
      <c r="IG678" s="46"/>
      <c r="IH678" s="46"/>
      <c r="II678" s="46"/>
      <c r="IJ678" s="46"/>
      <c r="IK678" s="46"/>
      <c r="IL678" s="46"/>
      <c r="IM678" s="46"/>
      <c r="IN678" s="46"/>
      <c r="IO678" s="46"/>
      <c r="IP678" s="46"/>
      <c r="IQ678" s="46"/>
      <c r="IR678" s="46"/>
      <c r="IS678" s="46"/>
      <c r="IT678" s="46"/>
      <c r="IU678" s="46"/>
      <c r="IV678" s="46"/>
      <c r="IW678" s="46"/>
      <c r="IX678" s="46"/>
      <c r="IY678" s="46"/>
      <c r="IZ678" s="46"/>
      <c r="JA678" s="46"/>
      <c r="JB678" s="46"/>
      <c r="JC678" s="46"/>
      <c r="JD678" s="46"/>
      <c r="JE678" s="46"/>
    </row>
    <row r="679" spans="1:265" s="7" customFormat="1" ht="13.5" customHeight="1" thickBot="1" x14ac:dyDescent="0.25">
      <c r="A679" s="98"/>
      <c r="B679" s="73" t="s">
        <v>368</v>
      </c>
      <c r="C679" s="118"/>
      <c r="D679" s="870" t="s">
        <v>592</v>
      </c>
      <c r="E679" s="879"/>
      <c r="F679" s="461"/>
      <c r="G679" s="462"/>
      <c r="H679" s="181" t="s">
        <v>351</v>
      </c>
      <c r="I679" s="181" t="s">
        <v>1371</v>
      </c>
      <c r="J679" s="1757" t="s">
        <v>1424</v>
      </c>
      <c r="K679" s="219" t="s">
        <v>1507</v>
      </c>
      <c r="L679" s="219"/>
      <c r="M679" s="511"/>
      <c r="N679" s="511"/>
      <c r="O679" s="219"/>
      <c r="P679" s="2159">
        <f t="shared" si="56"/>
        <v>0</v>
      </c>
      <c r="Q679" s="325"/>
      <c r="R679" s="326"/>
      <c r="S679" s="326"/>
      <c r="T679" s="326"/>
      <c r="U679" s="326"/>
      <c r="V679" s="326"/>
      <c r="W679" s="327">
        <v>6</v>
      </c>
      <c r="X679" s="119"/>
      <c r="Y679" s="119"/>
      <c r="Z679" s="63"/>
      <c r="AA679" s="46"/>
      <c r="AB679" s="46"/>
      <c r="AC679" s="46" t="str">
        <f t="shared" si="59"/>
        <v/>
      </c>
      <c r="AD679" s="46"/>
      <c r="AE679" s="46"/>
      <c r="AF679" s="2111">
        <f t="shared" si="57"/>
        <v>0</v>
      </c>
      <c r="AG679" s="2111">
        <f t="shared" si="58"/>
        <v>6</v>
      </c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  <c r="BP679" s="46"/>
      <c r="BQ679" s="46"/>
      <c r="BR679" s="46"/>
      <c r="BS679" s="46"/>
      <c r="BT679" s="46"/>
      <c r="BU679" s="46"/>
      <c r="BV679" s="46"/>
      <c r="BW679" s="46"/>
      <c r="BX679" s="46"/>
      <c r="BY679" s="46"/>
      <c r="BZ679" s="46"/>
      <c r="CA679" s="46"/>
      <c r="CB679" s="46"/>
      <c r="CC679" s="46"/>
      <c r="CD679" s="46"/>
      <c r="CE679" s="46"/>
      <c r="CF679" s="46"/>
      <c r="CG679" s="46"/>
      <c r="CH679" s="46"/>
      <c r="CI679" s="46"/>
      <c r="CJ679" s="46"/>
      <c r="CK679" s="46"/>
      <c r="CL679" s="46"/>
      <c r="CM679" s="46"/>
      <c r="CN679" s="46"/>
      <c r="CO679" s="46"/>
      <c r="CP679" s="46"/>
      <c r="CQ679" s="46"/>
      <c r="CR679" s="46"/>
      <c r="CS679" s="46"/>
      <c r="CT679" s="46"/>
      <c r="CU679" s="46"/>
      <c r="CV679" s="46"/>
      <c r="CW679" s="46"/>
      <c r="CX679" s="46"/>
      <c r="CY679" s="46"/>
      <c r="CZ679" s="46"/>
      <c r="DA679" s="46"/>
      <c r="DB679" s="46"/>
      <c r="DC679" s="46"/>
      <c r="DD679" s="46"/>
      <c r="DE679" s="46"/>
      <c r="DF679" s="46"/>
      <c r="DG679" s="46"/>
      <c r="DH679" s="46"/>
      <c r="DI679" s="46"/>
      <c r="DJ679" s="46"/>
      <c r="DK679" s="46"/>
      <c r="DL679" s="46"/>
      <c r="DM679" s="46"/>
      <c r="DN679" s="46"/>
      <c r="DO679" s="46"/>
      <c r="DP679" s="46"/>
      <c r="DQ679" s="46"/>
      <c r="DR679" s="46"/>
      <c r="DS679" s="46"/>
      <c r="DT679" s="46"/>
      <c r="DU679" s="46"/>
      <c r="DV679" s="46"/>
      <c r="DW679" s="46"/>
      <c r="DX679" s="46"/>
      <c r="DY679" s="46"/>
      <c r="DZ679" s="46"/>
      <c r="EA679" s="46"/>
      <c r="EB679" s="46"/>
      <c r="EC679" s="46"/>
      <c r="ED679" s="46"/>
      <c r="EE679" s="46"/>
      <c r="EF679" s="46"/>
      <c r="EG679" s="46"/>
      <c r="EH679" s="46"/>
      <c r="EI679" s="46"/>
      <c r="EJ679" s="46"/>
      <c r="EK679" s="46"/>
      <c r="EL679" s="46"/>
      <c r="EM679" s="46"/>
      <c r="EN679" s="46"/>
      <c r="EO679" s="46"/>
      <c r="EP679" s="46"/>
      <c r="EQ679" s="46"/>
      <c r="ER679" s="46"/>
      <c r="ES679" s="46"/>
      <c r="ET679" s="46"/>
      <c r="EU679" s="46"/>
      <c r="EV679" s="46"/>
      <c r="EW679" s="46"/>
      <c r="EX679" s="46"/>
      <c r="EY679" s="46"/>
      <c r="EZ679" s="46"/>
      <c r="FA679" s="46"/>
      <c r="FB679" s="46"/>
      <c r="FC679" s="46"/>
      <c r="FD679" s="46"/>
      <c r="FE679" s="46"/>
      <c r="FF679" s="46"/>
      <c r="FG679" s="46"/>
      <c r="FH679" s="46"/>
      <c r="FI679" s="46"/>
      <c r="FJ679" s="46"/>
      <c r="FK679" s="46"/>
      <c r="FL679" s="46"/>
      <c r="FM679" s="46"/>
      <c r="FN679" s="46"/>
      <c r="FO679" s="46"/>
      <c r="FP679" s="46"/>
      <c r="FQ679" s="46"/>
      <c r="FR679" s="46"/>
      <c r="FS679" s="46"/>
      <c r="FT679" s="46"/>
      <c r="FU679" s="46"/>
      <c r="FV679" s="46"/>
      <c r="FW679" s="46"/>
      <c r="FX679" s="46"/>
      <c r="FY679" s="46"/>
      <c r="FZ679" s="46"/>
      <c r="GA679" s="46"/>
      <c r="GB679" s="46"/>
      <c r="GC679" s="46"/>
      <c r="GD679" s="46"/>
      <c r="GE679" s="46"/>
      <c r="GF679" s="46"/>
      <c r="GG679" s="46"/>
      <c r="GH679" s="46"/>
      <c r="GI679" s="46"/>
      <c r="GJ679" s="46"/>
      <c r="GK679" s="46"/>
      <c r="GL679" s="46"/>
      <c r="GM679" s="46"/>
      <c r="GN679" s="46"/>
      <c r="GO679" s="46"/>
      <c r="GP679" s="46"/>
      <c r="GQ679" s="46"/>
      <c r="GR679" s="46"/>
      <c r="GS679" s="46"/>
      <c r="GT679" s="46"/>
      <c r="GU679" s="46"/>
      <c r="GV679" s="46"/>
      <c r="GW679" s="46"/>
      <c r="GX679" s="46"/>
      <c r="GY679" s="46"/>
      <c r="GZ679" s="46"/>
      <c r="HA679" s="46"/>
      <c r="HB679" s="46"/>
      <c r="HC679" s="46"/>
      <c r="HD679" s="46"/>
      <c r="HE679" s="46"/>
      <c r="HF679" s="46"/>
      <c r="HG679" s="46"/>
      <c r="HH679" s="46"/>
      <c r="HI679" s="46"/>
      <c r="HJ679" s="46"/>
      <c r="HK679" s="46"/>
      <c r="HL679" s="46"/>
      <c r="HM679" s="46"/>
      <c r="HN679" s="46"/>
      <c r="HO679" s="46"/>
      <c r="HP679" s="46"/>
      <c r="HQ679" s="46"/>
      <c r="HR679" s="46"/>
      <c r="HS679" s="46"/>
      <c r="HT679" s="46"/>
      <c r="HU679" s="46"/>
      <c r="HV679" s="46"/>
      <c r="HW679" s="46"/>
      <c r="HX679" s="46"/>
      <c r="HY679" s="46"/>
      <c r="HZ679" s="46"/>
      <c r="IA679" s="46"/>
      <c r="IB679" s="46"/>
      <c r="IC679" s="46"/>
      <c r="ID679" s="46"/>
      <c r="IE679" s="46"/>
      <c r="IF679" s="46"/>
      <c r="IG679" s="46"/>
      <c r="IH679" s="46"/>
      <c r="II679" s="46"/>
      <c r="IJ679" s="46"/>
      <c r="IK679" s="46"/>
      <c r="IL679" s="46"/>
      <c r="IM679" s="46"/>
      <c r="IN679" s="46"/>
      <c r="IO679" s="46"/>
      <c r="IP679" s="46"/>
      <c r="IQ679" s="46"/>
      <c r="IR679" s="46"/>
      <c r="IS679" s="46"/>
      <c r="IT679" s="46"/>
      <c r="IU679" s="46"/>
      <c r="IV679" s="46"/>
      <c r="IW679" s="46"/>
      <c r="IX679" s="46"/>
      <c r="IY679" s="46"/>
      <c r="IZ679" s="46"/>
      <c r="JA679" s="46"/>
      <c r="JB679" s="46"/>
      <c r="JC679" s="46"/>
      <c r="JD679" s="46"/>
      <c r="JE679" s="46"/>
    </row>
    <row r="680" spans="1:265" s="7" customFormat="1" ht="13.5" customHeight="1" thickBot="1" x14ac:dyDescent="0.25">
      <c r="A680" s="98"/>
      <c r="B680" s="73" t="s">
        <v>368</v>
      </c>
      <c r="C680" s="118"/>
      <c r="D680" s="870" t="s">
        <v>592</v>
      </c>
      <c r="E680" s="879"/>
      <c r="F680" s="461"/>
      <c r="G680" s="462"/>
      <c r="H680" s="181" t="s">
        <v>351</v>
      </c>
      <c r="I680" s="181" t="s">
        <v>1371</v>
      </c>
      <c r="J680" s="1759" t="s">
        <v>1424</v>
      </c>
      <c r="K680" s="742" t="s">
        <v>1508</v>
      </c>
      <c r="L680" s="219"/>
      <c r="M680" s="511"/>
      <c r="N680" s="511"/>
      <c r="O680" s="219"/>
      <c r="P680" s="2159">
        <f t="shared" si="56"/>
        <v>0</v>
      </c>
      <c r="Q680" s="325"/>
      <c r="R680" s="326"/>
      <c r="S680" s="326"/>
      <c r="T680" s="326"/>
      <c r="U680" s="326"/>
      <c r="V680" s="326"/>
      <c r="W680" s="327">
        <v>5</v>
      </c>
      <c r="X680" s="119"/>
      <c r="Y680" s="119"/>
      <c r="Z680" s="63"/>
      <c r="AA680" s="46"/>
      <c r="AB680" s="46"/>
      <c r="AC680" s="46" t="str">
        <f t="shared" si="59"/>
        <v/>
      </c>
      <c r="AD680" s="46"/>
      <c r="AE680" s="46"/>
      <c r="AF680" s="2111">
        <f t="shared" si="57"/>
        <v>0</v>
      </c>
      <c r="AG680" s="2111">
        <f t="shared" si="58"/>
        <v>5</v>
      </c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  <c r="BP680" s="46"/>
      <c r="BQ680" s="46"/>
      <c r="BR680" s="46"/>
      <c r="BS680" s="46"/>
      <c r="BT680" s="46"/>
      <c r="BU680" s="46"/>
      <c r="BV680" s="46"/>
      <c r="BW680" s="46"/>
      <c r="BX680" s="46"/>
      <c r="BY680" s="46"/>
      <c r="BZ680" s="46"/>
      <c r="CA680" s="46"/>
      <c r="CB680" s="46"/>
      <c r="CC680" s="46"/>
      <c r="CD680" s="46"/>
      <c r="CE680" s="46"/>
      <c r="CF680" s="46"/>
      <c r="CG680" s="46"/>
      <c r="CH680" s="46"/>
      <c r="CI680" s="46"/>
      <c r="CJ680" s="46"/>
      <c r="CK680" s="46"/>
      <c r="CL680" s="46"/>
      <c r="CM680" s="46"/>
      <c r="CN680" s="46"/>
      <c r="CO680" s="46"/>
      <c r="CP680" s="46"/>
      <c r="CQ680" s="46"/>
      <c r="CR680" s="46"/>
      <c r="CS680" s="46"/>
      <c r="CT680" s="46"/>
      <c r="CU680" s="46"/>
      <c r="CV680" s="46"/>
      <c r="CW680" s="46"/>
      <c r="CX680" s="46"/>
      <c r="CY680" s="46"/>
      <c r="CZ680" s="46"/>
      <c r="DA680" s="46"/>
      <c r="DB680" s="46"/>
      <c r="DC680" s="46"/>
      <c r="DD680" s="46"/>
      <c r="DE680" s="46"/>
      <c r="DF680" s="46"/>
      <c r="DG680" s="46"/>
      <c r="DH680" s="46"/>
      <c r="DI680" s="46"/>
      <c r="DJ680" s="46"/>
      <c r="DK680" s="46"/>
      <c r="DL680" s="46"/>
      <c r="DM680" s="46"/>
      <c r="DN680" s="46"/>
      <c r="DO680" s="46"/>
      <c r="DP680" s="46"/>
      <c r="DQ680" s="46"/>
      <c r="DR680" s="46"/>
      <c r="DS680" s="46"/>
      <c r="DT680" s="46"/>
      <c r="DU680" s="46"/>
      <c r="DV680" s="46"/>
      <c r="DW680" s="46"/>
      <c r="DX680" s="46"/>
      <c r="DY680" s="46"/>
      <c r="DZ680" s="46"/>
      <c r="EA680" s="46"/>
      <c r="EB680" s="46"/>
      <c r="EC680" s="46"/>
      <c r="ED680" s="46"/>
      <c r="EE680" s="46"/>
      <c r="EF680" s="46"/>
      <c r="EG680" s="46"/>
      <c r="EH680" s="46"/>
      <c r="EI680" s="46"/>
      <c r="EJ680" s="46"/>
      <c r="EK680" s="46"/>
      <c r="EL680" s="46"/>
      <c r="EM680" s="46"/>
      <c r="EN680" s="46"/>
      <c r="EO680" s="46"/>
      <c r="EP680" s="46"/>
      <c r="EQ680" s="46"/>
      <c r="ER680" s="46"/>
      <c r="ES680" s="46"/>
      <c r="ET680" s="46"/>
      <c r="EU680" s="46"/>
      <c r="EV680" s="46"/>
      <c r="EW680" s="46"/>
      <c r="EX680" s="46"/>
      <c r="EY680" s="46"/>
      <c r="EZ680" s="46"/>
      <c r="FA680" s="46"/>
      <c r="FB680" s="46"/>
      <c r="FC680" s="46"/>
      <c r="FD680" s="46"/>
      <c r="FE680" s="46"/>
      <c r="FF680" s="46"/>
      <c r="FG680" s="46"/>
      <c r="FH680" s="46"/>
      <c r="FI680" s="46"/>
      <c r="FJ680" s="46"/>
      <c r="FK680" s="46"/>
      <c r="FL680" s="46"/>
      <c r="FM680" s="46"/>
      <c r="FN680" s="46"/>
      <c r="FO680" s="46"/>
      <c r="FP680" s="46"/>
      <c r="FQ680" s="46"/>
      <c r="FR680" s="46"/>
      <c r="FS680" s="46"/>
      <c r="FT680" s="46"/>
      <c r="FU680" s="46"/>
      <c r="FV680" s="46"/>
      <c r="FW680" s="46"/>
      <c r="FX680" s="46"/>
      <c r="FY680" s="46"/>
      <c r="FZ680" s="46"/>
      <c r="GA680" s="46"/>
      <c r="GB680" s="46"/>
      <c r="GC680" s="46"/>
      <c r="GD680" s="46"/>
      <c r="GE680" s="46"/>
      <c r="GF680" s="46"/>
      <c r="GG680" s="46"/>
      <c r="GH680" s="46"/>
      <c r="GI680" s="46"/>
      <c r="GJ680" s="46"/>
      <c r="GK680" s="46"/>
      <c r="GL680" s="46"/>
      <c r="GM680" s="46"/>
      <c r="GN680" s="46"/>
      <c r="GO680" s="46"/>
      <c r="GP680" s="46"/>
      <c r="GQ680" s="46"/>
      <c r="GR680" s="46"/>
      <c r="GS680" s="46"/>
      <c r="GT680" s="46"/>
      <c r="GU680" s="46"/>
      <c r="GV680" s="46"/>
      <c r="GW680" s="46"/>
      <c r="GX680" s="46"/>
      <c r="GY680" s="46"/>
      <c r="GZ680" s="46"/>
      <c r="HA680" s="46"/>
      <c r="HB680" s="46"/>
      <c r="HC680" s="46"/>
      <c r="HD680" s="46"/>
      <c r="HE680" s="46"/>
      <c r="HF680" s="46"/>
      <c r="HG680" s="46"/>
      <c r="HH680" s="46"/>
      <c r="HI680" s="46"/>
      <c r="HJ680" s="46"/>
      <c r="HK680" s="46"/>
      <c r="HL680" s="46"/>
      <c r="HM680" s="46"/>
      <c r="HN680" s="46"/>
      <c r="HO680" s="46"/>
      <c r="HP680" s="46"/>
      <c r="HQ680" s="46"/>
      <c r="HR680" s="46"/>
      <c r="HS680" s="46"/>
      <c r="HT680" s="46"/>
      <c r="HU680" s="46"/>
      <c r="HV680" s="46"/>
      <c r="HW680" s="46"/>
      <c r="HX680" s="46"/>
      <c r="HY680" s="46"/>
      <c r="HZ680" s="46"/>
      <c r="IA680" s="46"/>
      <c r="IB680" s="46"/>
      <c r="IC680" s="46"/>
      <c r="ID680" s="46"/>
      <c r="IE680" s="46"/>
      <c r="IF680" s="46"/>
      <c r="IG680" s="46"/>
      <c r="IH680" s="46"/>
      <c r="II680" s="46"/>
      <c r="IJ680" s="46"/>
      <c r="IK680" s="46"/>
      <c r="IL680" s="46"/>
      <c r="IM680" s="46"/>
      <c r="IN680" s="46"/>
      <c r="IO680" s="46"/>
      <c r="IP680" s="46"/>
      <c r="IQ680" s="46"/>
      <c r="IR680" s="46"/>
      <c r="IS680" s="46"/>
      <c r="IT680" s="46"/>
      <c r="IU680" s="46"/>
      <c r="IV680" s="46"/>
      <c r="IW680" s="46"/>
      <c r="IX680" s="46"/>
      <c r="IY680" s="46"/>
      <c r="IZ680" s="46"/>
      <c r="JA680" s="46"/>
      <c r="JB680" s="46"/>
      <c r="JC680" s="46"/>
      <c r="JD680" s="46"/>
      <c r="JE680" s="46"/>
    </row>
    <row r="681" spans="1:265" s="7" customFormat="1" ht="13.5" customHeight="1" thickBot="1" x14ac:dyDescent="0.25">
      <c r="A681" s="98"/>
      <c r="B681" s="73" t="s">
        <v>368</v>
      </c>
      <c r="C681" s="118"/>
      <c r="D681" s="870" t="s">
        <v>592</v>
      </c>
      <c r="E681" s="879"/>
      <c r="F681" s="461"/>
      <c r="G681" s="462"/>
      <c r="H681" s="181" t="s">
        <v>351</v>
      </c>
      <c r="I681" s="181" t="s">
        <v>1371</v>
      </c>
      <c r="J681" s="1792" t="s">
        <v>95</v>
      </c>
      <c r="K681" s="219" t="s">
        <v>1711</v>
      </c>
      <c r="L681" s="219"/>
      <c r="M681" s="511"/>
      <c r="N681" s="511"/>
      <c r="O681" s="219"/>
      <c r="P681" s="2159">
        <f t="shared" si="56"/>
        <v>0</v>
      </c>
      <c r="Q681" s="325"/>
      <c r="R681" s="326"/>
      <c r="S681" s="326"/>
      <c r="T681" s="326"/>
      <c r="U681" s="326">
        <v>10</v>
      </c>
      <c r="V681" s="326"/>
      <c r="W681" s="327"/>
      <c r="X681" s="119"/>
      <c r="Y681" s="119"/>
      <c r="Z681" s="63"/>
      <c r="AA681" s="46"/>
      <c r="AB681" s="46"/>
      <c r="AC681" s="46" t="str">
        <f t="shared" si="59"/>
        <v/>
      </c>
      <c r="AD681" s="46"/>
      <c r="AE681" s="46"/>
      <c r="AF681" s="2111">
        <f t="shared" si="57"/>
        <v>0</v>
      </c>
      <c r="AG681" s="2111">
        <f t="shared" si="58"/>
        <v>0</v>
      </c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6"/>
      <c r="CG681" s="46"/>
      <c r="CH681" s="46"/>
      <c r="CI681" s="46"/>
      <c r="CJ681" s="46"/>
      <c r="CK681" s="46"/>
      <c r="CL681" s="46"/>
      <c r="CM681" s="46"/>
      <c r="CN681" s="46"/>
      <c r="CO681" s="46"/>
      <c r="CP681" s="46"/>
      <c r="CQ681" s="46"/>
      <c r="CR681" s="46"/>
      <c r="CS681" s="46"/>
      <c r="CT681" s="46"/>
      <c r="CU681" s="46"/>
      <c r="CV681" s="46"/>
      <c r="CW681" s="46"/>
      <c r="CX681" s="46"/>
      <c r="CY681" s="46"/>
      <c r="CZ681" s="46"/>
      <c r="DA681" s="46"/>
      <c r="DB681" s="46"/>
      <c r="DC681" s="46"/>
      <c r="DD681" s="46"/>
      <c r="DE681" s="46"/>
      <c r="DF681" s="46"/>
      <c r="DG681" s="46"/>
      <c r="DH681" s="46"/>
      <c r="DI681" s="46"/>
      <c r="DJ681" s="46"/>
      <c r="DK681" s="46"/>
      <c r="DL681" s="46"/>
      <c r="DM681" s="46"/>
      <c r="DN681" s="46"/>
      <c r="DO681" s="46"/>
      <c r="DP681" s="46"/>
      <c r="DQ681" s="46"/>
      <c r="DR681" s="46"/>
      <c r="DS681" s="46"/>
      <c r="DT681" s="46"/>
      <c r="DU681" s="46"/>
      <c r="DV681" s="46"/>
      <c r="DW681" s="46"/>
      <c r="DX681" s="46"/>
      <c r="DY681" s="46"/>
      <c r="DZ681" s="46"/>
      <c r="EA681" s="46"/>
      <c r="EB681" s="46"/>
      <c r="EC681" s="46"/>
      <c r="ED681" s="46"/>
      <c r="EE681" s="46"/>
      <c r="EF681" s="46"/>
      <c r="EG681" s="46"/>
      <c r="EH681" s="46"/>
      <c r="EI681" s="46"/>
      <c r="EJ681" s="46"/>
      <c r="EK681" s="46"/>
      <c r="EL681" s="46"/>
      <c r="EM681" s="46"/>
      <c r="EN681" s="46"/>
      <c r="EO681" s="46"/>
      <c r="EP681" s="46"/>
      <c r="EQ681" s="46"/>
      <c r="ER681" s="46"/>
      <c r="ES681" s="46"/>
      <c r="ET681" s="46"/>
      <c r="EU681" s="46"/>
      <c r="EV681" s="46"/>
      <c r="EW681" s="46"/>
      <c r="EX681" s="46"/>
      <c r="EY681" s="46"/>
      <c r="EZ681" s="46"/>
      <c r="FA681" s="46"/>
      <c r="FB681" s="46"/>
      <c r="FC681" s="46"/>
      <c r="FD681" s="46"/>
      <c r="FE681" s="46"/>
      <c r="FF681" s="46"/>
      <c r="FG681" s="46"/>
      <c r="FH681" s="46"/>
      <c r="FI681" s="46"/>
      <c r="FJ681" s="46"/>
      <c r="FK681" s="46"/>
      <c r="FL681" s="46"/>
      <c r="FM681" s="46"/>
      <c r="FN681" s="46"/>
      <c r="FO681" s="46"/>
      <c r="FP681" s="46"/>
      <c r="FQ681" s="46"/>
      <c r="FR681" s="46"/>
      <c r="FS681" s="46"/>
      <c r="FT681" s="46"/>
      <c r="FU681" s="46"/>
      <c r="FV681" s="46"/>
      <c r="FW681" s="46"/>
      <c r="FX681" s="46"/>
      <c r="FY681" s="46"/>
      <c r="FZ681" s="46"/>
      <c r="GA681" s="46"/>
      <c r="GB681" s="46"/>
      <c r="GC681" s="46"/>
      <c r="GD681" s="46"/>
      <c r="GE681" s="46"/>
      <c r="GF681" s="46"/>
      <c r="GG681" s="46"/>
      <c r="GH681" s="46"/>
      <c r="GI681" s="46"/>
      <c r="GJ681" s="46"/>
      <c r="GK681" s="46"/>
      <c r="GL681" s="46"/>
      <c r="GM681" s="46"/>
      <c r="GN681" s="46"/>
      <c r="GO681" s="46"/>
      <c r="GP681" s="46"/>
      <c r="GQ681" s="46"/>
      <c r="GR681" s="46"/>
      <c r="GS681" s="46"/>
      <c r="GT681" s="46"/>
      <c r="GU681" s="46"/>
      <c r="GV681" s="46"/>
      <c r="GW681" s="46"/>
      <c r="GX681" s="46"/>
      <c r="GY681" s="46"/>
      <c r="GZ681" s="46"/>
      <c r="HA681" s="46"/>
      <c r="HB681" s="46"/>
      <c r="HC681" s="46"/>
      <c r="HD681" s="46"/>
      <c r="HE681" s="46"/>
      <c r="HF681" s="46"/>
      <c r="HG681" s="46"/>
      <c r="HH681" s="46"/>
      <c r="HI681" s="46"/>
      <c r="HJ681" s="46"/>
      <c r="HK681" s="46"/>
      <c r="HL681" s="46"/>
      <c r="HM681" s="46"/>
      <c r="HN681" s="46"/>
      <c r="HO681" s="46"/>
      <c r="HP681" s="46"/>
      <c r="HQ681" s="46"/>
      <c r="HR681" s="46"/>
      <c r="HS681" s="46"/>
      <c r="HT681" s="46"/>
      <c r="HU681" s="46"/>
      <c r="HV681" s="46"/>
      <c r="HW681" s="46"/>
      <c r="HX681" s="46"/>
      <c r="HY681" s="46"/>
      <c r="HZ681" s="46"/>
      <c r="IA681" s="46"/>
      <c r="IB681" s="46"/>
      <c r="IC681" s="46"/>
      <c r="ID681" s="46"/>
      <c r="IE681" s="46"/>
      <c r="IF681" s="46"/>
      <c r="IG681" s="46"/>
      <c r="IH681" s="46"/>
      <c r="II681" s="46"/>
      <c r="IJ681" s="46"/>
      <c r="IK681" s="46"/>
      <c r="IL681" s="46"/>
      <c r="IM681" s="46"/>
      <c r="IN681" s="46"/>
      <c r="IO681" s="46"/>
      <c r="IP681" s="46"/>
      <c r="IQ681" s="46"/>
      <c r="IR681" s="46"/>
      <c r="IS681" s="46"/>
      <c r="IT681" s="46"/>
      <c r="IU681" s="46"/>
      <c r="IV681" s="46"/>
      <c r="IW681" s="46"/>
      <c r="IX681" s="46"/>
      <c r="IY681" s="46"/>
      <c r="IZ681" s="46"/>
      <c r="JA681" s="46"/>
      <c r="JB681" s="46"/>
      <c r="JC681" s="46"/>
      <c r="JD681" s="46"/>
      <c r="JE681" s="46"/>
    </row>
    <row r="682" spans="1:265" s="7" customFormat="1" ht="15" customHeight="1" thickBot="1" x14ac:dyDescent="0.25">
      <c r="A682" s="98"/>
      <c r="B682" s="73" t="s">
        <v>368</v>
      </c>
      <c r="C682" s="118"/>
      <c r="D682" s="870" t="s">
        <v>592</v>
      </c>
      <c r="E682" s="879"/>
      <c r="F682" s="461"/>
      <c r="G682" s="462"/>
      <c r="H682" s="181" t="s">
        <v>351</v>
      </c>
      <c r="I682" s="181" t="s">
        <v>1371</v>
      </c>
      <c r="J682" s="1756" t="s">
        <v>1424</v>
      </c>
      <c r="K682" s="212" t="s">
        <v>1505</v>
      </c>
      <c r="L682" s="219"/>
      <c r="M682" s="511"/>
      <c r="N682" s="511"/>
      <c r="O682" s="219"/>
      <c r="P682" s="2159">
        <f t="shared" si="56"/>
        <v>0</v>
      </c>
      <c r="Q682" s="325"/>
      <c r="R682" s="326"/>
      <c r="S682" s="326">
        <v>4</v>
      </c>
      <c r="T682" s="326"/>
      <c r="U682" s="326"/>
      <c r="V682" s="326"/>
      <c r="W682" s="327"/>
      <c r="X682" s="119"/>
      <c r="Y682" s="119"/>
      <c r="Z682" s="63"/>
      <c r="AA682" s="46"/>
      <c r="AB682" s="46"/>
      <c r="AC682" s="46" t="str">
        <f t="shared" si="59"/>
        <v/>
      </c>
      <c r="AD682" s="46"/>
      <c r="AE682" s="46"/>
      <c r="AF682" s="2111">
        <f t="shared" si="57"/>
        <v>0</v>
      </c>
      <c r="AG682" s="2111">
        <f t="shared" si="58"/>
        <v>4</v>
      </c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  <c r="BP682" s="46"/>
      <c r="BQ682" s="46"/>
      <c r="BR682" s="46"/>
      <c r="BS682" s="46"/>
      <c r="BT682" s="46"/>
      <c r="BU682" s="46"/>
      <c r="BV682" s="46"/>
      <c r="BW682" s="46"/>
      <c r="BX682" s="46"/>
      <c r="BY682" s="46"/>
      <c r="BZ682" s="46"/>
      <c r="CA682" s="46"/>
      <c r="CB682" s="46"/>
      <c r="CC682" s="46"/>
      <c r="CD682" s="46"/>
      <c r="CE682" s="46"/>
      <c r="CF682" s="46"/>
      <c r="CG682" s="46"/>
      <c r="CH682" s="46"/>
      <c r="CI682" s="46"/>
      <c r="CJ682" s="46"/>
      <c r="CK682" s="46"/>
      <c r="CL682" s="46"/>
      <c r="CM682" s="46"/>
      <c r="CN682" s="46"/>
      <c r="CO682" s="46"/>
      <c r="CP682" s="46"/>
      <c r="CQ682" s="46"/>
      <c r="CR682" s="46"/>
      <c r="CS682" s="46"/>
      <c r="CT682" s="46"/>
      <c r="CU682" s="46"/>
      <c r="CV682" s="46"/>
      <c r="CW682" s="46"/>
      <c r="CX682" s="46"/>
      <c r="CY682" s="46"/>
      <c r="CZ682" s="46"/>
      <c r="DA682" s="46"/>
      <c r="DB682" s="46"/>
      <c r="DC682" s="46"/>
      <c r="DD682" s="46"/>
      <c r="DE682" s="46"/>
      <c r="DF682" s="46"/>
      <c r="DG682" s="46"/>
      <c r="DH682" s="46"/>
      <c r="DI682" s="46"/>
      <c r="DJ682" s="46"/>
      <c r="DK682" s="46"/>
      <c r="DL682" s="46"/>
      <c r="DM682" s="46"/>
      <c r="DN682" s="46"/>
      <c r="DO682" s="46"/>
      <c r="DP682" s="46"/>
      <c r="DQ682" s="46"/>
      <c r="DR682" s="46"/>
      <c r="DS682" s="46"/>
      <c r="DT682" s="46"/>
      <c r="DU682" s="46"/>
      <c r="DV682" s="46"/>
      <c r="DW682" s="46"/>
      <c r="DX682" s="46"/>
      <c r="DY682" s="46"/>
      <c r="DZ682" s="46"/>
      <c r="EA682" s="46"/>
      <c r="EB682" s="46"/>
      <c r="EC682" s="46"/>
      <c r="ED682" s="46"/>
      <c r="EE682" s="46"/>
      <c r="EF682" s="46"/>
      <c r="EG682" s="46"/>
      <c r="EH682" s="46"/>
      <c r="EI682" s="46"/>
      <c r="EJ682" s="46"/>
      <c r="EK682" s="46"/>
      <c r="EL682" s="46"/>
      <c r="EM682" s="46"/>
      <c r="EN682" s="46"/>
      <c r="EO682" s="46"/>
      <c r="EP682" s="46"/>
      <c r="EQ682" s="46"/>
      <c r="ER682" s="46"/>
      <c r="ES682" s="46"/>
      <c r="ET682" s="46"/>
      <c r="EU682" s="46"/>
      <c r="EV682" s="46"/>
      <c r="EW682" s="46"/>
      <c r="EX682" s="46"/>
      <c r="EY682" s="46"/>
      <c r="EZ682" s="46"/>
      <c r="FA682" s="46"/>
      <c r="FB682" s="46"/>
      <c r="FC682" s="46"/>
      <c r="FD682" s="46"/>
      <c r="FE682" s="46"/>
      <c r="FF682" s="46"/>
      <c r="FG682" s="46"/>
      <c r="FH682" s="46"/>
      <c r="FI682" s="46"/>
      <c r="FJ682" s="46"/>
      <c r="FK682" s="46"/>
      <c r="FL682" s="46"/>
      <c r="FM682" s="46"/>
      <c r="FN682" s="46"/>
      <c r="FO682" s="46"/>
      <c r="FP682" s="46"/>
      <c r="FQ682" s="46"/>
      <c r="FR682" s="46"/>
      <c r="FS682" s="46"/>
      <c r="FT682" s="46"/>
      <c r="FU682" s="46"/>
      <c r="FV682" s="46"/>
      <c r="FW682" s="46"/>
      <c r="FX682" s="46"/>
      <c r="FY682" s="46"/>
      <c r="FZ682" s="46"/>
      <c r="GA682" s="46"/>
      <c r="GB682" s="46"/>
      <c r="GC682" s="46"/>
      <c r="GD682" s="46"/>
      <c r="GE682" s="46"/>
      <c r="GF682" s="46"/>
      <c r="GG682" s="46"/>
      <c r="GH682" s="46"/>
      <c r="GI682" s="46"/>
      <c r="GJ682" s="46"/>
      <c r="GK682" s="46"/>
      <c r="GL682" s="46"/>
      <c r="GM682" s="46"/>
      <c r="GN682" s="46"/>
      <c r="GO682" s="46"/>
      <c r="GP682" s="46"/>
      <c r="GQ682" s="46"/>
      <c r="GR682" s="46"/>
      <c r="GS682" s="46"/>
      <c r="GT682" s="46"/>
      <c r="GU682" s="46"/>
      <c r="GV682" s="46"/>
      <c r="GW682" s="46"/>
      <c r="GX682" s="46"/>
      <c r="GY682" s="46"/>
      <c r="GZ682" s="46"/>
      <c r="HA682" s="46"/>
      <c r="HB682" s="46"/>
      <c r="HC682" s="46"/>
      <c r="HD682" s="46"/>
      <c r="HE682" s="46"/>
      <c r="HF682" s="46"/>
      <c r="HG682" s="46"/>
      <c r="HH682" s="46"/>
      <c r="HI682" s="46"/>
      <c r="HJ682" s="46"/>
      <c r="HK682" s="46"/>
      <c r="HL682" s="46"/>
      <c r="HM682" s="46"/>
      <c r="HN682" s="46"/>
      <c r="HO682" s="46"/>
      <c r="HP682" s="46"/>
      <c r="HQ682" s="46"/>
      <c r="HR682" s="46"/>
      <c r="HS682" s="46"/>
      <c r="HT682" s="46"/>
      <c r="HU682" s="46"/>
      <c r="HV682" s="46"/>
      <c r="HW682" s="46"/>
      <c r="HX682" s="46"/>
      <c r="HY682" s="46"/>
      <c r="HZ682" s="46"/>
      <c r="IA682" s="46"/>
      <c r="IB682" s="46"/>
      <c r="IC682" s="46"/>
      <c r="ID682" s="46"/>
      <c r="IE682" s="46"/>
      <c r="IF682" s="46"/>
      <c r="IG682" s="46"/>
      <c r="IH682" s="46"/>
      <c r="II682" s="46"/>
      <c r="IJ682" s="46"/>
      <c r="IK682" s="46"/>
      <c r="IL682" s="46"/>
      <c r="IM682" s="46"/>
      <c r="IN682" s="46"/>
      <c r="IO682" s="46"/>
      <c r="IP682" s="46"/>
      <c r="IQ682" s="46"/>
      <c r="IR682" s="46"/>
      <c r="IS682" s="46"/>
      <c r="IT682" s="46"/>
      <c r="IU682" s="46"/>
      <c r="IV682" s="46"/>
      <c r="IW682" s="46"/>
      <c r="IX682" s="46"/>
      <c r="IY682" s="46"/>
      <c r="IZ682" s="46"/>
      <c r="JA682" s="46"/>
      <c r="JB682" s="46"/>
      <c r="JC682" s="46"/>
      <c r="JD682" s="46"/>
      <c r="JE682" s="46"/>
    </row>
    <row r="683" spans="1:265" s="7" customFormat="1" ht="15" customHeight="1" thickBot="1" x14ac:dyDescent="0.25">
      <c r="A683" s="100"/>
      <c r="B683" s="92" t="s">
        <v>368</v>
      </c>
      <c r="C683" s="135"/>
      <c r="D683" s="873" t="s">
        <v>592</v>
      </c>
      <c r="E683" s="881"/>
      <c r="F683" s="470"/>
      <c r="G683" s="471"/>
      <c r="H683" s="200" t="s">
        <v>351</v>
      </c>
      <c r="I683" s="200" t="s">
        <v>1371</v>
      </c>
      <c r="J683" s="1756" t="s">
        <v>1424</v>
      </c>
      <c r="K683" s="212" t="s">
        <v>1506</v>
      </c>
      <c r="L683" s="221"/>
      <c r="M683" s="521"/>
      <c r="N683" s="521"/>
      <c r="O683" s="221"/>
      <c r="P683" s="2159">
        <f t="shared" si="56"/>
        <v>0</v>
      </c>
      <c r="Q683" s="338"/>
      <c r="R683" s="339"/>
      <c r="S683" s="339">
        <v>2</v>
      </c>
      <c r="T683" s="339"/>
      <c r="U683" s="339"/>
      <c r="V683" s="339"/>
      <c r="W683" s="340"/>
      <c r="X683" s="133">
        <f>SUBTOTAL(9,Q676:W683)</f>
        <v>40</v>
      </c>
      <c r="Y683" s="133">
        <f>X683</f>
        <v>40</v>
      </c>
      <c r="Z683" s="63"/>
      <c r="AA683" s="46"/>
      <c r="AB683" s="46"/>
      <c r="AC683" s="46" t="str">
        <f t="shared" si="59"/>
        <v/>
      </c>
      <c r="AD683" s="46"/>
      <c r="AE683" s="46"/>
      <c r="AF683" s="2111">
        <f t="shared" si="57"/>
        <v>0</v>
      </c>
      <c r="AG683" s="2111">
        <f t="shared" si="58"/>
        <v>2</v>
      </c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  <c r="BP683" s="46"/>
      <c r="BQ683" s="46"/>
      <c r="BR683" s="46"/>
      <c r="BS683" s="46"/>
      <c r="BT683" s="46"/>
      <c r="BU683" s="46"/>
      <c r="BV683" s="46"/>
      <c r="BW683" s="46"/>
      <c r="BX683" s="46"/>
      <c r="BY683" s="46"/>
      <c r="BZ683" s="46"/>
      <c r="CA683" s="46"/>
      <c r="CB683" s="46"/>
      <c r="CC683" s="46"/>
      <c r="CD683" s="46"/>
      <c r="CE683" s="46"/>
      <c r="CF683" s="46"/>
      <c r="CG683" s="46"/>
      <c r="CH683" s="46"/>
      <c r="CI683" s="46"/>
      <c r="CJ683" s="46"/>
      <c r="CK683" s="46"/>
      <c r="CL683" s="46"/>
      <c r="CM683" s="46"/>
      <c r="CN683" s="46"/>
      <c r="CO683" s="46"/>
      <c r="CP683" s="46"/>
      <c r="CQ683" s="46"/>
      <c r="CR683" s="46"/>
      <c r="CS683" s="46"/>
      <c r="CT683" s="46"/>
      <c r="CU683" s="46"/>
      <c r="CV683" s="46"/>
      <c r="CW683" s="46"/>
      <c r="CX683" s="46"/>
      <c r="CY683" s="46"/>
      <c r="CZ683" s="46"/>
      <c r="DA683" s="46"/>
      <c r="DB683" s="46"/>
      <c r="DC683" s="46"/>
      <c r="DD683" s="46"/>
      <c r="DE683" s="46"/>
      <c r="DF683" s="46"/>
      <c r="DG683" s="46"/>
      <c r="DH683" s="46"/>
      <c r="DI683" s="46"/>
      <c r="DJ683" s="46"/>
      <c r="DK683" s="46"/>
      <c r="DL683" s="46"/>
      <c r="DM683" s="46"/>
      <c r="DN683" s="46"/>
      <c r="DO683" s="46"/>
      <c r="DP683" s="46"/>
      <c r="DQ683" s="46"/>
      <c r="DR683" s="46"/>
      <c r="DS683" s="46"/>
      <c r="DT683" s="46"/>
      <c r="DU683" s="46"/>
      <c r="DV683" s="46"/>
      <c r="DW683" s="46"/>
      <c r="DX683" s="46"/>
      <c r="DY683" s="46"/>
      <c r="DZ683" s="46"/>
      <c r="EA683" s="46"/>
      <c r="EB683" s="46"/>
      <c r="EC683" s="46"/>
      <c r="ED683" s="46"/>
      <c r="EE683" s="46"/>
      <c r="EF683" s="46"/>
      <c r="EG683" s="46"/>
      <c r="EH683" s="46"/>
      <c r="EI683" s="46"/>
      <c r="EJ683" s="46"/>
      <c r="EK683" s="46"/>
      <c r="EL683" s="46"/>
      <c r="EM683" s="46"/>
      <c r="EN683" s="46"/>
      <c r="EO683" s="46"/>
      <c r="EP683" s="46"/>
      <c r="EQ683" s="46"/>
      <c r="ER683" s="46"/>
      <c r="ES683" s="46"/>
      <c r="ET683" s="46"/>
      <c r="EU683" s="46"/>
      <c r="EV683" s="46"/>
      <c r="EW683" s="46"/>
      <c r="EX683" s="46"/>
      <c r="EY683" s="46"/>
      <c r="EZ683" s="46"/>
      <c r="FA683" s="46"/>
      <c r="FB683" s="46"/>
      <c r="FC683" s="46"/>
      <c r="FD683" s="46"/>
      <c r="FE683" s="46"/>
      <c r="FF683" s="46"/>
      <c r="FG683" s="46"/>
      <c r="FH683" s="46"/>
      <c r="FI683" s="46"/>
      <c r="FJ683" s="46"/>
      <c r="FK683" s="46"/>
      <c r="FL683" s="46"/>
      <c r="FM683" s="46"/>
      <c r="FN683" s="46"/>
      <c r="FO683" s="46"/>
      <c r="FP683" s="46"/>
      <c r="FQ683" s="46"/>
      <c r="FR683" s="46"/>
      <c r="FS683" s="46"/>
      <c r="FT683" s="46"/>
      <c r="FU683" s="46"/>
      <c r="FV683" s="46"/>
      <c r="FW683" s="46"/>
      <c r="FX683" s="46"/>
      <c r="FY683" s="46"/>
      <c r="FZ683" s="46"/>
      <c r="GA683" s="46"/>
      <c r="GB683" s="46"/>
      <c r="GC683" s="46"/>
      <c r="GD683" s="46"/>
      <c r="GE683" s="46"/>
      <c r="GF683" s="46"/>
      <c r="GG683" s="46"/>
      <c r="GH683" s="46"/>
      <c r="GI683" s="46"/>
      <c r="GJ683" s="46"/>
      <c r="GK683" s="46"/>
      <c r="GL683" s="46"/>
      <c r="GM683" s="46"/>
      <c r="GN683" s="46"/>
      <c r="GO683" s="46"/>
      <c r="GP683" s="46"/>
      <c r="GQ683" s="46"/>
      <c r="GR683" s="46"/>
      <c r="GS683" s="46"/>
      <c r="GT683" s="46"/>
      <c r="GU683" s="46"/>
      <c r="GV683" s="46"/>
      <c r="GW683" s="46"/>
      <c r="GX683" s="46"/>
      <c r="GY683" s="46"/>
      <c r="GZ683" s="46"/>
      <c r="HA683" s="46"/>
      <c r="HB683" s="46"/>
      <c r="HC683" s="46"/>
      <c r="HD683" s="46"/>
      <c r="HE683" s="46"/>
      <c r="HF683" s="46"/>
      <c r="HG683" s="46"/>
      <c r="HH683" s="46"/>
      <c r="HI683" s="46"/>
      <c r="HJ683" s="46"/>
      <c r="HK683" s="46"/>
      <c r="HL683" s="46"/>
      <c r="HM683" s="46"/>
      <c r="HN683" s="46"/>
      <c r="HO683" s="46"/>
      <c r="HP683" s="46"/>
      <c r="HQ683" s="46"/>
      <c r="HR683" s="46"/>
      <c r="HS683" s="46"/>
      <c r="HT683" s="46"/>
      <c r="HU683" s="46"/>
      <c r="HV683" s="46"/>
      <c r="HW683" s="46"/>
      <c r="HX683" s="46"/>
      <c r="HY683" s="46"/>
      <c r="HZ683" s="46"/>
      <c r="IA683" s="46"/>
      <c r="IB683" s="46"/>
      <c r="IC683" s="46"/>
      <c r="ID683" s="46"/>
      <c r="IE683" s="46"/>
      <c r="IF683" s="46"/>
      <c r="IG683" s="46"/>
      <c r="IH683" s="46"/>
      <c r="II683" s="46"/>
      <c r="IJ683" s="46"/>
      <c r="IK683" s="46"/>
      <c r="IL683" s="46"/>
      <c r="IM683" s="46"/>
      <c r="IN683" s="46"/>
      <c r="IO683" s="46"/>
      <c r="IP683" s="46"/>
      <c r="IQ683" s="46"/>
      <c r="IR683" s="46"/>
      <c r="IS683" s="46"/>
      <c r="IT683" s="46"/>
      <c r="IU683" s="46"/>
      <c r="IV683" s="46"/>
      <c r="IW683" s="46"/>
      <c r="IX683" s="46"/>
      <c r="IY683" s="46"/>
      <c r="IZ683" s="46"/>
      <c r="JA683" s="46"/>
      <c r="JB683" s="46"/>
      <c r="JC683" s="46"/>
      <c r="JD683" s="46"/>
      <c r="JE683" s="46"/>
    </row>
    <row r="684" spans="1:265" s="7" customFormat="1" ht="15" customHeight="1" thickBot="1" x14ac:dyDescent="0.25">
      <c r="A684" s="98">
        <f>+A676+1</f>
        <v>72</v>
      </c>
      <c r="B684" s="632" t="s">
        <v>369</v>
      </c>
      <c r="C684" s="118" t="s">
        <v>35</v>
      </c>
      <c r="D684" s="868" t="s">
        <v>595</v>
      </c>
      <c r="E684" s="843" t="s">
        <v>87</v>
      </c>
      <c r="F684" s="459" t="s">
        <v>563</v>
      </c>
      <c r="G684" s="488" t="s">
        <v>596</v>
      </c>
      <c r="H684" s="199" t="s">
        <v>351</v>
      </c>
      <c r="I684" s="199" t="s">
        <v>1371</v>
      </c>
      <c r="J684" s="199"/>
      <c r="K684" s="218" t="s">
        <v>1195</v>
      </c>
      <c r="L684" s="218" t="s">
        <v>401</v>
      </c>
      <c r="M684" s="510">
        <v>7</v>
      </c>
      <c r="N684" s="510" t="s">
        <v>24</v>
      </c>
      <c r="O684" s="218" t="s">
        <v>839</v>
      </c>
      <c r="P684" s="2159">
        <f t="shared" si="56"/>
        <v>5</v>
      </c>
      <c r="Q684" s="322">
        <v>3</v>
      </c>
      <c r="R684" s="323">
        <v>2</v>
      </c>
      <c r="S684" s="323"/>
      <c r="T684" s="323"/>
      <c r="U684" s="323"/>
      <c r="V684" s="323"/>
      <c r="W684" s="324"/>
      <c r="X684" s="117"/>
      <c r="Y684" s="117"/>
      <c r="Z684" s="63" t="str">
        <f>C684</f>
        <v>TC</v>
      </c>
      <c r="AA684" s="46" t="s">
        <v>874</v>
      </c>
      <c r="AB684" s="46" t="s">
        <v>881</v>
      </c>
      <c r="AC684" s="46">
        <f t="shared" si="59"/>
        <v>9</v>
      </c>
      <c r="AD684" s="46"/>
      <c r="AE684" s="46"/>
      <c r="AF684" s="2111">
        <f t="shared" si="57"/>
        <v>5</v>
      </c>
      <c r="AG684" s="2111">
        <f t="shared" si="58"/>
        <v>0</v>
      </c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  <c r="BP684" s="46"/>
      <c r="BQ684" s="46"/>
      <c r="BR684" s="46"/>
      <c r="BS684" s="46"/>
      <c r="BT684" s="46"/>
      <c r="BU684" s="46"/>
      <c r="BV684" s="46"/>
      <c r="BW684" s="46"/>
      <c r="BX684" s="46"/>
      <c r="BY684" s="46"/>
      <c r="BZ684" s="46"/>
      <c r="CA684" s="46"/>
      <c r="CB684" s="46"/>
      <c r="CC684" s="46"/>
      <c r="CD684" s="46"/>
      <c r="CE684" s="46"/>
      <c r="CF684" s="46"/>
      <c r="CG684" s="46"/>
      <c r="CH684" s="46"/>
      <c r="CI684" s="46"/>
      <c r="CJ684" s="46"/>
      <c r="CK684" s="46"/>
      <c r="CL684" s="46"/>
      <c r="CM684" s="46"/>
      <c r="CN684" s="46"/>
      <c r="CO684" s="46"/>
      <c r="CP684" s="46"/>
      <c r="CQ684" s="46"/>
      <c r="CR684" s="46"/>
      <c r="CS684" s="46"/>
      <c r="CT684" s="46"/>
      <c r="CU684" s="46"/>
      <c r="CV684" s="46"/>
      <c r="CW684" s="46"/>
      <c r="CX684" s="46"/>
      <c r="CY684" s="46"/>
      <c r="CZ684" s="46"/>
      <c r="DA684" s="46"/>
      <c r="DB684" s="46"/>
      <c r="DC684" s="46"/>
      <c r="DD684" s="46"/>
      <c r="DE684" s="46"/>
      <c r="DF684" s="46"/>
      <c r="DG684" s="46"/>
      <c r="DH684" s="46"/>
      <c r="DI684" s="46"/>
      <c r="DJ684" s="46"/>
      <c r="DK684" s="46"/>
      <c r="DL684" s="46"/>
      <c r="DM684" s="46"/>
      <c r="DN684" s="46"/>
      <c r="DO684" s="46"/>
      <c r="DP684" s="46"/>
      <c r="DQ684" s="46"/>
      <c r="DR684" s="46"/>
      <c r="DS684" s="46"/>
      <c r="DT684" s="46"/>
      <c r="DU684" s="46"/>
      <c r="DV684" s="46"/>
      <c r="DW684" s="46"/>
      <c r="DX684" s="46"/>
      <c r="DY684" s="46"/>
      <c r="DZ684" s="46"/>
      <c r="EA684" s="46"/>
      <c r="EB684" s="46"/>
      <c r="EC684" s="46"/>
      <c r="ED684" s="46"/>
      <c r="EE684" s="46"/>
      <c r="EF684" s="46"/>
      <c r="EG684" s="46"/>
      <c r="EH684" s="46"/>
      <c r="EI684" s="46"/>
      <c r="EJ684" s="46"/>
      <c r="EK684" s="46"/>
      <c r="EL684" s="46"/>
      <c r="EM684" s="46"/>
      <c r="EN684" s="46"/>
      <c r="EO684" s="46"/>
      <c r="EP684" s="46"/>
      <c r="EQ684" s="46"/>
      <c r="ER684" s="46"/>
      <c r="ES684" s="46"/>
      <c r="ET684" s="46"/>
      <c r="EU684" s="46"/>
      <c r="EV684" s="46"/>
      <c r="EW684" s="46"/>
      <c r="EX684" s="46"/>
      <c r="EY684" s="46"/>
      <c r="EZ684" s="46"/>
      <c r="FA684" s="46"/>
      <c r="FB684" s="46"/>
      <c r="FC684" s="46"/>
      <c r="FD684" s="46"/>
      <c r="FE684" s="46"/>
      <c r="FF684" s="46"/>
      <c r="FG684" s="46"/>
      <c r="FH684" s="46"/>
      <c r="FI684" s="46"/>
      <c r="FJ684" s="46"/>
      <c r="FK684" s="46"/>
      <c r="FL684" s="46"/>
      <c r="FM684" s="46"/>
      <c r="FN684" s="46"/>
      <c r="FO684" s="46"/>
      <c r="FP684" s="46"/>
      <c r="FQ684" s="46"/>
      <c r="FR684" s="46"/>
      <c r="FS684" s="46"/>
      <c r="FT684" s="46"/>
      <c r="FU684" s="46"/>
      <c r="FV684" s="46"/>
      <c r="FW684" s="46"/>
      <c r="FX684" s="46"/>
      <c r="FY684" s="46"/>
      <c r="FZ684" s="46"/>
      <c r="GA684" s="46"/>
      <c r="GB684" s="46"/>
      <c r="GC684" s="46"/>
      <c r="GD684" s="46"/>
      <c r="GE684" s="46"/>
      <c r="GF684" s="46"/>
      <c r="GG684" s="46"/>
      <c r="GH684" s="46"/>
      <c r="GI684" s="46"/>
      <c r="GJ684" s="46"/>
      <c r="GK684" s="46"/>
      <c r="GL684" s="46"/>
      <c r="GM684" s="46"/>
      <c r="GN684" s="46"/>
      <c r="GO684" s="46"/>
      <c r="GP684" s="46"/>
      <c r="GQ684" s="46"/>
      <c r="GR684" s="46"/>
      <c r="GS684" s="46"/>
      <c r="GT684" s="46"/>
      <c r="GU684" s="46"/>
      <c r="GV684" s="46"/>
      <c r="GW684" s="46"/>
      <c r="GX684" s="46"/>
      <c r="GY684" s="46"/>
      <c r="GZ684" s="46"/>
      <c r="HA684" s="46"/>
      <c r="HB684" s="46"/>
      <c r="HC684" s="46"/>
      <c r="HD684" s="46"/>
      <c r="HE684" s="46"/>
      <c r="HF684" s="46"/>
      <c r="HG684" s="46"/>
      <c r="HH684" s="46"/>
      <c r="HI684" s="46"/>
      <c r="HJ684" s="46"/>
      <c r="HK684" s="46"/>
      <c r="HL684" s="46"/>
      <c r="HM684" s="46"/>
      <c r="HN684" s="46"/>
      <c r="HO684" s="46"/>
      <c r="HP684" s="46"/>
      <c r="HQ684" s="46"/>
      <c r="HR684" s="46"/>
      <c r="HS684" s="46"/>
      <c r="HT684" s="46"/>
      <c r="HU684" s="46"/>
      <c r="HV684" s="46"/>
      <c r="HW684" s="46"/>
      <c r="HX684" s="46"/>
      <c r="HY684" s="46"/>
      <c r="HZ684" s="46"/>
      <c r="IA684" s="46"/>
      <c r="IB684" s="46"/>
      <c r="IC684" s="46"/>
      <c r="ID684" s="46"/>
      <c r="IE684" s="46"/>
      <c r="IF684" s="46"/>
      <c r="IG684" s="46"/>
      <c r="IH684" s="46"/>
      <c r="II684" s="46"/>
      <c r="IJ684" s="46"/>
      <c r="IK684" s="46"/>
      <c r="IL684" s="46"/>
      <c r="IM684" s="46"/>
      <c r="IN684" s="46"/>
      <c r="IO684" s="46"/>
      <c r="IP684" s="46"/>
      <c r="IQ684" s="46"/>
      <c r="IR684" s="46"/>
      <c r="IS684" s="46"/>
      <c r="IT684" s="46"/>
      <c r="IU684" s="46"/>
      <c r="IV684" s="46"/>
      <c r="IW684" s="46"/>
      <c r="IX684" s="46"/>
      <c r="IY684" s="46"/>
      <c r="IZ684" s="46"/>
      <c r="JA684" s="46"/>
      <c r="JB684" s="46"/>
      <c r="JC684" s="46"/>
      <c r="JD684" s="46"/>
      <c r="JE684" s="46"/>
    </row>
    <row r="685" spans="1:265" s="7" customFormat="1" ht="15" customHeight="1" thickBot="1" x14ac:dyDescent="0.25">
      <c r="A685" s="98"/>
      <c r="B685" s="73" t="s">
        <v>369</v>
      </c>
      <c r="C685" s="118"/>
      <c r="D685" s="870" t="s">
        <v>595</v>
      </c>
      <c r="E685" s="926"/>
      <c r="F685" s="461"/>
      <c r="G685" s="489"/>
      <c r="H685" s="181" t="s">
        <v>351</v>
      </c>
      <c r="I685" s="181" t="s">
        <v>1371</v>
      </c>
      <c r="J685" s="181"/>
      <c r="K685" s="219" t="s">
        <v>1196</v>
      </c>
      <c r="L685" s="219" t="s">
        <v>401</v>
      </c>
      <c r="M685" s="511">
        <v>8</v>
      </c>
      <c r="N685" s="511" t="s">
        <v>24</v>
      </c>
      <c r="O685" s="219" t="s">
        <v>348</v>
      </c>
      <c r="P685" s="2159">
        <f t="shared" si="56"/>
        <v>5</v>
      </c>
      <c r="Q685" s="325">
        <v>3</v>
      </c>
      <c r="R685" s="326">
        <v>2</v>
      </c>
      <c r="S685" s="326"/>
      <c r="T685" s="326"/>
      <c r="U685" s="326"/>
      <c r="V685" s="326"/>
      <c r="W685" s="327"/>
      <c r="X685" s="119"/>
      <c r="Y685" s="119"/>
      <c r="Z685" s="63"/>
      <c r="AA685" s="46"/>
      <c r="AB685" s="46"/>
      <c r="AC685" s="46" t="str">
        <f t="shared" si="59"/>
        <v/>
      </c>
      <c r="AD685" s="46"/>
      <c r="AE685" s="46"/>
      <c r="AF685" s="2111">
        <f t="shared" si="57"/>
        <v>5</v>
      </c>
      <c r="AG685" s="2111">
        <f t="shared" si="58"/>
        <v>0</v>
      </c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  <c r="BP685" s="46"/>
      <c r="BQ685" s="46"/>
      <c r="BR685" s="46"/>
      <c r="BS685" s="46"/>
      <c r="BT685" s="46"/>
      <c r="BU685" s="46"/>
      <c r="BV685" s="46"/>
      <c r="BW685" s="46"/>
      <c r="BX685" s="46"/>
      <c r="BY685" s="46"/>
      <c r="BZ685" s="46"/>
      <c r="CA685" s="46"/>
      <c r="CB685" s="46"/>
      <c r="CC685" s="46"/>
      <c r="CD685" s="46"/>
      <c r="CE685" s="46"/>
      <c r="CF685" s="46"/>
      <c r="CG685" s="46"/>
      <c r="CH685" s="46"/>
      <c r="CI685" s="46"/>
      <c r="CJ685" s="46"/>
      <c r="CK685" s="46"/>
      <c r="CL685" s="46"/>
      <c r="CM685" s="46"/>
      <c r="CN685" s="46"/>
      <c r="CO685" s="46"/>
      <c r="CP685" s="46"/>
      <c r="CQ685" s="46"/>
      <c r="CR685" s="46"/>
      <c r="CS685" s="46"/>
      <c r="CT685" s="46"/>
      <c r="CU685" s="46"/>
      <c r="CV685" s="46"/>
      <c r="CW685" s="46"/>
      <c r="CX685" s="46"/>
      <c r="CY685" s="46"/>
      <c r="CZ685" s="46"/>
      <c r="DA685" s="46"/>
      <c r="DB685" s="46"/>
      <c r="DC685" s="46"/>
      <c r="DD685" s="46"/>
      <c r="DE685" s="46"/>
      <c r="DF685" s="46"/>
      <c r="DG685" s="46"/>
      <c r="DH685" s="46"/>
      <c r="DI685" s="46"/>
      <c r="DJ685" s="46"/>
      <c r="DK685" s="46"/>
      <c r="DL685" s="46"/>
      <c r="DM685" s="46"/>
      <c r="DN685" s="46"/>
      <c r="DO685" s="46"/>
      <c r="DP685" s="46"/>
      <c r="DQ685" s="46"/>
      <c r="DR685" s="46"/>
      <c r="DS685" s="46"/>
      <c r="DT685" s="46"/>
      <c r="DU685" s="46"/>
      <c r="DV685" s="46"/>
      <c r="DW685" s="46"/>
      <c r="DX685" s="46"/>
      <c r="DY685" s="46"/>
      <c r="DZ685" s="46"/>
      <c r="EA685" s="46"/>
      <c r="EB685" s="46"/>
      <c r="EC685" s="46"/>
      <c r="ED685" s="46"/>
      <c r="EE685" s="46"/>
      <c r="EF685" s="46"/>
      <c r="EG685" s="46"/>
      <c r="EH685" s="46"/>
      <c r="EI685" s="46"/>
      <c r="EJ685" s="46"/>
      <c r="EK685" s="46"/>
      <c r="EL685" s="46"/>
      <c r="EM685" s="46"/>
      <c r="EN685" s="46"/>
      <c r="EO685" s="46"/>
      <c r="EP685" s="46"/>
      <c r="EQ685" s="46"/>
      <c r="ER685" s="46"/>
      <c r="ES685" s="46"/>
      <c r="ET685" s="46"/>
      <c r="EU685" s="46"/>
      <c r="EV685" s="46"/>
      <c r="EW685" s="46"/>
      <c r="EX685" s="46"/>
      <c r="EY685" s="46"/>
      <c r="EZ685" s="46"/>
      <c r="FA685" s="46"/>
      <c r="FB685" s="46"/>
      <c r="FC685" s="46"/>
      <c r="FD685" s="46"/>
      <c r="FE685" s="46"/>
      <c r="FF685" s="46"/>
      <c r="FG685" s="46"/>
      <c r="FH685" s="46"/>
      <c r="FI685" s="46"/>
      <c r="FJ685" s="46"/>
      <c r="FK685" s="46"/>
      <c r="FL685" s="46"/>
      <c r="FM685" s="46"/>
      <c r="FN685" s="46"/>
      <c r="FO685" s="46"/>
      <c r="FP685" s="46"/>
      <c r="FQ685" s="46"/>
      <c r="FR685" s="46"/>
      <c r="FS685" s="46"/>
      <c r="FT685" s="46"/>
      <c r="FU685" s="46"/>
      <c r="FV685" s="46"/>
      <c r="FW685" s="46"/>
      <c r="FX685" s="46"/>
      <c r="FY685" s="46"/>
      <c r="FZ685" s="46"/>
      <c r="GA685" s="46"/>
      <c r="GB685" s="46"/>
      <c r="GC685" s="46"/>
      <c r="GD685" s="46"/>
      <c r="GE685" s="46"/>
      <c r="GF685" s="46"/>
      <c r="GG685" s="46"/>
      <c r="GH685" s="46"/>
      <c r="GI685" s="46"/>
      <c r="GJ685" s="46"/>
      <c r="GK685" s="46"/>
      <c r="GL685" s="46"/>
      <c r="GM685" s="46"/>
      <c r="GN685" s="46"/>
      <c r="GO685" s="46"/>
      <c r="GP685" s="46"/>
      <c r="GQ685" s="46"/>
      <c r="GR685" s="46"/>
      <c r="GS685" s="46"/>
      <c r="GT685" s="46"/>
      <c r="GU685" s="46"/>
      <c r="GV685" s="46"/>
      <c r="GW685" s="46"/>
      <c r="GX685" s="46"/>
      <c r="GY685" s="46"/>
      <c r="GZ685" s="46"/>
      <c r="HA685" s="46"/>
      <c r="HB685" s="46"/>
      <c r="HC685" s="46"/>
      <c r="HD685" s="46"/>
      <c r="HE685" s="46"/>
      <c r="HF685" s="46"/>
      <c r="HG685" s="46"/>
      <c r="HH685" s="46"/>
      <c r="HI685" s="46"/>
      <c r="HJ685" s="46"/>
      <c r="HK685" s="46"/>
      <c r="HL685" s="46"/>
      <c r="HM685" s="46"/>
      <c r="HN685" s="46"/>
      <c r="HO685" s="46"/>
      <c r="HP685" s="46"/>
      <c r="HQ685" s="46"/>
      <c r="HR685" s="46"/>
      <c r="HS685" s="46"/>
      <c r="HT685" s="46"/>
      <c r="HU685" s="46"/>
      <c r="HV685" s="46"/>
      <c r="HW685" s="46"/>
      <c r="HX685" s="46"/>
      <c r="HY685" s="46"/>
      <c r="HZ685" s="46"/>
      <c r="IA685" s="46"/>
      <c r="IB685" s="46"/>
      <c r="IC685" s="46"/>
      <c r="ID685" s="46"/>
      <c r="IE685" s="46"/>
      <c r="IF685" s="46"/>
      <c r="IG685" s="46"/>
      <c r="IH685" s="46"/>
      <c r="II685" s="46"/>
      <c r="IJ685" s="46"/>
      <c r="IK685" s="46"/>
      <c r="IL685" s="46"/>
      <c r="IM685" s="46"/>
      <c r="IN685" s="46"/>
      <c r="IO685" s="46"/>
      <c r="IP685" s="46"/>
      <c r="IQ685" s="46"/>
      <c r="IR685" s="46"/>
      <c r="IS685" s="46"/>
      <c r="IT685" s="46"/>
      <c r="IU685" s="46"/>
      <c r="IV685" s="46"/>
      <c r="IW685" s="46"/>
      <c r="IX685" s="46"/>
      <c r="IY685" s="46"/>
      <c r="IZ685" s="46"/>
      <c r="JA685" s="46"/>
      <c r="JB685" s="46"/>
      <c r="JC685" s="46"/>
      <c r="JD685" s="46"/>
      <c r="JE685" s="46"/>
    </row>
    <row r="686" spans="1:265" s="7" customFormat="1" ht="15" customHeight="1" thickBot="1" x14ac:dyDescent="0.25">
      <c r="A686" s="98"/>
      <c r="B686" s="73" t="s">
        <v>369</v>
      </c>
      <c r="C686" s="118"/>
      <c r="D686" s="870" t="s">
        <v>595</v>
      </c>
      <c r="E686" s="926"/>
      <c r="F686" s="461"/>
      <c r="G686" s="489"/>
      <c r="H686" s="181" t="s">
        <v>351</v>
      </c>
      <c r="I686" s="181" t="s">
        <v>1371</v>
      </c>
      <c r="J686" s="181"/>
      <c r="K686" s="219" t="s">
        <v>1389</v>
      </c>
      <c r="L686" s="219" t="s">
        <v>401</v>
      </c>
      <c r="M686" s="511">
        <v>2</v>
      </c>
      <c r="N686" s="511" t="s">
        <v>24</v>
      </c>
      <c r="O686" s="219" t="s">
        <v>348</v>
      </c>
      <c r="P686" s="2159">
        <f t="shared" si="56"/>
        <v>5</v>
      </c>
      <c r="Q686" s="325">
        <v>3</v>
      </c>
      <c r="R686" s="326">
        <v>2</v>
      </c>
      <c r="S686" s="326"/>
      <c r="T686" s="326"/>
      <c r="U686" s="326"/>
      <c r="V686" s="326"/>
      <c r="W686" s="327"/>
      <c r="X686" s="119"/>
      <c r="Y686" s="119"/>
      <c r="Z686" s="63"/>
      <c r="AA686" s="46"/>
      <c r="AB686" s="46"/>
      <c r="AC686" s="46" t="str">
        <f t="shared" si="59"/>
        <v/>
      </c>
      <c r="AD686" s="46"/>
      <c r="AE686" s="46"/>
      <c r="AF686" s="2111">
        <f t="shared" si="57"/>
        <v>5</v>
      </c>
      <c r="AG686" s="2111">
        <f t="shared" si="58"/>
        <v>0</v>
      </c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  <c r="BP686" s="46"/>
      <c r="BQ686" s="46"/>
      <c r="BR686" s="46"/>
      <c r="BS686" s="46"/>
      <c r="BT686" s="46"/>
      <c r="BU686" s="46"/>
      <c r="BV686" s="46"/>
      <c r="BW686" s="46"/>
      <c r="BX686" s="46"/>
      <c r="BY686" s="46"/>
      <c r="BZ686" s="46"/>
      <c r="CA686" s="46"/>
      <c r="CB686" s="46"/>
      <c r="CC686" s="46"/>
      <c r="CD686" s="46"/>
      <c r="CE686" s="46"/>
      <c r="CF686" s="46"/>
      <c r="CG686" s="46"/>
      <c r="CH686" s="46"/>
      <c r="CI686" s="46"/>
      <c r="CJ686" s="46"/>
      <c r="CK686" s="46"/>
      <c r="CL686" s="46"/>
      <c r="CM686" s="46"/>
      <c r="CN686" s="46"/>
      <c r="CO686" s="46"/>
      <c r="CP686" s="46"/>
      <c r="CQ686" s="46"/>
      <c r="CR686" s="46"/>
      <c r="CS686" s="46"/>
      <c r="CT686" s="46"/>
      <c r="CU686" s="46"/>
      <c r="CV686" s="46"/>
      <c r="CW686" s="46"/>
      <c r="CX686" s="46"/>
      <c r="CY686" s="46"/>
      <c r="CZ686" s="46"/>
      <c r="DA686" s="46"/>
      <c r="DB686" s="46"/>
      <c r="DC686" s="46"/>
      <c r="DD686" s="46"/>
      <c r="DE686" s="46"/>
      <c r="DF686" s="46"/>
      <c r="DG686" s="46"/>
      <c r="DH686" s="46"/>
      <c r="DI686" s="46"/>
      <c r="DJ686" s="46"/>
      <c r="DK686" s="46"/>
      <c r="DL686" s="46"/>
      <c r="DM686" s="46"/>
      <c r="DN686" s="46"/>
      <c r="DO686" s="46"/>
      <c r="DP686" s="46"/>
      <c r="DQ686" s="46"/>
      <c r="DR686" s="46"/>
      <c r="DS686" s="46"/>
      <c r="DT686" s="46"/>
      <c r="DU686" s="46"/>
      <c r="DV686" s="46"/>
      <c r="DW686" s="46"/>
      <c r="DX686" s="46"/>
      <c r="DY686" s="46"/>
      <c r="DZ686" s="46"/>
      <c r="EA686" s="46"/>
      <c r="EB686" s="46"/>
      <c r="EC686" s="46"/>
      <c r="ED686" s="46"/>
      <c r="EE686" s="46"/>
      <c r="EF686" s="46"/>
      <c r="EG686" s="46"/>
      <c r="EH686" s="46"/>
      <c r="EI686" s="46"/>
      <c r="EJ686" s="46"/>
      <c r="EK686" s="46"/>
      <c r="EL686" s="46"/>
      <c r="EM686" s="46"/>
      <c r="EN686" s="46"/>
      <c r="EO686" s="46"/>
      <c r="EP686" s="46"/>
      <c r="EQ686" s="46"/>
      <c r="ER686" s="46"/>
      <c r="ES686" s="46"/>
      <c r="ET686" s="46"/>
      <c r="EU686" s="46"/>
      <c r="EV686" s="46"/>
      <c r="EW686" s="46"/>
      <c r="EX686" s="46"/>
      <c r="EY686" s="46"/>
      <c r="EZ686" s="46"/>
      <c r="FA686" s="46"/>
      <c r="FB686" s="46"/>
      <c r="FC686" s="46"/>
      <c r="FD686" s="46"/>
      <c r="FE686" s="46"/>
      <c r="FF686" s="46"/>
      <c r="FG686" s="46"/>
      <c r="FH686" s="46"/>
      <c r="FI686" s="46"/>
      <c r="FJ686" s="46"/>
      <c r="FK686" s="46"/>
      <c r="FL686" s="46"/>
      <c r="FM686" s="46"/>
      <c r="FN686" s="46"/>
      <c r="FO686" s="46"/>
      <c r="FP686" s="46"/>
      <c r="FQ686" s="46"/>
      <c r="FR686" s="46"/>
      <c r="FS686" s="46"/>
      <c r="FT686" s="46"/>
      <c r="FU686" s="46"/>
      <c r="FV686" s="46"/>
      <c r="FW686" s="46"/>
      <c r="FX686" s="46"/>
      <c r="FY686" s="46"/>
      <c r="FZ686" s="46"/>
      <c r="GA686" s="46"/>
      <c r="GB686" s="46"/>
      <c r="GC686" s="46"/>
      <c r="GD686" s="46"/>
      <c r="GE686" s="46"/>
      <c r="GF686" s="46"/>
      <c r="GG686" s="46"/>
      <c r="GH686" s="46"/>
      <c r="GI686" s="46"/>
      <c r="GJ686" s="46"/>
      <c r="GK686" s="46"/>
      <c r="GL686" s="46"/>
      <c r="GM686" s="46"/>
      <c r="GN686" s="46"/>
      <c r="GO686" s="46"/>
      <c r="GP686" s="46"/>
      <c r="GQ686" s="46"/>
      <c r="GR686" s="46"/>
      <c r="GS686" s="46"/>
      <c r="GT686" s="46"/>
      <c r="GU686" s="46"/>
      <c r="GV686" s="46"/>
      <c r="GW686" s="46"/>
      <c r="GX686" s="46"/>
      <c r="GY686" s="46"/>
      <c r="GZ686" s="46"/>
      <c r="HA686" s="46"/>
      <c r="HB686" s="46"/>
      <c r="HC686" s="46"/>
      <c r="HD686" s="46"/>
      <c r="HE686" s="46"/>
      <c r="HF686" s="46"/>
      <c r="HG686" s="46"/>
      <c r="HH686" s="46"/>
      <c r="HI686" s="46"/>
      <c r="HJ686" s="46"/>
      <c r="HK686" s="46"/>
      <c r="HL686" s="46"/>
      <c r="HM686" s="46"/>
      <c r="HN686" s="46"/>
      <c r="HO686" s="46"/>
      <c r="HP686" s="46"/>
      <c r="HQ686" s="46"/>
      <c r="HR686" s="46"/>
      <c r="HS686" s="46"/>
      <c r="HT686" s="46"/>
      <c r="HU686" s="46"/>
      <c r="HV686" s="46"/>
      <c r="HW686" s="46"/>
      <c r="HX686" s="46"/>
      <c r="HY686" s="46"/>
      <c r="HZ686" s="46"/>
      <c r="IA686" s="46"/>
      <c r="IB686" s="46"/>
      <c r="IC686" s="46"/>
      <c r="ID686" s="46"/>
      <c r="IE686" s="46"/>
      <c r="IF686" s="46"/>
      <c r="IG686" s="46"/>
      <c r="IH686" s="46"/>
      <c r="II686" s="46"/>
      <c r="IJ686" s="46"/>
      <c r="IK686" s="46"/>
      <c r="IL686" s="46"/>
      <c r="IM686" s="46"/>
      <c r="IN686" s="46"/>
      <c r="IO686" s="46"/>
      <c r="IP686" s="46"/>
      <c r="IQ686" s="46"/>
      <c r="IR686" s="46"/>
      <c r="IS686" s="46"/>
      <c r="IT686" s="46"/>
      <c r="IU686" s="46"/>
      <c r="IV686" s="46"/>
      <c r="IW686" s="46"/>
      <c r="IX686" s="46"/>
      <c r="IY686" s="46"/>
      <c r="IZ686" s="46"/>
      <c r="JA686" s="46"/>
      <c r="JB686" s="46"/>
      <c r="JC686" s="46"/>
      <c r="JD686" s="46"/>
      <c r="JE686" s="46"/>
    </row>
    <row r="687" spans="1:265" ht="15" customHeight="1" thickBot="1" x14ac:dyDescent="0.25">
      <c r="A687" s="250"/>
      <c r="B687" s="73" t="s">
        <v>369</v>
      </c>
      <c r="C687" s="251"/>
      <c r="D687" s="872" t="s">
        <v>595</v>
      </c>
      <c r="E687" s="927"/>
      <c r="F687" s="461"/>
      <c r="G687" s="489"/>
      <c r="H687" s="182" t="s">
        <v>351</v>
      </c>
      <c r="I687" s="182" t="s">
        <v>1371</v>
      </c>
      <c r="J687" s="1758" t="s">
        <v>1424</v>
      </c>
      <c r="K687" s="742" t="s">
        <v>1508</v>
      </c>
      <c r="L687" s="220"/>
      <c r="M687" s="520"/>
      <c r="N687" s="520"/>
      <c r="O687" s="220"/>
      <c r="P687" s="2159">
        <f t="shared" si="56"/>
        <v>0</v>
      </c>
      <c r="Q687" s="325"/>
      <c r="R687" s="326"/>
      <c r="S687" s="326"/>
      <c r="T687" s="326"/>
      <c r="U687" s="326"/>
      <c r="V687" s="326"/>
      <c r="W687" s="327">
        <v>4</v>
      </c>
      <c r="X687" s="83"/>
      <c r="Y687" s="83"/>
      <c r="Z687" s="63"/>
      <c r="AC687" s="46" t="str">
        <f t="shared" si="59"/>
        <v/>
      </c>
      <c r="AF687" s="2111">
        <f t="shared" si="57"/>
        <v>0</v>
      </c>
      <c r="AG687" s="2111">
        <f t="shared" si="58"/>
        <v>4</v>
      </c>
    </row>
    <row r="688" spans="1:265" ht="15" customHeight="1" thickBot="1" x14ac:dyDescent="0.25">
      <c r="A688" s="250"/>
      <c r="B688" s="73" t="s">
        <v>369</v>
      </c>
      <c r="C688" s="251"/>
      <c r="D688" s="872" t="s">
        <v>595</v>
      </c>
      <c r="E688" s="927"/>
      <c r="F688" s="461"/>
      <c r="G688" s="489"/>
      <c r="H688" s="182" t="s">
        <v>351</v>
      </c>
      <c r="I688" s="182" t="s">
        <v>1371</v>
      </c>
      <c r="J688" s="1757" t="s">
        <v>1424</v>
      </c>
      <c r="K688" s="220" t="s">
        <v>1507</v>
      </c>
      <c r="L688" s="220"/>
      <c r="M688" s="520"/>
      <c r="N688" s="520"/>
      <c r="O688" s="220"/>
      <c r="P688" s="2159">
        <f t="shared" si="56"/>
        <v>0</v>
      </c>
      <c r="Q688" s="325"/>
      <c r="R688" s="326"/>
      <c r="S688" s="326"/>
      <c r="T688" s="326"/>
      <c r="U688" s="326"/>
      <c r="V688" s="326"/>
      <c r="W688" s="327">
        <v>5</v>
      </c>
      <c r="X688" s="83"/>
      <c r="Y688" s="83"/>
      <c r="Z688" s="63"/>
      <c r="AC688" s="46" t="str">
        <f t="shared" si="59"/>
        <v/>
      </c>
      <c r="AF688" s="2111">
        <f t="shared" si="57"/>
        <v>0</v>
      </c>
      <c r="AG688" s="2111">
        <f t="shared" si="58"/>
        <v>5</v>
      </c>
    </row>
    <row r="689" spans="1:265" s="7" customFormat="1" ht="15" customHeight="1" thickBot="1" x14ac:dyDescent="0.25">
      <c r="A689" s="98"/>
      <c r="B689" s="73" t="s">
        <v>369</v>
      </c>
      <c r="C689" s="118"/>
      <c r="D689" s="870" t="s">
        <v>595</v>
      </c>
      <c r="E689" s="926"/>
      <c r="F689" s="461"/>
      <c r="G689" s="489"/>
      <c r="H689" s="181" t="s">
        <v>351</v>
      </c>
      <c r="I689" s="181" t="s">
        <v>1371</v>
      </c>
      <c r="J689" s="1792" t="s">
        <v>95</v>
      </c>
      <c r="K689" s="219" t="s">
        <v>1821</v>
      </c>
      <c r="L689" s="219"/>
      <c r="M689" s="511"/>
      <c r="N689" s="511"/>
      <c r="O689" s="219"/>
      <c r="P689" s="2159">
        <f t="shared" si="56"/>
        <v>0</v>
      </c>
      <c r="Q689" s="325"/>
      <c r="R689" s="326"/>
      <c r="S689" s="326"/>
      <c r="T689" s="326"/>
      <c r="U689" s="326">
        <v>10</v>
      </c>
      <c r="V689" s="326"/>
      <c r="W689" s="327"/>
      <c r="X689" s="119"/>
      <c r="Y689" s="119"/>
      <c r="Z689" s="63"/>
      <c r="AA689" s="46"/>
      <c r="AB689" s="46"/>
      <c r="AC689" s="46" t="str">
        <f t="shared" si="59"/>
        <v/>
      </c>
      <c r="AD689" s="46"/>
      <c r="AE689" s="46"/>
      <c r="AF689" s="2111">
        <f t="shared" si="57"/>
        <v>0</v>
      </c>
      <c r="AG689" s="2111">
        <f t="shared" si="58"/>
        <v>0</v>
      </c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  <c r="BP689" s="46"/>
      <c r="BQ689" s="46"/>
      <c r="BR689" s="46"/>
      <c r="BS689" s="46"/>
      <c r="BT689" s="46"/>
      <c r="BU689" s="46"/>
      <c r="BV689" s="46"/>
      <c r="BW689" s="46"/>
      <c r="BX689" s="46"/>
      <c r="BY689" s="46"/>
      <c r="BZ689" s="46"/>
      <c r="CA689" s="46"/>
      <c r="CB689" s="46"/>
      <c r="CC689" s="46"/>
      <c r="CD689" s="46"/>
      <c r="CE689" s="46"/>
      <c r="CF689" s="46"/>
      <c r="CG689" s="46"/>
      <c r="CH689" s="46"/>
      <c r="CI689" s="46"/>
      <c r="CJ689" s="46"/>
      <c r="CK689" s="46"/>
      <c r="CL689" s="46"/>
      <c r="CM689" s="46"/>
      <c r="CN689" s="46"/>
      <c r="CO689" s="46"/>
      <c r="CP689" s="46"/>
      <c r="CQ689" s="46"/>
      <c r="CR689" s="46"/>
      <c r="CS689" s="46"/>
      <c r="CT689" s="46"/>
      <c r="CU689" s="46"/>
      <c r="CV689" s="46"/>
      <c r="CW689" s="46"/>
      <c r="CX689" s="46"/>
      <c r="CY689" s="46"/>
      <c r="CZ689" s="46"/>
      <c r="DA689" s="46"/>
      <c r="DB689" s="46"/>
      <c r="DC689" s="46"/>
      <c r="DD689" s="46"/>
      <c r="DE689" s="46"/>
      <c r="DF689" s="46"/>
      <c r="DG689" s="46"/>
      <c r="DH689" s="46"/>
      <c r="DI689" s="46"/>
      <c r="DJ689" s="46"/>
      <c r="DK689" s="46"/>
      <c r="DL689" s="46"/>
      <c r="DM689" s="46"/>
      <c r="DN689" s="46"/>
      <c r="DO689" s="46"/>
      <c r="DP689" s="46"/>
      <c r="DQ689" s="46"/>
      <c r="DR689" s="46"/>
      <c r="DS689" s="46"/>
      <c r="DT689" s="46"/>
      <c r="DU689" s="46"/>
      <c r="DV689" s="46"/>
      <c r="DW689" s="46"/>
      <c r="DX689" s="46"/>
      <c r="DY689" s="46"/>
      <c r="DZ689" s="46"/>
      <c r="EA689" s="46"/>
      <c r="EB689" s="46"/>
      <c r="EC689" s="46"/>
      <c r="ED689" s="46"/>
      <c r="EE689" s="46"/>
      <c r="EF689" s="46"/>
      <c r="EG689" s="46"/>
      <c r="EH689" s="46"/>
      <c r="EI689" s="46"/>
      <c r="EJ689" s="46"/>
      <c r="EK689" s="46"/>
      <c r="EL689" s="46"/>
      <c r="EM689" s="46"/>
      <c r="EN689" s="46"/>
      <c r="EO689" s="46"/>
      <c r="EP689" s="46"/>
      <c r="EQ689" s="46"/>
      <c r="ER689" s="46"/>
      <c r="ES689" s="46"/>
      <c r="ET689" s="46"/>
      <c r="EU689" s="46"/>
      <c r="EV689" s="46"/>
      <c r="EW689" s="46"/>
      <c r="EX689" s="46"/>
      <c r="EY689" s="46"/>
      <c r="EZ689" s="46"/>
      <c r="FA689" s="46"/>
      <c r="FB689" s="46"/>
      <c r="FC689" s="46"/>
      <c r="FD689" s="46"/>
      <c r="FE689" s="46"/>
      <c r="FF689" s="46"/>
      <c r="FG689" s="46"/>
      <c r="FH689" s="46"/>
      <c r="FI689" s="46"/>
      <c r="FJ689" s="46"/>
      <c r="FK689" s="46"/>
      <c r="FL689" s="46"/>
      <c r="FM689" s="46"/>
      <c r="FN689" s="46"/>
      <c r="FO689" s="46"/>
      <c r="FP689" s="46"/>
      <c r="FQ689" s="46"/>
      <c r="FR689" s="46"/>
      <c r="FS689" s="46"/>
      <c r="FT689" s="46"/>
      <c r="FU689" s="46"/>
      <c r="FV689" s="46"/>
      <c r="FW689" s="46"/>
      <c r="FX689" s="46"/>
      <c r="FY689" s="46"/>
      <c r="FZ689" s="46"/>
      <c r="GA689" s="46"/>
      <c r="GB689" s="46"/>
      <c r="GC689" s="46"/>
      <c r="GD689" s="46"/>
      <c r="GE689" s="46"/>
      <c r="GF689" s="46"/>
      <c r="GG689" s="46"/>
      <c r="GH689" s="46"/>
      <c r="GI689" s="46"/>
      <c r="GJ689" s="46"/>
      <c r="GK689" s="46"/>
      <c r="GL689" s="46"/>
      <c r="GM689" s="46"/>
      <c r="GN689" s="46"/>
      <c r="GO689" s="46"/>
      <c r="GP689" s="46"/>
      <c r="GQ689" s="46"/>
      <c r="GR689" s="46"/>
      <c r="GS689" s="46"/>
      <c r="GT689" s="46"/>
      <c r="GU689" s="46"/>
      <c r="GV689" s="46"/>
      <c r="GW689" s="46"/>
      <c r="GX689" s="46"/>
      <c r="GY689" s="46"/>
      <c r="GZ689" s="46"/>
      <c r="HA689" s="46"/>
      <c r="HB689" s="46"/>
      <c r="HC689" s="46"/>
      <c r="HD689" s="46"/>
      <c r="HE689" s="46"/>
      <c r="HF689" s="46"/>
      <c r="HG689" s="46"/>
      <c r="HH689" s="46"/>
      <c r="HI689" s="46"/>
      <c r="HJ689" s="46"/>
      <c r="HK689" s="46"/>
      <c r="HL689" s="46"/>
      <c r="HM689" s="46"/>
      <c r="HN689" s="46"/>
      <c r="HO689" s="46"/>
      <c r="HP689" s="46"/>
      <c r="HQ689" s="46"/>
      <c r="HR689" s="46"/>
      <c r="HS689" s="46"/>
      <c r="HT689" s="46"/>
      <c r="HU689" s="46"/>
      <c r="HV689" s="46"/>
      <c r="HW689" s="46"/>
      <c r="HX689" s="46"/>
      <c r="HY689" s="46"/>
      <c r="HZ689" s="46"/>
      <c r="IA689" s="46"/>
      <c r="IB689" s="46"/>
      <c r="IC689" s="46"/>
      <c r="ID689" s="46"/>
      <c r="IE689" s="46"/>
      <c r="IF689" s="46"/>
      <c r="IG689" s="46"/>
      <c r="IH689" s="46"/>
      <c r="II689" s="46"/>
      <c r="IJ689" s="46"/>
      <c r="IK689" s="46"/>
      <c r="IL689" s="46"/>
      <c r="IM689" s="46"/>
      <c r="IN689" s="46"/>
      <c r="IO689" s="46"/>
      <c r="IP689" s="46"/>
      <c r="IQ689" s="46"/>
      <c r="IR689" s="46"/>
      <c r="IS689" s="46"/>
      <c r="IT689" s="46"/>
      <c r="IU689" s="46"/>
      <c r="IV689" s="46"/>
      <c r="IW689" s="46"/>
      <c r="IX689" s="46"/>
      <c r="IY689" s="46"/>
      <c r="IZ689" s="46"/>
      <c r="JA689" s="46"/>
      <c r="JB689" s="46"/>
      <c r="JC689" s="46"/>
      <c r="JD689" s="46"/>
      <c r="JE689" s="46"/>
    </row>
    <row r="690" spans="1:265" s="7" customFormat="1" ht="15" customHeight="1" thickBot="1" x14ac:dyDescent="0.25">
      <c r="A690" s="98"/>
      <c r="B690" s="73" t="s">
        <v>369</v>
      </c>
      <c r="C690" s="118"/>
      <c r="D690" s="870" t="s">
        <v>595</v>
      </c>
      <c r="E690" s="926"/>
      <c r="F690" s="461"/>
      <c r="G690" s="489"/>
      <c r="H690" s="181" t="s">
        <v>351</v>
      </c>
      <c r="I690" s="181" t="s">
        <v>1371</v>
      </c>
      <c r="J690" s="1756" t="s">
        <v>1424</v>
      </c>
      <c r="K690" s="212" t="s">
        <v>1505</v>
      </c>
      <c r="L690" s="219"/>
      <c r="M690" s="511"/>
      <c r="N690" s="511"/>
      <c r="O690" s="219"/>
      <c r="P690" s="2159">
        <f t="shared" si="56"/>
        <v>0</v>
      </c>
      <c r="Q690" s="325"/>
      <c r="R690" s="326"/>
      <c r="S690" s="326">
        <v>4</v>
      </c>
      <c r="T690" s="326"/>
      <c r="U690" s="326"/>
      <c r="V690" s="326"/>
      <c r="W690" s="327"/>
      <c r="X690" s="119"/>
      <c r="Y690" s="119"/>
      <c r="Z690" s="63"/>
      <c r="AA690" s="46"/>
      <c r="AB690" s="46"/>
      <c r="AC690" s="46" t="str">
        <f t="shared" si="59"/>
        <v/>
      </c>
      <c r="AD690" s="46"/>
      <c r="AE690" s="46"/>
      <c r="AF690" s="2111">
        <f t="shared" si="57"/>
        <v>0</v>
      </c>
      <c r="AG690" s="2111">
        <f t="shared" si="58"/>
        <v>4</v>
      </c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  <c r="BP690" s="46"/>
      <c r="BQ690" s="46"/>
      <c r="BR690" s="46"/>
      <c r="BS690" s="46"/>
      <c r="BT690" s="46"/>
      <c r="BU690" s="46"/>
      <c r="BV690" s="46"/>
      <c r="BW690" s="46"/>
      <c r="BX690" s="46"/>
      <c r="BY690" s="46"/>
      <c r="BZ690" s="46"/>
      <c r="CA690" s="46"/>
      <c r="CB690" s="46"/>
      <c r="CC690" s="46"/>
      <c r="CD690" s="46"/>
      <c r="CE690" s="46"/>
      <c r="CF690" s="46"/>
      <c r="CG690" s="46"/>
      <c r="CH690" s="46"/>
      <c r="CI690" s="46"/>
      <c r="CJ690" s="46"/>
      <c r="CK690" s="46"/>
      <c r="CL690" s="46"/>
      <c r="CM690" s="46"/>
      <c r="CN690" s="46"/>
      <c r="CO690" s="46"/>
      <c r="CP690" s="46"/>
      <c r="CQ690" s="46"/>
      <c r="CR690" s="46"/>
      <c r="CS690" s="46"/>
      <c r="CT690" s="46"/>
      <c r="CU690" s="46"/>
      <c r="CV690" s="46"/>
      <c r="CW690" s="46"/>
      <c r="CX690" s="46"/>
      <c r="CY690" s="46"/>
      <c r="CZ690" s="46"/>
      <c r="DA690" s="46"/>
      <c r="DB690" s="46"/>
      <c r="DC690" s="46"/>
      <c r="DD690" s="46"/>
      <c r="DE690" s="46"/>
      <c r="DF690" s="46"/>
      <c r="DG690" s="46"/>
      <c r="DH690" s="46"/>
      <c r="DI690" s="46"/>
      <c r="DJ690" s="46"/>
      <c r="DK690" s="46"/>
      <c r="DL690" s="46"/>
      <c r="DM690" s="46"/>
      <c r="DN690" s="46"/>
      <c r="DO690" s="46"/>
      <c r="DP690" s="46"/>
      <c r="DQ690" s="46"/>
      <c r="DR690" s="46"/>
      <c r="DS690" s="46"/>
      <c r="DT690" s="46"/>
      <c r="DU690" s="46"/>
      <c r="DV690" s="46"/>
      <c r="DW690" s="46"/>
      <c r="DX690" s="46"/>
      <c r="DY690" s="46"/>
      <c r="DZ690" s="46"/>
      <c r="EA690" s="46"/>
      <c r="EB690" s="46"/>
      <c r="EC690" s="46"/>
      <c r="ED690" s="46"/>
      <c r="EE690" s="46"/>
      <c r="EF690" s="46"/>
      <c r="EG690" s="46"/>
      <c r="EH690" s="46"/>
      <c r="EI690" s="46"/>
      <c r="EJ690" s="46"/>
      <c r="EK690" s="46"/>
      <c r="EL690" s="46"/>
      <c r="EM690" s="46"/>
      <c r="EN690" s="46"/>
      <c r="EO690" s="46"/>
      <c r="EP690" s="46"/>
      <c r="EQ690" s="46"/>
      <c r="ER690" s="46"/>
      <c r="ES690" s="46"/>
      <c r="ET690" s="46"/>
      <c r="EU690" s="46"/>
      <c r="EV690" s="46"/>
      <c r="EW690" s="46"/>
      <c r="EX690" s="46"/>
      <c r="EY690" s="46"/>
      <c r="EZ690" s="46"/>
      <c r="FA690" s="46"/>
      <c r="FB690" s="46"/>
      <c r="FC690" s="46"/>
      <c r="FD690" s="46"/>
      <c r="FE690" s="46"/>
      <c r="FF690" s="46"/>
      <c r="FG690" s="46"/>
      <c r="FH690" s="46"/>
      <c r="FI690" s="46"/>
      <c r="FJ690" s="46"/>
      <c r="FK690" s="46"/>
      <c r="FL690" s="46"/>
      <c r="FM690" s="46"/>
      <c r="FN690" s="46"/>
      <c r="FO690" s="46"/>
      <c r="FP690" s="46"/>
      <c r="FQ690" s="46"/>
      <c r="FR690" s="46"/>
      <c r="FS690" s="46"/>
      <c r="FT690" s="46"/>
      <c r="FU690" s="46"/>
      <c r="FV690" s="46"/>
      <c r="FW690" s="46"/>
      <c r="FX690" s="46"/>
      <c r="FY690" s="46"/>
      <c r="FZ690" s="46"/>
      <c r="GA690" s="46"/>
      <c r="GB690" s="46"/>
      <c r="GC690" s="46"/>
      <c r="GD690" s="46"/>
      <c r="GE690" s="46"/>
      <c r="GF690" s="46"/>
      <c r="GG690" s="46"/>
      <c r="GH690" s="46"/>
      <c r="GI690" s="46"/>
      <c r="GJ690" s="46"/>
      <c r="GK690" s="46"/>
      <c r="GL690" s="46"/>
      <c r="GM690" s="46"/>
      <c r="GN690" s="46"/>
      <c r="GO690" s="46"/>
      <c r="GP690" s="46"/>
      <c r="GQ690" s="46"/>
      <c r="GR690" s="46"/>
      <c r="GS690" s="46"/>
      <c r="GT690" s="46"/>
      <c r="GU690" s="46"/>
      <c r="GV690" s="46"/>
      <c r="GW690" s="46"/>
      <c r="GX690" s="46"/>
      <c r="GY690" s="46"/>
      <c r="GZ690" s="46"/>
      <c r="HA690" s="46"/>
      <c r="HB690" s="46"/>
      <c r="HC690" s="46"/>
      <c r="HD690" s="46"/>
      <c r="HE690" s="46"/>
      <c r="HF690" s="46"/>
      <c r="HG690" s="46"/>
      <c r="HH690" s="46"/>
      <c r="HI690" s="46"/>
      <c r="HJ690" s="46"/>
      <c r="HK690" s="46"/>
      <c r="HL690" s="46"/>
      <c r="HM690" s="46"/>
      <c r="HN690" s="46"/>
      <c r="HO690" s="46"/>
      <c r="HP690" s="46"/>
      <c r="HQ690" s="46"/>
      <c r="HR690" s="46"/>
      <c r="HS690" s="46"/>
      <c r="HT690" s="46"/>
      <c r="HU690" s="46"/>
      <c r="HV690" s="46"/>
      <c r="HW690" s="46"/>
      <c r="HX690" s="46"/>
      <c r="HY690" s="46"/>
      <c r="HZ690" s="46"/>
      <c r="IA690" s="46"/>
      <c r="IB690" s="46"/>
      <c r="IC690" s="46"/>
      <c r="ID690" s="46"/>
      <c r="IE690" s="46"/>
      <c r="IF690" s="46"/>
      <c r="IG690" s="46"/>
      <c r="IH690" s="46"/>
      <c r="II690" s="46"/>
      <c r="IJ690" s="46"/>
      <c r="IK690" s="46"/>
      <c r="IL690" s="46"/>
      <c r="IM690" s="46"/>
      <c r="IN690" s="46"/>
      <c r="IO690" s="46"/>
      <c r="IP690" s="46"/>
      <c r="IQ690" s="46"/>
      <c r="IR690" s="46"/>
      <c r="IS690" s="46"/>
      <c r="IT690" s="46"/>
      <c r="IU690" s="46"/>
      <c r="IV690" s="46"/>
      <c r="IW690" s="46"/>
      <c r="IX690" s="46"/>
      <c r="IY690" s="46"/>
      <c r="IZ690" s="46"/>
      <c r="JA690" s="46"/>
      <c r="JB690" s="46"/>
      <c r="JC690" s="46"/>
      <c r="JD690" s="46"/>
      <c r="JE690" s="46"/>
    </row>
    <row r="691" spans="1:265" s="7" customFormat="1" ht="15" customHeight="1" thickBot="1" x14ac:dyDescent="0.25">
      <c r="A691" s="98"/>
      <c r="B691" s="73" t="s">
        <v>369</v>
      </c>
      <c r="C691" s="118"/>
      <c r="D691" s="873" t="s">
        <v>595</v>
      </c>
      <c r="E691" s="928"/>
      <c r="F691" s="470"/>
      <c r="G691" s="844"/>
      <c r="H691" s="200" t="s">
        <v>351</v>
      </c>
      <c r="I691" s="200" t="s">
        <v>1371</v>
      </c>
      <c r="J691" s="1756" t="s">
        <v>1424</v>
      </c>
      <c r="K691" s="212" t="s">
        <v>1506</v>
      </c>
      <c r="L691" s="221"/>
      <c r="M691" s="521"/>
      <c r="N691" s="521"/>
      <c r="O691" s="221"/>
      <c r="P691" s="2159">
        <f t="shared" si="56"/>
        <v>0</v>
      </c>
      <c r="Q691" s="338"/>
      <c r="R691" s="339"/>
      <c r="S691" s="339">
        <v>2</v>
      </c>
      <c r="T691" s="339"/>
      <c r="U691" s="339"/>
      <c r="V691" s="339"/>
      <c r="W691" s="340"/>
      <c r="X691" s="255">
        <f>SUM(Q684:W691)</f>
        <v>40</v>
      </c>
      <c r="Y691" s="133">
        <f>X691</f>
        <v>40</v>
      </c>
      <c r="Z691" s="63"/>
      <c r="AA691" s="46"/>
      <c r="AB691" s="46"/>
      <c r="AC691" s="46" t="str">
        <f t="shared" si="59"/>
        <v/>
      </c>
      <c r="AD691" s="46"/>
      <c r="AE691" s="46"/>
      <c r="AF691" s="2111">
        <f t="shared" si="57"/>
        <v>0</v>
      </c>
      <c r="AG691" s="2111">
        <f t="shared" si="58"/>
        <v>2</v>
      </c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  <c r="BP691" s="46"/>
      <c r="BQ691" s="46"/>
      <c r="BR691" s="46"/>
      <c r="BS691" s="46"/>
      <c r="BT691" s="46"/>
      <c r="BU691" s="46"/>
      <c r="BV691" s="46"/>
      <c r="BW691" s="46"/>
      <c r="BX691" s="46"/>
      <c r="BY691" s="46"/>
      <c r="BZ691" s="46"/>
      <c r="CA691" s="46"/>
      <c r="CB691" s="46"/>
      <c r="CC691" s="46"/>
      <c r="CD691" s="46"/>
      <c r="CE691" s="46"/>
      <c r="CF691" s="46"/>
      <c r="CG691" s="46"/>
      <c r="CH691" s="46"/>
      <c r="CI691" s="46"/>
      <c r="CJ691" s="46"/>
      <c r="CK691" s="46"/>
      <c r="CL691" s="46"/>
      <c r="CM691" s="46"/>
      <c r="CN691" s="46"/>
      <c r="CO691" s="46"/>
      <c r="CP691" s="46"/>
      <c r="CQ691" s="46"/>
      <c r="CR691" s="46"/>
      <c r="CS691" s="46"/>
      <c r="CT691" s="46"/>
      <c r="CU691" s="46"/>
      <c r="CV691" s="46"/>
      <c r="CW691" s="46"/>
      <c r="CX691" s="46"/>
      <c r="CY691" s="46"/>
      <c r="CZ691" s="46"/>
      <c r="DA691" s="46"/>
      <c r="DB691" s="46"/>
      <c r="DC691" s="46"/>
      <c r="DD691" s="46"/>
      <c r="DE691" s="46"/>
      <c r="DF691" s="46"/>
      <c r="DG691" s="46"/>
      <c r="DH691" s="46"/>
      <c r="DI691" s="46"/>
      <c r="DJ691" s="46"/>
      <c r="DK691" s="46"/>
      <c r="DL691" s="46"/>
      <c r="DM691" s="46"/>
      <c r="DN691" s="46"/>
      <c r="DO691" s="46"/>
      <c r="DP691" s="46"/>
      <c r="DQ691" s="46"/>
      <c r="DR691" s="46"/>
      <c r="DS691" s="46"/>
      <c r="DT691" s="46"/>
      <c r="DU691" s="46"/>
      <c r="DV691" s="46"/>
      <c r="DW691" s="46"/>
      <c r="DX691" s="46"/>
      <c r="DY691" s="46"/>
      <c r="DZ691" s="46"/>
      <c r="EA691" s="46"/>
      <c r="EB691" s="46"/>
      <c r="EC691" s="46"/>
      <c r="ED691" s="46"/>
      <c r="EE691" s="46"/>
      <c r="EF691" s="46"/>
      <c r="EG691" s="46"/>
      <c r="EH691" s="46"/>
      <c r="EI691" s="46"/>
      <c r="EJ691" s="46"/>
      <c r="EK691" s="46"/>
      <c r="EL691" s="46"/>
      <c r="EM691" s="46"/>
      <c r="EN691" s="46"/>
      <c r="EO691" s="46"/>
      <c r="EP691" s="46"/>
      <c r="EQ691" s="46"/>
      <c r="ER691" s="46"/>
      <c r="ES691" s="46"/>
      <c r="ET691" s="46"/>
      <c r="EU691" s="46"/>
      <c r="EV691" s="46"/>
      <c r="EW691" s="46"/>
      <c r="EX691" s="46"/>
      <c r="EY691" s="46"/>
      <c r="EZ691" s="46"/>
      <c r="FA691" s="46"/>
      <c r="FB691" s="46"/>
      <c r="FC691" s="46"/>
      <c r="FD691" s="46"/>
      <c r="FE691" s="46"/>
      <c r="FF691" s="46"/>
      <c r="FG691" s="46"/>
      <c r="FH691" s="46"/>
      <c r="FI691" s="46"/>
      <c r="FJ691" s="46"/>
      <c r="FK691" s="46"/>
      <c r="FL691" s="46"/>
      <c r="FM691" s="46"/>
      <c r="FN691" s="46"/>
      <c r="FO691" s="46"/>
      <c r="FP691" s="46"/>
      <c r="FQ691" s="46"/>
      <c r="FR691" s="46"/>
      <c r="FS691" s="46"/>
      <c r="FT691" s="46"/>
      <c r="FU691" s="46"/>
      <c r="FV691" s="46"/>
      <c r="FW691" s="46"/>
      <c r="FX691" s="46"/>
      <c r="FY691" s="46"/>
      <c r="FZ691" s="46"/>
      <c r="GA691" s="46"/>
      <c r="GB691" s="46"/>
      <c r="GC691" s="46"/>
      <c r="GD691" s="46"/>
      <c r="GE691" s="46"/>
      <c r="GF691" s="46"/>
      <c r="GG691" s="46"/>
      <c r="GH691" s="46"/>
      <c r="GI691" s="46"/>
      <c r="GJ691" s="46"/>
      <c r="GK691" s="46"/>
      <c r="GL691" s="46"/>
      <c r="GM691" s="46"/>
      <c r="GN691" s="46"/>
      <c r="GO691" s="46"/>
      <c r="GP691" s="46"/>
      <c r="GQ691" s="46"/>
      <c r="GR691" s="46"/>
      <c r="GS691" s="46"/>
      <c r="GT691" s="46"/>
      <c r="GU691" s="46"/>
      <c r="GV691" s="46"/>
      <c r="GW691" s="46"/>
      <c r="GX691" s="46"/>
      <c r="GY691" s="46"/>
      <c r="GZ691" s="46"/>
      <c r="HA691" s="46"/>
      <c r="HB691" s="46"/>
      <c r="HC691" s="46"/>
      <c r="HD691" s="46"/>
      <c r="HE691" s="46"/>
      <c r="HF691" s="46"/>
      <c r="HG691" s="46"/>
      <c r="HH691" s="46"/>
      <c r="HI691" s="46"/>
      <c r="HJ691" s="46"/>
      <c r="HK691" s="46"/>
      <c r="HL691" s="46"/>
      <c r="HM691" s="46"/>
      <c r="HN691" s="46"/>
      <c r="HO691" s="46"/>
      <c r="HP691" s="46"/>
      <c r="HQ691" s="46"/>
      <c r="HR691" s="46"/>
      <c r="HS691" s="46"/>
      <c r="HT691" s="46"/>
      <c r="HU691" s="46"/>
      <c r="HV691" s="46"/>
      <c r="HW691" s="46"/>
      <c r="HX691" s="46"/>
      <c r="HY691" s="46"/>
      <c r="HZ691" s="46"/>
      <c r="IA691" s="46"/>
      <c r="IB691" s="46"/>
      <c r="IC691" s="46"/>
      <c r="ID691" s="46"/>
      <c r="IE691" s="46"/>
      <c r="IF691" s="46"/>
      <c r="IG691" s="46"/>
      <c r="IH691" s="46"/>
      <c r="II691" s="46"/>
      <c r="IJ691" s="46"/>
      <c r="IK691" s="46"/>
      <c r="IL691" s="46"/>
      <c r="IM691" s="46"/>
      <c r="IN691" s="46"/>
      <c r="IO691" s="46"/>
      <c r="IP691" s="46"/>
      <c r="IQ691" s="46"/>
      <c r="IR691" s="46"/>
      <c r="IS691" s="46"/>
      <c r="IT691" s="46"/>
      <c r="IU691" s="46"/>
      <c r="IV691" s="46"/>
      <c r="IW691" s="46"/>
      <c r="IX691" s="46"/>
      <c r="IY691" s="46"/>
      <c r="IZ691" s="46"/>
      <c r="JA691" s="46"/>
      <c r="JB691" s="46"/>
      <c r="JC691" s="46"/>
      <c r="JD691" s="46"/>
      <c r="JE691" s="46"/>
    </row>
    <row r="692" spans="1:265" s="7" customFormat="1" ht="15" customHeight="1" thickBot="1" x14ac:dyDescent="0.25">
      <c r="A692" s="273">
        <f>+A684+1</f>
        <v>73</v>
      </c>
      <c r="B692" s="630" t="s">
        <v>67</v>
      </c>
      <c r="C692" s="111" t="s">
        <v>35</v>
      </c>
      <c r="D692" s="882" t="s">
        <v>68</v>
      </c>
      <c r="E692" s="861" t="s">
        <v>89</v>
      </c>
      <c r="F692" s="435" t="s">
        <v>37</v>
      </c>
      <c r="G692" s="436" t="s">
        <v>60</v>
      </c>
      <c r="H692" s="202" t="s">
        <v>23</v>
      </c>
      <c r="I692" s="202" t="s">
        <v>99</v>
      </c>
      <c r="J692" s="202"/>
      <c r="K692" s="224" t="s">
        <v>1345</v>
      </c>
      <c r="L692" s="224" t="s">
        <v>97</v>
      </c>
      <c r="M692" s="224">
        <v>7</v>
      </c>
      <c r="N692" s="398" t="s">
        <v>24</v>
      </c>
      <c r="O692" s="224" t="s">
        <v>348</v>
      </c>
      <c r="P692" s="2159">
        <f t="shared" si="56"/>
        <v>3</v>
      </c>
      <c r="Q692" s="294">
        <v>3</v>
      </c>
      <c r="R692" s="295"/>
      <c r="S692" s="295"/>
      <c r="T692" s="295"/>
      <c r="U692" s="295"/>
      <c r="V692" s="295"/>
      <c r="W692" s="296"/>
      <c r="X692" s="121"/>
      <c r="Y692" s="121"/>
      <c r="Z692" s="63" t="str">
        <f>C692</f>
        <v>TC</v>
      </c>
      <c r="AA692" s="46" t="s">
        <v>873</v>
      </c>
      <c r="AB692" s="46" t="s">
        <v>881</v>
      </c>
      <c r="AC692" s="46">
        <f t="shared" si="59"/>
        <v>15</v>
      </c>
      <c r="AD692" s="46"/>
      <c r="AE692" s="46"/>
      <c r="AF692" s="2111">
        <f t="shared" si="57"/>
        <v>3</v>
      </c>
      <c r="AG692" s="2111">
        <f t="shared" si="58"/>
        <v>0</v>
      </c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  <c r="BP692" s="46"/>
      <c r="BQ692" s="46"/>
      <c r="BR692" s="46"/>
      <c r="BS692" s="46"/>
      <c r="BT692" s="46"/>
      <c r="BU692" s="46"/>
      <c r="BV692" s="46"/>
      <c r="BW692" s="46"/>
      <c r="BX692" s="46"/>
      <c r="BY692" s="46"/>
      <c r="BZ692" s="46"/>
      <c r="CA692" s="46"/>
      <c r="CB692" s="46"/>
      <c r="CC692" s="46"/>
      <c r="CD692" s="46"/>
      <c r="CE692" s="46"/>
      <c r="CF692" s="46"/>
      <c r="CG692" s="46"/>
      <c r="CH692" s="46"/>
      <c r="CI692" s="46"/>
      <c r="CJ692" s="46"/>
      <c r="CK692" s="46"/>
      <c r="CL692" s="46"/>
      <c r="CM692" s="46"/>
      <c r="CN692" s="46"/>
      <c r="CO692" s="46"/>
      <c r="CP692" s="46"/>
      <c r="CQ692" s="46"/>
      <c r="CR692" s="46"/>
      <c r="CS692" s="46"/>
      <c r="CT692" s="46"/>
      <c r="CU692" s="46"/>
      <c r="CV692" s="46"/>
      <c r="CW692" s="46"/>
      <c r="CX692" s="46"/>
      <c r="CY692" s="46"/>
      <c r="CZ692" s="46"/>
      <c r="DA692" s="46"/>
      <c r="DB692" s="46"/>
      <c r="DC692" s="46"/>
      <c r="DD692" s="46"/>
      <c r="DE692" s="46"/>
      <c r="DF692" s="46"/>
      <c r="DG692" s="46"/>
      <c r="DH692" s="46"/>
      <c r="DI692" s="46"/>
      <c r="DJ692" s="46"/>
      <c r="DK692" s="46"/>
      <c r="DL692" s="46"/>
      <c r="DM692" s="46"/>
      <c r="DN692" s="46"/>
      <c r="DO692" s="46"/>
      <c r="DP692" s="46"/>
      <c r="DQ692" s="46"/>
      <c r="DR692" s="46"/>
      <c r="DS692" s="46"/>
      <c r="DT692" s="46"/>
      <c r="DU692" s="46"/>
      <c r="DV692" s="46"/>
      <c r="DW692" s="46"/>
      <c r="DX692" s="46"/>
      <c r="DY692" s="46"/>
      <c r="DZ692" s="46"/>
      <c r="EA692" s="46"/>
      <c r="EB692" s="46"/>
      <c r="EC692" s="46"/>
      <c r="ED692" s="46"/>
      <c r="EE692" s="46"/>
      <c r="EF692" s="46"/>
      <c r="EG692" s="46"/>
      <c r="EH692" s="46"/>
      <c r="EI692" s="46"/>
      <c r="EJ692" s="46"/>
      <c r="EK692" s="46"/>
      <c r="EL692" s="46"/>
      <c r="EM692" s="46"/>
      <c r="EN692" s="46"/>
      <c r="EO692" s="46"/>
      <c r="EP692" s="46"/>
      <c r="EQ692" s="46"/>
      <c r="ER692" s="46"/>
      <c r="ES692" s="46"/>
      <c r="ET692" s="46"/>
      <c r="EU692" s="46"/>
      <c r="EV692" s="46"/>
      <c r="EW692" s="46"/>
      <c r="EX692" s="46"/>
      <c r="EY692" s="46"/>
      <c r="EZ692" s="46"/>
      <c r="FA692" s="46"/>
      <c r="FB692" s="46"/>
      <c r="FC692" s="46"/>
      <c r="FD692" s="46"/>
      <c r="FE692" s="46"/>
      <c r="FF692" s="46"/>
      <c r="FG692" s="46"/>
      <c r="FH692" s="46"/>
      <c r="FI692" s="46"/>
      <c r="FJ692" s="46"/>
      <c r="FK692" s="46"/>
      <c r="FL692" s="46"/>
      <c r="FM692" s="46"/>
      <c r="FN692" s="46"/>
      <c r="FO692" s="46"/>
      <c r="FP692" s="46"/>
      <c r="FQ692" s="46"/>
      <c r="FR692" s="46"/>
      <c r="FS692" s="46"/>
      <c r="FT692" s="46"/>
      <c r="FU692" s="46"/>
      <c r="FV692" s="46"/>
      <c r="FW692" s="46"/>
      <c r="FX692" s="46"/>
      <c r="FY692" s="46"/>
      <c r="FZ692" s="46"/>
      <c r="GA692" s="46"/>
      <c r="GB692" s="46"/>
      <c r="GC692" s="46"/>
      <c r="GD692" s="46"/>
      <c r="GE692" s="46"/>
      <c r="GF692" s="46"/>
      <c r="GG692" s="46"/>
      <c r="GH692" s="46"/>
      <c r="GI692" s="46"/>
      <c r="GJ692" s="46"/>
      <c r="GK692" s="46"/>
      <c r="GL692" s="46"/>
      <c r="GM692" s="46"/>
      <c r="GN692" s="46"/>
      <c r="GO692" s="46"/>
      <c r="GP692" s="46"/>
      <c r="GQ692" s="46"/>
      <c r="GR692" s="46"/>
      <c r="GS692" s="46"/>
      <c r="GT692" s="46"/>
      <c r="GU692" s="46"/>
      <c r="GV692" s="46"/>
      <c r="GW692" s="46"/>
      <c r="GX692" s="46"/>
      <c r="GY692" s="46"/>
      <c r="GZ692" s="46"/>
      <c r="HA692" s="46"/>
      <c r="HB692" s="46"/>
      <c r="HC692" s="46"/>
      <c r="HD692" s="46"/>
      <c r="HE692" s="46"/>
      <c r="HF692" s="46"/>
      <c r="HG692" s="46"/>
      <c r="HH692" s="46"/>
      <c r="HI692" s="46"/>
      <c r="HJ692" s="46"/>
      <c r="HK692" s="46"/>
      <c r="HL692" s="46"/>
      <c r="HM692" s="46"/>
      <c r="HN692" s="46"/>
      <c r="HO692" s="46"/>
      <c r="HP692" s="46"/>
      <c r="HQ692" s="46"/>
      <c r="HR692" s="46"/>
      <c r="HS692" s="46"/>
      <c r="HT692" s="46"/>
      <c r="HU692" s="46"/>
      <c r="HV692" s="46"/>
      <c r="HW692" s="46"/>
      <c r="HX692" s="46"/>
      <c r="HY692" s="46"/>
      <c r="HZ692" s="46"/>
      <c r="IA692" s="46"/>
      <c r="IB692" s="46"/>
      <c r="IC692" s="46"/>
      <c r="ID692" s="46"/>
      <c r="IE692" s="46"/>
      <c r="IF692" s="46"/>
      <c r="IG692" s="46"/>
      <c r="IH692" s="46"/>
      <c r="II692" s="46"/>
      <c r="IJ692" s="46"/>
      <c r="IK692" s="46"/>
      <c r="IL692" s="46"/>
      <c r="IM692" s="46"/>
      <c r="IN692" s="46"/>
      <c r="IO692" s="46"/>
      <c r="IP692" s="46"/>
      <c r="IQ692" s="46"/>
      <c r="IR692" s="46"/>
      <c r="IS692" s="46"/>
      <c r="IT692" s="46"/>
      <c r="IU692" s="46"/>
      <c r="IV692" s="46"/>
      <c r="IW692" s="46"/>
      <c r="IX692" s="46"/>
      <c r="IY692" s="46"/>
      <c r="IZ692" s="46"/>
      <c r="JA692" s="46"/>
      <c r="JB692" s="46"/>
      <c r="JC692" s="46"/>
      <c r="JD692" s="46"/>
      <c r="JE692" s="46"/>
    </row>
    <row r="693" spans="1:265" s="7" customFormat="1" ht="15" customHeight="1" thickBot="1" x14ac:dyDescent="0.25">
      <c r="A693" s="790"/>
      <c r="B693" s="73" t="s">
        <v>67</v>
      </c>
      <c r="C693" s="113"/>
      <c r="D693" s="884" t="s">
        <v>68</v>
      </c>
      <c r="E693" s="905"/>
      <c r="F693" s="437"/>
      <c r="G693" s="438"/>
      <c r="H693" s="184" t="s">
        <v>23</v>
      </c>
      <c r="I693" s="184" t="s">
        <v>99</v>
      </c>
      <c r="J693" s="184"/>
      <c r="K693" s="225" t="s">
        <v>1345</v>
      </c>
      <c r="L693" s="225" t="s">
        <v>97</v>
      </c>
      <c r="M693" s="225">
        <v>7</v>
      </c>
      <c r="N693" s="397" t="s">
        <v>98</v>
      </c>
      <c r="O693" s="225" t="s">
        <v>344</v>
      </c>
      <c r="P693" s="2159">
        <f t="shared" si="56"/>
        <v>3</v>
      </c>
      <c r="Q693" s="297">
        <v>3</v>
      </c>
      <c r="R693" s="298"/>
      <c r="S693" s="298"/>
      <c r="T693" s="298"/>
      <c r="U693" s="298"/>
      <c r="V693" s="298"/>
      <c r="W693" s="299"/>
      <c r="X693" s="122"/>
      <c r="Y693" s="122"/>
      <c r="Z693" s="63"/>
      <c r="AA693" s="46"/>
      <c r="AB693" s="46"/>
      <c r="AC693" s="46" t="str">
        <f t="shared" si="59"/>
        <v/>
      </c>
      <c r="AD693" s="46"/>
      <c r="AE693" s="46"/>
      <c r="AF693" s="2111">
        <f t="shared" si="57"/>
        <v>3</v>
      </c>
      <c r="AG693" s="2111">
        <f t="shared" si="58"/>
        <v>0</v>
      </c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  <c r="BP693" s="46"/>
      <c r="BQ693" s="46"/>
      <c r="BR693" s="46"/>
      <c r="BS693" s="46"/>
      <c r="BT693" s="46"/>
      <c r="BU693" s="46"/>
      <c r="BV693" s="46"/>
      <c r="BW693" s="46"/>
      <c r="BX693" s="46"/>
      <c r="BY693" s="46"/>
      <c r="BZ693" s="46"/>
      <c r="CA693" s="46"/>
      <c r="CB693" s="46"/>
      <c r="CC693" s="46"/>
      <c r="CD693" s="46"/>
      <c r="CE693" s="46"/>
      <c r="CF693" s="46"/>
      <c r="CG693" s="46"/>
      <c r="CH693" s="46"/>
      <c r="CI693" s="46"/>
      <c r="CJ693" s="46"/>
      <c r="CK693" s="46"/>
      <c r="CL693" s="46"/>
      <c r="CM693" s="46"/>
      <c r="CN693" s="46"/>
      <c r="CO693" s="46"/>
      <c r="CP693" s="46"/>
      <c r="CQ693" s="46"/>
      <c r="CR693" s="46"/>
      <c r="CS693" s="46"/>
      <c r="CT693" s="46"/>
      <c r="CU693" s="46"/>
      <c r="CV693" s="46"/>
      <c r="CW693" s="46"/>
      <c r="CX693" s="46"/>
      <c r="CY693" s="46"/>
      <c r="CZ693" s="46"/>
      <c r="DA693" s="46"/>
      <c r="DB693" s="46"/>
      <c r="DC693" s="46"/>
      <c r="DD693" s="46"/>
      <c r="DE693" s="46"/>
      <c r="DF693" s="46"/>
      <c r="DG693" s="46"/>
      <c r="DH693" s="46"/>
      <c r="DI693" s="46"/>
      <c r="DJ693" s="46"/>
      <c r="DK693" s="46"/>
      <c r="DL693" s="46"/>
      <c r="DM693" s="46"/>
      <c r="DN693" s="46"/>
      <c r="DO693" s="46"/>
      <c r="DP693" s="46"/>
      <c r="DQ693" s="46"/>
      <c r="DR693" s="46"/>
      <c r="DS693" s="46"/>
      <c r="DT693" s="46"/>
      <c r="DU693" s="46"/>
      <c r="DV693" s="46"/>
      <c r="DW693" s="46"/>
      <c r="DX693" s="46"/>
      <c r="DY693" s="46"/>
      <c r="DZ693" s="46"/>
      <c r="EA693" s="46"/>
      <c r="EB693" s="46"/>
      <c r="EC693" s="46"/>
      <c r="ED693" s="46"/>
      <c r="EE693" s="46"/>
      <c r="EF693" s="46"/>
      <c r="EG693" s="46"/>
      <c r="EH693" s="46"/>
      <c r="EI693" s="46"/>
      <c r="EJ693" s="46"/>
      <c r="EK693" s="46"/>
      <c r="EL693" s="46"/>
      <c r="EM693" s="46"/>
      <c r="EN693" s="46"/>
      <c r="EO693" s="46"/>
      <c r="EP693" s="46"/>
      <c r="EQ693" s="46"/>
      <c r="ER693" s="46"/>
      <c r="ES693" s="46"/>
      <c r="ET693" s="46"/>
      <c r="EU693" s="46"/>
      <c r="EV693" s="46"/>
      <c r="EW693" s="46"/>
      <c r="EX693" s="46"/>
      <c r="EY693" s="46"/>
      <c r="EZ693" s="46"/>
      <c r="FA693" s="46"/>
      <c r="FB693" s="46"/>
      <c r="FC693" s="46"/>
      <c r="FD693" s="46"/>
      <c r="FE693" s="46"/>
      <c r="FF693" s="46"/>
      <c r="FG693" s="46"/>
      <c r="FH693" s="46"/>
      <c r="FI693" s="46"/>
      <c r="FJ693" s="46"/>
      <c r="FK693" s="46"/>
      <c r="FL693" s="46"/>
      <c r="FM693" s="46"/>
      <c r="FN693" s="46"/>
      <c r="FO693" s="46"/>
      <c r="FP693" s="46"/>
      <c r="FQ693" s="46"/>
      <c r="FR693" s="46"/>
      <c r="FS693" s="46"/>
      <c r="FT693" s="46"/>
      <c r="FU693" s="46"/>
      <c r="FV693" s="46"/>
      <c r="FW693" s="46"/>
      <c r="FX693" s="46"/>
      <c r="FY693" s="46"/>
      <c r="FZ693" s="46"/>
      <c r="GA693" s="46"/>
      <c r="GB693" s="46"/>
      <c r="GC693" s="46"/>
      <c r="GD693" s="46"/>
      <c r="GE693" s="46"/>
      <c r="GF693" s="46"/>
      <c r="GG693" s="46"/>
      <c r="GH693" s="46"/>
      <c r="GI693" s="46"/>
      <c r="GJ693" s="46"/>
      <c r="GK693" s="46"/>
      <c r="GL693" s="46"/>
      <c r="GM693" s="46"/>
      <c r="GN693" s="46"/>
      <c r="GO693" s="46"/>
      <c r="GP693" s="46"/>
      <c r="GQ693" s="46"/>
      <c r="GR693" s="46"/>
      <c r="GS693" s="46"/>
      <c r="GT693" s="46"/>
      <c r="GU693" s="46"/>
      <c r="GV693" s="46"/>
      <c r="GW693" s="46"/>
      <c r="GX693" s="46"/>
      <c r="GY693" s="46"/>
      <c r="GZ693" s="46"/>
      <c r="HA693" s="46"/>
      <c r="HB693" s="46"/>
      <c r="HC693" s="46"/>
      <c r="HD693" s="46"/>
      <c r="HE693" s="46"/>
      <c r="HF693" s="46"/>
      <c r="HG693" s="46"/>
      <c r="HH693" s="46"/>
      <c r="HI693" s="46"/>
      <c r="HJ693" s="46"/>
      <c r="HK693" s="46"/>
      <c r="HL693" s="46"/>
      <c r="HM693" s="46"/>
      <c r="HN693" s="46"/>
      <c r="HO693" s="46"/>
      <c r="HP693" s="46"/>
      <c r="HQ693" s="46"/>
      <c r="HR693" s="46"/>
      <c r="HS693" s="46"/>
      <c r="HT693" s="46"/>
      <c r="HU693" s="46"/>
      <c r="HV693" s="46"/>
      <c r="HW693" s="46"/>
      <c r="HX693" s="46"/>
      <c r="HY693" s="46"/>
      <c r="HZ693" s="46"/>
      <c r="IA693" s="46"/>
      <c r="IB693" s="46"/>
      <c r="IC693" s="46"/>
      <c r="ID693" s="46"/>
      <c r="IE693" s="46"/>
      <c r="IF693" s="46"/>
      <c r="IG693" s="46"/>
      <c r="IH693" s="46"/>
      <c r="II693" s="46"/>
      <c r="IJ693" s="46"/>
      <c r="IK693" s="46"/>
      <c r="IL693" s="46"/>
      <c r="IM693" s="46"/>
      <c r="IN693" s="46"/>
      <c r="IO693" s="46"/>
      <c r="IP693" s="46"/>
      <c r="IQ693" s="46"/>
      <c r="IR693" s="46"/>
      <c r="IS693" s="46"/>
      <c r="IT693" s="46"/>
      <c r="IU693" s="46"/>
      <c r="IV693" s="46"/>
      <c r="IW693" s="46"/>
      <c r="IX693" s="46"/>
      <c r="IY693" s="46"/>
      <c r="IZ693" s="46"/>
      <c r="JA693" s="46"/>
      <c r="JB693" s="46"/>
      <c r="JC693" s="46"/>
      <c r="JD693" s="46"/>
      <c r="JE693" s="46"/>
    </row>
    <row r="694" spans="1:265" s="788" customFormat="1" ht="15" customHeight="1" thickBot="1" x14ac:dyDescent="0.25">
      <c r="A694" s="790"/>
      <c r="B694" s="73" t="s">
        <v>67</v>
      </c>
      <c r="C694" s="113"/>
      <c r="D694" s="884" t="s">
        <v>68</v>
      </c>
      <c r="E694" s="905"/>
      <c r="F694" s="437"/>
      <c r="G694" s="438"/>
      <c r="H694" s="184" t="s">
        <v>23</v>
      </c>
      <c r="I694" s="184" t="s">
        <v>99</v>
      </c>
      <c r="J694" s="184"/>
      <c r="K694" s="225" t="s">
        <v>245</v>
      </c>
      <c r="L694" s="225" t="s">
        <v>97</v>
      </c>
      <c r="M694" s="225" t="s">
        <v>391</v>
      </c>
      <c r="N694" s="397" t="s">
        <v>24</v>
      </c>
      <c r="O694" s="225" t="s">
        <v>348</v>
      </c>
      <c r="P694" s="2159">
        <f t="shared" si="56"/>
        <v>3</v>
      </c>
      <c r="Q694" s="297">
        <v>3</v>
      </c>
      <c r="R694" s="298"/>
      <c r="S694" s="298"/>
      <c r="T694" s="298"/>
      <c r="U694" s="298"/>
      <c r="V694" s="298"/>
      <c r="W694" s="299"/>
      <c r="X694" s="122"/>
      <c r="Y694" s="122"/>
      <c r="Z694" s="63"/>
      <c r="AA694" s="789"/>
      <c r="AB694" s="789"/>
      <c r="AC694" s="789" t="str">
        <f t="shared" si="59"/>
        <v/>
      </c>
      <c r="AD694" s="789"/>
      <c r="AE694" s="789"/>
      <c r="AF694" s="2111">
        <f t="shared" si="57"/>
        <v>3</v>
      </c>
      <c r="AG694" s="2111">
        <f t="shared" si="58"/>
        <v>0</v>
      </c>
      <c r="AH694" s="789"/>
      <c r="AI694" s="789"/>
      <c r="AJ694" s="789"/>
      <c r="AK694" s="789"/>
      <c r="AL694" s="789"/>
      <c r="AM694" s="789"/>
      <c r="AN694" s="789"/>
      <c r="AO694" s="789"/>
      <c r="AP694" s="789"/>
      <c r="AQ694" s="789"/>
      <c r="AR694" s="789"/>
      <c r="AS694" s="789"/>
      <c r="AT694" s="789"/>
      <c r="AU694" s="789"/>
      <c r="AV694" s="789"/>
      <c r="AW694" s="789"/>
      <c r="AX694" s="789"/>
      <c r="AY694" s="789"/>
      <c r="AZ694" s="789"/>
      <c r="BA694" s="789"/>
      <c r="BB694" s="789"/>
      <c r="BC694" s="789"/>
      <c r="BD694" s="789"/>
      <c r="BE694" s="789"/>
      <c r="BF694" s="789"/>
      <c r="BG694" s="789"/>
      <c r="BH694" s="789"/>
      <c r="BI694" s="789"/>
      <c r="BJ694" s="789"/>
      <c r="BK694" s="789"/>
      <c r="BL694" s="789"/>
      <c r="BM694" s="789"/>
      <c r="BN694" s="789"/>
      <c r="BO694" s="789"/>
      <c r="BP694" s="789"/>
      <c r="BQ694" s="789"/>
      <c r="BR694" s="789"/>
      <c r="BS694" s="789"/>
      <c r="BT694" s="789"/>
      <c r="BU694" s="789"/>
      <c r="BV694" s="789"/>
      <c r="BW694" s="789"/>
      <c r="BX694" s="789"/>
      <c r="BY694" s="789"/>
      <c r="BZ694" s="789"/>
      <c r="CA694" s="789"/>
      <c r="CB694" s="789"/>
      <c r="CC694" s="789"/>
      <c r="CD694" s="789"/>
      <c r="CE694" s="789"/>
      <c r="CF694" s="789"/>
      <c r="CG694" s="789"/>
      <c r="CH694" s="789"/>
      <c r="CI694" s="789"/>
      <c r="CJ694" s="789"/>
      <c r="CK694" s="789"/>
      <c r="CL694" s="789"/>
      <c r="CM694" s="789"/>
      <c r="CN694" s="789"/>
      <c r="CO694" s="789"/>
      <c r="CP694" s="789"/>
      <c r="CQ694" s="789"/>
      <c r="CR694" s="789"/>
      <c r="CS694" s="789"/>
      <c r="CT694" s="789"/>
      <c r="CU694" s="789"/>
      <c r="CV694" s="789"/>
      <c r="CW694" s="789"/>
      <c r="CX694" s="789"/>
      <c r="CY694" s="789"/>
      <c r="CZ694" s="789"/>
      <c r="DA694" s="789"/>
      <c r="DB694" s="789"/>
      <c r="DC694" s="789"/>
      <c r="DD694" s="789"/>
      <c r="DE694" s="789"/>
      <c r="DF694" s="789"/>
      <c r="DG694" s="789"/>
      <c r="DH694" s="789"/>
      <c r="DI694" s="789"/>
      <c r="DJ694" s="789"/>
      <c r="DK694" s="789"/>
      <c r="DL694" s="789"/>
      <c r="DM694" s="789"/>
      <c r="DN694" s="789"/>
      <c r="DO694" s="789"/>
      <c r="DP694" s="789"/>
      <c r="DQ694" s="789"/>
      <c r="DR694" s="789"/>
      <c r="DS694" s="789"/>
      <c r="DT694" s="789"/>
      <c r="DU694" s="789"/>
      <c r="DV694" s="789"/>
      <c r="DW694" s="789"/>
      <c r="DX694" s="789"/>
      <c r="DY694" s="789"/>
      <c r="DZ694" s="789"/>
      <c r="EA694" s="789"/>
      <c r="EB694" s="789"/>
      <c r="EC694" s="789"/>
      <c r="ED694" s="789"/>
      <c r="EE694" s="789"/>
      <c r="EF694" s="789"/>
      <c r="EG694" s="789"/>
      <c r="EH694" s="789"/>
      <c r="EI694" s="789"/>
      <c r="EJ694" s="789"/>
      <c r="EK694" s="789"/>
      <c r="EL694" s="789"/>
      <c r="EM694" s="789"/>
      <c r="EN694" s="789"/>
      <c r="EO694" s="789"/>
      <c r="EP694" s="789"/>
      <c r="EQ694" s="789"/>
      <c r="ER694" s="789"/>
      <c r="ES694" s="789"/>
      <c r="ET694" s="789"/>
      <c r="EU694" s="789"/>
      <c r="EV694" s="789"/>
      <c r="EW694" s="789"/>
      <c r="EX694" s="789"/>
      <c r="EY694" s="789"/>
      <c r="EZ694" s="789"/>
      <c r="FA694" s="789"/>
      <c r="FB694" s="789"/>
      <c r="FC694" s="789"/>
      <c r="FD694" s="789"/>
      <c r="FE694" s="789"/>
      <c r="FF694" s="789"/>
      <c r="FG694" s="789"/>
      <c r="FH694" s="789"/>
      <c r="FI694" s="789"/>
      <c r="FJ694" s="789"/>
      <c r="FK694" s="789"/>
      <c r="FL694" s="789"/>
      <c r="FM694" s="789"/>
      <c r="FN694" s="789"/>
      <c r="FO694" s="789"/>
      <c r="FP694" s="789"/>
      <c r="FQ694" s="789"/>
      <c r="FR694" s="789"/>
      <c r="FS694" s="789"/>
      <c r="FT694" s="789"/>
      <c r="FU694" s="789"/>
      <c r="FV694" s="789"/>
      <c r="FW694" s="789"/>
      <c r="FX694" s="789"/>
      <c r="FY694" s="789"/>
      <c r="FZ694" s="789"/>
      <c r="GA694" s="789"/>
      <c r="GB694" s="789"/>
      <c r="GC694" s="789"/>
      <c r="GD694" s="789"/>
      <c r="GE694" s="789"/>
      <c r="GF694" s="789"/>
      <c r="GG694" s="789"/>
      <c r="GH694" s="789"/>
      <c r="GI694" s="789"/>
      <c r="GJ694" s="789"/>
      <c r="GK694" s="789"/>
      <c r="GL694" s="789"/>
      <c r="GM694" s="789"/>
      <c r="GN694" s="789"/>
      <c r="GO694" s="789"/>
      <c r="GP694" s="789"/>
      <c r="GQ694" s="789"/>
      <c r="GR694" s="789"/>
      <c r="GS694" s="789"/>
      <c r="GT694" s="789"/>
      <c r="GU694" s="789"/>
      <c r="GV694" s="789"/>
      <c r="GW694" s="789"/>
      <c r="GX694" s="789"/>
      <c r="GY694" s="789"/>
      <c r="GZ694" s="789"/>
      <c r="HA694" s="789"/>
      <c r="HB694" s="789"/>
      <c r="HC694" s="789"/>
      <c r="HD694" s="789"/>
      <c r="HE694" s="789"/>
      <c r="HF694" s="789"/>
      <c r="HG694" s="789"/>
      <c r="HH694" s="789"/>
      <c r="HI694" s="789"/>
      <c r="HJ694" s="789"/>
      <c r="HK694" s="789"/>
      <c r="HL694" s="789"/>
      <c r="HM694" s="789"/>
      <c r="HN694" s="789"/>
      <c r="HO694" s="789"/>
      <c r="HP694" s="789"/>
      <c r="HQ694" s="789"/>
      <c r="HR694" s="789"/>
      <c r="HS694" s="789"/>
      <c r="HT694" s="789"/>
      <c r="HU694" s="789"/>
      <c r="HV694" s="789"/>
      <c r="HW694" s="789"/>
      <c r="HX694" s="789"/>
      <c r="HY694" s="789"/>
      <c r="HZ694" s="789"/>
      <c r="IA694" s="789"/>
      <c r="IB694" s="789"/>
      <c r="IC694" s="789"/>
      <c r="ID694" s="789"/>
      <c r="IE694" s="789"/>
      <c r="IF694" s="789"/>
      <c r="IG694" s="789"/>
      <c r="IH694" s="789"/>
      <c r="II694" s="789"/>
      <c r="IJ694" s="789"/>
      <c r="IK694" s="789"/>
      <c r="IL694" s="789"/>
      <c r="IM694" s="789"/>
      <c r="IN694" s="789"/>
      <c r="IO694" s="789"/>
      <c r="IP694" s="789"/>
      <c r="IQ694" s="789"/>
      <c r="IR694" s="789"/>
      <c r="IS694" s="789"/>
      <c r="IT694" s="789"/>
      <c r="IU694" s="789"/>
      <c r="IV694" s="789"/>
      <c r="IW694" s="789"/>
      <c r="IX694" s="789"/>
      <c r="IY694" s="789"/>
      <c r="IZ694" s="789"/>
      <c r="JA694" s="789"/>
      <c r="JB694" s="789"/>
      <c r="JC694" s="789"/>
      <c r="JD694" s="789"/>
      <c r="JE694" s="789"/>
    </row>
    <row r="695" spans="1:265" s="788" customFormat="1" ht="15" customHeight="1" thickBot="1" x14ac:dyDescent="0.25">
      <c r="A695" s="790"/>
      <c r="B695" s="73" t="s">
        <v>67</v>
      </c>
      <c r="C695" s="113"/>
      <c r="D695" s="884" t="s">
        <v>68</v>
      </c>
      <c r="E695" s="905"/>
      <c r="F695" s="437"/>
      <c r="G695" s="438"/>
      <c r="H695" s="184" t="s">
        <v>23</v>
      </c>
      <c r="I695" s="184" t="s">
        <v>99</v>
      </c>
      <c r="J695" s="184"/>
      <c r="K695" s="225" t="s">
        <v>245</v>
      </c>
      <c r="L695" s="225" t="s">
        <v>97</v>
      </c>
      <c r="M695" s="225" t="s">
        <v>391</v>
      </c>
      <c r="N695" s="397" t="s">
        <v>98</v>
      </c>
      <c r="O695" s="225" t="s">
        <v>344</v>
      </c>
      <c r="P695" s="2159">
        <f t="shared" si="56"/>
        <v>3</v>
      </c>
      <c r="Q695" s="297">
        <v>3</v>
      </c>
      <c r="R695" s="298"/>
      <c r="S695" s="298"/>
      <c r="T695" s="298"/>
      <c r="U695" s="298"/>
      <c r="V695" s="298"/>
      <c r="W695" s="299"/>
      <c r="X695" s="122"/>
      <c r="Y695" s="122"/>
      <c r="Z695" s="63"/>
      <c r="AA695" s="789"/>
      <c r="AB695" s="789"/>
      <c r="AC695" s="789" t="str">
        <f t="shared" si="59"/>
        <v/>
      </c>
      <c r="AD695" s="789"/>
      <c r="AE695" s="789"/>
      <c r="AF695" s="2111">
        <f t="shared" si="57"/>
        <v>3</v>
      </c>
      <c r="AG695" s="2111">
        <f t="shared" si="58"/>
        <v>0</v>
      </c>
      <c r="AH695" s="789"/>
      <c r="AI695" s="789"/>
      <c r="AJ695" s="789"/>
      <c r="AK695" s="789"/>
      <c r="AL695" s="789"/>
      <c r="AM695" s="789"/>
      <c r="AN695" s="789"/>
      <c r="AO695" s="789"/>
      <c r="AP695" s="789"/>
      <c r="AQ695" s="789"/>
      <c r="AR695" s="789"/>
      <c r="AS695" s="789"/>
      <c r="AT695" s="789"/>
      <c r="AU695" s="789"/>
      <c r="AV695" s="789"/>
      <c r="AW695" s="789"/>
      <c r="AX695" s="789"/>
      <c r="AY695" s="789"/>
      <c r="AZ695" s="789"/>
      <c r="BA695" s="789"/>
      <c r="BB695" s="789"/>
      <c r="BC695" s="789"/>
      <c r="BD695" s="789"/>
      <c r="BE695" s="789"/>
      <c r="BF695" s="789"/>
      <c r="BG695" s="789"/>
      <c r="BH695" s="789"/>
      <c r="BI695" s="789"/>
      <c r="BJ695" s="789"/>
      <c r="BK695" s="789"/>
      <c r="BL695" s="789"/>
      <c r="BM695" s="789"/>
      <c r="BN695" s="789"/>
      <c r="BO695" s="789"/>
      <c r="BP695" s="789"/>
      <c r="BQ695" s="789"/>
      <c r="BR695" s="789"/>
      <c r="BS695" s="789"/>
      <c r="BT695" s="789"/>
      <c r="BU695" s="789"/>
      <c r="BV695" s="789"/>
      <c r="BW695" s="789"/>
      <c r="BX695" s="789"/>
      <c r="BY695" s="789"/>
      <c r="BZ695" s="789"/>
      <c r="CA695" s="789"/>
      <c r="CB695" s="789"/>
      <c r="CC695" s="789"/>
      <c r="CD695" s="789"/>
      <c r="CE695" s="789"/>
      <c r="CF695" s="789"/>
      <c r="CG695" s="789"/>
      <c r="CH695" s="789"/>
      <c r="CI695" s="789"/>
      <c r="CJ695" s="789"/>
      <c r="CK695" s="789"/>
      <c r="CL695" s="789"/>
      <c r="CM695" s="789"/>
      <c r="CN695" s="789"/>
      <c r="CO695" s="789"/>
      <c r="CP695" s="789"/>
      <c r="CQ695" s="789"/>
      <c r="CR695" s="789"/>
      <c r="CS695" s="789"/>
      <c r="CT695" s="789"/>
      <c r="CU695" s="789"/>
      <c r="CV695" s="789"/>
      <c r="CW695" s="789"/>
      <c r="CX695" s="789"/>
      <c r="CY695" s="789"/>
      <c r="CZ695" s="789"/>
      <c r="DA695" s="789"/>
      <c r="DB695" s="789"/>
      <c r="DC695" s="789"/>
      <c r="DD695" s="789"/>
      <c r="DE695" s="789"/>
      <c r="DF695" s="789"/>
      <c r="DG695" s="789"/>
      <c r="DH695" s="789"/>
      <c r="DI695" s="789"/>
      <c r="DJ695" s="789"/>
      <c r="DK695" s="789"/>
      <c r="DL695" s="789"/>
      <c r="DM695" s="789"/>
      <c r="DN695" s="789"/>
      <c r="DO695" s="789"/>
      <c r="DP695" s="789"/>
      <c r="DQ695" s="789"/>
      <c r="DR695" s="789"/>
      <c r="DS695" s="789"/>
      <c r="DT695" s="789"/>
      <c r="DU695" s="789"/>
      <c r="DV695" s="789"/>
      <c r="DW695" s="789"/>
      <c r="DX695" s="789"/>
      <c r="DY695" s="789"/>
      <c r="DZ695" s="789"/>
      <c r="EA695" s="789"/>
      <c r="EB695" s="789"/>
      <c r="EC695" s="789"/>
      <c r="ED695" s="789"/>
      <c r="EE695" s="789"/>
      <c r="EF695" s="789"/>
      <c r="EG695" s="789"/>
      <c r="EH695" s="789"/>
      <c r="EI695" s="789"/>
      <c r="EJ695" s="789"/>
      <c r="EK695" s="789"/>
      <c r="EL695" s="789"/>
      <c r="EM695" s="789"/>
      <c r="EN695" s="789"/>
      <c r="EO695" s="789"/>
      <c r="EP695" s="789"/>
      <c r="EQ695" s="789"/>
      <c r="ER695" s="789"/>
      <c r="ES695" s="789"/>
      <c r="ET695" s="789"/>
      <c r="EU695" s="789"/>
      <c r="EV695" s="789"/>
      <c r="EW695" s="789"/>
      <c r="EX695" s="789"/>
      <c r="EY695" s="789"/>
      <c r="EZ695" s="789"/>
      <c r="FA695" s="789"/>
      <c r="FB695" s="789"/>
      <c r="FC695" s="789"/>
      <c r="FD695" s="789"/>
      <c r="FE695" s="789"/>
      <c r="FF695" s="789"/>
      <c r="FG695" s="789"/>
      <c r="FH695" s="789"/>
      <c r="FI695" s="789"/>
      <c r="FJ695" s="789"/>
      <c r="FK695" s="789"/>
      <c r="FL695" s="789"/>
      <c r="FM695" s="789"/>
      <c r="FN695" s="789"/>
      <c r="FO695" s="789"/>
      <c r="FP695" s="789"/>
      <c r="FQ695" s="789"/>
      <c r="FR695" s="789"/>
      <c r="FS695" s="789"/>
      <c r="FT695" s="789"/>
      <c r="FU695" s="789"/>
      <c r="FV695" s="789"/>
      <c r="FW695" s="789"/>
      <c r="FX695" s="789"/>
      <c r="FY695" s="789"/>
      <c r="FZ695" s="789"/>
      <c r="GA695" s="789"/>
      <c r="GB695" s="789"/>
      <c r="GC695" s="789"/>
      <c r="GD695" s="789"/>
      <c r="GE695" s="789"/>
      <c r="GF695" s="789"/>
      <c r="GG695" s="789"/>
      <c r="GH695" s="789"/>
      <c r="GI695" s="789"/>
      <c r="GJ695" s="789"/>
      <c r="GK695" s="789"/>
      <c r="GL695" s="789"/>
      <c r="GM695" s="789"/>
      <c r="GN695" s="789"/>
      <c r="GO695" s="789"/>
      <c r="GP695" s="789"/>
      <c r="GQ695" s="789"/>
      <c r="GR695" s="789"/>
      <c r="GS695" s="789"/>
      <c r="GT695" s="789"/>
      <c r="GU695" s="789"/>
      <c r="GV695" s="789"/>
      <c r="GW695" s="789"/>
      <c r="GX695" s="789"/>
      <c r="GY695" s="789"/>
      <c r="GZ695" s="789"/>
      <c r="HA695" s="789"/>
      <c r="HB695" s="789"/>
      <c r="HC695" s="789"/>
      <c r="HD695" s="789"/>
      <c r="HE695" s="789"/>
      <c r="HF695" s="789"/>
      <c r="HG695" s="789"/>
      <c r="HH695" s="789"/>
      <c r="HI695" s="789"/>
      <c r="HJ695" s="789"/>
      <c r="HK695" s="789"/>
      <c r="HL695" s="789"/>
      <c r="HM695" s="789"/>
      <c r="HN695" s="789"/>
      <c r="HO695" s="789"/>
      <c r="HP695" s="789"/>
      <c r="HQ695" s="789"/>
      <c r="HR695" s="789"/>
      <c r="HS695" s="789"/>
      <c r="HT695" s="789"/>
      <c r="HU695" s="789"/>
      <c r="HV695" s="789"/>
      <c r="HW695" s="789"/>
      <c r="HX695" s="789"/>
      <c r="HY695" s="789"/>
      <c r="HZ695" s="789"/>
      <c r="IA695" s="789"/>
      <c r="IB695" s="789"/>
      <c r="IC695" s="789"/>
      <c r="ID695" s="789"/>
      <c r="IE695" s="789"/>
      <c r="IF695" s="789"/>
      <c r="IG695" s="789"/>
      <c r="IH695" s="789"/>
      <c r="II695" s="789"/>
      <c r="IJ695" s="789"/>
      <c r="IK695" s="789"/>
      <c r="IL695" s="789"/>
      <c r="IM695" s="789"/>
      <c r="IN695" s="789"/>
      <c r="IO695" s="789"/>
      <c r="IP695" s="789"/>
      <c r="IQ695" s="789"/>
      <c r="IR695" s="789"/>
      <c r="IS695" s="789"/>
      <c r="IT695" s="789"/>
      <c r="IU695" s="789"/>
      <c r="IV695" s="789"/>
      <c r="IW695" s="789"/>
      <c r="IX695" s="789"/>
      <c r="IY695" s="789"/>
      <c r="IZ695" s="789"/>
      <c r="JA695" s="789"/>
      <c r="JB695" s="789"/>
      <c r="JC695" s="789"/>
      <c r="JD695" s="789"/>
      <c r="JE695" s="789"/>
    </row>
    <row r="696" spans="1:265" s="7" customFormat="1" ht="15" customHeight="1" thickBot="1" x14ac:dyDescent="0.25">
      <c r="A696" s="790"/>
      <c r="B696" s="73" t="s">
        <v>67</v>
      </c>
      <c r="C696" s="113"/>
      <c r="D696" s="884" t="s">
        <v>68</v>
      </c>
      <c r="E696" s="905"/>
      <c r="F696" s="437"/>
      <c r="G696" s="438"/>
      <c r="H696" s="184" t="s">
        <v>23</v>
      </c>
      <c r="I696" s="184" t="s">
        <v>107</v>
      </c>
      <c r="J696" s="184"/>
      <c r="K696" s="225" t="s">
        <v>976</v>
      </c>
      <c r="L696" s="225" t="s">
        <v>97</v>
      </c>
      <c r="M696" s="225">
        <v>6</v>
      </c>
      <c r="N696" s="397" t="s">
        <v>24</v>
      </c>
      <c r="O696" s="225" t="s">
        <v>348</v>
      </c>
      <c r="P696" s="2159">
        <f t="shared" si="56"/>
        <v>3</v>
      </c>
      <c r="Q696" s="297">
        <v>3</v>
      </c>
      <c r="R696" s="298"/>
      <c r="S696" s="298"/>
      <c r="T696" s="298"/>
      <c r="U696" s="298"/>
      <c r="V696" s="298"/>
      <c r="W696" s="299"/>
      <c r="X696" s="122"/>
      <c r="Y696" s="122"/>
      <c r="Z696" s="63"/>
      <c r="AA696" s="46"/>
      <c r="AB696" s="46"/>
      <c r="AC696" s="46" t="str">
        <f t="shared" si="59"/>
        <v/>
      </c>
      <c r="AD696" s="46"/>
      <c r="AE696" s="46"/>
      <c r="AF696" s="2111">
        <f t="shared" si="57"/>
        <v>3</v>
      </c>
      <c r="AG696" s="2111">
        <f t="shared" si="58"/>
        <v>0</v>
      </c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  <c r="BP696" s="46"/>
      <c r="BQ696" s="46"/>
      <c r="BR696" s="46"/>
      <c r="BS696" s="46"/>
      <c r="BT696" s="46"/>
      <c r="BU696" s="46"/>
      <c r="BV696" s="46"/>
      <c r="BW696" s="46"/>
      <c r="BX696" s="46"/>
      <c r="BY696" s="46"/>
      <c r="BZ696" s="46"/>
      <c r="CA696" s="46"/>
      <c r="CB696" s="46"/>
      <c r="CC696" s="46"/>
      <c r="CD696" s="46"/>
      <c r="CE696" s="46"/>
      <c r="CF696" s="46"/>
      <c r="CG696" s="46"/>
      <c r="CH696" s="46"/>
      <c r="CI696" s="46"/>
      <c r="CJ696" s="46"/>
      <c r="CK696" s="46"/>
      <c r="CL696" s="46"/>
      <c r="CM696" s="46"/>
      <c r="CN696" s="46"/>
      <c r="CO696" s="46"/>
      <c r="CP696" s="46"/>
      <c r="CQ696" s="46"/>
      <c r="CR696" s="46"/>
      <c r="CS696" s="46"/>
      <c r="CT696" s="46"/>
      <c r="CU696" s="46"/>
      <c r="CV696" s="46"/>
      <c r="CW696" s="46"/>
      <c r="CX696" s="46"/>
      <c r="CY696" s="46"/>
      <c r="CZ696" s="46"/>
      <c r="DA696" s="46"/>
      <c r="DB696" s="46"/>
      <c r="DC696" s="46"/>
      <c r="DD696" s="46"/>
      <c r="DE696" s="46"/>
      <c r="DF696" s="46"/>
      <c r="DG696" s="46"/>
      <c r="DH696" s="46"/>
      <c r="DI696" s="46"/>
      <c r="DJ696" s="46"/>
      <c r="DK696" s="46"/>
      <c r="DL696" s="46"/>
      <c r="DM696" s="46"/>
      <c r="DN696" s="46"/>
      <c r="DO696" s="46"/>
      <c r="DP696" s="46"/>
      <c r="DQ696" s="46"/>
      <c r="DR696" s="46"/>
      <c r="DS696" s="46"/>
      <c r="DT696" s="46"/>
      <c r="DU696" s="46"/>
      <c r="DV696" s="46"/>
      <c r="DW696" s="46"/>
      <c r="DX696" s="46"/>
      <c r="DY696" s="46"/>
      <c r="DZ696" s="46"/>
      <c r="EA696" s="46"/>
      <c r="EB696" s="46"/>
      <c r="EC696" s="46"/>
      <c r="ED696" s="46"/>
      <c r="EE696" s="46"/>
      <c r="EF696" s="46"/>
      <c r="EG696" s="46"/>
      <c r="EH696" s="46"/>
      <c r="EI696" s="46"/>
      <c r="EJ696" s="46"/>
      <c r="EK696" s="46"/>
      <c r="EL696" s="46"/>
      <c r="EM696" s="46"/>
      <c r="EN696" s="46"/>
      <c r="EO696" s="46"/>
      <c r="EP696" s="46"/>
      <c r="EQ696" s="46"/>
      <c r="ER696" s="46"/>
      <c r="ES696" s="46"/>
      <c r="ET696" s="46"/>
      <c r="EU696" s="46"/>
      <c r="EV696" s="46"/>
      <c r="EW696" s="46"/>
      <c r="EX696" s="46"/>
      <c r="EY696" s="46"/>
      <c r="EZ696" s="46"/>
      <c r="FA696" s="46"/>
      <c r="FB696" s="46"/>
      <c r="FC696" s="46"/>
      <c r="FD696" s="46"/>
      <c r="FE696" s="46"/>
      <c r="FF696" s="46"/>
      <c r="FG696" s="46"/>
      <c r="FH696" s="46"/>
      <c r="FI696" s="46"/>
      <c r="FJ696" s="46"/>
      <c r="FK696" s="46"/>
      <c r="FL696" s="46"/>
      <c r="FM696" s="46"/>
      <c r="FN696" s="46"/>
      <c r="FO696" s="46"/>
      <c r="FP696" s="46"/>
      <c r="FQ696" s="46"/>
      <c r="FR696" s="46"/>
      <c r="FS696" s="46"/>
      <c r="FT696" s="46"/>
      <c r="FU696" s="46"/>
      <c r="FV696" s="46"/>
      <c r="FW696" s="46"/>
      <c r="FX696" s="46"/>
      <c r="FY696" s="46"/>
      <c r="FZ696" s="46"/>
      <c r="GA696" s="46"/>
      <c r="GB696" s="46"/>
      <c r="GC696" s="46"/>
      <c r="GD696" s="46"/>
      <c r="GE696" s="46"/>
      <c r="GF696" s="46"/>
      <c r="GG696" s="46"/>
      <c r="GH696" s="46"/>
      <c r="GI696" s="46"/>
      <c r="GJ696" s="46"/>
      <c r="GK696" s="46"/>
      <c r="GL696" s="46"/>
      <c r="GM696" s="46"/>
      <c r="GN696" s="46"/>
      <c r="GO696" s="46"/>
      <c r="GP696" s="46"/>
      <c r="GQ696" s="46"/>
      <c r="GR696" s="46"/>
      <c r="GS696" s="46"/>
      <c r="GT696" s="46"/>
      <c r="GU696" s="46"/>
      <c r="GV696" s="46"/>
      <c r="GW696" s="46"/>
      <c r="GX696" s="46"/>
      <c r="GY696" s="46"/>
      <c r="GZ696" s="46"/>
      <c r="HA696" s="46"/>
      <c r="HB696" s="46"/>
      <c r="HC696" s="46"/>
      <c r="HD696" s="46"/>
      <c r="HE696" s="46"/>
      <c r="HF696" s="46"/>
      <c r="HG696" s="46"/>
      <c r="HH696" s="46"/>
      <c r="HI696" s="46"/>
      <c r="HJ696" s="46"/>
      <c r="HK696" s="46"/>
      <c r="HL696" s="46"/>
      <c r="HM696" s="46"/>
      <c r="HN696" s="46"/>
      <c r="HO696" s="46"/>
      <c r="HP696" s="46"/>
      <c r="HQ696" s="46"/>
      <c r="HR696" s="46"/>
      <c r="HS696" s="46"/>
      <c r="HT696" s="46"/>
      <c r="HU696" s="46"/>
      <c r="HV696" s="46"/>
      <c r="HW696" s="46"/>
      <c r="HX696" s="46"/>
      <c r="HY696" s="46"/>
      <c r="HZ696" s="46"/>
      <c r="IA696" s="46"/>
      <c r="IB696" s="46"/>
      <c r="IC696" s="46"/>
      <c r="ID696" s="46"/>
      <c r="IE696" s="46"/>
      <c r="IF696" s="46"/>
      <c r="IG696" s="46"/>
      <c r="IH696" s="46"/>
      <c r="II696" s="46"/>
      <c r="IJ696" s="46"/>
      <c r="IK696" s="46"/>
      <c r="IL696" s="46"/>
      <c r="IM696" s="46"/>
      <c r="IN696" s="46"/>
      <c r="IO696" s="46"/>
      <c r="IP696" s="46"/>
      <c r="IQ696" s="46"/>
      <c r="IR696" s="46"/>
      <c r="IS696" s="46"/>
      <c r="IT696" s="46"/>
      <c r="IU696" s="46"/>
      <c r="IV696" s="46"/>
      <c r="IW696" s="46"/>
      <c r="IX696" s="46"/>
      <c r="IY696" s="46"/>
      <c r="IZ696" s="46"/>
      <c r="JA696" s="46"/>
      <c r="JB696" s="46"/>
      <c r="JC696" s="46"/>
      <c r="JD696" s="46"/>
      <c r="JE696" s="46"/>
    </row>
    <row r="697" spans="1:265" s="7" customFormat="1" ht="15" customHeight="1" thickBot="1" x14ac:dyDescent="0.25">
      <c r="A697" s="790"/>
      <c r="B697" s="73" t="s">
        <v>67</v>
      </c>
      <c r="C697" s="113"/>
      <c r="D697" s="884" t="s">
        <v>68</v>
      </c>
      <c r="E697" s="905"/>
      <c r="F697" s="437"/>
      <c r="G697" s="438"/>
      <c r="H697" s="184" t="s">
        <v>23</v>
      </c>
      <c r="I697" s="792" t="s">
        <v>99</v>
      </c>
      <c r="J697" s="1756" t="s">
        <v>1424</v>
      </c>
      <c r="K697" s="212" t="s">
        <v>1505</v>
      </c>
      <c r="L697" s="547"/>
      <c r="M697" s="547"/>
      <c r="N697" s="732"/>
      <c r="O697" s="547"/>
      <c r="P697" s="2159">
        <f t="shared" si="56"/>
        <v>0</v>
      </c>
      <c r="Q697" s="548"/>
      <c r="R697" s="298"/>
      <c r="S697" s="298">
        <v>4</v>
      </c>
      <c r="T697" s="298"/>
      <c r="U697" s="298"/>
      <c r="V697" s="298"/>
      <c r="W697" s="299"/>
      <c r="X697" s="122"/>
      <c r="Y697" s="122"/>
      <c r="Z697" s="63"/>
      <c r="AA697" s="46"/>
      <c r="AB697" s="46"/>
      <c r="AC697" s="46" t="str">
        <f t="shared" si="59"/>
        <v/>
      </c>
      <c r="AD697" s="46"/>
      <c r="AE697" s="46"/>
      <c r="AF697" s="2111">
        <f t="shared" si="57"/>
        <v>0</v>
      </c>
      <c r="AG697" s="2111">
        <f t="shared" si="58"/>
        <v>4</v>
      </c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  <c r="BP697" s="46"/>
      <c r="BQ697" s="46"/>
      <c r="BR697" s="46"/>
      <c r="BS697" s="46"/>
      <c r="BT697" s="46"/>
      <c r="BU697" s="46"/>
      <c r="BV697" s="46"/>
      <c r="BW697" s="46"/>
      <c r="BX697" s="46"/>
      <c r="BY697" s="46"/>
      <c r="BZ697" s="46"/>
      <c r="CA697" s="46"/>
      <c r="CB697" s="46"/>
      <c r="CC697" s="46"/>
      <c r="CD697" s="46"/>
      <c r="CE697" s="46"/>
      <c r="CF697" s="46"/>
      <c r="CG697" s="46"/>
      <c r="CH697" s="46"/>
      <c r="CI697" s="46"/>
      <c r="CJ697" s="46"/>
      <c r="CK697" s="46"/>
      <c r="CL697" s="46"/>
      <c r="CM697" s="46"/>
      <c r="CN697" s="46"/>
      <c r="CO697" s="46"/>
      <c r="CP697" s="46"/>
      <c r="CQ697" s="46"/>
      <c r="CR697" s="46"/>
      <c r="CS697" s="46"/>
      <c r="CT697" s="46"/>
      <c r="CU697" s="46"/>
      <c r="CV697" s="46"/>
      <c r="CW697" s="46"/>
      <c r="CX697" s="46"/>
      <c r="CY697" s="46"/>
      <c r="CZ697" s="46"/>
      <c r="DA697" s="46"/>
      <c r="DB697" s="46"/>
      <c r="DC697" s="46"/>
      <c r="DD697" s="46"/>
      <c r="DE697" s="46"/>
      <c r="DF697" s="46"/>
      <c r="DG697" s="46"/>
      <c r="DH697" s="46"/>
      <c r="DI697" s="46"/>
      <c r="DJ697" s="46"/>
      <c r="DK697" s="46"/>
      <c r="DL697" s="46"/>
      <c r="DM697" s="46"/>
      <c r="DN697" s="46"/>
      <c r="DO697" s="46"/>
      <c r="DP697" s="46"/>
      <c r="DQ697" s="46"/>
      <c r="DR697" s="46"/>
      <c r="DS697" s="46"/>
      <c r="DT697" s="46"/>
      <c r="DU697" s="46"/>
      <c r="DV697" s="46"/>
      <c r="DW697" s="46"/>
      <c r="DX697" s="46"/>
      <c r="DY697" s="46"/>
      <c r="DZ697" s="46"/>
      <c r="EA697" s="46"/>
      <c r="EB697" s="46"/>
      <c r="EC697" s="46"/>
      <c r="ED697" s="46"/>
      <c r="EE697" s="46"/>
      <c r="EF697" s="46"/>
      <c r="EG697" s="46"/>
      <c r="EH697" s="46"/>
      <c r="EI697" s="46"/>
      <c r="EJ697" s="46"/>
      <c r="EK697" s="46"/>
      <c r="EL697" s="46"/>
      <c r="EM697" s="46"/>
      <c r="EN697" s="46"/>
      <c r="EO697" s="46"/>
      <c r="EP697" s="46"/>
      <c r="EQ697" s="46"/>
      <c r="ER697" s="46"/>
      <c r="ES697" s="46"/>
      <c r="ET697" s="46"/>
      <c r="EU697" s="46"/>
      <c r="EV697" s="46"/>
      <c r="EW697" s="46"/>
      <c r="EX697" s="46"/>
      <c r="EY697" s="46"/>
      <c r="EZ697" s="46"/>
      <c r="FA697" s="46"/>
      <c r="FB697" s="46"/>
      <c r="FC697" s="46"/>
      <c r="FD697" s="46"/>
      <c r="FE697" s="46"/>
      <c r="FF697" s="46"/>
      <c r="FG697" s="46"/>
      <c r="FH697" s="46"/>
      <c r="FI697" s="46"/>
      <c r="FJ697" s="46"/>
      <c r="FK697" s="46"/>
      <c r="FL697" s="46"/>
      <c r="FM697" s="46"/>
      <c r="FN697" s="46"/>
      <c r="FO697" s="46"/>
      <c r="FP697" s="46"/>
      <c r="FQ697" s="46"/>
      <c r="FR697" s="46"/>
      <c r="FS697" s="46"/>
      <c r="FT697" s="46"/>
      <c r="FU697" s="46"/>
      <c r="FV697" s="46"/>
      <c r="FW697" s="46"/>
      <c r="FX697" s="46"/>
      <c r="FY697" s="46"/>
      <c r="FZ697" s="46"/>
      <c r="GA697" s="46"/>
      <c r="GB697" s="46"/>
      <c r="GC697" s="46"/>
      <c r="GD697" s="46"/>
      <c r="GE697" s="46"/>
      <c r="GF697" s="46"/>
      <c r="GG697" s="46"/>
      <c r="GH697" s="46"/>
      <c r="GI697" s="46"/>
      <c r="GJ697" s="46"/>
      <c r="GK697" s="46"/>
      <c r="GL697" s="46"/>
      <c r="GM697" s="46"/>
      <c r="GN697" s="46"/>
      <c r="GO697" s="46"/>
      <c r="GP697" s="46"/>
      <c r="GQ697" s="46"/>
      <c r="GR697" s="46"/>
      <c r="GS697" s="46"/>
      <c r="GT697" s="46"/>
      <c r="GU697" s="46"/>
      <c r="GV697" s="46"/>
      <c r="GW697" s="46"/>
      <c r="GX697" s="46"/>
      <c r="GY697" s="46"/>
      <c r="GZ697" s="46"/>
      <c r="HA697" s="46"/>
      <c r="HB697" s="46"/>
      <c r="HC697" s="46"/>
      <c r="HD697" s="46"/>
      <c r="HE697" s="46"/>
      <c r="HF697" s="46"/>
      <c r="HG697" s="46"/>
      <c r="HH697" s="46"/>
      <c r="HI697" s="46"/>
      <c r="HJ697" s="46"/>
      <c r="HK697" s="46"/>
      <c r="HL697" s="46"/>
      <c r="HM697" s="46"/>
      <c r="HN697" s="46"/>
      <c r="HO697" s="46"/>
      <c r="HP697" s="46"/>
      <c r="HQ697" s="46"/>
      <c r="HR697" s="46"/>
      <c r="HS697" s="46"/>
      <c r="HT697" s="46"/>
      <c r="HU697" s="46"/>
      <c r="HV697" s="46"/>
      <c r="HW697" s="46"/>
      <c r="HX697" s="46"/>
      <c r="HY697" s="46"/>
      <c r="HZ697" s="46"/>
      <c r="IA697" s="46"/>
      <c r="IB697" s="46"/>
      <c r="IC697" s="46"/>
      <c r="ID697" s="46"/>
      <c r="IE697" s="46"/>
      <c r="IF697" s="46"/>
      <c r="IG697" s="46"/>
      <c r="IH697" s="46"/>
      <c r="II697" s="46"/>
      <c r="IJ697" s="46"/>
      <c r="IK697" s="46"/>
      <c r="IL697" s="46"/>
      <c r="IM697" s="46"/>
      <c r="IN697" s="46"/>
      <c r="IO697" s="46"/>
      <c r="IP697" s="46"/>
      <c r="IQ697" s="46"/>
      <c r="IR697" s="46"/>
      <c r="IS697" s="46"/>
      <c r="IT697" s="46"/>
      <c r="IU697" s="46"/>
      <c r="IV697" s="46"/>
      <c r="IW697" s="46"/>
      <c r="IX697" s="46"/>
      <c r="IY697" s="46"/>
      <c r="IZ697" s="46"/>
      <c r="JA697" s="46"/>
      <c r="JB697" s="46"/>
      <c r="JC697" s="46"/>
      <c r="JD697" s="46"/>
      <c r="JE697" s="46"/>
    </row>
    <row r="698" spans="1:265" s="7" customFormat="1" ht="15" customHeight="1" thickBot="1" x14ac:dyDescent="0.25">
      <c r="A698" s="790"/>
      <c r="B698" s="73" t="s">
        <v>67</v>
      </c>
      <c r="C698" s="113"/>
      <c r="D698" s="890" t="s">
        <v>68</v>
      </c>
      <c r="E698" s="905"/>
      <c r="F698" s="437"/>
      <c r="G698" s="438"/>
      <c r="H698" s="768" t="s">
        <v>23</v>
      </c>
      <c r="I698" s="792" t="s">
        <v>99</v>
      </c>
      <c r="J698" s="1756" t="s">
        <v>1424</v>
      </c>
      <c r="K698" s="212" t="s">
        <v>1506</v>
      </c>
      <c r="L698" s="225"/>
      <c r="M698" s="225"/>
      <c r="N698" s="397"/>
      <c r="O698" s="225"/>
      <c r="P698" s="2159">
        <f t="shared" si="56"/>
        <v>0</v>
      </c>
      <c r="Q698" s="297"/>
      <c r="R698" s="298"/>
      <c r="S698" s="298">
        <v>2</v>
      </c>
      <c r="T698" s="298"/>
      <c r="U698" s="298"/>
      <c r="V698" s="298"/>
      <c r="W698" s="299"/>
      <c r="X698" s="122"/>
      <c r="Y698" s="122"/>
      <c r="Z698" s="63"/>
      <c r="AA698" s="46"/>
      <c r="AB698" s="46"/>
      <c r="AC698" s="46" t="str">
        <f t="shared" si="59"/>
        <v/>
      </c>
      <c r="AD698" s="46"/>
      <c r="AE698" s="46"/>
      <c r="AF698" s="2111">
        <f t="shared" si="57"/>
        <v>0</v>
      </c>
      <c r="AG698" s="2111">
        <f t="shared" si="58"/>
        <v>2</v>
      </c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  <c r="CB698" s="46"/>
      <c r="CC698" s="46"/>
      <c r="CD698" s="46"/>
      <c r="CE698" s="46"/>
      <c r="CF698" s="46"/>
      <c r="CG698" s="46"/>
      <c r="CH698" s="46"/>
      <c r="CI698" s="46"/>
      <c r="CJ698" s="46"/>
      <c r="CK698" s="46"/>
      <c r="CL698" s="46"/>
      <c r="CM698" s="46"/>
      <c r="CN698" s="46"/>
      <c r="CO698" s="46"/>
      <c r="CP698" s="46"/>
      <c r="CQ698" s="46"/>
      <c r="CR698" s="46"/>
      <c r="CS698" s="46"/>
      <c r="CT698" s="46"/>
      <c r="CU698" s="46"/>
      <c r="CV698" s="46"/>
      <c r="CW698" s="46"/>
      <c r="CX698" s="46"/>
      <c r="CY698" s="46"/>
      <c r="CZ698" s="46"/>
      <c r="DA698" s="46"/>
      <c r="DB698" s="46"/>
      <c r="DC698" s="46"/>
      <c r="DD698" s="46"/>
      <c r="DE698" s="46"/>
      <c r="DF698" s="46"/>
      <c r="DG698" s="46"/>
      <c r="DH698" s="46"/>
      <c r="DI698" s="46"/>
      <c r="DJ698" s="46"/>
      <c r="DK698" s="46"/>
      <c r="DL698" s="46"/>
      <c r="DM698" s="46"/>
      <c r="DN698" s="46"/>
      <c r="DO698" s="46"/>
      <c r="DP698" s="46"/>
      <c r="DQ698" s="46"/>
      <c r="DR698" s="46"/>
      <c r="DS698" s="46"/>
      <c r="DT698" s="46"/>
      <c r="DU698" s="46"/>
      <c r="DV698" s="46"/>
      <c r="DW698" s="46"/>
      <c r="DX698" s="46"/>
      <c r="DY698" s="46"/>
      <c r="DZ698" s="46"/>
      <c r="EA698" s="46"/>
      <c r="EB698" s="46"/>
      <c r="EC698" s="46"/>
      <c r="ED698" s="46"/>
      <c r="EE698" s="46"/>
      <c r="EF698" s="46"/>
      <c r="EG698" s="46"/>
      <c r="EH698" s="46"/>
      <c r="EI698" s="46"/>
      <c r="EJ698" s="46"/>
      <c r="EK698" s="46"/>
      <c r="EL698" s="46"/>
      <c r="EM698" s="46"/>
      <c r="EN698" s="46"/>
      <c r="EO698" s="46"/>
      <c r="EP698" s="46"/>
      <c r="EQ698" s="46"/>
      <c r="ER698" s="46"/>
      <c r="ES698" s="46"/>
      <c r="ET698" s="46"/>
      <c r="EU698" s="46"/>
      <c r="EV698" s="46"/>
      <c r="EW698" s="46"/>
      <c r="EX698" s="46"/>
      <c r="EY698" s="46"/>
      <c r="EZ698" s="46"/>
      <c r="FA698" s="46"/>
      <c r="FB698" s="46"/>
      <c r="FC698" s="46"/>
      <c r="FD698" s="46"/>
      <c r="FE698" s="46"/>
      <c r="FF698" s="46"/>
      <c r="FG698" s="46"/>
      <c r="FH698" s="46"/>
      <c r="FI698" s="46"/>
      <c r="FJ698" s="46"/>
      <c r="FK698" s="46"/>
      <c r="FL698" s="46"/>
      <c r="FM698" s="46"/>
      <c r="FN698" s="46"/>
      <c r="FO698" s="46"/>
      <c r="FP698" s="46"/>
      <c r="FQ698" s="46"/>
      <c r="FR698" s="46"/>
      <c r="FS698" s="46"/>
      <c r="FT698" s="46"/>
      <c r="FU698" s="46"/>
      <c r="FV698" s="46"/>
      <c r="FW698" s="46"/>
      <c r="FX698" s="46"/>
      <c r="FY698" s="46"/>
      <c r="FZ698" s="46"/>
      <c r="GA698" s="46"/>
      <c r="GB698" s="46"/>
      <c r="GC698" s="46"/>
      <c r="GD698" s="46"/>
      <c r="GE698" s="46"/>
      <c r="GF698" s="46"/>
      <c r="GG698" s="46"/>
      <c r="GH698" s="46"/>
      <c r="GI698" s="46"/>
      <c r="GJ698" s="46"/>
      <c r="GK698" s="46"/>
      <c r="GL698" s="46"/>
      <c r="GM698" s="46"/>
      <c r="GN698" s="46"/>
      <c r="GO698" s="46"/>
      <c r="GP698" s="46"/>
      <c r="GQ698" s="46"/>
      <c r="GR698" s="46"/>
      <c r="GS698" s="46"/>
      <c r="GT698" s="46"/>
      <c r="GU698" s="46"/>
      <c r="GV698" s="46"/>
      <c r="GW698" s="46"/>
      <c r="GX698" s="46"/>
      <c r="GY698" s="46"/>
      <c r="GZ698" s="46"/>
      <c r="HA698" s="46"/>
      <c r="HB698" s="46"/>
      <c r="HC698" s="46"/>
      <c r="HD698" s="46"/>
      <c r="HE698" s="46"/>
      <c r="HF698" s="46"/>
      <c r="HG698" s="46"/>
      <c r="HH698" s="46"/>
      <c r="HI698" s="46"/>
      <c r="HJ698" s="46"/>
      <c r="HK698" s="46"/>
      <c r="HL698" s="46"/>
      <c r="HM698" s="46"/>
      <c r="HN698" s="46"/>
      <c r="HO698" s="46"/>
      <c r="HP698" s="46"/>
      <c r="HQ698" s="46"/>
      <c r="HR698" s="46"/>
      <c r="HS698" s="46"/>
      <c r="HT698" s="46"/>
      <c r="HU698" s="46"/>
      <c r="HV698" s="46"/>
      <c r="HW698" s="46"/>
      <c r="HX698" s="46"/>
      <c r="HY698" s="46"/>
      <c r="HZ698" s="46"/>
      <c r="IA698" s="46"/>
      <c r="IB698" s="46"/>
      <c r="IC698" s="46"/>
      <c r="ID698" s="46"/>
      <c r="IE698" s="46"/>
      <c r="IF698" s="46"/>
      <c r="IG698" s="46"/>
      <c r="IH698" s="46"/>
      <c r="II698" s="46"/>
      <c r="IJ698" s="46"/>
      <c r="IK698" s="46"/>
      <c r="IL698" s="46"/>
      <c r="IM698" s="46"/>
      <c r="IN698" s="46"/>
      <c r="IO698" s="46"/>
      <c r="IP698" s="46"/>
      <c r="IQ698" s="46"/>
      <c r="IR698" s="46"/>
      <c r="IS698" s="46"/>
      <c r="IT698" s="46"/>
      <c r="IU698" s="46"/>
      <c r="IV698" s="46"/>
      <c r="IW698" s="46"/>
      <c r="IX698" s="46"/>
      <c r="IY698" s="46"/>
      <c r="IZ698" s="46"/>
      <c r="JA698" s="46"/>
      <c r="JB698" s="46"/>
      <c r="JC698" s="46"/>
      <c r="JD698" s="46"/>
      <c r="JE698" s="46"/>
    </row>
    <row r="699" spans="1:265" s="7" customFormat="1" ht="15" customHeight="1" thickBot="1" x14ac:dyDescent="0.25">
      <c r="A699" s="790"/>
      <c r="B699" s="73" t="s">
        <v>67</v>
      </c>
      <c r="C699" s="113"/>
      <c r="D699" s="890" t="s">
        <v>68</v>
      </c>
      <c r="E699" s="905"/>
      <c r="F699" s="437"/>
      <c r="G699" s="438"/>
      <c r="H699" s="768" t="s">
        <v>23</v>
      </c>
      <c r="I699" s="184" t="s">
        <v>103</v>
      </c>
      <c r="J699" s="1757" t="s">
        <v>1424</v>
      </c>
      <c r="K699" s="225" t="s">
        <v>1507</v>
      </c>
      <c r="L699" s="225"/>
      <c r="M699" s="225"/>
      <c r="N699" s="397"/>
      <c r="O699" s="225"/>
      <c r="P699" s="2159">
        <f t="shared" si="56"/>
        <v>0</v>
      </c>
      <c r="Q699" s="297"/>
      <c r="R699" s="298"/>
      <c r="S699" s="298"/>
      <c r="T699" s="298"/>
      <c r="U699" s="298"/>
      <c r="V699" s="298"/>
      <c r="W699" s="299">
        <v>4</v>
      </c>
      <c r="X699" s="122"/>
      <c r="Y699" s="122"/>
      <c r="Z699" s="63"/>
      <c r="AA699" s="46"/>
      <c r="AB699" s="46"/>
      <c r="AC699" s="46" t="str">
        <f t="shared" si="59"/>
        <v/>
      </c>
      <c r="AD699" s="46"/>
      <c r="AE699" s="46"/>
      <c r="AF699" s="2111">
        <f t="shared" si="57"/>
        <v>0</v>
      </c>
      <c r="AG699" s="2111">
        <f t="shared" si="58"/>
        <v>4</v>
      </c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  <c r="BP699" s="46"/>
      <c r="BQ699" s="46"/>
      <c r="BR699" s="46"/>
      <c r="BS699" s="46"/>
      <c r="BT699" s="46"/>
      <c r="BU699" s="46"/>
      <c r="BV699" s="46"/>
      <c r="BW699" s="46"/>
      <c r="BX699" s="46"/>
      <c r="BY699" s="46"/>
      <c r="BZ699" s="46"/>
      <c r="CA699" s="46"/>
      <c r="CB699" s="46"/>
      <c r="CC699" s="46"/>
      <c r="CD699" s="46"/>
      <c r="CE699" s="46"/>
      <c r="CF699" s="46"/>
      <c r="CG699" s="46"/>
      <c r="CH699" s="46"/>
      <c r="CI699" s="46"/>
      <c r="CJ699" s="46"/>
      <c r="CK699" s="46"/>
      <c r="CL699" s="46"/>
      <c r="CM699" s="46"/>
      <c r="CN699" s="46"/>
      <c r="CO699" s="46"/>
      <c r="CP699" s="46"/>
      <c r="CQ699" s="46"/>
      <c r="CR699" s="46"/>
      <c r="CS699" s="46"/>
      <c r="CT699" s="46"/>
      <c r="CU699" s="46"/>
      <c r="CV699" s="46"/>
      <c r="CW699" s="46"/>
      <c r="CX699" s="46"/>
      <c r="CY699" s="46"/>
      <c r="CZ699" s="46"/>
      <c r="DA699" s="46"/>
      <c r="DB699" s="46"/>
      <c r="DC699" s="46"/>
      <c r="DD699" s="46"/>
      <c r="DE699" s="46"/>
      <c r="DF699" s="46"/>
      <c r="DG699" s="46"/>
      <c r="DH699" s="46"/>
      <c r="DI699" s="46"/>
      <c r="DJ699" s="46"/>
      <c r="DK699" s="46"/>
      <c r="DL699" s="46"/>
      <c r="DM699" s="46"/>
      <c r="DN699" s="46"/>
      <c r="DO699" s="46"/>
      <c r="DP699" s="46"/>
      <c r="DQ699" s="46"/>
      <c r="DR699" s="46"/>
      <c r="DS699" s="46"/>
      <c r="DT699" s="46"/>
      <c r="DU699" s="46"/>
      <c r="DV699" s="46"/>
      <c r="DW699" s="46"/>
      <c r="DX699" s="46"/>
      <c r="DY699" s="46"/>
      <c r="DZ699" s="46"/>
      <c r="EA699" s="46"/>
      <c r="EB699" s="46"/>
      <c r="EC699" s="46"/>
      <c r="ED699" s="46"/>
      <c r="EE699" s="46"/>
      <c r="EF699" s="46"/>
      <c r="EG699" s="46"/>
      <c r="EH699" s="46"/>
      <c r="EI699" s="46"/>
      <c r="EJ699" s="46"/>
      <c r="EK699" s="46"/>
      <c r="EL699" s="46"/>
      <c r="EM699" s="46"/>
      <c r="EN699" s="46"/>
      <c r="EO699" s="46"/>
      <c r="EP699" s="46"/>
      <c r="EQ699" s="46"/>
      <c r="ER699" s="46"/>
      <c r="ES699" s="46"/>
      <c r="ET699" s="46"/>
      <c r="EU699" s="46"/>
      <c r="EV699" s="46"/>
      <c r="EW699" s="46"/>
      <c r="EX699" s="46"/>
      <c r="EY699" s="46"/>
      <c r="EZ699" s="46"/>
      <c r="FA699" s="46"/>
      <c r="FB699" s="46"/>
      <c r="FC699" s="46"/>
      <c r="FD699" s="46"/>
      <c r="FE699" s="46"/>
      <c r="FF699" s="46"/>
      <c r="FG699" s="46"/>
      <c r="FH699" s="46"/>
      <c r="FI699" s="46"/>
      <c r="FJ699" s="46"/>
      <c r="FK699" s="46"/>
      <c r="FL699" s="46"/>
      <c r="FM699" s="46"/>
      <c r="FN699" s="46"/>
      <c r="FO699" s="46"/>
      <c r="FP699" s="46"/>
      <c r="FQ699" s="46"/>
      <c r="FR699" s="46"/>
      <c r="FS699" s="46"/>
      <c r="FT699" s="46"/>
      <c r="FU699" s="46"/>
      <c r="FV699" s="46"/>
      <c r="FW699" s="46"/>
      <c r="FX699" s="46"/>
      <c r="FY699" s="46"/>
      <c r="FZ699" s="46"/>
      <c r="GA699" s="46"/>
      <c r="GB699" s="46"/>
      <c r="GC699" s="46"/>
      <c r="GD699" s="46"/>
      <c r="GE699" s="46"/>
      <c r="GF699" s="46"/>
      <c r="GG699" s="46"/>
      <c r="GH699" s="46"/>
      <c r="GI699" s="46"/>
      <c r="GJ699" s="46"/>
      <c r="GK699" s="46"/>
      <c r="GL699" s="46"/>
      <c r="GM699" s="46"/>
      <c r="GN699" s="46"/>
      <c r="GO699" s="46"/>
      <c r="GP699" s="46"/>
      <c r="GQ699" s="46"/>
      <c r="GR699" s="46"/>
      <c r="GS699" s="46"/>
      <c r="GT699" s="46"/>
      <c r="GU699" s="46"/>
      <c r="GV699" s="46"/>
      <c r="GW699" s="46"/>
      <c r="GX699" s="46"/>
      <c r="GY699" s="46"/>
      <c r="GZ699" s="46"/>
      <c r="HA699" s="46"/>
      <c r="HB699" s="46"/>
      <c r="HC699" s="46"/>
      <c r="HD699" s="46"/>
      <c r="HE699" s="46"/>
      <c r="HF699" s="46"/>
      <c r="HG699" s="46"/>
      <c r="HH699" s="46"/>
      <c r="HI699" s="46"/>
      <c r="HJ699" s="46"/>
      <c r="HK699" s="46"/>
      <c r="HL699" s="46"/>
      <c r="HM699" s="46"/>
      <c r="HN699" s="46"/>
      <c r="HO699" s="46"/>
      <c r="HP699" s="46"/>
      <c r="HQ699" s="46"/>
      <c r="HR699" s="46"/>
      <c r="HS699" s="46"/>
      <c r="HT699" s="46"/>
      <c r="HU699" s="46"/>
      <c r="HV699" s="46"/>
      <c r="HW699" s="46"/>
      <c r="HX699" s="46"/>
      <c r="HY699" s="46"/>
      <c r="HZ699" s="46"/>
      <c r="IA699" s="46"/>
      <c r="IB699" s="46"/>
      <c r="IC699" s="46"/>
      <c r="ID699" s="46"/>
      <c r="IE699" s="46"/>
      <c r="IF699" s="46"/>
      <c r="IG699" s="46"/>
      <c r="IH699" s="46"/>
      <c r="II699" s="46"/>
      <c r="IJ699" s="46"/>
      <c r="IK699" s="46"/>
      <c r="IL699" s="46"/>
      <c r="IM699" s="46"/>
      <c r="IN699" s="46"/>
      <c r="IO699" s="46"/>
      <c r="IP699" s="46"/>
      <c r="IQ699" s="46"/>
      <c r="IR699" s="46"/>
      <c r="IS699" s="46"/>
      <c r="IT699" s="46"/>
      <c r="IU699" s="46"/>
      <c r="IV699" s="46"/>
      <c r="IW699" s="46"/>
      <c r="IX699" s="46"/>
      <c r="IY699" s="46"/>
      <c r="IZ699" s="46"/>
      <c r="JA699" s="46"/>
      <c r="JB699" s="46"/>
      <c r="JC699" s="46"/>
      <c r="JD699" s="46"/>
      <c r="JE699" s="46"/>
    </row>
    <row r="700" spans="1:265" s="7" customFormat="1" ht="15" customHeight="1" thickBot="1" x14ac:dyDescent="0.25">
      <c r="A700" s="790"/>
      <c r="B700" s="73" t="s">
        <v>67</v>
      </c>
      <c r="C700" s="113"/>
      <c r="D700" s="890" t="s">
        <v>68</v>
      </c>
      <c r="E700" s="905"/>
      <c r="F700" s="437"/>
      <c r="G700" s="438"/>
      <c r="H700" s="768" t="s">
        <v>23</v>
      </c>
      <c r="I700" s="184" t="s">
        <v>99</v>
      </c>
      <c r="J700" s="1802" t="s">
        <v>96</v>
      </c>
      <c r="K700" s="225" t="s">
        <v>1469</v>
      </c>
      <c r="L700" s="225"/>
      <c r="M700" s="225"/>
      <c r="N700" s="397"/>
      <c r="O700" s="225"/>
      <c r="P700" s="2159">
        <f t="shared" si="56"/>
        <v>0</v>
      </c>
      <c r="Q700" s="297"/>
      <c r="R700" s="298"/>
      <c r="S700" s="298"/>
      <c r="T700" s="298"/>
      <c r="U700" s="298"/>
      <c r="V700" s="298">
        <v>6</v>
      </c>
      <c r="W700" s="299"/>
      <c r="X700" s="122"/>
      <c r="Y700" s="122"/>
      <c r="Z700" s="63"/>
      <c r="AA700" s="46"/>
      <c r="AB700" s="46"/>
      <c r="AC700" s="46" t="str">
        <f t="shared" si="59"/>
        <v/>
      </c>
      <c r="AD700" s="46"/>
      <c r="AE700" s="46"/>
      <c r="AF700" s="2111">
        <f t="shared" si="57"/>
        <v>0</v>
      </c>
      <c r="AG700" s="2111">
        <f t="shared" si="58"/>
        <v>0</v>
      </c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  <c r="BP700" s="46"/>
      <c r="BQ700" s="46"/>
      <c r="BR700" s="46"/>
      <c r="BS700" s="46"/>
      <c r="BT700" s="46"/>
      <c r="BU700" s="46"/>
      <c r="BV700" s="46"/>
      <c r="BW700" s="46"/>
      <c r="BX700" s="46"/>
      <c r="BY700" s="46"/>
      <c r="BZ700" s="46"/>
      <c r="CA700" s="46"/>
      <c r="CB700" s="46"/>
      <c r="CC700" s="46"/>
      <c r="CD700" s="46"/>
      <c r="CE700" s="46"/>
      <c r="CF700" s="46"/>
      <c r="CG700" s="46"/>
      <c r="CH700" s="46"/>
      <c r="CI700" s="46"/>
      <c r="CJ700" s="46"/>
      <c r="CK700" s="46"/>
      <c r="CL700" s="46"/>
      <c r="CM700" s="46"/>
      <c r="CN700" s="46"/>
      <c r="CO700" s="46"/>
      <c r="CP700" s="46"/>
      <c r="CQ700" s="46"/>
      <c r="CR700" s="46"/>
      <c r="CS700" s="46"/>
      <c r="CT700" s="46"/>
      <c r="CU700" s="46"/>
      <c r="CV700" s="46"/>
      <c r="CW700" s="46"/>
      <c r="CX700" s="46"/>
      <c r="CY700" s="46"/>
      <c r="CZ700" s="46"/>
      <c r="DA700" s="46"/>
      <c r="DB700" s="46"/>
      <c r="DC700" s="46"/>
      <c r="DD700" s="46"/>
      <c r="DE700" s="46"/>
      <c r="DF700" s="46"/>
      <c r="DG700" s="46"/>
      <c r="DH700" s="46"/>
      <c r="DI700" s="46"/>
      <c r="DJ700" s="46"/>
      <c r="DK700" s="46"/>
      <c r="DL700" s="46"/>
      <c r="DM700" s="46"/>
      <c r="DN700" s="46"/>
      <c r="DO700" s="46"/>
      <c r="DP700" s="46"/>
      <c r="DQ700" s="46"/>
      <c r="DR700" s="46"/>
      <c r="DS700" s="46"/>
      <c r="DT700" s="46"/>
      <c r="DU700" s="46"/>
      <c r="DV700" s="46"/>
      <c r="DW700" s="46"/>
      <c r="DX700" s="46"/>
      <c r="DY700" s="46"/>
      <c r="DZ700" s="46"/>
      <c r="EA700" s="46"/>
      <c r="EB700" s="46"/>
      <c r="EC700" s="46"/>
      <c r="ED700" s="46"/>
      <c r="EE700" s="46"/>
      <c r="EF700" s="46"/>
      <c r="EG700" s="46"/>
      <c r="EH700" s="46"/>
      <c r="EI700" s="46"/>
      <c r="EJ700" s="46"/>
      <c r="EK700" s="46"/>
      <c r="EL700" s="46"/>
      <c r="EM700" s="46"/>
      <c r="EN700" s="46"/>
      <c r="EO700" s="46"/>
      <c r="EP700" s="46"/>
      <c r="EQ700" s="46"/>
      <c r="ER700" s="46"/>
      <c r="ES700" s="46"/>
      <c r="ET700" s="46"/>
      <c r="EU700" s="46"/>
      <c r="EV700" s="46"/>
      <c r="EW700" s="46"/>
      <c r="EX700" s="46"/>
      <c r="EY700" s="46"/>
      <c r="EZ700" s="46"/>
      <c r="FA700" s="46"/>
      <c r="FB700" s="46"/>
      <c r="FC700" s="46"/>
      <c r="FD700" s="46"/>
      <c r="FE700" s="46"/>
      <c r="FF700" s="46"/>
      <c r="FG700" s="46"/>
      <c r="FH700" s="46"/>
      <c r="FI700" s="46"/>
      <c r="FJ700" s="46"/>
      <c r="FK700" s="46"/>
      <c r="FL700" s="46"/>
      <c r="FM700" s="46"/>
      <c r="FN700" s="46"/>
      <c r="FO700" s="46"/>
      <c r="FP700" s="46"/>
      <c r="FQ700" s="46"/>
      <c r="FR700" s="46"/>
      <c r="FS700" s="46"/>
      <c r="FT700" s="46"/>
      <c r="FU700" s="46"/>
      <c r="FV700" s="46"/>
      <c r="FW700" s="46"/>
      <c r="FX700" s="46"/>
      <c r="FY700" s="46"/>
      <c r="FZ700" s="46"/>
      <c r="GA700" s="46"/>
      <c r="GB700" s="46"/>
      <c r="GC700" s="46"/>
      <c r="GD700" s="46"/>
      <c r="GE700" s="46"/>
      <c r="GF700" s="46"/>
      <c r="GG700" s="46"/>
      <c r="GH700" s="46"/>
      <c r="GI700" s="46"/>
      <c r="GJ700" s="46"/>
      <c r="GK700" s="46"/>
      <c r="GL700" s="46"/>
      <c r="GM700" s="46"/>
      <c r="GN700" s="46"/>
      <c r="GO700" s="46"/>
      <c r="GP700" s="46"/>
      <c r="GQ700" s="46"/>
      <c r="GR700" s="46"/>
      <c r="GS700" s="46"/>
      <c r="GT700" s="46"/>
      <c r="GU700" s="46"/>
      <c r="GV700" s="46"/>
      <c r="GW700" s="46"/>
      <c r="GX700" s="46"/>
      <c r="GY700" s="46"/>
      <c r="GZ700" s="46"/>
      <c r="HA700" s="46"/>
      <c r="HB700" s="46"/>
      <c r="HC700" s="46"/>
      <c r="HD700" s="46"/>
      <c r="HE700" s="46"/>
      <c r="HF700" s="46"/>
      <c r="HG700" s="46"/>
      <c r="HH700" s="46"/>
      <c r="HI700" s="46"/>
      <c r="HJ700" s="46"/>
      <c r="HK700" s="46"/>
      <c r="HL700" s="46"/>
      <c r="HM700" s="46"/>
      <c r="HN700" s="46"/>
      <c r="HO700" s="46"/>
      <c r="HP700" s="46"/>
      <c r="HQ700" s="46"/>
      <c r="HR700" s="46"/>
      <c r="HS700" s="46"/>
      <c r="HT700" s="46"/>
      <c r="HU700" s="46"/>
      <c r="HV700" s="46"/>
      <c r="HW700" s="46"/>
      <c r="HX700" s="46"/>
      <c r="HY700" s="46"/>
      <c r="HZ700" s="46"/>
      <c r="IA700" s="46"/>
      <c r="IB700" s="46"/>
      <c r="IC700" s="46"/>
      <c r="ID700" s="46"/>
      <c r="IE700" s="46"/>
      <c r="IF700" s="46"/>
      <c r="IG700" s="46"/>
      <c r="IH700" s="46"/>
      <c r="II700" s="46"/>
      <c r="IJ700" s="46"/>
      <c r="IK700" s="46"/>
      <c r="IL700" s="46"/>
      <c r="IM700" s="46"/>
      <c r="IN700" s="46"/>
      <c r="IO700" s="46"/>
      <c r="IP700" s="46"/>
      <c r="IQ700" s="46"/>
      <c r="IR700" s="46"/>
      <c r="IS700" s="46"/>
      <c r="IT700" s="46"/>
      <c r="IU700" s="46"/>
      <c r="IV700" s="46"/>
      <c r="IW700" s="46"/>
      <c r="IX700" s="46"/>
      <c r="IY700" s="46"/>
      <c r="IZ700" s="46"/>
      <c r="JA700" s="46"/>
      <c r="JB700" s="46"/>
      <c r="JC700" s="46"/>
      <c r="JD700" s="46"/>
      <c r="JE700" s="46"/>
    </row>
    <row r="701" spans="1:265" s="7" customFormat="1" ht="15" customHeight="1" thickBot="1" x14ac:dyDescent="0.25">
      <c r="A701" s="275"/>
      <c r="B701" s="92" t="s">
        <v>67</v>
      </c>
      <c r="C701" s="115"/>
      <c r="D701" s="886" t="s">
        <v>68</v>
      </c>
      <c r="E701" s="906"/>
      <c r="F701" s="439"/>
      <c r="G701" s="440"/>
      <c r="H701" s="203" t="s">
        <v>23</v>
      </c>
      <c r="I701" s="203" t="s">
        <v>99</v>
      </c>
      <c r="J701" s="1794" t="s">
        <v>95</v>
      </c>
      <c r="K701" s="226" t="s">
        <v>2143</v>
      </c>
      <c r="L701" s="226"/>
      <c r="M701" s="226"/>
      <c r="N701" s="524"/>
      <c r="O701" s="226"/>
      <c r="P701" s="2159">
        <f t="shared" si="56"/>
        <v>0</v>
      </c>
      <c r="Q701" s="300"/>
      <c r="R701" s="301"/>
      <c r="S701" s="301"/>
      <c r="T701" s="301"/>
      <c r="U701" s="301">
        <v>9</v>
      </c>
      <c r="V701" s="301"/>
      <c r="W701" s="302"/>
      <c r="X701" s="331">
        <f>SUM(Q692:W701)</f>
        <v>40</v>
      </c>
      <c r="Y701" s="124">
        <f>X701</f>
        <v>40</v>
      </c>
      <c r="Z701" s="63"/>
      <c r="AA701" s="46"/>
      <c r="AB701" s="46"/>
      <c r="AC701" s="46" t="str">
        <f t="shared" si="59"/>
        <v/>
      </c>
      <c r="AD701" s="46"/>
      <c r="AE701" s="46"/>
      <c r="AF701" s="2111">
        <f t="shared" si="57"/>
        <v>0</v>
      </c>
      <c r="AG701" s="2111">
        <f t="shared" si="58"/>
        <v>0</v>
      </c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  <c r="BP701" s="46"/>
      <c r="BQ701" s="46"/>
      <c r="BR701" s="46"/>
      <c r="BS701" s="46"/>
      <c r="BT701" s="46"/>
      <c r="BU701" s="46"/>
      <c r="BV701" s="46"/>
      <c r="BW701" s="46"/>
      <c r="BX701" s="46"/>
      <c r="BY701" s="46"/>
      <c r="BZ701" s="46"/>
      <c r="CA701" s="46"/>
      <c r="CB701" s="46"/>
      <c r="CC701" s="46"/>
      <c r="CD701" s="46"/>
      <c r="CE701" s="46"/>
      <c r="CF701" s="46"/>
      <c r="CG701" s="46"/>
      <c r="CH701" s="46"/>
      <c r="CI701" s="46"/>
      <c r="CJ701" s="46"/>
      <c r="CK701" s="46"/>
      <c r="CL701" s="46"/>
      <c r="CM701" s="46"/>
      <c r="CN701" s="46"/>
      <c r="CO701" s="46"/>
      <c r="CP701" s="46"/>
      <c r="CQ701" s="46"/>
      <c r="CR701" s="46"/>
      <c r="CS701" s="46"/>
      <c r="CT701" s="46"/>
      <c r="CU701" s="46"/>
      <c r="CV701" s="46"/>
      <c r="CW701" s="46"/>
      <c r="CX701" s="46"/>
      <c r="CY701" s="46"/>
      <c r="CZ701" s="46"/>
      <c r="DA701" s="46"/>
      <c r="DB701" s="46"/>
      <c r="DC701" s="46"/>
      <c r="DD701" s="46"/>
      <c r="DE701" s="46"/>
      <c r="DF701" s="46"/>
      <c r="DG701" s="46"/>
      <c r="DH701" s="46"/>
      <c r="DI701" s="46"/>
      <c r="DJ701" s="46"/>
      <c r="DK701" s="46"/>
      <c r="DL701" s="46"/>
      <c r="DM701" s="46"/>
      <c r="DN701" s="46"/>
      <c r="DO701" s="46"/>
      <c r="DP701" s="46"/>
      <c r="DQ701" s="46"/>
      <c r="DR701" s="46"/>
      <c r="DS701" s="46"/>
      <c r="DT701" s="46"/>
      <c r="DU701" s="46"/>
      <c r="DV701" s="46"/>
      <c r="DW701" s="46"/>
      <c r="DX701" s="46"/>
      <c r="DY701" s="46"/>
      <c r="DZ701" s="46"/>
      <c r="EA701" s="46"/>
      <c r="EB701" s="46"/>
      <c r="EC701" s="46"/>
      <c r="ED701" s="46"/>
      <c r="EE701" s="46"/>
      <c r="EF701" s="46"/>
      <c r="EG701" s="46"/>
      <c r="EH701" s="46"/>
      <c r="EI701" s="46"/>
      <c r="EJ701" s="46"/>
      <c r="EK701" s="46"/>
      <c r="EL701" s="46"/>
      <c r="EM701" s="46"/>
      <c r="EN701" s="46"/>
      <c r="EO701" s="46"/>
      <c r="EP701" s="46"/>
      <c r="EQ701" s="46"/>
      <c r="ER701" s="46"/>
      <c r="ES701" s="46"/>
      <c r="ET701" s="46"/>
      <c r="EU701" s="46"/>
      <c r="EV701" s="46"/>
      <c r="EW701" s="46"/>
      <c r="EX701" s="46"/>
      <c r="EY701" s="46"/>
      <c r="EZ701" s="46"/>
      <c r="FA701" s="46"/>
      <c r="FB701" s="46"/>
      <c r="FC701" s="46"/>
      <c r="FD701" s="46"/>
      <c r="FE701" s="46"/>
      <c r="FF701" s="46"/>
      <c r="FG701" s="46"/>
      <c r="FH701" s="46"/>
      <c r="FI701" s="46"/>
      <c r="FJ701" s="46"/>
      <c r="FK701" s="46"/>
      <c r="FL701" s="46"/>
      <c r="FM701" s="46"/>
      <c r="FN701" s="46"/>
      <c r="FO701" s="46"/>
      <c r="FP701" s="46"/>
      <c r="FQ701" s="46"/>
      <c r="FR701" s="46"/>
      <c r="FS701" s="46"/>
      <c r="FT701" s="46"/>
      <c r="FU701" s="46"/>
      <c r="FV701" s="46"/>
      <c r="FW701" s="46"/>
      <c r="FX701" s="46"/>
      <c r="FY701" s="46"/>
      <c r="FZ701" s="46"/>
      <c r="GA701" s="46"/>
      <c r="GB701" s="46"/>
      <c r="GC701" s="46"/>
      <c r="GD701" s="46"/>
      <c r="GE701" s="46"/>
      <c r="GF701" s="46"/>
      <c r="GG701" s="46"/>
      <c r="GH701" s="46"/>
      <c r="GI701" s="46"/>
      <c r="GJ701" s="46"/>
      <c r="GK701" s="46"/>
      <c r="GL701" s="46"/>
      <c r="GM701" s="46"/>
      <c r="GN701" s="46"/>
      <c r="GO701" s="46"/>
      <c r="GP701" s="46"/>
      <c r="GQ701" s="46"/>
      <c r="GR701" s="46"/>
      <c r="GS701" s="46"/>
      <c r="GT701" s="46"/>
      <c r="GU701" s="46"/>
      <c r="GV701" s="46"/>
      <c r="GW701" s="46"/>
      <c r="GX701" s="46"/>
      <c r="GY701" s="46"/>
      <c r="GZ701" s="46"/>
      <c r="HA701" s="46"/>
      <c r="HB701" s="46"/>
      <c r="HC701" s="46"/>
      <c r="HD701" s="46"/>
      <c r="HE701" s="46"/>
      <c r="HF701" s="46"/>
      <c r="HG701" s="46"/>
      <c r="HH701" s="46"/>
      <c r="HI701" s="46"/>
      <c r="HJ701" s="46"/>
      <c r="HK701" s="46"/>
      <c r="HL701" s="46"/>
      <c r="HM701" s="46"/>
      <c r="HN701" s="46"/>
      <c r="HO701" s="46"/>
      <c r="HP701" s="46"/>
      <c r="HQ701" s="46"/>
      <c r="HR701" s="46"/>
      <c r="HS701" s="46"/>
      <c r="HT701" s="46"/>
      <c r="HU701" s="46"/>
      <c r="HV701" s="46"/>
      <c r="HW701" s="46"/>
      <c r="HX701" s="46"/>
      <c r="HY701" s="46"/>
      <c r="HZ701" s="46"/>
      <c r="IA701" s="46"/>
      <c r="IB701" s="46"/>
      <c r="IC701" s="46"/>
      <c r="ID701" s="46"/>
      <c r="IE701" s="46"/>
      <c r="IF701" s="46"/>
      <c r="IG701" s="46"/>
      <c r="IH701" s="46"/>
      <c r="II701" s="46"/>
      <c r="IJ701" s="46"/>
      <c r="IK701" s="46"/>
      <c r="IL701" s="46"/>
      <c r="IM701" s="46"/>
      <c r="IN701" s="46"/>
      <c r="IO701" s="46"/>
      <c r="IP701" s="46"/>
      <c r="IQ701" s="46"/>
      <c r="IR701" s="46"/>
      <c r="IS701" s="46"/>
      <c r="IT701" s="46"/>
      <c r="IU701" s="46"/>
      <c r="IV701" s="46"/>
      <c r="IW701" s="46"/>
      <c r="IX701" s="46"/>
      <c r="IY701" s="46"/>
      <c r="IZ701" s="46"/>
      <c r="JA701" s="46"/>
      <c r="JB701" s="46"/>
      <c r="JC701" s="46"/>
      <c r="JD701" s="46"/>
      <c r="JE701" s="46"/>
    </row>
    <row r="702" spans="1:265" s="7" customFormat="1" ht="15" customHeight="1" thickBot="1" x14ac:dyDescent="0.25">
      <c r="A702" s="273">
        <f>+A692+1</f>
        <v>74</v>
      </c>
      <c r="B702" s="630" t="s">
        <v>69</v>
      </c>
      <c r="C702" s="111" t="s">
        <v>35</v>
      </c>
      <c r="D702" s="882" t="s">
        <v>70</v>
      </c>
      <c r="E702" s="861" t="s">
        <v>93</v>
      </c>
      <c r="F702" s="435" t="s">
        <v>71</v>
      </c>
      <c r="G702" s="436" t="s">
        <v>63</v>
      </c>
      <c r="H702" s="202" t="s">
        <v>23</v>
      </c>
      <c r="I702" s="202" t="s">
        <v>99</v>
      </c>
      <c r="J702" s="202"/>
      <c r="K702" s="224" t="s">
        <v>1346</v>
      </c>
      <c r="L702" s="224" t="s">
        <v>97</v>
      </c>
      <c r="M702" s="398" t="s">
        <v>1125</v>
      </c>
      <c r="N702" s="398" t="s">
        <v>24</v>
      </c>
      <c r="O702" s="224" t="s">
        <v>348</v>
      </c>
      <c r="P702" s="2159">
        <f t="shared" si="56"/>
        <v>3</v>
      </c>
      <c r="Q702" s="294">
        <v>3</v>
      </c>
      <c r="R702" s="295"/>
      <c r="S702" s="295"/>
      <c r="T702" s="295"/>
      <c r="U702" s="295"/>
      <c r="V702" s="295"/>
      <c r="W702" s="296"/>
      <c r="X702" s="121"/>
      <c r="Y702" s="121"/>
      <c r="Z702" s="63" t="str">
        <f>C702</f>
        <v>TC</v>
      </c>
      <c r="AA702" s="46" t="s">
        <v>873</v>
      </c>
      <c r="AB702" s="46" t="s">
        <v>880</v>
      </c>
      <c r="AC702" s="46">
        <f t="shared" si="59"/>
        <v>17</v>
      </c>
      <c r="AD702" s="46"/>
      <c r="AE702" s="46"/>
      <c r="AF702" s="2111">
        <f t="shared" si="57"/>
        <v>3</v>
      </c>
      <c r="AG702" s="2111">
        <f t="shared" si="58"/>
        <v>0</v>
      </c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  <c r="BP702" s="46"/>
      <c r="BQ702" s="46"/>
      <c r="BR702" s="46"/>
      <c r="BS702" s="46"/>
      <c r="BT702" s="46"/>
      <c r="BU702" s="46"/>
      <c r="BV702" s="46"/>
      <c r="BW702" s="46"/>
      <c r="BX702" s="46"/>
      <c r="BY702" s="46"/>
      <c r="BZ702" s="46"/>
      <c r="CA702" s="46"/>
      <c r="CB702" s="46"/>
      <c r="CC702" s="46"/>
      <c r="CD702" s="46"/>
      <c r="CE702" s="46"/>
      <c r="CF702" s="46"/>
      <c r="CG702" s="46"/>
      <c r="CH702" s="46"/>
      <c r="CI702" s="46"/>
      <c r="CJ702" s="46"/>
      <c r="CK702" s="46"/>
      <c r="CL702" s="46"/>
      <c r="CM702" s="46"/>
      <c r="CN702" s="46"/>
      <c r="CO702" s="46"/>
      <c r="CP702" s="46"/>
      <c r="CQ702" s="46"/>
      <c r="CR702" s="46"/>
      <c r="CS702" s="46"/>
      <c r="CT702" s="46"/>
      <c r="CU702" s="46"/>
      <c r="CV702" s="46"/>
      <c r="CW702" s="46"/>
      <c r="CX702" s="46"/>
      <c r="CY702" s="46"/>
      <c r="CZ702" s="46"/>
      <c r="DA702" s="46"/>
      <c r="DB702" s="46"/>
      <c r="DC702" s="46"/>
      <c r="DD702" s="46"/>
      <c r="DE702" s="46"/>
      <c r="DF702" s="46"/>
      <c r="DG702" s="46"/>
      <c r="DH702" s="46"/>
      <c r="DI702" s="46"/>
      <c r="DJ702" s="46"/>
      <c r="DK702" s="46"/>
      <c r="DL702" s="46"/>
      <c r="DM702" s="46"/>
      <c r="DN702" s="46"/>
      <c r="DO702" s="46"/>
      <c r="DP702" s="46"/>
      <c r="DQ702" s="46"/>
      <c r="DR702" s="46"/>
      <c r="DS702" s="46"/>
      <c r="DT702" s="46"/>
      <c r="DU702" s="46"/>
      <c r="DV702" s="46"/>
      <c r="DW702" s="46"/>
      <c r="DX702" s="46"/>
      <c r="DY702" s="46"/>
      <c r="DZ702" s="46"/>
      <c r="EA702" s="46"/>
      <c r="EB702" s="46"/>
      <c r="EC702" s="46"/>
      <c r="ED702" s="46"/>
      <c r="EE702" s="46"/>
      <c r="EF702" s="46"/>
      <c r="EG702" s="46"/>
      <c r="EH702" s="46"/>
      <c r="EI702" s="46"/>
      <c r="EJ702" s="46"/>
      <c r="EK702" s="46"/>
      <c r="EL702" s="46"/>
      <c r="EM702" s="46"/>
      <c r="EN702" s="46"/>
      <c r="EO702" s="46"/>
      <c r="EP702" s="46"/>
      <c r="EQ702" s="46"/>
      <c r="ER702" s="46"/>
      <c r="ES702" s="46"/>
      <c r="ET702" s="46"/>
      <c r="EU702" s="46"/>
      <c r="EV702" s="46"/>
      <c r="EW702" s="46"/>
      <c r="EX702" s="46"/>
      <c r="EY702" s="46"/>
      <c r="EZ702" s="46"/>
      <c r="FA702" s="46"/>
      <c r="FB702" s="46"/>
      <c r="FC702" s="46"/>
      <c r="FD702" s="46"/>
      <c r="FE702" s="46"/>
      <c r="FF702" s="46"/>
      <c r="FG702" s="46"/>
      <c r="FH702" s="46"/>
      <c r="FI702" s="46"/>
      <c r="FJ702" s="46"/>
      <c r="FK702" s="46"/>
      <c r="FL702" s="46"/>
      <c r="FM702" s="46"/>
      <c r="FN702" s="46"/>
      <c r="FO702" s="46"/>
      <c r="FP702" s="46"/>
      <c r="FQ702" s="46"/>
      <c r="FR702" s="46"/>
      <c r="FS702" s="46"/>
      <c r="FT702" s="46"/>
      <c r="FU702" s="46"/>
      <c r="FV702" s="46"/>
      <c r="FW702" s="46"/>
      <c r="FX702" s="46"/>
      <c r="FY702" s="46"/>
      <c r="FZ702" s="46"/>
      <c r="GA702" s="46"/>
      <c r="GB702" s="46"/>
      <c r="GC702" s="46"/>
      <c r="GD702" s="46"/>
      <c r="GE702" s="46"/>
      <c r="GF702" s="46"/>
      <c r="GG702" s="46"/>
      <c r="GH702" s="46"/>
      <c r="GI702" s="46"/>
      <c r="GJ702" s="46"/>
      <c r="GK702" s="46"/>
      <c r="GL702" s="46"/>
      <c r="GM702" s="46"/>
      <c r="GN702" s="46"/>
      <c r="GO702" s="46"/>
      <c r="GP702" s="46"/>
      <c r="GQ702" s="46"/>
      <c r="GR702" s="46"/>
      <c r="GS702" s="46"/>
      <c r="GT702" s="46"/>
      <c r="GU702" s="46"/>
      <c r="GV702" s="46"/>
      <c r="GW702" s="46"/>
      <c r="GX702" s="46"/>
      <c r="GY702" s="46"/>
      <c r="GZ702" s="46"/>
      <c r="HA702" s="46"/>
      <c r="HB702" s="46"/>
      <c r="HC702" s="46"/>
      <c r="HD702" s="46"/>
      <c r="HE702" s="46"/>
      <c r="HF702" s="46"/>
      <c r="HG702" s="46"/>
      <c r="HH702" s="46"/>
      <c r="HI702" s="46"/>
      <c r="HJ702" s="46"/>
      <c r="HK702" s="46"/>
      <c r="HL702" s="46"/>
      <c r="HM702" s="46"/>
      <c r="HN702" s="46"/>
      <c r="HO702" s="46"/>
      <c r="HP702" s="46"/>
      <c r="HQ702" s="46"/>
      <c r="HR702" s="46"/>
      <c r="HS702" s="46"/>
      <c r="HT702" s="46"/>
      <c r="HU702" s="46"/>
      <c r="HV702" s="46"/>
      <c r="HW702" s="46"/>
      <c r="HX702" s="46"/>
      <c r="HY702" s="46"/>
      <c r="HZ702" s="46"/>
      <c r="IA702" s="46"/>
      <c r="IB702" s="46"/>
      <c r="IC702" s="46"/>
      <c r="ID702" s="46"/>
      <c r="IE702" s="46"/>
      <c r="IF702" s="46"/>
      <c r="IG702" s="46"/>
      <c r="IH702" s="46"/>
      <c r="II702" s="46"/>
      <c r="IJ702" s="46"/>
      <c r="IK702" s="46"/>
      <c r="IL702" s="46"/>
      <c r="IM702" s="46"/>
      <c r="IN702" s="46"/>
      <c r="IO702" s="46"/>
      <c r="IP702" s="46"/>
      <c r="IQ702" s="46"/>
      <c r="IR702" s="46"/>
      <c r="IS702" s="46"/>
      <c r="IT702" s="46"/>
      <c r="IU702" s="46"/>
      <c r="IV702" s="46"/>
      <c r="IW702" s="46"/>
      <c r="IX702" s="46"/>
      <c r="IY702" s="46"/>
      <c r="IZ702" s="46"/>
      <c r="JA702" s="46"/>
      <c r="JB702" s="46"/>
      <c r="JC702" s="46"/>
      <c r="JD702" s="46"/>
      <c r="JE702" s="46"/>
    </row>
    <row r="703" spans="1:265" s="7" customFormat="1" ht="15" customHeight="1" thickBot="1" x14ac:dyDescent="0.25">
      <c r="A703" s="790"/>
      <c r="B703" s="73" t="s">
        <v>69</v>
      </c>
      <c r="C703" s="113"/>
      <c r="D703" s="884" t="s">
        <v>70</v>
      </c>
      <c r="E703" s="905"/>
      <c r="F703" s="437"/>
      <c r="G703" s="438"/>
      <c r="H703" s="184" t="s">
        <v>23</v>
      </c>
      <c r="I703" s="184" t="s">
        <v>99</v>
      </c>
      <c r="J703" s="184"/>
      <c r="K703" s="225" t="s">
        <v>1346</v>
      </c>
      <c r="L703" s="225" t="s">
        <v>97</v>
      </c>
      <c r="M703" s="397" t="s">
        <v>1125</v>
      </c>
      <c r="N703" s="397" t="s">
        <v>98</v>
      </c>
      <c r="O703" s="225" t="s">
        <v>344</v>
      </c>
      <c r="P703" s="2159">
        <f t="shared" si="56"/>
        <v>3</v>
      </c>
      <c r="Q703" s="297">
        <v>3</v>
      </c>
      <c r="R703" s="298"/>
      <c r="S703" s="298"/>
      <c r="T703" s="298"/>
      <c r="U703" s="298"/>
      <c r="V703" s="298"/>
      <c r="W703" s="299"/>
      <c r="X703" s="122"/>
      <c r="Y703" s="122"/>
      <c r="Z703" s="63"/>
      <c r="AA703" s="46"/>
      <c r="AB703" s="46"/>
      <c r="AC703" s="46" t="str">
        <f t="shared" si="59"/>
        <v/>
      </c>
      <c r="AD703" s="46"/>
      <c r="AE703" s="46"/>
      <c r="AF703" s="2111">
        <f t="shared" si="57"/>
        <v>3</v>
      </c>
      <c r="AG703" s="2111">
        <f t="shared" si="58"/>
        <v>0</v>
      </c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  <c r="BP703" s="46"/>
      <c r="BQ703" s="46"/>
      <c r="BR703" s="46"/>
      <c r="BS703" s="46"/>
      <c r="BT703" s="46"/>
      <c r="BU703" s="46"/>
      <c r="BV703" s="46"/>
      <c r="BW703" s="46"/>
      <c r="BX703" s="46"/>
      <c r="BY703" s="46"/>
      <c r="BZ703" s="46"/>
      <c r="CA703" s="46"/>
      <c r="CB703" s="46"/>
      <c r="CC703" s="46"/>
      <c r="CD703" s="46"/>
      <c r="CE703" s="46"/>
      <c r="CF703" s="46"/>
      <c r="CG703" s="46"/>
      <c r="CH703" s="46"/>
      <c r="CI703" s="46"/>
      <c r="CJ703" s="46"/>
      <c r="CK703" s="46"/>
      <c r="CL703" s="46"/>
      <c r="CM703" s="46"/>
      <c r="CN703" s="46"/>
      <c r="CO703" s="46"/>
      <c r="CP703" s="46"/>
      <c r="CQ703" s="46"/>
      <c r="CR703" s="46"/>
      <c r="CS703" s="46"/>
      <c r="CT703" s="46"/>
      <c r="CU703" s="46"/>
      <c r="CV703" s="46"/>
      <c r="CW703" s="46"/>
      <c r="CX703" s="46"/>
      <c r="CY703" s="46"/>
      <c r="CZ703" s="46"/>
      <c r="DA703" s="46"/>
      <c r="DB703" s="46"/>
      <c r="DC703" s="46"/>
      <c r="DD703" s="46"/>
      <c r="DE703" s="46"/>
      <c r="DF703" s="46"/>
      <c r="DG703" s="46"/>
      <c r="DH703" s="46"/>
      <c r="DI703" s="46"/>
      <c r="DJ703" s="46"/>
      <c r="DK703" s="46"/>
      <c r="DL703" s="46"/>
      <c r="DM703" s="46"/>
      <c r="DN703" s="46"/>
      <c r="DO703" s="46"/>
      <c r="DP703" s="46"/>
      <c r="DQ703" s="46"/>
      <c r="DR703" s="46"/>
      <c r="DS703" s="46"/>
      <c r="DT703" s="46"/>
      <c r="DU703" s="46"/>
      <c r="DV703" s="46"/>
      <c r="DW703" s="46"/>
      <c r="DX703" s="46"/>
      <c r="DY703" s="46"/>
      <c r="DZ703" s="46"/>
      <c r="EA703" s="46"/>
      <c r="EB703" s="46"/>
      <c r="EC703" s="46"/>
      <c r="ED703" s="46"/>
      <c r="EE703" s="46"/>
      <c r="EF703" s="46"/>
      <c r="EG703" s="46"/>
      <c r="EH703" s="46"/>
      <c r="EI703" s="46"/>
      <c r="EJ703" s="46"/>
      <c r="EK703" s="46"/>
      <c r="EL703" s="46"/>
      <c r="EM703" s="46"/>
      <c r="EN703" s="46"/>
      <c r="EO703" s="46"/>
      <c r="EP703" s="46"/>
      <c r="EQ703" s="46"/>
      <c r="ER703" s="46"/>
      <c r="ES703" s="46"/>
      <c r="ET703" s="46"/>
      <c r="EU703" s="46"/>
      <c r="EV703" s="46"/>
      <c r="EW703" s="46"/>
      <c r="EX703" s="46"/>
      <c r="EY703" s="46"/>
      <c r="EZ703" s="46"/>
      <c r="FA703" s="46"/>
      <c r="FB703" s="46"/>
      <c r="FC703" s="46"/>
      <c r="FD703" s="46"/>
      <c r="FE703" s="46"/>
      <c r="FF703" s="46"/>
      <c r="FG703" s="46"/>
      <c r="FH703" s="46"/>
      <c r="FI703" s="46"/>
      <c r="FJ703" s="46"/>
      <c r="FK703" s="46"/>
      <c r="FL703" s="46"/>
      <c r="FM703" s="46"/>
      <c r="FN703" s="46"/>
      <c r="FO703" s="46"/>
      <c r="FP703" s="46"/>
      <c r="FQ703" s="46"/>
      <c r="FR703" s="46"/>
      <c r="FS703" s="46"/>
      <c r="FT703" s="46"/>
      <c r="FU703" s="46"/>
      <c r="FV703" s="46"/>
      <c r="FW703" s="46"/>
      <c r="FX703" s="46"/>
      <c r="FY703" s="46"/>
      <c r="FZ703" s="46"/>
      <c r="GA703" s="46"/>
      <c r="GB703" s="46"/>
      <c r="GC703" s="46"/>
      <c r="GD703" s="46"/>
      <c r="GE703" s="46"/>
      <c r="GF703" s="46"/>
      <c r="GG703" s="46"/>
      <c r="GH703" s="46"/>
      <c r="GI703" s="46"/>
      <c r="GJ703" s="46"/>
      <c r="GK703" s="46"/>
      <c r="GL703" s="46"/>
      <c r="GM703" s="46"/>
      <c r="GN703" s="46"/>
      <c r="GO703" s="46"/>
      <c r="GP703" s="46"/>
      <c r="GQ703" s="46"/>
      <c r="GR703" s="46"/>
      <c r="GS703" s="46"/>
      <c r="GT703" s="46"/>
      <c r="GU703" s="46"/>
      <c r="GV703" s="46"/>
      <c r="GW703" s="46"/>
      <c r="GX703" s="46"/>
      <c r="GY703" s="46"/>
      <c r="GZ703" s="46"/>
      <c r="HA703" s="46"/>
      <c r="HB703" s="46"/>
      <c r="HC703" s="46"/>
      <c r="HD703" s="46"/>
      <c r="HE703" s="46"/>
      <c r="HF703" s="46"/>
      <c r="HG703" s="46"/>
      <c r="HH703" s="46"/>
      <c r="HI703" s="46"/>
      <c r="HJ703" s="46"/>
      <c r="HK703" s="46"/>
      <c r="HL703" s="46"/>
      <c r="HM703" s="46"/>
      <c r="HN703" s="46"/>
      <c r="HO703" s="46"/>
      <c r="HP703" s="46"/>
      <c r="HQ703" s="46"/>
      <c r="HR703" s="46"/>
      <c r="HS703" s="46"/>
      <c r="HT703" s="46"/>
      <c r="HU703" s="46"/>
      <c r="HV703" s="46"/>
      <c r="HW703" s="46"/>
      <c r="HX703" s="46"/>
      <c r="HY703" s="46"/>
      <c r="HZ703" s="46"/>
      <c r="IA703" s="46"/>
      <c r="IB703" s="46"/>
      <c r="IC703" s="46"/>
      <c r="ID703" s="46"/>
      <c r="IE703" s="46"/>
      <c r="IF703" s="46"/>
      <c r="IG703" s="46"/>
      <c r="IH703" s="46"/>
      <c r="II703" s="46"/>
      <c r="IJ703" s="46"/>
      <c r="IK703" s="46"/>
      <c r="IL703" s="46"/>
      <c r="IM703" s="46"/>
      <c r="IN703" s="46"/>
      <c r="IO703" s="46"/>
      <c r="IP703" s="46"/>
      <c r="IQ703" s="46"/>
      <c r="IR703" s="46"/>
      <c r="IS703" s="46"/>
      <c r="IT703" s="46"/>
      <c r="IU703" s="46"/>
      <c r="IV703" s="46"/>
      <c r="IW703" s="46"/>
      <c r="IX703" s="46"/>
      <c r="IY703" s="46"/>
      <c r="IZ703" s="46"/>
      <c r="JA703" s="46"/>
      <c r="JB703" s="46"/>
      <c r="JC703" s="46"/>
      <c r="JD703" s="46"/>
      <c r="JE703" s="46"/>
    </row>
    <row r="704" spans="1:265" s="7" customFormat="1" ht="15" customHeight="1" thickBot="1" x14ac:dyDescent="0.25">
      <c r="A704" s="790"/>
      <c r="B704" s="73" t="s">
        <v>69</v>
      </c>
      <c r="C704" s="113"/>
      <c r="D704" s="884" t="s">
        <v>70</v>
      </c>
      <c r="E704" s="905"/>
      <c r="F704" s="437"/>
      <c r="G704" s="438"/>
      <c r="H704" s="184" t="s">
        <v>23</v>
      </c>
      <c r="I704" s="184" t="s">
        <v>103</v>
      </c>
      <c r="J704" s="184"/>
      <c r="K704" s="225" t="s">
        <v>1347</v>
      </c>
      <c r="L704" s="225" t="s">
        <v>97</v>
      </c>
      <c r="M704" s="397" t="s">
        <v>1123</v>
      </c>
      <c r="N704" s="397" t="s">
        <v>24</v>
      </c>
      <c r="O704" s="225" t="s">
        <v>348</v>
      </c>
      <c r="P704" s="2159">
        <f t="shared" si="56"/>
        <v>4</v>
      </c>
      <c r="Q704" s="297">
        <v>3</v>
      </c>
      <c r="R704" s="298">
        <v>1</v>
      </c>
      <c r="S704" s="298"/>
      <c r="T704" s="298"/>
      <c r="U704" s="298"/>
      <c r="V704" s="298"/>
      <c r="W704" s="299"/>
      <c r="X704" s="122"/>
      <c r="Y704" s="122"/>
      <c r="Z704" s="63"/>
      <c r="AA704" s="46"/>
      <c r="AB704" s="46"/>
      <c r="AC704" s="46" t="str">
        <f t="shared" si="59"/>
        <v/>
      </c>
      <c r="AD704" s="46"/>
      <c r="AE704" s="46"/>
      <c r="AF704" s="2111">
        <f t="shared" si="57"/>
        <v>4</v>
      </c>
      <c r="AG704" s="2111">
        <f t="shared" si="58"/>
        <v>0</v>
      </c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  <c r="BP704" s="46"/>
      <c r="BQ704" s="46"/>
      <c r="BR704" s="46"/>
      <c r="BS704" s="46"/>
      <c r="BT704" s="46"/>
      <c r="BU704" s="46"/>
      <c r="BV704" s="46"/>
      <c r="BW704" s="46"/>
      <c r="BX704" s="46"/>
      <c r="BY704" s="46"/>
      <c r="BZ704" s="46"/>
      <c r="CA704" s="46"/>
      <c r="CB704" s="46"/>
      <c r="CC704" s="46"/>
      <c r="CD704" s="46"/>
      <c r="CE704" s="46"/>
      <c r="CF704" s="46"/>
      <c r="CG704" s="46"/>
      <c r="CH704" s="46"/>
      <c r="CI704" s="46"/>
      <c r="CJ704" s="46"/>
      <c r="CK704" s="46"/>
      <c r="CL704" s="46"/>
      <c r="CM704" s="46"/>
      <c r="CN704" s="46"/>
      <c r="CO704" s="46"/>
      <c r="CP704" s="46"/>
      <c r="CQ704" s="46"/>
      <c r="CR704" s="46"/>
      <c r="CS704" s="46"/>
      <c r="CT704" s="46"/>
      <c r="CU704" s="46"/>
      <c r="CV704" s="46"/>
      <c r="CW704" s="46"/>
      <c r="CX704" s="46"/>
      <c r="CY704" s="46"/>
      <c r="CZ704" s="46"/>
      <c r="DA704" s="46"/>
      <c r="DB704" s="46"/>
      <c r="DC704" s="46"/>
      <c r="DD704" s="46"/>
      <c r="DE704" s="46"/>
      <c r="DF704" s="46"/>
      <c r="DG704" s="46"/>
      <c r="DH704" s="46"/>
      <c r="DI704" s="46"/>
      <c r="DJ704" s="46"/>
      <c r="DK704" s="46"/>
      <c r="DL704" s="46"/>
      <c r="DM704" s="46"/>
      <c r="DN704" s="46"/>
      <c r="DO704" s="46"/>
      <c r="DP704" s="46"/>
      <c r="DQ704" s="46"/>
      <c r="DR704" s="46"/>
      <c r="DS704" s="46"/>
      <c r="DT704" s="46"/>
      <c r="DU704" s="46"/>
      <c r="DV704" s="46"/>
      <c r="DW704" s="46"/>
      <c r="DX704" s="46"/>
      <c r="DY704" s="46"/>
      <c r="DZ704" s="46"/>
      <c r="EA704" s="46"/>
      <c r="EB704" s="46"/>
      <c r="EC704" s="46"/>
      <c r="ED704" s="46"/>
      <c r="EE704" s="46"/>
      <c r="EF704" s="46"/>
      <c r="EG704" s="46"/>
      <c r="EH704" s="46"/>
      <c r="EI704" s="46"/>
      <c r="EJ704" s="46"/>
      <c r="EK704" s="46"/>
      <c r="EL704" s="46"/>
      <c r="EM704" s="46"/>
      <c r="EN704" s="46"/>
      <c r="EO704" s="46"/>
      <c r="EP704" s="46"/>
      <c r="EQ704" s="46"/>
      <c r="ER704" s="46"/>
      <c r="ES704" s="46"/>
      <c r="ET704" s="46"/>
      <c r="EU704" s="46"/>
      <c r="EV704" s="46"/>
      <c r="EW704" s="46"/>
      <c r="EX704" s="46"/>
      <c r="EY704" s="46"/>
      <c r="EZ704" s="46"/>
      <c r="FA704" s="46"/>
      <c r="FB704" s="46"/>
      <c r="FC704" s="46"/>
      <c r="FD704" s="46"/>
      <c r="FE704" s="46"/>
      <c r="FF704" s="46"/>
      <c r="FG704" s="46"/>
      <c r="FH704" s="46"/>
      <c r="FI704" s="46"/>
      <c r="FJ704" s="46"/>
      <c r="FK704" s="46"/>
      <c r="FL704" s="46"/>
      <c r="FM704" s="46"/>
      <c r="FN704" s="46"/>
      <c r="FO704" s="46"/>
      <c r="FP704" s="46"/>
      <c r="FQ704" s="46"/>
      <c r="FR704" s="46"/>
      <c r="FS704" s="46"/>
      <c r="FT704" s="46"/>
      <c r="FU704" s="46"/>
      <c r="FV704" s="46"/>
      <c r="FW704" s="46"/>
      <c r="FX704" s="46"/>
      <c r="FY704" s="46"/>
      <c r="FZ704" s="46"/>
      <c r="GA704" s="46"/>
      <c r="GB704" s="46"/>
      <c r="GC704" s="46"/>
      <c r="GD704" s="46"/>
      <c r="GE704" s="46"/>
      <c r="GF704" s="46"/>
      <c r="GG704" s="46"/>
      <c r="GH704" s="46"/>
      <c r="GI704" s="46"/>
      <c r="GJ704" s="46"/>
      <c r="GK704" s="46"/>
      <c r="GL704" s="46"/>
      <c r="GM704" s="46"/>
      <c r="GN704" s="46"/>
      <c r="GO704" s="46"/>
      <c r="GP704" s="46"/>
      <c r="GQ704" s="46"/>
      <c r="GR704" s="46"/>
      <c r="GS704" s="46"/>
      <c r="GT704" s="46"/>
      <c r="GU704" s="46"/>
      <c r="GV704" s="46"/>
      <c r="GW704" s="46"/>
      <c r="GX704" s="46"/>
      <c r="GY704" s="46"/>
      <c r="GZ704" s="46"/>
      <c r="HA704" s="46"/>
      <c r="HB704" s="46"/>
      <c r="HC704" s="46"/>
      <c r="HD704" s="46"/>
      <c r="HE704" s="46"/>
      <c r="HF704" s="46"/>
      <c r="HG704" s="46"/>
      <c r="HH704" s="46"/>
      <c r="HI704" s="46"/>
      <c r="HJ704" s="46"/>
      <c r="HK704" s="46"/>
      <c r="HL704" s="46"/>
      <c r="HM704" s="46"/>
      <c r="HN704" s="46"/>
      <c r="HO704" s="46"/>
      <c r="HP704" s="46"/>
      <c r="HQ704" s="46"/>
      <c r="HR704" s="46"/>
      <c r="HS704" s="46"/>
      <c r="HT704" s="46"/>
      <c r="HU704" s="46"/>
      <c r="HV704" s="46"/>
      <c r="HW704" s="46"/>
      <c r="HX704" s="46"/>
      <c r="HY704" s="46"/>
      <c r="HZ704" s="46"/>
      <c r="IA704" s="46"/>
      <c r="IB704" s="46"/>
      <c r="IC704" s="46"/>
      <c r="ID704" s="46"/>
      <c r="IE704" s="46"/>
      <c r="IF704" s="46"/>
      <c r="IG704" s="46"/>
      <c r="IH704" s="46"/>
      <c r="II704" s="46"/>
      <c r="IJ704" s="46"/>
      <c r="IK704" s="46"/>
      <c r="IL704" s="46"/>
      <c r="IM704" s="46"/>
      <c r="IN704" s="46"/>
      <c r="IO704" s="46"/>
      <c r="IP704" s="46"/>
      <c r="IQ704" s="46"/>
      <c r="IR704" s="46"/>
      <c r="IS704" s="46"/>
      <c r="IT704" s="46"/>
      <c r="IU704" s="46"/>
      <c r="IV704" s="46"/>
      <c r="IW704" s="46"/>
      <c r="IX704" s="46"/>
      <c r="IY704" s="46"/>
      <c r="IZ704" s="46"/>
      <c r="JA704" s="46"/>
      <c r="JB704" s="46"/>
      <c r="JC704" s="46"/>
      <c r="JD704" s="46"/>
      <c r="JE704" s="46"/>
    </row>
    <row r="705" spans="1:265" s="7" customFormat="1" ht="15" customHeight="1" thickBot="1" x14ac:dyDescent="0.25">
      <c r="A705" s="790"/>
      <c r="B705" s="73" t="s">
        <v>69</v>
      </c>
      <c r="C705" s="113"/>
      <c r="D705" s="884" t="s">
        <v>70</v>
      </c>
      <c r="E705" s="905"/>
      <c r="F705" s="437"/>
      <c r="G705" s="438"/>
      <c r="H705" s="184" t="s">
        <v>23</v>
      </c>
      <c r="I705" s="184" t="s">
        <v>99</v>
      </c>
      <c r="J705" s="184"/>
      <c r="K705" s="225" t="s">
        <v>1361</v>
      </c>
      <c r="L705" s="225" t="s">
        <v>97</v>
      </c>
      <c r="M705" s="397" t="s">
        <v>392</v>
      </c>
      <c r="N705" s="397" t="s">
        <v>24</v>
      </c>
      <c r="O705" s="225" t="s">
        <v>348</v>
      </c>
      <c r="P705" s="2159">
        <f t="shared" si="56"/>
        <v>4</v>
      </c>
      <c r="Q705" s="297">
        <v>4</v>
      </c>
      <c r="R705" s="298"/>
      <c r="S705" s="298"/>
      <c r="T705" s="298"/>
      <c r="U705" s="298"/>
      <c r="V705" s="298"/>
      <c r="W705" s="299"/>
      <c r="X705" s="122"/>
      <c r="Y705" s="122"/>
      <c r="Z705" s="63"/>
      <c r="AA705" s="46"/>
      <c r="AB705" s="46"/>
      <c r="AC705" s="46" t="str">
        <f t="shared" si="59"/>
        <v/>
      </c>
      <c r="AD705" s="46"/>
      <c r="AE705" s="46"/>
      <c r="AF705" s="2111">
        <f t="shared" si="57"/>
        <v>4</v>
      </c>
      <c r="AG705" s="2111">
        <f t="shared" si="58"/>
        <v>0</v>
      </c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  <c r="BP705" s="46"/>
      <c r="BQ705" s="46"/>
      <c r="BR705" s="46"/>
      <c r="BS705" s="46"/>
      <c r="BT705" s="46"/>
      <c r="BU705" s="46"/>
      <c r="BV705" s="46"/>
      <c r="BW705" s="46"/>
      <c r="BX705" s="46"/>
      <c r="BY705" s="46"/>
      <c r="BZ705" s="46"/>
      <c r="CA705" s="46"/>
      <c r="CB705" s="46"/>
      <c r="CC705" s="46"/>
      <c r="CD705" s="46"/>
      <c r="CE705" s="46"/>
      <c r="CF705" s="46"/>
      <c r="CG705" s="46"/>
      <c r="CH705" s="46"/>
      <c r="CI705" s="46"/>
      <c r="CJ705" s="46"/>
      <c r="CK705" s="46"/>
      <c r="CL705" s="46"/>
      <c r="CM705" s="46"/>
      <c r="CN705" s="46"/>
      <c r="CO705" s="46"/>
      <c r="CP705" s="46"/>
      <c r="CQ705" s="46"/>
      <c r="CR705" s="46"/>
      <c r="CS705" s="46"/>
      <c r="CT705" s="46"/>
      <c r="CU705" s="46"/>
      <c r="CV705" s="46"/>
      <c r="CW705" s="46"/>
      <c r="CX705" s="46"/>
      <c r="CY705" s="46"/>
      <c r="CZ705" s="46"/>
      <c r="DA705" s="46"/>
      <c r="DB705" s="46"/>
      <c r="DC705" s="46"/>
      <c r="DD705" s="46"/>
      <c r="DE705" s="46"/>
      <c r="DF705" s="46"/>
      <c r="DG705" s="46"/>
      <c r="DH705" s="46"/>
      <c r="DI705" s="46"/>
      <c r="DJ705" s="46"/>
      <c r="DK705" s="46"/>
      <c r="DL705" s="46"/>
      <c r="DM705" s="46"/>
      <c r="DN705" s="46"/>
      <c r="DO705" s="46"/>
      <c r="DP705" s="46"/>
      <c r="DQ705" s="46"/>
      <c r="DR705" s="46"/>
      <c r="DS705" s="46"/>
      <c r="DT705" s="46"/>
      <c r="DU705" s="46"/>
      <c r="DV705" s="46"/>
      <c r="DW705" s="46"/>
      <c r="DX705" s="46"/>
      <c r="DY705" s="46"/>
      <c r="DZ705" s="46"/>
      <c r="EA705" s="46"/>
      <c r="EB705" s="46"/>
      <c r="EC705" s="46"/>
      <c r="ED705" s="46"/>
      <c r="EE705" s="46"/>
      <c r="EF705" s="46"/>
      <c r="EG705" s="46"/>
      <c r="EH705" s="46"/>
      <c r="EI705" s="46"/>
      <c r="EJ705" s="46"/>
      <c r="EK705" s="46"/>
      <c r="EL705" s="46"/>
      <c r="EM705" s="46"/>
      <c r="EN705" s="46"/>
      <c r="EO705" s="46"/>
      <c r="EP705" s="46"/>
      <c r="EQ705" s="46"/>
      <c r="ER705" s="46"/>
      <c r="ES705" s="46"/>
      <c r="ET705" s="46"/>
      <c r="EU705" s="46"/>
      <c r="EV705" s="46"/>
      <c r="EW705" s="46"/>
      <c r="EX705" s="46"/>
      <c r="EY705" s="46"/>
      <c r="EZ705" s="46"/>
      <c r="FA705" s="46"/>
      <c r="FB705" s="46"/>
      <c r="FC705" s="46"/>
      <c r="FD705" s="46"/>
      <c r="FE705" s="46"/>
      <c r="FF705" s="46"/>
      <c r="FG705" s="46"/>
      <c r="FH705" s="46"/>
      <c r="FI705" s="46"/>
      <c r="FJ705" s="46"/>
      <c r="FK705" s="46"/>
      <c r="FL705" s="46"/>
      <c r="FM705" s="46"/>
      <c r="FN705" s="46"/>
      <c r="FO705" s="46"/>
      <c r="FP705" s="46"/>
      <c r="FQ705" s="46"/>
      <c r="FR705" s="46"/>
      <c r="FS705" s="46"/>
      <c r="FT705" s="46"/>
      <c r="FU705" s="46"/>
      <c r="FV705" s="46"/>
      <c r="FW705" s="46"/>
      <c r="FX705" s="46"/>
      <c r="FY705" s="46"/>
      <c r="FZ705" s="46"/>
      <c r="GA705" s="46"/>
      <c r="GB705" s="46"/>
      <c r="GC705" s="46"/>
      <c r="GD705" s="46"/>
      <c r="GE705" s="46"/>
      <c r="GF705" s="46"/>
      <c r="GG705" s="46"/>
      <c r="GH705" s="46"/>
      <c r="GI705" s="46"/>
      <c r="GJ705" s="46"/>
      <c r="GK705" s="46"/>
      <c r="GL705" s="46"/>
      <c r="GM705" s="46"/>
      <c r="GN705" s="46"/>
      <c r="GO705" s="46"/>
      <c r="GP705" s="46"/>
      <c r="GQ705" s="46"/>
      <c r="GR705" s="46"/>
      <c r="GS705" s="46"/>
      <c r="GT705" s="46"/>
      <c r="GU705" s="46"/>
      <c r="GV705" s="46"/>
      <c r="GW705" s="46"/>
      <c r="GX705" s="46"/>
      <c r="GY705" s="46"/>
      <c r="GZ705" s="46"/>
      <c r="HA705" s="46"/>
      <c r="HB705" s="46"/>
      <c r="HC705" s="46"/>
      <c r="HD705" s="46"/>
      <c r="HE705" s="46"/>
      <c r="HF705" s="46"/>
      <c r="HG705" s="46"/>
      <c r="HH705" s="46"/>
      <c r="HI705" s="46"/>
      <c r="HJ705" s="46"/>
      <c r="HK705" s="46"/>
      <c r="HL705" s="46"/>
      <c r="HM705" s="46"/>
      <c r="HN705" s="46"/>
      <c r="HO705" s="46"/>
      <c r="HP705" s="46"/>
      <c r="HQ705" s="46"/>
      <c r="HR705" s="46"/>
      <c r="HS705" s="46"/>
      <c r="HT705" s="46"/>
      <c r="HU705" s="46"/>
      <c r="HV705" s="46"/>
      <c r="HW705" s="46"/>
      <c r="HX705" s="46"/>
      <c r="HY705" s="46"/>
      <c r="HZ705" s="46"/>
      <c r="IA705" s="46"/>
      <c r="IB705" s="46"/>
      <c r="IC705" s="46"/>
      <c r="ID705" s="46"/>
      <c r="IE705" s="46"/>
      <c r="IF705" s="46"/>
      <c r="IG705" s="46"/>
      <c r="IH705" s="46"/>
      <c r="II705" s="46"/>
      <c r="IJ705" s="46"/>
      <c r="IK705" s="46"/>
      <c r="IL705" s="46"/>
      <c r="IM705" s="46"/>
      <c r="IN705" s="46"/>
      <c r="IO705" s="46"/>
      <c r="IP705" s="46"/>
      <c r="IQ705" s="46"/>
      <c r="IR705" s="46"/>
      <c r="IS705" s="46"/>
      <c r="IT705" s="46"/>
      <c r="IU705" s="46"/>
      <c r="IV705" s="46"/>
      <c r="IW705" s="46"/>
      <c r="IX705" s="46"/>
      <c r="IY705" s="46"/>
      <c r="IZ705" s="46"/>
      <c r="JA705" s="46"/>
      <c r="JB705" s="46"/>
      <c r="JC705" s="46"/>
      <c r="JD705" s="46"/>
      <c r="JE705" s="46"/>
    </row>
    <row r="706" spans="1:265" s="7" customFormat="1" ht="15" customHeight="1" thickBot="1" x14ac:dyDescent="0.25">
      <c r="A706" s="790"/>
      <c r="B706" s="73" t="s">
        <v>69</v>
      </c>
      <c r="C706" s="113"/>
      <c r="D706" s="884" t="s">
        <v>70</v>
      </c>
      <c r="E706" s="905"/>
      <c r="F706" s="437"/>
      <c r="G706" s="438"/>
      <c r="H706" s="184" t="s">
        <v>23</v>
      </c>
      <c r="I706" s="184" t="s">
        <v>99</v>
      </c>
      <c r="J706" s="184"/>
      <c r="K706" s="225" t="s">
        <v>1361</v>
      </c>
      <c r="L706" s="225" t="s">
        <v>97</v>
      </c>
      <c r="M706" s="397" t="s">
        <v>392</v>
      </c>
      <c r="N706" s="397" t="s">
        <v>98</v>
      </c>
      <c r="O706" s="225" t="s">
        <v>344</v>
      </c>
      <c r="P706" s="2159">
        <f t="shared" si="56"/>
        <v>4</v>
      </c>
      <c r="Q706" s="297">
        <v>4</v>
      </c>
      <c r="R706" s="298"/>
      <c r="S706" s="298"/>
      <c r="T706" s="298"/>
      <c r="U706" s="298"/>
      <c r="V706" s="298"/>
      <c r="W706" s="299"/>
      <c r="X706" s="122"/>
      <c r="Y706" s="122"/>
      <c r="Z706" s="63"/>
      <c r="AA706" s="46"/>
      <c r="AB706" s="46"/>
      <c r="AC706" s="46" t="str">
        <f t="shared" si="59"/>
        <v/>
      </c>
      <c r="AD706" s="46"/>
      <c r="AE706" s="46"/>
      <c r="AF706" s="2111">
        <f t="shared" si="57"/>
        <v>4</v>
      </c>
      <c r="AG706" s="2111">
        <f t="shared" si="58"/>
        <v>0</v>
      </c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  <c r="BP706" s="46"/>
      <c r="BQ706" s="46"/>
      <c r="BR706" s="46"/>
      <c r="BS706" s="46"/>
      <c r="BT706" s="46"/>
      <c r="BU706" s="46"/>
      <c r="BV706" s="46"/>
      <c r="BW706" s="46"/>
      <c r="BX706" s="46"/>
      <c r="BY706" s="46"/>
      <c r="BZ706" s="46"/>
      <c r="CA706" s="46"/>
      <c r="CB706" s="46"/>
      <c r="CC706" s="46"/>
      <c r="CD706" s="46"/>
      <c r="CE706" s="46"/>
      <c r="CF706" s="46"/>
      <c r="CG706" s="46"/>
      <c r="CH706" s="46"/>
      <c r="CI706" s="46"/>
      <c r="CJ706" s="46"/>
      <c r="CK706" s="46"/>
      <c r="CL706" s="46"/>
      <c r="CM706" s="46"/>
      <c r="CN706" s="46"/>
      <c r="CO706" s="46"/>
      <c r="CP706" s="46"/>
      <c r="CQ706" s="46"/>
      <c r="CR706" s="46"/>
      <c r="CS706" s="46"/>
      <c r="CT706" s="46"/>
      <c r="CU706" s="46"/>
      <c r="CV706" s="46"/>
      <c r="CW706" s="46"/>
      <c r="CX706" s="46"/>
      <c r="CY706" s="46"/>
      <c r="CZ706" s="46"/>
      <c r="DA706" s="46"/>
      <c r="DB706" s="46"/>
      <c r="DC706" s="46"/>
      <c r="DD706" s="46"/>
      <c r="DE706" s="46"/>
      <c r="DF706" s="46"/>
      <c r="DG706" s="46"/>
      <c r="DH706" s="46"/>
      <c r="DI706" s="46"/>
      <c r="DJ706" s="46"/>
      <c r="DK706" s="46"/>
      <c r="DL706" s="46"/>
      <c r="DM706" s="46"/>
      <c r="DN706" s="46"/>
      <c r="DO706" s="46"/>
      <c r="DP706" s="46"/>
      <c r="DQ706" s="46"/>
      <c r="DR706" s="46"/>
      <c r="DS706" s="46"/>
      <c r="DT706" s="46"/>
      <c r="DU706" s="46"/>
      <c r="DV706" s="46"/>
      <c r="DW706" s="46"/>
      <c r="DX706" s="46"/>
      <c r="DY706" s="46"/>
      <c r="DZ706" s="46"/>
      <c r="EA706" s="46"/>
      <c r="EB706" s="46"/>
      <c r="EC706" s="46"/>
      <c r="ED706" s="46"/>
      <c r="EE706" s="46"/>
      <c r="EF706" s="46"/>
      <c r="EG706" s="46"/>
      <c r="EH706" s="46"/>
      <c r="EI706" s="46"/>
      <c r="EJ706" s="46"/>
      <c r="EK706" s="46"/>
      <c r="EL706" s="46"/>
      <c r="EM706" s="46"/>
      <c r="EN706" s="46"/>
      <c r="EO706" s="46"/>
      <c r="EP706" s="46"/>
      <c r="EQ706" s="46"/>
      <c r="ER706" s="46"/>
      <c r="ES706" s="46"/>
      <c r="ET706" s="46"/>
      <c r="EU706" s="46"/>
      <c r="EV706" s="46"/>
      <c r="EW706" s="46"/>
      <c r="EX706" s="46"/>
      <c r="EY706" s="46"/>
      <c r="EZ706" s="46"/>
      <c r="FA706" s="46"/>
      <c r="FB706" s="46"/>
      <c r="FC706" s="46"/>
      <c r="FD706" s="46"/>
      <c r="FE706" s="46"/>
      <c r="FF706" s="46"/>
      <c r="FG706" s="46"/>
      <c r="FH706" s="46"/>
      <c r="FI706" s="46"/>
      <c r="FJ706" s="46"/>
      <c r="FK706" s="46"/>
      <c r="FL706" s="46"/>
      <c r="FM706" s="46"/>
      <c r="FN706" s="46"/>
      <c r="FO706" s="46"/>
      <c r="FP706" s="46"/>
      <c r="FQ706" s="46"/>
      <c r="FR706" s="46"/>
      <c r="FS706" s="46"/>
      <c r="FT706" s="46"/>
      <c r="FU706" s="46"/>
      <c r="FV706" s="46"/>
      <c r="FW706" s="46"/>
      <c r="FX706" s="46"/>
      <c r="FY706" s="46"/>
      <c r="FZ706" s="46"/>
      <c r="GA706" s="46"/>
      <c r="GB706" s="46"/>
      <c r="GC706" s="46"/>
      <c r="GD706" s="46"/>
      <c r="GE706" s="46"/>
      <c r="GF706" s="46"/>
      <c r="GG706" s="46"/>
      <c r="GH706" s="46"/>
      <c r="GI706" s="46"/>
      <c r="GJ706" s="46"/>
      <c r="GK706" s="46"/>
      <c r="GL706" s="46"/>
      <c r="GM706" s="46"/>
      <c r="GN706" s="46"/>
      <c r="GO706" s="46"/>
      <c r="GP706" s="46"/>
      <c r="GQ706" s="46"/>
      <c r="GR706" s="46"/>
      <c r="GS706" s="46"/>
      <c r="GT706" s="46"/>
      <c r="GU706" s="46"/>
      <c r="GV706" s="46"/>
      <c r="GW706" s="46"/>
      <c r="GX706" s="46"/>
      <c r="GY706" s="46"/>
      <c r="GZ706" s="46"/>
      <c r="HA706" s="46"/>
      <c r="HB706" s="46"/>
      <c r="HC706" s="46"/>
      <c r="HD706" s="46"/>
      <c r="HE706" s="46"/>
      <c r="HF706" s="46"/>
      <c r="HG706" s="46"/>
      <c r="HH706" s="46"/>
      <c r="HI706" s="46"/>
      <c r="HJ706" s="46"/>
      <c r="HK706" s="46"/>
      <c r="HL706" s="46"/>
      <c r="HM706" s="46"/>
      <c r="HN706" s="46"/>
      <c r="HO706" s="46"/>
      <c r="HP706" s="46"/>
      <c r="HQ706" s="46"/>
      <c r="HR706" s="46"/>
      <c r="HS706" s="46"/>
      <c r="HT706" s="46"/>
      <c r="HU706" s="46"/>
      <c r="HV706" s="46"/>
      <c r="HW706" s="46"/>
      <c r="HX706" s="46"/>
      <c r="HY706" s="46"/>
      <c r="HZ706" s="46"/>
      <c r="IA706" s="46"/>
      <c r="IB706" s="46"/>
      <c r="IC706" s="46"/>
      <c r="ID706" s="46"/>
      <c r="IE706" s="46"/>
      <c r="IF706" s="46"/>
      <c r="IG706" s="46"/>
      <c r="IH706" s="46"/>
      <c r="II706" s="46"/>
      <c r="IJ706" s="46"/>
      <c r="IK706" s="46"/>
      <c r="IL706" s="46"/>
      <c r="IM706" s="46"/>
      <c r="IN706" s="46"/>
      <c r="IO706" s="46"/>
      <c r="IP706" s="46"/>
      <c r="IQ706" s="46"/>
      <c r="IR706" s="46"/>
      <c r="IS706" s="46"/>
      <c r="IT706" s="46"/>
      <c r="IU706" s="46"/>
      <c r="IV706" s="46"/>
      <c r="IW706" s="46"/>
      <c r="IX706" s="46"/>
      <c r="IY706" s="46"/>
      <c r="IZ706" s="46"/>
      <c r="JA706" s="46"/>
      <c r="JB706" s="46"/>
      <c r="JC706" s="46"/>
      <c r="JD706" s="46"/>
      <c r="JE706" s="46"/>
    </row>
    <row r="707" spans="1:265" s="7" customFormat="1" ht="15" customHeight="1" thickBot="1" x14ac:dyDescent="0.25">
      <c r="A707" s="790"/>
      <c r="B707" s="73" t="s">
        <v>69</v>
      </c>
      <c r="C707" s="113"/>
      <c r="D707" s="884" t="s">
        <v>70</v>
      </c>
      <c r="E707" s="905"/>
      <c r="F707" s="437"/>
      <c r="G707" s="438"/>
      <c r="H707" s="184" t="s">
        <v>23</v>
      </c>
      <c r="I707" s="184" t="s">
        <v>99</v>
      </c>
      <c r="J707" s="1756" t="s">
        <v>1424</v>
      </c>
      <c r="K707" s="212" t="s">
        <v>1505</v>
      </c>
      <c r="L707" s="225"/>
      <c r="M707" s="397"/>
      <c r="N707" s="397"/>
      <c r="O707" s="225"/>
      <c r="P707" s="2159">
        <f t="shared" si="56"/>
        <v>0</v>
      </c>
      <c r="Q707" s="297"/>
      <c r="R707" s="298"/>
      <c r="S707" s="298">
        <v>4</v>
      </c>
      <c r="T707" s="298"/>
      <c r="U707" s="298"/>
      <c r="V707" s="298"/>
      <c r="W707" s="299"/>
      <c r="X707" s="122"/>
      <c r="Y707" s="122"/>
      <c r="Z707" s="63"/>
      <c r="AA707" s="46"/>
      <c r="AB707" s="46"/>
      <c r="AC707" s="46" t="str">
        <f t="shared" ref="AC707:AC717" si="60">IF(C707&lt;&gt;"",SUMIF(D$6:D$1505,D707,Q$6:R$1505),"")</f>
        <v/>
      </c>
      <c r="AD707" s="46"/>
      <c r="AE707" s="46"/>
      <c r="AF707" s="2111">
        <f t="shared" si="57"/>
        <v>0</v>
      </c>
      <c r="AG707" s="2111">
        <f t="shared" si="58"/>
        <v>4</v>
      </c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6"/>
      <c r="CG707" s="46"/>
      <c r="CH707" s="46"/>
      <c r="CI707" s="46"/>
      <c r="CJ707" s="46"/>
      <c r="CK707" s="46"/>
      <c r="CL707" s="46"/>
      <c r="CM707" s="46"/>
      <c r="CN707" s="46"/>
      <c r="CO707" s="46"/>
      <c r="CP707" s="46"/>
      <c r="CQ707" s="46"/>
      <c r="CR707" s="46"/>
      <c r="CS707" s="46"/>
      <c r="CT707" s="46"/>
      <c r="CU707" s="46"/>
      <c r="CV707" s="46"/>
      <c r="CW707" s="46"/>
      <c r="CX707" s="46"/>
      <c r="CY707" s="46"/>
      <c r="CZ707" s="46"/>
      <c r="DA707" s="46"/>
      <c r="DB707" s="46"/>
      <c r="DC707" s="46"/>
      <c r="DD707" s="46"/>
      <c r="DE707" s="46"/>
      <c r="DF707" s="46"/>
      <c r="DG707" s="46"/>
      <c r="DH707" s="46"/>
      <c r="DI707" s="46"/>
      <c r="DJ707" s="46"/>
      <c r="DK707" s="46"/>
      <c r="DL707" s="46"/>
      <c r="DM707" s="46"/>
      <c r="DN707" s="46"/>
      <c r="DO707" s="46"/>
      <c r="DP707" s="46"/>
      <c r="DQ707" s="46"/>
      <c r="DR707" s="46"/>
      <c r="DS707" s="46"/>
      <c r="DT707" s="46"/>
      <c r="DU707" s="46"/>
      <c r="DV707" s="46"/>
      <c r="DW707" s="46"/>
      <c r="DX707" s="46"/>
      <c r="DY707" s="46"/>
      <c r="DZ707" s="46"/>
      <c r="EA707" s="46"/>
      <c r="EB707" s="46"/>
      <c r="EC707" s="46"/>
      <c r="ED707" s="46"/>
      <c r="EE707" s="46"/>
      <c r="EF707" s="46"/>
      <c r="EG707" s="46"/>
      <c r="EH707" s="46"/>
      <c r="EI707" s="46"/>
      <c r="EJ707" s="46"/>
      <c r="EK707" s="46"/>
      <c r="EL707" s="46"/>
      <c r="EM707" s="46"/>
      <c r="EN707" s="46"/>
      <c r="EO707" s="46"/>
      <c r="EP707" s="46"/>
      <c r="EQ707" s="46"/>
      <c r="ER707" s="46"/>
      <c r="ES707" s="46"/>
      <c r="ET707" s="46"/>
      <c r="EU707" s="46"/>
      <c r="EV707" s="46"/>
      <c r="EW707" s="46"/>
      <c r="EX707" s="46"/>
      <c r="EY707" s="46"/>
      <c r="EZ707" s="46"/>
      <c r="FA707" s="46"/>
      <c r="FB707" s="46"/>
      <c r="FC707" s="46"/>
      <c r="FD707" s="46"/>
      <c r="FE707" s="46"/>
      <c r="FF707" s="46"/>
      <c r="FG707" s="46"/>
      <c r="FH707" s="46"/>
      <c r="FI707" s="46"/>
      <c r="FJ707" s="46"/>
      <c r="FK707" s="46"/>
      <c r="FL707" s="46"/>
      <c r="FM707" s="46"/>
      <c r="FN707" s="46"/>
      <c r="FO707" s="46"/>
      <c r="FP707" s="46"/>
      <c r="FQ707" s="46"/>
      <c r="FR707" s="46"/>
      <c r="FS707" s="46"/>
      <c r="FT707" s="46"/>
      <c r="FU707" s="46"/>
      <c r="FV707" s="46"/>
      <c r="FW707" s="46"/>
      <c r="FX707" s="46"/>
      <c r="FY707" s="46"/>
      <c r="FZ707" s="46"/>
      <c r="GA707" s="46"/>
      <c r="GB707" s="46"/>
      <c r="GC707" s="46"/>
      <c r="GD707" s="46"/>
      <c r="GE707" s="46"/>
      <c r="GF707" s="46"/>
      <c r="GG707" s="46"/>
      <c r="GH707" s="46"/>
      <c r="GI707" s="46"/>
      <c r="GJ707" s="46"/>
      <c r="GK707" s="46"/>
      <c r="GL707" s="46"/>
      <c r="GM707" s="46"/>
      <c r="GN707" s="46"/>
      <c r="GO707" s="46"/>
      <c r="GP707" s="46"/>
      <c r="GQ707" s="46"/>
      <c r="GR707" s="46"/>
      <c r="GS707" s="46"/>
      <c r="GT707" s="46"/>
      <c r="GU707" s="46"/>
      <c r="GV707" s="46"/>
      <c r="GW707" s="46"/>
      <c r="GX707" s="46"/>
      <c r="GY707" s="46"/>
      <c r="GZ707" s="46"/>
      <c r="HA707" s="46"/>
      <c r="HB707" s="46"/>
      <c r="HC707" s="46"/>
      <c r="HD707" s="46"/>
      <c r="HE707" s="46"/>
      <c r="HF707" s="46"/>
      <c r="HG707" s="46"/>
      <c r="HH707" s="46"/>
      <c r="HI707" s="46"/>
      <c r="HJ707" s="46"/>
      <c r="HK707" s="46"/>
      <c r="HL707" s="46"/>
      <c r="HM707" s="46"/>
      <c r="HN707" s="46"/>
      <c r="HO707" s="46"/>
      <c r="HP707" s="46"/>
      <c r="HQ707" s="46"/>
      <c r="HR707" s="46"/>
      <c r="HS707" s="46"/>
      <c r="HT707" s="46"/>
      <c r="HU707" s="46"/>
      <c r="HV707" s="46"/>
      <c r="HW707" s="46"/>
      <c r="HX707" s="46"/>
      <c r="HY707" s="46"/>
      <c r="HZ707" s="46"/>
      <c r="IA707" s="46"/>
      <c r="IB707" s="46"/>
      <c r="IC707" s="46"/>
      <c r="ID707" s="46"/>
      <c r="IE707" s="46"/>
      <c r="IF707" s="46"/>
      <c r="IG707" s="46"/>
      <c r="IH707" s="46"/>
      <c r="II707" s="46"/>
      <c r="IJ707" s="46"/>
      <c r="IK707" s="46"/>
      <c r="IL707" s="46"/>
      <c r="IM707" s="46"/>
      <c r="IN707" s="46"/>
      <c r="IO707" s="46"/>
      <c r="IP707" s="46"/>
      <c r="IQ707" s="46"/>
      <c r="IR707" s="46"/>
      <c r="IS707" s="46"/>
      <c r="IT707" s="46"/>
      <c r="IU707" s="46"/>
      <c r="IV707" s="46"/>
      <c r="IW707" s="46"/>
      <c r="IX707" s="46"/>
      <c r="IY707" s="46"/>
      <c r="IZ707" s="46"/>
      <c r="JA707" s="46"/>
      <c r="JB707" s="46"/>
      <c r="JC707" s="46"/>
      <c r="JD707" s="46"/>
      <c r="JE707" s="46"/>
    </row>
    <row r="708" spans="1:265" s="7" customFormat="1" ht="15" customHeight="1" thickBot="1" x14ac:dyDescent="0.25">
      <c r="A708" s="790"/>
      <c r="B708" s="73" t="s">
        <v>69</v>
      </c>
      <c r="C708" s="113"/>
      <c r="D708" s="884" t="s">
        <v>70</v>
      </c>
      <c r="E708" s="905"/>
      <c r="F708" s="437"/>
      <c r="G708" s="438"/>
      <c r="H708" s="184" t="s">
        <v>23</v>
      </c>
      <c r="I708" s="184" t="s">
        <v>99</v>
      </c>
      <c r="J708" s="1756" t="s">
        <v>1424</v>
      </c>
      <c r="K708" s="212" t="s">
        <v>1506</v>
      </c>
      <c r="L708" s="225"/>
      <c r="M708" s="397"/>
      <c r="N708" s="397"/>
      <c r="O708" s="225"/>
      <c r="P708" s="2159">
        <f t="shared" si="56"/>
        <v>0</v>
      </c>
      <c r="Q708" s="297"/>
      <c r="R708" s="298"/>
      <c r="S708" s="298">
        <v>2</v>
      </c>
      <c r="T708" s="298"/>
      <c r="U708" s="298"/>
      <c r="V708" s="298"/>
      <c r="W708" s="299"/>
      <c r="X708" s="122"/>
      <c r="Y708" s="122"/>
      <c r="Z708" s="63"/>
      <c r="AA708" s="46"/>
      <c r="AB708" s="46"/>
      <c r="AC708" s="46" t="str">
        <f t="shared" si="60"/>
        <v/>
      </c>
      <c r="AD708" s="46"/>
      <c r="AE708" s="46"/>
      <c r="AF708" s="2111">
        <f t="shared" si="57"/>
        <v>0</v>
      </c>
      <c r="AG708" s="2111">
        <f t="shared" si="58"/>
        <v>2</v>
      </c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  <c r="BP708" s="46"/>
      <c r="BQ708" s="46"/>
      <c r="BR708" s="46"/>
      <c r="BS708" s="46"/>
      <c r="BT708" s="46"/>
      <c r="BU708" s="46"/>
      <c r="BV708" s="46"/>
      <c r="BW708" s="46"/>
      <c r="BX708" s="46"/>
      <c r="BY708" s="46"/>
      <c r="BZ708" s="46"/>
      <c r="CA708" s="46"/>
      <c r="CB708" s="46"/>
      <c r="CC708" s="46"/>
      <c r="CD708" s="46"/>
      <c r="CE708" s="46"/>
      <c r="CF708" s="46"/>
      <c r="CG708" s="46"/>
      <c r="CH708" s="46"/>
      <c r="CI708" s="46"/>
      <c r="CJ708" s="46"/>
      <c r="CK708" s="46"/>
      <c r="CL708" s="46"/>
      <c r="CM708" s="46"/>
      <c r="CN708" s="46"/>
      <c r="CO708" s="46"/>
      <c r="CP708" s="46"/>
      <c r="CQ708" s="46"/>
      <c r="CR708" s="46"/>
      <c r="CS708" s="46"/>
      <c r="CT708" s="46"/>
      <c r="CU708" s="46"/>
      <c r="CV708" s="46"/>
      <c r="CW708" s="46"/>
      <c r="CX708" s="46"/>
      <c r="CY708" s="46"/>
      <c r="CZ708" s="46"/>
      <c r="DA708" s="46"/>
      <c r="DB708" s="46"/>
      <c r="DC708" s="46"/>
      <c r="DD708" s="46"/>
      <c r="DE708" s="46"/>
      <c r="DF708" s="46"/>
      <c r="DG708" s="46"/>
      <c r="DH708" s="46"/>
      <c r="DI708" s="46"/>
      <c r="DJ708" s="46"/>
      <c r="DK708" s="46"/>
      <c r="DL708" s="46"/>
      <c r="DM708" s="46"/>
      <c r="DN708" s="46"/>
      <c r="DO708" s="46"/>
      <c r="DP708" s="46"/>
      <c r="DQ708" s="46"/>
      <c r="DR708" s="46"/>
      <c r="DS708" s="46"/>
      <c r="DT708" s="46"/>
      <c r="DU708" s="46"/>
      <c r="DV708" s="46"/>
      <c r="DW708" s="46"/>
      <c r="DX708" s="46"/>
      <c r="DY708" s="46"/>
      <c r="DZ708" s="46"/>
      <c r="EA708" s="46"/>
      <c r="EB708" s="46"/>
      <c r="EC708" s="46"/>
      <c r="ED708" s="46"/>
      <c r="EE708" s="46"/>
      <c r="EF708" s="46"/>
      <c r="EG708" s="46"/>
      <c r="EH708" s="46"/>
      <c r="EI708" s="46"/>
      <c r="EJ708" s="46"/>
      <c r="EK708" s="46"/>
      <c r="EL708" s="46"/>
      <c r="EM708" s="46"/>
      <c r="EN708" s="46"/>
      <c r="EO708" s="46"/>
      <c r="EP708" s="46"/>
      <c r="EQ708" s="46"/>
      <c r="ER708" s="46"/>
      <c r="ES708" s="46"/>
      <c r="ET708" s="46"/>
      <c r="EU708" s="46"/>
      <c r="EV708" s="46"/>
      <c r="EW708" s="46"/>
      <c r="EX708" s="46"/>
      <c r="EY708" s="46"/>
      <c r="EZ708" s="46"/>
      <c r="FA708" s="46"/>
      <c r="FB708" s="46"/>
      <c r="FC708" s="46"/>
      <c r="FD708" s="46"/>
      <c r="FE708" s="46"/>
      <c r="FF708" s="46"/>
      <c r="FG708" s="46"/>
      <c r="FH708" s="46"/>
      <c r="FI708" s="46"/>
      <c r="FJ708" s="46"/>
      <c r="FK708" s="46"/>
      <c r="FL708" s="46"/>
      <c r="FM708" s="46"/>
      <c r="FN708" s="46"/>
      <c r="FO708" s="46"/>
      <c r="FP708" s="46"/>
      <c r="FQ708" s="46"/>
      <c r="FR708" s="46"/>
      <c r="FS708" s="46"/>
      <c r="FT708" s="46"/>
      <c r="FU708" s="46"/>
      <c r="FV708" s="46"/>
      <c r="FW708" s="46"/>
      <c r="FX708" s="46"/>
      <c r="FY708" s="46"/>
      <c r="FZ708" s="46"/>
      <c r="GA708" s="46"/>
      <c r="GB708" s="46"/>
      <c r="GC708" s="46"/>
      <c r="GD708" s="46"/>
      <c r="GE708" s="46"/>
      <c r="GF708" s="46"/>
      <c r="GG708" s="46"/>
      <c r="GH708" s="46"/>
      <c r="GI708" s="46"/>
      <c r="GJ708" s="46"/>
      <c r="GK708" s="46"/>
      <c r="GL708" s="46"/>
      <c r="GM708" s="46"/>
      <c r="GN708" s="46"/>
      <c r="GO708" s="46"/>
      <c r="GP708" s="46"/>
      <c r="GQ708" s="46"/>
      <c r="GR708" s="46"/>
      <c r="GS708" s="46"/>
      <c r="GT708" s="46"/>
      <c r="GU708" s="46"/>
      <c r="GV708" s="46"/>
      <c r="GW708" s="46"/>
      <c r="GX708" s="46"/>
      <c r="GY708" s="46"/>
      <c r="GZ708" s="46"/>
      <c r="HA708" s="46"/>
      <c r="HB708" s="46"/>
      <c r="HC708" s="46"/>
      <c r="HD708" s="46"/>
      <c r="HE708" s="46"/>
      <c r="HF708" s="46"/>
      <c r="HG708" s="46"/>
      <c r="HH708" s="46"/>
      <c r="HI708" s="46"/>
      <c r="HJ708" s="46"/>
      <c r="HK708" s="46"/>
      <c r="HL708" s="46"/>
      <c r="HM708" s="46"/>
      <c r="HN708" s="46"/>
      <c r="HO708" s="46"/>
      <c r="HP708" s="46"/>
      <c r="HQ708" s="46"/>
      <c r="HR708" s="46"/>
      <c r="HS708" s="46"/>
      <c r="HT708" s="46"/>
      <c r="HU708" s="46"/>
      <c r="HV708" s="46"/>
      <c r="HW708" s="46"/>
      <c r="HX708" s="46"/>
      <c r="HY708" s="46"/>
      <c r="HZ708" s="46"/>
      <c r="IA708" s="46"/>
      <c r="IB708" s="46"/>
      <c r="IC708" s="46"/>
      <c r="ID708" s="46"/>
      <c r="IE708" s="46"/>
      <c r="IF708" s="46"/>
      <c r="IG708" s="46"/>
      <c r="IH708" s="46"/>
      <c r="II708" s="46"/>
      <c r="IJ708" s="46"/>
      <c r="IK708" s="46"/>
      <c r="IL708" s="46"/>
      <c r="IM708" s="46"/>
      <c r="IN708" s="46"/>
      <c r="IO708" s="46"/>
      <c r="IP708" s="46"/>
      <c r="IQ708" s="46"/>
      <c r="IR708" s="46"/>
      <c r="IS708" s="46"/>
      <c r="IT708" s="46"/>
      <c r="IU708" s="46"/>
      <c r="IV708" s="46"/>
      <c r="IW708" s="46"/>
      <c r="IX708" s="46"/>
      <c r="IY708" s="46"/>
      <c r="IZ708" s="46"/>
      <c r="JA708" s="46"/>
      <c r="JB708" s="46"/>
      <c r="JC708" s="46"/>
      <c r="JD708" s="46"/>
      <c r="JE708" s="46"/>
    </row>
    <row r="709" spans="1:265" s="7" customFormat="1" ht="15" customHeight="1" thickBot="1" x14ac:dyDescent="0.25">
      <c r="A709" s="790"/>
      <c r="B709" s="73" t="s">
        <v>69</v>
      </c>
      <c r="C709" s="113"/>
      <c r="D709" s="884" t="s">
        <v>70</v>
      </c>
      <c r="E709" s="905"/>
      <c r="F709" s="437"/>
      <c r="G709" s="438"/>
      <c r="H709" s="184" t="s">
        <v>23</v>
      </c>
      <c r="I709" s="184" t="s">
        <v>103</v>
      </c>
      <c r="J709" s="1771" t="s">
        <v>1424</v>
      </c>
      <c r="K709" s="742" t="s">
        <v>1508</v>
      </c>
      <c r="L709" s="225"/>
      <c r="M709" s="397"/>
      <c r="N709" s="397"/>
      <c r="O709" s="225"/>
      <c r="P709" s="2159">
        <f t="shared" si="56"/>
        <v>0</v>
      </c>
      <c r="Q709" s="297"/>
      <c r="R709" s="298"/>
      <c r="S709" s="298"/>
      <c r="T709" s="298"/>
      <c r="U709" s="298"/>
      <c r="V709" s="298"/>
      <c r="W709" s="299">
        <v>4</v>
      </c>
      <c r="X709" s="122"/>
      <c r="Y709" s="122"/>
      <c r="Z709" s="63"/>
      <c r="AA709" s="46"/>
      <c r="AB709" s="46"/>
      <c r="AC709" s="46" t="str">
        <f t="shared" si="60"/>
        <v/>
      </c>
      <c r="AD709" s="46"/>
      <c r="AE709" s="46"/>
      <c r="AF709" s="2111">
        <f t="shared" si="57"/>
        <v>0</v>
      </c>
      <c r="AG709" s="2111">
        <f t="shared" si="58"/>
        <v>4</v>
      </c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  <c r="BP709" s="46"/>
      <c r="BQ709" s="46"/>
      <c r="BR709" s="46"/>
      <c r="BS709" s="46"/>
      <c r="BT709" s="46"/>
      <c r="BU709" s="46"/>
      <c r="BV709" s="46"/>
      <c r="BW709" s="46"/>
      <c r="BX709" s="46"/>
      <c r="BY709" s="46"/>
      <c r="BZ709" s="46"/>
      <c r="CA709" s="46"/>
      <c r="CB709" s="46"/>
      <c r="CC709" s="46"/>
      <c r="CD709" s="46"/>
      <c r="CE709" s="46"/>
      <c r="CF709" s="46"/>
      <c r="CG709" s="46"/>
      <c r="CH709" s="46"/>
      <c r="CI709" s="46"/>
      <c r="CJ709" s="46"/>
      <c r="CK709" s="46"/>
      <c r="CL709" s="46"/>
      <c r="CM709" s="46"/>
      <c r="CN709" s="46"/>
      <c r="CO709" s="46"/>
      <c r="CP709" s="46"/>
      <c r="CQ709" s="46"/>
      <c r="CR709" s="46"/>
      <c r="CS709" s="46"/>
      <c r="CT709" s="46"/>
      <c r="CU709" s="46"/>
      <c r="CV709" s="46"/>
      <c r="CW709" s="46"/>
      <c r="CX709" s="46"/>
      <c r="CY709" s="46"/>
      <c r="CZ709" s="46"/>
      <c r="DA709" s="46"/>
      <c r="DB709" s="46"/>
      <c r="DC709" s="46"/>
      <c r="DD709" s="46"/>
      <c r="DE709" s="46"/>
      <c r="DF709" s="46"/>
      <c r="DG709" s="46"/>
      <c r="DH709" s="46"/>
      <c r="DI709" s="46"/>
      <c r="DJ709" s="46"/>
      <c r="DK709" s="46"/>
      <c r="DL709" s="46"/>
      <c r="DM709" s="46"/>
      <c r="DN709" s="46"/>
      <c r="DO709" s="46"/>
      <c r="DP709" s="46"/>
      <c r="DQ709" s="46"/>
      <c r="DR709" s="46"/>
      <c r="DS709" s="46"/>
      <c r="DT709" s="46"/>
      <c r="DU709" s="46"/>
      <c r="DV709" s="46"/>
      <c r="DW709" s="46"/>
      <c r="DX709" s="46"/>
      <c r="DY709" s="46"/>
      <c r="DZ709" s="46"/>
      <c r="EA709" s="46"/>
      <c r="EB709" s="46"/>
      <c r="EC709" s="46"/>
      <c r="ED709" s="46"/>
      <c r="EE709" s="46"/>
      <c r="EF709" s="46"/>
      <c r="EG709" s="46"/>
      <c r="EH709" s="46"/>
      <c r="EI709" s="46"/>
      <c r="EJ709" s="46"/>
      <c r="EK709" s="46"/>
      <c r="EL709" s="46"/>
      <c r="EM709" s="46"/>
      <c r="EN709" s="46"/>
      <c r="EO709" s="46"/>
      <c r="EP709" s="46"/>
      <c r="EQ709" s="46"/>
      <c r="ER709" s="46"/>
      <c r="ES709" s="46"/>
      <c r="ET709" s="46"/>
      <c r="EU709" s="46"/>
      <c r="EV709" s="46"/>
      <c r="EW709" s="46"/>
      <c r="EX709" s="46"/>
      <c r="EY709" s="46"/>
      <c r="EZ709" s="46"/>
      <c r="FA709" s="46"/>
      <c r="FB709" s="46"/>
      <c r="FC709" s="46"/>
      <c r="FD709" s="46"/>
      <c r="FE709" s="46"/>
      <c r="FF709" s="46"/>
      <c r="FG709" s="46"/>
      <c r="FH709" s="46"/>
      <c r="FI709" s="46"/>
      <c r="FJ709" s="46"/>
      <c r="FK709" s="46"/>
      <c r="FL709" s="46"/>
      <c r="FM709" s="46"/>
      <c r="FN709" s="46"/>
      <c r="FO709" s="46"/>
      <c r="FP709" s="46"/>
      <c r="FQ709" s="46"/>
      <c r="FR709" s="46"/>
      <c r="FS709" s="46"/>
      <c r="FT709" s="46"/>
      <c r="FU709" s="46"/>
      <c r="FV709" s="46"/>
      <c r="FW709" s="46"/>
      <c r="FX709" s="46"/>
      <c r="FY709" s="46"/>
      <c r="FZ709" s="46"/>
      <c r="GA709" s="46"/>
      <c r="GB709" s="46"/>
      <c r="GC709" s="46"/>
      <c r="GD709" s="46"/>
      <c r="GE709" s="46"/>
      <c r="GF709" s="46"/>
      <c r="GG709" s="46"/>
      <c r="GH709" s="46"/>
      <c r="GI709" s="46"/>
      <c r="GJ709" s="46"/>
      <c r="GK709" s="46"/>
      <c r="GL709" s="46"/>
      <c r="GM709" s="46"/>
      <c r="GN709" s="46"/>
      <c r="GO709" s="46"/>
      <c r="GP709" s="46"/>
      <c r="GQ709" s="46"/>
      <c r="GR709" s="46"/>
      <c r="GS709" s="46"/>
      <c r="GT709" s="46"/>
      <c r="GU709" s="46"/>
      <c r="GV709" s="46"/>
      <c r="GW709" s="46"/>
      <c r="GX709" s="46"/>
      <c r="GY709" s="46"/>
      <c r="GZ709" s="46"/>
      <c r="HA709" s="46"/>
      <c r="HB709" s="46"/>
      <c r="HC709" s="46"/>
      <c r="HD709" s="46"/>
      <c r="HE709" s="46"/>
      <c r="HF709" s="46"/>
      <c r="HG709" s="46"/>
      <c r="HH709" s="46"/>
      <c r="HI709" s="46"/>
      <c r="HJ709" s="46"/>
      <c r="HK709" s="46"/>
      <c r="HL709" s="46"/>
      <c r="HM709" s="46"/>
      <c r="HN709" s="46"/>
      <c r="HO709" s="46"/>
      <c r="HP709" s="46"/>
      <c r="HQ709" s="46"/>
      <c r="HR709" s="46"/>
      <c r="HS709" s="46"/>
      <c r="HT709" s="46"/>
      <c r="HU709" s="46"/>
      <c r="HV709" s="46"/>
      <c r="HW709" s="46"/>
      <c r="HX709" s="46"/>
      <c r="HY709" s="46"/>
      <c r="HZ709" s="46"/>
      <c r="IA709" s="46"/>
      <c r="IB709" s="46"/>
      <c r="IC709" s="46"/>
      <c r="ID709" s="46"/>
      <c r="IE709" s="46"/>
      <c r="IF709" s="46"/>
      <c r="IG709" s="46"/>
      <c r="IH709" s="46"/>
      <c r="II709" s="46"/>
      <c r="IJ709" s="46"/>
      <c r="IK709" s="46"/>
      <c r="IL709" s="46"/>
      <c r="IM709" s="46"/>
      <c r="IN709" s="46"/>
      <c r="IO709" s="46"/>
      <c r="IP709" s="46"/>
      <c r="IQ709" s="46"/>
      <c r="IR709" s="46"/>
      <c r="IS709" s="46"/>
      <c r="IT709" s="46"/>
      <c r="IU709" s="46"/>
      <c r="IV709" s="46"/>
      <c r="IW709" s="46"/>
      <c r="IX709" s="46"/>
      <c r="IY709" s="46"/>
      <c r="IZ709" s="46"/>
      <c r="JA709" s="46"/>
      <c r="JB709" s="46"/>
      <c r="JC709" s="46"/>
      <c r="JD709" s="46"/>
      <c r="JE709" s="46"/>
    </row>
    <row r="710" spans="1:265" s="7" customFormat="1" ht="15" customHeight="1" thickBot="1" x14ac:dyDescent="0.25">
      <c r="A710" s="790"/>
      <c r="B710" s="73" t="s">
        <v>69</v>
      </c>
      <c r="C710" s="113"/>
      <c r="D710" s="884" t="s">
        <v>70</v>
      </c>
      <c r="E710" s="905"/>
      <c r="F710" s="437"/>
      <c r="G710" s="438"/>
      <c r="H710" s="184" t="s">
        <v>23</v>
      </c>
      <c r="I710" s="184" t="s">
        <v>99</v>
      </c>
      <c r="J710" s="1757" t="s">
        <v>1424</v>
      </c>
      <c r="K710" s="225" t="s">
        <v>1507</v>
      </c>
      <c r="L710" s="225"/>
      <c r="M710" s="397"/>
      <c r="N710" s="397"/>
      <c r="O710" s="225"/>
      <c r="P710" s="2159">
        <f t="shared" si="56"/>
        <v>0</v>
      </c>
      <c r="Q710" s="297"/>
      <c r="R710" s="298"/>
      <c r="S710" s="298"/>
      <c r="T710" s="298"/>
      <c r="U710" s="298"/>
      <c r="V710" s="298"/>
      <c r="W710" s="299">
        <v>6</v>
      </c>
      <c r="X710" s="122"/>
      <c r="Y710" s="122"/>
      <c r="Z710" s="63"/>
      <c r="AA710" s="46"/>
      <c r="AB710" s="46"/>
      <c r="AC710" s="46" t="str">
        <f t="shared" si="60"/>
        <v/>
      </c>
      <c r="AD710" s="46"/>
      <c r="AE710" s="46"/>
      <c r="AF710" s="2111">
        <f t="shared" si="57"/>
        <v>0</v>
      </c>
      <c r="AG710" s="2111">
        <f t="shared" si="58"/>
        <v>6</v>
      </c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  <c r="BP710" s="46"/>
      <c r="BQ710" s="46"/>
      <c r="BR710" s="46"/>
      <c r="BS710" s="46"/>
      <c r="BT710" s="46"/>
      <c r="BU710" s="46"/>
      <c r="BV710" s="46"/>
      <c r="BW710" s="46"/>
      <c r="BX710" s="46"/>
      <c r="BY710" s="46"/>
      <c r="BZ710" s="46"/>
      <c r="CA710" s="46"/>
      <c r="CB710" s="46"/>
      <c r="CC710" s="46"/>
      <c r="CD710" s="46"/>
      <c r="CE710" s="46"/>
      <c r="CF710" s="46"/>
      <c r="CG710" s="46"/>
      <c r="CH710" s="46"/>
      <c r="CI710" s="46"/>
      <c r="CJ710" s="46"/>
      <c r="CK710" s="46"/>
      <c r="CL710" s="46"/>
      <c r="CM710" s="46"/>
      <c r="CN710" s="46"/>
      <c r="CO710" s="46"/>
      <c r="CP710" s="46"/>
      <c r="CQ710" s="46"/>
      <c r="CR710" s="46"/>
      <c r="CS710" s="46"/>
      <c r="CT710" s="46"/>
      <c r="CU710" s="46"/>
      <c r="CV710" s="46"/>
      <c r="CW710" s="46"/>
      <c r="CX710" s="46"/>
      <c r="CY710" s="46"/>
      <c r="CZ710" s="46"/>
      <c r="DA710" s="46"/>
      <c r="DB710" s="46"/>
      <c r="DC710" s="46"/>
      <c r="DD710" s="46"/>
      <c r="DE710" s="46"/>
      <c r="DF710" s="46"/>
      <c r="DG710" s="46"/>
      <c r="DH710" s="46"/>
      <c r="DI710" s="46"/>
      <c r="DJ710" s="46"/>
      <c r="DK710" s="46"/>
      <c r="DL710" s="46"/>
      <c r="DM710" s="46"/>
      <c r="DN710" s="46"/>
      <c r="DO710" s="46"/>
      <c r="DP710" s="46"/>
      <c r="DQ710" s="46"/>
      <c r="DR710" s="46"/>
      <c r="DS710" s="46"/>
      <c r="DT710" s="46"/>
      <c r="DU710" s="46"/>
      <c r="DV710" s="46"/>
      <c r="DW710" s="46"/>
      <c r="DX710" s="46"/>
      <c r="DY710" s="46"/>
      <c r="DZ710" s="46"/>
      <c r="EA710" s="46"/>
      <c r="EB710" s="46"/>
      <c r="EC710" s="46"/>
      <c r="ED710" s="46"/>
      <c r="EE710" s="46"/>
      <c r="EF710" s="46"/>
      <c r="EG710" s="46"/>
      <c r="EH710" s="46"/>
      <c r="EI710" s="46"/>
      <c r="EJ710" s="46"/>
      <c r="EK710" s="46"/>
      <c r="EL710" s="46"/>
      <c r="EM710" s="46"/>
      <c r="EN710" s="46"/>
      <c r="EO710" s="46"/>
      <c r="EP710" s="46"/>
      <c r="EQ710" s="46"/>
      <c r="ER710" s="46"/>
      <c r="ES710" s="46"/>
      <c r="ET710" s="46"/>
      <c r="EU710" s="46"/>
      <c r="EV710" s="46"/>
      <c r="EW710" s="46"/>
      <c r="EX710" s="46"/>
      <c r="EY710" s="46"/>
      <c r="EZ710" s="46"/>
      <c r="FA710" s="46"/>
      <c r="FB710" s="46"/>
      <c r="FC710" s="46"/>
      <c r="FD710" s="46"/>
      <c r="FE710" s="46"/>
      <c r="FF710" s="46"/>
      <c r="FG710" s="46"/>
      <c r="FH710" s="46"/>
      <c r="FI710" s="46"/>
      <c r="FJ710" s="46"/>
      <c r="FK710" s="46"/>
      <c r="FL710" s="46"/>
      <c r="FM710" s="46"/>
      <c r="FN710" s="46"/>
      <c r="FO710" s="46"/>
      <c r="FP710" s="46"/>
      <c r="FQ710" s="46"/>
      <c r="FR710" s="46"/>
      <c r="FS710" s="46"/>
      <c r="FT710" s="46"/>
      <c r="FU710" s="46"/>
      <c r="FV710" s="46"/>
      <c r="FW710" s="46"/>
      <c r="FX710" s="46"/>
      <c r="FY710" s="46"/>
      <c r="FZ710" s="46"/>
      <c r="GA710" s="46"/>
      <c r="GB710" s="46"/>
      <c r="GC710" s="46"/>
      <c r="GD710" s="46"/>
      <c r="GE710" s="46"/>
      <c r="GF710" s="46"/>
      <c r="GG710" s="46"/>
      <c r="GH710" s="46"/>
      <c r="GI710" s="46"/>
      <c r="GJ710" s="46"/>
      <c r="GK710" s="46"/>
      <c r="GL710" s="46"/>
      <c r="GM710" s="46"/>
      <c r="GN710" s="46"/>
      <c r="GO710" s="46"/>
      <c r="GP710" s="46"/>
      <c r="GQ710" s="46"/>
      <c r="GR710" s="46"/>
      <c r="GS710" s="46"/>
      <c r="GT710" s="46"/>
      <c r="GU710" s="46"/>
      <c r="GV710" s="46"/>
      <c r="GW710" s="46"/>
      <c r="GX710" s="46"/>
      <c r="GY710" s="46"/>
      <c r="GZ710" s="46"/>
      <c r="HA710" s="46"/>
      <c r="HB710" s="46"/>
      <c r="HC710" s="46"/>
      <c r="HD710" s="46"/>
      <c r="HE710" s="46"/>
      <c r="HF710" s="46"/>
      <c r="HG710" s="46"/>
      <c r="HH710" s="46"/>
      <c r="HI710" s="46"/>
      <c r="HJ710" s="46"/>
      <c r="HK710" s="46"/>
      <c r="HL710" s="46"/>
      <c r="HM710" s="46"/>
      <c r="HN710" s="46"/>
      <c r="HO710" s="46"/>
      <c r="HP710" s="46"/>
      <c r="HQ710" s="46"/>
      <c r="HR710" s="46"/>
      <c r="HS710" s="46"/>
      <c r="HT710" s="46"/>
      <c r="HU710" s="46"/>
      <c r="HV710" s="46"/>
      <c r="HW710" s="46"/>
      <c r="HX710" s="46"/>
      <c r="HY710" s="46"/>
      <c r="HZ710" s="46"/>
      <c r="IA710" s="46"/>
      <c r="IB710" s="46"/>
      <c r="IC710" s="46"/>
      <c r="ID710" s="46"/>
      <c r="IE710" s="46"/>
      <c r="IF710" s="46"/>
      <c r="IG710" s="46"/>
      <c r="IH710" s="46"/>
      <c r="II710" s="46"/>
      <c r="IJ710" s="46"/>
      <c r="IK710" s="46"/>
      <c r="IL710" s="46"/>
      <c r="IM710" s="46"/>
      <c r="IN710" s="46"/>
      <c r="IO710" s="46"/>
      <c r="IP710" s="46"/>
      <c r="IQ710" s="46"/>
      <c r="IR710" s="46"/>
      <c r="IS710" s="46"/>
      <c r="IT710" s="46"/>
      <c r="IU710" s="46"/>
      <c r="IV710" s="46"/>
      <c r="IW710" s="46"/>
      <c r="IX710" s="46"/>
      <c r="IY710" s="46"/>
      <c r="IZ710" s="46"/>
      <c r="JA710" s="46"/>
      <c r="JB710" s="46"/>
      <c r="JC710" s="46"/>
      <c r="JD710" s="46"/>
      <c r="JE710" s="46"/>
    </row>
    <row r="711" spans="1:265" s="7" customFormat="1" ht="15" customHeight="1" thickBot="1" x14ac:dyDescent="0.25">
      <c r="A711" s="275"/>
      <c r="B711" s="92" t="s">
        <v>69</v>
      </c>
      <c r="C711" s="115"/>
      <c r="D711" s="923" t="s">
        <v>70</v>
      </c>
      <c r="E711" s="906"/>
      <c r="F711" s="439"/>
      <c r="G711" s="440"/>
      <c r="H711" s="253" t="s">
        <v>23</v>
      </c>
      <c r="I711" s="253" t="s">
        <v>103</v>
      </c>
      <c r="J711" s="1797" t="s">
        <v>95</v>
      </c>
      <c r="K711" s="254" t="s">
        <v>2143</v>
      </c>
      <c r="L711" s="254"/>
      <c r="M711" s="530"/>
      <c r="N711" s="530"/>
      <c r="O711" s="254"/>
      <c r="P711" s="2159">
        <f t="shared" ref="P711:P774" si="61">SUM(Q711:R711)</f>
        <v>0</v>
      </c>
      <c r="Q711" s="313"/>
      <c r="R711" s="314"/>
      <c r="S711" s="314"/>
      <c r="T711" s="314"/>
      <c r="U711" s="314">
        <v>6</v>
      </c>
      <c r="V711" s="314"/>
      <c r="W711" s="315"/>
      <c r="X711" s="124">
        <f>SUM(Q702:W711)</f>
        <v>40</v>
      </c>
      <c r="Y711" s="124">
        <v>40</v>
      </c>
      <c r="Z711" s="63"/>
      <c r="AA711" s="46"/>
      <c r="AB711" s="46"/>
      <c r="AC711" s="46" t="str">
        <f t="shared" si="60"/>
        <v/>
      </c>
      <c r="AD711" s="46"/>
      <c r="AE711" s="46"/>
      <c r="AF711" s="2111">
        <f t="shared" si="57"/>
        <v>0</v>
      </c>
      <c r="AG711" s="2111">
        <f t="shared" si="58"/>
        <v>0</v>
      </c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  <c r="BP711" s="46"/>
      <c r="BQ711" s="46"/>
      <c r="BR711" s="46"/>
      <c r="BS711" s="46"/>
      <c r="BT711" s="46"/>
      <c r="BU711" s="46"/>
      <c r="BV711" s="46"/>
      <c r="BW711" s="46"/>
      <c r="BX711" s="46"/>
      <c r="BY711" s="46"/>
      <c r="BZ711" s="46"/>
      <c r="CA711" s="46"/>
      <c r="CB711" s="46"/>
      <c r="CC711" s="46"/>
      <c r="CD711" s="46"/>
      <c r="CE711" s="46"/>
      <c r="CF711" s="46"/>
      <c r="CG711" s="46"/>
      <c r="CH711" s="46"/>
      <c r="CI711" s="46"/>
      <c r="CJ711" s="46"/>
      <c r="CK711" s="46"/>
      <c r="CL711" s="46"/>
      <c r="CM711" s="46"/>
      <c r="CN711" s="46"/>
      <c r="CO711" s="46"/>
      <c r="CP711" s="46"/>
      <c r="CQ711" s="46"/>
      <c r="CR711" s="46"/>
      <c r="CS711" s="46"/>
      <c r="CT711" s="46"/>
      <c r="CU711" s="46"/>
      <c r="CV711" s="46"/>
      <c r="CW711" s="46"/>
      <c r="CX711" s="46"/>
      <c r="CY711" s="46"/>
      <c r="CZ711" s="46"/>
      <c r="DA711" s="46"/>
      <c r="DB711" s="46"/>
      <c r="DC711" s="46"/>
      <c r="DD711" s="46"/>
      <c r="DE711" s="46"/>
      <c r="DF711" s="46"/>
      <c r="DG711" s="46"/>
      <c r="DH711" s="46"/>
      <c r="DI711" s="46"/>
      <c r="DJ711" s="46"/>
      <c r="DK711" s="46"/>
      <c r="DL711" s="46"/>
      <c r="DM711" s="46"/>
      <c r="DN711" s="46"/>
      <c r="DO711" s="46"/>
      <c r="DP711" s="46"/>
      <c r="DQ711" s="46"/>
      <c r="DR711" s="46"/>
      <c r="DS711" s="46"/>
      <c r="DT711" s="46"/>
      <c r="DU711" s="46"/>
      <c r="DV711" s="46"/>
      <c r="DW711" s="46"/>
      <c r="DX711" s="46"/>
      <c r="DY711" s="46"/>
      <c r="DZ711" s="46"/>
      <c r="EA711" s="46"/>
      <c r="EB711" s="46"/>
      <c r="EC711" s="46"/>
      <c r="ED711" s="46"/>
      <c r="EE711" s="46"/>
      <c r="EF711" s="46"/>
      <c r="EG711" s="46"/>
      <c r="EH711" s="46"/>
      <c r="EI711" s="46"/>
      <c r="EJ711" s="46"/>
      <c r="EK711" s="46"/>
      <c r="EL711" s="46"/>
      <c r="EM711" s="46"/>
      <c r="EN711" s="46"/>
      <c r="EO711" s="46"/>
      <c r="EP711" s="46"/>
      <c r="EQ711" s="46"/>
      <c r="ER711" s="46"/>
      <c r="ES711" s="46"/>
      <c r="ET711" s="46"/>
      <c r="EU711" s="46"/>
      <c r="EV711" s="46"/>
      <c r="EW711" s="46"/>
      <c r="EX711" s="46"/>
      <c r="EY711" s="46"/>
      <c r="EZ711" s="46"/>
      <c r="FA711" s="46"/>
      <c r="FB711" s="46"/>
      <c r="FC711" s="46"/>
      <c r="FD711" s="46"/>
      <c r="FE711" s="46"/>
      <c r="FF711" s="46"/>
      <c r="FG711" s="46"/>
      <c r="FH711" s="46"/>
      <c r="FI711" s="46"/>
      <c r="FJ711" s="46"/>
      <c r="FK711" s="46"/>
      <c r="FL711" s="46"/>
      <c r="FM711" s="46"/>
      <c r="FN711" s="46"/>
      <c r="FO711" s="46"/>
      <c r="FP711" s="46"/>
      <c r="FQ711" s="46"/>
      <c r="FR711" s="46"/>
      <c r="FS711" s="46"/>
      <c r="FT711" s="46"/>
      <c r="FU711" s="46"/>
      <c r="FV711" s="46"/>
      <c r="FW711" s="46"/>
      <c r="FX711" s="46"/>
      <c r="FY711" s="46"/>
      <c r="FZ711" s="46"/>
      <c r="GA711" s="46"/>
      <c r="GB711" s="46"/>
      <c r="GC711" s="46"/>
      <c r="GD711" s="46"/>
      <c r="GE711" s="46"/>
      <c r="GF711" s="46"/>
      <c r="GG711" s="46"/>
      <c r="GH711" s="46"/>
      <c r="GI711" s="46"/>
      <c r="GJ711" s="46"/>
      <c r="GK711" s="46"/>
      <c r="GL711" s="46"/>
      <c r="GM711" s="46"/>
      <c r="GN711" s="46"/>
      <c r="GO711" s="46"/>
      <c r="GP711" s="46"/>
      <c r="GQ711" s="46"/>
      <c r="GR711" s="46"/>
      <c r="GS711" s="46"/>
      <c r="GT711" s="46"/>
      <c r="GU711" s="46"/>
      <c r="GV711" s="46"/>
      <c r="GW711" s="46"/>
      <c r="GX711" s="46"/>
      <c r="GY711" s="46"/>
      <c r="GZ711" s="46"/>
      <c r="HA711" s="46"/>
      <c r="HB711" s="46"/>
      <c r="HC711" s="46"/>
      <c r="HD711" s="46"/>
      <c r="HE711" s="46"/>
      <c r="HF711" s="46"/>
      <c r="HG711" s="46"/>
      <c r="HH711" s="46"/>
      <c r="HI711" s="46"/>
      <c r="HJ711" s="46"/>
      <c r="HK711" s="46"/>
      <c r="HL711" s="46"/>
      <c r="HM711" s="46"/>
      <c r="HN711" s="46"/>
      <c r="HO711" s="46"/>
      <c r="HP711" s="46"/>
      <c r="HQ711" s="46"/>
      <c r="HR711" s="46"/>
      <c r="HS711" s="46"/>
      <c r="HT711" s="46"/>
      <c r="HU711" s="46"/>
      <c r="HV711" s="46"/>
      <c r="HW711" s="46"/>
      <c r="HX711" s="46"/>
      <c r="HY711" s="46"/>
      <c r="HZ711" s="46"/>
      <c r="IA711" s="46"/>
      <c r="IB711" s="46"/>
      <c r="IC711" s="46"/>
      <c r="ID711" s="46"/>
      <c r="IE711" s="46"/>
      <c r="IF711" s="46"/>
      <c r="IG711" s="46"/>
      <c r="IH711" s="46"/>
      <c r="II711" s="46"/>
      <c r="IJ711" s="46"/>
      <c r="IK711" s="46"/>
      <c r="IL711" s="46"/>
      <c r="IM711" s="46"/>
      <c r="IN711" s="46"/>
      <c r="IO711" s="46"/>
      <c r="IP711" s="46"/>
      <c r="IQ711" s="46"/>
      <c r="IR711" s="46"/>
      <c r="IS711" s="46"/>
      <c r="IT711" s="46"/>
      <c r="IU711" s="46"/>
      <c r="IV711" s="46"/>
      <c r="IW711" s="46"/>
      <c r="IX711" s="46"/>
      <c r="IY711" s="46"/>
      <c r="IZ711" s="46"/>
      <c r="JA711" s="46"/>
      <c r="JB711" s="46"/>
      <c r="JC711" s="46"/>
      <c r="JD711" s="46"/>
      <c r="JE711" s="46"/>
    </row>
    <row r="712" spans="1:265" s="7" customFormat="1" ht="13.5" customHeight="1" thickBot="1" x14ac:dyDescent="0.25">
      <c r="A712" s="273">
        <f>+A702+1</f>
        <v>75</v>
      </c>
      <c r="B712" s="640" t="s">
        <v>546</v>
      </c>
      <c r="C712" s="68" t="s">
        <v>83</v>
      </c>
      <c r="D712" s="909" t="s">
        <v>597</v>
      </c>
      <c r="E712" s="842" t="s">
        <v>85</v>
      </c>
      <c r="F712" s="459" t="s">
        <v>598</v>
      </c>
      <c r="G712" s="460" t="s">
        <v>599</v>
      </c>
      <c r="H712" s="819" t="s">
        <v>539</v>
      </c>
      <c r="I712" s="819" t="s">
        <v>1019</v>
      </c>
      <c r="J712" s="726"/>
      <c r="K712" s="798" t="s">
        <v>1486</v>
      </c>
      <c r="L712" s="798" t="s">
        <v>97</v>
      </c>
      <c r="M712" s="810">
        <v>2</v>
      </c>
      <c r="N712" s="810" t="s">
        <v>24</v>
      </c>
      <c r="O712" s="798" t="s">
        <v>402</v>
      </c>
      <c r="P712" s="2159">
        <f t="shared" si="61"/>
        <v>3</v>
      </c>
      <c r="Q712" s="804">
        <v>2</v>
      </c>
      <c r="R712" s="805">
        <v>1</v>
      </c>
      <c r="S712" s="805"/>
      <c r="T712" s="805"/>
      <c r="U712" s="805"/>
      <c r="V712" s="805"/>
      <c r="W712" s="806"/>
      <c r="X712" s="71"/>
      <c r="Y712" s="71"/>
      <c r="Z712" s="63" t="str">
        <f>C712</f>
        <v>MT</v>
      </c>
      <c r="AA712" s="46" t="s">
        <v>875</v>
      </c>
      <c r="AB712" s="46" t="s">
        <v>881</v>
      </c>
      <c r="AC712" s="46">
        <f t="shared" si="60"/>
        <v>10</v>
      </c>
      <c r="AD712" s="46"/>
      <c r="AE712" s="46"/>
      <c r="AF712" s="2111">
        <f t="shared" ref="AF712:AF775" si="62">SUM(Q712:R712)</f>
        <v>3</v>
      </c>
      <c r="AG712" s="2111">
        <f t="shared" ref="AG712:AG775" si="63">S712+W712</f>
        <v>0</v>
      </c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  <c r="BP712" s="46"/>
      <c r="BQ712" s="46"/>
      <c r="BR712" s="46"/>
      <c r="BS712" s="46"/>
      <c r="BT712" s="46"/>
      <c r="BU712" s="46"/>
      <c r="BV712" s="46"/>
      <c r="BW712" s="46"/>
      <c r="BX712" s="46"/>
      <c r="BY712" s="46"/>
      <c r="BZ712" s="46"/>
      <c r="CA712" s="46"/>
      <c r="CB712" s="46"/>
      <c r="CC712" s="46"/>
      <c r="CD712" s="46"/>
      <c r="CE712" s="46"/>
      <c r="CF712" s="46"/>
      <c r="CG712" s="46"/>
      <c r="CH712" s="46"/>
      <c r="CI712" s="46"/>
      <c r="CJ712" s="46"/>
      <c r="CK712" s="46"/>
      <c r="CL712" s="46"/>
      <c r="CM712" s="46"/>
      <c r="CN712" s="46"/>
      <c r="CO712" s="46"/>
      <c r="CP712" s="46"/>
      <c r="CQ712" s="46"/>
      <c r="CR712" s="46"/>
      <c r="CS712" s="46"/>
      <c r="CT712" s="46"/>
      <c r="CU712" s="46"/>
      <c r="CV712" s="46"/>
      <c r="CW712" s="46"/>
      <c r="CX712" s="46"/>
      <c r="CY712" s="46"/>
      <c r="CZ712" s="46"/>
      <c r="DA712" s="46"/>
      <c r="DB712" s="46"/>
      <c r="DC712" s="46"/>
      <c r="DD712" s="46"/>
      <c r="DE712" s="46"/>
      <c r="DF712" s="46"/>
      <c r="DG712" s="46"/>
      <c r="DH712" s="46"/>
      <c r="DI712" s="46"/>
      <c r="DJ712" s="46"/>
      <c r="DK712" s="46"/>
      <c r="DL712" s="46"/>
      <c r="DM712" s="46"/>
      <c r="DN712" s="46"/>
      <c r="DO712" s="46"/>
      <c r="DP712" s="46"/>
      <c r="DQ712" s="46"/>
      <c r="DR712" s="46"/>
      <c r="DS712" s="46"/>
      <c r="DT712" s="46"/>
      <c r="DU712" s="46"/>
      <c r="DV712" s="46"/>
      <c r="DW712" s="46"/>
      <c r="DX712" s="46"/>
      <c r="DY712" s="46"/>
      <c r="DZ712" s="46"/>
      <c r="EA712" s="46"/>
      <c r="EB712" s="46"/>
      <c r="EC712" s="46"/>
      <c r="ED712" s="46"/>
      <c r="EE712" s="46"/>
      <c r="EF712" s="46"/>
      <c r="EG712" s="46"/>
      <c r="EH712" s="46"/>
      <c r="EI712" s="46"/>
      <c r="EJ712" s="46"/>
      <c r="EK712" s="46"/>
      <c r="EL712" s="46"/>
      <c r="EM712" s="46"/>
      <c r="EN712" s="46"/>
      <c r="EO712" s="46"/>
      <c r="EP712" s="46"/>
      <c r="EQ712" s="46"/>
      <c r="ER712" s="46"/>
      <c r="ES712" s="46"/>
      <c r="ET712" s="46"/>
      <c r="EU712" s="46"/>
      <c r="EV712" s="46"/>
      <c r="EW712" s="46"/>
      <c r="EX712" s="46"/>
      <c r="EY712" s="46"/>
      <c r="EZ712" s="46"/>
      <c r="FA712" s="46"/>
      <c r="FB712" s="46"/>
      <c r="FC712" s="46"/>
      <c r="FD712" s="46"/>
      <c r="FE712" s="46"/>
      <c r="FF712" s="46"/>
      <c r="FG712" s="46"/>
      <c r="FH712" s="46"/>
      <c r="FI712" s="46"/>
      <c r="FJ712" s="46"/>
      <c r="FK712" s="46"/>
      <c r="FL712" s="46"/>
      <c r="FM712" s="46"/>
      <c r="FN712" s="46"/>
      <c r="FO712" s="46"/>
      <c r="FP712" s="46"/>
      <c r="FQ712" s="46"/>
      <c r="FR712" s="46"/>
      <c r="FS712" s="46"/>
      <c r="FT712" s="46"/>
      <c r="FU712" s="46"/>
      <c r="FV712" s="46"/>
      <c r="FW712" s="46"/>
      <c r="FX712" s="46"/>
      <c r="FY712" s="46"/>
      <c r="FZ712" s="46"/>
      <c r="GA712" s="46"/>
      <c r="GB712" s="46"/>
      <c r="GC712" s="46"/>
      <c r="GD712" s="46"/>
      <c r="GE712" s="46"/>
      <c r="GF712" s="46"/>
      <c r="GG712" s="46"/>
      <c r="GH712" s="46"/>
      <c r="GI712" s="46"/>
      <c r="GJ712" s="46"/>
      <c r="GK712" s="46"/>
      <c r="GL712" s="46"/>
      <c r="GM712" s="46"/>
      <c r="GN712" s="46"/>
      <c r="GO712" s="46"/>
      <c r="GP712" s="46"/>
      <c r="GQ712" s="46"/>
      <c r="GR712" s="46"/>
      <c r="GS712" s="46"/>
      <c r="GT712" s="46"/>
      <c r="GU712" s="46"/>
      <c r="GV712" s="46"/>
      <c r="GW712" s="46"/>
      <c r="GX712" s="46"/>
      <c r="GY712" s="46"/>
      <c r="GZ712" s="46"/>
      <c r="HA712" s="46"/>
      <c r="HB712" s="46"/>
      <c r="HC712" s="46"/>
      <c r="HD712" s="46"/>
      <c r="HE712" s="46"/>
      <c r="HF712" s="46"/>
      <c r="HG712" s="46"/>
      <c r="HH712" s="46"/>
      <c r="HI712" s="46"/>
      <c r="HJ712" s="46"/>
      <c r="HK712" s="46"/>
      <c r="HL712" s="46"/>
      <c r="HM712" s="46"/>
      <c r="HN712" s="46"/>
      <c r="HO712" s="46"/>
      <c r="HP712" s="46"/>
      <c r="HQ712" s="46"/>
      <c r="HR712" s="46"/>
      <c r="HS712" s="46"/>
      <c r="HT712" s="46"/>
      <c r="HU712" s="46"/>
      <c r="HV712" s="46"/>
      <c r="HW712" s="46"/>
      <c r="HX712" s="46"/>
      <c r="HY712" s="46"/>
      <c r="HZ712" s="46"/>
      <c r="IA712" s="46"/>
      <c r="IB712" s="46"/>
      <c r="IC712" s="46"/>
      <c r="ID712" s="46"/>
      <c r="IE712" s="46"/>
      <c r="IF712" s="46"/>
      <c r="IG712" s="46"/>
      <c r="IH712" s="46"/>
      <c r="II712" s="46"/>
      <c r="IJ712" s="46"/>
      <c r="IK712" s="46"/>
      <c r="IL712" s="46"/>
      <c r="IM712" s="46"/>
      <c r="IN712" s="46"/>
      <c r="IO712" s="46"/>
      <c r="IP712" s="46"/>
      <c r="IQ712" s="46"/>
      <c r="IR712" s="46"/>
      <c r="IS712" s="46"/>
      <c r="IT712" s="46"/>
      <c r="IU712" s="46"/>
      <c r="IV712" s="46"/>
      <c r="IW712" s="46"/>
      <c r="IX712" s="46"/>
      <c r="IY712" s="46"/>
      <c r="IZ712" s="46"/>
      <c r="JA712" s="46"/>
      <c r="JB712" s="46"/>
      <c r="JC712" s="46"/>
      <c r="JD712" s="46"/>
      <c r="JE712" s="46"/>
    </row>
    <row r="713" spans="1:265" s="7" customFormat="1" ht="13.5" customHeight="1" thickBot="1" x14ac:dyDescent="0.25">
      <c r="A713" s="790"/>
      <c r="B713" s="66" t="s">
        <v>546</v>
      </c>
      <c r="C713" s="74"/>
      <c r="D713" s="910" t="s">
        <v>597</v>
      </c>
      <c r="E713" s="879"/>
      <c r="F713" s="465"/>
      <c r="G713" s="466"/>
      <c r="H713" s="818" t="s">
        <v>539</v>
      </c>
      <c r="I713" s="818" t="s">
        <v>1019</v>
      </c>
      <c r="J713" s="546"/>
      <c r="K713" s="799" t="s">
        <v>1486</v>
      </c>
      <c r="L713" s="799" t="s">
        <v>97</v>
      </c>
      <c r="M713" s="811">
        <v>2</v>
      </c>
      <c r="N713" s="811" t="s">
        <v>98</v>
      </c>
      <c r="O713" s="799" t="s">
        <v>402</v>
      </c>
      <c r="P713" s="2159">
        <f t="shared" si="61"/>
        <v>3</v>
      </c>
      <c r="Q713" s="801">
        <v>2</v>
      </c>
      <c r="R713" s="802">
        <v>1</v>
      </c>
      <c r="S713" s="802"/>
      <c r="T713" s="802"/>
      <c r="U713" s="802"/>
      <c r="V713" s="802"/>
      <c r="W713" s="803"/>
      <c r="X713" s="79"/>
      <c r="Y713" s="79"/>
      <c r="Z713" s="63"/>
      <c r="AA713" s="46"/>
      <c r="AB713" s="46"/>
      <c r="AC713" s="46" t="str">
        <f t="shared" si="60"/>
        <v/>
      </c>
      <c r="AD713" s="46"/>
      <c r="AE713" s="46"/>
      <c r="AF713" s="2111">
        <f t="shared" si="62"/>
        <v>3</v>
      </c>
      <c r="AG713" s="2111">
        <f t="shared" si="63"/>
        <v>0</v>
      </c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  <c r="BP713" s="46"/>
      <c r="BQ713" s="46"/>
      <c r="BR713" s="46"/>
      <c r="BS713" s="46"/>
      <c r="BT713" s="46"/>
      <c r="BU713" s="46"/>
      <c r="BV713" s="46"/>
      <c r="BW713" s="46"/>
      <c r="BX713" s="46"/>
      <c r="BY713" s="46"/>
      <c r="BZ713" s="46"/>
      <c r="CA713" s="46"/>
      <c r="CB713" s="46"/>
      <c r="CC713" s="46"/>
      <c r="CD713" s="46"/>
      <c r="CE713" s="46"/>
      <c r="CF713" s="46"/>
      <c r="CG713" s="46"/>
      <c r="CH713" s="46"/>
      <c r="CI713" s="46"/>
      <c r="CJ713" s="46"/>
      <c r="CK713" s="46"/>
      <c r="CL713" s="46"/>
      <c r="CM713" s="46"/>
      <c r="CN713" s="46"/>
      <c r="CO713" s="46"/>
      <c r="CP713" s="46"/>
      <c r="CQ713" s="46"/>
      <c r="CR713" s="46"/>
      <c r="CS713" s="46"/>
      <c r="CT713" s="46"/>
      <c r="CU713" s="46"/>
      <c r="CV713" s="46"/>
      <c r="CW713" s="46"/>
      <c r="CX713" s="46"/>
      <c r="CY713" s="46"/>
      <c r="CZ713" s="46"/>
      <c r="DA713" s="46"/>
      <c r="DB713" s="46"/>
      <c r="DC713" s="46"/>
      <c r="DD713" s="46"/>
      <c r="DE713" s="46"/>
      <c r="DF713" s="46"/>
      <c r="DG713" s="46"/>
      <c r="DH713" s="46"/>
      <c r="DI713" s="46"/>
      <c r="DJ713" s="46"/>
      <c r="DK713" s="46"/>
      <c r="DL713" s="46"/>
      <c r="DM713" s="46"/>
      <c r="DN713" s="46"/>
      <c r="DO713" s="46"/>
      <c r="DP713" s="46"/>
      <c r="DQ713" s="46"/>
      <c r="DR713" s="46"/>
      <c r="DS713" s="46"/>
      <c r="DT713" s="46"/>
      <c r="DU713" s="46"/>
      <c r="DV713" s="46"/>
      <c r="DW713" s="46"/>
      <c r="DX713" s="46"/>
      <c r="DY713" s="46"/>
      <c r="DZ713" s="46"/>
      <c r="EA713" s="46"/>
      <c r="EB713" s="46"/>
      <c r="EC713" s="46"/>
      <c r="ED713" s="46"/>
      <c r="EE713" s="46"/>
      <c r="EF713" s="46"/>
      <c r="EG713" s="46"/>
      <c r="EH713" s="46"/>
      <c r="EI713" s="46"/>
      <c r="EJ713" s="46"/>
      <c r="EK713" s="46"/>
      <c r="EL713" s="46"/>
      <c r="EM713" s="46"/>
      <c r="EN713" s="46"/>
      <c r="EO713" s="46"/>
      <c r="EP713" s="46"/>
      <c r="EQ713" s="46"/>
      <c r="ER713" s="46"/>
      <c r="ES713" s="46"/>
      <c r="ET713" s="46"/>
      <c r="EU713" s="46"/>
      <c r="EV713" s="46"/>
      <c r="EW713" s="46"/>
      <c r="EX713" s="46"/>
      <c r="EY713" s="46"/>
      <c r="EZ713" s="46"/>
      <c r="FA713" s="46"/>
      <c r="FB713" s="46"/>
      <c r="FC713" s="46"/>
      <c r="FD713" s="46"/>
      <c r="FE713" s="46"/>
      <c r="FF713" s="46"/>
      <c r="FG713" s="46"/>
      <c r="FH713" s="46"/>
      <c r="FI713" s="46"/>
      <c r="FJ713" s="46"/>
      <c r="FK713" s="46"/>
      <c r="FL713" s="46"/>
      <c r="FM713" s="46"/>
      <c r="FN713" s="46"/>
      <c r="FO713" s="46"/>
      <c r="FP713" s="46"/>
      <c r="FQ713" s="46"/>
      <c r="FR713" s="46"/>
      <c r="FS713" s="46"/>
      <c r="FT713" s="46"/>
      <c r="FU713" s="46"/>
      <c r="FV713" s="46"/>
      <c r="FW713" s="46"/>
      <c r="FX713" s="46"/>
      <c r="FY713" s="46"/>
      <c r="FZ713" s="46"/>
      <c r="GA713" s="46"/>
      <c r="GB713" s="46"/>
      <c r="GC713" s="46"/>
      <c r="GD713" s="46"/>
      <c r="GE713" s="46"/>
      <c r="GF713" s="46"/>
      <c r="GG713" s="46"/>
      <c r="GH713" s="46"/>
      <c r="GI713" s="46"/>
      <c r="GJ713" s="46"/>
      <c r="GK713" s="46"/>
      <c r="GL713" s="46"/>
      <c r="GM713" s="46"/>
      <c r="GN713" s="46"/>
      <c r="GO713" s="46"/>
      <c r="GP713" s="46"/>
      <c r="GQ713" s="46"/>
      <c r="GR713" s="46"/>
      <c r="GS713" s="46"/>
      <c r="GT713" s="46"/>
      <c r="GU713" s="46"/>
      <c r="GV713" s="46"/>
      <c r="GW713" s="46"/>
      <c r="GX713" s="46"/>
      <c r="GY713" s="46"/>
      <c r="GZ713" s="46"/>
      <c r="HA713" s="46"/>
      <c r="HB713" s="46"/>
      <c r="HC713" s="46"/>
      <c r="HD713" s="46"/>
      <c r="HE713" s="46"/>
      <c r="HF713" s="46"/>
      <c r="HG713" s="46"/>
      <c r="HH713" s="46"/>
      <c r="HI713" s="46"/>
      <c r="HJ713" s="46"/>
      <c r="HK713" s="46"/>
      <c r="HL713" s="46"/>
      <c r="HM713" s="46"/>
      <c r="HN713" s="46"/>
      <c r="HO713" s="46"/>
      <c r="HP713" s="46"/>
      <c r="HQ713" s="46"/>
      <c r="HR713" s="46"/>
      <c r="HS713" s="46"/>
      <c r="HT713" s="46"/>
      <c r="HU713" s="46"/>
      <c r="HV713" s="46"/>
      <c r="HW713" s="46"/>
      <c r="HX713" s="46"/>
      <c r="HY713" s="46"/>
      <c r="HZ713" s="46"/>
      <c r="IA713" s="46"/>
      <c r="IB713" s="46"/>
      <c r="IC713" s="46"/>
      <c r="ID713" s="46"/>
      <c r="IE713" s="46"/>
      <c r="IF713" s="46"/>
      <c r="IG713" s="46"/>
      <c r="IH713" s="46"/>
      <c r="II713" s="46"/>
      <c r="IJ713" s="46"/>
      <c r="IK713" s="46"/>
      <c r="IL713" s="46"/>
      <c r="IM713" s="46"/>
      <c r="IN713" s="46"/>
      <c r="IO713" s="46"/>
      <c r="IP713" s="46"/>
      <c r="IQ713" s="46"/>
      <c r="IR713" s="46"/>
      <c r="IS713" s="46"/>
      <c r="IT713" s="46"/>
      <c r="IU713" s="46"/>
      <c r="IV713" s="46"/>
      <c r="IW713" s="46"/>
      <c r="IX713" s="46"/>
      <c r="IY713" s="46"/>
      <c r="IZ713" s="46"/>
      <c r="JA713" s="46"/>
      <c r="JB713" s="46"/>
      <c r="JC713" s="46"/>
      <c r="JD713" s="46"/>
      <c r="JE713" s="46"/>
    </row>
    <row r="714" spans="1:265" s="7" customFormat="1" ht="13.5" customHeight="1" thickBot="1" x14ac:dyDescent="0.25">
      <c r="A714" s="790"/>
      <c r="B714" s="66" t="s">
        <v>546</v>
      </c>
      <c r="C714" s="74"/>
      <c r="D714" s="910" t="s">
        <v>597</v>
      </c>
      <c r="E714" s="879"/>
      <c r="F714" s="465"/>
      <c r="G714" s="466"/>
      <c r="H714" s="818" t="s">
        <v>539</v>
      </c>
      <c r="I714" s="818" t="s">
        <v>1019</v>
      </c>
      <c r="J714" s="546"/>
      <c r="K714" s="799" t="s">
        <v>1486</v>
      </c>
      <c r="L714" s="799" t="s">
        <v>97</v>
      </c>
      <c r="M714" s="811">
        <v>2</v>
      </c>
      <c r="N714" s="811" t="s">
        <v>395</v>
      </c>
      <c r="O714" s="799" t="s">
        <v>402</v>
      </c>
      <c r="P714" s="2159">
        <f t="shared" si="61"/>
        <v>3</v>
      </c>
      <c r="Q714" s="801">
        <v>2</v>
      </c>
      <c r="R714" s="802">
        <v>1</v>
      </c>
      <c r="S714" s="802"/>
      <c r="T714" s="802"/>
      <c r="U714" s="802"/>
      <c r="V714" s="802"/>
      <c r="W714" s="803"/>
      <c r="X714" s="79"/>
      <c r="Y714" s="79"/>
      <c r="Z714" s="63"/>
      <c r="AA714" s="46"/>
      <c r="AB714" s="46"/>
      <c r="AC714" s="46" t="str">
        <f t="shared" si="60"/>
        <v/>
      </c>
      <c r="AD714" s="46"/>
      <c r="AE714" s="46"/>
      <c r="AF714" s="2111">
        <f t="shared" si="62"/>
        <v>3</v>
      </c>
      <c r="AG714" s="2111">
        <f t="shared" si="63"/>
        <v>0</v>
      </c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  <c r="BP714" s="46"/>
      <c r="BQ714" s="46"/>
      <c r="BR714" s="46"/>
      <c r="BS714" s="46"/>
      <c r="BT714" s="46"/>
      <c r="BU714" s="46"/>
      <c r="BV714" s="46"/>
      <c r="BW714" s="46"/>
      <c r="BX714" s="46"/>
      <c r="BY714" s="46"/>
      <c r="BZ714" s="46"/>
      <c r="CA714" s="46"/>
      <c r="CB714" s="46"/>
      <c r="CC714" s="46"/>
      <c r="CD714" s="46"/>
      <c r="CE714" s="46"/>
      <c r="CF714" s="46"/>
      <c r="CG714" s="46"/>
      <c r="CH714" s="46"/>
      <c r="CI714" s="46"/>
      <c r="CJ714" s="46"/>
      <c r="CK714" s="46"/>
      <c r="CL714" s="46"/>
      <c r="CM714" s="46"/>
      <c r="CN714" s="46"/>
      <c r="CO714" s="46"/>
      <c r="CP714" s="46"/>
      <c r="CQ714" s="46"/>
      <c r="CR714" s="46"/>
      <c r="CS714" s="46"/>
      <c r="CT714" s="46"/>
      <c r="CU714" s="46"/>
      <c r="CV714" s="46"/>
      <c r="CW714" s="46"/>
      <c r="CX714" s="46"/>
      <c r="CY714" s="46"/>
      <c r="CZ714" s="46"/>
      <c r="DA714" s="46"/>
      <c r="DB714" s="46"/>
      <c r="DC714" s="46"/>
      <c r="DD714" s="46"/>
      <c r="DE714" s="46"/>
      <c r="DF714" s="46"/>
      <c r="DG714" s="46"/>
      <c r="DH714" s="46"/>
      <c r="DI714" s="46"/>
      <c r="DJ714" s="46"/>
      <c r="DK714" s="46"/>
      <c r="DL714" s="46"/>
      <c r="DM714" s="46"/>
      <c r="DN714" s="46"/>
      <c r="DO714" s="46"/>
      <c r="DP714" s="46"/>
      <c r="DQ714" s="46"/>
      <c r="DR714" s="46"/>
      <c r="DS714" s="46"/>
      <c r="DT714" s="46"/>
      <c r="DU714" s="46"/>
      <c r="DV714" s="46"/>
      <c r="DW714" s="46"/>
      <c r="DX714" s="46"/>
      <c r="DY714" s="46"/>
      <c r="DZ714" s="46"/>
      <c r="EA714" s="46"/>
      <c r="EB714" s="46"/>
      <c r="EC714" s="46"/>
      <c r="ED714" s="46"/>
      <c r="EE714" s="46"/>
      <c r="EF714" s="46"/>
      <c r="EG714" s="46"/>
      <c r="EH714" s="46"/>
      <c r="EI714" s="46"/>
      <c r="EJ714" s="46"/>
      <c r="EK714" s="46"/>
      <c r="EL714" s="46"/>
      <c r="EM714" s="46"/>
      <c r="EN714" s="46"/>
      <c r="EO714" s="46"/>
      <c r="EP714" s="46"/>
      <c r="EQ714" s="46"/>
      <c r="ER714" s="46"/>
      <c r="ES714" s="46"/>
      <c r="ET714" s="46"/>
      <c r="EU714" s="46"/>
      <c r="EV714" s="46"/>
      <c r="EW714" s="46"/>
      <c r="EX714" s="46"/>
      <c r="EY714" s="46"/>
      <c r="EZ714" s="46"/>
      <c r="FA714" s="46"/>
      <c r="FB714" s="46"/>
      <c r="FC714" s="46"/>
      <c r="FD714" s="46"/>
      <c r="FE714" s="46"/>
      <c r="FF714" s="46"/>
      <c r="FG714" s="46"/>
      <c r="FH714" s="46"/>
      <c r="FI714" s="46"/>
      <c r="FJ714" s="46"/>
      <c r="FK714" s="46"/>
      <c r="FL714" s="46"/>
      <c r="FM714" s="46"/>
      <c r="FN714" s="46"/>
      <c r="FO714" s="46"/>
      <c r="FP714" s="46"/>
      <c r="FQ714" s="46"/>
      <c r="FR714" s="46"/>
      <c r="FS714" s="46"/>
      <c r="FT714" s="46"/>
      <c r="FU714" s="46"/>
      <c r="FV714" s="46"/>
      <c r="FW714" s="46"/>
      <c r="FX714" s="46"/>
      <c r="FY714" s="46"/>
      <c r="FZ714" s="46"/>
      <c r="GA714" s="46"/>
      <c r="GB714" s="46"/>
      <c r="GC714" s="46"/>
      <c r="GD714" s="46"/>
      <c r="GE714" s="46"/>
      <c r="GF714" s="46"/>
      <c r="GG714" s="46"/>
      <c r="GH714" s="46"/>
      <c r="GI714" s="46"/>
      <c r="GJ714" s="46"/>
      <c r="GK714" s="46"/>
      <c r="GL714" s="46"/>
      <c r="GM714" s="46"/>
      <c r="GN714" s="46"/>
      <c r="GO714" s="46"/>
      <c r="GP714" s="46"/>
      <c r="GQ714" s="46"/>
      <c r="GR714" s="46"/>
      <c r="GS714" s="46"/>
      <c r="GT714" s="46"/>
      <c r="GU714" s="46"/>
      <c r="GV714" s="46"/>
      <c r="GW714" s="46"/>
      <c r="GX714" s="46"/>
      <c r="GY714" s="46"/>
      <c r="GZ714" s="46"/>
      <c r="HA714" s="46"/>
      <c r="HB714" s="46"/>
      <c r="HC714" s="46"/>
      <c r="HD714" s="46"/>
      <c r="HE714" s="46"/>
      <c r="HF714" s="46"/>
      <c r="HG714" s="46"/>
      <c r="HH714" s="46"/>
      <c r="HI714" s="46"/>
      <c r="HJ714" s="46"/>
      <c r="HK714" s="46"/>
      <c r="HL714" s="46"/>
      <c r="HM714" s="46"/>
      <c r="HN714" s="46"/>
      <c r="HO714" s="46"/>
      <c r="HP714" s="46"/>
      <c r="HQ714" s="46"/>
      <c r="HR714" s="46"/>
      <c r="HS714" s="46"/>
      <c r="HT714" s="46"/>
      <c r="HU714" s="46"/>
      <c r="HV714" s="46"/>
      <c r="HW714" s="46"/>
      <c r="HX714" s="46"/>
      <c r="HY714" s="46"/>
      <c r="HZ714" s="46"/>
      <c r="IA714" s="46"/>
      <c r="IB714" s="46"/>
      <c r="IC714" s="46"/>
      <c r="ID714" s="46"/>
      <c r="IE714" s="46"/>
      <c r="IF714" s="46"/>
      <c r="IG714" s="46"/>
      <c r="IH714" s="46"/>
      <c r="II714" s="46"/>
      <c r="IJ714" s="46"/>
      <c r="IK714" s="46"/>
      <c r="IL714" s="46"/>
      <c r="IM714" s="46"/>
      <c r="IN714" s="46"/>
      <c r="IO714" s="46"/>
      <c r="IP714" s="46"/>
      <c r="IQ714" s="46"/>
      <c r="IR714" s="46"/>
      <c r="IS714" s="46"/>
      <c r="IT714" s="46"/>
      <c r="IU714" s="46"/>
      <c r="IV714" s="46"/>
      <c r="IW714" s="46"/>
      <c r="IX714" s="46"/>
      <c r="IY714" s="46"/>
      <c r="IZ714" s="46"/>
      <c r="JA714" s="46"/>
      <c r="JB714" s="46"/>
      <c r="JC714" s="46"/>
      <c r="JD714" s="46"/>
      <c r="JE714" s="46"/>
    </row>
    <row r="715" spans="1:265" s="7" customFormat="1" ht="13.5" customHeight="1" thickBot="1" x14ac:dyDescent="0.25">
      <c r="A715" s="790"/>
      <c r="B715" s="66" t="s">
        <v>546</v>
      </c>
      <c r="C715" s="74"/>
      <c r="D715" s="910" t="s">
        <v>597</v>
      </c>
      <c r="E715" s="879"/>
      <c r="F715" s="465"/>
      <c r="G715" s="466"/>
      <c r="H715" s="414" t="s">
        <v>539</v>
      </c>
      <c r="I715" s="414" t="s">
        <v>1019</v>
      </c>
      <c r="J715" s="733"/>
      <c r="K715" s="181" t="s">
        <v>1549</v>
      </c>
      <c r="L715" s="827" t="s">
        <v>97</v>
      </c>
      <c r="M715" s="828">
        <v>3</v>
      </c>
      <c r="N715" s="828" t="s">
        <v>1541</v>
      </c>
      <c r="O715" s="828" t="s">
        <v>402</v>
      </c>
      <c r="P715" s="2159">
        <f t="shared" si="61"/>
        <v>3</v>
      </c>
      <c r="Q715" s="829">
        <v>2</v>
      </c>
      <c r="R715" s="808">
        <v>1</v>
      </c>
      <c r="S715" s="802"/>
      <c r="T715" s="802"/>
      <c r="U715" s="802"/>
      <c r="V715" s="802"/>
      <c r="W715" s="803"/>
      <c r="X715" s="79"/>
      <c r="Y715" s="79"/>
      <c r="Z715" s="63"/>
      <c r="AA715" s="46"/>
      <c r="AB715" s="46"/>
      <c r="AC715" s="46" t="str">
        <f t="shared" si="60"/>
        <v/>
      </c>
      <c r="AD715" s="46"/>
      <c r="AE715" s="46"/>
      <c r="AF715" s="2111">
        <f t="shared" si="62"/>
        <v>3</v>
      </c>
      <c r="AG715" s="2111">
        <f t="shared" si="63"/>
        <v>0</v>
      </c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  <c r="BP715" s="46"/>
      <c r="BQ715" s="46"/>
      <c r="BR715" s="46"/>
      <c r="BS715" s="46"/>
      <c r="BT715" s="46"/>
      <c r="BU715" s="46"/>
      <c r="BV715" s="46"/>
      <c r="BW715" s="46"/>
      <c r="BX715" s="46"/>
      <c r="BY715" s="46"/>
      <c r="BZ715" s="46"/>
      <c r="CA715" s="46"/>
      <c r="CB715" s="46"/>
      <c r="CC715" s="46"/>
      <c r="CD715" s="46"/>
      <c r="CE715" s="46"/>
      <c r="CF715" s="46"/>
      <c r="CG715" s="46"/>
      <c r="CH715" s="46"/>
      <c r="CI715" s="46"/>
      <c r="CJ715" s="46"/>
      <c r="CK715" s="46"/>
      <c r="CL715" s="46"/>
      <c r="CM715" s="46"/>
      <c r="CN715" s="46"/>
      <c r="CO715" s="46"/>
      <c r="CP715" s="46"/>
      <c r="CQ715" s="46"/>
      <c r="CR715" s="46"/>
      <c r="CS715" s="46"/>
      <c r="CT715" s="46"/>
      <c r="CU715" s="46"/>
      <c r="CV715" s="46"/>
      <c r="CW715" s="46"/>
      <c r="CX715" s="46"/>
      <c r="CY715" s="46"/>
      <c r="CZ715" s="46"/>
      <c r="DA715" s="46"/>
      <c r="DB715" s="46"/>
      <c r="DC715" s="46"/>
      <c r="DD715" s="46"/>
      <c r="DE715" s="46"/>
      <c r="DF715" s="46"/>
      <c r="DG715" s="46"/>
      <c r="DH715" s="46"/>
      <c r="DI715" s="46"/>
      <c r="DJ715" s="46"/>
      <c r="DK715" s="46"/>
      <c r="DL715" s="46"/>
      <c r="DM715" s="46"/>
      <c r="DN715" s="46"/>
      <c r="DO715" s="46"/>
      <c r="DP715" s="46"/>
      <c r="DQ715" s="46"/>
      <c r="DR715" s="46"/>
      <c r="DS715" s="46"/>
      <c r="DT715" s="46"/>
      <c r="DU715" s="46"/>
      <c r="DV715" s="46"/>
      <c r="DW715" s="46"/>
      <c r="DX715" s="46"/>
      <c r="DY715" s="46"/>
      <c r="DZ715" s="46"/>
      <c r="EA715" s="46"/>
      <c r="EB715" s="46"/>
      <c r="EC715" s="46"/>
      <c r="ED715" s="46"/>
      <c r="EE715" s="46"/>
      <c r="EF715" s="46"/>
      <c r="EG715" s="46"/>
      <c r="EH715" s="46"/>
      <c r="EI715" s="46"/>
      <c r="EJ715" s="46"/>
      <c r="EK715" s="46"/>
      <c r="EL715" s="46"/>
      <c r="EM715" s="46"/>
      <c r="EN715" s="46"/>
      <c r="EO715" s="46"/>
      <c r="EP715" s="46"/>
      <c r="EQ715" s="46"/>
      <c r="ER715" s="46"/>
      <c r="ES715" s="46"/>
      <c r="ET715" s="46"/>
      <c r="EU715" s="46"/>
      <c r="EV715" s="46"/>
      <c r="EW715" s="46"/>
      <c r="EX715" s="46"/>
      <c r="EY715" s="46"/>
      <c r="EZ715" s="46"/>
      <c r="FA715" s="46"/>
      <c r="FB715" s="46"/>
      <c r="FC715" s="46"/>
      <c r="FD715" s="46"/>
      <c r="FE715" s="46"/>
      <c r="FF715" s="46"/>
      <c r="FG715" s="46"/>
      <c r="FH715" s="46"/>
      <c r="FI715" s="46"/>
      <c r="FJ715" s="46"/>
      <c r="FK715" s="46"/>
      <c r="FL715" s="46"/>
      <c r="FM715" s="46"/>
      <c r="FN715" s="46"/>
      <c r="FO715" s="46"/>
      <c r="FP715" s="46"/>
      <c r="FQ715" s="46"/>
      <c r="FR715" s="46"/>
      <c r="FS715" s="46"/>
      <c r="FT715" s="46"/>
      <c r="FU715" s="46"/>
      <c r="FV715" s="46"/>
      <c r="FW715" s="46"/>
      <c r="FX715" s="46"/>
      <c r="FY715" s="46"/>
      <c r="FZ715" s="46"/>
      <c r="GA715" s="46"/>
      <c r="GB715" s="46"/>
      <c r="GC715" s="46"/>
      <c r="GD715" s="46"/>
      <c r="GE715" s="46"/>
      <c r="GF715" s="46"/>
      <c r="GG715" s="46"/>
      <c r="GH715" s="46"/>
      <c r="GI715" s="46"/>
      <c r="GJ715" s="46"/>
      <c r="GK715" s="46"/>
      <c r="GL715" s="46"/>
      <c r="GM715" s="46"/>
      <c r="GN715" s="46"/>
      <c r="GO715" s="46"/>
      <c r="GP715" s="46"/>
      <c r="GQ715" s="46"/>
      <c r="GR715" s="46"/>
      <c r="GS715" s="46"/>
      <c r="GT715" s="46"/>
      <c r="GU715" s="46"/>
      <c r="GV715" s="46"/>
      <c r="GW715" s="46"/>
      <c r="GX715" s="46"/>
      <c r="GY715" s="46"/>
      <c r="GZ715" s="46"/>
      <c r="HA715" s="46"/>
      <c r="HB715" s="46"/>
      <c r="HC715" s="46"/>
      <c r="HD715" s="46"/>
      <c r="HE715" s="46"/>
      <c r="HF715" s="46"/>
      <c r="HG715" s="46"/>
      <c r="HH715" s="46"/>
      <c r="HI715" s="46"/>
      <c r="HJ715" s="46"/>
      <c r="HK715" s="46"/>
      <c r="HL715" s="46"/>
      <c r="HM715" s="46"/>
      <c r="HN715" s="46"/>
      <c r="HO715" s="46"/>
      <c r="HP715" s="46"/>
      <c r="HQ715" s="46"/>
      <c r="HR715" s="46"/>
      <c r="HS715" s="46"/>
      <c r="HT715" s="46"/>
      <c r="HU715" s="46"/>
      <c r="HV715" s="46"/>
      <c r="HW715" s="46"/>
      <c r="HX715" s="46"/>
      <c r="HY715" s="46"/>
      <c r="HZ715" s="46"/>
      <c r="IA715" s="46"/>
      <c r="IB715" s="46"/>
      <c r="IC715" s="46"/>
      <c r="ID715" s="46"/>
      <c r="IE715" s="46"/>
      <c r="IF715" s="46"/>
      <c r="IG715" s="46"/>
      <c r="IH715" s="46"/>
      <c r="II715" s="46"/>
      <c r="IJ715" s="46"/>
      <c r="IK715" s="46"/>
      <c r="IL715" s="46"/>
      <c r="IM715" s="46"/>
      <c r="IN715" s="46"/>
      <c r="IO715" s="46"/>
      <c r="IP715" s="46"/>
      <c r="IQ715" s="46"/>
      <c r="IR715" s="46"/>
      <c r="IS715" s="46"/>
      <c r="IT715" s="46"/>
      <c r="IU715" s="46"/>
      <c r="IV715" s="46"/>
      <c r="IW715" s="46"/>
      <c r="IX715" s="46"/>
      <c r="IY715" s="46"/>
      <c r="IZ715" s="46"/>
      <c r="JA715" s="46"/>
      <c r="JB715" s="46"/>
      <c r="JC715" s="46"/>
      <c r="JD715" s="46"/>
      <c r="JE715" s="46"/>
    </row>
    <row r="716" spans="1:265" s="7" customFormat="1" ht="13.5" customHeight="1" thickBot="1" x14ac:dyDescent="0.25">
      <c r="A716" s="790"/>
      <c r="B716" s="66" t="s">
        <v>546</v>
      </c>
      <c r="C716" s="74"/>
      <c r="D716" s="910" t="s">
        <v>597</v>
      </c>
      <c r="E716" s="879"/>
      <c r="F716" s="465"/>
      <c r="G716" s="466"/>
      <c r="H716" s="818" t="s">
        <v>539</v>
      </c>
      <c r="I716" s="818" t="s">
        <v>1019</v>
      </c>
      <c r="J716" s="546"/>
      <c r="K716" s="799" t="s">
        <v>1549</v>
      </c>
      <c r="L716" s="799" t="s">
        <v>97</v>
      </c>
      <c r="M716" s="811">
        <v>3</v>
      </c>
      <c r="N716" s="811" t="s">
        <v>1542</v>
      </c>
      <c r="O716" s="799" t="s">
        <v>402</v>
      </c>
      <c r="P716" s="2159">
        <f t="shared" si="61"/>
        <v>3</v>
      </c>
      <c r="Q716" s="801">
        <v>2</v>
      </c>
      <c r="R716" s="802">
        <v>1</v>
      </c>
      <c r="S716" s="802"/>
      <c r="T716" s="802"/>
      <c r="U716" s="802"/>
      <c r="V716" s="802"/>
      <c r="W716" s="803"/>
      <c r="X716" s="79"/>
      <c r="Y716" s="79"/>
      <c r="Z716" s="63"/>
      <c r="AA716" s="46"/>
      <c r="AB716" s="46"/>
      <c r="AC716" s="46" t="str">
        <f t="shared" si="60"/>
        <v/>
      </c>
      <c r="AD716" s="46"/>
      <c r="AE716" s="46"/>
      <c r="AF716" s="2111">
        <f t="shared" si="62"/>
        <v>3</v>
      </c>
      <c r="AG716" s="2111">
        <f t="shared" si="63"/>
        <v>0</v>
      </c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  <c r="BP716" s="46"/>
      <c r="BQ716" s="46"/>
      <c r="BR716" s="46"/>
      <c r="BS716" s="46"/>
      <c r="BT716" s="46"/>
      <c r="BU716" s="46"/>
      <c r="BV716" s="46"/>
      <c r="BW716" s="46"/>
      <c r="BX716" s="46"/>
      <c r="BY716" s="46"/>
      <c r="BZ716" s="46"/>
      <c r="CA716" s="46"/>
      <c r="CB716" s="46"/>
      <c r="CC716" s="46"/>
      <c r="CD716" s="46"/>
      <c r="CE716" s="46"/>
      <c r="CF716" s="46"/>
      <c r="CG716" s="46"/>
      <c r="CH716" s="46"/>
      <c r="CI716" s="46"/>
      <c r="CJ716" s="46"/>
      <c r="CK716" s="46"/>
      <c r="CL716" s="46"/>
      <c r="CM716" s="46"/>
      <c r="CN716" s="46"/>
      <c r="CO716" s="46"/>
      <c r="CP716" s="46"/>
      <c r="CQ716" s="46"/>
      <c r="CR716" s="46"/>
      <c r="CS716" s="46"/>
      <c r="CT716" s="46"/>
      <c r="CU716" s="46"/>
      <c r="CV716" s="46"/>
      <c r="CW716" s="46"/>
      <c r="CX716" s="46"/>
      <c r="CY716" s="46"/>
      <c r="CZ716" s="46"/>
      <c r="DA716" s="46"/>
      <c r="DB716" s="46"/>
      <c r="DC716" s="46"/>
      <c r="DD716" s="46"/>
      <c r="DE716" s="46"/>
      <c r="DF716" s="46"/>
      <c r="DG716" s="46"/>
      <c r="DH716" s="46"/>
      <c r="DI716" s="46"/>
      <c r="DJ716" s="46"/>
      <c r="DK716" s="46"/>
      <c r="DL716" s="46"/>
      <c r="DM716" s="46"/>
      <c r="DN716" s="46"/>
      <c r="DO716" s="46"/>
      <c r="DP716" s="46"/>
      <c r="DQ716" s="46"/>
      <c r="DR716" s="46"/>
      <c r="DS716" s="46"/>
      <c r="DT716" s="46"/>
      <c r="DU716" s="46"/>
      <c r="DV716" s="46"/>
      <c r="DW716" s="46"/>
      <c r="DX716" s="46"/>
      <c r="DY716" s="46"/>
      <c r="DZ716" s="46"/>
      <c r="EA716" s="46"/>
      <c r="EB716" s="46"/>
      <c r="EC716" s="46"/>
      <c r="ED716" s="46"/>
      <c r="EE716" s="46"/>
      <c r="EF716" s="46"/>
      <c r="EG716" s="46"/>
      <c r="EH716" s="46"/>
      <c r="EI716" s="46"/>
      <c r="EJ716" s="46"/>
      <c r="EK716" s="46"/>
      <c r="EL716" s="46"/>
      <c r="EM716" s="46"/>
      <c r="EN716" s="46"/>
      <c r="EO716" s="46"/>
      <c r="EP716" s="46"/>
      <c r="EQ716" s="46"/>
      <c r="ER716" s="46"/>
      <c r="ES716" s="46"/>
      <c r="ET716" s="46"/>
      <c r="EU716" s="46"/>
      <c r="EV716" s="46"/>
      <c r="EW716" s="46"/>
      <c r="EX716" s="46"/>
      <c r="EY716" s="46"/>
      <c r="EZ716" s="46"/>
      <c r="FA716" s="46"/>
      <c r="FB716" s="46"/>
      <c r="FC716" s="46"/>
      <c r="FD716" s="46"/>
      <c r="FE716" s="46"/>
      <c r="FF716" s="46"/>
      <c r="FG716" s="46"/>
      <c r="FH716" s="46"/>
      <c r="FI716" s="46"/>
      <c r="FJ716" s="46"/>
      <c r="FK716" s="46"/>
      <c r="FL716" s="46"/>
      <c r="FM716" s="46"/>
      <c r="FN716" s="46"/>
      <c r="FO716" s="46"/>
      <c r="FP716" s="46"/>
      <c r="FQ716" s="46"/>
      <c r="FR716" s="46"/>
      <c r="FS716" s="46"/>
      <c r="FT716" s="46"/>
      <c r="FU716" s="46"/>
      <c r="FV716" s="46"/>
      <c r="FW716" s="46"/>
      <c r="FX716" s="46"/>
      <c r="FY716" s="46"/>
      <c r="FZ716" s="46"/>
      <c r="GA716" s="46"/>
      <c r="GB716" s="46"/>
      <c r="GC716" s="46"/>
      <c r="GD716" s="46"/>
      <c r="GE716" s="46"/>
      <c r="GF716" s="46"/>
      <c r="GG716" s="46"/>
      <c r="GH716" s="46"/>
      <c r="GI716" s="46"/>
      <c r="GJ716" s="46"/>
      <c r="GK716" s="46"/>
      <c r="GL716" s="46"/>
      <c r="GM716" s="46"/>
      <c r="GN716" s="46"/>
      <c r="GO716" s="46"/>
      <c r="GP716" s="46"/>
      <c r="GQ716" s="46"/>
      <c r="GR716" s="46"/>
      <c r="GS716" s="46"/>
      <c r="GT716" s="46"/>
      <c r="GU716" s="46"/>
      <c r="GV716" s="46"/>
      <c r="GW716" s="46"/>
      <c r="GX716" s="46"/>
      <c r="GY716" s="46"/>
      <c r="GZ716" s="46"/>
      <c r="HA716" s="46"/>
      <c r="HB716" s="46"/>
      <c r="HC716" s="46"/>
      <c r="HD716" s="46"/>
      <c r="HE716" s="46"/>
      <c r="HF716" s="46"/>
      <c r="HG716" s="46"/>
      <c r="HH716" s="46"/>
      <c r="HI716" s="46"/>
      <c r="HJ716" s="46"/>
      <c r="HK716" s="46"/>
      <c r="HL716" s="46"/>
      <c r="HM716" s="46"/>
      <c r="HN716" s="46"/>
      <c r="HO716" s="46"/>
      <c r="HP716" s="46"/>
      <c r="HQ716" s="46"/>
      <c r="HR716" s="46"/>
      <c r="HS716" s="46"/>
      <c r="HT716" s="46"/>
      <c r="HU716" s="46"/>
      <c r="HV716" s="46"/>
      <c r="HW716" s="46"/>
      <c r="HX716" s="46"/>
      <c r="HY716" s="46"/>
      <c r="HZ716" s="46"/>
      <c r="IA716" s="46"/>
      <c r="IB716" s="46"/>
      <c r="IC716" s="46"/>
      <c r="ID716" s="46"/>
      <c r="IE716" s="46"/>
      <c r="IF716" s="46"/>
      <c r="IG716" s="46"/>
      <c r="IH716" s="46"/>
      <c r="II716" s="46"/>
      <c r="IJ716" s="46"/>
      <c r="IK716" s="46"/>
      <c r="IL716" s="46"/>
      <c r="IM716" s="46"/>
      <c r="IN716" s="46"/>
      <c r="IO716" s="46"/>
      <c r="IP716" s="46"/>
      <c r="IQ716" s="46"/>
      <c r="IR716" s="46"/>
      <c r="IS716" s="46"/>
      <c r="IT716" s="46"/>
      <c r="IU716" s="46"/>
      <c r="IV716" s="46"/>
      <c r="IW716" s="46"/>
      <c r="IX716" s="46"/>
      <c r="IY716" s="46"/>
      <c r="IZ716" s="46"/>
      <c r="JA716" s="46"/>
      <c r="JB716" s="46"/>
      <c r="JC716" s="46"/>
      <c r="JD716" s="46"/>
      <c r="JE716" s="46"/>
    </row>
    <row r="717" spans="1:265" s="788" customFormat="1" ht="13.5" customHeight="1" thickBot="1" x14ac:dyDescent="0.25">
      <c r="A717" s="790"/>
      <c r="B717" s="66" t="s">
        <v>546</v>
      </c>
      <c r="C717" s="74"/>
      <c r="D717" s="910" t="s">
        <v>597</v>
      </c>
      <c r="E717" s="879"/>
      <c r="F717" s="465"/>
      <c r="G717" s="466"/>
      <c r="H717" s="414" t="s">
        <v>539</v>
      </c>
      <c r="I717" s="414" t="s">
        <v>1019</v>
      </c>
      <c r="J717" s="1756" t="s">
        <v>1424</v>
      </c>
      <c r="K717" s="212" t="s">
        <v>1505</v>
      </c>
      <c r="L717" s="827"/>
      <c r="M717" s="828"/>
      <c r="N717" s="828"/>
      <c r="O717" s="828"/>
      <c r="P717" s="2159">
        <f t="shared" si="61"/>
        <v>0</v>
      </c>
      <c r="Q717" s="829"/>
      <c r="R717" s="808"/>
      <c r="S717" s="802">
        <v>2</v>
      </c>
      <c r="T717" s="802"/>
      <c r="U717" s="802"/>
      <c r="V717" s="802"/>
      <c r="W717" s="803"/>
      <c r="X717" s="791"/>
      <c r="Y717" s="791"/>
      <c r="Z717" s="63"/>
      <c r="AA717" s="789"/>
      <c r="AB717" s="789"/>
      <c r="AC717" s="789" t="str">
        <f t="shared" si="60"/>
        <v/>
      </c>
      <c r="AD717" s="789"/>
      <c r="AE717" s="789"/>
      <c r="AF717" s="2111">
        <f t="shared" si="62"/>
        <v>0</v>
      </c>
      <c r="AG717" s="2111">
        <f t="shared" si="63"/>
        <v>2</v>
      </c>
      <c r="AH717" s="789"/>
      <c r="AI717" s="789"/>
      <c r="AJ717" s="789"/>
      <c r="AK717" s="789"/>
      <c r="AL717" s="789"/>
      <c r="AM717" s="789"/>
      <c r="AN717" s="789"/>
      <c r="AO717" s="789"/>
      <c r="AP717" s="789"/>
      <c r="AQ717" s="789"/>
      <c r="AR717" s="789"/>
      <c r="AS717" s="789"/>
      <c r="AT717" s="789"/>
      <c r="AU717" s="789"/>
      <c r="AV717" s="789"/>
      <c r="AW717" s="789"/>
      <c r="AX717" s="789"/>
      <c r="AY717" s="789"/>
      <c r="AZ717" s="789"/>
      <c r="BA717" s="789"/>
      <c r="BB717" s="789"/>
      <c r="BC717" s="789"/>
      <c r="BD717" s="789"/>
      <c r="BE717" s="789"/>
      <c r="BF717" s="789"/>
      <c r="BG717" s="789"/>
      <c r="BH717" s="789"/>
      <c r="BI717" s="789"/>
      <c r="BJ717" s="789"/>
      <c r="BK717" s="789"/>
      <c r="BL717" s="789"/>
      <c r="BM717" s="789"/>
      <c r="BN717" s="789"/>
      <c r="BO717" s="789"/>
      <c r="BP717" s="789"/>
      <c r="BQ717" s="789"/>
      <c r="BR717" s="789"/>
      <c r="BS717" s="789"/>
      <c r="BT717" s="789"/>
      <c r="BU717" s="789"/>
      <c r="BV717" s="789"/>
      <c r="BW717" s="789"/>
      <c r="BX717" s="789"/>
      <c r="BY717" s="789"/>
      <c r="BZ717" s="789"/>
      <c r="CA717" s="789"/>
      <c r="CB717" s="789"/>
      <c r="CC717" s="789"/>
      <c r="CD717" s="789"/>
      <c r="CE717" s="789"/>
      <c r="CF717" s="789"/>
      <c r="CG717" s="789"/>
      <c r="CH717" s="789"/>
      <c r="CI717" s="789"/>
      <c r="CJ717" s="789"/>
      <c r="CK717" s="789"/>
      <c r="CL717" s="789"/>
      <c r="CM717" s="789"/>
      <c r="CN717" s="789"/>
      <c r="CO717" s="789"/>
      <c r="CP717" s="789"/>
      <c r="CQ717" s="789"/>
      <c r="CR717" s="789"/>
      <c r="CS717" s="789"/>
      <c r="CT717" s="789"/>
      <c r="CU717" s="789"/>
      <c r="CV717" s="789"/>
      <c r="CW717" s="789"/>
      <c r="CX717" s="789"/>
      <c r="CY717" s="789"/>
      <c r="CZ717" s="789"/>
      <c r="DA717" s="789"/>
      <c r="DB717" s="789"/>
      <c r="DC717" s="789"/>
      <c r="DD717" s="789"/>
      <c r="DE717" s="789"/>
      <c r="DF717" s="789"/>
      <c r="DG717" s="789"/>
      <c r="DH717" s="789"/>
      <c r="DI717" s="789"/>
      <c r="DJ717" s="789"/>
      <c r="DK717" s="789"/>
      <c r="DL717" s="789"/>
      <c r="DM717" s="789"/>
      <c r="DN717" s="789"/>
      <c r="DO717" s="789"/>
      <c r="DP717" s="789"/>
      <c r="DQ717" s="789"/>
      <c r="DR717" s="789"/>
      <c r="DS717" s="789"/>
      <c r="DT717" s="789"/>
      <c r="DU717" s="789"/>
      <c r="DV717" s="789"/>
      <c r="DW717" s="789"/>
      <c r="DX717" s="789"/>
      <c r="DY717" s="789"/>
      <c r="DZ717" s="789"/>
      <c r="EA717" s="789"/>
      <c r="EB717" s="789"/>
      <c r="EC717" s="789"/>
      <c r="ED717" s="789"/>
      <c r="EE717" s="789"/>
      <c r="EF717" s="789"/>
      <c r="EG717" s="789"/>
      <c r="EH717" s="789"/>
      <c r="EI717" s="789"/>
      <c r="EJ717" s="789"/>
      <c r="EK717" s="789"/>
      <c r="EL717" s="789"/>
      <c r="EM717" s="789"/>
      <c r="EN717" s="789"/>
      <c r="EO717" s="789"/>
      <c r="EP717" s="789"/>
      <c r="EQ717" s="789"/>
      <c r="ER717" s="789"/>
      <c r="ES717" s="789"/>
      <c r="ET717" s="789"/>
      <c r="EU717" s="789"/>
      <c r="EV717" s="789"/>
      <c r="EW717" s="789"/>
      <c r="EX717" s="789"/>
      <c r="EY717" s="789"/>
      <c r="EZ717" s="789"/>
      <c r="FA717" s="789"/>
      <c r="FB717" s="789"/>
      <c r="FC717" s="789"/>
      <c r="FD717" s="789"/>
      <c r="FE717" s="789"/>
      <c r="FF717" s="789"/>
      <c r="FG717" s="789"/>
      <c r="FH717" s="789"/>
      <c r="FI717" s="789"/>
      <c r="FJ717" s="789"/>
      <c r="FK717" s="789"/>
      <c r="FL717" s="789"/>
      <c r="FM717" s="789"/>
      <c r="FN717" s="789"/>
      <c r="FO717" s="789"/>
      <c r="FP717" s="789"/>
      <c r="FQ717" s="789"/>
      <c r="FR717" s="789"/>
      <c r="FS717" s="789"/>
      <c r="FT717" s="789"/>
      <c r="FU717" s="789"/>
      <c r="FV717" s="789"/>
      <c r="FW717" s="789"/>
      <c r="FX717" s="789"/>
      <c r="FY717" s="789"/>
      <c r="FZ717" s="789"/>
      <c r="GA717" s="789"/>
      <c r="GB717" s="789"/>
      <c r="GC717" s="789"/>
      <c r="GD717" s="789"/>
      <c r="GE717" s="789"/>
      <c r="GF717" s="789"/>
      <c r="GG717" s="789"/>
      <c r="GH717" s="789"/>
      <c r="GI717" s="789"/>
      <c r="GJ717" s="789"/>
      <c r="GK717" s="789"/>
      <c r="GL717" s="789"/>
      <c r="GM717" s="789"/>
      <c r="GN717" s="789"/>
      <c r="GO717" s="789"/>
      <c r="GP717" s="789"/>
      <c r="GQ717" s="789"/>
      <c r="GR717" s="789"/>
      <c r="GS717" s="789"/>
      <c r="GT717" s="789"/>
      <c r="GU717" s="789"/>
      <c r="GV717" s="789"/>
      <c r="GW717" s="789"/>
      <c r="GX717" s="789"/>
      <c r="GY717" s="789"/>
      <c r="GZ717" s="789"/>
      <c r="HA717" s="789"/>
      <c r="HB717" s="789"/>
      <c r="HC717" s="789"/>
      <c r="HD717" s="789"/>
      <c r="HE717" s="789"/>
      <c r="HF717" s="789"/>
      <c r="HG717" s="789"/>
      <c r="HH717" s="789"/>
      <c r="HI717" s="789"/>
      <c r="HJ717" s="789"/>
      <c r="HK717" s="789"/>
      <c r="HL717" s="789"/>
      <c r="HM717" s="789"/>
      <c r="HN717" s="789"/>
      <c r="HO717" s="789"/>
      <c r="HP717" s="789"/>
      <c r="HQ717" s="789"/>
      <c r="HR717" s="789"/>
      <c r="HS717" s="789"/>
      <c r="HT717" s="789"/>
      <c r="HU717" s="789"/>
      <c r="HV717" s="789"/>
      <c r="HW717" s="789"/>
      <c r="HX717" s="789"/>
      <c r="HY717" s="789"/>
      <c r="HZ717" s="789"/>
      <c r="IA717" s="789"/>
      <c r="IB717" s="789"/>
      <c r="IC717" s="789"/>
      <c r="ID717" s="789"/>
      <c r="IE717" s="789"/>
      <c r="IF717" s="789"/>
      <c r="IG717" s="789"/>
      <c r="IH717" s="789"/>
      <c r="II717" s="789"/>
      <c r="IJ717" s="789"/>
      <c r="IK717" s="789"/>
      <c r="IL717" s="789"/>
      <c r="IM717" s="789"/>
      <c r="IN717" s="789"/>
      <c r="IO717" s="789"/>
      <c r="IP717" s="789"/>
      <c r="IQ717" s="789"/>
      <c r="IR717" s="789"/>
      <c r="IS717" s="789"/>
      <c r="IT717" s="789"/>
      <c r="IU717" s="789"/>
      <c r="IV717" s="789"/>
      <c r="IW717" s="789"/>
      <c r="IX717" s="789"/>
      <c r="IY717" s="789"/>
      <c r="IZ717" s="789"/>
      <c r="JA717" s="789"/>
      <c r="JB717" s="789"/>
      <c r="JC717" s="789"/>
      <c r="JD717" s="789"/>
      <c r="JE717" s="789"/>
    </row>
    <row r="718" spans="1:265" s="788" customFormat="1" ht="13.5" customHeight="1" thickBot="1" x14ac:dyDescent="0.25">
      <c r="A718" s="790"/>
      <c r="B718" s="66" t="s">
        <v>546</v>
      </c>
      <c r="C718" s="74"/>
      <c r="D718" s="910" t="s">
        <v>597</v>
      </c>
      <c r="E718" s="879"/>
      <c r="F718" s="465"/>
      <c r="G718" s="466"/>
      <c r="H718" s="818" t="s">
        <v>539</v>
      </c>
      <c r="I718" s="818" t="s">
        <v>1019</v>
      </c>
      <c r="J718" s="1756" t="s">
        <v>1424</v>
      </c>
      <c r="K718" s="212" t="s">
        <v>1506</v>
      </c>
      <c r="L718" s="830"/>
      <c r="M718" s="828"/>
      <c r="N718" s="828"/>
      <c r="O718" s="828"/>
      <c r="P718" s="2159">
        <f t="shared" si="61"/>
        <v>0</v>
      </c>
      <c r="Q718" s="829"/>
      <c r="R718" s="802"/>
      <c r="S718" s="802">
        <v>1</v>
      </c>
      <c r="T718" s="802"/>
      <c r="U718" s="802"/>
      <c r="V718" s="802"/>
      <c r="W718" s="803"/>
      <c r="X718" s="791"/>
      <c r="Y718" s="791"/>
      <c r="Z718" s="63"/>
      <c r="AA718" s="789"/>
      <c r="AB718" s="789"/>
      <c r="AC718" s="789"/>
      <c r="AD718" s="789"/>
      <c r="AE718" s="789"/>
      <c r="AF718" s="2111">
        <f t="shared" si="62"/>
        <v>0</v>
      </c>
      <c r="AG718" s="2111">
        <f t="shared" si="63"/>
        <v>1</v>
      </c>
      <c r="AH718" s="789"/>
      <c r="AI718" s="789"/>
      <c r="AJ718" s="789"/>
      <c r="AK718" s="789"/>
      <c r="AL718" s="789"/>
      <c r="AM718" s="789"/>
      <c r="AN718" s="789"/>
      <c r="AO718" s="789"/>
      <c r="AP718" s="789"/>
      <c r="AQ718" s="789"/>
      <c r="AR718" s="789"/>
      <c r="AS718" s="789"/>
      <c r="AT718" s="789"/>
      <c r="AU718" s="789"/>
      <c r="AV718" s="789"/>
      <c r="AW718" s="789"/>
      <c r="AX718" s="789"/>
      <c r="AY718" s="789"/>
      <c r="AZ718" s="789"/>
      <c r="BA718" s="789"/>
      <c r="BB718" s="789"/>
      <c r="BC718" s="789"/>
      <c r="BD718" s="789"/>
      <c r="BE718" s="789"/>
      <c r="BF718" s="789"/>
      <c r="BG718" s="789"/>
      <c r="BH718" s="789"/>
      <c r="BI718" s="789"/>
      <c r="BJ718" s="789"/>
      <c r="BK718" s="789"/>
      <c r="BL718" s="789"/>
      <c r="BM718" s="789"/>
      <c r="BN718" s="789"/>
      <c r="BO718" s="789"/>
      <c r="BP718" s="789"/>
      <c r="BQ718" s="789"/>
      <c r="BR718" s="789"/>
      <c r="BS718" s="789"/>
      <c r="BT718" s="789"/>
      <c r="BU718" s="789"/>
      <c r="BV718" s="789"/>
      <c r="BW718" s="789"/>
      <c r="BX718" s="789"/>
      <c r="BY718" s="789"/>
      <c r="BZ718" s="789"/>
      <c r="CA718" s="789"/>
      <c r="CB718" s="789"/>
      <c r="CC718" s="789"/>
      <c r="CD718" s="789"/>
      <c r="CE718" s="789"/>
      <c r="CF718" s="789"/>
      <c r="CG718" s="789"/>
      <c r="CH718" s="789"/>
      <c r="CI718" s="789"/>
      <c r="CJ718" s="789"/>
      <c r="CK718" s="789"/>
      <c r="CL718" s="789"/>
      <c r="CM718" s="789"/>
      <c r="CN718" s="789"/>
      <c r="CO718" s="789"/>
      <c r="CP718" s="789"/>
      <c r="CQ718" s="789"/>
      <c r="CR718" s="789"/>
      <c r="CS718" s="789"/>
      <c r="CT718" s="789"/>
      <c r="CU718" s="789"/>
      <c r="CV718" s="789"/>
      <c r="CW718" s="789"/>
      <c r="CX718" s="789"/>
      <c r="CY718" s="789"/>
      <c r="CZ718" s="789"/>
      <c r="DA718" s="789"/>
      <c r="DB718" s="789"/>
      <c r="DC718" s="789"/>
      <c r="DD718" s="789"/>
      <c r="DE718" s="789"/>
      <c r="DF718" s="789"/>
      <c r="DG718" s="789"/>
      <c r="DH718" s="789"/>
      <c r="DI718" s="789"/>
      <c r="DJ718" s="789"/>
      <c r="DK718" s="789"/>
      <c r="DL718" s="789"/>
      <c r="DM718" s="789"/>
      <c r="DN718" s="789"/>
      <c r="DO718" s="789"/>
      <c r="DP718" s="789"/>
      <c r="DQ718" s="789"/>
      <c r="DR718" s="789"/>
      <c r="DS718" s="789"/>
      <c r="DT718" s="789"/>
      <c r="DU718" s="789"/>
      <c r="DV718" s="789"/>
      <c r="DW718" s="789"/>
      <c r="DX718" s="789"/>
      <c r="DY718" s="789"/>
      <c r="DZ718" s="789"/>
      <c r="EA718" s="789"/>
      <c r="EB718" s="789"/>
      <c r="EC718" s="789"/>
      <c r="ED718" s="789"/>
      <c r="EE718" s="789"/>
      <c r="EF718" s="789"/>
      <c r="EG718" s="789"/>
      <c r="EH718" s="789"/>
      <c r="EI718" s="789"/>
      <c r="EJ718" s="789"/>
      <c r="EK718" s="789"/>
      <c r="EL718" s="789"/>
      <c r="EM718" s="789"/>
      <c r="EN718" s="789"/>
      <c r="EO718" s="789"/>
      <c r="EP718" s="789"/>
      <c r="EQ718" s="789"/>
      <c r="ER718" s="789"/>
      <c r="ES718" s="789"/>
      <c r="ET718" s="789"/>
      <c r="EU718" s="789"/>
      <c r="EV718" s="789"/>
      <c r="EW718" s="789"/>
      <c r="EX718" s="789"/>
      <c r="EY718" s="789"/>
      <c r="EZ718" s="789"/>
      <c r="FA718" s="789"/>
      <c r="FB718" s="789"/>
      <c r="FC718" s="789"/>
      <c r="FD718" s="789"/>
      <c r="FE718" s="789"/>
      <c r="FF718" s="789"/>
      <c r="FG718" s="789"/>
      <c r="FH718" s="789"/>
      <c r="FI718" s="789"/>
      <c r="FJ718" s="789"/>
      <c r="FK718" s="789"/>
      <c r="FL718" s="789"/>
      <c r="FM718" s="789"/>
      <c r="FN718" s="789"/>
      <c r="FO718" s="789"/>
      <c r="FP718" s="789"/>
      <c r="FQ718" s="789"/>
      <c r="FR718" s="789"/>
      <c r="FS718" s="789"/>
      <c r="FT718" s="789"/>
      <c r="FU718" s="789"/>
      <c r="FV718" s="789"/>
      <c r="FW718" s="789"/>
      <c r="FX718" s="789"/>
      <c r="FY718" s="789"/>
      <c r="FZ718" s="789"/>
      <c r="GA718" s="789"/>
      <c r="GB718" s="789"/>
      <c r="GC718" s="789"/>
      <c r="GD718" s="789"/>
      <c r="GE718" s="789"/>
      <c r="GF718" s="789"/>
      <c r="GG718" s="789"/>
      <c r="GH718" s="789"/>
      <c r="GI718" s="789"/>
      <c r="GJ718" s="789"/>
      <c r="GK718" s="789"/>
      <c r="GL718" s="789"/>
      <c r="GM718" s="789"/>
      <c r="GN718" s="789"/>
      <c r="GO718" s="789"/>
      <c r="GP718" s="789"/>
      <c r="GQ718" s="789"/>
      <c r="GR718" s="789"/>
      <c r="GS718" s="789"/>
      <c r="GT718" s="789"/>
      <c r="GU718" s="789"/>
      <c r="GV718" s="789"/>
      <c r="GW718" s="789"/>
      <c r="GX718" s="789"/>
      <c r="GY718" s="789"/>
      <c r="GZ718" s="789"/>
      <c r="HA718" s="789"/>
      <c r="HB718" s="789"/>
      <c r="HC718" s="789"/>
      <c r="HD718" s="789"/>
      <c r="HE718" s="789"/>
      <c r="HF718" s="789"/>
      <c r="HG718" s="789"/>
      <c r="HH718" s="789"/>
      <c r="HI718" s="789"/>
      <c r="HJ718" s="789"/>
      <c r="HK718" s="789"/>
      <c r="HL718" s="789"/>
      <c r="HM718" s="789"/>
      <c r="HN718" s="789"/>
      <c r="HO718" s="789"/>
      <c r="HP718" s="789"/>
      <c r="HQ718" s="789"/>
      <c r="HR718" s="789"/>
      <c r="HS718" s="789"/>
      <c r="HT718" s="789"/>
      <c r="HU718" s="789"/>
      <c r="HV718" s="789"/>
      <c r="HW718" s="789"/>
      <c r="HX718" s="789"/>
      <c r="HY718" s="789"/>
      <c r="HZ718" s="789"/>
      <c r="IA718" s="789"/>
      <c r="IB718" s="789"/>
      <c r="IC718" s="789"/>
      <c r="ID718" s="789"/>
      <c r="IE718" s="789"/>
      <c r="IF718" s="789"/>
      <c r="IG718" s="789"/>
      <c r="IH718" s="789"/>
      <c r="II718" s="789"/>
      <c r="IJ718" s="789"/>
      <c r="IK718" s="789"/>
      <c r="IL718" s="789"/>
      <c r="IM718" s="789"/>
      <c r="IN718" s="789"/>
      <c r="IO718" s="789"/>
      <c r="IP718" s="789"/>
      <c r="IQ718" s="789"/>
      <c r="IR718" s="789"/>
      <c r="IS718" s="789"/>
      <c r="IT718" s="789"/>
      <c r="IU718" s="789"/>
      <c r="IV718" s="789"/>
      <c r="IW718" s="789"/>
      <c r="IX718" s="789"/>
      <c r="IY718" s="789"/>
      <c r="IZ718" s="789"/>
      <c r="JA718" s="789"/>
      <c r="JB718" s="789"/>
      <c r="JC718" s="789"/>
      <c r="JD718" s="789"/>
      <c r="JE718" s="789"/>
    </row>
    <row r="719" spans="1:265" s="7" customFormat="1" ht="13.5" customHeight="1" thickBot="1" x14ac:dyDescent="0.25">
      <c r="A719" s="275"/>
      <c r="B719" s="127" t="s">
        <v>546</v>
      </c>
      <c r="C719" s="140"/>
      <c r="D719" s="929" t="s">
        <v>597</v>
      </c>
      <c r="E719" s="881"/>
      <c r="F719" s="467"/>
      <c r="G719" s="468"/>
      <c r="H719" s="818" t="s">
        <v>539</v>
      </c>
      <c r="I719" s="818" t="s">
        <v>1019</v>
      </c>
      <c r="J719" s="1768" t="s">
        <v>1424</v>
      </c>
      <c r="K719" s="742" t="s">
        <v>1507</v>
      </c>
      <c r="L719" s="830"/>
      <c r="M719" s="828"/>
      <c r="N719" s="828"/>
      <c r="O719" s="828"/>
      <c r="P719" s="2159">
        <f t="shared" si="61"/>
        <v>0</v>
      </c>
      <c r="Q719" s="829"/>
      <c r="R719" s="802"/>
      <c r="S719" s="802"/>
      <c r="T719" s="802"/>
      <c r="U719" s="802"/>
      <c r="V719" s="802"/>
      <c r="W719" s="803">
        <v>2</v>
      </c>
      <c r="X719" s="425">
        <f>SUM(Q712:W719)</f>
        <v>20</v>
      </c>
      <c r="Y719" s="109">
        <f>X719</f>
        <v>20</v>
      </c>
      <c r="Z719" s="63"/>
      <c r="AA719" s="46"/>
      <c r="AB719" s="46"/>
      <c r="AC719" s="46" t="str">
        <f t="shared" ref="AC719:AC750" si="64">IF(C719&lt;&gt;"",SUMIF(D$6:D$1505,D719,Q$6:R$1505),"")</f>
        <v/>
      </c>
      <c r="AD719" s="46"/>
      <c r="AE719" s="46"/>
      <c r="AF719" s="2111">
        <f t="shared" si="62"/>
        <v>0</v>
      </c>
      <c r="AG719" s="2111">
        <f t="shared" si="63"/>
        <v>2</v>
      </c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  <c r="BP719" s="46"/>
      <c r="BQ719" s="46"/>
      <c r="BR719" s="46"/>
      <c r="BS719" s="46"/>
      <c r="BT719" s="46"/>
      <c r="BU719" s="46"/>
      <c r="BV719" s="46"/>
      <c r="BW719" s="46"/>
      <c r="BX719" s="46"/>
      <c r="BY719" s="46"/>
      <c r="BZ719" s="46"/>
      <c r="CA719" s="46"/>
      <c r="CB719" s="46"/>
      <c r="CC719" s="46"/>
      <c r="CD719" s="46"/>
      <c r="CE719" s="46"/>
      <c r="CF719" s="46"/>
      <c r="CG719" s="46"/>
      <c r="CH719" s="46"/>
      <c r="CI719" s="46"/>
      <c r="CJ719" s="46"/>
      <c r="CK719" s="46"/>
      <c r="CL719" s="46"/>
      <c r="CM719" s="46"/>
      <c r="CN719" s="46"/>
      <c r="CO719" s="46"/>
      <c r="CP719" s="46"/>
      <c r="CQ719" s="46"/>
      <c r="CR719" s="46"/>
      <c r="CS719" s="46"/>
      <c r="CT719" s="46"/>
      <c r="CU719" s="46"/>
      <c r="CV719" s="46"/>
      <c r="CW719" s="46"/>
      <c r="CX719" s="46"/>
      <c r="CY719" s="46"/>
      <c r="CZ719" s="46"/>
      <c r="DA719" s="46"/>
      <c r="DB719" s="46"/>
      <c r="DC719" s="46"/>
      <c r="DD719" s="46"/>
      <c r="DE719" s="46"/>
      <c r="DF719" s="46"/>
      <c r="DG719" s="46"/>
      <c r="DH719" s="46"/>
      <c r="DI719" s="46"/>
      <c r="DJ719" s="46"/>
      <c r="DK719" s="46"/>
      <c r="DL719" s="46"/>
      <c r="DM719" s="46"/>
      <c r="DN719" s="46"/>
      <c r="DO719" s="46"/>
      <c r="DP719" s="46"/>
      <c r="DQ719" s="46"/>
      <c r="DR719" s="46"/>
      <c r="DS719" s="46"/>
      <c r="DT719" s="46"/>
      <c r="DU719" s="46"/>
      <c r="DV719" s="46"/>
      <c r="DW719" s="46"/>
      <c r="DX719" s="46"/>
      <c r="DY719" s="46"/>
      <c r="DZ719" s="46"/>
      <c r="EA719" s="46"/>
      <c r="EB719" s="46"/>
      <c r="EC719" s="46"/>
      <c r="ED719" s="46"/>
      <c r="EE719" s="46"/>
      <c r="EF719" s="46"/>
      <c r="EG719" s="46"/>
      <c r="EH719" s="46"/>
      <c r="EI719" s="46"/>
      <c r="EJ719" s="46"/>
      <c r="EK719" s="46"/>
      <c r="EL719" s="46"/>
      <c r="EM719" s="46"/>
      <c r="EN719" s="46"/>
      <c r="EO719" s="46"/>
      <c r="EP719" s="46"/>
      <c r="EQ719" s="46"/>
      <c r="ER719" s="46"/>
      <c r="ES719" s="46"/>
      <c r="ET719" s="46"/>
      <c r="EU719" s="46"/>
      <c r="EV719" s="46"/>
      <c r="EW719" s="46"/>
      <c r="EX719" s="46"/>
      <c r="EY719" s="46"/>
      <c r="EZ719" s="46"/>
      <c r="FA719" s="46"/>
      <c r="FB719" s="46"/>
      <c r="FC719" s="46"/>
      <c r="FD719" s="46"/>
      <c r="FE719" s="46"/>
      <c r="FF719" s="46"/>
      <c r="FG719" s="46"/>
      <c r="FH719" s="46"/>
      <c r="FI719" s="46"/>
      <c r="FJ719" s="46"/>
      <c r="FK719" s="46"/>
      <c r="FL719" s="46"/>
      <c r="FM719" s="46"/>
      <c r="FN719" s="46"/>
      <c r="FO719" s="46"/>
      <c r="FP719" s="46"/>
      <c r="FQ719" s="46"/>
      <c r="FR719" s="46"/>
      <c r="FS719" s="46"/>
      <c r="FT719" s="46"/>
      <c r="FU719" s="46"/>
      <c r="FV719" s="46"/>
      <c r="FW719" s="46"/>
      <c r="FX719" s="46"/>
      <c r="FY719" s="46"/>
      <c r="FZ719" s="46"/>
      <c r="GA719" s="46"/>
      <c r="GB719" s="46"/>
      <c r="GC719" s="46"/>
      <c r="GD719" s="46"/>
      <c r="GE719" s="46"/>
      <c r="GF719" s="46"/>
      <c r="GG719" s="46"/>
      <c r="GH719" s="46"/>
      <c r="GI719" s="46"/>
      <c r="GJ719" s="46"/>
      <c r="GK719" s="46"/>
      <c r="GL719" s="46"/>
      <c r="GM719" s="46"/>
      <c r="GN719" s="46"/>
      <c r="GO719" s="46"/>
      <c r="GP719" s="46"/>
      <c r="GQ719" s="46"/>
      <c r="GR719" s="46"/>
      <c r="GS719" s="46"/>
      <c r="GT719" s="46"/>
      <c r="GU719" s="46"/>
      <c r="GV719" s="46"/>
      <c r="GW719" s="46"/>
      <c r="GX719" s="46"/>
      <c r="GY719" s="46"/>
      <c r="GZ719" s="46"/>
      <c r="HA719" s="46"/>
      <c r="HB719" s="46"/>
      <c r="HC719" s="46"/>
      <c r="HD719" s="46"/>
      <c r="HE719" s="46"/>
      <c r="HF719" s="46"/>
      <c r="HG719" s="46"/>
      <c r="HH719" s="46"/>
      <c r="HI719" s="46"/>
      <c r="HJ719" s="46"/>
      <c r="HK719" s="46"/>
      <c r="HL719" s="46"/>
      <c r="HM719" s="46"/>
      <c r="HN719" s="46"/>
      <c r="HO719" s="46"/>
      <c r="HP719" s="46"/>
      <c r="HQ719" s="46"/>
      <c r="HR719" s="46"/>
      <c r="HS719" s="46"/>
      <c r="HT719" s="46"/>
      <c r="HU719" s="46"/>
      <c r="HV719" s="46"/>
      <c r="HW719" s="46"/>
      <c r="HX719" s="46"/>
      <c r="HY719" s="46"/>
      <c r="HZ719" s="46"/>
      <c r="IA719" s="46"/>
      <c r="IB719" s="46"/>
      <c r="IC719" s="46"/>
      <c r="ID719" s="46"/>
      <c r="IE719" s="46"/>
      <c r="IF719" s="46"/>
      <c r="IG719" s="46"/>
      <c r="IH719" s="46"/>
      <c r="II719" s="46"/>
      <c r="IJ719" s="46"/>
      <c r="IK719" s="46"/>
      <c r="IL719" s="46"/>
      <c r="IM719" s="46"/>
      <c r="IN719" s="46"/>
      <c r="IO719" s="46"/>
      <c r="IP719" s="46"/>
      <c r="IQ719" s="46"/>
      <c r="IR719" s="46"/>
      <c r="IS719" s="46"/>
      <c r="IT719" s="46"/>
      <c r="IU719" s="46"/>
      <c r="IV719" s="46"/>
      <c r="IW719" s="46"/>
      <c r="IX719" s="46"/>
      <c r="IY719" s="46"/>
      <c r="IZ719" s="46"/>
      <c r="JA719" s="46"/>
      <c r="JB719" s="46"/>
      <c r="JC719" s="46"/>
      <c r="JD719" s="46"/>
      <c r="JE719" s="46"/>
    </row>
    <row r="720" spans="1:265" s="7" customFormat="1" ht="15" customHeight="1" thickBot="1" x14ac:dyDescent="0.25">
      <c r="A720" s="273">
        <f>+A712+1</f>
        <v>76</v>
      </c>
      <c r="B720" s="630" t="s">
        <v>447</v>
      </c>
      <c r="C720" s="111" t="s">
        <v>35</v>
      </c>
      <c r="D720" s="902" t="s">
        <v>472</v>
      </c>
      <c r="E720" s="842" t="s">
        <v>493</v>
      </c>
      <c r="F720" s="459" t="s">
        <v>499</v>
      </c>
      <c r="G720" s="460" t="s">
        <v>25</v>
      </c>
      <c r="H720" s="207" t="s">
        <v>509</v>
      </c>
      <c r="I720" s="207" t="s">
        <v>511</v>
      </c>
      <c r="J720" s="207"/>
      <c r="K720" s="234" t="s">
        <v>1131</v>
      </c>
      <c r="L720" s="234" t="s">
        <v>97</v>
      </c>
      <c r="M720" s="398" t="s">
        <v>397</v>
      </c>
      <c r="N720" s="398" t="s">
        <v>24</v>
      </c>
      <c r="O720" s="234" t="s">
        <v>348</v>
      </c>
      <c r="P720" s="2159">
        <f t="shared" si="61"/>
        <v>4</v>
      </c>
      <c r="Q720" s="294">
        <v>4</v>
      </c>
      <c r="R720" s="295"/>
      <c r="S720" s="295"/>
      <c r="T720" s="295"/>
      <c r="U720" s="295"/>
      <c r="V720" s="295"/>
      <c r="W720" s="296"/>
      <c r="X720" s="273"/>
      <c r="Y720" s="72"/>
      <c r="Z720" s="63" t="str">
        <f>C720</f>
        <v>TC</v>
      </c>
      <c r="AA720" s="46" t="s">
        <v>877</v>
      </c>
      <c r="AB720" s="46" t="s">
        <v>881</v>
      </c>
      <c r="AC720" s="46">
        <f t="shared" si="64"/>
        <v>20</v>
      </c>
      <c r="AD720" s="46"/>
      <c r="AE720" s="46"/>
      <c r="AF720" s="2111">
        <f t="shared" si="62"/>
        <v>4</v>
      </c>
      <c r="AG720" s="2111">
        <f t="shared" si="63"/>
        <v>0</v>
      </c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6"/>
      <c r="CG720" s="46"/>
      <c r="CH720" s="46"/>
      <c r="CI720" s="46"/>
      <c r="CJ720" s="46"/>
      <c r="CK720" s="46"/>
      <c r="CL720" s="46"/>
      <c r="CM720" s="46"/>
      <c r="CN720" s="46"/>
      <c r="CO720" s="46"/>
      <c r="CP720" s="46"/>
      <c r="CQ720" s="46"/>
      <c r="CR720" s="46"/>
      <c r="CS720" s="46"/>
      <c r="CT720" s="46"/>
      <c r="CU720" s="46"/>
      <c r="CV720" s="46"/>
      <c r="CW720" s="46"/>
      <c r="CX720" s="46"/>
      <c r="CY720" s="46"/>
      <c r="CZ720" s="46"/>
      <c r="DA720" s="46"/>
      <c r="DB720" s="46"/>
      <c r="DC720" s="46"/>
      <c r="DD720" s="46"/>
      <c r="DE720" s="46"/>
      <c r="DF720" s="46"/>
      <c r="DG720" s="46"/>
      <c r="DH720" s="46"/>
      <c r="DI720" s="46"/>
      <c r="DJ720" s="46"/>
      <c r="DK720" s="46"/>
      <c r="DL720" s="46"/>
      <c r="DM720" s="46"/>
      <c r="DN720" s="46"/>
      <c r="DO720" s="46"/>
      <c r="DP720" s="46"/>
      <c r="DQ720" s="46"/>
      <c r="DR720" s="46"/>
      <c r="DS720" s="46"/>
      <c r="DT720" s="46"/>
      <c r="DU720" s="46"/>
      <c r="DV720" s="46"/>
      <c r="DW720" s="46"/>
      <c r="DX720" s="46"/>
      <c r="DY720" s="46"/>
      <c r="DZ720" s="46"/>
      <c r="EA720" s="46"/>
      <c r="EB720" s="46"/>
      <c r="EC720" s="46"/>
      <c r="ED720" s="46"/>
      <c r="EE720" s="46"/>
      <c r="EF720" s="46"/>
      <c r="EG720" s="46"/>
      <c r="EH720" s="46"/>
      <c r="EI720" s="46"/>
      <c r="EJ720" s="46"/>
      <c r="EK720" s="46"/>
      <c r="EL720" s="46"/>
      <c r="EM720" s="46"/>
      <c r="EN720" s="46"/>
      <c r="EO720" s="46"/>
      <c r="EP720" s="46"/>
      <c r="EQ720" s="46"/>
      <c r="ER720" s="46"/>
      <c r="ES720" s="46"/>
      <c r="ET720" s="46"/>
      <c r="EU720" s="46"/>
      <c r="EV720" s="46"/>
      <c r="EW720" s="46"/>
      <c r="EX720" s="46"/>
      <c r="EY720" s="46"/>
      <c r="EZ720" s="46"/>
      <c r="FA720" s="46"/>
      <c r="FB720" s="46"/>
      <c r="FC720" s="46"/>
      <c r="FD720" s="46"/>
      <c r="FE720" s="46"/>
      <c r="FF720" s="46"/>
      <c r="FG720" s="46"/>
      <c r="FH720" s="46"/>
      <c r="FI720" s="46"/>
      <c r="FJ720" s="46"/>
      <c r="FK720" s="46"/>
      <c r="FL720" s="46"/>
      <c r="FM720" s="46"/>
      <c r="FN720" s="46"/>
      <c r="FO720" s="46"/>
      <c r="FP720" s="46"/>
      <c r="FQ720" s="46"/>
      <c r="FR720" s="46"/>
      <c r="FS720" s="46"/>
      <c r="FT720" s="46"/>
      <c r="FU720" s="46"/>
      <c r="FV720" s="46"/>
      <c r="FW720" s="46"/>
      <c r="FX720" s="46"/>
      <c r="FY720" s="46"/>
      <c r="FZ720" s="46"/>
      <c r="GA720" s="46"/>
      <c r="GB720" s="46"/>
      <c r="GC720" s="46"/>
      <c r="GD720" s="46"/>
      <c r="GE720" s="46"/>
      <c r="GF720" s="46"/>
      <c r="GG720" s="46"/>
      <c r="GH720" s="46"/>
      <c r="GI720" s="46"/>
      <c r="GJ720" s="46"/>
      <c r="GK720" s="46"/>
      <c r="GL720" s="46"/>
      <c r="GM720" s="46"/>
      <c r="GN720" s="46"/>
      <c r="GO720" s="46"/>
      <c r="GP720" s="46"/>
      <c r="GQ720" s="46"/>
      <c r="GR720" s="46"/>
      <c r="GS720" s="46"/>
      <c r="GT720" s="46"/>
      <c r="GU720" s="46"/>
      <c r="GV720" s="46"/>
      <c r="GW720" s="46"/>
      <c r="GX720" s="46"/>
      <c r="GY720" s="46"/>
      <c r="GZ720" s="46"/>
      <c r="HA720" s="46"/>
      <c r="HB720" s="46"/>
      <c r="HC720" s="46"/>
      <c r="HD720" s="46"/>
      <c r="HE720" s="46"/>
      <c r="HF720" s="46"/>
      <c r="HG720" s="46"/>
      <c r="HH720" s="46"/>
      <c r="HI720" s="46"/>
      <c r="HJ720" s="46"/>
      <c r="HK720" s="46"/>
      <c r="HL720" s="46"/>
      <c r="HM720" s="46"/>
      <c r="HN720" s="46"/>
      <c r="HO720" s="46"/>
      <c r="HP720" s="46"/>
      <c r="HQ720" s="46"/>
      <c r="HR720" s="46"/>
      <c r="HS720" s="46"/>
      <c r="HT720" s="46"/>
      <c r="HU720" s="46"/>
      <c r="HV720" s="46"/>
      <c r="HW720" s="46"/>
      <c r="HX720" s="46"/>
      <c r="HY720" s="46"/>
      <c r="HZ720" s="46"/>
      <c r="IA720" s="46"/>
      <c r="IB720" s="46"/>
      <c r="IC720" s="46"/>
      <c r="ID720" s="46"/>
      <c r="IE720" s="46"/>
      <c r="IF720" s="46"/>
      <c r="IG720" s="46"/>
      <c r="IH720" s="46"/>
      <c r="II720" s="46"/>
      <c r="IJ720" s="46"/>
      <c r="IK720" s="46"/>
      <c r="IL720" s="46"/>
      <c r="IM720" s="46"/>
      <c r="IN720" s="46"/>
      <c r="IO720" s="46"/>
      <c r="IP720" s="46"/>
      <c r="IQ720" s="46"/>
      <c r="IR720" s="46"/>
      <c r="IS720" s="46"/>
      <c r="IT720" s="46"/>
      <c r="IU720" s="46"/>
      <c r="IV720" s="46"/>
      <c r="IW720" s="46"/>
      <c r="IX720" s="46"/>
      <c r="IY720" s="46"/>
      <c r="IZ720" s="46"/>
      <c r="JA720" s="46"/>
      <c r="JB720" s="46"/>
      <c r="JC720" s="46"/>
      <c r="JD720" s="46"/>
      <c r="JE720" s="46"/>
    </row>
    <row r="721" spans="1:265" s="7" customFormat="1" ht="15" customHeight="1" thickBot="1" x14ac:dyDescent="0.25">
      <c r="A721" s="790"/>
      <c r="B721" s="73" t="s">
        <v>447</v>
      </c>
      <c r="C721" s="113"/>
      <c r="D721" s="892" t="s">
        <v>472</v>
      </c>
      <c r="E721" s="900"/>
      <c r="F721" s="472"/>
      <c r="G721" s="473"/>
      <c r="H721" s="208" t="s">
        <v>509</v>
      </c>
      <c r="I721" s="208" t="s">
        <v>1848</v>
      </c>
      <c r="J721" s="208"/>
      <c r="K721" s="235" t="s">
        <v>1132</v>
      </c>
      <c r="L721" s="235" t="s">
        <v>97</v>
      </c>
      <c r="M721" s="524" t="s">
        <v>393</v>
      </c>
      <c r="N721" s="524" t="s">
        <v>24</v>
      </c>
      <c r="O721" s="235" t="s">
        <v>402</v>
      </c>
      <c r="P721" s="2159">
        <f t="shared" si="61"/>
        <v>2</v>
      </c>
      <c r="Q721" s="300">
        <v>2</v>
      </c>
      <c r="R721" s="301"/>
      <c r="S721" s="301"/>
      <c r="T721" s="301"/>
      <c r="U721" s="301"/>
      <c r="V721" s="301"/>
      <c r="W721" s="302"/>
      <c r="X721" s="790"/>
      <c r="Y721" s="72"/>
      <c r="Z721" s="63"/>
      <c r="AA721" s="46"/>
      <c r="AB721" s="46"/>
      <c r="AC721" s="46" t="str">
        <f t="shared" si="64"/>
        <v/>
      </c>
      <c r="AD721" s="46"/>
      <c r="AE721" s="46"/>
      <c r="AF721" s="2111">
        <f t="shared" si="62"/>
        <v>2</v>
      </c>
      <c r="AG721" s="2111">
        <f t="shared" si="63"/>
        <v>0</v>
      </c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  <c r="BP721" s="46"/>
      <c r="BQ721" s="46"/>
      <c r="BR721" s="46"/>
      <c r="BS721" s="46"/>
      <c r="BT721" s="46"/>
      <c r="BU721" s="46"/>
      <c r="BV721" s="46"/>
      <c r="BW721" s="46"/>
      <c r="BX721" s="46"/>
      <c r="BY721" s="46"/>
      <c r="BZ721" s="46"/>
      <c r="CA721" s="46"/>
      <c r="CB721" s="46"/>
      <c r="CC721" s="46"/>
      <c r="CD721" s="46"/>
      <c r="CE721" s="46"/>
      <c r="CF721" s="46"/>
      <c r="CG721" s="46"/>
      <c r="CH721" s="46"/>
      <c r="CI721" s="46"/>
      <c r="CJ721" s="46"/>
      <c r="CK721" s="46"/>
      <c r="CL721" s="46"/>
      <c r="CM721" s="46"/>
      <c r="CN721" s="46"/>
      <c r="CO721" s="46"/>
      <c r="CP721" s="46"/>
      <c r="CQ721" s="46"/>
      <c r="CR721" s="46"/>
      <c r="CS721" s="46"/>
      <c r="CT721" s="46"/>
      <c r="CU721" s="46"/>
      <c r="CV721" s="46"/>
      <c r="CW721" s="46"/>
      <c r="CX721" s="46"/>
      <c r="CY721" s="46"/>
      <c r="CZ721" s="46"/>
      <c r="DA721" s="46"/>
      <c r="DB721" s="46"/>
      <c r="DC721" s="46"/>
      <c r="DD721" s="46"/>
      <c r="DE721" s="46"/>
      <c r="DF721" s="46"/>
      <c r="DG721" s="46"/>
      <c r="DH721" s="46"/>
      <c r="DI721" s="46"/>
      <c r="DJ721" s="46"/>
      <c r="DK721" s="46"/>
      <c r="DL721" s="46"/>
      <c r="DM721" s="46"/>
      <c r="DN721" s="46"/>
      <c r="DO721" s="46"/>
      <c r="DP721" s="46"/>
      <c r="DQ721" s="46"/>
      <c r="DR721" s="46"/>
      <c r="DS721" s="46"/>
      <c r="DT721" s="46"/>
      <c r="DU721" s="46"/>
      <c r="DV721" s="46"/>
      <c r="DW721" s="46"/>
      <c r="DX721" s="46"/>
      <c r="DY721" s="46"/>
      <c r="DZ721" s="46"/>
      <c r="EA721" s="46"/>
      <c r="EB721" s="46"/>
      <c r="EC721" s="46"/>
      <c r="ED721" s="46"/>
      <c r="EE721" s="46"/>
      <c r="EF721" s="46"/>
      <c r="EG721" s="46"/>
      <c r="EH721" s="46"/>
      <c r="EI721" s="46"/>
      <c r="EJ721" s="46"/>
      <c r="EK721" s="46"/>
      <c r="EL721" s="46"/>
      <c r="EM721" s="46"/>
      <c r="EN721" s="46"/>
      <c r="EO721" s="46"/>
      <c r="EP721" s="46"/>
      <c r="EQ721" s="46"/>
      <c r="ER721" s="46"/>
      <c r="ES721" s="46"/>
      <c r="ET721" s="46"/>
      <c r="EU721" s="46"/>
      <c r="EV721" s="46"/>
      <c r="EW721" s="46"/>
      <c r="EX721" s="46"/>
      <c r="EY721" s="46"/>
      <c r="EZ721" s="46"/>
      <c r="FA721" s="46"/>
      <c r="FB721" s="46"/>
      <c r="FC721" s="46"/>
      <c r="FD721" s="46"/>
      <c r="FE721" s="46"/>
      <c r="FF721" s="46"/>
      <c r="FG721" s="46"/>
      <c r="FH721" s="46"/>
      <c r="FI721" s="46"/>
      <c r="FJ721" s="46"/>
      <c r="FK721" s="46"/>
      <c r="FL721" s="46"/>
      <c r="FM721" s="46"/>
      <c r="FN721" s="46"/>
      <c r="FO721" s="46"/>
      <c r="FP721" s="46"/>
      <c r="FQ721" s="46"/>
      <c r="FR721" s="46"/>
      <c r="FS721" s="46"/>
      <c r="FT721" s="46"/>
      <c r="FU721" s="46"/>
      <c r="FV721" s="46"/>
      <c r="FW721" s="46"/>
      <c r="FX721" s="46"/>
      <c r="FY721" s="46"/>
      <c r="FZ721" s="46"/>
      <c r="GA721" s="46"/>
      <c r="GB721" s="46"/>
      <c r="GC721" s="46"/>
      <c r="GD721" s="46"/>
      <c r="GE721" s="46"/>
      <c r="GF721" s="46"/>
      <c r="GG721" s="46"/>
      <c r="GH721" s="46"/>
      <c r="GI721" s="46"/>
      <c r="GJ721" s="46"/>
      <c r="GK721" s="46"/>
      <c r="GL721" s="46"/>
      <c r="GM721" s="46"/>
      <c r="GN721" s="46"/>
      <c r="GO721" s="46"/>
      <c r="GP721" s="46"/>
      <c r="GQ721" s="46"/>
      <c r="GR721" s="46"/>
      <c r="GS721" s="46"/>
      <c r="GT721" s="46"/>
      <c r="GU721" s="46"/>
      <c r="GV721" s="46"/>
      <c r="GW721" s="46"/>
      <c r="GX721" s="46"/>
      <c r="GY721" s="46"/>
      <c r="GZ721" s="46"/>
      <c r="HA721" s="46"/>
      <c r="HB721" s="46"/>
      <c r="HC721" s="46"/>
      <c r="HD721" s="46"/>
      <c r="HE721" s="46"/>
      <c r="HF721" s="46"/>
      <c r="HG721" s="46"/>
      <c r="HH721" s="46"/>
      <c r="HI721" s="46"/>
      <c r="HJ721" s="46"/>
      <c r="HK721" s="46"/>
      <c r="HL721" s="46"/>
      <c r="HM721" s="46"/>
      <c r="HN721" s="46"/>
      <c r="HO721" s="46"/>
      <c r="HP721" s="46"/>
      <c r="HQ721" s="46"/>
      <c r="HR721" s="46"/>
      <c r="HS721" s="46"/>
      <c r="HT721" s="46"/>
      <c r="HU721" s="46"/>
      <c r="HV721" s="46"/>
      <c r="HW721" s="46"/>
      <c r="HX721" s="46"/>
      <c r="HY721" s="46"/>
      <c r="HZ721" s="46"/>
      <c r="IA721" s="46"/>
      <c r="IB721" s="46"/>
      <c r="IC721" s="46"/>
      <c r="ID721" s="46"/>
      <c r="IE721" s="46"/>
      <c r="IF721" s="46"/>
      <c r="IG721" s="46"/>
      <c r="IH721" s="46"/>
      <c r="II721" s="46"/>
      <c r="IJ721" s="46"/>
      <c r="IK721" s="46"/>
      <c r="IL721" s="46"/>
      <c r="IM721" s="46"/>
      <c r="IN721" s="46"/>
      <c r="IO721" s="46"/>
      <c r="IP721" s="46"/>
      <c r="IQ721" s="46"/>
      <c r="IR721" s="46"/>
      <c r="IS721" s="46"/>
      <c r="IT721" s="46"/>
      <c r="IU721" s="46"/>
      <c r="IV721" s="46"/>
      <c r="IW721" s="46"/>
      <c r="IX721" s="46"/>
      <c r="IY721" s="46"/>
      <c r="IZ721" s="46"/>
      <c r="JA721" s="46"/>
      <c r="JB721" s="46"/>
      <c r="JC721" s="46"/>
      <c r="JD721" s="46"/>
      <c r="JE721" s="46"/>
    </row>
    <row r="722" spans="1:265" s="7" customFormat="1" ht="15" customHeight="1" thickBot="1" x14ac:dyDescent="0.25">
      <c r="A722" s="790"/>
      <c r="B722" s="73" t="s">
        <v>447</v>
      </c>
      <c r="C722" s="113"/>
      <c r="D722" s="892" t="s">
        <v>472</v>
      </c>
      <c r="E722" s="900"/>
      <c r="F722" s="472"/>
      <c r="G722" s="473"/>
      <c r="H722" s="186" t="s">
        <v>509</v>
      </c>
      <c r="I722" s="186" t="s">
        <v>1848</v>
      </c>
      <c r="J722" s="186"/>
      <c r="K722" s="229" t="s">
        <v>1132</v>
      </c>
      <c r="L722" s="229" t="s">
        <v>97</v>
      </c>
      <c r="M722" s="397" t="s">
        <v>393</v>
      </c>
      <c r="N722" s="397" t="s">
        <v>98</v>
      </c>
      <c r="O722" s="229" t="s">
        <v>402</v>
      </c>
      <c r="P722" s="2159">
        <f t="shared" si="61"/>
        <v>2</v>
      </c>
      <c r="Q722" s="297">
        <v>2</v>
      </c>
      <c r="R722" s="298"/>
      <c r="S722" s="298"/>
      <c r="T722" s="298"/>
      <c r="U722" s="298"/>
      <c r="V722" s="298"/>
      <c r="W722" s="299"/>
      <c r="X722" s="790"/>
      <c r="Y722" s="72"/>
      <c r="Z722" s="63"/>
      <c r="AA722" s="46"/>
      <c r="AB722" s="46"/>
      <c r="AC722" s="46" t="str">
        <f t="shared" si="64"/>
        <v/>
      </c>
      <c r="AD722" s="46"/>
      <c r="AE722" s="46"/>
      <c r="AF722" s="2111">
        <f t="shared" si="62"/>
        <v>2</v>
      </c>
      <c r="AG722" s="2111">
        <f t="shared" si="63"/>
        <v>0</v>
      </c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  <c r="BP722" s="46"/>
      <c r="BQ722" s="46"/>
      <c r="BR722" s="46"/>
      <c r="BS722" s="46"/>
      <c r="BT722" s="46"/>
      <c r="BU722" s="46"/>
      <c r="BV722" s="46"/>
      <c r="BW722" s="46"/>
      <c r="BX722" s="46"/>
      <c r="BY722" s="46"/>
      <c r="BZ722" s="46"/>
      <c r="CA722" s="46"/>
      <c r="CB722" s="46"/>
      <c r="CC722" s="46"/>
      <c r="CD722" s="46"/>
      <c r="CE722" s="46"/>
      <c r="CF722" s="46"/>
      <c r="CG722" s="46"/>
      <c r="CH722" s="46"/>
      <c r="CI722" s="46"/>
      <c r="CJ722" s="46"/>
      <c r="CK722" s="46"/>
      <c r="CL722" s="46"/>
      <c r="CM722" s="46"/>
      <c r="CN722" s="46"/>
      <c r="CO722" s="46"/>
      <c r="CP722" s="46"/>
      <c r="CQ722" s="46"/>
      <c r="CR722" s="46"/>
      <c r="CS722" s="46"/>
      <c r="CT722" s="46"/>
      <c r="CU722" s="46"/>
      <c r="CV722" s="46"/>
      <c r="CW722" s="46"/>
      <c r="CX722" s="46"/>
      <c r="CY722" s="46"/>
      <c r="CZ722" s="46"/>
      <c r="DA722" s="46"/>
      <c r="DB722" s="46"/>
      <c r="DC722" s="46"/>
      <c r="DD722" s="46"/>
      <c r="DE722" s="46"/>
      <c r="DF722" s="46"/>
      <c r="DG722" s="46"/>
      <c r="DH722" s="46"/>
      <c r="DI722" s="46"/>
      <c r="DJ722" s="46"/>
      <c r="DK722" s="46"/>
      <c r="DL722" s="46"/>
      <c r="DM722" s="46"/>
      <c r="DN722" s="46"/>
      <c r="DO722" s="46"/>
      <c r="DP722" s="46"/>
      <c r="DQ722" s="46"/>
      <c r="DR722" s="46"/>
      <c r="DS722" s="46"/>
      <c r="DT722" s="46"/>
      <c r="DU722" s="46"/>
      <c r="DV722" s="46"/>
      <c r="DW722" s="46"/>
      <c r="DX722" s="46"/>
      <c r="DY722" s="46"/>
      <c r="DZ722" s="46"/>
      <c r="EA722" s="46"/>
      <c r="EB722" s="46"/>
      <c r="EC722" s="46"/>
      <c r="ED722" s="46"/>
      <c r="EE722" s="46"/>
      <c r="EF722" s="46"/>
      <c r="EG722" s="46"/>
      <c r="EH722" s="46"/>
      <c r="EI722" s="46"/>
      <c r="EJ722" s="46"/>
      <c r="EK722" s="46"/>
      <c r="EL722" s="46"/>
      <c r="EM722" s="46"/>
      <c r="EN722" s="46"/>
      <c r="EO722" s="46"/>
      <c r="EP722" s="46"/>
      <c r="EQ722" s="46"/>
      <c r="ER722" s="46"/>
      <c r="ES722" s="46"/>
      <c r="ET722" s="46"/>
      <c r="EU722" s="46"/>
      <c r="EV722" s="46"/>
      <c r="EW722" s="46"/>
      <c r="EX722" s="46"/>
      <c r="EY722" s="46"/>
      <c r="EZ722" s="46"/>
      <c r="FA722" s="46"/>
      <c r="FB722" s="46"/>
      <c r="FC722" s="46"/>
      <c r="FD722" s="46"/>
      <c r="FE722" s="46"/>
      <c r="FF722" s="46"/>
      <c r="FG722" s="46"/>
      <c r="FH722" s="46"/>
      <c r="FI722" s="46"/>
      <c r="FJ722" s="46"/>
      <c r="FK722" s="46"/>
      <c r="FL722" s="46"/>
      <c r="FM722" s="46"/>
      <c r="FN722" s="46"/>
      <c r="FO722" s="46"/>
      <c r="FP722" s="46"/>
      <c r="FQ722" s="46"/>
      <c r="FR722" s="46"/>
      <c r="FS722" s="46"/>
      <c r="FT722" s="46"/>
      <c r="FU722" s="46"/>
      <c r="FV722" s="46"/>
      <c r="FW722" s="46"/>
      <c r="FX722" s="46"/>
      <c r="FY722" s="46"/>
      <c r="FZ722" s="46"/>
      <c r="GA722" s="46"/>
      <c r="GB722" s="46"/>
      <c r="GC722" s="46"/>
      <c r="GD722" s="46"/>
      <c r="GE722" s="46"/>
      <c r="GF722" s="46"/>
      <c r="GG722" s="46"/>
      <c r="GH722" s="46"/>
      <c r="GI722" s="46"/>
      <c r="GJ722" s="46"/>
      <c r="GK722" s="46"/>
      <c r="GL722" s="46"/>
      <c r="GM722" s="46"/>
      <c r="GN722" s="46"/>
      <c r="GO722" s="46"/>
      <c r="GP722" s="46"/>
      <c r="GQ722" s="46"/>
      <c r="GR722" s="46"/>
      <c r="GS722" s="46"/>
      <c r="GT722" s="46"/>
      <c r="GU722" s="46"/>
      <c r="GV722" s="46"/>
      <c r="GW722" s="46"/>
      <c r="GX722" s="46"/>
      <c r="GY722" s="46"/>
      <c r="GZ722" s="46"/>
      <c r="HA722" s="46"/>
      <c r="HB722" s="46"/>
      <c r="HC722" s="46"/>
      <c r="HD722" s="46"/>
      <c r="HE722" s="46"/>
      <c r="HF722" s="46"/>
      <c r="HG722" s="46"/>
      <c r="HH722" s="46"/>
      <c r="HI722" s="46"/>
      <c r="HJ722" s="46"/>
      <c r="HK722" s="46"/>
      <c r="HL722" s="46"/>
      <c r="HM722" s="46"/>
      <c r="HN722" s="46"/>
      <c r="HO722" s="46"/>
      <c r="HP722" s="46"/>
      <c r="HQ722" s="46"/>
      <c r="HR722" s="46"/>
      <c r="HS722" s="46"/>
      <c r="HT722" s="46"/>
      <c r="HU722" s="46"/>
      <c r="HV722" s="46"/>
      <c r="HW722" s="46"/>
      <c r="HX722" s="46"/>
      <c r="HY722" s="46"/>
      <c r="HZ722" s="46"/>
      <c r="IA722" s="46"/>
      <c r="IB722" s="46"/>
      <c r="IC722" s="46"/>
      <c r="ID722" s="46"/>
      <c r="IE722" s="46"/>
      <c r="IF722" s="46"/>
      <c r="IG722" s="46"/>
      <c r="IH722" s="46"/>
      <c r="II722" s="46"/>
      <c r="IJ722" s="46"/>
      <c r="IK722" s="46"/>
      <c r="IL722" s="46"/>
      <c r="IM722" s="46"/>
      <c r="IN722" s="46"/>
      <c r="IO722" s="46"/>
      <c r="IP722" s="46"/>
      <c r="IQ722" s="46"/>
      <c r="IR722" s="46"/>
      <c r="IS722" s="46"/>
      <c r="IT722" s="46"/>
      <c r="IU722" s="46"/>
      <c r="IV722" s="46"/>
      <c r="IW722" s="46"/>
      <c r="IX722" s="46"/>
      <c r="IY722" s="46"/>
      <c r="IZ722" s="46"/>
      <c r="JA722" s="46"/>
      <c r="JB722" s="46"/>
      <c r="JC722" s="46"/>
      <c r="JD722" s="46"/>
      <c r="JE722" s="46"/>
    </row>
    <row r="723" spans="1:265" s="7" customFormat="1" ht="15" customHeight="1" thickBot="1" x14ac:dyDescent="0.25">
      <c r="A723" s="790"/>
      <c r="B723" s="73" t="s">
        <v>447</v>
      </c>
      <c r="C723" s="113"/>
      <c r="D723" s="892" t="s">
        <v>472</v>
      </c>
      <c r="E723" s="900"/>
      <c r="F723" s="472"/>
      <c r="G723" s="473"/>
      <c r="H723" s="186" t="s">
        <v>509</v>
      </c>
      <c r="I723" s="186" t="s">
        <v>1848</v>
      </c>
      <c r="J723" s="186"/>
      <c r="K723" s="229" t="s">
        <v>1534</v>
      </c>
      <c r="L723" s="229" t="s">
        <v>97</v>
      </c>
      <c r="M723" s="397">
        <v>4</v>
      </c>
      <c r="N723" s="397" t="s">
        <v>24</v>
      </c>
      <c r="O723" s="229" t="s">
        <v>402</v>
      </c>
      <c r="P723" s="2159">
        <f t="shared" si="61"/>
        <v>4</v>
      </c>
      <c r="Q723" s="297">
        <v>4</v>
      </c>
      <c r="R723" s="298"/>
      <c r="S723" s="298"/>
      <c r="T723" s="298"/>
      <c r="U723" s="298"/>
      <c r="V723" s="298"/>
      <c r="W723" s="299"/>
      <c r="X723" s="790"/>
      <c r="Y723" s="274"/>
      <c r="Z723" s="63"/>
      <c r="AA723" s="46"/>
      <c r="AB723" s="46"/>
      <c r="AC723" s="46" t="str">
        <f t="shared" si="64"/>
        <v/>
      </c>
      <c r="AD723" s="46"/>
      <c r="AE723" s="46"/>
      <c r="AF723" s="2111">
        <f t="shared" si="62"/>
        <v>4</v>
      </c>
      <c r="AG723" s="2111">
        <f t="shared" si="63"/>
        <v>0</v>
      </c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  <c r="BP723" s="46"/>
      <c r="BQ723" s="46"/>
      <c r="BR723" s="46"/>
      <c r="BS723" s="46"/>
      <c r="BT723" s="46"/>
      <c r="BU723" s="46"/>
      <c r="BV723" s="46"/>
      <c r="BW723" s="46"/>
      <c r="BX723" s="46"/>
      <c r="BY723" s="46"/>
      <c r="BZ723" s="46"/>
      <c r="CA723" s="46"/>
      <c r="CB723" s="46"/>
      <c r="CC723" s="46"/>
      <c r="CD723" s="46"/>
      <c r="CE723" s="46"/>
      <c r="CF723" s="46"/>
      <c r="CG723" s="46"/>
      <c r="CH723" s="46"/>
      <c r="CI723" s="46"/>
      <c r="CJ723" s="46"/>
      <c r="CK723" s="46"/>
      <c r="CL723" s="46"/>
      <c r="CM723" s="46"/>
      <c r="CN723" s="46"/>
      <c r="CO723" s="46"/>
      <c r="CP723" s="46"/>
      <c r="CQ723" s="46"/>
      <c r="CR723" s="46"/>
      <c r="CS723" s="46"/>
      <c r="CT723" s="46"/>
      <c r="CU723" s="46"/>
      <c r="CV723" s="46"/>
      <c r="CW723" s="46"/>
      <c r="CX723" s="46"/>
      <c r="CY723" s="46"/>
      <c r="CZ723" s="46"/>
      <c r="DA723" s="46"/>
      <c r="DB723" s="46"/>
      <c r="DC723" s="46"/>
      <c r="DD723" s="46"/>
      <c r="DE723" s="46"/>
      <c r="DF723" s="46"/>
      <c r="DG723" s="46"/>
      <c r="DH723" s="46"/>
      <c r="DI723" s="46"/>
      <c r="DJ723" s="46"/>
      <c r="DK723" s="46"/>
      <c r="DL723" s="46"/>
      <c r="DM723" s="46"/>
      <c r="DN723" s="46"/>
      <c r="DO723" s="46"/>
      <c r="DP723" s="46"/>
      <c r="DQ723" s="46"/>
      <c r="DR723" s="46"/>
      <c r="DS723" s="46"/>
      <c r="DT723" s="46"/>
      <c r="DU723" s="46"/>
      <c r="DV723" s="46"/>
      <c r="DW723" s="46"/>
      <c r="DX723" s="46"/>
      <c r="DY723" s="46"/>
      <c r="DZ723" s="46"/>
      <c r="EA723" s="46"/>
      <c r="EB723" s="46"/>
      <c r="EC723" s="46"/>
      <c r="ED723" s="46"/>
      <c r="EE723" s="46"/>
      <c r="EF723" s="46"/>
      <c r="EG723" s="46"/>
      <c r="EH723" s="46"/>
      <c r="EI723" s="46"/>
      <c r="EJ723" s="46"/>
      <c r="EK723" s="46"/>
      <c r="EL723" s="46"/>
      <c r="EM723" s="46"/>
      <c r="EN723" s="46"/>
      <c r="EO723" s="46"/>
      <c r="EP723" s="46"/>
      <c r="EQ723" s="46"/>
      <c r="ER723" s="46"/>
      <c r="ES723" s="46"/>
      <c r="ET723" s="46"/>
      <c r="EU723" s="46"/>
      <c r="EV723" s="46"/>
      <c r="EW723" s="46"/>
      <c r="EX723" s="46"/>
      <c r="EY723" s="46"/>
      <c r="EZ723" s="46"/>
      <c r="FA723" s="46"/>
      <c r="FB723" s="46"/>
      <c r="FC723" s="46"/>
      <c r="FD723" s="46"/>
      <c r="FE723" s="46"/>
      <c r="FF723" s="46"/>
      <c r="FG723" s="46"/>
      <c r="FH723" s="46"/>
      <c r="FI723" s="46"/>
      <c r="FJ723" s="46"/>
      <c r="FK723" s="46"/>
      <c r="FL723" s="46"/>
      <c r="FM723" s="46"/>
      <c r="FN723" s="46"/>
      <c r="FO723" s="46"/>
      <c r="FP723" s="46"/>
      <c r="FQ723" s="46"/>
      <c r="FR723" s="46"/>
      <c r="FS723" s="46"/>
      <c r="FT723" s="46"/>
      <c r="FU723" s="46"/>
      <c r="FV723" s="46"/>
      <c r="FW723" s="46"/>
      <c r="FX723" s="46"/>
      <c r="FY723" s="46"/>
      <c r="FZ723" s="46"/>
      <c r="GA723" s="46"/>
      <c r="GB723" s="46"/>
      <c r="GC723" s="46"/>
      <c r="GD723" s="46"/>
      <c r="GE723" s="46"/>
      <c r="GF723" s="46"/>
      <c r="GG723" s="46"/>
      <c r="GH723" s="46"/>
      <c r="GI723" s="46"/>
      <c r="GJ723" s="46"/>
      <c r="GK723" s="46"/>
      <c r="GL723" s="46"/>
      <c r="GM723" s="46"/>
      <c r="GN723" s="46"/>
      <c r="GO723" s="46"/>
      <c r="GP723" s="46"/>
      <c r="GQ723" s="46"/>
      <c r="GR723" s="46"/>
      <c r="GS723" s="46"/>
      <c r="GT723" s="46"/>
      <c r="GU723" s="46"/>
      <c r="GV723" s="46"/>
      <c r="GW723" s="46"/>
      <c r="GX723" s="46"/>
      <c r="GY723" s="46"/>
      <c r="GZ723" s="46"/>
      <c r="HA723" s="46"/>
      <c r="HB723" s="46"/>
      <c r="HC723" s="46"/>
      <c r="HD723" s="46"/>
      <c r="HE723" s="46"/>
      <c r="HF723" s="46"/>
      <c r="HG723" s="46"/>
      <c r="HH723" s="46"/>
      <c r="HI723" s="46"/>
      <c r="HJ723" s="46"/>
      <c r="HK723" s="46"/>
      <c r="HL723" s="46"/>
      <c r="HM723" s="46"/>
      <c r="HN723" s="46"/>
      <c r="HO723" s="46"/>
      <c r="HP723" s="46"/>
      <c r="HQ723" s="46"/>
      <c r="HR723" s="46"/>
      <c r="HS723" s="46"/>
      <c r="HT723" s="46"/>
      <c r="HU723" s="46"/>
      <c r="HV723" s="46"/>
      <c r="HW723" s="46"/>
      <c r="HX723" s="46"/>
      <c r="HY723" s="46"/>
      <c r="HZ723" s="46"/>
      <c r="IA723" s="46"/>
      <c r="IB723" s="46"/>
      <c r="IC723" s="46"/>
      <c r="ID723" s="46"/>
      <c r="IE723" s="46"/>
      <c r="IF723" s="46"/>
      <c r="IG723" s="46"/>
      <c r="IH723" s="46"/>
      <c r="II723" s="46"/>
      <c r="IJ723" s="46"/>
      <c r="IK723" s="46"/>
      <c r="IL723" s="46"/>
      <c r="IM723" s="46"/>
      <c r="IN723" s="46"/>
      <c r="IO723" s="46"/>
      <c r="IP723" s="46"/>
      <c r="IQ723" s="46"/>
      <c r="IR723" s="46"/>
      <c r="IS723" s="46"/>
      <c r="IT723" s="46"/>
      <c r="IU723" s="46"/>
      <c r="IV723" s="46"/>
      <c r="IW723" s="46"/>
      <c r="IX723" s="46"/>
      <c r="IY723" s="46"/>
      <c r="IZ723" s="46"/>
      <c r="JA723" s="46"/>
      <c r="JB723" s="46"/>
      <c r="JC723" s="46"/>
      <c r="JD723" s="46"/>
      <c r="JE723" s="46"/>
    </row>
    <row r="724" spans="1:265" s="7" customFormat="1" ht="15" customHeight="1" thickBot="1" x14ac:dyDescent="0.25">
      <c r="A724" s="790"/>
      <c r="B724" s="73" t="s">
        <v>447</v>
      </c>
      <c r="C724" s="113"/>
      <c r="D724" s="892" t="s">
        <v>472</v>
      </c>
      <c r="E724" s="900"/>
      <c r="F724" s="472"/>
      <c r="G724" s="473"/>
      <c r="H724" s="186" t="s">
        <v>509</v>
      </c>
      <c r="I724" s="186" t="s">
        <v>1848</v>
      </c>
      <c r="J724" s="186"/>
      <c r="K724" s="229" t="s">
        <v>1534</v>
      </c>
      <c r="L724" s="229" t="s">
        <v>97</v>
      </c>
      <c r="M724" s="397">
        <v>4</v>
      </c>
      <c r="N724" s="397" t="s">
        <v>98</v>
      </c>
      <c r="O724" s="229" t="s">
        <v>402</v>
      </c>
      <c r="P724" s="2159">
        <f t="shared" si="61"/>
        <v>4</v>
      </c>
      <c r="Q724" s="297">
        <v>4</v>
      </c>
      <c r="R724" s="298"/>
      <c r="S724" s="298"/>
      <c r="T724" s="298"/>
      <c r="U724" s="298"/>
      <c r="V724" s="298"/>
      <c r="W724" s="299"/>
      <c r="X724" s="790"/>
      <c r="Y724" s="274"/>
      <c r="Z724" s="63"/>
      <c r="AA724" s="46"/>
      <c r="AB724" s="46"/>
      <c r="AC724" s="46" t="str">
        <f t="shared" si="64"/>
        <v/>
      </c>
      <c r="AD724" s="46"/>
      <c r="AE724" s="46"/>
      <c r="AF724" s="2111">
        <f t="shared" si="62"/>
        <v>4</v>
      </c>
      <c r="AG724" s="2111">
        <f t="shared" si="63"/>
        <v>0</v>
      </c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  <c r="BP724" s="46"/>
      <c r="BQ724" s="46"/>
      <c r="BR724" s="46"/>
      <c r="BS724" s="46"/>
      <c r="BT724" s="46"/>
      <c r="BU724" s="46"/>
      <c r="BV724" s="46"/>
      <c r="BW724" s="46"/>
      <c r="BX724" s="46"/>
      <c r="BY724" s="46"/>
      <c r="BZ724" s="46"/>
      <c r="CA724" s="46"/>
      <c r="CB724" s="46"/>
      <c r="CC724" s="46"/>
      <c r="CD724" s="46"/>
      <c r="CE724" s="46"/>
      <c r="CF724" s="46"/>
      <c r="CG724" s="46"/>
      <c r="CH724" s="46"/>
      <c r="CI724" s="46"/>
      <c r="CJ724" s="46"/>
      <c r="CK724" s="46"/>
      <c r="CL724" s="46"/>
      <c r="CM724" s="46"/>
      <c r="CN724" s="46"/>
      <c r="CO724" s="46"/>
      <c r="CP724" s="46"/>
      <c r="CQ724" s="46"/>
      <c r="CR724" s="46"/>
      <c r="CS724" s="46"/>
      <c r="CT724" s="46"/>
      <c r="CU724" s="46"/>
      <c r="CV724" s="46"/>
      <c r="CW724" s="46"/>
      <c r="CX724" s="46"/>
      <c r="CY724" s="46"/>
      <c r="CZ724" s="46"/>
      <c r="DA724" s="46"/>
      <c r="DB724" s="46"/>
      <c r="DC724" s="46"/>
      <c r="DD724" s="46"/>
      <c r="DE724" s="46"/>
      <c r="DF724" s="46"/>
      <c r="DG724" s="46"/>
      <c r="DH724" s="46"/>
      <c r="DI724" s="46"/>
      <c r="DJ724" s="46"/>
      <c r="DK724" s="46"/>
      <c r="DL724" s="46"/>
      <c r="DM724" s="46"/>
      <c r="DN724" s="46"/>
      <c r="DO724" s="46"/>
      <c r="DP724" s="46"/>
      <c r="DQ724" s="46"/>
      <c r="DR724" s="46"/>
      <c r="DS724" s="46"/>
      <c r="DT724" s="46"/>
      <c r="DU724" s="46"/>
      <c r="DV724" s="46"/>
      <c r="DW724" s="46"/>
      <c r="DX724" s="46"/>
      <c r="DY724" s="46"/>
      <c r="DZ724" s="46"/>
      <c r="EA724" s="46"/>
      <c r="EB724" s="46"/>
      <c r="EC724" s="46"/>
      <c r="ED724" s="46"/>
      <c r="EE724" s="46"/>
      <c r="EF724" s="46"/>
      <c r="EG724" s="46"/>
      <c r="EH724" s="46"/>
      <c r="EI724" s="46"/>
      <c r="EJ724" s="46"/>
      <c r="EK724" s="46"/>
      <c r="EL724" s="46"/>
      <c r="EM724" s="46"/>
      <c r="EN724" s="46"/>
      <c r="EO724" s="46"/>
      <c r="EP724" s="46"/>
      <c r="EQ724" s="46"/>
      <c r="ER724" s="46"/>
      <c r="ES724" s="46"/>
      <c r="ET724" s="46"/>
      <c r="EU724" s="46"/>
      <c r="EV724" s="46"/>
      <c r="EW724" s="46"/>
      <c r="EX724" s="46"/>
      <c r="EY724" s="46"/>
      <c r="EZ724" s="46"/>
      <c r="FA724" s="46"/>
      <c r="FB724" s="46"/>
      <c r="FC724" s="46"/>
      <c r="FD724" s="46"/>
      <c r="FE724" s="46"/>
      <c r="FF724" s="46"/>
      <c r="FG724" s="46"/>
      <c r="FH724" s="46"/>
      <c r="FI724" s="46"/>
      <c r="FJ724" s="46"/>
      <c r="FK724" s="46"/>
      <c r="FL724" s="46"/>
      <c r="FM724" s="46"/>
      <c r="FN724" s="46"/>
      <c r="FO724" s="46"/>
      <c r="FP724" s="46"/>
      <c r="FQ724" s="46"/>
      <c r="FR724" s="46"/>
      <c r="FS724" s="46"/>
      <c r="FT724" s="46"/>
      <c r="FU724" s="46"/>
      <c r="FV724" s="46"/>
      <c r="FW724" s="46"/>
      <c r="FX724" s="46"/>
      <c r="FY724" s="46"/>
      <c r="FZ724" s="46"/>
      <c r="GA724" s="46"/>
      <c r="GB724" s="46"/>
      <c r="GC724" s="46"/>
      <c r="GD724" s="46"/>
      <c r="GE724" s="46"/>
      <c r="GF724" s="46"/>
      <c r="GG724" s="46"/>
      <c r="GH724" s="46"/>
      <c r="GI724" s="46"/>
      <c r="GJ724" s="46"/>
      <c r="GK724" s="46"/>
      <c r="GL724" s="46"/>
      <c r="GM724" s="46"/>
      <c r="GN724" s="46"/>
      <c r="GO724" s="46"/>
      <c r="GP724" s="46"/>
      <c r="GQ724" s="46"/>
      <c r="GR724" s="46"/>
      <c r="GS724" s="46"/>
      <c r="GT724" s="46"/>
      <c r="GU724" s="46"/>
      <c r="GV724" s="46"/>
      <c r="GW724" s="46"/>
      <c r="GX724" s="46"/>
      <c r="GY724" s="46"/>
      <c r="GZ724" s="46"/>
      <c r="HA724" s="46"/>
      <c r="HB724" s="46"/>
      <c r="HC724" s="46"/>
      <c r="HD724" s="46"/>
      <c r="HE724" s="46"/>
      <c r="HF724" s="46"/>
      <c r="HG724" s="46"/>
      <c r="HH724" s="46"/>
      <c r="HI724" s="46"/>
      <c r="HJ724" s="46"/>
      <c r="HK724" s="46"/>
      <c r="HL724" s="46"/>
      <c r="HM724" s="46"/>
      <c r="HN724" s="46"/>
      <c r="HO724" s="46"/>
      <c r="HP724" s="46"/>
      <c r="HQ724" s="46"/>
      <c r="HR724" s="46"/>
      <c r="HS724" s="46"/>
      <c r="HT724" s="46"/>
      <c r="HU724" s="46"/>
      <c r="HV724" s="46"/>
      <c r="HW724" s="46"/>
      <c r="HX724" s="46"/>
      <c r="HY724" s="46"/>
      <c r="HZ724" s="46"/>
      <c r="IA724" s="46"/>
      <c r="IB724" s="46"/>
      <c r="IC724" s="46"/>
      <c r="ID724" s="46"/>
      <c r="IE724" s="46"/>
      <c r="IF724" s="46"/>
      <c r="IG724" s="46"/>
      <c r="IH724" s="46"/>
      <c r="II724" s="46"/>
      <c r="IJ724" s="46"/>
      <c r="IK724" s="46"/>
      <c r="IL724" s="46"/>
      <c r="IM724" s="46"/>
      <c r="IN724" s="46"/>
      <c r="IO724" s="46"/>
      <c r="IP724" s="46"/>
      <c r="IQ724" s="46"/>
      <c r="IR724" s="46"/>
      <c r="IS724" s="46"/>
      <c r="IT724" s="46"/>
      <c r="IU724" s="46"/>
      <c r="IV724" s="46"/>
      <c r="IW724" s="46"/>
      <c r="IX724" s="46"/>
      <c r="IY724" s="46"/>
      <c r="IZ724" s="46"/>
      <c r="JA724" s="46"/>
      <c r="JB724" s="46"/>
      <c r="JC724" s="46"/>
      <c r="JD724" s="46"/>
      <c r="JE724" s="46"/>
    </row>
    <row r="725" spans="1:265" s="788" customFormat="1" ht="15" customHeight="1" thickBot="1" x14ac:dyDescent="0.25">
      <c r="A725" s="790"/>
      <c r="B725" s="73" t="s">
        <v>447</v>
      </c>
      <c r="C725" s="113"/>
      <c r="D725" s="892" t="s">
        <v>472</v>
      </c>
      <c r="E725" s="900"/>
      <c r="F725" s="472"/>
      <c r="G725" s="473"/>
      <c r="H725" s="186" t="s">
        <v>509</v>
      </c>
      <c r="I725" s="186" t="s">
        <v>515</v>
      </c>
      <c r="J725" s="186"/>
      <c r="K725" s="229" t="s">
        <v>1152</v>
      </c>
      <c r="L725" s="229" t="s">
        <v>97</v>
      </c>
      <c r="M725" s="397" t="s">
        <v>1134</v>
      </c>
      <c r="N725" s="397" t="s">
        <v>24</v>
      </c>
      <c r="O725" s="229" t="s">
        <v>344</v>
      </c>
      <c r="P725" s="2159">
        <f t="shared" si="61"/>
        <v>2</v>
      </c>
      <c r="Q725" s="297">
        <v>2</v>
      </c>
      <c r="R725" s="298"/>
      <c r="S725" s="298"/>
      <c r="T725" s="298"/>
      <c r="U725" s="298"/>
      <c r="V725" s="298"/>
      <c r="W725" s="299"/>
      <c r="X725" s="790"/>
      <c r="Y725" s="790"/>
      <c r="Z725" s="63"/>
      <c r="AA725" s="789"/>
      <c r="AB725" s="789"/>
      <c r="AC725" s="789" t="str">
        <f t="shared" si="64"/>
        <v/>
      </c>
      <c r="AD725" s="789"/>
      <c r="AE725" s="789"/>
      <c r="AF725" s="2111">
        <f t="shared" si="62"/>
        <v>2</v>
      </c>
      <c r="AG725" s="2111">
        <f t="shared" si="63"/>
        <v>0</v>
      </c>
      <c r="AH725" s="789"/>
      <c r="AI725" s="789"/>
      <c r="AJ725" s="789"/>
      <c r="AK725" s="789"/>
      <c r="AL725" s="789"/>
      <c r="AM725" s="789"/>
      <c r="AN725" s="789"/>
      <c r="AO725" s="789"/>
      <c r="AP725" s="789"/>
      <c r="AQ725" s="789"/>
      <c r="AR725" s="789"/>
      <c r="AS725" s="789"/>
      <c r="AT725" s="789"/>
      <c r="AU725" s="789"/>
      <c r="AV725" s="789"/>
      <c r="AW725" s="789"/>
      <c r="AX725" s="789"/>
      <c r="AY725" s="789"/>
      <c r="AZ725" s="789"/>
      <c r="BA725" s="789"/>
      <c r="BB725" s="789"/>
      <c r="BC725" s="789"/>
      <c r="BD725" s="789"/>
      <c r="BE725" s="789"/>
      <c r="BF725" s="789"/>
      <c r="BG725" s="789"/>
      <c r="BH725" s="789"/>
      <c r="BI725" s="789"/>
      <c r="BJ725" s="789"/>
      <c r="BK725" s="789"/>
      <c r="BL725" s="789"/>
      <c r="BM725" s="789"/>
      <c r="BN725" s="789"/>
      <c r="BO725" s="789"/>
      <c r="BP725" s="789"/>
      <c r="BQ725" s="789"/>
      <c r="BR725" s="789"/>
      <c r="BS725" s="789"/>
      <c r="BT725" s="789"/>
      <c r="BU725" s="789"/>
      <c r="BV725" s="789"/>
      <c r="BW725" s="789"/>
      <c r="BX725" s="789"/>
      <c r="BY725" s="789"/>
      <c r="BZ725" s="789"/>
      <c r="CA725" s="789"/>
      <c r="CB725" s="789"/>
      <c r="CC725" s="789"/>
      <c r="CD725" s="789"/>
      <c r="CE725" s="789"/>
      <c r="CF725" s="789"/>
      <c r="CG725" s="789"/>
      <c r="CH725" s="789"/>
      <c r="CI725" s="789"/>
      <c r="CJ725" s="789"/>
      <c r="CK725" s="789"/>
      <c r="CL725" s="789"/>
      <c r="CM725" s="789"/>
      <c r="CN725" s="789"/>
      <c r="CO725" s="789"/>
      <c r="CP725" s="789"/>
      <c r="CQ725" s="789"/>
      <c r="CR725" s="789"/>
      <c r="CS725" s="789"/>
      <c r="CT725" s="789"/>
      <c r="CU725" s="789"/>
      <c r="CV725" s="789"/>
      <c r="CW725" s="789"/>
      <c r="CX725" s="789"/>
      <c r="CY725" s="789"/>
      <c r="CZ725" s="789"/>
      <c r="DA725" s="789"/>
      <c r="DB725" s="789"/>
      <c r="DC725" s="789"/>
      <c r="DD725" s="789"/>
      <c r="DE725" s="789"/>
      <c r="DF725" s="789"/>
      <c r="DG725" s="789"/>
      <c r="DH725" s="789"/>
      <c r="DI725" s="789"/>
      <c r="DJ725" s="789"/>
      <c r="DK725" s="789"/>
      <c r="DL725" s="789"/>
      <c r="DM725" s="789"/>
      <c r="DN725" s="789"/>
      <c r="DO725" s="789"/>
      <c r="DP725" s="789"/>
      <c r="DQ725" s="789"/>
      <c r="DR725" s="789"/>
      <c r="DS725" s="789"/>
      <c r="DT725" s="789"/>
      <c r="DU725" s="789"/>
      <c r="DV725" s="789"/>
      <c r="DW725" s="789"/>
      <c r="DX725" s="789"/>
      <c r="DY725" s="789"/>
      <c r="DZ725" s="789"/>
      <c r="EA725" s="789"/>
      <c r="EB725" s="789"/>
      <c r="EC725" s="789"/>
      <c r="ED725" s="789"/>
      <c r="EE725" s="789"/>
      <c r="EF725" s="789"/>
      <c r="EG725" s="789"/>
      <c r="EH725" s="789"/>
      <c r="EI725" s="789"/>
      <c r="EJ725" s="789"/>
      <c r="EK725" s="789"/>
      <c r="EL725" s="789"/>
      <c r="EM725" s="789"/>
      <c r="EN725" s="789"/>
      <c r="EO725" s="789"/>
      <c r="EP725" s="789"/>
      <c r="EQ725" s="789"/>
      <c r="ER725" s="789"/>
      <c r="ES725" s="789"/>
      <c r="ET725" s="789"/>
      <c r="EU725" s="789"/>
      <c r="EV725" s="789"/>
      <c r="EW725" s="789"/>
      <c r="EX725" s="789"/>
      <c r="EY725" s="789"/>
      <c r="EZ725" s="789"/>
      <c r="FA725" s="789"/>
      <c r="FB725" s="789"/>
      <c r="FC725" s="789"/>
      <c r="FD725" s="789"/>
      <c r="FE725" s="789"/>
      <c r="FF725" s="789"/>
      <c r="FG725" s="789"/>
      <c r="FH725" s="789"/>
      <c r="FI725" s="789"/>
      <c r="FJ725" s="789"/>
      <c r="FK725" s="789"/>
      <c r="FL725" s="789"/>
      <c r="FM725" s="789"/>
      <c r="FN725" s="789"/>
      <c r="FO725" s="789"/>
      <c r="FP725" s="789"/>
      <c r="FQ725" s="789"/>
      <c r="FR725" s="789"/>
      <c r="FS725" s="789"/>
      <c r="FT725" s="789"/>
      <c r="FU725" s="789"/>
      <c r="FV725" s="789"/>
      <c r="FW725" s="789"/>
      <c r="FX725" s="789"/>
      <c r="FY725" s="789"/>
      <c r="FZ725" s="789"/>
      <c r="GA725" s="789"/>
      <c r="GB725" s="789"/>
      <c r="GC725" s="789"/>
      <c r="GD725" s="789"/>
      <c r="GE725" s="789"/>
      <c r="GF725" s="789"/>
      <c r="GG725" s="789"/>
      <c r="GH725" s="789"/>
      <c r="GI725" s="789"/>
      <c r="GJ725" s="789"/>
      <c r="GK725" s="789"/>
      <c r="GL725" s="789"/>
      <c r="GM725" s="789"/>
      <c r="GN725" s="789"/>
      <c r="GO725" s="789"/>
      <c r="GP725" s="789"/>
      <c r="GQ725" s="789"/>
      <c r="GR725" s="789"/>
      <c r="GS725" s="789"/>
      <c r="GT725" s="789"/>
      <c r="GU725" s="789"/>
      <c r="GV725" s="789"/>
      <c r="GW725" s="789"/>
      <c r="GX725" s="789"/>
      <c r="GY725" s="789"/>
      <c r="GZ725" s="789"/>
      <c r="HA725" s="789"/>
      <c r="HB725" s="789"/>
      <c r="HC725" s="789"/>
      <c r="HD725" s="789"/>
      <c r="HE725" s="789"/>
      <c r="HF725" s="789"/>
      <c r="HG725" s="789"/>
      <c r="HH725" s="789"/>
      <c r="HI725" s="789"/>
      <c r="HJ725" s="789"/>
      <c r="HK725" s="789"/>
      <c r="HL725" s="789"/>
      <c r="HM725" s="789"/>
      <c r="HN725" s="789"/>
      <c r="HO725" s="789"/>
      <c r="HP725" s="789"/>
      <c r="HQ725" s="789"/>
      <c r="HR725" s="789"/>
      <c r="HS725" s="789"/>
      <c r="HT725" s="789"/>
      <c r="HU725" s="789"/>
      <c r="HV725" s="789"/>
      <c r="HW725" s="789"/>
      <c r="HX725" s="789"/>
      <c r="HY725" s="789"/>
      <c r="HZ725" s="789"/>
      <c r="IA725" s="789"/>
      <c r="IB725" s="789"/>
      <c r="IC725" s="789"/>
      <c r="ID725" s="789"/>
      <c r="IE725" s="789"/>
      <c r="IF725" s="789"/>
      <c r="IG725" s="789"/>
      <c r="IH725" s="789"/>
      <c r="II725" s="789"/>
      <c r="IJ725" s="789"/>
      <c r="IK725" s="789"/>
      <c r="IL725" s="789"/>
      <c r="IM725" s="789"/>
      <c r="IN725" s="789"/>
      <c r="IO725" s="789"/>
      <c r="IP725" s="789"/>
      <c r="IQ725" s="789"/>
      <c r="IR725" s="789"/>
      <c r="IS725" s="789"/>
      <c r="IT725" s="789"/>
      <c r="IU725" s="789"/>
      <c r="IV725" s="789"/>
      <c r="IW725" s="789"/>
      <c r="IX725" s="789"/>
      <c r="IY725" s="789"/>
      <c r="IZ725" s="789"/>
      <c r="JA725" s="789"/>
      <c r="JB725" s="789"/>
      <c r="JC725" s="789"/>
      <c r="JD725" s="789"/>
      <c r="JE725" s="789"/>
    </row>
    <row r="726" spans="1:265" s="7" customFormat="1" ht="15" customHeight="1" thickBot="1" x14ac:dyDescent="0.25">
      <c r="A726" s="790"/>
      <c r="B726" s="73" t="s">
        <v>447</v>
      </c>
      <c r="C726" s="113"/>
      <c r="D726" s="892" t="s">
        <v>472</v>
      </c>
      <c r="E726" s="900"/>
      <c r="F726" s="472"/>
      <c r="G726" s="473"/>
      <c r="H726" s="186" t="s">
        <v>509</v>
      </c>
      <c r="I726" s="186" t="s">
        <v>515</v>
      </c>
      <c r="J726" s="186"/>
      <c r="K726" s="229" t="s">
        <v>1152</v>
      </c>
      <c r="L726" s="229" t="s">
        <v>97</v>
      </c>
      <c r="M726" s="397" t="s">
        <v>1134</v>
      </c>
      <c r="N726" s="397" t="s">
        <v>98</v>
      </c>
      <c r="O726" s="229" t="s">
        <v>344</v>
      </c>
      <c r="P726" s="2159">
        <f t="shared" si="61"/>
        <v>2</v>
      </c>
      <c r="Q726" s="297">
        <v>2</v>
      </c>
      <c r="R726" s="298"/>
      <c r="S726" s="298"/>
      <c r="T726" s="298"/>
      <c r="U726" s="298"/>
      <c r="V726" s="298"/>
      <c r="W726" s="299"/>
      <c r="X726" s="790"/>
      <c r="Y726" s="274"/>
      <c r="Z726" s="63"/>
      <c r="AA726" s="46"/>
      <c r="AB726" s="46"/>
      <c r="AC726" s="46" t="str">
        <f t="shared" si="64"/>
        <v/>
      </c>
      <c r="AD726" s="46"/>
      <c r="AE726" s="46"/>
      <c r="AF726" s="2111">
        <f t="shared" si="62"/>
        <v>2</v>
      </c>
      <c r="AG726" s="2111">
        <f t="shared" si="63"/>
        <v>0</v>
      </c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  <c r="BP726" s="46"/>
      <c r="BQ726" s="46"/>
      <c r="BR726" s="46"/>
      <c r="BS726" s="46"/>
      <c r="BT726" s="46"/>
      <c r="BU726" s="46"/>
      <c r="BV726" s="46"/>
      <c r="BW726" s="46"/>
      <c r="BX726" s="46"/>
      <c r="BY726" s="46"/>
      <c r="BZ726" s="46"/>
      <c r="CA726" s="46"/>
      <c r="CB726" s="46"/>
      <c r="CC726" s="46"/>
      <c r="CD726" s="46"/>
      <c r="CE726" s="46"/>
      <c r="CF726" s="46"/>
      <c r="CG726" s="46"/>
      <c r="CH726" s="46"/>
      <c r="CI726" s="46"/>
      <c r="CJ726" s="46"/>
      <c r="CK726" s="46"/>
      <c r="CL726" s="46"/>
      <c r="CM726" s="46"/>
      <c r="CN726" s="46"/>
      <c r="CO726" s="46"/>
      <c r="CP726" s="46"/>
      <c r="CQ726" s="46"/>
      <c r="CR726" s="46"/>
      <c r="CS726" s="46"/>
      <c r="CT726" s="46"/>
      <c r="CU726" s="46"/>
      <c r="CV726" s="46"/>
      <c r="CW726" s="46"/>
      <c r="CX726" s="46"/>
      <c r="CY726" s="46"/>
      <c r="CZ726" s="46"/>
      <c r="DA726" s="46"/>
      <c r="DB726" s="46"/>
      <c r="DC726" s="46"/>
      <c r="DD726" s="46"/>
      <c r="DE726" s="46"/>
      <c r="DF726" s="46"/>
      <c r="DG726" s="46"/>
      <c r="DH726" s="46"/>
      <c r="DI726" s="46"/>
      <c r="DJ726" s="46"/>
      <c r="DK726" s="46"/>
      <c r="DL726" s="46"/>
      <c r="DM726" s="46"/>
      <c r="DN726" s="46"/>
      <c r="DO726" s="46"/>
      <c r="DP726" s="46"/>
      <c r="DQ726" s="46"/>
      <c r="DR726" s="46"/>
      <c r="DS726" s="46"/>
      <c r="DT726" s="46"/>
      <c r="DU726" s="46"/>
      <c r="DV726" s="46"/>
      <c r="DW726" s="46"/>
      <c r="DX726" s="46"/>
      <c r="DY726" s="46"/>
      <c r="DZ726" s="46"/>
      <c r="EA726" s="46"/>
      <c r="EB726" s="46"/>
      <c r="EC726" s="46"/>
      <c r="ED726" s="46"/>
      <c r="EE726" s="46"/>
      <c r="EF726" s="46"/>
      <c r="EG726" s="46"/>
      <c r="EH726" s="46"/>
      <c r="EI726" s="46"/>
      <c r="EJ726" s="46"/>
      <c r="EK726" s="46"/>
      <c r="EL726" s="46"/>
      <c r="EM726" s="46"/>
      <c r="EN726" s="46"/>
      <c r="EO726" s="46"/>
      <c r="EP726" s="46"/>
      <c r="EQ726" s="46"/>
      <c r="ER726" s="46"/>
      <c r="ES726" s="46"/>
      <c r="ET726" s="46"/>
      <c r="EU726" s="46"/>
      <c r="EV726" s="46"/>
      <c r="EW726" s="46"/>
      <c r="EX726" s="46"/>
      <c r="EY726" s="46"/>
      <c r="EZ726" s="46"/>
      <c r="FA726" s="46"/>
      <c r="FB726" s="46"/>
      <c r="FC726" s="46"/>
      <c r="FD726" s="46"/>
      <c r="FE726" s="46"/>
      <c r="FF726" s="46"/>
      <c r="FG726" s="46"/>
      <c r="FH726" s="46"/>
      <c r="FI726" s="46"/>
      <c r="FJ726" s="46"/>
      <c r="FK726" s="46"/>
      <c r="FL726" s="46"/>
      <c r="FM726" s="46"/>
      <c r="FN726" s="46"/>
      <c r="FO726" s="46"/>
      <c r="FP726" s="46"/>
      <c r="FQ726" s="46"/>
      <c r="FR726" s="46"/>
      <c r="FS726" s="46"/>
      <c r="FT726" s="46"/>
      <c r="FU726" s="46"/>
      <c r="FV726" s="46"/>
      <c r="FW726" s="46"/>
      <c r="FX726" s="46"/>
      <c r="FY726" s="46"/>
      <c r="FZ726" s="46"/>
      <c r="GA726" s="46"/>
      <c r="GB726" s="46"/>
      <c r="GC726" s="46"/>
      <c r="GD726" s="46"/>
      <c r="GE726" s="46"/>
      <c r="GF726" s="46"/>
      <c r="GG726" s="46"/>
      <c r="GH726" s="46"/>
      <c r="GI726" s="46"/>
      <c r="GJ726" s="46"/>
      <c r="GK726" s="46"/>
      <c r="GL726" s="46"/>
      <c r="GM726" s="46"/>
      <c r="GN726" s="46"/>
      <c r="GO726" s="46"/>
      <c r="GP726" s="46"/>
      <c r="GQ726" s="46"/>
      <c r="GR726" s="46"/>
      <c r="GS726" s="46"/>
      <c r="GT726" s="46"/>
      <c r="GU726" s="46"/>
      <c r="GV726" s="46"/>
      <c r="GW726" s="46"/>
      <c r="GX726" s="46"/>
      <c r="GY726" s="46"/>
      <c r="GZ726" s="46"/>
      <c r="HA726" s="46"/>
      <c r="HB726" s="46"/>
      <c r="HC726" s="46"/>
      <c r="HD726" s="46"/>
      <c r="HE726" s="46"/>
      <c r="HF726" s="46"/>
      <c r="HG726" s="46"/>
      <c r="HH726" s="46"/>
      <c r="HI726" s="46"/>
      <c r="HJ726" s="46"/>
      <c r="HK726" s="46"/>
      <c r="HL726" s="46"/>
      <c r="HM726" s="46"/>
      <c r="HN726" s="46"/>
      <c r="HO726" s="46"/>
      <c r="HP726" s="46"/>
      <c r="HQ726" s="46"/>
      <c r="HR726" s="46"/>
      <c r="HS726" s="46"/>
      <c r="HT726" s="46"/>
      <c r="HU726" s="46"/>
      <c r="HV726" s="46"/>
      <c r="HW726" s="46"/>
      <c r="HX726" s="46"/>
      <c r="HY726" s="46"/>
      <c r="HZ726" s="46"/>
      <c r="IA726" s="46"/>
      <c r="IB726" s="46"/>
      <c r="IC726" s="46"/>
      <c r="ID726" s="46"/>
      <c r="IE726" s="46"/>
      <c r="IF726" s="46"/>
      <c r="IG726" s="46"/>
      <c r="IH726" s="46"/>
      <c r="II726" s="46"/>
      <c r="IJ726" s="46"/>
      <c r="IK726" s="46"/>
      <c r="IL726" s="46"/>
      <c r="IM726" s="46"/>
      <c r="IN726" s="46"/>
      <c r="IO726" s="46"/>
      <c r="IP726" s="46"/>
      <c r="IQ726" s="46"/>
      <c r="IR726" s="46"/>
      <c r="IS726" s="46"/>
      <c r="IT726" s="46"/>
      <c r="IU726" s="46"/>
      <c r="IV726" s="46"/>
      <c r="IW726" s="46"/>
      <c r="IX726" s="46"/>
      <c r="IY726" s="46"/>
      <c r="IZ726" s="46"/>
      <c r="JA726" s="46"/>
      <c r="JB726" s="46"/>
      <c r="JC726" s="46"/>
      <c r="JD726" s="46"/>
      <c r="JE726" s="46"/>
    </row>
    <row r="727" spans="1:265" s="7" customFormat="1" ht="15" customHeight="1" thickBot="1" x14ac:dyDescent="0.25">
      <c r="A727" s="790"/>
      <c r="B727" s="73" t="s">
        <v>447</v>
      </c>
      <c r="C727" s="113"/>
      <c r="D727" s="892" t="s">
        <v>472</v>
      </c>
      <c r="E727" s="900"/>
      <c r="F727" s="472"/>
      <c r="G727" s="473"/>
      <c r="H727" s="186" t="s">
        <v>509</v>
      </c>
      <c r="I727" s="186" t="s">
        <v>511</v>
      </c>
      <c r="J727" s="1756" t="s">
        <v>1424</v>
      </c>
      <c r="K727" s="225" t="s">
        <v>1558</v>
      </c>
      <c r="L727" s="129"/>
      <c r="M727" s="151"/>
      <c r="N727" s="270"/>
      <c r="O727" s="270"/>
      <c r="P727" s="2159">
        <f t="shared" si="61"/>
        <v>0</v>
      </c>
      <c r="Q727" s="390"/>
      <c r="R727" s="392"/>
      <c r="S727" s="987"/>
      <c r="T727" s="298"/>
      <c r="U727" s="542"/>
      <c r="V727" s="542"/>
      <c r="W727" s="544">
        <v>6</v>
      </c>
      <c r="X727" s="790"/>
      <c r="Y727" s="274"/>
      <c r="Z727" s="63"/>
      <c r="AA727" s="46"/>
      <c r="AB727" s="46"/>
      <c r="AC727" s="46" t="str">
        <f t="shared" si="64"/>
        <v/>
      </c>
      <c r="AD727" s="46"/>
      <c r="AE727" s="46"/>
      <c r="AF727" s="2111">
        <f t="shared" si="62"/>
        <v>0</v>
      </c>
      <c r="AG727" s="2111">
        <f t="shared" si="63"/>
        <v>6</v>
      </c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  <c r="BP727" s="46"/>
      <c r="BQ727" s="46"/>
      <c r="BR727" s="46"/>
      <c r="BS727" s="46"/>
      <c r="BT727" s="46"/>
      <c r="BU727" s="46"/>
      <c r="BV727" s="46"/>
      <c r="BW727" s="46"/>
      <c r="BX727" s="46"/>
      <c r="BY727" s="46"/>
      <c r="BZ727" s="46"/>
      <c r="CA727" s="46"/>
      <c r="CB727" s="46"/>
      <c r="CC727" s="46"/>
      <c r="CD727" s="46"/>
      <c r="CE727" s="46"/>
      <c r="CF727" s="46"/>
      <c r="CG727" s="46"/>
      <c r="CH727" s="46"/>
      <c r="CI727" s="46"/>
      <c r="CJ727" s="46"/>
      <c r="CK727" s="46"/>
      <c r="CL727" s="46"/>
      <c r="CM727" s="46"/>
      <c r="CN727" s="46"/>
      <c r="CO727" s="46"/>
      <c r="CP727" s="46"/>
      <c r="CQ727" s="46"/>
      <c r="CR727" s="46"/>
      <c r="CS727" s="46"/>
      <c r="CT727" s="46"/>
      <c r="CU727" s="46"/>
      <c r="CV727" s="46"/>
      <c r="CW727" s="46"/>
      <c r="CX727" s="46"/>
      <c r="CY727" s="46"/>
      <c r="CZ727" s="46"/>
      <c r="DA727" s="46"/>
      <c r="DB727" s="46"/>
      <c r="DC727" s="46"/>
      <c r="DD727" s="46"/>
      <c r="DE727" s="46"/>
      <c r="DF727" s="46"/>
      <c r="DG727" s="46"/>
      <c r="DH727" s="46"/>
      <c r="DI727" s="46"/>
      <c r="DJ727" s="46"/>
      <c r="DK727" s="46"/>
      <c r="DL727" s="46"/>
      <c r="DM727" s="46"/>
      <c r="DN727" s="46"/>
      <c r="DO727" s="46"/>
      <c r="DP727" s="46"/>
      <c r="DQ727" s="46"/>
      <c r="DR727" s="46"/>
      <c r="DS727" s="46"/>
      <c r="DT727" s="46"/>
      <c r="DU727" s="46"/>
      <c r="DV727" s="46"/>
      <c r="DW727" s="46"/>
      <c r="DX727" s="46"/>
      <c r="DY727" s="46"/>
      <c r="DZ727" s="46"/>
      <c r="EA727" s="46"/>
      <c r="EB727" s="46"/>
      <c r="EC727" s="46"/>
      <c r="ED727" s="46"/>
      <c r="EE727" s="46"/>
      <c r="EF727" s="46"/>
      <c r="EG727" s="46"/>
      <c r="EH727" s="46"/>
      <c r="EI727" s="46"/>
      <c r="EJ727" s="46"/>
      <c r="EK727" s="46"/>
      <c r="EL727" s="46"/>
      <c r="EM727" s="46"/>
      <c r="EN727" s="46"/>
      <c r="EO727" s="46"/>
      <c r="EP727" s="46"/>
      <c r="EQ727" s="46"/>
      <c r="ER727" s="46"/>
      <c r="ES727" s="46"/>
      <c r="ET727" s="46"/>
      <c r="EU727" s="46"/>
      <c r="EV727" s="46"/>
      <c r="EW727" s="46"/>
      <c r="EX727" s="46"/>
      <c r="EY727" s="46"/>
      <c r="EZ727" s="46"/>
      <c r="FA727" s="46"/>
      <c r="FB727" s="46"/>
      <c r="FC727" s="46"/>
      <c r="FD727" s="46"/>
      <c r="FE727" s="46"/>
      <c r="FF727" s="46"/>
      <c r="FG727" s="46"/>
      <c r="FH727" s="46"/>
      <c r="FI727" s="46"/>
      <c r="FJ727" s="46"/>
      <c r="FK727" s="46"/>
      <c r="FL727" s="46"/>
      <c r="FM727" s="46"/>
      <c r="FN727" s="46"/>
      <c r="FO727" s="46"/>
      <c r="FP727" s="46"/>
      <c r="FQ727" s="46"/>
      <c r="FR727" s="46"/>
      <c r="FS727" s="46"/>
      <c r="FT727" s="46"/>
      <c r="FU727" s="46"/>
      <c r="FV727" s="46"/>
      <c r="FW727" s="46"/>
      <c r="FX727" s="46"/>
      <c r="FY727" s="46"/>
      <c r="FZ727" s="46"/>
      <c r="GA727" s="46"/>
      <c r="GB727" s="46"/>
      <c r="GC727" s="46"/>
      <c r="GD727" s="46"/>
      <c r="GE727" s="46"/>
      <c r="GF727" s="46"/>
      <c r="GG727" s="46"/>
      <c r="GH727" s="46"/>
      <c r="GI727" s="46"/>
      <c r="GJ727" s="46"/>
      <c r="GK727" s="46"/>
      <c r="GL727" s="46"/>
      <c r="GM727" s="46"/>
      <c r="GN727" s="46"/>
      <c r="GO727" s="46"/>
      <c r="GP727" s="46"/>
      <c r="GQ727" s="46"/>
      <c r="GR727" s="46"/>
      <c r="GS727" s="46"/>
      <c r="GT727" s="46"/>
      <c r="GU727" s="46"/>
      <c r="GV727" s="46"/>
      <c r="GW727" s="46"/>
      <c r="GX727" s="46"/>
      <c r="GY727" s="46"/>
      <c r="GZ727" s="46"/>
      <c r="HA727" s="46"/>
      <c r="HB727" s="46"/>
      <c r="HC727" s="46"/>
      <c r="HD727" s="46"/>
      <c r="HE727" s="46"/>
      <c r="HF727" s="46"/>
      <c r="HG727" s="46"/>
      <c r="HH727" s="46"/>
      <c r="HI727" s="46"/>
      <c r="HJ727" s="46"/>
      <c r="HK727" s="46"/>
      <c r="HL727" s="46"/>
      <c r="HM727" s="46"/>
      <c r="HN727" s="46"/>
      <c r="HO727" s="46"/>
      <c r="HP727" s="46"/>
      <c r="HQ727" s="46"/>
      <c r="HR727" s="46"/>
      <c r="HS727" s="46"/>
      <c r="HT727" s="46"/>
      <c r="HU727" s="46"/>
      <c r="HV727" s="46"/>
      <c r="HW727" s="46"/>
      <c r="HX727" s="46"/>
      <c r="HY727" s="46"/>
      <c r="HZ727" s="46"/>
      <c r="IA727" s="46"/>
      <c r="IB727" s="46"/>
      <c r="IC727" s="46"/>
      <c r="ID727" s="46"/>
      <c r="IE727" s="46"/>
      <c r="IF727" s="46"/>
      <c r="IG727" s="46"/>
      <c r="IH727" s="46"/>
      <c r="II727" s="46"/>
      <c r="IJ727" s="46"/>
      <c r="IK727" s="46"/>
      <c r="IL727" s="46"/>
      <c r="IM727" s="46"/>
      <c r="IN727" s="46"/>
      <c r="IO727" s="46"/>
      <c r="IP727" s="46"/>
      <c r="IQ727" s="46"/>
      <c r="IR727" s="46"/>
      <c r="IS727" s="46"/>
      <c r="IT727" s="46"/>
      <c r="IU727" s="46"/>
      <c r="IV727" s="46"/>
      <c r="IW727" s="46"/>
      <c r="IX727" s="46"/>
      <c r="IY727" s="46"/>
      <c r="IZ727" s="46"/>
      <c r="JA727" s="46"/>
      <c r="JB727" s="46"/>
      <c r="JC727" s="46"/>
      <c r="JD727" s="46"/>
      <c r="JE727" s="46"/>
    </row>
    <row r="728" spans="1:265" s="7" customFormat="1" ht="15" customHeight="1" thickBot="1" x14ac:dyDescent="0.25">
      <c r="A728" s="790"/>
      <c r="B728" s="73" t="s">
        <v>447</v>
      </c>
      <c r="C728" s="113"/>
      <c r="D728" s="892" t="s">
        <v>472</v>
      </c>
      <c r="E728" s="900"/>
      <c r="F728" s="472"/>
      <c r="G728" s="473"/>
      <c r="H728" s="186" t="s">
        <v>509</v>
      </c>
      <c r="I728" s="186" t="s">
        <v>1848</v>
      </c>
      <c r="J728" s="1756" t="s">
        <v>1424</v>
      </c>
      <c r="K728" s="212" t="s">
        <v>1505</v>
      </c>
      <c r="L728" s="229"/>
      <c r="M728" s="397"/>
      <c r="N728" s="397"/>
      <c r="O728" s="229"/>
      <c r="P728" s="2159">
        <f t="shared" si="61"/>
        <v>0</v>
      </c>
      <c r="Q728" s="297"/>
      <c r="R728" s="298"/>
      <c r="S728" s="987">
        <v>4</v>
      </c>
      <c r="T728" s="298"/>
      <c r="U728" s="298"/>
      <c r="V728" s="298"/>
      <c r="W728" s="299"/>
      <c r="X728" s="790"/>
      <c r="Y728" s="72"/>
      <c r="Z728" s="63"/>
      <c r="AA728" s="46"/>
      <c r="AB728" s="46"/>
      <c r="AC728" s="46" t="str">
        <f t="shared" si="64"/>
        <v/>
      </c>
      <c r="AD728" s="46"/>
      <c r="AE728" s="46"/>
      <c r="AF728" s="2111">
        <f t="shared" si="62"/>
        <v>0</v>
      </c>
      <c r="AG728" s="2111">
        <f t="shared" si="63"/>
        <v>4</v>
      </c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  <c r="BP728" s="46"/>
      <c r="BQ728" s="46"/>
      <c r="BR728" s="46"/>
      <c r="BS728" s="46"/>
      <c r="BT728" s="46"/>
      <c r="BU728" s="46"/>
      <c r="BV728" s="46"/>
      <c r="BW728" s="46"/>
      <c r="BX728" s="46"/>
      <c r="BY728" s="46"/>
      <c r="BZ728" s="46"/>
      <c r="CA728" s="46"/>
      <c r="CB728" s="46"/>
      <c r="CC728" s="46"/>
      <c r="CD728" s="46"/>
      <c r="CE728" s="46"/>
      <c r="CF728" s="46"/>
      <c r="CG728" s="46"/>
      <c r="CH728" s="46"/>
      <c r="CI728" s="46"/>
      <c r="CJ728" s="46"/>
      <c r="CK728" s="46"/>
      <c r="CL728" s="46"/>
      <c r="CM728" s="46"/>
      <c r="CN728" s="46"/>
      <c r="CO728" s="46"/>
      <c r="CP728" s="46"/>
      <c r="CQ728" s="46"/>
      <c r="CR728" s="46"/>
      <c r="CS728" s="46"/>
      <c r="CT728" s="46"/>
      <c r="CU728" s="46"/>
      <c r="CV728" s="46"/>
      <c r="CW728" s="46"/>
      <c r="CX728" s="46"/>
      <c r="CY728" s="46"/>
      <c r="CZ728" s="46"/>
      <c r="DA728" s="46"/>
      <c r="DB728" s="46"/>
      <c r="DC728" s="46"/>
      <c r="DD728" s="46"/>
      <c r="DE728" s="46"/>
      <c r="DF728" s="46"/>
      <c r="DG728" s="46"/>
      <c r="DH728" s="46"/>
      <c r="DI728" s="46"/>
      <c r="DJ728" s="46"/>
      <c r="DK728" s="46"/>
      <c r="DL728" s="46"/>
      <c r="DM728" s="46"/>
      <c r="DN728" s="46"/>
      <c r="DO728" s="46"/>
      <c r="DP728" s="46"/>
      <c r="DQ728" s="46"/>
      <c r="DR728" s="46"/>
      <c r="DS728" s="46"/>
      <c r="DT728" s="46"/>
      <c r="DU728" s="46"/>
      <c r="DV728" s="46"/>
      <c r="DW728" s="46"/>
      <c r="DX728" s="46"/>
      <c r="DY728" s="46"/>
      <c r="DZ728" s="46"/>
      <c r="EA728" s="46"/>
      <c r="EB728" s="46"/>
      <c r="EC728" s="46"/>
      <c r="ED728" s="46"/>
      <c r="EE728" s="46"/>
      <c r="EF728" s="46"/>
      <c r="EG728" s="46"/>
      <c r="EH728" s="46"/>
      <c r="EI728" s="46"/>
      <c r="EJ728" s="46"/>
      <c r="EK728" s="46"/>
      <c r="EL728" s="46"/>
      <c r="EM728" s="46"/>
      <c r="EN728" s="46"/>
      <c r="EO728" s="46"/>
      <c r="EP728" s="46"/>
      <c r="EQ728" s="46"/>
      <c r="ER728" s="46"/>
      <c r="ES728" s="46"/>
      <c r="ET728" s="46"/>
      <c r="EU728" s="46"/>
      <c r="EV728" s="46"/>
      <c r="EW728" s="46"/>
      <c r="EX728" s="46"/>
      <c r="EY728" s="46"/>
      <c r="EZ728" s="46"/>
      <c r="FA728" s="46"/>
      <c r="FB728" s="46"/>
      <c r="FC728" s="46"/>
      <c r="FD728" s="46"/>
      <c r="FE728" s="46"/>
      <c r="FF728" s="46"/>
      <c r="FG728" s="46"/>
      <c r="FH728" s="46"/>
      <c r="FI728" s="46"/>
      <c r="FJ728" s="46"/>
      <c r="FK728" s="46"/>
      <c r="FL728" s="46"/>
      <c r="FM728" s="46"/>
      <c r="FN728" s="46"/>
      <c r="FO728" s="46"/>
      <c r="FP728" s="46"/>
      <c r="FQ728" s="46"/>
      <c r="FR728" s="46"/>
      <c r="FS728" s="46"/>
      <c r="FT728" s="46"/>
      <c r="FU728" s="46"/>
      <c r="FV728" s="46"/>
      <c r="FW728" s="46"/>
      <c r="FX728" s="46"/>
      <c r="FY728" s="46"/>
      <c r="FZ728" s="46"/>
      <c r="GA728" s="46"/>
      <c r="GB728" s="46"/>
      <c r="GC728" s="46"/>
      <c r="GD728" s="46"/>
      <c r="GE728" s="46"/>
      <c r="GF728" s="46"/>
      <c r="GG728" s="46"/>
      <c r="GH728" s="46"/>
      <c r="GI728" s="46"/>
      <c r="GJ728" s="46"/>
      <c r="GK728" s="46"/>
      <c r="GL728" s="46"/>
      <c r="GM728" s="46"/>
      <c r="GN728" s="46"/>
      <c r="GO728" s="46"/>
      <c r="GP728" s="46"/>
      <c r="GQ728" s="46"/>
      <c r="GR728" s="46"/>
      <c r="GS728" s="46"/>
      <c r="GT728" s="46"/>
      <c r="GU728" s="46"/>
      <c r="GV728" s="46"/>
      <c r="GW728" s="46"/>
      <c r="GX728" s="46"/>
      <c r="GY728" s="46"/>
      <c r="GZ728" s="46"/>
      <c r="HA728" s="46"/>
      <c r="HB728" s="46"/>
      <c r="HC728" s="46"/>
      <c r="HD728" s="46"/>
      <c r="HE728" s="46"/>
      <c r="HF728" s="46"/>
      <c r="HG728" s="46"/>
      <c r="HH728" s="46"/>
      <c r="HI728" s="46"/>
      <c r="HJ728" s="46"/>
      <c r="HK728" s="46"/>
      <c r="HL728" s="46"/>
      <c r="HM728" s="46"/>
      <c r="HN728" s="46"/>
      <c r="HO728" s="46"/>
      <c r="HP728" s="46"/>
      <c r="HQ728" s="46"/>
      <c r="HR728" s="46"/>
      <c r="HS728" s="46"/>
      <c r="HT728" s="46"/>
      <c r="HU728" s="46"/>
      <c r="HV728" s="46"/>
      <c r="HW728" s="46"/>
      <c r="HX728" s="46"/>
      <c r="HY728" s="46"/>
      <c r="HZ728" s="46"/>
      <c r="IA728" s="46"/>
      <c r="IB728" s="46"/>
      <c r="IC728" s="46"/>
      <c r="ID728" s="46"/>
      <c r="IE728" s="46"/>
      <c r="IF728" s="46"/>
      <c r="IG728" s="46"/>
      <c r="IH728" s="46"/>
      <c r="II728" s="46"/>
      <c r="IJ728" s="46"/>
      <c r="IK728" s="46"/>
      <c r="IL728" s="46"/>
      <c r="IM728" s="46"/>
      <c r="IN728" s="46"/>
      <c r="IO728" s="46"/>
      <c r="IP728" s="46"/>
      <c r="IQ728" s="46"/>
      <c r="IR728" s="46"/>
      <c r="IS728" s="46"/>
      <c r="IT728" s="46"/>
      <c r="IU728" s="46"/>
      <c r="IV728" s="46"/>
      <c r="IW728" s="46"/>
      <c r="IX728" s="46"/>
      <c r="IY728" s="46"/>
      <c r="IZ728" s="46"/>
      <c r="JA728" s="46"/>
      <c r="JB728" s="46"/>
      <c r="JC728" s="46"/>
      <c r="JD728" s="46"/>
      <c r="JE728" s="46"/>
    </row>
    <row r="729" spans="1:265" s="7" customFormat="1" ht="15" customHeight="1" thickBot="1" x14ac:dyDescent="0.25">
      <c r="A729" s="790"/>
      <c r="B729" s="73" t="s">
        <v>447</v>
      </c>
      <c r="C729" s="113"/>
      <c r="D729" s="892" t="s">
        <v>472</v>
      </c>
      <c r="E729" s="900"/>
      <c r="F729" s="472"/>
      <c r="G729" s="473"/>
      <c r="H729" s="186" t="s">
        <v>509</v>
      </c>
      <c r="I729" s="186" t="s">
        <v>1848</v>
      </c>
      <c r="J729" s="1740" t="s">
        <v>1425</v>
      </c>
      <c r="K729" s="229" t="s">
        <v>1732</v>
      </c>
      <c r="L729" s="229"/>
      <c r="M729" s="397"/>
      <c r="N729" s="397"/>
      <c r="O729" s="229"/>
      <c r="P729" s="2159">
        <f t="shared" si="61"/>
        <v>0</v>
      </c>
      <c r="Q729" s="297"/>
      <c r="R729" s="298"/>
      <c r="S729" s="987"/>
      <c r="T729" s="298">
        <v>4</v>
      </c>
      <c r="U729" s="298"/>
      <c r="V729" s="298"/>
      <c r="W729" s="299"/>
      <c r="X729" s="790"/>
      <c r="Y729" s="72"/>
      <c r="Z729" s="63"/>
      <c r="AA729" s="46"/>
      <c r="AB729" s="46"/>
      <c r="AC729" s="46" t="str">
        <f t="shared" si="64"/>
        <v/>
      </c>
      <c r="AD729" s="46" t="s">
        <v>2077</v>
      </c>
      <c r="AE729" s="46"/>
      <c r="AF729" s="2111">
        <f t="shared" si="62"/>
        <v>0</v>
      </c>
      <c r="AG729" s="2111">
        <f t="shared" si="63"/>
        <v>0</v>
      </c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  <c r="BP729" s="46"/>
      <c r="BQ729" s="46"/>
      <c r="BR729" s="46"/>
      <c r="BS729" s="46"/>
      <c r="BT729" s="46"/>
      <c r="BU729" s="46"/>
      <c r="BV729" s="46"/>
      <c r="BW729" s="46"/>
      <c r="BX729" s="46"/>
      <c r="BY729" s="46"/>
      <c r="BZ729" s="46"/>
      <c r="CA729" s="46"/>
      <c r="CB729" s="46"/>
      <c r="CC729" s="46"/>
      <c r="CD729" s="46"/>
      <c r="CE729" s="46"/>
      <c r="CF729" s="46"/>
      <c r="CG729" s="46"/>
      <c r="CH729" s="46"/>
      <c r="CI729" s="46"/>
      <c r="CJ729" s="46"/>
      <c r="CK729" s="46"/>
      <c r="CL729" s="46"/>
      <c r="CM729" s="46"/>
      <c r="CN729" s="46"/>
      <c r="CO729" s="46"/>
      <c r="CP729" s="46"/>
      <c r="CQ729" s="46"/>
      <c r="CR729" s="46"/>
      <c r="CS729" s="46"/>
      <c r="CT729" s="46"/>
      <c r="CU729" s="46"/>
      <c r="CV729" s="46"/>
      <c r="CW729" s="46"/>
      <c r="CX729" s="46"/>
      <c r="CY729" s="46"/>
      <c r="CZ729" s="46"/>
      <c r="DA729" s="46"/>
      <c r="DB729" s="46"/>
      <c r="DC729" s="46"/>
      <c r="DD729" s="46"/>
      <c r="DE729" s="46"/>
      <c r="DF729" s="46"/>
      <c r="DG729" s="46"/>
      <c r="DH729" s="46"/>
      <c r="DI729" s="46"/>
      <c r="DJ729" s="46"/>
      <c r="DK729" s="46"/>
      <c r="DL729" s="46"/>
      <c r="DM729" s="46"/>
      <c r="DN729" s="46"/>
      <c r="DO729" s="46"/>
      <c r="DP729" s="46"/>
      <c r="DQ729" s="46"/>
      <c r="DR729" s="46"/>
      <c r="DS729" s="46"/>
      <c r="DT729" s="46"/>
      <c r="DU729" s="46"/>
      <c r="DV729" s="46"/>
      <c r="DW729" s="46"/>
      <c r="DX729" s="46"/>
      <c r="DY729" s="46"/>
      <c r="DZ729" s="46"/>
      <c r="EA729" s="46"/>
      <c r="EB729" s="46"/>
      <c r="EC729" s="46"/>
      <c r="ED729" s="46"/>
      <c r="EE729" s="46"/>
      <c r="EF729" s="46"/>
      <c r="EG729" s="46"/>
      <c r="EH729" s="46"/>
      <c r="EI729" s="46"/>
      <c r="EJ729" s="46"/>
      <c r="EK729" s="46"/>
      <c r="EL729" s="46"/>
      <c r="EM729" s="46"/>
      <c r="EN729" s="46"/>
      <c r="EO729" s="46"/>
      <c r="EP729" s="46"/>
      <c r="EQ729" s="46"/>
      <c r="ER729" s="46"/>
      <c r="ES729" s="46"/>
      <c r="ET729" s="46"/>
      <c r="EU729" s="46"/>
      <c r="EV729" s="46"/>
      <c r="EW729" s="46"/>
      <c r="EX729" s="46"/>
      <c r="EY729" s="46"/>
      <c r="EZ729" s="46"/>
      <c r="FA729" s="46"/>
      <c r="FB729" s="46"/>
      <c r="FC729" s="46"/>
      <c r="FD729" s="46"/>
      <c r="FE729" s="46"/>
      <c r="FF729" s="46"/>
      <c r="FG729" s="46"/>
      <c r="FH729" s="46"/>
      <c r="FI729" s="46"/>
      <c r="FJ729" s="46"/>
      <c r="FK729" s="46"/>
      <c r="FL729" s="46"/>
      <c r="FM729" s="46"/>
      <c r="FN729" s="46"/>
      <c r="FO729" s="46"/>
      <c r="FP729" s="46"/>
      <c r="FQ729" s="46"/>
      <c r="FR729" s="46"/>
      <c r="FS729" s="46"/>
      <c r="FT729" s="46"/>
      <c r="FU729" s="46"/>
      <c r="FV729" s="46"/>
      <c r="FW729" s="46"/>
      <c r="FX729" s="46"/>
      <c r="FY729" s="46"/>
      <c r="FZ729" s="46"/>
      <c r="GA729" s="46"/>
      <c r="GB729" s="46"/>
      <c r="GC729" s="46"/>
      <c r="GD729" s="46"/>
      <c r="GE729" s="46"/>
      <c r="GF729" s="46"/>
      <c r="GG729" s="46"/>
      <c r="GH729" s="46"/>
      <c r="GI729" s="46"/>
      <c r="GJ729" s="46"/>
      <c r="GK729" s="46"/>
      <c r="GL729" s="46"/>
      <c r="GM729" s="46"/>
      <c r="GN729" s="46"/>
      <c r="GO729" s="46"/>
      <c r="GP729" s="46"/>
      <c r="GQ729" s="46"/>
      <c r="GR729" s="46"/>
      <c r="GS729" s="46"/>
      <c r="GT729" s="46"/>
      <c r="GU729" s="46"/>
      <c r="GV729" s="46"/>
      <c r="GW729" s="46"/>
      <c r="GX729" s="46"/>
      <c r="GY729" s="46"/>
      <c r="GZ729" s="46"/>
      <c r="HA729" s="46"/>
      <c r="HB729" s="46"/>
      <c r="HC729" s="46"/>
      <c r="HD729" s="46"/>
      <c r="HE729" s="46"/>
      <c r="HF729" s="46"/>
      <c r="HG729" s="46"/>
      <c r="HH729" s="46"/>
      <c r="HI729" s="46"/>
      <c r="HJ729" s="46"/>
      <c r="HK729" s="46"/>
      <c r="HL729" s="46"/>
      <c r="HM729" s="46"/>
      <c r="HN729" s="46"/>
      <c r="HO729" s="46"/>
      <c r="HP729" s="46"/>
      <c r="HQ729" s="46"/>
      <c r="HR729" s="46"/>
      <c r="HS729" s="46"/>
      <c r="HT729" s="46"/>
      <c r="HU729" s="46"/>
      <c r="HV729" s="46"/>
      <c r="HW729" s="46"/>
      <c r="HX729" s="46"/>
      <c r="HY729" s="46"/>
      <c r="HZ729" s="46"/>
      <c r="IA729" s="46"/>
      <c r="IB729" s="46"/>
      <c r="IC729" s="46"/>
      <c r="ID729" s="46"/>
      <c r="IE729" s="46"/>
      <c r="IF729" s="46"/>
      <c r="IG729" s="46"/>
      <c r="IH729" s="46"/>
      <c r="II729" s="46"/>
      <c r="IJ729" s="46"/>
      <c r="IK729" s="46"/>
      <c r="IL729" s="46"/>
      <c r="IM729" s="46"/>
      <c r="IN729" s="46"/>
      <c r="IO729" s="46"/>
      <c r="IP729" s="46"/>
      <c r="IQ729" s="46"/>
      <c r="IR729" s="46"/>
      <c r="IS729" s="46"/>
      <c r="IT729" s="46"/>
      <c r="IU729" s="46"/>
      <c r="IV729" s="46"/>
      <c r="IW729" s="46"/>
      <c r="IX729" s="46"/>
      <c r="IY729" s="46"/>
      <c r="IZ729" s="46"/>
      <c r="JA729" s="46"/>
      <c r="JB729" s="46"/>
      <c r="JC729" s="46"/>
      <c r="JD729" s="46"/>
      <c r="JE729" s="46"/>
    </row>
    <row r="730" spans="1:265" s="7" customFormat="1" ht="15" customHeight="1" thickBot="1" x14ac:dyDescent="0.25">
      <c r="A730" s="790"/>
      <c r="B730" s="73" t="s">
        <v>447</v>
      </c>
      <c r="C730" s="113"/>
      <c r="D730" s="892" t="s">
        <v>472</v>
      </c>
      <c r="E730" s="900"/>
      <c r="F730" s="472"/>
      <c r="G730" s="473"/>
      <c r="H730" s="186" t="s">
        <v>509</v>
      </c>
      <c r="I730" s="186" t="s">
        <v>1848</v>
      </c>
      <c r="J730" s="1756" t="s">
        <v>1424</v>
      </c>
      <c r="K730" s="212" t="s">
        <v>1506</v>
      </c>
      <c r="L730" s="229"/>
      <c r="M730" s="397"/>
      <c r="N730" s="397"/>
      <c r="O730" s="229"/>
      <c r="P730" s="2159">
        <f t="shared" si="61"/>
        <v>0</v>
      </c>
      <c r="Q730" s="297"/>
      <c r="R730" s="298"/>
      <c r="S730" s="298">
        <v>2</v>
      </c>
      <c r="T730" s="298"/>
      <c r="U730" s="298"/>
      <c r="V730" s="298"/>
      <c r="W730" s="299"/>
      <c r="X730" s="790"/>
      <c r="Y730" s="72"/>
      <c r="Z730" s="63"/>
      <c r="AA730" s="46"/>
      <c r="AB730" s="46"/>
      <c r="AC730" s="46" t="str">
        <f t="shared" si="64"/>
        <v/>
      </c>
      <c r="AD730" s="46"/>
      <c r="AE730" s="46"/>
      <c r="AF730" s="2111">
        <f t="shared" si="62"/>
        <v>0</v>
      </c>
      <c r="AG730" s="2111">
        <f t="shared" si="63"/>
        <v>2</v>
      </c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  <c r="BP730" s="46"/>
      <c r="BQ730" s="46"/>
      <c r="BR730" s="46"/>
      <c r="BS730" s="46"/>
      <c r="BT730" s="46"/>
      <c r="BU730" s="46"/>
      <c r="BV730" s="46"/>
      <c r="BW730" s="46"/>
      <c r="BX730" s="46"/>
      <c r="BY730" s="46"/>
      <c r="BZ730" s="46"/>
      <c r="CA730" s="46"/>
      <c r="CB730" s="46"/>
      <c r="CC730" s="46"/>
      <c r="CD730" s="46"/>
      <c r="CE730" s="46"/>
      <c r="CF730" s="46"/>
      <c r="CG730" s="46"/>
      <c r="CH730" s="46"/>
      <c r="CI730" s="46"/>
      <c r="CJ730" s="46"/>
      <c r="CK730" s="46"/>
      <c r="CL730" s="46"/>
      <c r="CM730" s="46"/>
      <c r="CN730" s="46"/>
      <c r="CO730" s="46"/>
      <c r="CP730" s="46"/>
      <c r="CQ730" s="46"/>
      <c r="CR730" s="46"/>
      <c r="CS730" s="46"/>
      <c r="CT730" s="46"/>
      <c r="CU730" s="46"/>
      <c r="CV730" s="46"/>
      <c r="CW730" s="46"/>
      <c r="CX730" s="46"/>
      <c r="CY730" s="46"/>
      <c r="CZ730" s="46"/>
      <c r="DA730" s="46"/>
      <c r="DB730" s="46"/>
      <c r="DC730" s="46"/>
      <c r="DD730" s="46"/>
      <c r="DE730" s="46"/>
      <c r="DF730" s="46"/>
      <c r="DG730" s="46"/>
      <c r="DH730" s="46"/>
      <c r="DI730" s="46"/>
      <c r="DJ730" s="46"/>
      <c r="DK730" s="46"/>
      <c r="DL730" s="46"/>
      <c r="DM730" s="46"/>
      <c r="DN730" s="46"/>
      <c r="DO730" s="46"/>
      <c r="DP730" s="46"/>
      <c r="DQ730" s="46"/>
      <c r="DR730" s="46"/>
      <c r="DS730" s="46"/>
      <c r="DT730" s="46"/>
      <c r="DU730" s="46"/>
      <c r="DV730" s="46"/>
      <c r="DW730" s="46"/>
      <c r="DX730" s="46"/>
      <c r="DY730" s="46"/>
      <c r="DZ730" s="46"/>
      <c r="EA730" s="46"/>
      <c r="EB730" s="46"/>
      <c r="EC730" s="46"/>
      <c r="ED730" s="46"/>
      <c r="EE730" s="46"/>
      <c r="EF730" s="46"/>
      <c r="EG730" s="46"/>
      <c r="EH730" s="46"/>
      <c r="EI730" s="46"/>
      <c r="EJ730" s="46"/>
      <c r="EK730" s="46"/>
      <c r="EL730" s="46"/>
      <c r="EM730" s="46"/>
      <c r="EN730" s="46"/>
      <c r="EO730" s="46"/>
      <c r="EP730" s="46"/>
      <c r="EQ730" s="46"/>
      <c r="ER730" s="46"/>
      <c r="ES730" s="46"/>
      <c r="ET730" s="46"/>
      <c r="EU730" s="46"/>
      <c r="EV730" s="46"/>
      <c r="EW730" s="46"/>
      <c r="EX730" s="46"/>
      <c r="EY730" s="46"/>
      <c r="EZ730" s="46"/>
      <c r="FA730" s="46"/>
      <c r="FB730" s="46"/>
      <c r="FC730" s="46"/>
      <c r="FD730" s="46"/>
      <c r="FE730" s="46"/>
      <c r="FF730" s="46"/>
      <c r="FG730" s="46"/>
      <c r="FH730" s="46"/>
      <c r="FI730" s="46"/>
      <c r="FJ730" s="46"/>
      <c r="FK730" s="46"/>
      <c r="FL730" s="46"/>
      <c r="FM730" s="46"/>
      <c r="FN730" s="46"/>
      <c r="FO730" s="46"/>
      <c r="FP730" s="46"/>
      <c r="FQ730" s="46"/>
      <c r="FR730" s="46"/>
      <c r="FS730" s="46"/>
      <c r="FT730" s="46"/>
      <c r="FU730" s="46"/>
      <c r="FV730" s="46"/>
      <c r="FW730" s="46"/>
      <c r="FX730" s="46"/>
      <c r="FY730" s="46"/>
      <c r="FZ730" s="46"/>
      <c r="GA730" s="46"/>
      <c r="GB730" s="46"/>
      <c r="GC730" s="46"/>
      <c r="GD730" s="46"/>
      <c r="GE730" s="46"/>
      <c r="GF730" s="46"/>
      <c r="GG730" s="46"/>
      <c r="GH730" s="46"/>
      <c r="GI730" s="46"/>
      <c r="GJ730" s="46"/>
      <c r="GK730" s="46"/>
      <c r="GL730" s="46"/>
      <c r="GM730" s="46"/>
      <c r="GN730" s="46"/>
      <c r="GO730" s="46"/>
      <c r="GP730" s="46"/>
      <c r="GQ730" s="46"/>
      <c r="GR730" s="46"/>
      <c r="GS730" s="46"/>
      <c r="GT730" s="46"/>
      <c r="GU730" s="46"/>
      <c r="GV730" s="46"/>
      <c r="GW730" s="46"/>
      <c r="GX730" s="46"/>
      <c r="GY730" s="46"/>
      <c r="GZ730" s="46"/>
      <c r="HA730" s="46"/>
      <c r="HB730" s="46"/>
      <c r="HC730" s="46"/>
      <c r="HD730" s="46"/>
      <c r="HE730" s="46"/>
      <c r="HF730" s="46"/>
      <c r="HG730" s="46"/>
      <c r="HH730" s="46"/>
      <c r="HI730" s="46"/>
      <c r="HJ730" s="46"/>
      <c r="HK730" s="46"/>
      <c r="HL730" s="46"/>
      <c r="HM730" s="46"/>
      <c r="HN730" s="46"/>
      <c r="HO730" s="46"/>
      <c r="HP730" s="46"/>
      <c r="HQ730" s="46"/>
      <c r="HR730" s="46"/>
      <c r="HS730" s="46"/>
      <c r="HT730" s="46"/>
      <c r="HU730" s="46"/>
      <c r="HV730" s="46"/>
      <c r="HW730" s="46"/>
      <c r="HX730" s="46"/>
      <c r="HY730" s="46"/>
      <c r="HZ730" s="46"/>
      <c r="IA730" s="46"/>
      <c r="IB730" s="46"/>
      <c r="IC730" s="46"/>
      <c r="ID730" s="46"/>
      <c r="IE730" s="46"/>
      <c r="IF730" s="46"/>
      <c r="IG730" s="46"/>
      <c r="IH730" s="46"/>
      <c r="II730" s="46"/>
      <c r="IJ730" s="46"/>
      <c r="IK730" s="46"/>
      <c r="IL730" s="46"/>
      <c r="IM730" s="46"/>
      <c r="IN730" s="46"/>
      <c r="IO730" s="46"/>
      <c r="IP730" s="46"/>
      <c r="IQ730" s="46"/>
      <c r="IR730" s="46"/>
      <c r="IS730" s="46"/>
      <c r="IT730" s="46"/>
      <c r="IU730" s="46"/>
      <c r="IV730" s="46"/>
      <c r="IW730" s="46"/>
      <c r="IX730" s="46"/>
      <c r="IY730" s="46"/>
      <c r="IZ730" s="46"/>
      <c r="JA730" s="46"/>
      <c r="JB730" s="46"/>
      <c r="JC730" s="46"/>
      <c r="JD730" s="46"/>
      <c r="JE730" s="46"/>
    </row>
    <row r="731" spans="1:265" s="7" customFormat="1" ht="15" customHeight="1" thickBot="1" x14ac:dyDescent="0.25">
      <c r="A731" s="275"/>
      <c r="B731" s="92" t="s">
        <v>447</v>
      </c>
      <c r="C731" s="115"/>
      <c r="D731" s="931" t="s">
        <v>472</v>
      </c>
      <c r="E731" s="904"/>
      <c r="F731" s="474"/>
      <c r="G731" s="475"/>
      <c r="H731" s="411" t="s">
        <v>509</v>
      </c>
      <c r="I731" s="411" t="s">
        <v>1848</v>
      </c>
      <c r="J731" s="1830" t="s">
        <v>1424</v>
      </c>
      <c r="K731" s="743" t="s">
        <v>1508</v>
      </c>
      <c r="L731" s="412"/>
      <c r="M731" s="530"/>
      <c r="N731" s="530"/>
      <c r="O731" s="412"/>
      <c r="P731" s="2159">
        <f t="shared" si="61"/>
        <v>0</v>
      </c>
      <c r="Q731" s="313"/>
      <c r="R731" s="314"/>
      <c r="S731" s="314"/>
      <c r="T731" s="314"/>
      <c r="U731" s="314"/>
      <c r="V731" s="314"/>
      <c r="W731" s="315">
        <v>4</v>
      </c>
      <c r="X731" s="275">
        <f>SUBTOTAL(9,Q720:W731)</f>
        <v>40</v>
      </c>
      <c r="Y731" s="72">
        <f>X731</f>
        <v>40</v>
      </c>
      <c r="Z731" s="63"/>
      <c r="AA731" s="46"/>
      <c r="AB731" s="46"/>
      <c r="AC731" s="46" t="str">
        <f t="shared" si="64"/>
        <v/>
      </c>
      <c r="AD731" s="46"/>
      <c r="AE731" s="46"/>
      <c r="AF731" s="2111">
        <f t="shared" si="62"/>
        <v>0</v>
      </c>
      <c r="AG731" s="2111">
        <f t="shared" si="63"/>
        <v>4</v>
      </c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  <c r="BP731" s="46"/>
      <c r="BQ731" s="46"/>
      <c r="BR731" s="46"/>
      <c r="BS731" s="46"/>
      <c r="BT731" s="46"/>
      <c r="BU731" s="46"/>
      <c r="BV731" s="46"/>
      <c r="BW731" s="46"/>
      <c r="BX731" s="46"/>
      <c r="BY731" s="46"/>
      <c r="BZ731" s="46"/>
      <c r="CA731" s="46"/>
      <c r="CB731" s="46"/>
      <c r="CC731" s="46"/>
      <c r="CD731" s="46"/>
      <c r="CE731" s="46"/>
      <c r="CF731" s="46"/>
      <c r="CG731" s="46"/>
      <c r="CH731" s="46"/>
      <c r="CI731" s="46"/>
      <c r="CJ731" s="46"/>
      <c r="CK731" s="46"/>
      <c r="CL731" s="46"/>
      <c r="CM731" s="46"/>
      <c r="CN731" s="46"/>
      <c r="CO731" s="46"/>
      <c r="CP731" s="46"/>
      <c r="CQ731" s="46"/>
      <c r="CR731" s="46"/>
      <c r="CS731" s="46"/>
      <c r="CT731" s="46"/>
      <c r="CU731" s="46"/>
      <c r="CV731" s="46"/>
      <c r="CW731" s="46"/>
      <c r="CX731" s="46"/>
      <c r="CY731" s="46"/>
      <c r="CZ731" s="46"/>
      <c r="DA731" s="46"/>
      <c r="DB731" s="46"/>
      <c r="DC731" s="46"/>
      <c r="DD731" s="46"/>
      <c r="DE731" s="46"/>
      <c r="DF731" s="46"/>
      <c r="DG731" s="46"/>
      <c r="DH731" s="46"/>
      <c r="DI731" s="46"/>
      <c r="DJ731" s="46"/>
      <c r="DK731" s="46"/>
      <c r="DL731" s="46"/>
      <c r="DM731" s="46"/>
      <c r="DN731" s="46"/>
      <c r="DO731" s="46"/>
      <c r="DP731" s="46"/>
      <c r="DQ731" s="46"/>
      <c r="DR731" s="46"/>
      <c r="DS731" s="46"/>
      <c r="DT731" s="46"/>
      <c r="DU731" s="46"/>
      <c r="DV731" s="46"/>
      <c r="DW731" s="46"/>
      <c r="DX731" s="46"/>
      <c r="DY731" s="46"/>
      <c r="DZ731" s="46"/>
      <c r="EA731" s="46"/>
      <c r="EB731" s="46"/>
      <c r="EC731" s="46"/>
      <c r="ED731" s="46"/>
      <c r="EE731" s="46"/>
      <c r="EF731" s="46"/>
      <c r="EG731" s="46"/>
      <c r="EH731" s="46"/>
      <c r="EI731" s="46"/>
      <c r="EJ731" s="46"/>
      <c r="EK731" s="46"/>
      <c r="EL731" s="46"/>
      <c r="EM731" s="46"/>
      <c r="EN731" s="46"/>
      <c r="EO731" s="46"/>
      <c r="EP731" s="46"/>
      <c r="EQ731" s="46"/>
      <c r="ER731" s="46"/>
      <c r="ES731" s="46"/>
      <c r="ET731" s="46"/>
      <c r="EU731" s="46"/>
      <c r="EV731" s="46"/>
      <c r="EW731" s="46"/>
      <c r="EX731" s="46"/>
      <c r="EY731" s="46"/>
      <c r="EZ731" s="46"/>
      <c r="FA731" s="46"/>
      <c r="FB731" s="46"/>
      <c r="FC731" s="46"/>
      <c r="FD731" s="46"/>
      <c r="FE731" s="46"/>
      <c r="FF731" s="46"/>
      <c r="FG731" s="46"/>
      <c r="FH731" s="46"/>
      <c r="FI731" s="46"/>
      <c r="FJ731" s="46"/>
      <c r="FK731" s="46"/>
      <c r="FL731" s="46"/>
      <c r="FM731" s="46"/>
      <c r="FN731" s="46"/>
      <c r="FO731" s="46"/>
      <c r="FP731" s="46"/>
      <c r="FQ731" s="46"/>
      <c r="FR731" s="46"/>
      <c r="FS731" s="46"/>
      <c r="FT731" s="46"/>
      <c r="FU731" s="46"/>
      <c r="FV731" s="46"/>
      <c r="FW731" s="46"/>
      <c r="FX731" s="46"/>
      <c r="FY731" s="46"/>
      <c r="FZ731" s="46"/>
      <c r="GA731" s="46"/>
      <c r="GB731" s="46"/>
      <c r="GC731" s="46"/>
      <c r="GD731" s="46"/>
      <c r="GE731" s="46"/>
      <c r="GF731" s="46"/>
      <c r="GG731" s="46"/>
      <c r="GH731" s="46"/>
      <c r="GI731" s="46"/>
      <c r="GJ731" s="46"/>
      <c r="GK731" s="46"/>
      <c r="GL731" s="46"/>
      <c r="GM731" s="46"/>
      <c r="GN731" s="46"/>
      <c r="GO731" s="46"/>
      <c r="GP731" s="46"/>
      <c r="GQ731" s="46"/>
      <c r="GR731" s="46"/>
      <c r="GS731" s="46"/>
      <c r="GT731" s="46"/>
      <c r="GU731" s="46"/>
      <c r="GV731" s="46"/>
      <c r="GW731" s="46"/>
      <c r="GX731" s="46"/>
      <c r="GY731" s="46"/>
      <c r="GZ731" s="46"/>
      <c r="HA731" s="46"/>
      <c r="HB731" s="46"/>
      <c r="HC731" s="46"/>
      <c r="HD731" s="46"/>
      <c r="HE731" s="46"/>
      <c r="HF731" s="46"/>
      <c r="HG731" s="46"/>
      <c r="HH731" s="46"/>
      <c r="HI731" s="46"/>
      <c r="HJ731" s="46"/>
      <c r="HK731" s="46"/>
      <c r="HL731" s="46"/>
      <c r="HM731" s="46"/>
      <c r="HN731" s="46"/>
      <c r="HO731" s="46"/>
      <c r="HP731" s="46"/>
      <c r="HQ731" s="46"/>
      <c r="HR731" s="46"/>
      <c r="HS731" s="46"/>
      <c r="HT731" s="46"/>
      <c r="HU731" s="46"/>
      <c r="HV731" s="46"/>
      <c r="HW731" s="46"/>
      <c r="HX731" s="46"/>
      <c r="HY731" s="46"/>
      <c r="HZ731" s="46"/>
      <c r="IA731" s="46"/>
      <c r="IB731" s="46"/>
      <c r="IC731" s="46"/>
      <c r="ID731" s="46"/>
      <c r="IE731" s="46"/>
      <c r="IF731" s="46"/>
      <c r="IG731" s="46"/>
      <c r="IH731" s="46"/>
      <c r="II731" s="46"/>
      <c r="IJ731" s="46"/>
      <c r="IK731" s="46"/>
      <c r="IL731" s="46"/>
      <c r="IM731" s="46"/>
      <c r="IN731" s="46"/>
      <c r="IO731" s="46"/>
      <c r="IP731" s="46"/>
      <c r="IQ731" s="46"/>
      <c r="IR731" s="46"/>
      <c r="IS731" s="46"/>
      <c r="IT731" s="46"/>
      <c r="IU731" s="46"/>
      <c r="IV731" s="46"/>
      <c r="IW731" s="46"/>
      <c r="IX731" s="46"/>
      <c r="IY731" s="46"/>
      <c r="IZ731" s="46"/>
      <c r="JA731" s="46"/>
      <c r="JB731" s="46"/>
      <c r="JC731" s="46"/>
      <c r="JD731" s="46"/>
      <c r="JE731" s="46"/>
    </row>
    <row r="732" spans="1:265" s="7" customFormat="1" ht="15" customHeight="1" thickBot="1" x14ac:dyDescent="0.25">
      <c r="A732" s="273">
        <f>+A720+1</f>
        <v>77</v>
      </c>
      <c r="B732" s="630" t="s">
        <v>448</v>
      </c>
      <c r="C732" s="111" t="s">
        <v>35</v>
      </c>
      <c r="D732" s="902" t="s">
        <v>473</v>
      </c>
      <c r="E732" s="842" t="s">
        <v>86</v>
      </c>
      <c r="F732" s="459" t="s">
        <v>497</v>
      </c>
      <c r="G732" s="460" t="s">
        <v>519</v>
      </c>
      <c r="H732" s="207" t="s">
        <v>509</v>
      </c>
      <c r="I732" s="207" t="s">
        <v>515</v>
      </c>
      <c r="J732" s="207"/>
      <c r="K732" s="234" t="s">
        <v>1154</v>
      </c>
      <c r="L732" s="234" t="s">
        <v>97</v>
      </c>
      <c r="M732" s="398" t="s">
        <v>1134</v>
      </c>
      <c r="N732" s="398" t="s">
        <v>24</v>
      </c>
      <c r="O732" s="234" t="s">
        <v>344</v>
      </c>
      <c r="P732" s="2159">
        <f t="shared" si="61"/>
        <v>3</v>
      </c>
      <c r="Q732" s="294">
        <v>3</v>
      </c>
      <c r="R732" s="295"/>
      <c r="S732" s="295"/>
      <c r="T732" s="295"/>
      <c r="U732" s="295"/>
      <c r="V732" s="295"/>
      <c r="W732" s="296"/>
      <c r="X732" s="273"/>
      <c r="Y732" s="273"/>
      <c r="Z732" s="63" t="str">
        <f>C732</f>
        <v>TC</v>
      </c>
      <c r="AA732" s="46" t="s">
        <v>877</v>
      </c>
      <c r="AB732" s="46" t="s">
        <v>880</v>
      </c>
      <c r="AC732" s="46">
        <f t="shared" si="64"/>
        <v>20</v>
      </c>
      <c r="AD732" s="46"/>
      <c r="AE732" s="46"/>
      <c r="AF732" s="2111">
        <f t="shared" si="62"/>
        <v>3</v>
      </c>
      <c r="AG732" s="2111">
        <f t="shared" si="63"/>
        <v>0</v>
      </c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  <c r="BP732" s="46"/>
      <c r="BQ732" s="46"/>
      <c r="BR732" s="46"/>
      <c r="BS732" s="46"/>
      <c r="BT732" s="46"/>
      <c r="BU732" s="46"/>
      <c r="BV732" s="46"/>
      <c r="BW732" s="46"/>
      <c r="BX732" s="46"/>
      <c r="BY732" s="46"/>
      <c r="BZ732" s="46"/>
      <c r="CA732" s="46"/>
      <c r="CB732" s="46"/>
      <c r="CC732" s="46"/>
      <c r="CD732" s="46"/>
      <c r="CE732" s="46"/>
      <c r="CF732" s="46"/>
      <c r="CG732" s="46"/>
      <c r="CH732" s="46"/>
      <c r="CI732" s="46"/>
      <c r="CJ732" s="46"/>
      <c r="CK732" s="46"/>
      <c r="CL732" s="46"/>
      <c r="CM732" s="46"/>
      <c r="CN732" s="46"/>
      <c r="CO732" s="46"/>
      <c r="CP732" s="46"/>
      <c r="CQ732" s="46"/>
      <c r="CR732" s="46"/>
      <c r="CS732" s="46"/>
      <c r="CT732" s="46"/>
      <c r="CU732" s="46"/>
      <c r="CV732" s="46"/>
      <c r="CW732" s="46"/>
      <c r="CX732" s="46"/>
      <c r="CY732" s="46"/>
      <c r="CZ732" s="46"/>
      <c r="DA732" s="46"/>
      <c r="DB732" s="46"/>
      <c r="DC732" s="46"/>
      <c r="DD732" s="46"/>
      <c r="DE732" s="46"/>
      <c r="DF732" s="46"/>
      <c r="DG732" s="46"/>
      <c r="DH732" s="46"/>
      <c r="DI732" s="46"/>
      <c r="DJ732" s="46"/>
      <c r="DK732" s="46"/>
      <c r="DL732" s="46"/>
      <c r="DM732" s="46"/>
      <c r="DN732" s="46"/>
      <c r="DO732" s="46"/>
      <c r="DP732" s="46"/>
      <c r="DQ732" s="46"/>
      <c r="DR732" s="46"/>
      <c r="DS732" s="46"/>
      <c r="DT732" s="46"/>
      <c r="DU732" s="46"/>
      <c r="DV732" s="46"/>
      <c r="DW732" s="46"/>
      <c r="DX732" s="46"/>
      <c r="DY732" s="46"/>
      <c r="DZ732" s="46"/>
      <c r="EA732" s="46"/>
      <c r="EB732" s="46"/>
      <c r="EC732" s="46"/>
      <c r="ED732" s="46"/>
      <c r="EE732" s="46"/>
      <c r="EF732" s="46"/>
      <c r="EG732" s="46"/>
      <c r="EH732" s="46"/>
      <c r="EI732" s="46"/>
      <c r="EJ732" s="46"/>
      <c r="EK732" s="46"/>
      <c r="EL732" s="46"/>
      <c r="EM732" s="46"/>
      <c r="EN732" s="46"/>
      <c r="EO732" s="46"/>
      <c r="EP732" s="46"/>
      <c r="EQ732" s="46"/>
      <c r="ER732" s="46"/>
      <c r="ES732" s="46"/>
      <c r="ET732" s="46"/>
      <c r="EU732" s="46"/>
      <c r="EV732" s="46"/>
      <c r="EW732" s="46"/>
      <c r="EX732" s="46"/>
      <c r="EY732" s="46"/>
      <c r="EZ732" s="46"/>
      <c r="FA732" s="46"/>
      <c r="FB732" s="46"/>
      <c r="FC732" s="46"/>
      <c r="FD732" s="46"/>
      <c r="FE732" s="46"/>
      <c r="FF732" s="46"/>
      <c r="FG732" s="46"/>
      <c r="FH732" s="46"/>
      <c r="FI732" s="46"/>
      <c r="FJ732" s="46"/>
      <c r="FK732" s="46"/>
      <c r="FL732" s="46"/>
      <c r="FM732" s="46"/>
      <c r="FN732" s="46"/>
      <c r="FO732" s="46"/>
      <c r="FP732" s="46"/>
      <c r="FQ732" s="46"/>
      <c r="FR732" s="46"/>
      <c r="FS732" s="46"/>
      <c r="FT732" s="46"/>
      <c r="FU732" s="46"/>
      <c r="FV732" s="46"/>
      <c r="FW732" s="46"/>
      <c r="FX732" s="46"/>
      <c r="FY732" s="46"/>
      <c r="FZ732" s="46"/>
      <c r="GA732" s="46"/>
      <c r="GB732" s="46"/>
      <c r="GC732" s="46"/>
      <c r="GD732" s="46"/>
      <c r="GE732" s="46"/>
      <c r="GF732" s="46"/>
      <c r="GG732" s="46"/>
      <c r="GH732" s="46"/>
      <c r="GI732" s="46"/>
      <c r="GJ732" s="46"/>
      <c r="GK732" s="46"/>
      <c r="GL732" s="46"/>
      <c r="GM732" s="46"/>
      <c r="GN732" s="46"/>
      <c r="GO732" s="46"/>
      <c r="GP732" s="46"/>
      <c r="GQ732" s="46"/>
      <c r="GR732" s="46"/>
      <c r="GS732" s="46"/>
      <c r="GT732" s="46"/>
      <c r="GU732" s="46"/>
      <c r="GV732" s="46"/>
      <c r="GW732" s="46"/>
      <c r="GX732" s="46"/>
      <c r="GY732" s="46"/>
      <c r="GZ732" s="46"/>
      <c r="HA732" s="46"/>
      <c r="HB732" s="46"/>
      <c r="HC732" s="46"/>
      <c r="HD732" s="46"/>
      <c r="HE732" s="46"/>
      <c r="HF732" s="46"/>
      <c r="HG732" s="46"/>
      <c r="HH732" s="46"/>
      <c r="HI732" s="46"/>
      <c r="HJ732" s="46"/>
      <c r="HK732" s="46"/>
      <c r="HL732" s="46"/>
      <c r="HM732" s="46"/>
      <c r="HN732" s="46"/>
      <c r="HO732" s="46"/>
      <c r="HP732" s="46"/>
      <c r="HQ732" s="46"/>
      <c r="HR732" s="46"/>
      <c r="HS732" s="46"/>
      <c r="HT732" s="46"/>
      <c r="HU732" s="46"/>
      <c r="HV732" s="46"/>
      <c r="HW732" s="46"/>
      <c r="HX732" s="46"/>
      <c r="HY732" s="46"/>
      <c r="HZ732" s="46"/>
      <c r="IA732" s="46"/>
      <c r="IB732" s="46"/>
      <c r="IC732" s="46"/>
      <c r="ID732" s="46"/>
      <c r="IE732" s="46"/>
      <c r="IF732" s="46"/>
      <c r="IG732" s="46"/>
      <c r="IH732" s="46"/>
      <c r="II732" s="46"/>
      <c r="IJ732" s="46"/>
      <c r="IK732" s="46"/>
      <c r="IL732" s="46"/>
      <c r="IM732" s="46"/>
      <c r="IN732" s="46"/>
      <c r="IO732" s="46"/>
      <c r="IP732" s="46"/>
      <c r="IQ732" s="46"/>
      <c r="IR732" s="46"/>
      <c r="IS732" s="46"/>
      <c r="IT732" s="46"/>
      <c r="IU732" s="46"/>
      <c r="IV732" s="46"/>
      <c r="IW732" s="46"/>
      <c r="IX732" s="46"/>
      <c r="IY732" s="46"/>
      <c r="IZ732" s="46"/>
      <c r="JA732" s="46"/>
      <c r="JB732" s="46"/>
      <c r="JC732" s="46"/>
      <c r="JD732" s="46"/>
      <c r="JE732" s="46"/>
    </row>
    <row r="733" spans="1:265" s="7" customFormat="1" ht="15" customHeight="1" thickBot="1" x14ac:dyDescent="0.25">
      <c r="A733" s="790"/>
      <c r="B733" s="73" t="s">
        <v>448</v>
      </c>
      <c r="C733" s="113"/>
      <c r="D733" s="892" t="s">
        <v>473</v>
      </c>
      <c r="E733" s="900"/>
      <c r="F733" s="472"/>
      <c r="G733" s="473"/>
      <c r="H733" s="186" t="s">
        <v>509</v>
      </c>
      <c r="I733" s="186" t="s">
        <v>515</v>
      </c>
      <c r="J733" s="186"/>
      <c r="K733" s="229" t="s">
        <v>1154</v>
      </c>
      <c r="L733" s="229" t="s">
        <v>97</v>
      </c>
      <c r="M733" s="397" t="s">
        <v>1134</v>
      </c>
      <c r="N733" s="397" t="s">
        <v>98</v>
      </c>
      <c r="O733" s="229" t="s">
        <v>344</v>
      </c>
      <c r="P733" s="2159">
        <f t="shared" si="61"/>
        <v>3</v>
      </c>
      <c r="Q733" s="297">
        <v>3</v>
      </c>
      <c r="R733" s="298"/>
      <c r="S733" s="298"/>
      <c r="T733" s="298"/>
      <c r="U733" s="298"/>
      <c r="V733" s="298"/>
      <c r="W733" s="299"/>
      <c r="X733" s="274"/>
      <c r="Y733" s="274"/>
      <c r="Z733" s="63"/>
      <c r="AA733" s="46"/>
      <c r="AB733" s="46"/>
      <c r="AC733" s="46" t="str">
        <f t="shared" si="64"/>
        <v/>
      </c>
      <c r="AD733" s="46"/>
      <c r="AE733" s="46"/>
      <c r="AF733" s="2111">
        <f t="shared" si="62"/>
        <v>3</v>
      </c>
      <c r="AG733" s="2111">
        <f t="shared" si="63"/>
        <v>0</v>
      </c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6"/>
      <c r="CG733" s="46"/>
      <c r="CH733" s="46"/>
      <c r="CI733" s="46"/>
      <c r="CJ733" s="46"/>
      <c r="CK733" s="46"/>
      <c r="CL733" s="46"/>
      <c r="CM733" s="46"/>
      <c r="CN733" s="46"/>
      <c r="CO733" s="46"/>
      <c r="CP733" s="46"/>
      <c r="CQ733" s="46"/>
      <c r="CR733" s="46"/>
      <c r="CS733" s="46"/>
      <c r="CT733" s="46"/>
      <c r="CU733" s="46"/>
      <c r="CV733" s="46"/>
      <c r="CW733" s="46"/>
      <c r="CX733" s="46"/>
      <c r="CY733" s="46"/>
      <c r="CZ733" s="46"/>
      <c r="DA733" s="46"/>
      <c r="DB733" s="46"/>
      <c r="DC733" s="46"/>
      <c r="DD733" s="46"/>
      <c r="DE733" s="46"/>
      <c r="DF733" s="46"/>
      <c r="DG733" s="46"/>
      <c r="DH733" s="46"/>
      <c r="DI733" s="46"/>
      <c r="DJ733" s="46"/>
      <c r="DK733" s="46"/>
      <c r="DL733" s="46"/>
      <c r="DM733" s="46"/>
      <c r="DN733" s="46"/>
      <c r="DO733" s="46"/>
      <c r="DP733" s="46"/>
      <c r="DQ733" s="46"/>
      <c r="DR733" s="46"/>
      <c r="DS733" s="46"/>
      <c r="DT733" s="46"/>
      <c r="DU733" s="46"/>
      <c r="DV733" s="46"/>
      <c r="DW733" s="46"/>
      <c r="DX733" s="46"/>
      <c r="DY733" s="46"/>
      <c r="DZ733" s="46"/>
      <c r="EA733" s="46"/>
      <c r="EB733" s="46"/>
      <c r="EC733" s="46"/>
      <c r="ED733" s="46"/>
      <c r="EE733" s="46"/>
      <c r="EF733" s="46"/>
      <c r="EG733" s="46"/>
      <c r="EH733" s="46"/>
      <c r="EI733" s="46"/>
      <c r="EJ733" s="46"/>
      <c r="EK733" s="46"/>
      <c r="EL733" s="46"/>
      <c r="EM733" s="46"/>
      <c r="EN733" s="46"/>
      <c r="EO733" s="46"/>
      <c r="EP733" s="46"/>
      <c r="EQ733" s="46"/>
      <c r="ER733" s="46"/>
      <c r="ES733" s="46"/>
      <c r="ET733" s="46"/>
      <c r="EU733" s="46"/>
      <c r="EV733" s="46"/>
      <c r="EW733" s="46"/>
      <c r="EX733" s="46"/>
      <c r="EY733" s="46"/>
      <c r="EZ733" s="46"/>
      <c r="FA733" s="46"/>
      <c r="FB733" s="46"/>
      <c r="FC733" s="46"/>
      <c r="FD733" s="46"/>
      <c r="FE733" s="46"/>
      <c r="FF733" s="46"/>
      <c r="FG733" s="46"/>
      <c r="FH733" s="46"/>
      <c r="FI733" s="46"/>
      <c r="FJ733" s="46"/>
      <c r="FK733" s="46"/>
      <c r="FL733" s="46"/>
      <c r="FM733" s="46"/>
      <c r="FN733" s="46"/>
      <c r="FO733" s="46"/>
      <c r="FP733" s="46"/>
      <c r="FQ733" s="46"/>
      <c r="FR733" s="46"/>
      <c r="FS733" s="46"/>
      <c r="FT733" s="46"/>
      <c r="FU733" s="46"/>
      <c r="FV733" s="46"/>
      <c r="FW733" s="46"/>
      <c r="FX733" s="46"/>
      <c r="FY733" s="46"/>
      <c r="FZ733" s="46"/>
      <c r="GA733" s="46"/>
      <c r="GB733" s="46"/>
      <c r="GC733" s="46"/>
      <c r="GD733" s="46"/>
      <c r="GE733" s="46"/>
      <c r="GF733" s="46"/>
      <c r="GG733" s="46"/>
      <c r="GH733" s="46"/>
      <c r="GI733" s="46"/>
      <c r="GJ733" s="46"/>
      <c r="GK733" s="46"/>
      <c r="GL733" s="46"/>
      <c r="GM733" s="46"/>
      <c r="GN733" s="46"/>
      <c r="GO733" s="46"/>
      <c r="GP733" s="46"/>
      <c r="GQ733" s="46"/>
      <c r="GR733" s="46"/>
      <c r="GS733" s="46"/>
      <c r="GT733" s="46"/>
      <c r="GU733" s="46"/>
      <c r="GV733" s="46"/>
      <c r="GW733" s="46"/>
      <c r="GX733" s="46"/>
      <c r="GY733" s="46"/>
      <c r="GZ733" s="46"/>
      <c r="HA733" s="46"/>
      <c r="HB733" s="46"/>
      <c r="HC733" s="46"/>
      <c r="HD733" s="46"/>
      <c r="HE733" s="46"/>
      <c r="HF733" s="46"/>
      <c r="HG733" s="46"/>
      <c r="HH733" s="46"/>
      <c r="HI733" s="46"/>
      <c r="HJ733" s="46"/>
      <c r="HK733" s="46"/>
      <c r="HL733" s="46"/>
      <c r="HM733" s="46"/>
      <c r="HN733" s="46"/>
      <c r="HO733" s="46"/>
      <c r="HP733" s="46"/>
      <c r="HQ733" s="46"/>
      <c r="HR733" s="46"/>
      <c r="HS733" s="46"/>
      <c r="HT733" s="46"/>
      <c r="HU733" s="46"/>
      <c r="HV733" s="46"/>
      <c r="HW733" s="46"/>
      <c r="HX733" s="46"/>
      <c r="HY733" s="46"/>
      <c r="HZ733" s="46"/>
      <c r="IA733" s="46"/>
      <c r="IB733" s="46"/>
      <c r="IC733" s="46"/>
      <c r="ID733" s="46"/>
      <c r="IE733" s="46"/>
      <c r="IF733" s="46"/>
      <c r="IG733" s="46"/>
      <c r="IH733" s="46"/>
      <c r="II733" s="46"/>
      <c r="IJ733" s="46"/>
      <c r="IK733" s="46"/>
      <c r="IL733" s="46"/>
      <c r="IM733" s="46"/>
      <c r="IN733" s="46"/>
      <c r="IO733" s="46"/>
      <c r="IP733" s="46"/>
      <c r="IQ733" s="46"/>
      <c r="IR733" s="46"/>
      <c r="IS733" s="46"/>
      <c r="IT733" s="46"/>
      <c r="IU733" s="46"/>
      <c r="IV733" s="46"/>
      <c r="IW733" s="46"/>
      <c r="IX733" s="46"/>
      <c r="IY733" s="46"/>
      <c r="IZ733" s="46"/>
      <c r="JA733" s="46"/>
      <c r="JB733" s="46"/>
      <c r="JC733" s="46"/>
      <c r="JD733" s="46"/>
      <c r="JE733" s="46"/>
    </row>
    <row r="734" spans="1:265" s="7" customFormat="1" ht="15" customHeight="1" thickBot="1" x14ac:dyDescent="0.25">
      <c r="A734" s="790"/>
      <c r="B734" s="73" t="s">
        <v>448</v>
      </c>
      <c r="C734" s="113"/>
      <c r="D734" s="892" t="s">
        <v>473</v>
      </c>
      <c r="E734" s="900"/>
      <c r="F734" s="472"/>
      <c r="G734" s="473"/>
      <c r="H734" s="186" t="s">
        <v>509</v>
      </c>
      <c r="I734" s="186" t="s">
        <v>515</v>
      </c>
      <c r="J734" s="186"/>
      <c r="K734" s="229" t="s">
        <v>1154</v>
      </c>
      <c r="L734" s="229" t="s">
        <v>97</v>
      </c>
      <c r="M734" s="397" t="s">
        <v>1134</v>
      </c>
      <c r="N734" s="397" t="s">
        <v>395</v>
      </c>
      <c r="O734" s="229" t="s">
        <v>344</v>
      </c>
      <c r="P734" s="2159">
        <f t="shared" si="61"/>
        <v>3</v>
      </c>
      <c r="Q734" s="297">
        <v>3</v>
      </c>
      <c r="R734" s="298"/>
      <c r="S734" s="298"/>
      <c r="T734" s="298"/>
      <c r="U734" s="298"/>
      <c r="V734" s="298"/>
      <c r="W734" s="299"/>
      <c r="X734" s="274"/>
      <c r="Y734" s="274"/>
      <c r="Z734" s="63"/>
      <c r="AA734" s="46"/>
      <c r="AB734" s="46"/>
      <c r="AC734" s="46" t="str">
        <f t="shared" si="64"/>
        <v/>
      </c>
      <c r="AD734" s="46"/>
      <c r="AE734" s="46"/>
      <c r="AF734" s="2111">
        <f t="shared" si="62"/>
        <v>3</v>
      </c>
      <c r="AG734" s="2111">
        <f t="shared" si="63"/>
        <v>0</v>
      </c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  <c r="BP734" s="46"/>
      <c r="BQ734" s="46"/>
      <c r="BR734" s="46"/>
      <c r="BS734" s="46"/>
      <c r="BT734" s="46"/>
      <c r="BU734" s="46"/>
      <c r="BV734" s="46"/>
      <c r="BW734" s="46"/>
      <c r="BX734" s="46"/>
      <c r="BY734" s="46"/>
      <c r="BZ734" s="46"/>
      <c r="CA734" s="46"/>
      <c r="CB734" s="46"/>
      <c r="CC734" s="46"/>
      <c r="CD734" s="46"/>
      <c r="CE734" s="46"/>
      <c r="CF734" s="46"/>
      <c r="CG734" s="46"/>
      <c r="CH734" s="46"/>
      <c r="CI734" s="46"/>
      <c r="CJ734" s="46"/>
      <c r="CK734" s="46"/>
      <c r="CL734" s="46"/>
      <c r="CM734" s="46"/>
      <c r="CN734" s="46"/>
      <c r="CO734" s="46"/>
      <c r="CP734" s="46"/>
      <c r="CQ734" s="46"/>
      <c r="CR734" s="46"/>
      <c r="CS734" s="46"/>
      <c r="CT734" s="46"/>
      <c r="CU734" s="46"/>
      <c r="CV734" s="46"/>
      <c r="CW734" s="46"/>
      <c r="CX734" s="46"/>
      <c r="CY734" s="46"/>
      <c r="CZ734" s="46"/>
      <c r="DA734" s="46"/>
      <c r="DB734" s="46"/>
      <c r="DC734" s="46"/>
      <c r="DD734" s="46"/>
      <c r="DE734" s="46"/>
      <c r="DF734" s="46"/>
      <c r="DG734" s="46"/>
      <c r="DH734" s="46"/>
      <c r="DI734" s="46"/>
      <c r="DJ734" s="46"/>
      <c r="DK734" s="46"/>
      <c r="DL734" s="46"/>
      <c r="DM734" s="46"/>
      <c r="DN734" s="46"/>
      <c r="DO734" s="46"/>
      <c r="DP734" s="46"/>
      <c r="DQ734" s="46"/>
      <c r="DR734" s="46"/>
      <c r="DS734" s="46"/>
      <c r="DT734" s="46"/>
      <c r="DU734" s="46"/>
      <c r="DV734" s="46"/>
      <c r="DW734" s="46"/>
      <c r="DX734" s="46"/>
      <c r="DY734" s="46"/>
      <c r="DZ734" s="46"/>
      <c r="EA734" s="46"/>
      <c r="EB734" s="46"/>
      <c r="EC734" s="46"/>
      <c r="ED734" s="46"/>
      <c r="EE734" s="46"/>
      <c r="EF734" s="46"/>
      <c r="EG734" s="46"/>
      <c r="EH734" s="46"/>
      <c r="EI734" s="46"/>
      <c r="EJ734" s="46"/>
      <c r="EK734" s="46"/>
      <c r="EL734" s="46"/>
      <c r="EM734" s="46"/>
      <c r="EN734" s="46"/>
      <c r="EO734" s="46"/>
      <c r="EP734" s="46"/>
      <c r="EQ734" s="46"/>
      <c r="ER734" s="46"/>
      <c r="ES734" s="46"/>
      <c r="ET734" s="46"/>
      <c r="EU734" s="46"/>
      <c r="EV734" s="46"/>
      <c r="EW734" s="46"/>
      <c r="EX734" s="46"/>
      <c r="EY734" s="46"/>
      <c r="EZ734" s="46"/>
      <c r="FA734" s="46"/>
      <c r="FB734" s="46"/>
      <c r="FC734" s="46"/>
      <c r="FD734" s="46"/>
      <c r="FE734" s="46"/>
      <c r="FF734" s="46"/>
      <c r="FG734" s="46"/>
      <c r="FH734" s="46"/>
      <c r="FI734" s="46"/>
      <c r="FJ734" s="46"/>
      <c r="FK734" s="46"/>
      <c r="FL734" s="46"/>
      <c r="FM734" s="46"/>
      <c r="FN734" s="46"/>
      <c r="FO734" s="46"/>
      <c r="FP734" s="46"/>
      <c r="FQ734" s="46"/>
      <c r="FR734" s="46"/>
      <c r="FS734" s="46"/>
      <c r="FT734" s="46"/>
      <c r="FU734" s="46"/>
      <c r="FV734" s="46"/>
      <c r="FW734" s="46"/>
      <c r="FX734" s="46"/>
      <c r="FY734" s="46"/>
      <c r="FZ734" s="46"/>
      <c r="GA734" s="46"/>
      <c r="GB734" s="46"/>
      <c r="GC734" s="46"/>
      <c r="GD734" s="46"/>
      <c r="GE734" s="46"/>
      <c r="GF734" s="46"/>
      <c r="GG734" s="46"/>
      <c r="GH734" s="46"/>
      <c r="GI734" s="46"/>
      <c r="GJ734" s="46"/>
      <c r="GK734" s="46"/>
      <c r="GL734" s="46"/>
      <c r="GM734" s="46"/>
      <c r="GN734" s="46"/>
      <c r="GO734" s="46"/>
      <c r="GP734" s="46"/>
      <c r="GQ734" s="46"/>
      <c r="GR734" s="46"/>
      <c r="GS734" s="46"/>
      <c r="GT734" s="46"/>
      <c r="GU734" s="46"/>
      <c r="GV734" s="46"/>
      <c r="GW734" s="46"/>
      <c r="GX734" s="46"/>
      <c r="GY734" s="46"/>
      <c r="GZ734" s="46"/>
      <c r="HA734" s="46"/>
      <c r="HB734" s="46"/>
      <c r="HC734" s="46"/>
      <c r="HD734" s="46"/>
      <c r="HE734" s="46"/>
      <c r="HF734" s="46"/>
      <c r="HG734" s="46"/>
      <c r="HH734" s="46"/>
      <c r="HI734" s="46"/>
      <c r="HJ734" s="46"/>
      <c r="HK734" s="46"/>
      <c r="HL734" s="46"/>
      <c r="HM734" s="46"/>
      <c r="HN734" s="46"/>
      <c r="HO734" s="46"/>
      <c r="HP734" s="46"/>
      <c r="HQ734" s="46"/>
      <c r="HR734" s="46"/>
      <c r="HS734" s="46"/>
      <c r="HT734" s="46"/>
      <c r="HU734" s="46"/>
      <c r="HV734" s="46"/>
      <c r="HW734" s="46"/>
      <c r="HX734" s="46"/>
      <c r="HY734" s="46"/>
      <c r="HZ734" s="46"/>
      <c r="IA734" s="46"/>
      <c r="IB734" s="46"/>
      <c r="IC734" s="46"/>
      <c r="ID734" s="46"/>
      <c r="IE734" s="46"/>
      <c r="IF734" s="46"/>
      <c r="IG734" s="46"/>
      <c r="IH734" s="46"/>
      <c r="II734" s="46"/>
      <c r="IJ734" s="46"/>
      <c r="IK734" s="46"/>
      <c r="IL734" s="46"/>
      <c r="IM734" s="46"/>
      <c r="IN734" s="46"/>
      <c r="IO734" s="46"/>
      <c r="IP734" s="46"/>
      <c r="IQ734" s="46"/>
      <c r="IR734" s="46"/>
      <c r="IS734" s="46"/>
      <c r="IT734" s="46"/>
      <c r="IU734" s="46"/>
      <c r="IV734" s="46"/>
      <c r="IW734" s="46"/>
      <c r="IX734" s="46"/>
      <c r="IY734" s="46"/>
      <c r="IZ734" s="46"/>
      <c r="JA734" s="46"/>
      <c r="JB734" s="46"/>
      <c r="JC734" s="46"/>
      <c r="JD734" s="46"/>
      <c r="JE734" s="46"/>
    </row>
    <row r="735" spans="1:265" s="7" customFormat="1" ht="15" customHeight="1" thickBot="1" x14ac:dyDescent="0.25">
      <c r="A735" s="790"/>
      <c r="B735" s="73" t="s">
        <v>448</v>
      </c>
      <c r="C735" s="113"/>
      <c r="D735" s="892" t="s">
        <v>473</v>
      </c>
      <c r="E735" s="900"/>
      <c r="F735" s="472"/>
      <c r="G735" s="473"/>
      <c r="H735" s="186" t="s">
        <v>509</v>
      </c>
      <c r="I735" s="186" t="s">
        <v>515</v>
      </c>
      <c r="J735" s="186"/>
      <c r="K735" s="229" t="s">
        <v>1154</v>
      </c>
      <c r="L735" s="229" t="s">
        <v>97</v>
      </c>
      <c r="M735" s="397" t="s">
        <v>1134</v>
      </c>
      <c r="N735" s="397" t="s">
        <v>325</v>
      </c>
      <c r="O735" s="229" t="s">
        <v>344</v>
      </c>
      <c r="P735" s="2159">
        <f t="shared" si="61"/>
        <v>3</v>
      </c>
      <c r="Q735" s="297">
        <v>3</v>
      </c>
      <c r="R735" s="298"/>
      <c r="S735" s="298"/>
      <c r="T735" s="298"/>
      <c r="U735" s="298"/>
      <c r="V735" s="298"/>
      <c r="W735" s="299"/>
      <c r="X735" s="274"/>
      <c r="Y735" s="274"/>
      <c r="Z735" s="63"/>
      <c r="AA735" s="46"/>
      <c r="AB735" s="46"/>
      <c r="AC735" s="46" t="str">
        <f t="shared" si="64"/>
        <v/>
      </c>
      <c r="AD735" s="46"/>
      <c r="AE735" s="46"/>
      <c r="AF735" s="2111">
        <f t="shared" si="62"/>
        <v>3</v>
      </c>
      <c r="AG735" s="2111">
        <f t="shared" si="63"/>
        <v>0</v>
      </c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  <c r="BP735" s="46"/>
      <c r="BQ735" s="46"/>
      <c r="BR735" s="46"/>
      <c r="BS735" s="46"/>
      <c r="BT735" s="46"/>
      <c r="BU735" s="46"/>
      <c r="BV735" s="46"/>
      <c r="BW735" s="46"/>
      <c r="BX735" s="46"/>
      <c r="BY735" s="46"/>
      <c r="BZ735" s="46"/>
      <c r="CA735" s="46"/>
      <c r="CB735" s="46"/>
      <c r="CC735" s="46"/>
      <c r="CD735" s="46"/>
      <c r="CE735" s="46"/>
      <c r="CF735" s="46"/>
      <c r="CG735" s="46"/>
      <c r="CH735" s="46"/>
      <c r="CI735" s="46"/>
      <c r="CJ735" s="46"/>
      <c r="CK735" s="46"/>
      <c r="CL735" s="46"/>
      <c r="CM735" s="46"/>
      <c r="CN735" s="46"/>
      <c r="CO735" s="46"/>
      <c r="CP735" s="46"/>
      <c r="CQ735" s="46"/>
      <c r="CR735" s="46"/>
      <c r="CS735" s="46"/>
      <c r="CT735" s="46"/>
      <c r="CU735" s="46"/>
      <c r="CV735" s="46"/>
      <c r="CW735" s="46"/>
      <c r="CX735" s="46"/>
      <c r="CY735" s="46"/>
      <c r="CZ735" s="46"/>
      <c r="DA735" s="46"/>
      <c r="DB735" s="46"/>
      <c r="DC735" s="46"/>
      <c r="DD735" s="46"/>
      <c r="DE735" s="46"/>
      <c r="DF735" s="46"/>
      <c r="DG735" s="46"/>
      <c r="DH735" s="46"/>
      <c r="DI735" s="46"/>
      <c r="DJ735" s="46"/>
      <c r="DK735" s="46"/>
      <c r="DL735" s="46"/>
      <c r="DM735" s="46"/>
      <c r="DN735" s="46"/>
      <c r="DO735" s="46"/>
      <c r="DP735" s="46"/>
      <c r="DQ735" s="46"/>
      <c r="DR735" s="46"/>
      <c r="DS735" s="46"/>
      <c r="DT735" s="46"/>
      <c r="DU735" s="46"/>
      <c r="DV735" s="46"/>
      <c r="DW735" s="46"/>
      <c r="DX735" s="46"/>
      <c r="DY735" s="46"/>
      <c r="DZ735" s="46"/>
      <c r="EA735" s="46"/>
      <c r="EB735" s="46"/>
      <c r="EC735" s="46"/>
      <c r="ED735" s="46"/>
      <c r="EE735" s="46"/>
      <c r="EF735" s="46"/>
      <c r="EG735" s="46"/>
      <c r="EH735" s="46"/>
      <c r="EI735" s="46"/>
      <c r="EJ735" s="46"/>
      <c r="EK735" s="46"/>
      <c r="EL735" s="46"/>
      <c r="EM735" s="46"/>
      <c r="EN735" s="46"/>
      <c r="EO735" s="46"/>
      <c r="EP735" s="46"/>
      <c r="EQ735" s="46"/>
      <c r="ER735" s="46"/>
      <c r="ES735" s="46"/>
      <c r="ET735" s="46"/>
      <c r="EU735" s="46"/>
      <c r="EV735" s="46"/>
      <c r="EW735" s="46"/>
      <c r="EX735" s="46"/>
      <c r="EY735" s="46"/>
      <c r="EZ735" s="46"/>
      <c r="FA735" s="46"/>
      <c r="FB735" s="46"/>
      <c r="FC735" s="46"/>
      <c r="FD735" s="46"/>
      <c r="FE735" s="46"/>
      <c r="FF735" s="46"/>
      <c r="FG735" s="46"/>
      <c r="FH735" s="46"/>
      <c r="FI735" s="46"/>
      <c r="FJ735" s="46"/>
      <c r="FK735" s="46"/>
      <c r="FL735" s="46"/>
      <c r="FM735" s="46"/>
      <c r="FN735" s="46"/>
      <c r="FO735" s="46"/>
      <c r="FP735" s="46"/>
      <c r="FQ735" s="46"/>
      <c r="FR735" s="46"/>
      <c r="FS735" s="46"/>
      <c r="FT735" s="46"/>
      <c r="FU735" s="46"/>
      <c r="FV735" s="46"/>
      <c r="FW735" s="46"/>
      <c r="FX735" s="46"/>
      <c r="FY735" s="46"/>
      <c r="FZ735" s="46"/>
      <c r="GA735" s="46"/>
      <c r="GB735" s="46"/>
      <c r="GC735" s="46"/>
      <c r="GD735" s="46"/>
      <c r="GE735" s="46"/>
      <c r="GF735" s="46"/>
      <c r="GG735" s="46"/>
      <c r="GH735" s="46"/>
      <c r="GI735" s="46"/>
      <c r="GJ735" s="46"/>
      <c r="GK735" s="46"/>
      <c r="GL735" s="46"/>
      <c r="GM735" s="46"/>
      <c r="GN735" s="46"/>
      <c r="GO735" s="46"/>
      <c r="GP735" s="46"/>
      <c r="GQ735" s="46"/>
      <c r="GR735" s="46"/>
      <c r="GS735" s="46"/>
      <c r="GT735" s="46"/>
      <c r="GU735" s="46"/>
      <c r="GV735" s="46"/>
      <c r="GW735" s="46"/>
      <c r="GX735" s="46"/>
      <c r="GY735" s="46"/>
      <c r="GZ735" s="46"/>
      <c r="HA735" s="46"/>
      <c r="HB735" s="46"/>
      <c r="HC735" s="46"/>
      <c r="HD735" s="46"/>
      <c r="HE735" s="46"/>
      <c r="HF735" s="46"/>
      <c r="HG735" s="46"/>
      <c r="HH735" s="46"/>
      <c r="HI735" s="46"/>
      <c r="HJ735" s="46"/>
      <c r="HK735" s="46"/>
      <c r="HL735" s="46"/>
      <c r="HM735" s="46"/>
      <c r="HN735" s="46"/>
      <c r="HO735" s="46"/>
      <c r="HP735" s="46"/>
      <c r="HQ735" s="46"/>
      <c r="HR735" s="46"/>
      <c r="HS735" s="46"/>
      <c r="HT735" s="46"/>
      <c r="HU735" s="46"/>
      <c r="HV735" s="46"/>
      <c r="HW735" s="46"/>
      <c r="HX735" s="46"/>
      <c r="HY735" s="46"/>
      <c r="HZ735" s="46"/>
      <c r="IA735" s="46"/>
      <c r="IB735" s="46"/>
      <c r="IC735" s="46"/>
      <c r="ID735" s="46"/>
      <c r="IE735" s="46"/>
      <c r="IF735" s="46"/>
      <c r="IG735" s="46"/>
      <c r="IH735" s="46"/>
      <c r="II735" s="46"/>
      <c r="IJ735" s="46"/>
      <c r="IK735" s="46"/>
      <c r="IL735" s="46"/>
      <c r="IM735" s="46"/>
      <c r="IN735" s="46"/>
      <c r="IO735" s="46"/>
      <c r="IP735" s="46"/>
      <c r="IQ735" s="46"/>
      <c r="IR735" s="46"/>
      <c r="IS735" s="46"/>
      <c r="IT735" s="46"/>
      <c r="IU735" s="46"/>
      <c r="IV735" s="46"/>
      <c r="IW735" s="46"/>
      <c r="IX735" s="46"/>
      <c r="IY735" s="46"/>
      <c r="IZ735" s="46"/>
      <c r="JA735" s="46"/>
      <c r="JB735" s="46"/>
      <c r="JC735" s="46"/>
      <c r="JD735" s="46"/>
      <c r="JE735" s="46"/>
    </row>
    <row r="736" spans="1:265" s="7" customFormat="1" ht="15" customHeight="1" thickBot="1" x14ac:dyDescent="0.25">
      <c r="A736" s="790"/>
      <c r="B736" s="73" t="s">
        <v>448</v>
      </c>
      <c r="C736" s="113"/>
      <c r="D736" s="892" t="s">
        <v>473</v>
      </c>
      <c r="E736" s="900"/>
      <c r="F736" s="472"/>
      <c r="G736" s="473"/>
      <c r="H736" s="186" t="s">
        <v>509</v>
      </c>
      <c r="I736" s="186" t="s">
        <v>515</v>
      </c>
      <c r="J736" s="186"/>
      <c r="K736" s="835" t="s">
        <v>1682</v>
      </c>
      <c r="L736" s="229" t="s">
        <v>97</v>
      </c>
      <c r="M736" s="397" t="s">
        <v>1155</v>
      </c>
      <c r="N736" s="397" t="s">
        <v>24</v>
      </c>
      <c r="O736" s="229" t="s">
        <v>344</v>
      </c>
      <c r="P736" s="2159">
        <f t="shared" si="61"/>
        <v>2</v>
      </c>
      <c r="Q736" s="297">
        <v>2</v>
      </c>
      <c r="R736" s="298"/>
      <c r="S736" s="298"/>
      <c r="T736" s="298"/>
      <c r="U736" s="298"/>
      <c r="V736" s="298"/>
      <c r="W736" s="299"/>
      <c r="X736" s="274"/>
      <c r="Y736" s="274"/>
      <c r="Z736" s="63"/>
      <c r="AA736" s="46"/>
      <c r="AB736" s="46"/>
      <c r="AC736" s="46" t="str">
        <f t="shared" si="64"/>
        <v/>
      </c>
      <c r="AD736" s="46"/>
      <c r="AE736" s="46"/>
      <c r="AF736" s="2111">
        <f t="shared" si="62"/>
        <v>2</v>
      </c>
      <c r="AG736" s="2111">
        <f t="shared" si="63"/>
        <v>0</v>
      </c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  <c r="BP736" s="46"/>
      <c r="BQ736" s="46"/>
      <c r="BR736" s="46"/>
      <c r="BS736" s="46"/>
      <c r="BT736" s="46"/>
      <c r="BU736" s="46"/>
      <c r="BV736" s="46"/>
      <c r="BW736" s="46"/>
      <c r="BX736" s="46"/>
      <c r="BY736" s="46"/>
      <c r="BZ736" s="46"/>
      <c r="CA736" s="46"/>
      <c r="CB736" s="46"/>
      <c r="CC736" s="46"/>
      <c r="CD736" s="46"/>
      <c r="CE736" s="46"/>
      <c r="CF736" s="46"/>
      <c r="CG736" s="46"/>
      <c r="CH736" s="46"/>
      <c r="CI736" s="46"/>
      <c r="CJ736" s="46"/>
      <c r="CK736" s="46"/>
      <c r="CL736" s="46"/>
      <c r="CM736" s="46"/>
      <c r="CN736" s="46"/>
      <c r="CO736" s="46"/>
      <c r="CP736" s="46"/>
      <c r="CQ736" s="46"/>
      <c r="CR736" s="46"/>
      <c r="CS736" s="46"/>
      <c r="CT736" s="46"/>
      <c r="CU736" s="46"/>
      <c r="CV736" s="46"/>
      <c r="CW736" s="46"/>
      <c r="CX736" s="46"/>
      <c r="CY736" s="46"/>
      <c r="CZ736" s="46"/>
      <c r="DA736" s="46"/>
      <c r="DB736" s="46"/>
      <c r="DC736" s="46"/>
      <c r="DD736" s="46"/>
      <c r="DE736" s="46"/>
      <c r="DF736" s="46"/>
      <c r="DG736" s="46"/>
      <c r="DH736" s="46"/>
      <c r="DI736" s="46"/>
      <c r="DJ736" s="46"/>
      <c r="DK736" s="46"/>
      <c r="DL736" s="46"/>
      <c r="DM736" s="46"/>
      <c r="DN736" s="46"/>
      <c r="DO736" s="46"/>
      <c r="DP736" s="46"/>
      <c r="DQ736" s="46"/>
      <c r="DR736" s="46"/>
      <c r="DS736" s="46"/>
      <c r="DT736" s="46"/>
      <c r="DU736" s="46"/>
      <c r="DV736" s="46"/>
      <c r="DW736" s="46"/>
      <c r="DX736" s="46"/>
      <c r="DY736" s="46"/>
      <c r="DZ736" s="46"/>
      <c r="EA736" s="46"/>
      <c r="EB736" s="46"/>
      <c r="EC736" s="46"/>
      <c r="ED736" s="46"/>
      <c r="EE736" s="46"/>
      <c r="EF736" s="46"/>
      <c r="EG736" s="46"/>
      <c r="EH736" s="46"/>
      <c r="EI736" s="46"/>
      <c r="EJ736" s="46"/>
      <c r="EK736" s="46"/>
      <c r="EL736" s="46"/>
      <c r="EM736" s="46"/>
      <c r="EN736" s="46"/>
      <c r="EO736" s="46"/>
      <c r="EP736" s="46"/>
      <c r="EQ736" s="46"/>
      <c r="ER736" s="46"/>
      <c r="ES736" s="46"/>
      <c r="ET736" s="46"/>
      <c r="EU736" s="46"/>
      <c r="EV736" s="46"/>
      <c r="EW736" s="46"/>
      <c r="EX736" s="46"/>
      <c r="EY736" s="46"/>
      <c r="EZ736" s="46"/>
      <c r="FA736" s="46"/>
      <c r="FB736" s="46"/>
      <c r="FC736" s="46"/>
      <c r="FD736" s="46"/>
      <c r="FE736" s="46"/>
      <c r="FF736" s="46"/>
      <c r="FG736" s="46"/>
      <c r="FH736" s="46"/>
      <c r="FI736" s="46"/>
      <c r="FJ736" s="46"/>
      <c r="FK736" s="46"/>
      <c r="FL736" s="46"/>
      <c r="FM736" s="46"/>
      <c r="FN736" s="46"/>
      <c r="FO736" s="46"/>
      <c r="FP736" s="46"/>
      <c r="FQ736" s="46"/>
      <c r="FR736" s="46"/>
      <c r="FS736" s="46"/>
      <c r="FT736" s="46"/>
      <c r="FU736" s="46"/>
      <c r="FV736" s="46"/>
      <c r="FW736" s="46"/>
      <c r="FX736" s="46"/>
      <c r="FY736" s="46"/>
      <c r="FZ736" s="46"/>
      <c r="GA736" s="46"/>
      <c r="GB736" s="46"/>
      <c r="GC736" s="46"/>
      <c r="GD736" s="46"/>
      <c r="GE736" s="46"/>
      <c r="GF736" s="46"/>
      <c r="GG736" s="46"/>
      <c r="GH736" s="46"/>
      <c r="GI736" s="46"/>
      <c r="GJ736" s="46"/>
      <c r="GK736" s="46"/>
      <c r="GL736" s="46"/>
      <c r="GM736" s="46"/>
      <c r="GN736" s="46"/>
      <c r="GO736" s="46"/>
      <c r="GP736" s="46"/>
      <c r="GQ736" s="46"/>
      <c r="GR736" s="46"/>
      <c r="GS736" s="46"/>
      <c r="GT736" s="46"/>
      <c r="GU736" s="46"/>
      <c r="GV736" s="46"/>
      <c r="GW736" s="46"/>
      <c r="GX736" s="46"/>
      <c r="GY736" s="46"/>
      <c r="GZ736" s="46"/>
      <c r="HA736" s="46"/>
      <c r="HB736" s="46"/>
      <c r="HC736" s="46"/>
      <c r="HD736" s="46"/>
      <c r="HE736" s="46"/>
      <c r="HF736" s="46"/>
      <c r="HG736" s="46"/>
      <c r="HH736" s="46"/>
      <c r="HI736" s="46"/>
      <c r="HJ736" s="46"/>
      <c r="HK736" s="46"/>
      <c r="HL736" s="46"/>
      <c r="HM736" s="46"/>
      <c r="HN736" s="46"/>
      <c r="HO736" s="46"/>
      <c r="HP736" s="46"/>
      <c r="HQ736" s="46"/>
      <c r="HR736" s="46"/>
      <c r="HS736" s="46"/>
      <c r="HT736" s="46"/>
      <c r="HU736" s="46"/>
      <c r="HV736" s="46"/>
      <c r="HW736" s="46"/>
      <c r="HX736" s="46"/>
      <c r="HY736" s="46"/>
      <c r="HZ736" s="46"/>
      <c r="IA736" s="46"/>
      <c r="IB736" s="46"/>
      <c r="IC736" s="46"/>
      <c r="ID736" s="46"/>
      <c r="IE736" s="46"/>
      <c r="IF736" s="46"/>
      <c r="IG736" s="46"/>
      <c r="IH736" s="46"/>
      <c r="II736" s="46"/>
      <c r="IJ736" s="46"/>
      <c r="IK736" s="46"/>
      <c r="IL736" s="46"/>
      <c r="IM736" s="46"/>
      <c r="IN736" s="46"/>
      <c r="IO736" s="46"/>
      <c r="IP736" s="46"/>
      <c r="IQ736" s="46"/>
      <c r="IR736" s="46"/>
      <c r="IS736" s="46"/>
      <c r="IT736" s="46"/>
      <c r="IU736" s="46"/>
      <c r="IV736" s="46"/>
      <c r="IW736" s="46"/>
      <c r="IX736" s="46"/>
      <c r="IY736" s="46"/>
      <c r="IZ736" s="46"/>
      <c r="JA736" s="46"/>
      <c r="JB736" s="46"/>
      <c r="JC736" s="46"/>
      <c r="JD736" s="46"/>
      <c r="JE736" s="46"/>
    </row>
    <row r="737" spans="1:265" s="788" customFormat="1" ht="15" customHeight="1" thickBot="1" x14ac:dyDescent="0.25">
      <c r="A737" s="790"/>
      <c r="B737" s="73" t="s">
        <v>448</v>
      </c>
      <c r="C737" s="113"/>
      <c r="D737" s="892" t="s">
        <v>473</v>
      </c>
      <c r="E737" s="900"/>
      <c r="F737" s="472"/>
      <c r="G737" s="473"/>
      <c r="H737" s="191" t="s">
        <v>509</v>
      </c>
      <c r="I737" s="191" t="s">
        <v>515</v>
      </c>
      <c r="J737" s="191"/>
      <c r="K737" s="239" t="s">
        <v>1535</v>
      </c>
      <c r="L737" s="238" t="s">
        <v>97</v>
      </c>
      <c r="M737" s="429" t="s">
        <v>1155</v>
      </c>
      <c r="N737" s="429" t="s">
        <v>98</v>
      </c>
      <c r="O737" s="238" t="s">
        <v>344</v>
      </c>
      <c r="P737" s="2159">
        <f t="shared" si="61"/>
        <v>2</v>
      </c>
      <c r="Q737" s="347">
        <v>2</v>
      </c>
      <c r="R737" s="348"/>
      <c r="S737" s="348"/>
      <c r="T737" s="348"/>
      <c r="U737" s="348"/>
      <c r="V737" s="348"/>
      <c r="W737" s="349"/>
      <c r="X737" s="790"/>
      <c r="Y737" s="790"/>
      <c r="Z737" s="63"/>
      <c r="AA737" s="789"/>
      <c r="AB737" s="789"/>
      <c r="AC737" s="789" t="str">
        <f t="shared" si="64"/>
        <v/>
      </c>
      <c r="AD737" s="789"/>
      <c r="AE737" s="789"/>
      <c r="AF737" s="2111">
        <f t="shared" si="62"/>
        <v>2</v>
      </c>
      <c r="AG737" s="2111">
        <f t="shared" si="63"/>
        <v>0</v>
      </c>
      <c r="AH737" s="789"/>
      <c r="AI737" s="789"/>
      <c r="AJ737" s="789"/>
      <c r="AK737" s="789"/>
      <c r="AL737" s="789"/>
      <c r="AM737" s="789"/>
      <c r="AN737" s="789"/>
      <c r="AO737" s="789"/>
      <c r="AP737" s="789"/>
      <c r="AQ737" s="789"/>
      <c r="AR737" s="789"/>
      <c r="AS737" s="789"/>
      <c r="AT737" s="789"/>
      <c r="AU737" s="789"/>
      <c r="AV737" s="789"/>
      <c r="AW737" s="789"/>
      <c r="AX737" s="789"/>
      <c r="AY737" s="789"/>
      <c r="AZ737" s="789"/>
      <c r="BA737" s="789"/>
      <c r="BB737" s="789"/>
      <c r="BC737" s="789"/>
      <c r="BD737" s="789"/>
      <c r="BE737" s="789"/>
      <c r="BF737" s="789"/>
      <c r="BG737" s="789"/>
      <c r="BH737" s="789"/>
      <c r="BI737" s="789"/>
      <c r="BJ737" s="789"/>
      <c r="BK737" s="789"/>
      <c r="BL737" s="789"/>
      <c r="BM737" s="789"/>
      <c r="BN737" s="789"/>
      <c r="BO737" s="789"/>
      <c r="BP737" s="789"/>
      <c r="BQ737" s="789"/>
      <c r="BR737" s="789"/>
      <c r="BS737" s="789"/>
      <c r="BT737" s="789"/>
      <c r="BU737" s="789"/>
      <c r="BV737" s="789"/>
      <c r="BW737" s="789"/>
      <c r="BX737" s="789"/>
      <c r="BY737" s="789"/>
      <c r="BZ737" s="789"/>
      <c r="CA737" s="789"/>
      <c r="CB737" s="789"/>
      <c r="CC737" s="789"/>
      <c r="CD737" s="789"/>
      <c r="CE737" s="789"/>
      <c r="CF737" s="789"/>
      <c r="CG737" s="789"/>
      <c r="CH737" s="789"/>
      <c r="CI737" s="789"/>
      <c r="CJ737" s="789"/>
      <c r="CK737" s="789"/>
      <c r="CL737" s="789"/>
      <c r="CM737" s="789"/>
      <c r="CN737" s="789"/>
      <c r="CO737" s="789"/>
      <c r="CP737" s="789"/>
      <c r="CQ737" s="789"/>
      <c r="CR737" s="789"/>
      <c r="CS737" s="789"/>
      <c r="CT737" s="789"/>
      <c r="CU737" s="789"/>
      <c r="CV737" s="789"/>
      <c r="CW737" s="789"/>
      <c r="CX737" s="789"/>
      <c r="CY737" s="789"/>
      <c r="CZ737" s="789"/>
      <c r="DA737" s="789"/>
      <c r="DB737" s="789"/>
      <c r="DC737" s="789"/>
      <c r="DD737" s="789"/>
      <c r="DE737" s="789"/>
      <c r="DF737" s="789"/>
      <c r="DG737" s="789"/>
      <c r="DH737" s="789"/>
      <c r="DI737" s="789"/>
      <c r="DJ737" s="789"/>
      <c r="DK737" s="789"/>
      <c r="DL737" s="789"/>
      <c r="DM737" s="789"/>
      <c r="DN737" s="789"/>
      <c r="DO737" s="789"/>
      <c r="DP737" s="789"/>
      <c r="DQ737" s="789"/>
      <c r="DR737" s="789"/>
      <c r="DS737" s="789"/>
      <c r="DT737" s="789"/>
      <c r="DU737" s="789"/>
      <c r="DV737" s="789"/>
      <c r="DW737" s="789"/>
      <c r="DX737" s="789"/>
      <c r="DY737" s="789"/>
      <c r="DZ737" s="789"/>
      <c r="EA737" s="789"/>
      <c r="EB737" s="789"/>
      <c r="EC737" s="789"/>
      <c r="ED737" s="789"/>
      <c r="EE737" s="789"/>
      <c r="EF737" s="789"/>
      <c r="EG737" s="789"/>
      <c r="EH737" s="789"/>
      <c r="EI737" s="789"/>
      <c r="EJ737" s="789"/>
      <c r="EK737" s="789"/>
      <c r="EL737" s="789"/>
      <c r="EM737" s="789"/>
      <c r="EN737" s="789"/>
      <c r="EO737" s="789"/>
      <c r="EP737" s="789"/>
      <c r="EQ737" s="789"/>
      <c r="ER737" s="789"/>
      <c r="ES737" s="789"/>
      <c r="ET737" s="789"/>
      <c r="EU737" s="789"/>
      <c r="EV737" s="789"/>
      <c r="EW737" s="789"/>
      <c r="EX737" s="789"/>
      <c r="EY737" s="789"/>
      <c r="EZ737" s="789"/>
      <c r="FA737" s="789"/>
      <c r="FB737" s="789"/>
      <c r="FC737" s="789"/>
      <c r="FD737" s="789"/>
      <c r="FE737" s="789"/>
      <c r="FF737" s="789"/>
      <c r="FG737" s="789"/>
      <c r="FH737" s="789"/>
      <c r="FI737" s="789"/>
      <c r="FJ737" s="789"/>
      <c r="FK737" s="789"/>
      <c r="FL737" s="789"/>
      <c r="FM737" s="789"/>
      <c r="FN737" s="789"/>
      <c r="FO737" s="789"/>
      <c r="FP737" s="789"/>
      <c r="FQ737" s="789"/>
      <c r="FR737" s="789"/>
      <c r="FS737" s="789"/>
      <c r="FT737" s="789"/>
      <c r="FU737" s="789"/>
      <c r="FV737" s="789"/>
      <c r="FW737" s="789"/>
      <c r="FX737" s="789"/>
      <c r="FY737" s="789"/>
      <c r="FZ737" s="789"/>
      <c r="GA737" s="789"/>
      <c r="GB737" s="789"/>
      <c r="GC737" s="789"/>
      <c r="GD737" s="789"/>
      <c r="GE737" s="789"/>
      <c r="GF737" s="789"/>
      <c r="GG737" s="789"/>
      <c r="GH737" s="789"/>
      <c r="GI737" s="789"/>
      <c r="GJ737" s="789"/>
      <c r="GK737" s="789"/>
      <c r="GL737" s="789"/>
      <c r="GM737" s="789"/>
      <c r="GN737" s="789"/>
      <c r="GO737" s="789"/>
      <c r="GP737" s="789"/>
      <c r="GQ737" s="789"/>
      <c r="GR737" s="789"/>
      <c r="GS737" s="789"/>
      <c r="GT737" s="789"/>
      <c r="GU737" s="789"/>
      <c r="GV737" s="789"/>
      <c r="GW737" s="789"/>
      <c r="GX737" s="789"/>
      <c r="GY737" s="789"/>
      <c r="GZ737" s="789"/>
      <c r="HA737" s="789"/>
      <c r="HB737" s="789"/>
      <c r="HC737" s="789"/>
      <c r="HD737" s="789"/>
      <c r="HE737" s="789"/>
      <c r="HF737" s="789"/>
      <c r="HG737" s="789"/>
      <c r="HH737" s="789"/>
      <c r="HI737" s="789"/>
      <c r="HJ737" s="789"/>
      <c r="HK737" s="789"/>
      <c r="HL737" s="789"/>
      <c r="HM737" s="789"/>
      <c r="HN737" s="789"/>
      <c r="HO737" s="789"/>
      <c r="HP737" s="789"/>
      <c r="HQ737" s="789"/>
      <c r="HR737" s="789"/>
      <c r="HS737" s="789"/>
      <c r="HT737" s="789"/>
      <c r="HU737" s="789"/>
      <c r="HV737" s="789"/>
      <c r="HW737" s="789"/>
      <c r="HX737" s="789"/>
      <c r="HY737" s="789"/>
      <c r="HZ737" s="789"/>
      <c r="IA737" s="789"/>
      <c r="IB737" s="789"/>
      <c r="IC737" s="789"/>
      <c r="ID737" s="789"/>
      <c r="IE737" s="789"/>
      <c r="IF737" s="789"/>
      <c r="IG737" s="789"/>
      <c r="IH737" s="789"/>
      <c r="II737" s="789"/>
      <c r="IJ737" s="789"/>
      <c r="IK737" s="789"/>
      <c r="IL737" s="789"/>
      <c r="IM737" s="789"/>
      <c r="IN737" s="789"/>
      <c r="IO737" s="789"/>
      <c r="IP737" s="789"/>
      <c r="IQ737" s="789"/>
      <c r="IR737" s="789"/>
      <c r="IS737" s="789"/>
      <c r="IT737" s="789"/>
      <c r="IU737" s="789"/>
      <c r="IV737" s="789"/>
      <c r="IW737" s="789"/>
      <c r="IX737" s="789"/>
      <c r="IY737" s="789"/>
      <c r="IZ737" s="789"/>
      <c r="JA737" s="789"/>
      <c r="JB737" s="789"/>
      <c r="JC737" s="789"/>
      <c r="JD737" s="789"/>
      <c r="JE737" s="789"/>
    </row>
    <row r="738" spans="1:265" s="788" customFormat="1" ht="15" customHeight="1" thickBot="1" x14ac:dyDescent="0.25">
      <c r="A738" s="790"/>
      <c r="B738" s="73" t="s">
        <v>448</v>
      </c>
      <c r="C738" s="113"/>
      <c r="D738" s="892" t="s">
        <v>473</v>
      </c>
      <c r="E738" s="900"/>
      <c r="F738" s="472"/>
      <c r="G738" s="473"/>
      <c r="H738" s="191" t="s">
        <v>509</v>
      </c>
      <c r="I738" s="191" t="s">
        <v>515</v>
      </c>
      <c r="J738" s="191"/>
      <c r="K738" s="239" t="s">
        <v>1158</v>
      </c>
      <c r="L738" s="238" t="s">
        <v>97</v>
      </c>
      <c r="M738" s="429" t="s">
        <v>1155</v>
      </c>
      <c r="N738" s="429" t="s">
        <v>98</v>
      </c>
      <c r="O738" s="238" t="s">
        <v>402</v>
      </c>
      <c r="P738" s="2159">
        <f t="shared" si="61"/>
        <v>2</v>
      </c>
      <c r="Q738" s="347">
        <v>2</v>
      </c>
      <c r="R738" s="348"/>
      <c r="S738" s="348"/>
      <c r="T738" s="348"/>
      <c r="U738" s="348"/>
      <c r="V738" s="348"/>
      <c r="W738" s="349"/>
      <c r="X738" s="790"/>
      <c r="Y738" s="790"/>
      <c r="Z738" s="63"/>
      <c r="AA738" s="789"/>
      <c r="AB738" s="789"/>
      <c r="AC738" s="789" t="str">
        <f t="shared" si="64"/>
        <v/>
      </c>
      <c r="AD738" s="789"/>
      <c r="AE738" s="789"/>
      <c r="AF738" s="2111">
        <f t="shared" si="62"/>
        <v>2</v>
      </c>
      <c r="AG738" s="2111">
        <f t="shared" si="63"/>
        <v>0</v>
      </c>
      <c r="AH738" s="789"/>
      <c r="AI738" s="789"/>
      <c r="AJ738" s="789"/>
      <c r="AK738" s="789"/>
      <c r="AL738" s="789"/>
      <c r="AM738" s="789"/>
      <c r="AN738" s="789"/>
      <c r="AO738" s="789"/>
      <c r="AP738" s="789"/>
      <c r="AQ738" s="789"/>
      <c r="AR738" s="789"/>
      <c r="AS738" s="789"/>
      <c r="AT738" s="789"/>
      <c r="AU738" s="789"/>
      <c r="AV738" s="789"/>
      <c r="AW738" s="789"/>
      <c r="AX738" s="789"/>
      <c r="AY738" s="789"/>
      <c r="AZ738" s="789"/>
      <c r="BA738" s="789"/>
      <c r="BB738" s="789"/>
      <c r="BC738" s="789"/>
      <c r="BD738" s="789"/>
      <c r="BE738" s="789"/>
      <c r="BF738" s="789"/>
      <c r="BG738" s="789"/>
      <c r="BH738" s="789"/>
      <c r="BI738" s="789"/>
      <c r="BJ738" s="789"/>
      <c r="BK738" s="789"/>
      <c r="BL738" s="789"/>
      <c r="BM738" s="789"/>
      <c r="BN738" s="789"/>
      <c r="BO738" s="789"/>
      <c r="BP738" s="789"/>
      <c r="BQ738" s="789"/>
      <c r="BR738" s="789"/>
      <c r="BS738" s="789"/>
      <c r="BT738" s="789"/>
      <c r="BU738" s="789"/>
      <c r="BV738" s="789"/>
      <c r="BW738" s="789"/>
      <c r="BX738" s="789"/>
      <c r="BY738" s="789"/>
      <c r="BZ738" s="789"/>
      <c r="CA738" s="789"/>
      <c r="CB738" s="789"/>
      <c r="CC738" s="789"/>
      <c r="CD738" s="789"/>
      <c r="CE738" s="789"/>
      <c r="CF738" s="789"/>
      <c r="CG738" s="789"/>
      <c r="CH738" s="789"/>
      <c r="CI738" s="789"/>
      <c r="CJ738" s="789"/>
      <c r="CK738" s="789"/>
      <c r="CL738" s="789"/>
      <c r="CM738" s="789"/>
      <c r="CN738" s="789"/>
      <c r="CO738" s="789"/>
      <c r="CP738" s="789"/>
      <c r="CQ738" s="789"/>
      <c r="CR738" s="789"/>
      <c r="CS738" s="789"/>
      <c r="CT738" s="789"/>
      <c r="CU738" s="789"/>
      <c r="CV738" s="789"/>
      <c r="CW738" s="789"/>
      <c r="CX738" s="789"/>
      <c r="CY738" s="789"/>
      <c r="CZ738" s="789"/>
      <c r="DA738" s="789"/>
      <c r="DB738" s="789"/>
      <c r="DC738" s="789"/>
      <c r="DD738" s="789"/>
      <c r="DE738" s="789"/>
      <c r="DF738" s="789"/>
      <c r="DG738" s="789"/>
      <c r="DH738" s="789"/>
      <c r="DI738" s="789"/>
      <c r="DJ738" s="789"/>
      <c r="DK738" s="789"/>
      <c r="DL738" s="789"/>
      <c r="DM738" s="789"/>
      <c r="DN738" s="789"/>
      <c r="DO738" s="789"/>
      <c r="DP738" s="789"/>
      <c r="DQ738" s="789"/>
      <c r="DR738" s="789"/>
      <c r="DS738" s="789"/>
      <c r="DT738" s="789"/>
      <c r="DU738" s="789"/>
      <c r="DV738" s="789"/>
      <c r="DW738" s="789"/>
      <c r="DX738" s="789"/>
      <c r="DY738" s="789"/>
      <c r="DZ738" s="789"/>
      <c r="EA738" s="789"/>
      <c r="EB738" s="789"/>
      <c r="EC738" s="789"/>
      <c r="ED738" s="789"/>
      <c r="EE738" s="789"/>
      <c r="EF738" s="789"/>
      <c r="EG738" s="789"/>
      <c r="EH738" s="789"/>
      <c r="EI738" s="789"/>
      <c r="EJ738" s="789"/>
      <c r="EK738" s="789"/>
      <c r="EL738" s="789"/>
      <c r="EM738" s="789"/>
      <c r="EN738" s="789"/>
      <c r="EO738" s="789"/>
      <c r="EP738" s="789"/>
      <c r="EQ738" s="789"/>
      <c r="ER738" s="789"/>
      <c r="ES738" s="789"/>
      <c r="ET738" s="789"/>
      <c r="EU738" s="789"/>
      <c r="EV738" s="789"/>
      <c r="EW738" s="789"/>
      <c r="EX738" s="789"/>
      <c r="EY738" s="789"/>
      <c r="EZ738" s="789"/>
      <c r="FA738" s="789"/>
      <c r="FB738" s="789"/>
      <c r="FC738" s="789"/>
      <c r="FD738" s="789"/>
      <c r="FE738" s="789"/>
      <c r="FF738" s="789"/>
      <c r="FG738" s="789"/>
      <c r="FH738" s="789"/>
      <c r="FI738" s="789"/>
      <c r="FJ738" s="789"/>
      <c r="FK738" s="789"/>
      <c r="FL738" s="789"/>
      <c r="FM738" s="789"/>
      <c r="FN738" s="789"/>
      <c r="FO738" s="789"/>
      <c r="FP738" s="789"/>
      <c r="FQ738" s="789"/>
      <c r="FR738" s="789"/>
      <c r="FS738" s="789"/>
      <c r="FT738" s="789"/>
      <c r="FU738" s="789"/>
      <c r="FV738" s="789"/>
      <c r="FW738" s="789"/>
      <c r="FX738" s="789"/>
      <c r="FY738" s="789"/>
      <c r="FZ738" s="789"/>
      <c r="GA738" s="789"/>
      <c r="GB738" s="789"/>
      <c r="GC738" s="789"/>
      <c r="GD738" s="789"/>
      <c r="GE738" s="789"/>
      <c r="GF738" s="789"/>
      <c r="GG738" s="789"/>
      <c r="GH738" s="789"/>
      <c r="GI738" s="789"/>
      <c r="GJ738" s="789"/>
      <c r="GK738" s="789"/>
      <c r="GL738" s="789"/>
      <c r="GM738" s="789"/>
      <c r="GN738" s="789"/>
      <c r="GO738" s="789"/>
      <c r="GP738" s="789"/>
      <c r="GQ738" s="789"/>
      <c r="GR738" s="789"/>
      <c r="GS738" s="789"/>
      <c r="GT738" s="789"/>
      <c r="GU738" s="789"/>
      <c r="GV738" s="789"/>
      <c r="GW738" s="789"/>
      <c r="GX738" s="789"/>
      <c r="GY738" s="789"/>
      <c r="GZ738" s="789"/>
      <c r="HA738" s="789"/>
      <c r="HB738" s="789"/>
      <c r="HC738" s="789"/>
      <c r="HD738" s="789"/>
      <c r="HE738" s="789"/>
      <c r="HF738" s="789"/>
      <c r="HG738" s="789"/>
      <c r="HH738" s="789"/>
      <c r="HI738" s="789"/>
      <c r="HJ738" s="789"/>
      <c r="HK738" s="789"/>
      <c r="HL738" s="789"/>
      <c r="HM738" s="789"/>
      <c r="HN738" s="789"/>
      <c r="HO738" s="789"/>
      <c r="HP738" s="789"/>
      <c r="HQ738" s="789"/>
      <c r="HR738" s="789"/>
      <c r="HS738" s="789"/>
      <c r="HT738" s="789"/>
      <c r="HU738" s="789"/>
      <c r="HV738" s="789"/>
      <c r="HW738" s="789"/>
      <c r="HX738" s="789"/>
      <c r="HY738" s="789"/>
      <c r="HZ738" s="789"/>
      <c r="IA738" s="789"/>
      <c r="IB738" s="789"/>
      <c r="IC738" s="789"/>
      <c r="ID738" s="789"/>
      <c r="IE738" s="789"/>
      <c r="IF738" s="789"/>
      <c r="IG738" s="789"/>
      <c r="IH738" s="789"/>
      <c r="II738" s="789"/>
      <c r="IJ738" s="789"/>
      <c r="IK738" s="789"/>
      <c r="IL738" s="789"/>
      <c r="IM738" s="789"/>
      <c r="IN738" s="789"/>
      <c r="IO738" s="789"/>
      <c r="IP738" s="789"/>
      <c r="IQ738" s="789"/>
      <c r="IR738" s="789"/>
      <c r="IS738" s="789"/>
      <c r="IT738" s="789"/>
      <c r="IU738" s="789"/>
      <c r="IV738" s="789"/>
      <c r="IW738" s="789"/>
      <c r="IX738" s="789"/>
      <c r="IY738" s="789"/>
      <c r="IZ738" s="789"/>
      <c r="JA738" s="789"/>
      <c r="JB738" s="789"/>
      <c r="JC738" s="789"/>
      <c r="JD738" s="789"/>
      <c r="JE738" s="789"/>
    </row>
    <row r="739" spans="1:265" s="7" customFormat="1" ht="15" customHeight="1" thickBot="1" x14ac:dyDescent="0.25">
      <c r="A739" s="790"/>
      <c r="B739" s="73" t="s">
        <v>448</v>
      </c>
      <c r="C739" s="113"/>
      <c r="D739" s="892" t="s">
        <v>473</v>
      </c>
      <c r="E739" s="900"/>
      <c r="F739" s="472"/>
      <c r="G739" s="473"/>
      <c r="H739" s="191" t="s">
        <v>509</v>
      </c>
      <c r="I739" s="191" t="s">
        <v>515</v>
      </c>
      <c r="J739" s="191"/>
      <c r="K739" s="239" t="s">
        <v>1159</v>
      </c>
      <c r="L739" s="238" t="s">
        <v>97</v>
      </c>
      <c r="M739" s="429" t="s">
        <v>1155</v>
      </c>
      <c r="N739" s="429" t="s">
        <v>24</v>
      </c>
      <c r="O739" s="238" t="s">
        <v>344</v>
      </c>
      <c r="P739" s="2159">
        <f t="shared" si="61"/>
        <v>2</v>
      </c>
      <c r="Q739" s="347">
        <v>2</v>
      </c>
      <c r="R739" s="348"/>
      <c r="S739" s="348"/>
      <c r="T739" s="348"/>
      <c r="U739" s="348"/>
      <c r="V739" s="348"/>
      <c r="W739" s="349"/>
      <c r="X739" s="274"/>
      <c r="Y739" s="274"/>
      <c r="Z739" s="63"/>
      <c r="AA739" s="46"/>
      <c r="AB739" s="46"/>
      <c r="AC739" s="46" t="str">
        <f t="shared" si="64"/>
        <v/>
      </c>
      <c r="AD739" s="46"/>
      <c r="AE739" s="46"/>
      <c r="AF739" s="2111">
        <f t="shared" si="62"/>
        <v>2</v>
      </c>
      <c r="AG739" s="2111">
        <f t="shared" si="63"/>
        <v>0</v>
      </c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  <c r="BP739" s="46"/>
      <c r="BQ739" s="46"/>
      <c r="BR739" s="46"/>
      <c r="BS739" s="46"/>
      <c r="BT739" s="46"/>
      <c r="BU739" s="46"/>
      <c r="BV739" s="46"/>
      <c r="BW739" s="46"/>
      <c r="BX739" s="46"/>
      <c r="BY739" s="46"/>
      <c r="BZ739" s="46"/>
      <c r="CA739" s="46"/>
      <c r="CB739" s="46"/>
      <c r="CC739" s="46"/>
      <c r="CD739" s="46"/>
      <c r="CE739" s="46"/>
      <c r="CF739" s="46"/>
      <c r="CG739" s="46"/>
      <c r="CH739" s="46"/>
      <c r="CI739" s="46"/>
      <c r="CJ739" s="46"/>
      <c r="CK739" s="46"/>
      <c r="CL739" s="46"/>
      <c r="CM739" s="46"/>
      <c r="CN739" s="46"/>
      <c r="CO739" s="46"/>
      <c r="CP739" s="46"/>
      <c r="CQ739" s="46"/>
      <c r="CR739" s="46"/>
      <c r="CS739" s="46"/>
      <c r="CT739" s="46"/>
      <c r="CU739" s="46"/>
      <c r="CV739" s="46"/>
      <c r="CW739" s="46"/>
      <c r="CX739" s="46"/>
      <c r="CY739" s="46"/>
      <c r="CZ739" s="46"/>
      <c r="DA739" s="46"/>
      <c r="DB739" s="46"/>
      <c r="DC739" s="46"/>
      <c r="DD739" s="46"/>
      <c r="DE739" s="46"/>
      <c r="DF739" s="46"/>
      <c r="DG739" s="46"/>
      <c r="DH739" s="46"/>
      <c r="DI739" s="46"/>
      <c r="DJ739" s="46"/>
      <c r="DK739" s="46"/>
      <c r="DL739" s="46"/>
      <c r="DM739" s="46"/>
      <c r="DN739" s="46"/>
      <c r="DO739" s="46"/>
      <c r="DP739" s="46"/>
      <c r="DQ739" s="46"/>
      <c r="DR739" s="46"/>
      <c r="DS739" s="46"/>
      <c r="DT739" s="46"/>
      <c r="DU739" s="46"/>
      <c r="DV739" s="46"/>
      <c r="DW739" s="46"/>
      <c r="DX739" s="46"/>
      <c r="DY739" s="46"/>
      <c r="DZ739" s="46"/>
      <c r="EA739" s="46"/>
      <c r="EB739" s="46"/>
      <c r="EC739" s="46"/>
      <c r="ED739" s="46"/>
      <c r="EE739" s="46"/>
      <c r="EF739" s="46"/>
      <c r="EG739" s="46"/>
      <c r="EH739" s="46"/>
      <c r="EI739" s="46"/>
      <c r="EJ739" s="46"/>
      <c r="EK739" s="46"/>
      <c r="EL739" s="46"/>
      <c r="EM739" s="46"/>
      <c r="EN739" s="46"/>
      <c r="EO739" s="46"/>
      <c r="EP739" s="46"/>
      <c r="EQ739" s="46"/>
      <c r="ER739" s="46"/>
      <c r="ES739" s="46"/>
      <c r="ET739" s="46"/>
      <c r="EU739" s="46"/>
      <c r="EV739" s="46"/>
      <c r="EW739" s="46"/>
      <c r="EX739" s="46"/>
      <c r="EY739" s="46"/>
      <c r="EZ739" s="46"/>
      <c r="FA739" s="46"/>
      <c r="FB739" s="46"/>
      <c r="FC739" s="46"/>
      <c r="FD739" s="46"/>
      <c r="FE739" s="46"/>
      <c r="FF739" s="46"/>
      <c r="FG739" s="46"/>
      <c r="FH739" s="46"/>
      <c r="FI739" s="46"/>
      <c r="FJ739" s="46"/>
      <c r="FK739" s="46"/>
      <c r="FL739" s="46"/>
      <c r="FM739" s="46"/>
      <c r="FN739" s="46"/>
      <c r="FO739" s="46"/>
      <c r="FP739" s="46"/>
      <c r="FQ739" s="46"/>
      <c r="FR739" s="46"/>
      <c r="FS739" s="46"/>
      <c r="FT739" s="46"/>
      <c r="FU739" s="46"/>
      <c r="FV739" s="46"/>
      <c r="FW739" s="46"/>
      <c r="FX739" s="46"/>
      <c r="FY739" s="46"/>
      <c r="FZ739" s="46"/>
      <c r="GA739" s="46"/>
      <c r="GB739" s="46"/>
      <c r="GC739" s="46"/>
      <c r="GD739" s="46"/>
      <c r="GE739" s="46"/>
      <c r="GF739" s="46"/>
      <c r="GG739" s="46"/>
      <c r="GH739" s="46"/>
      <c r="GI739" s="46"/>
      <c r="GJ739" s="46"/>
      <c r="GK739" s="46"/>
      <c r="GL739" s="46"/>
      <c r="GM739" s="46"/>
      <c r="GN739" s="46"/>
      <c r="GO739" s="46"/>
      <c r="GP739" s="46"/>
      <c r="GQ739" s="46"/>
      <c r="GR739" s="46"/>
      <c r="GS739" s="46"/>
      <c r="GT739" s="46"/>
      <c r="GU739" s="46"/>
      <c r="GV739" s="46"/>
      <c r="GW739" s="46"/>
      <c r="GX739" s="46"/>
      <c r="GY739" s="46"/>
      <c r="GZ739" s="46"/>
      <c r="HA739" s="46"/>
      <c r="HB739" s="46"/>
      <c r="HC739" s="46"/>
      <c r="HD739" s="46"/>
      <c r="HE739" s="46"/>
      <c r="HF739" s="46"/>
      <c r="HG739" s="46"/>
      <c r="HH739" s="46"/>
      <c r="HI739" s="46"/>
      <c r="HJ739" s="46"/>
      <c r="HK739" s="46"/>
      <c r="HL739" s="46"/>
      <c r="HM739" s="46"/>
      <c r="HN739" s="46"/>
      <c r="HO739" s="46"/>
      <c r="HP739" s="46"/>
      <c r="HQ739" s="46"/>
      <c r="HR739" s="46"/>
      <c r="HS739" s="46"/>
      <c r="HT739" s="46"/>
      <c r="HU739" s="46"/>
      <c r="HV739" s="46"/>
      <c r="HW739" s="46"/>
      <c r="HX739" s="46"/>
      <c r="HY739" s="46"/>
      <c r="HZ739" s="46"/>
      <c r="IA739" s="46"/>
      <c r="IB739" s="46"/>
      <c r="IC739" s="46"/>
      <c r="ID739" s="46"/>
      <c r="IE739" s="46"/>
      <c r="IF739" s="46"/>
      <c r="IG739" s="46"/>
      <c r="IH739" s="46"/>
      <c r="II739" s="46"/>
      <c r="IJ739" s="46"/>
      <c r="IK739" s="46"/>
      <c r="IL739" s="46"/>
      <c r="IM739" s="46"/>
      <c r="IN739" s="46"/>
      <c r="IO739" s="46"/>
      <c r="IP739" s="46"/>
      <c r="IQ739" s="46"/>
      <c r="IR739" s="46"/>
      <c r="IS739" s="46"/>
      <c r="IT739" s="46"/>
      <c r="IU739" s="46"/>
      <c r="IV739" s="46"/>
      <c r="IW739" s="46"/>
      <c r="IX739" s="46"/>
      <c r="IY739" s="46"/>
      <c r="IZ739" s="46"/>
      <c r="JA739" s="46"/>
      <c r="JB739" s="46"/>
      <c r="JC739" s="46"/>
      <c r="JD739" s="46"/>
      <c r="JE739" s="46"/>
    </row>
    <row r="740" spans="1:265" s="7" customFormat="1" ht="15" customHeight="1" thickBot="1" x14ac:dyDescent="0.25">
      <c r="A740" s="790"/>
      <c r="B740" s="73" t="s">
        <v>448</v>
      </c>
      <c r="C740" s="113"/>
      <c r="D740" s="892" t="s">
        <v>473</v>
      </c>
      <c r="E740" s="900"/>
      <c r="F740" s="472"/>
      <c r="G740" s="473"/>
      <c r="H740" s="192" t="s">
        <v>509</v>
      </c>
      <c r="I740" s="192" t="s">
        <v>515</v>
      </c>
      <c r="J740" s="1756" t="s">
        <v>1424</v>
      </c>
      <c r="K740" s="212" t="s">
        <v>1506</v>
      </c>
      <c r="L740" s="239"/>
      <c r="M740" s="531"/>
      <c r="N740" s="531"/>
      <c r="O740" s="239"/>
      <c r="P740" s="2159">
        <f t="shared" si="61"/>
        <v>0</v>
      </c>
      <c r="Q740" s="297"/>
      <c r="R740" s="298"/>
      <c r="S740" s="298">
        <v>2</v>
      </c>
      <c r="T740" s="298"/>
      <c r="U740" s="298"/>
      <c r="V740" s="298"/>
      <c r="W740" s="299"/>
      <c r="X740" s="274"/>
      <c r="Y740" s="274"/>
      <c r="Z740" s="63"/>
      <c r="AA740" s="46"/>
      <c r="AB740" s="46"/>
      <c r="AC740" s="46" t="str">
        <f t="shared" si="64"/>
        <v/>
      </c>
      <c r="AD740" s="46"/>
      <c r="AE740" s="46"/>
      <c r="AF740" s="2111">
        <f t="shared" si="62"/>
        <v>0</v>
      </c>
      <c r="AG740" s="2111">
        <f t="shared" si="63"/>
        <v>2</v>
      </c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  <c r="BP740" s="46"/>
      <c r="BQ740" s="46"/>
      <c r="BR740" s="46"/>
      <c r="BS740" s="46"/>
      <c r="BT740" s="46"/>
      <c r="BU740" s="46"/>
      <c r="BV740" s="46"/>
      <c r="BW740" s="46"/>
      <c r="BX740" s="46"/>
      <c r="BY740" s="46"/>
      <c r="BZ740" s="46"/>
      <c r="CA740" s="46"/>
      <c r="CB740" s="46"/>
      <c r="CC740" s="46"/>
      <c r="CD740" s="46"/>
      <c r="CE740" s="46"/>
      <c r="CF740" s="46"/>
      <c r="CG740" s="46"/>
      <c r="CH740" s="46"/>
      <c r="CI740" s="46"/>
      <c r="CJ740" s="46"/>
      <c r="CK740" s="46"/>
      <c r="CL740" s="46"/>
      <c r="CM740" s="46"/>
      <c r="CN740" s="46"/>
      <c r="CO740" s="46"/>
      <c r="CP740" s="46"/>
      <c r="CQ740" s="46"/>
      <c r="CR740" s="46"/>
      <c r="CS740" s="46"/>
      <c r="CT740" s="46"/>
      <c r="CU740" s="46"/>
      <c r="CV740" s="46"/>
      <c r="CW740" s="46"/>
      <c r="CX740" s="46"/>
      <c r="CY740" s="46"/>
      <c r="CZ740" s="46"/>
      <c r="DA740" s="46"/>
      <c r="DB740" s="46"/>
      <c r="DC740" s="46"/>
      <c r="DD740" s="46"/>
      <c r="DE740" s="46"/>
      <c r="DF740" s="46"/>
      <c r="DG740" s="46"/>
      <c r="DH740" s="46"/>
      <c r="DI740" s="46"/>
      <c r="DJ740" s="46"/>
      <c r="DK740" s="46"/>
      <c r="DL740" s="46"/>
      <c r="DM740" s="46"/>
      <c r="DN740" s="46"/>
      <c r="DO740" s="46"/>
      <c r="DP740" s="46"/>
      <c r="DQ740" s="46"/>
      <c r="DR740" s="46"/>
      <c r="DS740" s="46"/>
      <c r="DT740" s="46"/>
      <c r="DU740" s="46"/>
      <c r="DV740" s="46"/>
      <c r="DW740" s="46"/>
      <c r="DX740" s="46"/>
      <c r="DY740" s="46"/>
      <c r="DZ740" s="46"/>
      <c r="EA740" s="46"/>
      <c r="EB740" s="46"/>
      <c r="EC740" s="46"/>
      <c r="ED740" s="46"/>
      <c r="EE740" s="46"/>
      <c r="EF740" s="46"/>
      <c r="EG740" s="46"/>
      <c r="EH740" s="46"/>
      <c r="EI740" s="46"/>
      <c r="EJ740" s="46"/>
      <c r="EK740" s="46"/>
      <c r="EL740" s="46"/>
      <c r="EM740" s="46"/>
      <c r="EN740" s="46"/>
      <c r="EO740" s="46"/>
      <c r="EP740" s="46"/>
      <c r="EQ740" s="46"/>
      <c r="ER740" s="46"/>
      <c r="ES740" s="46"/>
      <c r="ET740" s="46"/>
      <c r="EU740" s="46"/>
      <c r="EV740" s="46"/>
      <c r="EW740" s="46"/>
      <c r="EX740" s="46"/>
      <c r="EY740" s="46"/>
      <c r="EZ740" s="46"/>
      <c r="FA740" s="46"/>
      <c r="FB740" s="46"/>
      <c r="FC740" s="46"/>
      <c r="FD740" s="46"/>
      <c r="FE740" s="46"/>
      <c r="FF740" s="46"/>
      <c r="FG740" s="46"/>
      <c r="FH740" s="46"/>
      <c r="FI740" s="46"/>
      <c r="FJ740" s="46"/>
      <c r="FK740" s="46"/>
      <c r="FL740" s="46"/>
      <c r="FM740" s="46"/>
      <c r="FN740" s="46"/>
      <c r="FO740" s="46"/>
      <c r="FP740" s="46"/>
      <c r="FQ740" s="46"/>
      <c r="FR740" s="46"/>
      <c r="FS740" s="46"/>
      <c r="FT740" s="46"/>
      <c r="FU740" s="46"/>
      <c r="FV740" s="46"/>
      <c r="FW740" s="46"/>
      <c r="FX740" s="46"/>
      <c r="FY740" s="46"/>
      <c r="FZ740" s="46"/>
      <c r="GA740" s="46"/>
      <c r="GB740" s="46"/>
      <c r="GC740" s="46"/>
      <c r="GD740" s="46"/>
      <c r="GE740" s="46"/>
      <c r="GF740" s="46"/>
      <c r="GG740" s="46"/>
      <c r="GH740" s="46"/>
      <c r="GI740" s="46"/>
      <c r="GJ740" s="46"/>
      <c r="GK740" s="46"/>
      <c r="GL740" s="46"/>
      <c r="GM740" s="46"/>
      <c r="GN740" s="46"/>
      <c r="GO740" s="46"/>
      <c r="GP740" s="46"/>
      <c r="GQ740" s="46"/>
      <c r="GR740" s="46"/>
      <c r="GS740" s="46"/>
      <c r="GT740" s="46"/>
      <c r="GU740" s="46"/>
      <c r="GV740" s="46"/>
      <c r="GW740" s="46"/>
      <c r="GX740" s="46"/>
      <c r="GY740" s="46"/>
      <c r="GZ740" s="46"/>
      <c r="HA740" s="46"/>
      <c r="HB740" s="46"/>
      <c r="HC740" s="46"/>
      <c r="HD740" s="46"/>
      <c r="HE740" s="46"/>
      <c r="HF740" s="46"/>
      <c r="HG740" s="46"/>
      <c r="HH740" s="46"/>
      <c r="HI740" s="46"/>
      <c r="HJ740" s="46"/>
      <c r="HK740" s="46"/>
      <c r="HL740" s="46"/>
      <c r="HM740" s="46"/>
      <c r="HN740" s="46"/>
      <c r="HO740" s="46"/>
      <c r="HP740" s="46"/>
      <c r="HQ740" s="46"/>
      <c r="HR740" s="46"/>
      <c r="HS740" s="46"/>
      <c r="HT740" s="46"/>
      <c r="HU740" s="46"/>
      <c r="HV740" s="46"/>
      <c r="HW740" s="46"/>
      <c r="HX740" s="46"/>
      <c r="HY740" s="46"/>
      <c r="HZ740" s="46"/>
      <c r="IA740" s="46"/>
      <c r="IB740" s="46"/>
      <c r="IC740" s="46"/>
      <c r="ID740" s="46"/>
      <c r="IE740" s="46"/>
      <c r="IF740" s="46"/>
      <c r="IG740" s="46"/>
      <c r="IH740" s="46"/>
      <c r="II740" s="46"/>
      <c r="IJ740" s="46"/>
      <c r="IK740" s="46"/>
      <c r="IL740" s="46"/>
      <c r="IM740" s="46"/>
      <c r="IN740" s="46"/>
      <c r="IO740" s="46"/>
      <c r="IP740" s="46"/>
      <c r="IQ740" s="46"/>
      <c r="IR740" s="46"/>
      <c r="IS740" s="46"/>
      <c r="IT740" s="46"/>
      <c r="IU740" s="46"/>
      <c r="IV740" s="46"/>
      <c r="IW740" s="46"/>
      <c r="IX740" s="46"/>
      <c r="IY740" s="46"/>
      <c r="IZ740" s="46"/>
      <c r="JA740" s="46"/>
      <c r="JB740" s="46"/>
      <c r="JC740" s="46"/>
      <c r="JD740" s="46"/>
      <c r="JE740" s="46"/>
    </row>
    <row r="741" spans="1:265" s="7" customFormat="1" ht="15" customHeight="1" thickBot="1" x14ac:dyDescent="0.25">
      <c r="A741" s="790"/>
      <c r="B741" s="73" t="s">
        <v>448</v>
      </c>
      <c r="C741" s="113"/>
      <c r="D741" s="892" t="s">
        <v>473</v>
      </c>
      <c r="E741" s="900"/>
      <c r="F741" s="472"/>
      <c r="G741" s="473"/>
      <c r="H741" s="192" t="s">
        <v>509</v>
      </c>
      <c r="I741" s="192" t="s">
        <v>515</v>
      </c>
      <c r="J741" s="1756" t="s">
        <v>1424</v>
      </c>
      <c r="K741" s="212" t="s">
        <v>1505</v>
      </c>
      <c r="L741" s="239"/>
      <c r="M741" s="531"/>
      <c r="N741" s="531"/>
      <c r="O741" s="239"/>
      <c r="P741" s="2159">
        <f t="shared" si="61"/>
        <v>0</v>
      </c>
      <c r="Q741" s="297"/>
      <c r="R741" s="298"/>
      <c r="S741" s="298">
        <v>4</v>
      </c>
      <c r="T741" s="298"/>
      <c r="U741" s="298"/>
      <c r="V741" s="298"/>
      <c r="W741" s="299"/>
      <c r="X741" s="274"/>
      <c r="Y741" s="274"/>
      <c r="Z741" s="63"/>
      <c r="AA741" s="46"/>
      <c r="AB741" s="46"/>
      <c r="AC741" s="46" t="str">
        <f t="shared" si="64"/>
        <v/>
      </c>
      <c r="AD741" s="46"/>
      <c r="AE741" s="46"/>
      <c r="AF741" s="2111">
        <f t="shared" si="62"/>
        <v>0</v>
      </c>
      <c r="AG741" s="2111">
        <f t="shared" si="63"/>
        <v>4</v>
      </c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  <c r="BP741" s="46"/>
      <c r="BQ741" s="46"/>
      <c r="BR741" s="46"/>
      <c r="BS741" s="46"/>
      <c r="BT741" s="46"/>
      <c r="BU741" s="46"/>
      <c r="BV741" s="46"/>
      <c r="BW741" s="46"/>
      <c r="BX741" s="46"/>
      <c r="BY741" s="46"/>
      <c r="BZ741" s="46"/>
      <c r="CA741" s="46"/>
      <c r="CB741" s="46"/>
      <c r="CC741" s="46"/>
      <c r="CD741" s="46"/>
      <c r="CE741" s="46"/>
      <c r="CF741" s="46"/>
      <c r="CG741" s="46"/>
      <c r="CH741" s="46"/>
      <c r="CI741" s="46"/>
      <c r="CJ741" s="46"/>
      <c r="CK741" s="46"/>
      <c r="CL741" s="46"/>
      <c r="CM741" s="46"/>
      <c r="CN741" s="46"/>
      <c r="CO741" s="46"/>
      <c r="CP741" s="46"/>
      <c r="CQ741" s="46"/>
      <c r="CR741" s="46"/>
      <c r="CS741" s="46"/>
      <c r="CT741" s="46"/>
      <c r="CU741" s="46"/>
      <c r="CV741" s="46"/>
      <c r="CW741" s="46"/>
      <c r="CX741" s="46"/>
      <c r="CY741" s="46"/>
      <c r="CZ741" s="46"/>
      <c r="DA741" s="46"/>
      <c r="DB741" s="46"/>
      <c r="DC741" s="46"/>
      <c r="DD741" s="46"/>
      <c r="DE741" s="46"/>
      <c r="DF741" s="46"/>
      <c r="DG741" s="46"/>
      <c r="DH741" s="46"/>
      <c r="DI741" s="46"/>
      <c r="DJ741" s="46"/>
      <c r="DK741" s="46"/>
      <c r="DL741" s="46"/>
      <c r="DM741" s="46"/>
      <c r="DN741" s="46"/>
      <c r="DO741" s="46"/>
      <c r="DP741" s="46"/>
      <c r="DQ741" s="46"/>
      <c r="DR741" s="46"/>
      <c r="DS741" s="46"/>
      <c r="DT741" s="46"/>
      <c r="DU741" s="46"/>
      <c r="DV741" s="46"/>
      <c r="DW741" s="46"/>
      <c r="DX741" s="46"/>
      <c r="DY741" s="46"/>
      <c r="DZ741" s="46"/>
      <c r="EA741" s="46"/>
      <c r="EB741" s="46"/>
      <c r="EC741" s="46"/>
      <c r="ED741" s="46"/>
      <c r="EE741" s="46"/>
      <c r="EF741" s="46"/>
      <c r="EG741" s="46"/>
      <c r="EH741" s="46"/>
      <c r="EI741" s="46"/>
      <c r="EJ741" s="46"/>
      <c r="EK741" s="46"/>
      <c r="EL741" s="46"/>
      <c r="EM741" s="46"/>
      <c r="EN741" s="46"/>
      <c r="EO741" s="46"/>
      <c r="EP741" s="46"/>
      <c r="EQ741" s="46"/>
      <c r="ER741" s="46"/>
      <c r="ES741" s="46"/>
      <c r="ET741" s="46"/>
      <c r="EU741" s="46"/>
      <c r="EV741" s="46"/>
      <c r="EW741" s="46"/>
      <c r="EX741" s="46"/>
      <c r="EY741" s="46"/>
      <c r="EZ741" s="46"/>
      <c r="FA741" s="46"/>
      <c r="FB741" s="46"/>
      <c r="FC741" s="46"/>
      <c r="FD741" s="46"/>
      <c r="FE741" s="46"/>
      <c r="FF741" s="46"/>
      <c r="FG741" s="46"/>
      <c r="FH741" s="46"/>
      <c r="FI741" s="46"/>
      <c r="FJ741" s="46"/>
      <c r="FK741" s="46"/>
      <c r="FL741" s="46"/>
      <c r="FM741" s="46"/>
      <c r="FN741" s="46"/>
      <c r="FO741" s="46"/>
      <c r="FP741" s="46"/>
      <c r="FQ741" s="46"/>
      <c r="FR741" s="46"/>
      <c r="FS741" s="46"/>
      <c r="FT741" s="46"/>
      <c r="FU741" s="46"/>
      <c r="FV741" s="46"/>
      <c r="FW741" s="46"/>
      <c r="FX741" s="46"/>
      <c r="FY741" s="46"/>
      <c r="FZ741" s="46"/>
      <c r="GA741" s="46"/>
      <c r="GB741" s="46"/>
      <c r="GC741" s="46"/>
      <c r="GD741" s="46"/>
      <c r="GE741" s="46"/>
      <c r="GF741" s="46"/>
      <c r="GG741" s="46"/>
      <c r="GH741" s="46"/>
      <c r="GI741" s="46"/>
      <c r="GJ741" s="46"/>
      <c r="GK741" s="46"/>
      <c r="GL741" s="46"/>
      <c r="GM741" s="46"/>
      <c r="GN741" s="46"/>
      <c r="GO741" s="46"/>
      <c r="GP741" s="46"/>
      <c r="GQ741" s="46"/>
      <c r="GR741" s="46"/>
      <c r="GS741" s="46"/>
      <c r="GT741" s="46"/>
      <c r="GU741" s="46"/>
      <c r="GV741" s="46"/>
      <c r="GW741" s="46"/>
      <c r="GX741" s="46"/>
      <c r="GY741" s="46"/>
      <c r="GZ741" s="46"/>
      <c r="HA741" s="46"/>
      <c r="HB741" s="46"/>
      <c r="HC741" s="46"/>
      <c r="HD741" s="46"/>
      <c r="HE741" s="46"/>
      <c r="HF741" s="46"/>
      <c r="HG741" s="46"/>
      <c r="HH741" s="46"/>
      <c r="HI741" s="46"/>
      <c r="HJ741" s="46"/>
      <c r="HK741" s="46"/>
      <c r="HL741" s="46"/>
      <c r="HM741" s="46"/>
      <c r="HN741" s="46"/>
      <c r="HO741" s="46"/>
      <c r="HP741" s="46"/>
      <c r="HQ741" s="46"/>
      <c r="HR741" s="46"/>
      <c r="HS741" s="46"/>
      <c r="HT741" s="46"/>
      <c r="HU741" s="46"/>
      <c r="HV741" s="46"/>
      <c r="HW741" s="46"/>
      <c r="HX741" s="46"/>
      <c r="HY741" s="46"/>
      <c r="HZ741" s="46"/>
      <c r="IA741" s="46"/>
      <c r="IB741" s="46"/>
      <c r="IC741" s="46"/>
      <c r="ID741" s="46"/>
      <c r="IE741" s="46"/>
      <c r="IF741" s="46"/>
      <c r="IG741" s="46"/>
      <c r="IH741" s="46"/>
      <c r="II741" s="46"/>
      <c r="IJ741" s="46"/>
      <c r="IK741" s="46"/>
      <c r="IL741" s="46"/>
      <c r="IM741" s="46"/>
      <c r="IN741" s="46"/>
      <c r="IO741" s="46"/>
      <c r="IP741" s="46"/>
      <c r="IQ741" s="46"/>
      <c r="IR741" s="46"/>
      <c r="IS741" s="46"/>
      <c r="IT741" s="46"/>
      <c r="IU741" s="46"/>
      <c r="IV741" s="46"/>
      <c r="IW741" s="46"/>
      <c r="IX741" s="46"/>
      <c r="IY741" s="46"/>
      <c r="IZ741" s="46"/>
      <c r="JA741" s="46"/>
      <c r="JB741" s="46"/>
      <c r="JC741" s="46"/>
      <c r="JD741" s="46"/>
      <c r="JE741" s="46"/>
    </row>
    <row r="742" spans="1:265" s="7" customFormat="1" ht="15" customHeight="1" thickBot="1" x14ac:dyDescent="0.25">
      <c r="A742" s="790"/>
      <c r="B742" s="73" t="s">
        <v>448</v>
      </c>
      <c r="C742" s="113"/>
      <c r="D742" s="892" t="s">
        <v>473</v>
      </c>
      <c r="E742" s="900"/>
      <c r="F742" s="472"/>
      <c r="G742" s="473"/>
      <c r="H742" s="186" t="s">
        <v>509</v>
      </c>
      <c r="I742" s="186" t="s">
        <v>515</v>
      </c>
      <c r="J742" s="1766" t="s">
        <v>1424</v>
      </c>
      <c r="K742" s="742" t="s">
        <v>1508</v>
      </c>
      <c r="L742" s="229"/>
      <c r="M742" s="397"/>
      <c r="N742" s="397"/>
      <c r="O742" s="229"/>
      <c r="P742" s="2159">
        <f t="shared" si="61"/>
        <v>0</v>
      </c>
      <c r="Q742" s="297"/>
      <c r="R742" s="298"/>
      <c r="S742" s="298"/>
      <c r="T742" s="298"/>
      <c r="U742" s="298"/>
      <c r="V742" s="298"/>
      <c r="W742" s="299">
        <v>2</v>
      </c>
      <c r="X742" s="274"/>
      <c r="Y742" s="274"/>
      <c r="Z742" s="63"/>
      <c r="AA742" s="46"/>
      <c r="AB742" s="46"/>
      <c r="AC742" s="46" t="str">
        <f t="shared" si="64"/>
        <v/>
      </c>
      <c r="AD742" s="46"/>
      <c r="AE742" s="46"/>
      <c r="AF742" s="2111">
        <f t="shared" si="62"/>
        <v>0</v>
      </c>
      <c r="AG742" s="2111">
        <f t="shared" si="63"/>
        <v>2</v>
      </c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  <c r="BP742" s="46"/>
      <c r="BQ742" s="46"/>
      <c r="BR742" s="46"/>
      <c r="BS742" s="46"/>
      <c r="BT742" s="46"/>
      <c r="BU742" s="46"/>
      <c r="BV742" s="46"/>
      <c r="BW742" s="46"/>
      <c r="BX742" s="46"/>
      <c r="BY742" s="46"/>
      <c r="BZ742" s="46"/>
      <c r="CA742" s="46"/>
      <c r="CB742" s="46"/>
      <c r="CC742" s="46"/>
      <c r="CD742" s="46"/>
      <c r="CE742" s="46"/>
      <c r="CF742" s="46"/>
      <c r="CG742" s="46"/>
      <c r="CH742" s="46"/>
      <c r="CI742" s="46"/>
      <c r="CJ742" s="46"/>
      <c r="CK742" s="46"/>
      <c r="CL742" s="46"/>
      <c r="CM742" s="46"/>
      <c r="CN742" s="46"/>
      <c r="CO742" s="46"/>
      <c r="CP742" s="46"/>
      <c r="CQ742" s="46"/>
      <c r="CR742" s="46"/>
      <c r="CS742" s="46"/>
      <c r="CT742" s="46"/>
      <c r="CU742" s="46"/>
      <c r="CV742" s="46"/>
      <c r="CW742" s="46"/>
      <c r="CX742" s="46"/>
      <c r="CY742" s="46"/>
      <c r="CZ742" s="46"/>
      <c r="DA742" s="46"/>
      <c r="DB742" s="46"/>
      <c r="DC742" s="46"/>
      <c r="DD742" s="46"/>
      <c r="DE742" s="46"/>
      <c r="DF742" s="46"/>
      <c r="DG742" s="46"/>
      <c r="DH742" s="46"/>
      <c r="DI742" s="46"/>
      <c r="DJ742" s="46"/>
      <c r="DK742" s="46"/>
      <c r="DL742" s="46"/>
      <c r="DM742" s="46"/>
      <c r="DN742" s="46"/>
      <c r="DO742" s="46"/>
      <c r="DP742" s="46"/>
      <c r="DQ742" s="46"/>
      <c r="DR742" s="46"/>
      <c r="DS742" s="46"/>
      <c r="DT742" s="46"/>
      <c r="DU742" s="46"/>
      <c r="DV742" s="46"/>
      <c r="DW742" s="46"/>
      <c r="DX742" s="46"/>
      <c r="DY742" s="46"/>
      <c r="DZ742" s="46"/>
      <c r="EA742" s="46"/>
      <c r="EB742" s="46"/>
      <c r="EC742" s="46"/>
      <c r="ED742" s="46"/>
      <c r="EE742" s="46"/>
      <c r="EF742" s="46"/>
      <c r="EG742" s="46"/>
      <c r="EH742" s="46"/>
      <c r="EI742" s="46"/>
      <c r="EJ742" s="46"/>
      <c r="EK742" s="46"/>
      <c r="EL742" s="46"/>
      <c r="EM742" s="46"/>
      <c r="EN742" s="46"/>
      <c r="EO742" s="46"/>
      <c r="EP742" s="46"/>
      <c r="EQ742" s="46"/>
      <c r="ER742" s="46"/>
      <c r="ES742" s="46"/>
      <c r="ET742" s="46"/>
      <c r="EU742" s="46"/>
      <c r="EV742" s="46"/>
      <c r="EW742" s="46"/>
      <c r="EX742" s="46"/>
      <c r="EY742" s="46"/>
      <c r="EZ742" s="46"/>
      <c r="FA742" s="46"/>
      <c r="FB742" s="46"/>
      <c r="FC742" s="46"/>
      <c r="FD742" s="46"/>
      <c r="FE742" s="46"/>
      <c r="FF742" s="46"/>
      <c r="FG742" s="46"/>
      <c r="FH742" s="46"/>
      <c r="FI742" s="46"/>
      <c r="FJ742" s="46"/>
      <c r="FK742" s="46"/>
      <c r="FL742" s="46"/>
      <c r="FM742" s="46"/>
      <c r="FN742" s="46"/>
      <c r="FO742" s="46"/>
      <c r="FP742" s="46"/>
      <c r="FQ742" s="46"/>
      <c r="FR742" s="46"/>
      <c r="FS742" s="46"/>
      <c r="FT742" s="46"/>
      <c r="FU742" s="46"/>
      <c r="FV742" s="46"/>
      <c r="FW742" s="46"/>
      <c r="FX742" s="46"/>
      <c r="FY742" s="46"/>
      <c r="FZ742" s="46"/>
      <c r="GA742" s="46"/>
      <c r="GB742" s="46"/>
      <c r="GC742" s="46"/>
      <c r="GD742" s="46"/>
      <c r="GE742" s="46"/>
      <c r="GF742" s="46"/>
      <c r="GG742" s="46"/>
      <c r="GH742" s="46"/>
      <c r="GI742" s="46"/>
      <c r="GJ742" s="46"/>
      <c r="GK742" s="46"/>
      <c r="GL742" s="46"/>
      <c r="GM742" s="46"/>
      <c r="GN742" s="46"/>
      <c r="GO742" s="46"/>
      <c r="GP742" s="46"/>
      <c r="GQ742" s="46"/>
      <c r="GR742" s="46"/>
      <c r="GS742" s="46"/>
      <c r="GT742" s="46"/>
      <c r="GU742" s="46"/>
      <c r="GV742" s="46"/>
      <c r="GW742" s="46"/>
      <c r="GX742" s="46"/>
      <c r="GY742" s="46"/>
      <c r="GZ742" s="46"/>
      <c r="HA742" s="46"/>
      <c r="HB742" s="46"/>
      <c r="HC742" s="46"/>
      <c r="HD742" s="46"/>
      <c r="HE742" s="46"/>
      <c r="HF742" s="46"/>
      <c r="HG742" s="46"/>
      <c r="HH742" s="46"/>
      <c r="HI742" s="46"/>
      <c r="HJ742" s="46"/>
      <c r="HK742" s="46"/>
      <c r="HL742" s="46"/>
      <c r="HM742" s="46"/>
      <c r="HN742" s="46"/>
      <c r="HO742" s="46"/>
      <c r="HP742" s="46"/>
      <c r="HQ742" s="46"/>
      <c r="HR742" s="46"/>
      <c r="HS742" s="46"/>
      <c r="HT742" s="46"/>
      <c r="HU742" s="46"/>
      <c r="HV742" s="46"/>
      <c r="HW742" s="46"/>
      <c r="HX742" s="46"/>
      <c r="HY742" s="46"/>
      <c r="HZ742" s="46"/>
      <c r="IA742" s="46"/>
      <c r="IB742" s="46"/>
      <c r="IC742" s="46"/>
      <c r="ID742" s="46"/>
      <c r="IE742" s="46"/>
      <c r="IF742" s="46"/>
      <c r="IG742" s="46"/>
      <c r="IH742" s="46"/>
      <c r="II742" s="46"/>
      <c r="IJ742" s="46"/>
      <c r="IK742" s="46"/>
      <c r="IL742" s="46"/>
      <c r="IM742" s="46"/>
      <c r="IN742" s="46"/>
      <c r="IO742" s="46"/>
      <c r="IP742" s="46"/>
      <c r="IQ742" s="46"/>
      <c r="IR742" s="46"/>
      <c r="IS742" s="46"/>
      <c r="IT742" s="46"/>
      <c r="IU742" s="46"/>
      <c r="IV742" s="46"/>
      <c r="IW742" s="46"/>
      <c r="IX742" s="46"/>
      <c r="IY742" s="46"/>
      <c r="IZ742" s="46"/>
      <c r="JA742" s="46"/>
      <c r="JB742" s="46"/>
      <c r="JC742" s="46"/>
      <c r="JD742" s="46"/>
      <c r="JE742" s="46"/>
    </row>
    <row r="743" spans="1:265" s="7" customFormat="1" ht="15" customHeight="1" thickBot="1" x14ac:dyDescent="0.25">
      <c r="A743" s="790"/>
      <c r="B743" s="73" t="s">
        <v>448</v>
      </c>
      <c r="C743" s="113"/>
      <c r="D743" s="892" t="s">
        <v>473</v>
      </c>
      <c r="E743" s="900"/>
      <c r="F743" s="472"/>
      <c r="G743" s="473"/>
      <c r="H743" s="186" t="s">
        <v>509</v>
      </c>
      <c r="I743" s="186" t="s">
        <v>515</v>
      </c>
      <c r="J743" s="1795" t="s">
        <v>95</v>
      </c>
      <c r="K743" s="221" t="s">
        <v>1822</v>
      </c>
      <c r="L743" s="229"/>
      <c r="M743" s="397"/>
      <c r="N743" s="397"/>
      <c r="O743" s="229"/>
      <c r="P743" s="2159">
        <f t="shared" si="61"/>
        <v>0</v>
      </c>
      <c r="Q743" s="297"/>
      <c r="R743" s="298"/>
      <c r="S743" s="298"/>
      <c r="T743" s="298"/>
      <c r="U743" s="298">
        <v>10</v>
      </c>
      <c r="V743" s="298"/>
      <c r="W743" s="299"/>
      <c r="X743" s="274"/>
      <c r="Y743" s="274"/>
      <c r="Z743" s="63"/>
      <c r="AA743" s="46"/>
      <c r="AB743" s="46"/>
      <c r="AC743" s="46" t="str">
        <f t="shared" si="64"/>
        <v/>
      </c>
      <c r="AD743" s="46"/>
      <c r="AE743" s="46"/>
      <c r="AF743" s="2111">
        <f t="shared" si="62"/>
        <v>0</v>
      </c>
      <c r="AG743" s="2111">
        <f t="shared" si="63"/>
        <v>0</v>
      </c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  <c r="BP743" s="46"/>
      <c r="BQ743" s="46"/>
      <c r="BR743" s="46"/>
      <c r="BS743" s="46"/>
      <c r="BT743" s="46"/>
      <c r="BU743" s="46"/>
      <c r="BV743" s="46"/>
      <c r="BW743" s="46"/>
      <c r="BX743" s="46"/>
      <c r="BY743" s="46"/>
      <c r="BZ743" s="46"/>
      <c r="CA743" s="46"/>
      <c r="CB743" s="46"/>
      <c r="CC743" s="46"/>
      <c r="CD743" s="46"/>
      <c r="CE743" s="46"/>
      <c r="CF743" s="46"/>
      <c r="CG743" s="46"/>
      <c r="CH743" s="46"/>
      <c r="CI743" s="46"/>
      <c r="CJ743" s="46"/>
      <c r="CK743" s="46"/>
      <c r="CL743" s="46"/>
      <c r="CM743" s="46"/>
      <c r="CN743" s="46"/>
      <c r="CO743" s="46"/>
      <c r="CP743" s="46"/>
      <c r="CQ743" s="46"/>
      <c r="CR743" s="46"/>
      <c r="CS743" s="46"/>
      <c r="CT743" s="46"/>
      <c r="CU743" s="46"/>
      <c r="CV743" s="46"/>
      <c r="CW743" s="46"/>
      <c r="CX743" s="46"/>
      <c r="CY743" s="46"/>
      <c r="CZ743" s="46"/>
      <c r="DA743" s="46"/>
      <c r="DB743" s="46"/>
      <c r="DC743" s="46"/>
      <c r="DD743" s="46"/>
      <c r="DE743" s="46"/>
      <c r="DF743" s="46"/>
      <c r="DG743" s="46"/>
      <c r="DH743" s="46"/>
      <c r="DI743" s="46"/>
      <c r="DJ743" s="46"/>
      <c r="DK743" s="46"/>
      <c r="DL743" s="46"/>
      <c r="DM743" s="46"/>
      <c r="DN743" s="46"/>
      <c r="DO743" s="46"/>
      <c r="DP743" s="46"/>
      <c r="DQ743" s="46"/>
      <c r="DR743" s="46"/>
      <c r="DS743" s="46"/>
      <c r="DT743" s="46"/>
      <c r="DU743" s="46"/>
      <c r="DV743" s="46"/>
      <c r="DW743" s="46"/>
      <c r="DX743" s="46"/>
      <c r="DY743" s="46"/>
      <c r="DZ743" s="46"/>
      <c r="EA743" s="46"/>
      <c r="EB743" s="46"/>
      <c r="EC743" s="46"/>
      <c r="ED743" s="46"/>
      <c r="EE743" s="46"/>
      <c r="EF743" s="46"/>
      <c r="EG743" s="46"/>
      <c r="EH743" s="46"/>
      <c r="EI743" s="46"/>
      <c r="EJ743" s="46"/>
      <c r="EK743" s="46"/>
      <c r="EL743" s="46"/>
      <c r="EM743" s="46"/>
      <c r="EN743" s="46"/>
      <c r="EO743" s="46"/>
      <c r="EP743" s="46"/>
      <c r="EQ743" s="46"/>
      <c r="ER743" s="46"/>
      <c r="ES743" s="46"/>
      <c r="ET743" s="46"/>
      <c r="EU743" s="46"/>
      <c r="EV743" s="46"/>
      <c r="EW743" s="46"/>
      <c r="EX743" s="46"/>
      <c r="EY743" s="46"/>
      <c r="EZ743" s="46"/>
      <c r="FA743" s="46"/>
      <c r="FB743" s="46"/>
      <c r="FC743" s="46"/>
      <c r="FD743" s="46"/>
      <c r="FE743" s="46"/>
      <c r="FF743" s="46"/>
      <c r="FG743" s="46"/>
      <c r="FH743" s="46"/>
      <c r="FI743" s="46"/>
      <c r="FJ743" s="46"/>
      <c r="FK743" s="46"/>
      <c r="FL743" s="46"/>
      <c r="FM743" s="46"/>
      <c r="FN743" s="46"/>
      <c r="FO743" s="46"/>
      <c r="FP743" s="46"/>
      <c r="FQ743" s="46"/>
      <c r="FR743" s="46"/>
      <c r="FS743" s="46"/>
      <c r="FT743" s="46"/>
      <c r="FU743" s="46"/>
      <c r="FV743" s="46"/>
      <c r="FW743" s="46"/>
      <c r="FX743" s="46"/>
      <c r="FY743" s="46"/>
      <c r="FZ743" s="46"/>
      <c r="GA743" s="46"/>
      <c r="GB743" s="46"/>
      <c r="GC743" s="46"/>
      <c r="GD743" s="46"/>
      <c r="GE743" s="46"/>
      <c r="GF743" s="46"/>
      <c r="GG743" s="46"/>
      <c r="GH743" s="46"/>
      <c r="GI743" s="46"/>
      <c r="GJ743" s="46"/>
      <c r="GK743" s="46"/>
      <c r="GL743" s="46"/>
      <c r="GM743" s="46"/>
      <c r="GN743" s="46"/>
      <c r="GO743" s="46"/>
      <c r="GP743" s="46"/>
      <c r="GQ743" s="46"/>
      <c r="GR743" s="46"/>
      <c r="GS743" s="46"/>
      <c r="GT743" s="46"/>
      <c r="GU743" s="46"/>
      <c r="GV743" s="46"/>
      <c r="GW743" s="46"/>
      <c r="GX743" s="46"/>
      <c r="GY743" s="46"/>
      <c r="GZ743" s="46"/>
      <c r="HA743" s="46"/>
      <c r="HB743" s="46"/>
      <c r="HC743" s="46"/>
      <c r="HD743" s="46"/>
      <c r="HE743" s="46"/>
      <c r="HF743" s="46"/>
      <c r="HG743" s="46"/>
      <c r="HH743" s="46"/>
      <c r="HI743" s="46"/>
      <c r="HJ743" s="46"/>
      <c r="HK743" s="46"/>
      <c r="HL743" s="46"/>
      <c r="HM743" s="46"/>
      <c r="HN743" s="46"/>
      <c r="HO743" s="46"/>
      <c r="HP743" s="46"/>
      <c r="HQ743" s="46"/>
      <c r="HR743" s="46"/>
      <c r="HS743" s="46"/>
      <c r="HT743" s="46"/>
      <c r="HU743" s="46"/>
      <c r="HV743" s="46"/>
      <c r="HW743" s="46"/>
      <c r="HX743" s="46"/>
      <c r="HY743" s="46"/>
      <c r="HZ743" s="46"/>
      <c r="IA743" s="46"/>
      <c r="IB743" s="46"/>
      <c r="IC743" s="46"/>
      <c r="ID743" s="46"/>
      <c r="IE743" s="46"/>
      <c r="IF743" s="46"/>
      <c r="IG743" s="46"/>
      <c r="IH743" s="46"/>
      <c r="II743" s="46"/>
      <c r="IJ743" s="46"/>
      <c r="IK743" s="46"/>
      <c r="IL743" s="46"/>
      <c r="IM743" s="46"/>
      <c r="IN743" s="46"/>
      <c r="IO743" s="46"/>
      <c r="IP743" s="46"/>
      <c r="IQ743" s="46"/>
      <c r="IR743" s="46"/>
      <c r="IS743" s="46"/>
      <c r="IT743" s="46"/>
      <c r="IU743" s="46"/>
      <c r="IV743" s="46"/>
      <c r="IW743" s="46"/>
      <c r="IX743" s="46"/>
      <c r="IY743" s="46"/>
      <c r="IZ743" s="46"/>
      <c r="JA743" s="46"/>
      <c r="JB743" s="46"/>
      <c r="JC743" s="46"/>
      <c r="JD743" s="46"/>
      <c r="JE743" s="46"/>
    </row>
    <row r="744" spans="1:265" s="7" customFormat="1" ht="15" customHeight="1" thickBot="1" x14ac:dyDescent="0.25">
      <c r="A744" s="275"/>
      <c r="B744" s="92" t="s">
        <v>448</v>
      </c>
      <c r="C744" s="115"/>
      <c r="D744" s="931" t="s">
        <v>473</v>
      </c>
      <c r="E744" s="904"/>
      <c r="F744" s="474"/>
      <c r="G744" s="475"/>
      <c r="H744" s="411" t="s">
        <v>509</v>
      </c>
      <c r="I744" s="411" t="s">
        <v>515</v>
      </c>
      <c r="J744" s="1769" t="s">
        <v>1424</v>
      </c>
      <c r="K744" s="235" t="s">
        <v>1507</v>
      </c>
      <c r="L744" s="235"/>
      <c r="M744" s="524"/>
      <c r="N744" s="524"/>
      <c r="O744" s="235"/>
      <c r="P744" s="2159">
        <f t="shared" si="61"/>
        <v>0</v>
      </c>
      <c r="Q744" s="300"/>
      <c r="R744" s="301"/>
      <c r="S744" s="301"/>
      <c r="T744" s="301"/>
      <c r="U744" s="301"/>
      <c r="V744" s="301"/>
      <c r="W744" s="302">
        <v>2</v>
      </c>
      <c r="X744" s="275">
        <f>SUBTOTAL(9,Q732:W744)</f>
        <v>40</v>
      </c>
      <c r="Y744" s="275">
        <f>X744</f>
        <v>40</v>
      </c>
      <c r="Z744" s="63"/>
      <c r="AA744" s="46"/>
      <c r="AB744" s="46"/>
      <c r="AC744" s="46" t="str">
        <f t="shared" si="64"/>
        <v/>
      </c>
      <c r="AD744" s="46"/>
      <c r="AE744" s="46"/>
      <c r="AF744" s="2111">
        <f t="shared" si="62"/>
        <v>0</v>
      </c>
      <c r="AG744" s="2111">
        <f t="shared" si="63"/>
        <v>2</v>
      </c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  <c r="BP744" s="46"/>
      <c r="BQ744" s="46"/>
      <c r="BR744" s="46"/>
      <c r="BS744" s="46"/>
      <c r="BT744" s="46"/>
      <c r="BU744" s="46"/>
      <c r="BV744" s="46"/>
      <c r="BW744" s="46"/>
      <c r="BX744" s="46"/>
      <c r="BY744" s="46"/>
      <c r="BZ744" s="46"/>
      <c r="CA744" s="46"/>
      <c r="CB744" s="46"/>
      <c r="CC744" s="46"/>
      <c r="CD744" s="46"/>
      <c r="CE744" s="46"/>
      <c r="CF744" s="46"/>
      <c r="CG744" s="46"/>
      <c r="CH744" s="46"/>
      <c r="CI744" s="46"/>
      <c r="CJ744" s="46"/>
      <c r="CK744" s="46"/>
      <c r="CL744" s="46"/>
      <c r="CM744" s="46"/>
      <c r="CN744" s="46"/>
      <c r="CO744" s="46"/>
      <c r="CP744" s="46"/>
      <c r="CQ744" s="46"/>
      <c r="CR744" s="46"/>
      <c r="CS744" s="46"/>
      <c r="CT744" s="46"/>
      <c r="CU744" s="46"/>
      <c r="CV744" s="46"/>
      <c r="CW744" s="46"/>
      <c r="CX744" s="46"/>
      <c r="CY744" s="46"/>
      <c r="CZ744" s="46"/>
      <c r="DA744" s="46"/>
      <c r="DB744" s="46"/>
      <c r="DC744" s="46"/>
      <c r="DD744" s="46"/>
      <c r="DE744" s="46"/>
      <c r="DF744" s="46"/>
      <c r="DG744" s="46"/>
      <c r="DH744" s="46"/>
      <c r="DI744" s="46"/>
      <c r="DJ744" s="46"/>
      <c r="DK744" s="46"/>
      <c r="DL744" s="46"/>
      <c r="DM744" s="46"/>
      <c r="DN744" s="46"/>
      <c r="DO744" s="46"/>
      <c r="DP744" s="46"/>
      <c r="DQ744" s="46"/>
      <c r="DR744" s="46"/>
      <c r="DS744" s="46"/>
      <c r="DT744" s="46"/>
      <c r="DU744" s="46"/>
      <c r="DV744" s="46"/>
      <c r="DW744" s="46"/>
      <c r="DX744" s="46"/>
      <c r="DY744" s="46"/>
      <c r="DZ744" s="46"/>
      <c r="EA744" s="46"/>
      <c r="EB744" s="46"/>
      <c r="EC744" s="46"/>
      <c r="ED744" s="46"/>
      <c r="EE744" s="46"/>
      <c r="EF744" s="46"/>
      <c r="EG744" s="46"/>
      <c r="EH744" s="46"/>
      <c r="EI744" s="46"/>
      <c r="EJ744" s="46"/>
      <c r="EK744" s="46"/>
      <c r="EL744" s="46"/>
      <c r="EM744" s="46"/>
      <c r="EN744" s="46"/>
      <c r="EO744" s="46"/>
      <c r="EP744" s="46"/>
      <c r="EQ744" s="46"/>
      <c r="ER744" s="46"/>
      <c r="ES744" s="46"/>
      <c r="ET744" s="46"/>
      <c r="EU744" s="46"/>
      <c r="EV744" s="46"/>
      <c r="EW744" s="46"/>
      <c r="EX744" s="46"/>
      <c r="EY744" s="46"/>
      <c r="EZ744" s="46"/>
      <c r="FA744" s="46"/>
      <c r="FB744" s="46"/>
      <c r="FC744" s="46"/>
      <c r="FD744" s="46"/>
      <c r="FE744" s="46"/>
      <c r="FF744" s="46"/>
      <c r="FG744" s="46"/>
      <c r="FH744" s="46"/>
      <c r="FI744" s="46"/>
      <c r="FJ744" s="46"/>
      <c r="FK744" s="46"/>
      <c r="FL744" s="46"/>
      <c r="FM744" s="46"/>
      <c r="FN744" s="46"/>
      <c r="FO744" s="46"/>
      <c r="FP744" s="46"/>
      <c r="FQ744" s="46"/>
      <c r="FR744" s="46"/>
      <c r="FS744" s="46"/>
      <c r="FT744" s="46"/>
      <c r="FU744" s="46"/>
      <c r="FV744" s="46"/>
      <c r="FW744" s="46"/>
      <c r="FX744" s="46"/>
      <c r="FY744" s="46"/>
      <c r="FZ744" s="46"/>
      <c r="GA744" s="46"/>
      <c r="GB744" s="46"/>
      <c r="GC744" s="46"/>
      <c r="GD744" s="46"/>
      <c r="GE744" s="46"/>
      <c r="GF744" s="46"/>
      <c r="GG744" s="46"/>
      <c r="GH744" s="46"/>
      <c r="GI744" s="46"/>
      <c r="GJ744" s="46"/>
      <c r="GK744" s="46"/>
      <c r="GL744" s="46"/>
      <c r="GM744" s="46"/>
      <c r="GN744" s="46"/>
      <c r="GO744" s="46"/>
      <c r="GP744" s="46"/>
      <c r="GQ744" s="46"/>
      <c r="GR744" s="46"/>
      <c r="GS744" s="46"/>
      <c r="GT744" s="46"/>
      <c r="GU744" s="46"/>
      <c r="GV744" s="46"/>
      <c r="GW744" s="46"/>
      <c r="GX744" s="46"/>
      <c r="GY744" s="46"/>
      <c r="GZ744" s="46"/>
      <c r="HA744" s="46"/>
      <c r="HB744" s="46"/>
      <c r="HC744" s="46"/>
      <c r="HD744" s="46"/>
      <c r="HE744" s="46"/>
      <c r="HF744" s="46"/>
      <c r="HG744" s="46"/>
      <c r="HH744" s="46"/>
      <c r="HI744" s="46"/>
      <c r="HJ744" s="46"/>
      <c r="HK744" s="46"/>
      <c r="HL744" s="46"/>
      <c r="HM744" s="46"/>
      <c r="HN744" s="46"/>
      <c r="HO744" s="46"/>
      <c r="HP744" s="46"/>
      <c r="HQ744" s="46"/>
      <c r="HR744" s="46"/>
      <c r="HS744" s="46"/>
      <c r="HT744" s="46"/>
      <c r="HU744" s="46"/>
      <c r="HV744" s="46"/>
      <c r="HW744" s="46"/>
      <c r="HX744" s="46"/>
      <c r="HY744" s="46"/>
      <c r="HZ744" s="46"/>
      <c r="IA744" s="46"/>
      <c r="IB744" s="46"/>
      <c r="IC744" s="46"/>
      <c r="ID744" s="46"/>
      <c r="IE744" s="46"/>
      <c r="IF744" s="46"/>
      <c r="IG744" s="46"/>
      <c r="IH744" s="46"/>
      <c r="II744" s="46"/>
      <c r="IJ744" s="46"/>
      <c r="IK744" s="46"/>
      <c r="IL744" s="46"/>
      <c r="IM744" s="46"/>
      <c r="IN744" s="46"/>
      <c r="IO744" s="46"/>
      <c r="IP744" s="46"/>
      <c r="IQ744" s="46"/>
      <c r="IR744" s="46"/>
      <c r="IS744" s="46"/>
      <c r="IT744" s="46"/>
      <c r="IU744" s="46"/>
      <c r="IV744" s="46"/>
      <c r="IW744" s="46"/>
      <c r="IX744" s="46"/>
      <c r="IY744" s="46"/>
      <c r="IZ744" s="46"/>
      <c r="JA744" s="46"/>
      <c r="JB744" s="46"/>
      <c r="JC744" s="46"/>
      <c r="JD744" s="46"/>
      <c r="JE744" s="46"/>
    </row>
    <row r="745" spans="1:265" s="7" customFormat="1" ht="15" customHeight="1" thickBot="1" x14ac:dyDescent="0.25">
      <c r="A745" s="273">
        <f>+A732+1</f>
        <v>78</v>
      </c>
      <c r="B745" s="640" t="s">
        <v>547</v>
      </c>
      <c r="C745" s="68" t="s">
        <v>35</v>
      </c>
      <c r="D745" s="909" t="s">
        <v>600</v>
      </c>
      <c r="E745" s="842" t="s">
        <v>86</v>
      </c>
      <c r="F745" s="459" t="s">
        <v>601</v>
      </c>
      <c r="G745" s="460" t="s">
        <v>602</v>
      </c>
      <c r="H745" s="793" t="s">
        <v>539</v>
      </c>
      <c r="I745" s="793" t="s">
        <v>1019</v>
      </c>
      <c r="J745" s="726"/>
      <c r="K745" s="727" t="s">
        <v>1172</v>
      </c>
      <c r="L745" s="727" t="s">
        <v>97</v>
      </c>
      <c r="M745" s="728">
        <v>4</v>
      </c>
      <c r="N745" s="728" t="s">
        <v>24</v>
      </c>
      <c r="O745" s="727" t="s">
        <v>402</v>
      </c>
      <c r="P745" s="2159">
        <f t="shared" si="61"/>
        <v>5</v>
      </c>
      <c r="Q745" s="729">
        <v>3</v>
      </c>
      <c r="R745" s="730">
        <v>2</v>
      </c>
      <c r="S745" s="730"/>
      <c r="T745" s="730"/>
      <c r="U745" s="730"/>
      <c r="V745" s="730"/>
      <c r="W745" s="731"/>
      <c r="X745" s="71"/>
      <c r="Y745" s="71"/>
      <c r="Z745" s="63" t="str">
        <f>C745</f>
        <v>TC</v>
      </c>
      <c r="AA745" s="46" t="s">
        <v>875</v>
      </c>
      <c r="AB745" s="46" t="s">
        <v>880</v>
      </c>
      <c r="AC745" s="46">
        <f t="shared" si="64"/>
        <v>12</v>
      </c>
      <c r="AD745" s="46"/>
      <c r="AE745" s="46"/>
      <c r="AF745" s="2111">
        <f t="shared" si="62"/>
        <v>5</v>
      </c>
      <c r="AG745" s="2111">
        <f t="shared" si="63"/>
        <v>0</v>
      </c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  <c r="BP745" s="46"/>
      <c r="BQ745" s="46"/>
      <c r="BR745" s="46"/>
      <c r="BS745" s="46"/>
      <c r="BT745" s="46"/>
      <c r="BU745" s="46"/>
      <c r="BV745" s="46"/>
      <c r="BW745" s="46"/>
      <c r="BX745" s="46"/>
      <c r="BY745" s="46"/>
      <c r="BZ745" s="46"/>
      <c r="CA745" s="46"/>
      <c r="CB745" s="46"/>
      <c r="CC745" s="46"/>
      <c r="CD745" s="46"/>
      <c r="CE745" s="46"/>
      <c r="CF745" s="46"/>
      <c r="CG745" s="46"/>
      <c r="CH745" s="46"/>
      <c r="CI745" s="46"/>
      <c r="CJ745" s="46"/>
      <c r="CK745" s="46"/>
      <c r="CL745" s="46"/>
      <c r="CM745" s="46"/>
      <c r="CN745" s="46"/>
      <c r="CO745" s="46"/>
      <c r="CP745" s="46"/>
      <c r="CQ745" s="46"/>
      <c r="CR745" s="46"/>
      <c r="CS745" s="46"/>
      <c r="CT745" s="46"/>
      <c r="CU745" s="46"/>
      <c r="CV745" s="46"/>
      <c r="CW745" s="46"/>
      <c r="CX745" s="46"/>
      <c r="CY745" s="46"/>
      <c r="CZ745" s="46"/>
      <c r="DA745" s="46"/>
      <c r="DB745" s="46"/>
      <c r="DC745" s="46"/>
      <c r="DD745" s="46"/>
      <c r="DE745" s="46"/>
      <c r="DF745" s="46"/>
      <c r="DG745" s="46"/>
      <c r="DH745" s="46"/>
      <c r="DI745" s="46"/>
      <c r="DJ745" s="46"/>
      <c r="DK745" s="46"/>
      <c r="DL745" s="46"/>
      <c r="DM745" s="46"/>
      <c r="DN745" s="46"/>
      <c r="DO745" s="46"/>
      <c r="DP745" s="46"/>
      <c r="DQ745" s="46"/>
      <c r="DR745" s="46"/>
      <c r="DS745" s="46"/>
      <c r="DT745" s="46"/>
      <c r="DU745" s="46"/>
      <c r="DV745" s="46"/>
      <c r="DW745" s="46"/>
      <c r="DX745" s="46"/>
      <c r="DY745" s="46"/>
      <c r="DZ745" s="46"/>
      <c r="EA745" s="46"/>
      <c r="EB745" s="46"/>
      <c r="EC745" s="46"/>
      <c r="ED745" s="46"/>
      <c r="EE745" s="46"/>
      <c r="EF745" s="46"/>
      <c r="EG745" s="46"/>
      <c r="EH745" s="46"/>
      <c r="EI745" s="46"/>
      <c r="EJ745" s="46"/>
      <c r="EK745" s="46"/>
      <c r="EL745" s="46"/>
      <c r="EM745" s="46"/>
      <c r="EN745" s="46"/>
      <c r="EO745" s="46"/>
      <c r="EP745" s="46"/>
      <c r="EQ745" s="46"/>
      <c r="ER745" s="46"/>
      <c r="ES745" s="46"/>
      <c r="ET745" s="46"/>
      <c r="EU745" s="46"/>
      <c r="EV745" s="46"/>
      <c r="EW745" s="46"/>
      <c r="EX745" s="46"/>
      <c r="EY745" s="46"/>
      <c r="EZ745" s="46"/>
      <c r="FA745" s="46"/>
      <c r="FB745" s="46"/>
      <c r="FC745" s="46"/>
      <c r="FD745" s="46"/>
      <c r="FE745" s="46"/>
      <c r="FF745" s="46"/>
      <c r="FG745" s="46"/>
      <c r="FH745" s="46"/>
      <c r="FI745" s="46"/>
      <c r="FJ745" s="46"/>
      <c r="FK745" s="46"/>
      <c r="FL745" s="46"/>
      <c r="FM745" s="46"/>
      <c r="FN745" s="46"/>
      <c r="FO745" s="46"/>
      <c r="FP745" s="46"/>
      <c r="FQ745" s="46"/>
      <c r="FR745" s="46"/>
      <c r="FS745" s="46"/>
      <c r="FT745" s="46"/>
      <c r="FU745" s="46"/>
      <c r="FV745" s="46"/>
      <c r="FW745" s="46"/>
      <c r="FX745" s="46"/>
      <c r="FY745" s="46"/>
      <c r="FZ745" s="46"/>
      <c r="GA745" s="46"/>
      <c r="GB745" s="46"/>
      <c r="GC745" s="46"/>
      <c r="GD745" s="46"/>
      <c r="GE745" s="46"/>
      <c r="GF745" s="46"/>
      <c r="GG745" s="46"/>
      <c r="GH745" s="46"/>
      <c r="GI745" s="46"/>
      <c r="GJ745" s="46"/>
      <c r="GK745" s="46"/>
      <c r="GL745" s="46"/>
      <c r="GM745" s="46"/>
      <c r="GN745" s="46"/>
      <c r="GO745" s="46"/>
      <c r="GP745" s="46"/>
      <c r="GQ745" s="46"/>
      <c r="GR745" s="46"/>
      <c r="GS745" s="46"/>
      <c r="GT745" s="46"/>
      <c r="GU745" s="46"/>
      <c r="GV745" s="46"/>
      <c r="GW745" s="46"/>
      <c r="GX745" s="46"/>
      <c r="GY745" s="46"/>
      <c r="GZ745" s="46"/>
      <c r="HA745" s="46"/>
      <c r="HB745" s="46"/>
      <c r="HC745" s="46"/>
      <c r="HD745" s="46"/>
      <c r="HE745" s="46"/>
      <c r="HF745" s="46"/>
      <c r="HG745" s="46"/>
      <c r="HH745" s="46"/>
      <c r="HI745" s="46"/>
      <c r="HJ745" s="46"/>
      <c r="HK745" s="46"/>
      <c r="HL745" s="46"/>
      <c r="HM745" s="46"/>
      <c r="HN745" s="46"/>
      <c r="HO745" s="46"/>
      <c r="HP745" s="46"/>
      <c r="HQ745" s="46"/>
      <c r="HR745" s="46"/>
      <c r="HS745" s="46"/>
      <c r="HT745" s="46"/>
      <c r="HU745" s="46"/>
      <c r="HV745" s="46"/>
      <c r="HW745" s="46"/>
      <c r="HX745" s="46"/>
      <c r="HY745" s="46"/>
      <c r="HZ745" s="46"/>
      <c r="IA745" s="46"/>
      <c r="IB745" s="46"/>
      <c r="IC745" s="46"/>
      <c r="ID745" s="46"/>
      <c r="IE745" s="46"/>
      <c r="IF745" s="46"/>
      <c r="IG745" s="46"/>
      <c r="IH745" s="46"/>
      <c r="II745" s="46"/>
      <c r="IJ745" s="46"/>
      <c r="IK745" s="46"/>
      <c r="IL745" s="46"/>
      <c r="IM745" s="46"/>
      <c r="IN745" s="46"/>
      <c r="IO745" s="46"/>
      <c r="IP745" s="46"/>
      <c r="IQ745" s="46"/>
      <c r="IR745" s="46"/>
      <c r="IS745" s="46"/>
      <c r="IT745" s="46"/>
      <c r="IU745" s="46"/>
      <c r="IV745" s="46"/>
      <c r="IW745" s="46"/>
      <c r="IX745" s="46"/>
      <c r="IY745" s="46"/>
      <c r="IZ745" s="46"/>
      <c r="JA745" s="46"/>
      <c r="JB745" s="46"/>
      <c r="JC745" s="46"/>
      <c r="JD745" s="46"/>
      <c r="JE745" s="46"/>
    </row>
    <row r="746" spans="1:265" s="7" customFormat="1" ht="15" customHeight="1" thickBot="1" x14ac:dyDescent="0.25">
      <c r="A746" s="790"/>
      <c r="B746" s="66" t="s">
        <v>547</v>
      </c>
      <c r="C746" s="74"/>
      <c r="D746" s="910" t="s">
        <v>600</v>
      </c>
      <c r="E746" s="879"/>
      <c r="F746" s="465"/>
      <c r="G746" s="466"/>
      <c r="H746" s="792" t="s">
        <v>539</v>
      </c>
      <c r="I746" s="792" t="s">
        <v>1019</v>
      </c>
      <c r="J746" s="546"/>
      <c r="K746" s="547" t="s">
        <v>1172</v>
      </c>
      <c r="L746" s="547" t="s">
        <v>97</v>
      </c>
      <c r="M746" s="732">
        <v>4</v>
      </c>
      <c r="N746" s="732" t="s">
        <v>98</v>
      </c>
      <c r="O746" s="547" t="s">
        <v>402</v>
      </c>
      <c r="P746" s="2159">
        <f t="shared" si="61"/>
        <v>5</v>
      </c>
      <c r="Q746" s="548">
        <v>3</v>
      </c>
      <c r="R746" s="724">
        <v>2</v>
      </c>
      <c r="S746" s="724"/>
      <c r="T746" s="724"/>
      <c r="U746" s="724"/>
      <c r="V746" s="724"/>
      <c r="W746" s="725"/>
      <c r="X746" s="79"/>
      <c r="Y746" s="79"/>
      <c r="Z746" s="63"/>
      <c r="AA746" s="46"/>
      <c r="AB746" s="46"/>
      <c r="AC746" s="46" t="str">
        <f t="shared" si="64"/>
        <v/>
      </c>
      <c r="AD746" s="46"/>
      <c r="AE746" s="46"/>
      <c r="AF746" s="2111">
        <f t="shared" si="62"/>
        <v>5</v>
      </c>
      <c r="AG746" s="2111">
        <f t="shared" si="63"/>
        <v>0</v>
      </c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6"/>
      <c r="CG746" s="46"/>
      <c r="CH746" s="46"/>
      <c r="CI746" s="46"/>
      <c r="CJ746" s="46"/>
      <c r="CK746" s="46"/>
      <c r="CL746" s="46"/>
      <c r="CM746" s="46"/>
      <c r="CN746" s="46"/>
      <c r="CO746" s="46"/>
      <c r="CP746" s="46"/>
      <c r="CQ746" s="46"/>
      <c r="CR746" s="46"/>
      <c r="CS746" s="46"/>
      <c r="CT746" s="46"/>
      <c r="CU746" s="46"/>
      <c r="CV746" s="46"/>
      <c r="CW746" s="46"/>
      <c r="CX746" s="46"/>
      <c r="CY746" s="46"/>
      <c r="CZ746" s="46"/>
      <c r="DA746" s="46"/>
      <c r="DB746" s="46"/>
      <c r="DC746" s="46"/>
      <c r="DD746" s="46"/>
      <c r="DE746" s="46"/>
      <c r="DF746" s="46"/>
      <c r="DG746" s="46"/>
      <c r="DH746" s="46"/>
      <c r="DI746" s="46"/>
      <c r="DJ746" s="46"/>
      <c r="DK746" s="46"/>
      <c r="DL746" s="46"/>
      <c r="DM746" s="46"/>
      <c r="DN746" s="46"/>
      <c r="DO746" s="46"/>
      <c r="DP746" s="46"/>
      <c r="DQ746" s="46"/>
      <c r="DR746" s="46"/>
      <c r="DS746" s="46"/>
      <c r="DT746" s="46"/>
      <c r="DU746" s="46"/>
      <c r="DV746" s="46"/>
      <c r="DW746" s="46"/>
      <c r="DX746" s="46"/>
      <c r="DY746" s="46"/>
      <c r="DZ746" s="46"/>
      <c r="EA746" s="46"/>
      <c r="EB746" s="46"/>
      <c r="EC746" s="46"/>
      <c r="ED746" s="46"/>
      <c r="EE746" s="46"/>
      <c r="EF746" s="46"/>
      <c r="EG746" s="46"/>
      <c r="EH746" s="46"/>
      <c r="EI746" s="46"/>
      <c r="EJ746" s="46"/>
      <c r="EK746" s="46"/>
      <c r="EL746" s="46"/>
      <c r="EM746" s="46"/>
      <c r="EN746" s="46"/>
      <c r="EO746" s="46"/>
      <c r="EP746" s="46"/>
      <c r="EQ746" s="46"/>
      <c r="ER746" s="46"/>
      <c r="ES746" s="46"/>
      <c r="ET746" s="46"/>
      <c r="EU746" s="46"/>
      <c r="EV746" s="46"/>
      <c r="EW746" s="46"/>
      <c r="EX746" s="46"/>
      <c r="EY746" s="46"/>
      <c r="EZ746" s="46"/>
      <c r="FA746" s="46"/>
      <c r="FB746" s="46"/>
      <c r="FC746" s="46"/>
      <c r="FD746" s="46"/>
      <c r="FE746" s="46"/>
      <c r="FF746" s="46"/>
      <c r="FG746" s="46"/>
      <c r="FH746" s="46"/>
      <c r="FI746" s="46"/>
      <c r="FJ746" s="46"/>
      <c r="FK746" s="46"/>
      <c r="FL746" s="46"/>
      <c r="FM746" s="46"/>
      <c r="FN746" s="46"/>
      <c r="FO746" s="46"/>
      <c r="FP746" s="46"/>
      <c r="FQ746" s="46"/>
      <c r="FR746" s="46"/>
      <c r="FS746" s="46"/>
      <c r="FT746" s="46"/>
      <c r="FU746" s="46"/>
      <c r="FV746" s="46"/>
      <c r="FW746" s="46"/>
      <c r="FX746" s="46"/>
      <c r="FY746" s="46"/>
      <c r="FZ746" s="46"/>
      <c r="GA746" s="46"/>
      <c r="GB746" s="46"/>
      <c r="GC746" s="46"/>
      <c r="GD746" s="46"/>
      <c r="GE746" s="46"/>
      <c r="GF746" s="46"/>
      <c r="GG746" s="46"/>
      <c r="GH746" s="46"/>
      <c r="GI746" s="46"/>
      <c r="GJ746" s="46"/>
      <c r="GK746" s="46"/>
      <c r="GL746" s="46"/>
      <c r="GM746" s="46"/>
      <c r="GN746" s="46"/>
      <c r="GO746" s="46"/>
      <c r="GP746" s="46"/>
      <c r="GQ746" s="46"/>
      <c r="GR746" s="46"/>
      <c r="GS746" s="46"/>
      <c r="GT746" s="46"/>
      <c r="GU746" s="46"/>
      <c r="GV746" s="46"/>
      <c r="GW746" s="46"/>
      <c r="GX746" s="46"/>
      <c r="GY746" s="46"/>
      <c r="GZ746" s="46"/>
      <c r="HA746" s="46"/>
      <c r="HB746" s="46"/>
      <c r="HC746" s="46"/>
      <c r="HD746" s="46"/>
      <c r="HE746" s="46"/>
      <c r="HF746" s="46"/>
      <c r="HG746" s="46"/>
      <c r="HH746" s="46"/>
      <c r="HI746" s="46"/>
      <c r="HJ746" s="46"/>
      <c r="HK746" s="46"/>
      <c r="HL746" s="46"/>
      <c r="HM746" s="46"/>
      <c r="HN746" s="46"/>
      <c r="HO746" s="46"/>
      <c r="HP746" s="46"/>
      <c r="HQ746" s="46"/>
      <c r="HR746" s="46"/>
      <c r="HS746" s="46"/>
      <c r="HT746" s="46"/>
      <c r="HU746" s="46"/>
      <c r="HV746" s="46"/>
      <c r="HW746" s="46"/>
      <c r="HX746" s="46"/>
      <c r="HY746" s="46"/>
      <c r="HZ746" s="46"/>
      <c r="IA746" s="46"/>
      <c r="IB746" s="46"/>
      <c r="IC746" s="46"/>
      <c r="ID746" s="46"/>
      <c r="IE746" s="46"/>
      <c r="IF746" s="46"/>
      <c r="IG746" s="46"/>
      <c r="IH746" s="46"/>
      <c r="II746" s="46"/>
      <c r="IJ746" s="46"/>
      <c r="IK746" s="46"/>
      <c r="IL746" s="46"/>
      <c r="IM746" s="46"/>
      <c r="IN746" s="46"/>
      <c r="IO746" s="46"/>
      <c r="IP746" s="46"/>
      <c r="IQ746" s="46"/>
      <c r="IR746" s="46"/>
      <c r="IS746" s="46"/>
      <c r="IT746" s="46"/>
      <c r="IU746" s="46"/>
      <c r="IV746" s="46"/>
      <c r="IW746" s="46"/>
      <c r="IX746" s="46"/>
      <c r="IY746" s="46"/>
      <c r="IZ746" s="46"/>
      <c r="JA746" s="46"/>
      <c r="JB746" s="46"/>
      <c r="JC746" s="46"/>
      <c r="JD746" s="46"/>
      <c r="JE746" s="46"/>
    </row>
    <row r="747" spans="1:265" s="7" customFormat="1" ht="15" customHeight="1" thickBot="1" x14ac:dyDescent="0.25">
      <c r="A747" s="790"/>
      <c r="B747" s="66" t="s">
        <v>547</v>
      </c>
      <c r="C747" s="74"/>
      <c r="D747" s="910" t="s">
        <v>600</v>
      </c>
      <c r="E747" s="879"/>
      <c r="F747" s="465"/>
      <c r="G747" s="466"/>
      <c r="H747" s="792" t="s">
        <v>539</v>
      </c>
      <c r="I747" s="792" t="s">
        <v>1019</v>
      </c>
      <c r="J747" s="546"/>
      <c r="K747" s="547" t="s">
        <v>1491</v>
      </c>
      <c r="L747" s="547" t="s">
        <v>97</v>
      </c>
      <c r="M747" s="732">
        <v>5</v>
      </c>
      <c r="N747" s="732" t="s">
        <v>24</v>
      </c>
      <c r="O747" s="547" t="s">
        <v>402</v>
      </c>
      <c r="P747" s="2159">
        <f t="shared" si="61"/>
        <v>5</v>
      </c>
      <c r="Q747" s="548">
        <v>3</v>
      </c>
      <c r="R747" s="724">
        <v>2</v>
      </c>
      <c r="S747" s="724"/>
      <c r="T747" s="724"/>
      <c r="U747" s="724"/>
      <c r="V747" s="724"/>
      <c r="W747" s="725"/>
      <c r="X747" s="79"/>
      <c r="Y747" s="79"/>
      <c r="Z747" s="63"/>
      <c r="AA747" s="46"/>
      <c r="AB747" s="46"/>
      <c r="AC747" s="46" t="str">
        <f t="shared" si="64"/>
        <v/>
      </c>
      <c r="AD747" s="46"/>
      <c r="AE747" s="46"/>
      <c r="AF747" s="2111">
        <f t="shared" si="62"/>
        <v>5</v>
      </c>
      <c r="AG747" s="2111">
        <f t="shared" si="63"/>
        <v>0</v>
      </c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46"/>
      <c r="FQ747" s="46"/>
      <c r="FR747" s="46"/>
      <c r="FS747" s="46"/>
      <c r="FT747" s="46"/>
      <c r="FU747" s="46"/>
      <c r="FV747" s="46"/>
      <c r="FW747" s="46"/>
      <c r="FX747" s="46"/>
      <c r="FY747" s="46"/>
      <c r="FZ747" s="46"/>
      <c r="GA747" s="46"/>
      <c r="GB747" s="46"/>
      <c r="GC747" s="46"/>
      <c r="GD747" s="46"/>
      <c r="GE747" s="46"/>
      <c r="GF747" s="46"/>
      <c r="GG747" s="46"/>
      <c r="GH747" s="46"/>
      <c r="GI747" s="46"/>
      <c r="GJ747" s="46"/>
      <c r="GK747" s="46"/>
      <c r="GL747" s="46"/>
      <c r="GM747" s="46"/>
      <c r="GN747" s="46"/>
      <c r="GO747" s="46"/>
      <c r="GP747" s="46"/>
      <c r="GQ747" s="46"/>
      <c r="GR747" s="46"/>
      <c r="GS747" s="46"/>
      <c r="GT747" s="46"/>
      <c r="GU747" s="46"/>
      <c r="GV747" s="46"/>
      <c r="GW747" s="46"/>
      <c r="GX747" s="46"/>
      <c r="GY747" s="46"/>
      <c r="GZ747" s="46"/>
      <c r="HA747" s="46"/>
      <c r="HB747" s="46"/>
      <c r="HC747" s="46"/>
      <c r="HD747" s="46"/>
      <c r="HE747" s="46"/>
      <c r="HF747" s="46"/>
      <c r="HG747" s="46"/>
      <c r="HH747" s="46"/>
      <c r="HI747" s="46"/>
      <c r="HJ747" s="46"/>
      <c r="HK747" s="46"/>
      <c r="HL747" s="46"/>
      <c r="HM747" s="46"/>
      <c r="HN747" s="46"/>
      <c r="HO747" s="46"/>
      <c r="HP747" s="46"/>
      <c r="HQ747" s="46"/>
      <c r="HR747" s="46"/>
      <c r="HS747" s="46"/>
      <c r="HT747" s="46"/>
      <c r="HU747" s="46"/>
      <c r="HV747" s="46"/>
      <c r="HW747" s="46"/>
      <c r="HX747" s="46"/>
      <c r="HY747" s="46"/>
      <c r="HZ747" s="46"/>
      <c r="IA747" s="46"/>
      <c r="IB747" s="46"/>
      <c r="IC747" s="46"/>
      <c r="ID747" s="46"/>
      <c r="IE747" s="46"/>
      <c r="IF747" s="46"/>
      <c r="IG747" s="46"/>
      <c r="IH747" s="46"/>
      <c r="II747" s="46"/>
      <c r="IJ747" s="46"/>
      <c r="IK747" s="46"/>
      <c r="IL747" s="46"/>
      <c r="IM747" s="46"/>
      <c r="IN747" s="46"/>
      <c r="IO747" s="46"/>
      <c r="IP747" s="46"/>
      <c r="IQ747" s="46"/>
      <c r="IR747" s="46"/>
      <c r="IS747" s="46"/>
      <c r="IT747" s="46"/>
      <c r="IU747" s="46"/>
      <c r="IV747" s="46"/>
      <c r="IW747" s="46"/>
      <c r="IX747" s="46"/>
      <c r="IY747" s="46"/>
      <c r="IZ747" s="46"/>
      <c r="JA747" s="46"/>
      <c r="JB747" s="46"/>
      <c r="JC747" s="46"/>
      <c r="JD747" s="46"/>
      <c r="JE747" s="46"/>
    </row>
    <row r="748" spans="1:265" s="7" customFormat="1" ht="15" customHeight="1" thickBot="1" x14ac:dyDescent="0.25">
      <c r="A748" s="790"/>
      <c r="B748" s="66" t="s">
        <v>547</v>
      </c>
      <c r="C748" s="74"/>
      <c r="D748" s="910" t="s">
        <v>600</v>
      </c>
      <c r="E748" s="879"/>
      <c r="F748" s="465"/>
      <c r="G748" s="466"/>
      <c r="H748" s="792" t="s">
        <v>539</v>
      </c>
      <c r="I748" s="792" t="s">
        <v>1019</v>
      </c>
      <c r="J748" s="546"/>
      <c r="K748" s="547" t="s">
        <v>1491</v>
      </c>
      <c r="L748" s="547" t="s">
        <v>97</v>
      </c>
      <c r="M748" s="732">
        <v>5</v>
      </c>
      <c r="N748" s="732" t="s">
        <v>98</v>
      </c>
      <c r="O748" s="547" t="s">
        <v>402</v>
      </c>
      <c r="P748" s="2159">
        <f t="shared" si="61"/>
        <v>5</v>
      </c>
      <c r="Q748" s="548">
        <v>3</v>
      </c>
      <c r="R748" s="724">
        <v>2</v>
      </c>
      <c r="S748" s="724"/>
      <c r="T748" s="724"/>
      <c r="U748" s="724"/>
      <c r="V748" s="724"/>
      <c r="W748" s="725"/>
      <c r="X748" s="79"/>
      <c r="Y748" s="79"/>
      <c r="Z748" s="63"/>
      <c r="AA748" s="46"/>
      <c r="AB748" s="46"/>
      <c r="AC748" s="46" t="str">
        <f t="shared" si="64"/>
        <v/>
      </c>
      <c r="AD748" s="46"/>
      <c r="AE748" s="46"/>
      <c r="AF748" s="2111">
        <f t="shared" si="62"/>
        <v>5</v>
      </c>
      <c r="AG748" s="2111">
        <f t="shared" si="63"/>
        <v>0</v>
      </c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46"/>
      <c r="HK748" s="46"/>
      <c r="HL748" s="46"/>
      <c r="HM748" s="46"/>
      <c r="HN748" s="46"/>
      <c r="HO748" s="46"/>
      <c r="HP748" s="46"/>
      <c r="HQ748" s="46"/>
      <c r="HR748" s="46"/>
      <c r="HS748" s="46"/>
      <c r="HT748" s="46"/>
      <c r="HU748" s="46"/>
      <c r="HV748" s="46"/>
      <c r="HW748" s="46"/>
      <c r="HX748" s="46"/>
      <c r="HY748" s="46"/>
      <c r="HZ748" s="46"/>
      <c r="IA748" s="46"/>
      <c r="IB748" s="46"/>
      <c r="IC748" s="46"/>
      <c r="ID748" s="46"/>
      <c r="IE748" s="46"/>
      <c r="IF748" s="46"/>
      <c r="IG748" s="46"/>
      <c r="IH748" s="46"/>
      <c r="II748" s="46"/>
      <c r="IJ748" s="46"/>
      <c r="IK748" s="46"/>
      <c r="IL748" s="46"/>
      <c r="IM748" s="46"/>
      <c r="IN748" s="46"/>
      <c r="IO748" s="46"/>
      <c r="IP748" s="46"/>
      <c r="IQ748" s="46"/>
      <c r="IR748" s="46"/>
      <c r="IS748" s="46"/>
      <c r="IT748" s="46"/>
      <c r="IU748" s="46"/>
      <c r="IV748" s="46"/>
      <c r="IW748" s="46"/>
      <c r="IX748" s="46"/>
      <c r="IY748" s="46"/>
      <c r="IZ748" s="46"/>
      <c r="JA748" s="46"/>
      <c r="JB748" s="46"/>
      <c r="JC748" s="46"/>
      <c r="JD748" s="46"/>
      <c r="JE748" s="46"/>
    </row>
    <row r="749" spans="1:265" s="7" customFormat="1" ht="15" customHeight="1" thickBot="1" x14ac:dyDescent="0.25">
      <c r="A749" s="790"/>
      <c r="B749" s="66" t="s">
        <v>547</v>
      </c>
      <c r="C749" s="74"/>
      <c r="D749" s="910" t="s">
        <v>600</v>
      </c>
      <c r="E749" s="879"/>
      <c r="F749" s="465"/>
      <c r="G749" s="466"/>
      <c r="H749" s="792" t="s">
        <v>539</v>
      </c>
      <c r="I749" s="792" t="s">
        <v>1019</v>
      </c>
      <c r="J749" s="1756" t="s">
        <v>1424</v>
      </c>
      <c r="K749" s="212" t="s">
        <v>1505</v>
      </c>
      <c r="L749" s="547"/>
      <c r="M749" s="732"/>
      <c r="N749" s="732"/>
      <c r="O749" s="547"/>
      <c r="P749" s="2159">
        <f t="shared" si="61"/>
        <v>0</v>
      </c>
      <c r="Q749" s="548"/>
      <c r="R749" s="724"/>
      <c r="S749" s="724">
        <v>4</v>
      </c>
      <c r="T749" s="724"/>
      <c r="U749" s="724"/>
      <c r="V749" s="724"/>
      <c r="W749" s="725"/>
      <c r="X749" s="79"/>
      <c r="Y749" s="79"/>
      <c r="Z749" s="63"/>
      <c r="AA749" s="46"/>
      <c r="AB749" s="46"/>
      <c r="AC749" s="46" t="str">
        <f t="shared" si="64"/>
        <v/>
      </c>
      <c r="AD749" s="46"/>
      <c r="AE749" s="46"/>
      <c r="AF749" s="2111">
        <f t="shared" si="62"/>
        <v>0</v>
      </c>
      <c r="AG749" s="2111">
        <f t="shared" si="63"/>
        <v>4</v>
      </c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46"/>
      <c r="HK749" s="46"/>
      <c r="HL749" s="46"/>
      <c r="HM749" s="46"/>
      <c r="HN749" s="46"/>
      <c r="HO749" s="46"/>
      <c r="HP749" s="46"/>
      <c r="HQ749" s="46"/>
      <c r="HR749" s="46"/>
      <c r="HS749" s="46"/>
      <c r="HT749" s="46"/>
      <c r="HU749" s="46"/>
      <c r="HV749" s="46"/>
      <c r="HW749" s="46"/>
      <c r="HX749" s="46"/>
      <c r="HY749" s="46"/>
      <c r="HZ749" s="46"/>
      <c r="IA749" s="46"/>
      <c r="IB749" s="46"/>
      <c r="IC749" s="46"/>
      <c r="ID749" s="46"/>
      <c r="IE749" s="46"/>
      <c r="IF749" s="46"/>
      <c r="IG749" s="46"/>
      <c r="IH749" s="46"/>
      <c r="II749" s="46"/>
      <c r="IJ749" s="46"/>
      <c r="IK749" s="46"/>
      <c r="IL749" s="46"/>
      <c r="IM749" s="46"/>
      <c r="IN749" s="46"/>
      <c r="IO749" s="46"/>
      <c r="IP749" s="46"/>
      <c r="IQ749" s="46"/>
      <c r="IR749" s="46"/>
      <c r="IS749" s="46"/>
      <c r="IT749" s="46"/>
      <c r="IU749" s="46"/>
      <c r="IV749" s="46"/>
      <c r="IW749" s="46"/>
      <c r="IX749" s="46"/>
      <c r="IY749" s="46"/>
      <c r="IZ749" s="46"/>
      <c r="JA749" s="46"/>
      <c r="JB749" s="46"/>
      <c r="JC749" s="46"/>
      <c r="JD749" s="46"/>
      <c r="JE749" s="46"/>
    </row>
    <row r="750" spans="1:265" s="7" customFormat="1" ht="15" customHeight="1" thickBot="1" x14ac:dyDescent="0.25">
      <c r="A750" s="790"/>
      <c r="B750" s="66" t="s">
        <v>547</v>
      </c>
      <c r="C750" s="74"/>
      <c r="D750" s="910" t="s">
        <v>600</v>
      </c>
      <c r="E750" s="879"/>
      <c r="F750" s="465"/>
      <c r="G750" s="466"/>
      <c r="H750" s="792" t="s">
        <v>539</v>
      </c>
      <c r="I750" s="792" t="s">
        <v>1019</v>
      </c>
      <c r="J750" s="1756" t="s">
        <v>1424</v>
      </c>
      <c r="K750" s="212" t="s">
        <v>1506</v>
      </c>
      <c r="L750" s="547"/>
      <c r="M750" s="732"/>
      <c r="N750" s="732"/>
      <c r="O750" s="547"/>
      <c r="P750" s="2159">
        <f t="shared" si="61"/>
        <v>0</v>
      </c>
      <c r="Q750" s="548"/>
      <c r="R750" s="724"/>
      <c r="S750" s="724">
        <v>2</v>
      </c>
      <c r="T750" s="724"/>
      <c r="U750" s="724"/>
      <c r="V750" s="724"/>
      <c r="W750" s="725"/>
      <c r="X750" s="79"/>
      <c r="Y750" s="79"/>
      <c r="Z750" s="63"/>
      <c r="AA750" s="46"/>
      <c r="AB750" s="46"/>
      <c r="AC750" s="46" t="str">
        <f t="shared" si="64"/>
        <v/>
      </c>
      <c r="AD750" s="46"/>
      <c r="AE750" s="46"/>
      <c r="AF750" s="2111">
        <f t="shared" si="62"/>
        <v>0</v>
      </c>
      <c r="AG750" s="2111">
        <f t="shared" si="63"/>
        <v>2</v>
      </c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46"/>
      <c r="HK750" s="46"/>
      <c r="HL750" s="46"/>
      <c r="HM750" s="46"/>
      <c r="HN750" s="46"/>
      <c r="HO750" s="46"/>
      <c r="HP750" s="46"/>
      <c r="HQ750" s="46"/>
      <c r="HR750" s="46"/>
      <c r="HS750" s="46"/>
      <c r="HT750" s="46"/>
      <c r="HU750" s="46"/>
      <c r="HV750" s="46"/>
      <c r="HW750" s="46"/>
      <c r="HX750" s="46"/>
      <c r="HY750" s="46"/>
      <c r="HZ750" s="46"/>
      <c r="IA750" s="46"/>
      <c r="IB750" s="46"/>
      <c r="IC750" s="46"/>
      <c r="ID750" s="46"/>
      <c r="IE750" s="46"/>
      <c r="IF750" s="46"/>
      <c r="IG750" s="46"/>
      <c r="IH750" s="46"/>
      <c r="II750" s="46"/>
      <c r="IJ750" s="46"/>
      <c r="IK750" s="46"/>
      <c r="IL750" s="46"/>
      <c r="IM750" s="46"/>
      <c r="IN750" s="46"/>
      <c r="IO750" s="46"/>
      <c r="IP750" s="46"/>
      <c r="IQ750" s="46"/>
      <c r="IR750" s="46"/>
      <c r="IS750" s="46"/>
      <c r="IT750" s="46"/>
      <c r="IU750" s="46"/>
      <c r="IV750" s="46"/>
      <c r="IW750" s="46"/>
      <c r="IX750" s="46"/>
      <c r="IY750" s="46"/>
      <c r="IZ750" s="46"/>
      <c r="JA750" s="46"/>
      <c r="JB750" s="46"/>
      <c r="JC750" s="46"/>
      <c r="JD750" s="46"/>
      <c r="JE750" s="46"/>
    </row>
    <row r="751" spans="1:265" s="7" customFormat="1" ht="15" customHeight="1" thickBot="1" x14ac:dyDescent="0.25">
      <c r="A751" s="790"/>
      <c r="B751" s="66" t="s">
        <v>547</v>
      </c>
      <c r="C751" s="74"/>
      <c r="D751" s="910" t="s">
        <v>600</v>
      </c>
      <c r="E751" s="879"/>
      <c r="F751" s="465"/>
      <c r="G751" s="466"/>
      <c r="H751" s="792" t="s">
        <v>539</v>
      </c>
      <c r="I751" s="792" t="s">
        <v>1019</v>
      </c>
      <c r="J751" s="1756" t="s">
        <v>1424</v>
      </c>
      <c r="K751" s="225" t="s">
        <v>1558</v>
      </c>
      <c r="L751" s="547"/>
      <c r="M751" s="732"/>
      <c r="N751" s="732"/>
      <c r="O751" s="547"/>
      <c r="P751" s="2159">
        <f t="shared" si="61"/>
        <v>0</v>
      </c>
      <c r="Q751" s="548"/>
      <c r="R751" s="724"/>
      <c r="S751" s="724"/>
      <c r="T751" s="724"/>
      <c r="U751" s="724"/>
      <c r="V751" s="724"/>
      <c r="W751" s="725">
        <v>4</v>
      </c>
      <c r="X751" s="79"/>
      <c r="Y751" s="79"/>
      <c r="Z751" s="63"/>
      <c r="AA751" s="46"/>
      <c r="AB751" s="46"/>
      <c r="AC751" s="46" t="str">
        <f t="shared" ref="AC751:AC782" si="65">IF(C751&lt;&gt;"",SUMIF(D$6:D$1505,D751,Q$6:R$1505),"")</f>
        <v/>
      </c>
      <c r="AD751" s="46"/>
      <c r="AE751" s="46"/>
      <c r="AF751" s="2111">
        <f t="shared" si="62"/>
        <v>0</v>
      </c>
      <c r="AG751" s="2111">
        <f t="shared" si="63"/>
        <v>4</v>
      </c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  <c r="BP751" s="46"/>
      <c r="BQ751" s="46"/>
      <c r="BR751" s="46"/>
      <c r="BS751" s="46"/>
      <c r="BT751" s="46"/>
      <c r="BU751" s="46"/>
      <c r="BV751" s="46"/>
      <c r="BW751" s="46"/>
      <c r="BX751" s="46"/>
      <c r="BY751" s="46"/>
      <c r="BZ751" s="46"/>
      <c r="CA751" s="46"/>
      <c r="CB751" s="46"/>
      <c r="CC751" s="46"/>
      <c r="CD751" s="46"/>
      <c r="CE751" s="46"/>
      <c r="CF751" s="46"/>
      <c r="CG751" s="46"/>
      <c r="CH751" s="46"/>
      <c r="CI751" s="46"/>
      <c r="CJ751" s="46"/>
      <c r="CK751" s="46"/>
      <c r="CL751" s="46"/>
      <c r="CM751" s="46"/>
      <c r="CN751" s="46"/>
      <c r="CO751" s="46"/>
      <c r="CP751" s="46"/>
      <c r="CQ751" s="46"/>
      <c r="CR751" s="46"/>
      <c r="CS751" s="46"/>
      <c r="CT751" s="46"/>
      <c r="CU751" s="46"/>
      <c r="CV751" s="46"/>
      <c r="CW751" s="46"/>
      <c r="CX751" s="46"/>
      <c r="CY751" s="46"/>
      <c r="CZ751" s="46"/>
      <c r="DA751" s="46"/>
      <c r="DB751" s="46"/>
      <c r="DC751" s="46"/>
      <c r="DD751" s="46"/>
      <c r="DE751" s="46"/>
      <c r="DF751" s="46"/>
      <c r="DG751" s="46"/>
      <c r="DH751" s="46"/>
      <c r="DI751" s="46"/>
      <c r="DJ751" s="46"/>
      <c r="DK751" s="46"/>
      <c r="DL751" s="46"/>
      <c r="DM751" s="46"/>
      <c r="DN751" s="46"/>
      <c r="DO751" s="46"/>
      <c r="DP751" s="46"/>
      <c r="DQ751" s="46"/>
      <c r="DR751" s="46"/>
      <c r="DS751" s="46"/>
      <c r="DT751" s="46"/>
      <c r="DU751" s="46"/>
      <c r="DV751" s="46"/>
      <c r="DW751" s="46"/>
      <c r="DX751" s="46"/>
      <c r="DY751" s="46"/>
      <c r="DZ751" s="46"/>
      <c r="EA751" s="46"/>
      <c r="EB751" s="46"/>
      <c r="EC751" s="46"/>
      <c r="ED751" s="46"/>
      <c r="EE751" s="46"/>
      <c r="EF751" s="46"/>
      <c r="EG751" s="46"/>
      <c r="EH751" s="46"/>
      <c r="EI751" s="46"/>
      <c r="EJ751" s="46"/>
      <c r="EK751" s="46"/>
      <c r="EL751" s="46"/>
      <c r="EM751" s="46"/>
      <c r="EN751" s="46"/>
      <c r="EO751" s="46"/>
      <c r="EP751" s="46"/>
      <c r="EQ751" s="46"/>
      <c r="ER751" s="46"/>
      <c r="ES751" s="46"/>
      <c r="ET751" s="46"/>
      <c r="EU751" s="46"/>
      <c r="EV751" s="46"/>
      <c r="EW751" s="46"/>
      <c r="EX751" s="46"/>
      <c r="EY751" s="46"/>
      <c r="EZ751" s="46"/>
      <c r="FA751" s="46"/>
      <c r="FB751" s="46"/>
      <c r="FC751" s="46"/>
      <c r="FD751" s="46"/>
      <c r="FE751" s="46"/>
      <c r="FF751" s="46"/>
      <c r="FG751" s="46"/>
      <c r="FH751" s="46"/>
      <c r="FI751" s="46"/>
      <c r="FJ751" s="46"/>
      <c r="FK751" s="46"/>
      <c r="FL751" s="46"/>
      <c r="FM751" s="46"/>
      <c r="FN751" s="46"/>
      <c r="FO751" s="46"/>
      <c r="FP751" s="46"/>
      <c r="FQ751" s="46"/>
      <c r="FR751" s="46"/>
      <c r="FS751" s="46"/>
      <c r="FT751" s="46"/>
      <c r="FU751" s="46"/>
      <c r="FV751" s="46"/>
      <c r="FW751" s="46"/>
      <c r="FX751" s="46"/>
      <c r="FY751" s="46"/>
      <c r="FZ751" s="46"/>
      <c r="GA751" s="46"/>
      <c r="GB751" s="46"/>
      <c r="GC751" s="46"/>
      <c r="GD751" s="46"/>
      <c r="GE751" s="46"/>
      <c r="GF751" s="46"/>
      <c r="GG751" s="46"/>
      <c r="GH751" s="46"/>
      <c r="GI751" s="46"/>
      <c r="GJ751" s="46"/>
      <c r="GK751" s="46"/>
      <c r="GL751" s="46"/>
      <c r="GM751" s="46"/>
      <c r="GN751" s="46"/>
      <c r="GO751" s="46"/>
      <c r="GP751" s="46"/>
      <c r="GQ751" s="46"/>
      <c r="GR751" s="46"/>
      <c r="GS751" s="46"/>
      <c r="GT751" s="46"/>
      <c r="GU751" s="46"/>
      <c r="GV751" s="46"/>
      <c r="GW751" s="46"/>
      <c r="GX751" s="46"/>
      <c r="GY751" s="46"/>
      <c r="GZ751" s="46"/>
      <c r="HA751" s="46"/>
      <c r="HB751" s="46"/>
      <c r="HC751" s="46"/>
      <c r="HD751" s="46"/>
      <c r="HE751" s="46"/>
      <c r="HF751" s="46"/>
      <c r="HG751" s="46"/>
      <c r="HH751" s="46"/>
      <c r="HI751" s="46"/>
      <c r="HJ751" s="46"/>
      <c r="HK751" s="46"/>
      <c r="HL751" s="46"/>
      <c r="HM751" s="46"/>
      <c r="HN751" s="46"/>
      <c r="HO751" s="46"/>
      <c r="HP751" s="46"/>
      <c r="HQ751" s="46"/>
      <c r="HR751" s="46"/>
      <c r="HS751" s="46"/>
      <c r="HT751" s="46"/>
      <c r="HU751" s="46"/>
      <c r="HV751" s="46"/>
      <c r="HW751" s="46"/>
      <c r="HX751" s="46"/>
      <c r="HY751" s="46"/>
      <c r="HZ751" s="46"/>
      <c r="IA751" s="46"/>
      <c r="IB751" s="46"/>
      <c r="IC751" s="46"/>
      <c r="ID751" s="46"/>
      <c r="IE751" s="46"/>
      <c r="IF751" s="46"/>
      <c r="IG751" s="46"/>
      <c r="IH751" s="46"/>
      <c r="II751" s="46"/>
      <c r="IJ751" s="46"/>
      <c r="IK751" s="46"/>
      <c r="IL751" s="46"/>
      <c r="IM751" s="46"/>
      <c r="IN751" s="46"/>
      <c r="IO751" s="46"/>
      <c r="IP751" s="46"/>
      <c r="IQ751" s="46"/>
      <c r="IR751" s="46"/>
      <c r="IS751" s="46"/>
      <c r="IT751" s="46"/>
      <c r="IU751" s="46"/>
      <c r="IV751" s="46"/>
      <c r="IW751" s="46"/>
      <c r="IX751" s="46"/>
      <c r="IY751" s="46"/>
      <c r="IZ751" s="46"/>
      <c r="JA751" s="46"/>
      <c r="JB751" s="46"/>
      <c r="JC751" s="46"/>
      <c r="JD751" s="46"/>
      <c r="JE751" s="46"/>
    </row>
    <row r="752" spans="1:265" s="7" customFormat="1" ht="15" customHeight="1" thickBot="1" x14ac:dyDescent="0.25">
      <c r="A752" s="790"/>
      <c r="B752" s="66" t="s">
        <v>547</v>
      </c>
      <c r="C752" s="74"/>
      <c r="D752" s="910" t="s">
        <v>600</v>
      </c>
      <c r="E752" s="879"/>
      <c r="F752" s="465"/>
      <c r="G752" s="466"/>
      <c r="H752" s="792" t="s">
        <v>539</v>
      </c>
      <c r="I752" s="792" t="s">
        <v>1019</v>
      </c>
      <c r="J752" s="1807" t="s">
        <v>96</v>
      </c>
      <c r="K752" s="547" t="s">
        <v>1832</v>
      </c>
      <c r="L752" s="547"/>
      <c r="M752" s="732"/>
      <c r="N752" s="732"/>
      <c r="O752" s="547"/>
      <c r="P752" s="2159">
        <f t="shared" si="61"/>
        <v>0</v>
      </c>
      <c r="Q752" s="548"/>
      <c r="R752" s="724"/>
      <c r="S752" s="724"/>
      <c r="T752" s="724"/>
      <c r="U752" s="724"/>
      <c r="V752" s="724">
        <v>5</v>
      </c>
      <c r="W752" s="725"/>
      <c r="X752" s="79"/>
      <c r="Y752" s="79"/>
      <c r="Z752" s="63"/>
      <c r="AA752" s="46"/>
      <c r="AB752" s="46"/>
      <c r="AC752" s="46" t="str">
        <f t="shared" si="65"/>
        <v/>
      </c>
      <c r="AD752" s="46"/>
      <c r="AE752" s="46"/>
      <c r="AF752" s="2111">
        <f t="shared" si="62"/>
        <v>0</v>
      </c>
      <c r="AG752" s="2111">
        <f t="shared" si="63"/>
        <v>0</v>
      </c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  <c r="BP752" s="46"/>
      <c r="BQ752" s="46"/>
      <c r="BR752" s="46"/>
      <c r="BS752" s="46"/>
      <c r="BT752" s="46"/>
      <c r="BU752" s="46"/>
      <c r="BV752" s="46"/>
      <c r="BW752" s="46"/>
      <c r="BX752" s="46"/>
      <c r="BY752" s="46"/>
      <c r="BZ752" s="46"/>
      <c r="CA752" s="46"/>
      <c r="CB752" s="46"/>
      <c r="CC752" s="46"/>
      <c r="CD752" s="46"/>
      <c r="CE752" s="46"/>
      <c r="CF752" s="46"/>
      <c r="CG752" s="46"/>
      <c r="CH752" s="46"/>
      <c r="CI752" s="46"/>
      <c r="CJ752" s="46"/>
      <c r="CK752" s="46"/>
      <c r="CL752" s="46"/>
      <c r="CM752" s="46"/>
      <c r="CN752" s="46"/>
      <c r="CO752" s="46"/>
      <c r="CP752" s="46"/>
      <c r="CQ752" s="46"/>
      <c r="CR752" s="46"/>
      <c r="CS752" s="46"/>
      <c r="CT752" s="46"/>
      <c r="CU752" s="46"/>
      <c r="CV752" s="46"/>
      <c r="CW752" s="46"/>
      <c r="CX752" s="46"/>
      <c r="CY752" s="46"/>
      <c r="CZ752" s="46"/>
      <c r="DA752" s="46"/>
      <c r="DB752" s="46"/>
      <c r="DC752" s="46"/>
      <c r="DD752" s="46"/>
      <c r="DE752" s="46"/>
      <c r="DF752" s="46"/>
      <c r="DG752" s="46"/>
      <c r="DH752" s="46"/>
      <c r="DI752" s="46"/>
      <c r="DJ752" s="46"/>
      <c r="DK752" s="46"/>
      <c r="DL752" s="46"/>
      <c r="DM752" s="46"/>
      <c r="DN752" s="46"/>
      <c r="DO752" s="46"/>
      <c r="DP752" s="46"/>
      <c r="DQ752" s="46"/>
      <c r="DR752" s="46"/>
      <c r="DS752" s="46"/>
      <c r="DT752" s="46"/>
      <c r="DU752" s="46"/>
      <c r="DV752" s="46"/>
      <c r="DW752" s="46"/>
      <c r="DX752" s="46"/>
      <c r="DY752" s="46"/>
      <c r="DZ752" s="46"/>
      <c r="EA752" s="46"/>
      <c r="EB752" s="46"/>
      <c r="EC752" s="46"/>
      <c r="ED752" s="46"/>
      <c r="EE752" s="46"/>
      <c r="EF752" s="46"/>
      <c r="EG752" s="46"/>
      <c r="EH752" s="46"/>
      <c r="EI752" s="46"/>
      <c r="EJ752" s="46"/>
      <c r="EK752" s="46"/>
      <c r="EL752" s="46"/>
      <c r="EM752" s="46"/>
      <c r="EN752" s="46"/>
      <c r="EO752" s="46"/>
      <c r="EP752" s="46"/>
      <c r="EQ752" s="46"/>
      <c r="ER752" s="46"/>
      <c r="ES752" s="46"/>
      <c r="ET752" s="46"/>
      <c r="EU752" s="46"/>
      <c r="EV752" s="46"/>
      <c r="EW752" s="46"/>
      <c r="EX752" s="46"/>
      <c r="EY752" s="46"/>
      <c r="EZ752" s="46"/>
      <c r="FA752" s="46"/>
      <c r="FB752" s="46"/>
      <c r="FC752" s="46"/>
      <c r="FD752" s="46"/>
      <c r="FE752" s="46"/>
      <c r="FF752" s="46"/>
      <c r="FG752" s="46"/>
      <c r="FH752" s="46"/>
      <c r="FI752" s="46"/>
      <c r="FJ752" s="46"/>
      <c r="FK752" s="46"/>
      <c r="FL752" s="46"/>
      <c r="FM752" s="46"/>
      <c r="FN752" s="46"/>
      <c r="FO752" s="46"/>
      <c r="FP752" s="46"/>
      <c r="FQ752" s="46"/>
      <c r="FR752" s="46"/>
      <c r="FS752" s="46"/>
      <c r="FT752" s="46"/>
      <c r="FU752" s="46"/>
      <c r="FV752" s="46"/>
      <c r="FW752" s="46"/>
      <c r="FX752" s="46"/>
      <c r="FY752" s="46"/>
      <c r="FZ752" s="46"/>
      <c r="GA752" s="46"/>
      <c r="GB752" s="46"/>
      <c r="GC752" s="46"/>
      <c r="GD752" s="46"/>
      <c r="GE752" s="46"/>
      <c r="GF752" s="46"/>
      <c r="GG752" s="46"/>
      <c r="GH752" s="46"/>
      <c r="GI752" s="46"/>
      <c r="GJ752" s="46"/>
      <c r="GK752" s="46"/>
      <c r="GL752" s="46"/>
      <c r="GM752" s="46"/>
      <c r="GN752" s="46"/>
      <c r="GO752" s="46"/>
      <c r="GP752" s="46"/>
      <c r="GQ752" s="46"/>
      <c r="GR752" s="46"/>
      <c r="GS752" s="46"/>
      <c r="GT752" s="46"/>
      <c r="GU752" s="46"/>
      <c r="GV752" s="46"/>
      <c r="GW752" s="46"/>
      <c r="GX752" s="46"/>
      <c r="GY752" s="46"/>
      <c r="GZ752" s="46"/>
      <c r="HA752" s="46"/>
      <c r="HB752" s="46"/>
      <c r="HC752" s="46"/>
      <c r="HD752" s="46"/>
      <c r="HE752" s="46"/>
      <c r="HF752" s="46"/>
      <c r="HG752" s="46"/>
      <c r="HH752" s="46"/>
      <c r="HI752" s="46"/>
      <c r="HJ752" s="46"/>
      <c r="HK752" s="46"/>
      <c r="HL752" s="46"/>
      <c r="HM752" s="46"/>
      <c r="HN752" s="46"/>
      <c r="HO752" s="46"/>
      <c r="HP752" s="46"/>
      <c r="HQ752" s="46"/>
      <c r="HR752" s="46"/>
      <c r="HS752" s="46"/>
      <c r="HT752" s="46"/>
      <c r="HU752" s="46"/>
      <c r="HV752" s="46"/>
      <c r="HW752" s="46"/>
      <c r="HX752" s="46"/>
      <c r="HY752" s="46"/>
      <c r="HZ752" s="46"/>
      <c r="IA752" s="46"/>
      <c r="IB752" s="46"/>
      <c r="IC752" s="46"/>
      <c r="ID752" s="46"/>
      <c r="IE752" s="46"/>
      <c r="IF752" s="46"/>
      <c r="IG752" s="46"/>
      <c r="IH752" s="46"/>
      <c r="II752" s="46"/>
      <c r="IJ752" s="46"/>
      <c r="IK752" s="46"/>
      <c r="IL752" s="46"/>
      <c r="IM752" s="46"/>
      <c r="IN752" s="46"/>
      <c r="IO752" s="46"/>
      <c r="IP752" s="46"/>
      <c r="IQ752" s="46"/>
      <c r="IR752" s="46"/>
      <c r="IS752" s="46"/>
      <c r="IT752" s="46"/>
      <c r="IU752" s="46"/>
      <c r="IV752" s="46"/>
      <c r="IW752" s="46"/>
      <c r="IX752" s="46"/>
      <c r="IY752" s="46"/>
      <c r="IZ752" s="46"/>
      <c r="JA752" s="46"/>
      <c r="JB752" s="46"/>
      <c r="JC752" s="46"/>
      <c r="JD752" s="46"/>
      <c r="JE752" s="46"/>
    </row>
    <row r="753" spans="1:265" s="7" customFormat="1" ht="15" customHeight="1" thickBot="1" x14ac:dyDescent="0.25">
      <c r="A753" s="275"/>
      <c r="B753" s="127" t="s">
        <v>547</v>
      </c>
      <c r="C753" s="140"/>
      <c r="D753" s="911" t="s">
        <v>600</v>
      </c>
      <c r="E753" s="881"/>
      <c r="F753" s="467"/>
      <c r="G753" s="468"/>
      <c r="H753" s="794" t="s">
        <v>539</v>
      </c>
      <c r="I753" s="794" t="s">
        <v>1019</v>
      </c>
      <c r="J753" s="1770" t="s">
        <v>1424</v>
      </c>
      <c r="K753" s="737" t="s">
        <v>1507</v>
      </c>
      <c r="L753" s="737"/>
      <c r="M753" s="746"/>
      <c r="N753" s="746"/>
      <c r="O753" s="737"/>
      <c r="P753" s="2159">
        <f t="shared" si="61"/>
        <v>0</v>
      </c>
      <c r="Q753" s="747"/>
      <c r="R753" s="735"/>
      <c r="S753" s="735"/>
      <c r="T753" s="735"/>
      <c r="U753" s="735"/>
      <c r="V753" s="735"/>
      <c r="W753" s="748">
        <v>5</v>
      </c>
      <c r="X753" s="109">
        <f>SUM(Q745:W753)</f>
        <v>40</v>
      </c>
      <c r="Y753" s="109">
        <f>X753</f>
        <v>40</v>
      </c>
      <c r="Z753" s="63"/>
      <c r="AA753" s="46"/>
      <c r="AB753" s="46"/>
      <c r="AC753" s="46" t="str">
        <f t="shared" si="65"/>
        <v/>
      </c>
      <c r="AD753" s="46"/>
      <c r="AE753" s="46"/>
      <c r="AF753" s="2111">
        <f t="shared" si="62"/>
        <v>0</v>
      </c>
      <c r="AG753" s="2111">
        <f t="shared" si="63"/>
        <v>5</v>
      </c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  <c r="BP753" s="46"/>
      <c r="BQ753" s="46"/>
      <c r="BR753" s="46"/>
      <c r="BS753" s="46"/>
      <c r="BT753" s="46"/>
      <c r="BU753" s="46"/>
      <c r="BV753" s="46"/>
      <c r="BW753" s="46"/>
      <c r="BX753" s="46"/>
      <c r="BY753" s="46"/>
      <c r="BZ753" s="46"/>
      <c r="CA753" s="46"/>
      <c r="CB753" s="46"/>
      <c r="CC753" s="46"/>
      <c r="CD753" s="46"/>
      <c r="CE753" s="46"/>
      <c r="CF753" s="46"/>
      <c r="CG753" s="46"/>
      <c r="CH753" s="46"/>
      <c r="CI753" s="46"/>
      <c r="CJ753" s="46"/>
      <c r="CK753" s="46"/>
      <c r="CL753" s="46"/>
      <c r="CM753" s="46"/>
      <c r="CN753" s="46"/>
      <c r="CO753" s="46"/>
      <c r="CP753" s="46"/>
      <c r="CQ753" s="46"/>
      <c r="CR753" s="46"/>
      <c r="CS753" s="46"/>
      <c r="CT753" s="46"/>
      <c r="CU753" s="46"/>
      <c r="CV753" s="46"/>
      <c r="CW753" s="46"/>
      <c r="CX753" s="46"/>
      <c r="CY753" s="46"/>
      <c r="CZ753" s="46"/>
      <c r="DA753" s="46"/>
      <c r="DB753" s="46"/>
      <c r="DC753" s="46"/>
      <c r="DD753" s="46"/>
      <c r="DE753" s="46"/>
      <c r="DF753" s="46"/>
      <c r="DG753" s="46"/>
      <c r="DH753" s="46"/>
      <c r="DI753" s="46"/>
      <c r="DJ753" s="46"/>
      <c r="DK753" s="46"/>
      <c r="DL753" s="46"/>
      <c r="DM753" s="46"/>
      <c r="DN753" s="46"/>
      <c r="DO753" s="46"/>
      <c r="DP753" s="46"/>
      <c r="DQ753" s="46"/>
      <c r="DR753" s="46"/>
      <c r="DS753" s="46"/>
      <c r="DT753" s="46"/>
      <c r="DU753" s="46"/>
      <c r="DV753" s="46"/>
      <c r="DW753" s="46"/>
      <c r="DX753" s="46"/>
      <c r="DY753" s="46"/>
      <c r="DZ753" s="46"/>
      <c r="EA753" s="46"/>
      <c r="EB753" s="46"/>
      <c r="EC753" s="46"/>
      <c r="ED753" s="46"/>
      <c r="EE753" s="46"/>
      <c r="EF753" s="46"/>
      <c r="EG753" s="46"/>
      <c r="EH753" s="46"/>
      <c r="EI753" s="46"/>
      <c r="EJ753" s="46"/>
      <c r="EK753" s="46"/>
      <c r="EL753" s="46"/>
      <c r="EM753" s="46"/>
      <c r="EN753" s="46"/>
      <c r="EO753" s="46"/>
      <c r="EP753" s="46"/>
      <c r="EQ753" s="46"/>
      <c r="ER753" s="46"/>
      <c r="ES753" s="46"/>
      <c r="ET753" s="46"/>
      <c r="EU753" s="46"/>
      <c r="EV753" s="46"/>
      <c r="EW753" s="46"/>
      <c r="EX753" s="46"/>
      <c r="EY753" s="46"/>
      <c r="EZ753" s="46"/>
      <c r="FA753" s="46"/>
      <c r="FB753" s="46"/>
      <c r="FC753" s="46"/>
      <c r="FD753" s="46"/>
      <c r="FE753" s="46"/>
      <c r="FF753" s="46"/>
      <c r="FG753" s="46"/>
      <c r="FH753" s="46"/>
      <c r="FI753" s="46"/>
      <c r="FJ753" s="46"/>
      <c r="FK753" s="46"/>
      <c r="FL753" s="46"/>
      <c r="FM753" s="46"/>
      <c r="FN753" s="46"/>
      <c r="FO753" s="46"/>
      <c r="FP753" s="46"/>
      <c r="FQ753" s="46"/>
      <c r="FR753" s="46"/>
      <c r="FS753" s="46"/>
      <c r="FT753" s="46"/>
      <c r="FU753" s="46"/>
      <c r="FV753" s="46"/>
      <c r="FW753" s="46"/>
      <c r="FX753" s="46"/>
      <c r="FY753" s="46"/>
      <c r="FZ753" s="46"/>
      <c r="GA753" s="46"/>
      <c r="GB753" s="46"/>
      <c r="GC753" s="46"/>
      <c r="GD753" s="46"/>
      <c r="GE753" s="46"/>
      <c r="GF753" s="46"/>
      <c r="GG753" s="46"/>
      <c r="GH753" s="46"/>
      <c r="GI753" s="46"/>
      <c r="GJ753" s="46"/>
      <c r="GK753" s="46"/>
      <c r="GL753" s="46"/>
      <c r="GM753" s="46"/>
      <c r="GN753" s="46"/>
      <c r="GO753" s="46"/>
      <c r="GP753" s="46"/>
      <c r="GQ753" s="46"/>
      <c r="GR753" s="46"/>
      <c r="GS753" s="46"/>
      <c r="GT753" s="46"/>
      <c r="GU753" s="46"/>
      <c r="GV753" s="46"/>
      <c r="GW753" s="46"/>
      <c r="GX753" s="46"/>
      <c r="GY753" s="46"/>
      <c r="GZ753" s="46"/>
      <c r="HA753" s="46"/>
      <c r="HB753" s="46"/>
      <c r="HC753" s="46"/>
      <c r="HD753" s="46"/>
      <c r="HE753" s="46"/>
      <c r="HF753" s="46"/>
      <c r="HG753" s="46"/>
      <c r="HH753" s="46"/>
      <c r="HI753" s="46"/>
      <c r="HJ753" s="46"/>
      <c r="HK753" s="46"/>
      <c r="HL753" s="46"/>
      <c r="HM753" s="46"/>
      <c r="HN753" s="46"/>
      <c r="HO753" s="46"/>
      <c r="HP753" s="46"/>
      <c r="HQ753" s="46"/>
      <c r="HR753" s="46"/>
      <c r="HS753" s="46"/>
      <c r="HT753" s="46"/>
      <c r="HU753" s="46"/>
      <c r="HV753" s="46"/>
      <c r="HW753" s="46"/>
      <c r="HX753" s="46"/>
      <c r="HY753" s="46"/>
      <c r="HZ753" s="46"/>
      <c r="IA753" s="46"/>
      <c r="IB753" s="46"/>
      <c r="IC753" s="46"/>
      <c r="ID753" s="46"/>
      <c r="IE753" s="46"/>
      <c r="IF753" s="46"/>
      <c r="IG753" s="46"/>
      <c r="IH753" s="46"/>
      <c r="II753" s="46"/>
      <c r="IJ753" s="46"/>
      <c r="IK753" s="46"/>
      <c r="IL753" s="46"/>
      <c r="IM753" s="46"/>
      <c r="IN753" s="46"/>
      <c r="IO753" s="46"/>
      <c r="IP753" s="46"/>
      <c r="IQ753" s="46"/>
      <c r="IR753" s="46"/>
      <c r="IS753" s="46"/>
      <c r="IT753" s="46"/>
      <c r="IU753" s="46"/>
      <c r="IV753" s="46"/>
      <c r="IW753" s="46"/>
      <c r="IX753" s="46"/>
      <c r="IY753" s="46"/>
      <c r="IZ753" s="46"/>
      <c r="JA753" s="46"/>
      <c r="JB753" s="46"/>
      <c r="JC753" s="46"/>
      <c r="JD753" s="46"/>
      <c r="JE753" s="46"/>
    </row>
    <row r="754" spans="1:265" s="7" customFormat="1" ht="15" customHeight="1" thickBot="1" x14ac:dyDescent="0.25">
      <c r="A754" s="273">
        <f>+A745+1</f>
        <v>79</v>
      </c>
      <c r="B754" s="640" t="s">
        <v>548</v>
      </c>
      <c r="C754" s="68" t="s">
        <v>35</v>
      </c>
      <c r="D754" s="909" t="s">
        <v>603</v>
      </c>
      <c r="E754" s="842" t="s">
        <v>85</v>
      </c>
      <c r="F754" s="459" t="s">
        <v>604</v>
      </c>
      <c r="G754" s="460" t="s">
        <v>605</v>
      </c>
      <c r="H754" s="793" t="s">
        <v>539</v>
      </c>
      <c r="I754" s="793" t="s">
        <v>1019</v>
      </c>
      <c r="J754" s="726"/>
      <c r="K754" s="727" t="s">
        <v>1492</v>
      </c>
      <c r="L754" s="727" t="s">
        <v>97</v>
      </c>
      <c r="M754" s="728">
        <v>1</v>
      </c>
      <c r="N754" s="728" t="s">
        <v>24</v>
      </c>
      <c r="O754" s="727" t="s">
        <v>402</v>
      </c>
      <c r="P754" s="2159">
        <f t="shared" si="61"/>
        <v>3</v>
      </c>
      <c r="Q754" s="729">
        <v>2</v>
      </c>
      <c r="R754" s="730">
        <v>1</v>
      </c>
      <c r="S754" s="730"/>
      <c r="T754" s="730"/>
      <c r="U754" s="730"/>
      <c r="V754" s="730"/>
      <c r="W754" s="731"/>
      <c r="X754" s="71"/>
      <c r="Y754" s="71"/>
      <c r="Z754" s="63" t="str">
        <f>C754</f>
        <v>TC</v>
      </c>
      <c r="AA754" s="46" t="s">
        <v>875</v>
      </c>
      <c r="AB754" s="46" t="s">
        <v>880</v>
      </c>
      <c r="AC754" s="46">
        <f t="shared" si="65"/>
        <v>14</v>
      </c>
      <c r="AD754" s="46"/>
      <c r="AE754" s="46"/>
      <c r="AF754" s="2111">
        <f t="shared" si="62"/>
        <v>3</v>
      </c>
      <c r="AG754" s="2111">
        <f t="shared" si="63"/>
        <v>0</v>
      </c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  <c r="BP754" s="46"/>
      <c r="BQ754" s="46"/>
      <c r="BR754" s="46"/>
      <c r="BS754" s="46"/>
      <c r="BT754" s="46"/>
      <c r="BU754" s="46"/>
      <c r="BV754" s="46"/>
      <c r="BW754" s="46"/>
      <c r="BX754" s="46"/>
      <c r="BY754" s="46"/>
      <c r="BZ754" s="46"/>
      <c r="CA754" s="46"/>
      <c r="CB754" s="46"/>
      <c r="CC754" s="46"/>
      <c r="CD754" s="46"/>
      <c r="CE754" s="46"/>
      <c r="CF754" s="46"/>
      <c r="CG754" s="46"/>
      <c r="CH754" s="46"/>
      <c r="CI754" s="46"/>
      <c r="CJ754" s="46"/>
      <c r="CK754" s="46"/>
      <c r="CL754" s="46"/>
      <c r="CM754" s="46"/>
      <c r="CN754" s="46"/>
      <c r="CO754" s="46"/>
      <c r="CP754" s="46"/>
      <c r="CQ754" s="46"/>
      <c r="CR754" s="46"/>
      <c r="CS754" s="46"/>
      <c r="CT754" s="46"/>
      <c r="CU754" s="46"/>
      <c r="CV754" s="46"/>
      <c r="CW754" s="46"/>
      <c r="CX754" s="46"/>
      <c r="CY754" s="46"/>
      <c r="CZ754" s="46"/>
      <c r="DA754" s="46"/>
      <c r="DB754" s="46"/>
      <c r="DC754" s="46"/>
      <c r="DD754" s="46"/>
      <c r="DE754" s="46"/>
      <c r="DF754" s="46"/>
      <c r="DG754" s="46"/>
      <c r="DH754" s="46"/>
      <c r="DI754" s="46"/>
      <c r="DJ754" s="46"/>
      <c r="DK754" s="46"/>
      <c r="DL754" s="46"/>
      <c r="DM754" s="46"/>
      <c r="DN754" s="46"/>
      <c r="DO754" s="46"/>
      <c r="DP754" s="46"/>
      <c r="DQ754" s="46"/>
      <c r="DR754" s="46"/>
      <c r="DS754" s="46"/>
      <c r="DT754" s="46"/>
      <c r="DU754" s="46"/>
      <c r="DV754" s="46"/>
      <c r="DW754" s="46"/>
      <c r="DX754" s="46"/>
      <c r="DY754" s="46"/>
      <c r="DZ754" s="46"/>
      <c r="EA754" s="46"/>
      <c r="EB754" s="46"/>
      <c r="EC754" s="46"/>
      <c r="ED754" s="46"/>
      <c r="EE754" s="46"/>
      <c r="EF754" s="46"/>
      <c r="EG754" s="46"/>
      <c r="EH754" s="46"/>
      <c r="EI754" s="46"/>
      <c r="EJ754" s="46"/>
      <c r="EK754" s="46"/>
      <c r="EL754" s="46"/>
      <c r="EM754" s="46"/>
      <c r="EN754" s="46"/>
      <c r="EO754" s="46"/>
      <c r="EP754" s="46"/>
      <c r="EQ754" s="46"/>
      <c r="ER754" s="46"/>
      <c r="ES754" s="46"/>
      <c r="ET754" s="46"/>
      <c r="EU754" s="46"/>
      <c r="EV754" s="46"/>
      <c r="EW754" s="46"/>
      <c r="EX754" s="46"/>
      <c r="EY754" s="46"/>
      <c r="EZ754" s="46"/>
      <c r="FA754" s="46"/>
      <c r="FB754" s="46"/>
      <c r="FC754" s="46"/>
      <c r="FD754" s="46"/>
      <c r="FE754" s="46"/>
      <c r="FF754" s="46"/>
      <c r="FG754" s="46"/>
      <c r="FH754" s="46"/>
      <c r="FI754" s="46"/>
      <c r="FJ754" s="46"/>
      <c r="FK754" s="46"/>
      <c r="FL754" s="46"/>
      <c r="FM754" s="46"/>
      <c r="FN754" s="46"/>
      <c r="FO754" s="46"/>
      <c r="FP754" s="46"/>
      <c r="FQ754" s="46"/>
      <c r="FR754" s="46"/>
      <c r="FS754" s="46"/>
      <c r="FT754" s="46"/>
      <c r="FU754" s="46"/>
      <c r="FV754" s="46"/>
      <c r="FW754" s="46"/>
      <c r="FX754" s="46"/>
      <c r="FY754" s="46"/>
      <c r="FZ754" s="46"/>
      <c r="GA754" s="46"/>
      <c r="GB754" s="46"/>
      <c r="GC754" s="46"/>
      <c r="GD754" s="46"/>
      <c r="GE754" s="46"/>
      <c r="GF754" s="46"/>
      <c r="GG754" s="46"/>
      <c r="GH754" s="46"/>
      <c r="GI754" s="46"/>
      <c r="GJ754" s="46"/>
      <c r="GK754" s="46"/>
      <c r="GL754" s="46"/>
      <c r="GM754" s="46"/>
      <c r="GN754" s="46"/>
      <c r="GO754" s="46"/>
      <c r="GP754" s="46"/>
      <c r="GQ754" s="46"/>
      <c r="GR754" s="46"/>
      <c r="GS754" s="46"/>
      <c r="GT754" s="46"/>
      <c r="GU754" s="46"/>
      <c r="GV754" s="46"/>
      <c r="GW754" s="46"/>
      <c r="GX754" s="46"/>
      <c r="GY754" s="46"/>
      <c r="GZ754" s="46"/>
      <c r="HA754" s="46"/>
      <c r="HB754" s="46"/>
      <c r="HC754" s="46"/>
      <c r="HD754" s="46"/>
      <c r="HE754" s="46"/>
      <c r="HF754" s="46"/>
      <c r="HG754" s="46"/>
      <c r="HH754" s="46"/>
      <c r="HI754" s="46"/>
      <c r="HJ754" s="46"/>
      <c r="HK754" s="46"/>
      <c r="HL754" s="46"/>
      <c r="HM754" s="46"/>
      <c r="HN754" s="46"/>
      <c r="HO754" s="46"/>
      <c r="HP754" s="46"/>
      <c r="HQ754" s="46"/>
      <c r="HR754" s="46"/>
      <c r="HS754" s="46"/>
      <c r="HT754" s="46"/>
      <c r="HU754" s="46"/>
      <c r="HV754" s="46"/>
      <c r="HW754" s="46"/>
      <c r="HX754" s="46"/>
      <c r="HY754" s="46"/>
      <c r="HZ754" s="46"/>
      <c r="IA754" s="46"/>
      <c r="IB754" s="46"/>
      <c r="IC754" s="46"/>
      <c r="ID754" s="46"/>
      <c r="IE754" s="46"/>
      <c r="IF754" s="46"/>
      <c r="IG754" s="46"/>
      <c r="IH754" s="46"/>
      <c r="II754" s="46"/>
      <c r="IJ754" s="46"/>
      <c r="IK754" s="46"/>
      <c r="IL754" s="46"/>
      <c r="IM754" s="46"/>
      <c r="IN754" s="46"/>
      <c r="IO754" s="46"/>
      <c r="IP754" s="46"/>
      <c r="IQ754" s="46"/>
      <c r="IR754" s="46"/>
      <c r="IS754" s="46"/>
      <c r="IT754" s="46"/>
      <c r="IU754" s="46"/>
      <c r="IV754" s="46"/>
      <c r="IW754" s="46"/>
      <c r="IX754" s="46"/>
      <c r="IY754" s="46"/>
      <c r="IZ754" s="46"/>
      <c r="JA754" s="46"/>
      <c r="JB754" s="46"/>
      <c r="JC754" s="46"/>
      <c r="JD754" s="46"/>
      <c r="JE754" s="46"/>
    </row>
    <row r="755" spans="1:265" s="7" customFormat="1" ht="15" customHeight="1" thickBot="1" x14ac:dyDescent="0.25">
      <c r="A755" s="790"/>
      <c r="B755" s="66" t="s">
        <v>548</v>
      </c>
      <c r="C755" s="74"/>
      <c r="D755" s="910" t="s">
        <v>603</v>
      </c>
      <c r="E755" s="879"/>
      <c r="F755" s="445"/>
      <c r="G755" s="446"/>
      <c r="H755" s="792" t="s">
        <v>539</v>
      </c>
      <c r="I755" s="792" t="s">
        <v>1019</v>
      </c>
      <c r="J755" s="546"/>
      <c r="K755" s="547" t="s">
        <v>1492</v>
      </c>
      <c r="L755" s="547" t="s">
        <v>97</v>
      </c>
      <c r="M755" s="732">
        <v>1</v>
      </c>
      <c r="N755" s="732" t="s">
        <v>98</v>
      </c>
      <c r="O755" s="547" t="s">
        <v>402</v>
      </c>
      <c r="P755" s="2159">
        <f t="shared" si="61"/>
        <v>3</v>
      </c>
      <c r="Q755" s="548">
        <v>2</v>
      </c>
      <c r="R755" s="724">
        <v>1</v>
      </c>
      <c r="S755" s="724"/>
      <c r="T755" s="724"/>
      <c r="U755" s="724"/>
      <c r="V755" s="724"/>
      <c r="W755" s="725"/>
      <c r="X755" s="79"/>
      <c r="Y755" s="79"/>
      <c r="Z755" s="63"/>
      <c r="AA755" s="46"/>
      <c r="AB755" s="46"/>
      <c r="AC755" s="46" t="str">
        <f t="shared" si="65"/>
        <v/>
      </c>
      <c r="AD755" s="46"/>
      <c r="AE755" s="46"/>
      <c r="AF755" s="2111">
        <f t="shared" si="62"/>
        <v>3</v>
      </c>
      <c r="AG755" s="2111">
        <f t="shared" si="63"/>
        <v>0</v>
      </c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  <c r="BP755" s="46"/>
      <c r="BQ755" s="46"/>
      <c r="BR755" s="46"/>
      <c r="BS755" s="46"/>
      <c r="BT755" s="46"/>
      <c r="BU755" s="46"/>
      <c r="BV755" s="46"/>
      <c r="BW755" s="46"/>
      <c r="BX755" s="46"/>
      <c r="BY755" s="46"/>
      <c r="BZ755" s="46"/>
      <c r="CA755" s="46"/>
      <c r="CB755" s="46"/>
      <c r="CC755" s="46"/>
      <c r="CD755" s="46"/>
      <c r="CE755" s="46"/>
      <c r="CF755" s="46"/>
      <c r="CG755" s="46"/>
      <c r="CH755" s="46"/>
      <c r="CI755" s="46"/>
      <c r="CJ755" s="46"/>
      <c r="CK755" s="46"/>
      <c r="CL755" s="46"/>
      <c r="CM755" s="46"/>
      <c r="CN755" s="46"/>
      <c r="CO755" s="46"/>
      <c r="CP755" s="46"/>
      <c r="CQ755" s="46"/>
      <c r="CR755" s="46"/>
      <c r="CS755" s="46"/>
      <c r="CT755" s="46"/>
      <c r="CU755" s="46"/>
      <c r="CV755" s="46"/>
      <c r="CW755" s="46"/>
      <c r="CX755" s="46"/>
      <c r="CY755" s="46"/>
      <c r="CZ755" s="46"/>
      <c r="DA755" s="46"/>
      <c r="DB755" s="46"/>
      <c r="DC755" s="46"/>
      <c r="DD755" s="46"/>
      <c r="DE755" s="46"/>
      <c r="DF755" s="46"/>
      <c r="DG755" s="46"/>
      <c r="DH755" s="46"/>
      <c r="DI755" s="46"/>
      <c r="DJ755" s="46"/>
      <c r="DK755" s="46"/>
      <c r="DL755" s="46"/>
      <c r="DM755" s="46"/>
      <c r="DN755" s="46"/>
      <c r="DO755" s="46"/>
      <c r="DP755" s="46"/>
      <c r="DQ755" s="46"/>
      <c r="DR755" s="46"/>
      <c r="DS755" s="46"/>
      <c r="DT755" s="46"/>
      <c r="DU755" s="46"/>
      <c r="DV755" s="46"/>
      <c r="DW755" s="46"/>
      <c r="DX755" s="46"/>
      <c r="DY755" s="46"/>
      <c r="DZ755" s="46"/>
      <c r="EA755" s="46"/>
      <c r="EB755" s="46"/>
      <c r="EC755" s="46"/>
      <c r="ED755" s="46"/>
      <c r="EE755" s="46"/>
      <c r="EF755" s="46"/>
      <c r="EG755" s="46"/>
      <c r="EH755" s="46"/>
      <c r="EI755" s="46"/>
      <c r="EJ755" s="46"/>
      <c r="EK755" s="46"/>
      <c r="EL755" s="46"/>
      <c r="EM755" s="46"/>
      <c r="EN755" s="46"/>
      <c r="EO755" s="46"/>
      <c r="EP755" s="46"/>
      <c r="EQ755" s="46"/>
      <c r="ER755" s="46"/>
      <c r="ES755" s="46"/>
      <c r="ET755" s="46"/>
      <c r="EU755" s="46"/>
      <c r="EV755" s="46"/>
      <c r="EW755" s="46"/>
      <c r="EX755" s="46"/>
      <c r="EY755" s="46"/>
      <c r="EZ755" s="46"/>
      <c r="FA755" s="46"/>
      <c r="FB755" s="46"/>
      <c r="FC755" s="46"/>
      <c r="FD755" s="46"/>
      <c r="FE755" s="46"/>
      <c r="FF755" s="46"/>
      <c r="FG755" s="46"/>
      <c r="FH755" s="46"/>
      <c r="FI755" s="46"/>
      <c r="FJ755" s="46"/>
      <c r="FK755" s="46"/>
      <c r="FL755" s="46"/>
      <c r="FM755" s="46"/>
      <c r="FN755" s="46"/>
      <c r="FO755" s="46"/>
      <c r="FP755" s="46"/>
      <c r="FQ755" s="46"/>
      <c r="FR755" s="46"/>
      <c r="FS755" s="46"/>
      <c r="FT755" s="46"/>
      <c r="FU755" s="46"/>
      <c r="FV755" s="46"/>
      <c r="FW755" s="46"/>
      <c r="FX755" s="46"/>
      <c r="FY755" s="46"/>
      <c r="FZ755" s="46"/>
      <c r="GA755" s="46"/>
      <c r="GB755" s="46"/>
      <c r="GC755" s="46"/>
      <c r="GD755" s="46"/>
      <c r="GE755" s="46"/>
      <c r="GF755" s="46"/>
      <c r="GG755" s="46"/>
      <c r="GH755" s="46"/>
      <c r="GI755" s="46"/>
      <c r="GJ755" s="46"/>
      <c r="GK755" s="46"/>
      <c r="GL755" s="46"/>
      <c r="GM755" s="46"/>
      <c r="GN755" s="46"/>
      <c r="GO755" s="46"/>
      <c r="GP755" s="46"/>
      <c r="GQ755" s="46"/>
      <c r="GR755" s="46"/>
      <c r="GS755" s="46"/>
      <c r="GT755" s="46"/>
      <c r="GU755" s="46"/>
      <c r="GV755" s="46"/>
      <c r="GW755" s="46"/>
      <c r="GX755" s="46"/>
      <c r="GY755" s="46"/>
      <c r="GZ755" s="46"/>
      <c r="HA755" s="46"/>
      <c r="HB755" s="46"/>
      <c r="HC755" s="46"/>
      <c r="HD755" s="46"/>
      <c r="HE755" s="46"/>
      <c r="HF755" s="46"/>
      <c r="HG755" s="46"/>
      <c r="HH755" s="46"/>
      <c r="HI755" s="46"/>
      <c r="HJ755" s="46"/>
      <c r="HK755" s="46"/>
      <c r="HL755" s="46"/>
      <c r="HM755" s="46"/>
      <c r="HN755" s="46"/>
      <c r="HO755" s="46"/>
      <c r="HP755" s="46"/>
      <c r="HQ755" s="46"/>
      <c r="HR755" s="46"/>
      <c r="HS755" s="46"/>
      <c r="HT755" s="46"/>
      <c r="HU755" s="46"/>
      <c r="HV755" s="46"/>
      <c r="HW755" s="46"/>
      <c r="HX755" s="46"/>
      <c r="HY755" s="46"/>
      <c r="HZ755" s="46"/>
      <c r="IA755" s="46"/>
      <c r="IB755" s="46"/>
      <c r="IC755" s="46"/>
      <c r="ID755" s="46"/>
      <c r="IE755" s="46"/>
      <c r="IF755" s="46"/>
      <c r="IG755" s="46"/>
      <c r="IH755" s="46"/>
      <c r="II755" s="46"/>
      <c r="IJ755" s="46"/>
      <c r="IK755" s="46"/>
      <c r="IL755" s="46"/>
      <c r="IM755" s="46"/>
      <c r="IN755" s="46"/>
      <c r="IO755" s="46"/>
      <c r="IP755" s="46"/>
      <c r="IQ755" s="46"/>
      <c r="IR755" s="46"/>
      <c r="IS755" s="46"/>
      <c r="IT755" s="46"/>
      <c r="IU755" s="46"/>
      <c r="IV755" s="46"/>
      <c r="IW755" s="46"/>
      <c r="IX755" s="46"/>
      <c r="IY755" s="46"/>
      <c r="IZ755" s="46"/>
      <c r="JA755" s="46"/>
      <c r="JB755" s="46"/>
      <c r="JC755" s="46"/>
      <c r="JD755" s="46"/>
      <c r="JE755" s="46"/>
    </row>
    <row r="756" spans="1:265" s="7" customFormat="1" ht="15" customHeight="1" thickBot="1" x14ac:dyDescent="0.25">
      <c r="A756" s="790"/>
      <c r="B756" s="66" t="s">
        <v>548</v>
      </c>
      <c r="C756" s="74"/>
      <c r="D756" s="910" t="s">
        <v>603</v>
      </c>
      <c r="E756" s="879"/>
      <c r="F756" s="445"/>
      <c r="G756" s="446"/>
      <c r="H756" s="792" t="s">
        <v>539</v>
      </c>
      <c r="I756" s="792" t="s">
        <v>1019</v>
      </c>
      <c r="J756" s="546"/>
      <c r="K756" s="547" t="s">
        <v>1492</v>
      </c>
      <c r="L756" s="547" t="s">
        <v>97</v>
      </c>
      <c r="M756" s="732">
        <v>1</v>
      </c>
      <c r="N756" s="732" t="s">
        <v>395</v>
      </c>
      <c r="O756" s="547" t="s">
        <v>402</v>
      </c>
      <c r="P756" s="2159">
        <f t="shared" si="61"/>
        <v>3</v>
      </c>
      <c r="Q756" s="548">
        <v>2</v>
      </c>
      <c r="R756" s="724">
        <v>1</v>
      </c>
      <c r="S756" s="724"/>
      <c r="T756" s="724"/>
      <c r="U756" s="724"/>
      <c r="V756" s="724"/>
      <c r="W756" s="725"/>
      <c r="X756" s="79"/>
      <c r="Y756" s="79"/>
      <c r="Z756" s="63"/>
      <c r="AA756" s="46"/>
      <c r="AB756" s="46"/>
      <c r="AC756" s="46" t="str">
        <f t="shared" si="65"/>
        <v/>
      </c>
      <c r="AD756" s="46"/>
      <c r="AE756" s="46"/>
      <c r="AF756" s="2111">
        <f t="shared" si="62"/>
        <v>3</v>
      </c>
      <c r="AG756" s="2111">
        <f t="shared" si="63"/>
        <v>0</v>
      </c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  <c r="BP756" s="46"/>
      <c r="BQ756" s="46"/>
      <c r="BR756" s="46"/>
      <c r="BS756" s="46"/>
      <c r="BT756" s="46"/>
      <c r="BU756" s="46"/>
      <c r="BV756" s="46"/>
      <c r="BW756" s="46"/>
      <c r="BX756" s="46"/>
      <c r="BY756" s="46"/>
      <c r="BZ756" s="46"/>
      <c r="CA756" s="46"/>
      <c r="CB756" s="46"/>
      <c r="CC756" s="46"/>
      <c r="CD756" s="46"/>
      <c r="CE756" s="46"/>
      <c r="CF756" s="46"/>
      <c r="CG756" s="46"/>
      <c r="CH756" s="46"/>
      <c r="CI756" s="46"/>
      <c r="CJ756" s="46"/>
      <c r="CK756" s="46"/>
      <c r="CL756" s="46"/>
      <c r="CM756" s="46"/>
      <c r="CN756" s="46"/>
      <c r="CO756" s="46"/>
      <c r="CP756" s="46"/>
      <c r="CQ756" s="46"/>
      <c r="CR756" s="46"/>
      <c r="CS756" s="46"/>
      <c r="CT756" s="46"/>
      <c r="CU756" s="46"/>
      <c r="CV756" s="46"/>
      <c r="CW756" s="46"/>
      <c r="CX756" s="46"/>
      <c r="CY756" s="46"/>
      <c r="CZ756" s="46"/>
      <c r="DA756" s="46"/>
      <c r="DB756" s="46"/>
      <c r="DC756" s="46"/>
      <c r="DD756" s="46"/>
      <c r="DE756" s="46"/>
      <c r="DF756" s="46"/>
      <c r="DG756" s="46"/>
      <c r="DH756" s="46"/>
      <c r="DI756" s="46"/>
      <c r="DJ756" s="46"/>
      <c r="DK756" s="46"/>
      <c r="DL756" s="46"/>
      <c r="DM756" s="46"/>
      <c r="DN756" s="46"/>
      <c r="DO756" s="46"/>
      <c r="DP756" s="46"/>
      <c r="DQ756" s="46"/>
      <c r="DR756" s="46"/>
      <c r="DS756" s="46"/>
      <c r="DT756" s="46"/>
      <c r="DU756" s="46"/>
      <c r="DV756" s="46"/>
      <c r="DW756" s="46"/>
      <c r="DX756" s="46"/>
      <c r="DY756" s="46"/>
      <c r="DZ756" s="46"/>
      <c r="EA756" s="46"/>
      <c r="EB756" s="46"/>
      <c r="EC756" s="46"/>
      <c r="ED756" s="46"/>
      <c r="EE756" s="46"/>
      <c r="EF756" s="46"/>
      <c r="EG756" s="46"/>
      <c r="EH756" s="46"/>
      <c r="EI756" s="46"/>
      <c r="EJ756" s="46"/>
      <c r="EK756" s="46"/>
      <c r="EL756" s="46"/>
      <c r="EM756" s="46"/>
      <c r="EN756" s="46"/>
      <c r="EO756" s="46"/>
      <c r="EP756" s="46"/>
      <c r="EQ756" s="46"/>
      <c r="ER756" s="46"/>
      <c r="ES756" s="46"/>
      <c r="ET756" s="46"/>
      <c r="EU756" s="46"/>
      <c r="EV756" s="46"/>
      <c r="EW756" s="46"/>
      <c r="EX756" s="46"/>
      <c r="EY756" s="46"/>
      <c r="EZ756" s="46"/>
      <c r="FA756" s="46"/>
      <c r="FB756" s="46"/>
      <c r="FC756" s="46"/>
      <c r="FD756" s="46"/>
      <c r="FE756" s="46"/>
      <c r="FF756" s="46"/>
      <c r="FG756" s="46"/>
      <c r="FH756" s="46"/>
      <c r="FI756" s="46"/>
      <c r="FJ756" s="46"/>
      <c r="FK756" s="46"/>
      <c r="FL756" s="46"/>
      <c r="FM756" s="46"/>
      <c r="FN756" s="46"/>
      <c r="FO756" s="46"/>
      <c r="FP756" s="46"/>
      <c r="FQ756" s="46"/>
      <c r="FR756" s="46"/>
      <c r="FS756" s="46"/>
      <c r="FT756" s="46"/>
      <c r="FU756" s="46"/>
      <c r="FV756" s="46"/>
      <c r="FW756" s="46"/>
      <c r="FX756" s="46"/>
      <c r="FY756" s="46"/>
      <c r="FZ756" s="46"/>
      <c r="GA756" s="46"/>
      <c r="GB756" s="46"/>
      <c r="GC756" s="46"/>
      <c r="GD756" s="46"/>
      <c r="GE756" s="46"/>
      <c r="GF756" s="46"/>
      <c r="GG756" s="46"/>
      <c r="GH756" s="46"/>
      <c r="GI756" s="46"/>
      <c r="GJ756" s="46"/>
      <c r="GK756" s="46"/>
      <c r="GL756" s="46"/>
      <c r="GM756" s="46"/>
      <c r="GN756" s="46"/>
      <c r="GO756" s="46"/>
      <c r="GP756" s="46"/>
      <c r="GQ756" s="46"/>
      <c r="GR756" s="46"/>
      <c r="GS756" s="46"/>
      <c r="GT756" s="46"/>
      <c r="GU756" s="46"/>
      <c r="GV756" s="46"/>
      <c r="GW756" s="46"/>
      <c r="GX756" s="46"/>
      <c r="GY756" s="46"/>
      <c r="GZ756" s="46"/>
      <c r="HA756" s="46"/>
      <c r="HB756" s="46"/>
      <c r="HC756" s="46"/>
      <c r="HD756" s="46"/>
      <c r="HE756" s="46"/>
      <c r="HF756" s="46"/>
      <c r="HG756" s="46"/>
      <c r="HH756" s="46"/>
      <c r="HI756" s="46"/>
      <c r="HJ756" s="46"/>
      <c r="HK756" s="46"/>
      <c r="HL756" s="46"/>
      <c r="HM756" s="46"/>
      <c r="HN756" s="46"/>
      <c r="HO756" s="46"/>
      <c r="HP756" s="46"/>
      <c r="HQ756" s="46"/>
      <c r="HR756" s="46"/>
      <c r="HS756" s="46"/>
      <c r="HT756" s="46"/>
      <c r="HU756" s="46"/>
      <c r="HV756" s="46"/>
      <c r="HW756" s="46"/>
      <c r="HX756" s="46"/>
      <c r="HY756" s="46"/>
      <c r="HZ756" s="46"/>
      <c r="IA756" s="46"/>
      <c r="IB756" s="46"/>
      <c r="IC756" s="46"/>
      <c r="ID756" s="46"/>
      <c r="IE756" s="46"/>
      <c r="IF756" s="46"/>
      <c r="IG756" s="46"/>
      <c r="IH756" s="46"/>
      <c r="II756" s="46"/>
      <c r="IJ756" s="46"/>
      <c r="IK756" s="46"/>
      <c r="IL756" s="46"/>
      <c r="IM756" s="46"/>
      <c r="IN756" s="46"/>
      <c r="IO756" s="46"/>
      <c r="IP756" s="46"/>
      <c r="IQ756" s="46"/>
      <c r="IR756" s="46"/>
      <c r="IS756" s="46"/>
      <c r="IT756" s="46"/>
      <c r="IU756" s="46"/>
      <c r="IV756" s="46"/>
      <c r="IW756" s="46"/>
      <c r="IX756" s="46"/>
      <c r="IY756" s="46"/>
      <c r="IZ756" s="46"/>
      <c r="JA756" s="46"/>
      <c r="JB756" s="46"/>
      <c r="JC756" s="46"/>
      <c r="JD756" s="46"/>
      <c r="JE756" s="46"/>
    </row>
    <row r="757" spans="1:265" s="7" customFormat="1" ht="15" customHeight="1" thickBot="1" x14ac:dyDescent="0.25">
      <c r="A757" s="790"/>
      <c r="B757" s="66" t="s">
        <v>548</v>
      </c>
      <c r="C757" s="74"/>
      <c r="D757" s="910" t="s">
        <v>603</v>
      </c>
      <c r="E757" s="879"/>
      <c r="F757" s="445"/>
      <c r="G757" s="446"/>
      <c r="H757" s="792" t="s">
        <v>539</v>
      </c>
      <c r="I757" s="792" t="s">
        <v>1019</v>
      </c>
      <c r="J757" s="546"/>
      <c r="K757" s="547" t="s">
        <v>1489</v>
      </c>
      <c r="L757" s="547" t="s">
        <v>97</v>
      </c>
      <c r="M757" s="732">
        <v>2</v>
      </c>
      <c r="N757" s="732" t="s">
        <v>24</v>
      </c>
      <c r="O757" s="547" t="s">
        <v>402</v>
      </c>
      <c r="P757" s="2159">
        <f t="shared" si="61"/>
        <v>3</v>
      </c>
      <c r="Q757" s="548">
        <v>2</v>
      </c>
      <c r="R757" s="724">
        <v>1</v>
      </c>
      <c r="S757" s="724"/>
      <c r="T757" s="724"/>
      <c r="U757" s="724"/>
      <c r="V757" s="724"/>
      <c r="W757" s="725"/>
      <c r="X757" s="79"/>
      <c r="Y757" s="79"/>
      <c r="Z757" s="63"/>
      <c r="AA757" s="46"/>
      <c r="AB757" s="46"/>
      <c r="AC757" s="46" t="str">
        <f t="shared" si="65"/>
        <v/>
      </c>
      <c r="AD757" s="46"/>
      <c r="AE757" s="46"/>
      <c r="AF757" s="2111">
        <f t="shared" si="62"/>
        <v>3</v>
      </c>
      <c r="AG757" s="2111">
        <f t="shared" si="63"/>
        <v>0</v>
      </c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  <c r="BP757" s="46"/>
      <c r="BQ757" s="46"/>
      <c r="BR757" s="46"/>
      <c r="BS757" s="46"/>
      <c r="BT757" s="46"/>
      <c r="BU757" s="46"/>
      <c r="BV757" s="46"/>
      <c r="BW757" s="46"/>
      <c r="BX757" s="46"/>
      <c r="BY757" s="46"/>
      <c r="BZ757" s="46"/>
      <c r="CA757" s="46"/>
      <c r="CB757" s="46"/>
      <c r="CC757" s="46"/>
      <c r="CD757" s="46"/>
      <c r="CE757" s="46"/>
      <c r="CF757" s="46"/>
      <c r="CG757" s="46"/>
      <c r="CH757" s="46"/>
      <c r="CI757" s="46"/>
      <c r="CJ757" s="46"/>
      <c r="CK757" s="46"/>
      <c r="CL757" s="46"/>
      <c r="CM757" s="46"/>
      <c r="CN757" s="46"/>
      <c r="CO757" s="46"/>
      <c r="CP757" s="46"/>
      <c r="CQ757" s="46"/>
      <c r="CR757" s="46"/>
      <c r="CS757" s="46"/>
      <c r="CT757" s="46"/>
      <c r="CU757" s="46"/>
      <c r="CV757" s="46"/>
      <c r="CW757" s="46"/>
      <c r="CX757" s="46"/>
      <c r="CY757" s="46"/>
      <c r="CZ757" s="46"/>
      <c r="DA757" s="46"/>
      <c r="DB757" s="46"/>
      <c r="DC757" s="46"/>
      <c r="DD757" s="46"/>
      <c r="DE757" s="46"/>
      <c r="DF757" s="46"/>
      <c r="DG757" s="46"/>
      <c r="DH757" s="46"/>
      <c r="DI757" s="46"/>
      <c r="DJ757" s="46"/>
      <c r="DK757" s="46"/>
      <c r="DL757" s="46"/>
      <c r="DM757" s="46"/>
      <c r="DN757" s="46"/>
      <c r="DO757" s="46"/>
      <c r="DP757" s="46"/>
      <c r="DQ757" s="46"/>
      <c r="DR757" s="46"/>
      <c r="DS757" s="46"/>
      <c r="DT757" s="46"/>
      <c r="DU757" s="46"/>
      <c r="DV757" s="46"/>
      <c r="DW757" s="46"/>
      <c r="DX757" s="46"/>
      <c r="DY757" s="46"/>
      <c r="DZ757" s="46"/>
      <c r="EA757" s="46"/>
      <c r="EB757" s="46"/>
      <c r="EC757" s="46"/>
      <c r="ED757" s="46"/>
      <c r="EE757" s="46"/>
      <c r="EF757" s="46"/>
      <c r="EG757" s="46"/>
      <c r="EH757" s="46"/>
      <c r="EI757" s="46"/>
      <c r="EJ757" s="46"/>
      <c r="EK757" s="46"/>
      <c r="EL757" s="46"/>
      <c r="EM757" s="46"/>
      <c r="EN757" s="46"/>
      <c r="EO757" s="46"/>
      <c r="EP757" s="46"/>
      <c r="EQ757" s="46"/>
      <c r="ER757" s="46"/>
      <c r="ES757" s="46"/>
      <c r="ET757" s="46"/>
      <c r="EU757" s="46"/>
      <c r="EV757" s="46"/>
      <c r="EW757" s="46"/>
      <c r="EX757" s="46"/>
      <c r="EY757" s="46"/>
      <c r="EZ757" s="46"/>
      <c r="FA757" s="46"/>
      <c r="FB757" s="46"/>
      <c r="FC757" s="46"/>
      <c r="FD757" s="46"/>
      <c r="FE757" s="46"/>
      <c r="FF757" s="46"/>
      <c r="FG757" s="46"/>
      <c r="FH757" s="46"/>
      <c r="FI757" s="46"/>
      <c r="FJ757" s="46"/>
      <c r="FK757" s="46"/>
      <c r="FL757" s="46"/>
      <c r="FM757" s="46"/>
      <c r="FN757" s="46"/>
      <c r="FO757" s="46"/>
      <c r="FP757" s="46"/>
      <c r="FQ757" s="46"/>
      <c r="FR757" s="46"/>
      <c r="FS757" s="46"/>
      <c r="FT757" s="46"/>
      <c r="FU757" s="46"/>
      <c r="FV757" s="46"/>
      <c r="FW757" s="46"/>
      <c r="FX757" s="46"/>
      <c r="FY757" s="46"/>
      <c r="FZ757" s="46"/>
      <c r="GA757" s="46"/>
      <c r="GB757" s="46"/>
      <c r="GC757" s="46"/>
      <c r="GD757" s="46"/>
      <c r="GE757" s="46"/>
      <c r="GF757" s="46"/>
      <c r="GG757" s="46"/>
      <c r="GH757" s="46"/>
      <c r="GI757" s="46"/>
      <c r="GJ757" s="46"/>
      <c r="GK757" s="46"/>
      <c r="GL757" s="46"/>
      <c r="GM757" s="46"/>
      <c r="GN757" s="46"/>
      <c r="GO757" s="46"/>
      <c r="GP757" s="46"/>
      <c r="GQ757" s="46"/>
      <c r="GR757" s="46"/>
      <c r="GS757" s="46"/>
      <c r="GT757" s="46"/>
      <c r="GU757" s="46"/>
      <c r="GV757" s="46"/>
      <c r="GW757" s="46"/>
      <c r="GX757" s="46"/>
      <c r="GY757" s="46"/>
      <c r="GZ757" s="46"/>
      <c r="HA757" s="46"/>
      <c r="HB757" s="46"/>
      <c r="HC757" s="46"/>
      <c r="HD757" s="46"/>
      <c r="HE757" s="46"/>
      <c r="HF757" s="46"/>
      <c r="HG757" s="46"/>
      <c r="HH757" s="46"/>
      <c r="HI757" s="46"/>
      <c r="HJ757" s="46"/>
      <c r="HK757" s="46"/>
      <c r="HL757" s="46"/>
      <c r="HM757" s="46"/>
      <c r="HN757" s="46"/>
      <c r="HO757" s="46"/>
      <c r="HP757" s="46"/>
      <c r="HQ757" s="46"/>
      <c r="HR757" s="46"/>
      <c r="HS757" s="46"/>
      <c r="HT757" s="46"/>
      <c r="HU757" s="46"/>
      <c r="HV757" s="46"/>
      <c r="HW757" s="46"/>
      <c r="HX757" s="46"/>
      <c r="HY757" s="46"/>
      <c r="HZ757" s="46"/>
      <c r="IA757" s="46"/>
      <c r="IB757" s="46"/>
      <c r="IC757" s="46"/>
      <c r="ID757" s="46"/>
      <c r="IE757" s="46"/>
      <c r="IF757" s="46"/>
      <c r="IG757" s="46"/>
      <c r="IH757" s="46"/>
      <c r="II757" s="46"/>
      <c r="IJ757" s="46"/>
      <c r="IK757" s="46"/>
      <c r="IL757" s="46"/>
      <c r="IM757" s="46"/>
      <c r="IN757" s="46"/>
      <c r="IO757" s="46"/>
      <c r="IP757" s="46"/>
      <c r="IQ757" s="46"/>
      <c r="IR757" s="46"/>
      <c r="IS757" s="46"/>
      <c r="IT757" s="46"/>
      <c r="IU757" s="46"/>
      <c r="IV757" s="46"/>
      <c r="IW757" s="46"/>
      <c r="IX757" s="46"/>
      <c r="IY757" s="46"/>
      <c r="IZ757" s="46"/>
      <c r="JA757" s="46"/>
      <c r="JB757" s="46"/>
      <c r="JC757" s="46"/>
      <c r="JD757" s="46"/>
      <c r="JE757" s="46"/>
    </row>
    <row r="758" spans="1:265" s="7" customFormat="1" ht="15" customHeight="1" thickBot="1" x14ac:dyDescent="0.25">
      <c r="A758" s="790"/>
      <c r="B758" s="66" t="s">
        <v>548</v>
      </c>
      <c r="C758" s="74"/>
      <c r="D758" s="910" t="s">
        <v>603</v>
      </c>
      <c r="E758" s="879"/>
      <c r="F758" s="445"/>
      <c r="G758" s="446"/>
      <c r="H758" s="792" t="s">
        <v>539</v>
      </c>
      <c r="I758" s="792" t="s">
        <v>1019</v>
      </c>
      <c r="J758" s="546"/>
      <c r="K758" s="547" t="s">
        <v>1489</v>
      </c>
      <c r="L758" s="547" t="s">
        <v>97</v>
      </c>
      <c r="M758" s="732">
        <v>2</v>
      </c>
      <c r="N758" s="732" t="s">
        <v>98</v>
      </c>
      <c r="O758" s="547" t="s">
        <v>402</v>
      </c>
      <c r="P758" s="2159">
        <f t="shared" si="61"/>
        <v>3</v>
      </c>
      <c r="Q758" s="548">
        <v>2</v>
      </c>
      <c r="R758" s="724">
        <v>1</v>
      </c>
      <c r="S758" s="724"/>
      <c r="T758" s="724"/>
      <c r="U758" s="724"/>
      <c r="V758" s="724"/>
      <c r="W758" s="725"/>
      <c r="X758" s="79"/>
      <c r="Y758" s="79"/>
      <c r="Z758" s="63"/>
      <c r="AA758" s="46"/>
      <c r="AB758" s="46"/>
      <c r="AC758" s="46" t="str">
        <f t="shared" si="65"/>
        <v/>
      </c>
      <c r="AD758" s="46"/>
      <c r="AE758" s="46"/>
      <c r="AF758" s="2111">
        <f t="shared" si="62"/>
        <v>3</v>
      </c>
      <c r="AG758" s="2111">
        <f t="shared" si="63"/>
        <v>0</v>
      </c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  <c r="BP758" s="46"/>
      <c r="BQ758" s="46"/>
      <c r="BR758" s="46"/>
      <c r="BS758" s="46"/>
      <c r="BT758" s="46"/>
      <c r="BU758" s="46"/>
      <c r="BV758" s="46"/>
      <c r="BW758" s="46"/>
      <c r="BX758" s="46"/>
      <c r="BY758" s="46"/>
      <c r="BZ758" s="46"/>
      <c r="CA758" s="46"/>
      <c r="CB758" s="46"/>
      <c r="CC758" s="46"/>
      <c r="CD758" s="46"/>
      <c r="CE758" s="46"/>
      <c r="CF758" s="46"/>
      <c r="CG758" s="46"/>
      <c r="CH758" s="46"/>
      <c r="CI758" s="46"/>
      <c r="CJ758" s="46"/>
      <c r="CK758" s="46"/>
      <c r="CL758" s="46"/>
      <c r="CM758" s="46"/>
      <c r="CN758" s="46"/>
      <c r="CO758" s="46"/>
      <c r="CP758" s="46"/>
      <c r="CQ758" s="46"/>
      <c r="CR758" s="46"/>
      <c r="CS758" s="46"/>
      <c r="CT758" s="46"/>
      <c r="CU758" s="46"/>
      <c r="CV758" s="46"/>
      <c r="CW758" s="46"/>
      <c r="CX758" s="46"/>
      <c r="CY758" s="46"/>
      <c r="CZ758" s="46"/>
      <c r="DA758" s="46"/>
      <c r="DB758" s="46"/>
      <c r="DC758" s="46"/>
      <c r="DD758" s="46"/>
      <c r="DE758" s="46"/>
      <c r="DF758" s="46"/>
      <c r="DG758" s="46"/>
      <c r="DH758" s="46"/>
      <c r="DI758" s="46"/>
      <c r="DJ758" s="46"/>
      <c r="DK758" s="46"/>
      <c r="DL758" s="46"/>
      <c r="DM758" s="46"/>
      <c r="DN758" s="46"/>
      <c r="DO758" s="46"/>
      <c r="DP758" s="46"/>
      <c r="DQ758" s="46"/>
      <c r="DR758" s="46"/>
      <c r="DS758" s="46"/>
      <c r="DT758" s="46"/>
      <c r="DU758" s="46"/>
      <c r="DV758" s="46"/>
      <c r="DW758" s="46"/>
      <c r="DX758" s="46"/>
      <c r="DY758" s="46"/>
      <c r="DZ758" s="46"/>
      <c r="EA758" s="46"/>
      <c r="EB758" s="46"/>
      <c r="EC758" s="46"/>
      <c r="ED758" s="46"/>
      <c r="EE758" s="46"/>
      <c r="EF758" s="46"/>
      <c r="EG758" s="46"/>
      <c r="EH758" s="46"/>
      <c r="EI758" s="46"/>
      <c r="EJ758" s="46"/>
      <c r="EK758" s="46"/>
      <c r="EL758" s="46"/>
      <c r="EM758" s="46"/>
      <c r="EN758" s="46"/>
      <c r="EO758" s="46"/>
      <c r="EP758" s="46"/>
      <c r="EQ758" s="46"/>
      <c r="ER758" s="46"/>
      <c r="ES758" s="46"/>
      <c r="ET758" s="46"/>
      <c r="EU758" s="46"/>
      <c r="EV758" s="46"/>
      <c r="EW758" s="46"/>
      <c r="EX758" s="46"/>
      <c r="EY758" s="46"/>
      <c r="EZ758" s="46"/>
      <c r="FA758" s="46"/>
      <c r="FB758" s="46"/>
      <c r="FC758" s="46"/>
      <c r="FD758" s="46"/>
      <c r="FE758" s="46"/>
      <c r="FF758" s="46"/>
      <c r="FG758" s="46"/>
      <c r="FH758" s="46"/>
      <c r="FI758" s="46"/>
      <c r="FJ758" s="46"/>
      <c r="FK758" s="46"/>
      <c r="FL758" s="46"/>
      <c r="FM758" s="46"/>
      <c r="FN758" s="46"/>
      <c r="FO758" s="46"/>
      <c r="FP758" s="46"/>
      <c r="FQ758" s="46"/>
      <c r="FR758" s="46"/>
      <c r="FS758" s="46"/>
      <c r="FT758" s="46"/>
      <c r="FU758" s="46"/>
      <c r="FV758" s="46"/>
      <c r="FW758" s="46"/>
      <c r="FX758" s="46"/>
      <c r="FY758" s="46"/>
      <c r="FZ758" s="46"/>
      <c r="GA758" s="46"/>
      <c r="GB758" s="46"/>
      <c r="GC758" s="46"/>
      <c r="GD758" s="46"/>
      <c r="GE758" s="46"/>
      <c r="GF758" s="46"/>
      <c r="GG758" s="46"/>
      <c r="GH758" s="46"/>
      <c r="GI758" s="46"/>
      <c r="GJ758" s="46"/>
      <c r="GK758" s="46"/>
      <c r="GL758" s="46"/>
      <c r="GM758" s="46"/>
      <c r="GN758" s="46"/>
      <c r="GO758" s="46"/>
      <c r="GP758" s="46"/>
      <c r="GQ758" s="46"/>
      <c r="GR758" s="46"/>
      <c r="GS758" s="46"/>
      <c r="GT758" s="46"/>
      <c r="GU758" s="46"/>
      <c r="GV758" s="46"/>
      <c r="GW758" s="46"/>
      <c r="GX758" s="46"/>
      <c r="GY758" s="46"/>
      <c r="GZ758" s="46"/>
      <c r="HA758" s="46"/>
      <c r="HB758" s="46"/>
      <c r="HC758" s="46"/>
      <c r="HD758" s="46"/>
      <c r="HE758" s="46"/>
      <c r="HF758" s="46"/>
      <c r="HG758" s="46"/>
      <c r="HH758" s="46"/>
      <c r="HI758" s="46"/>
      <c r="HJ758" s="46"/>
      <c r="HK758" s="46"/>
      <c r="HL758" s="46"/>
      <c r="HM758" s="46"/>
      <c r="HN758" s="46"/>
      <c r="HO758" s="46"/>
      <c r="HP758" s="46"/>
      <c r="HQ758" s="46"/>
      <c r="HR758" s="46"/>
      <c r="HS758" s="46"/>
      <c r="HT758" s="46"/>
      <c r="HU758" s="46"/>
      <c r="HV758" s="46"/>
      <c r="HW758" s="46"/>
      <c r="HX758" s="46"/>
      <c r="HY758" s="46"/>
      <c r="HZ758" s="46"/>
      <c r="IA758" s="46"/>
      <c r="IB758" s="46"/>
      <c r="IC758" s="46"/>
      <c r="ID758" s="46"/>
      <c r="IE758" s="46"/>
      <c r="IF758" s="46"/>
      <c r="IG758" s="46"/>
      <c r="IH758" s="46"/>
      <c r="II758" s="46"/>
      <c r="IJ758" s="46"/>
      <c r="IK758" s="46"/>
      <c r="IL758" s="46"/>
      <c r="IM758" s="46"/>
      <c r="IN758" s="46"/>
      <c r="IO758" s="46"/>
      <c r="IP758" s="46"/>
      <c r="IQ758" s="46"/>
      <c r="IR758" s="46"/>
      <c r="IS758" s="46"/>
      <c r="IT758" s="46"/>
      <c r="IU758" s="46"/>
      <c r="IV758" s="46"/>
      <c r="IW758" s="46"/>
      <c r="IX758" s="46"/>
      <c r="IY758" s="46"/>
      <c r="IZ758" s="46"/>
      <c r="JA758" s="46"/>
      <c r="JB758" s="46"/>
      <c r="JC758" s="46"/>
      <c r="JD758" s="46"/>
      <c r="JE758" s="46"/>
    </row>
    <row r="759" spans="1:265" s="7" customFormat="1" ht="15" customHeight="1" thickBot="1" x14ac:dyDescent="0.25">
      <c r="A759" s="790"/>
      <c r="B759" s="66" t="s">
        <v>548</v>
      </c>
      <c r="C759" s="74"/>
      <c r="D759" s="910" t="s">
        <v>603</v>
      </c>
      <c r="E759" s="879"/>
      <c r="F759" s="445"/>
      <c r="G759" s="446"/>
      <c r="H759" s="792" t="s">
        <v>539</v>
      </c>
      <c r="I759" s="792" t="s">
        <v>1019</v>
      </c>
      <c r="J759" s="546"/>
      <c r="K759" s="547" t="s">
        <v>1489</v>
      </c>
      <c r="L759" s="547" t="s">
        <v>97</v>
      </c>
      <c r="M759" s="732">
        <v>2</v>
      </c>
      <c r="N759" s="732" t="s">
        <v>395</v>
      </c>
      <c r="O759" s="547" t="s">
        <v>402</v>
      </c>
      <c r="P759" s="2159">
        <f t="shared" si="61"/>
        <v>3</v>
      </c>
      <c r="Q759" s="548">
        <v>2</v>
      </c>
      <c r="R759" s="724">
        <v>1</v>
      </c>
      <c r="S759" s="724"/>
      <c r="T759" s="724"/>
      <c r="U759" s="724"/>
      <c r="V759" s="724"/>
      <c r="W759" s="725"/>
      <c r="X759" s="79"/>
      <c r="Y759" s="79"/>
      <c r="Z759" s="63"/>
      <c r="AA759" s="46"/>
      <c r="AB759" s="46"/>
      <c r="AC759" s="46" t="str">
        <f t="shared" si="65"/>
        <v/>
      </c>
      <c r="AD759" s="46"/>
      <c r="AE759" s="46"/>
      <c r="AF759" s="2111">
        <f t="shared" si="62"/>
        <v>3</v>
      </c>
      <c r="AG759" s="2111">
        <f t="shared" si="63"/>
        <v>0</v>
      </c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6"/>
      <c r="CG759" s="46"/>
      <c r="CH759" s="46"/>
      <c r="CI759" s="46"/>
      <c r="CJ759" s="46"/>
      <c r="CK759" s="46"/>
      <c r="CL759" s="46"/>
      <c r="CM759" s="46"/>
      <c r="CN759" s="46"/>
      <c r="CO759" s="46"/>
      <c r="CP759" s="46"/>
      <c r="CQ759" s="46"/>
      <c r="CR759" s="46"/>
      <c r="CS759" s="46"/>
      <c r="CT759" s="46"/>
      <c r="CU759" s="46"/>
      <c r="CV759" s="46"/>
      <c r="CW759" s="46"/>
      <c r="CX759" s="46"/>
      <c r="CY759" s="46"/>
      <c r="CZ759" s="46"/>
      <c r="DA759" s="46"/>
      <c r="DB759" s="46"/>
      <c r="DC759" s="46"/>
      <c r="DD759" s="46"/>
      <c r="DE759" s="46"/>
      <c r="DF759" s="46"/>
      <c r="DG759" s="46"/>
      <c r="DH759" s="46"/>
      <c r="DI759" s="46"/>
      <c r="DJ759" s="46"/>
      <c r="DK759" s="46"/>
      <c r="DL759" s="46"/>
      <c r="DM759" s="46"/>
      <c r="DN759" s="46"/>
      <c r="DO759" s="46"/>
      <c r="DP759" s="46"/>
      <c r="DQ759" s="46"/>
      <c r="DR759" s="46"/>
      <c r="DS759" s="46"/>
      <c r="DT759" s="46"/>
      <c r="DU759" s="46"/>
      <c r="DV759" s="46"/>
      <c r="DW759" s="46"/>
      <c r="DX759" s="46"/>
      <c r="DY759" s="46"/>
      <c r="DZ759" s="46"/>
      <c r="EA759" s="46"/>
      <c r="EB759" s="46"/>
      <c r="EC759" s="46"/>
      <c r="ED759" s="46"/>
      <c r="EE759" s="46"/>
      <c r="EF759" s="46"/>
      <c r="EG759" s="46"/>
      <c r="EH759" s="46"/>
      <c r="EI759" s="46"/>
      <c r="EJ759" s="46"/>
      <c r="EK759" s="46"/>
      <c r="EL759" s="46"/>
      <c r="EM759" s="46"/>
      <c r="EN759" s="46"/>
      <c r="EO759" s="46"/>
      <c r="EP759" s="46"/>
      <c r="EQ759" s="46"/>
      <c r="ER759" s="46"/>
      <c r="ES759" s="46"/>
      <c r="ET759" s="46"/>
      <c r="EU759" s="46"/>
      <c r="EV759" s="46"/>
      <c r="EW759" s="46"/>
      <c r="EX759" s="46"/>
      <c r="EY759" s="46"/>
      <c r="EZ759" s="46"/>
      <c r="FA759" s="46"/>
      <c r="FB759" s="46"/>
      <c r="FC759" s="46"/>
      <c r="FD759" s="46"/>
      <c r="FE759" s="46"/>
      <c r="FF759" s="46"/>
      <c r="FG759" s="46"/>
      <c r="FH759" s="46"/>
      <c r="FI759" s="46"/>
      <c r="FJ759" s="46"/>
      <c r="FK759" s="46"/>
      <c r="FL759" s="46"/>
      <c r="FM759" s="46"/>
      <c r="FN759" s="46"/>
      <c r="FO759" s="46"/>
      <c r="FP759" s="46"/>
      <c r="FQ759" s="46"/>
      <c r="FR759" s="46"/>
      <c r="FS759" s="46"/>
      <c r="FT759" s="46"/>
      <c r="FU759" s="46"/>
      <c r="FV759" s="46"/>
      <c r="FW759" s="46"/>
      <c r="FX759" s="46"/>
      <c r="FY759" s="46"/>
      <c r="FZ759" s="46"/>
      <c r="GA759" s="46"/>
      <c r="GB759" s="46"/>
      <c r="GC759" s="46"/>
      <c r="GD759" s="46"/>
      <c r="GE759" s="46"/>
      <c r="GF759" s="46"/>
      <c r="GG759" s="46"/>
      <c r="GH759" s="46"/>
      <c r="GI759" s="46"/>
      <c r="GJ759" s="46"/>
      <c r="GK759" s="46"/>
      <c r="GL759" s="46"/>
      <c r="GM759" s="46"/>
      <c r="GN759" s="46"/>
      <c r="GO759" s="46"/>
      <c r="GP759" s="46"/>
      <c r="GQ759" s="46"/>
      <c r="GR759" s="46"/>
      <c r="GS759" s="46"/>
      <c r="GT759" s="46"/>
      <c r="GU759" s="46"/>
      <c r="GV759" s="46"/>
      <c r="GW759" s="46"/>
      <c r="GX759" s="46"/>
      <c r="GY759" s="46"/>
      <c r="GZ759" s="46"/>
      <c r="HA759" s="46"/>
      <c r="HB759" s="46"/>
      <c r="HC759" s="46"/>
      <c r="HD759" s="46"/>
      <c r="HE759" s="46"/>
      <c r="HF759" s="46"/>
      <c r="HG759" s="46"/>
      <c r="HH759" s="46"/>
      <c r="HI759" s="46"/>
      <c r="HJ759" s="46"/>
      <c r="HK759" s="46"/>
      <c r="HL759" s="46"/>
      <c r="HM759" s="46"/>
      <c r="HN759" s="46"/>
      <c r="HO759" s="46"/>
      <c r="HP759" s="46"/>
      <c r="HQ759" s="46"/>
      <c r="HR759" s="46"/>
      <c r="HS759" s="46"/>
      <c r="HT759" s="46"/>
      <c r="HU759" s="46"/>
      <c r="HV759" s="46"/>
      <c r="HW759" s="46"/>
      <c r="HX759" s="46"/>
      <c r="HY759" s="46"/>
      <c r="HZ759" s="46"/>
      <c r="IA759" s="46"/>
      <c r="IB759" s="46"/>
      <c r="IC759" s="46"/>
      <c r="ID759" s="46"/>
      <c r="IE759" s="46"/>
      <c r="IF759" s="46"/>
      <c r="IG759" s="46"/>
      <c r="IH759" s="46"/>
      <c r="II759" s="46"/>
      <c r="IJ759" s="46"/>
      <c r="IK759" s="46"/>
      <c r="IL759" s="46"/>
      <c r="IM759" s="46"/>
      <c r="IN759" s="46"/>
      <c r="IO759" s="46"/>
      <c r="IP759" s="46"/>
      <c r="IQ759" s="46"/>
      <c r="IR759" s="46"/>
      <c r="IS759" s="46"/>
      <c r="IT759" s="46"/>
      <c r="IU759" s="46"/>
      <c r="IV759" s="46"/>
      <c r="IW759" s="46"/>
      <c r="IX759" s="46"/>
      <c r="IY759" s="46"/>
      <c r="IZ759" s="46"/>
      <c r="JA759" s="46"/>
      <c r="JB759" s="46"/>
      <c r="JC759" s="46"/>
      <c r="JD759" s="46"/>
      <c r="JE759" s="46"/>
    </row>
    <row r="760" spans="1:265" s="7" customFormat="1" ht="15" customHeight="1" thickBot="1" x14ac:dyDescent="0.25">
      <c r="A760" s="790"/>
      <c r="B760" s="66" t="s">
        <v>548</v>
      </c>
      <c r="C760" s="74"/>
      <c r="D760" s="910" t="s">
        <v>603</v>
      </c>
      <c r="E760" s="879"/>
      <c r="F760" s="445"/>
      <c r="G760" s="446"/>
      <c r="H760" s="792" t="s">
        <v>539</v>
      </c>
      <c r="I760" s="792" t="s">
        <v>1019</v>
      </c>
      <c r="J760" s="546"/>
      <c r="K760" s="799" t="s">
        <v>1550</v>
      </c>
      <c r="L760" s="547" t="s">
        <v>1020</v>
      </c>
      <c r="M760" s="732" t="s">
        <v>393</v>
      </c>
      <c r="N760" s="732" t="s">
        <v>1551</v>
      </c>
      <c r="O760" s="547" t="s">
        <v>402</v>
      </c>
      <c r="P760" s="2159">
        <f t="shared" si="61"/>
        <v>3</v>
      </c>
      <c r="Q760" s="548">
        <v>2</v>
      </c>
      <c r="R760" s="724">
        <v>1</v>
      </c>
      <c r="S760" s="724"/>
      <c r="T760" s="724"/>
      <c r="U760" s="724"/>
      <c r="V760" s="724"/>
      <c r="W760" s="725"/>
      <c r="X760" s="79"/>
      <c r="Y760" s="79"/>
      <c r="Z760" s="63"/>
      <c r="AA760" s="46"/>
      <c r="AB760" s="46"/>
      <c r="AC760" s="46" t="str">
        <f t="shared" si="65"/>
        <v/>
      </c>
      <c r="AD760" s="46"/>
      <c r="AE760" s="46"/>
      <c r="AF760" s="2111">
        <f t="shared" si="62"/>
        <v>3</v>
      </c>
      <c r="AG760" s="2111">
        <f t="shared" si="63"/>
        <v>0</v>
      </c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  <c r="BP760" s="46"/>
      <c r="BQ760" s="46"/>
      <c r="BR760" s="46"/>
      <c r="BS760" s="46"/>
      <c r="BT760" s="46"/>
      <c r="BU760" s="46"/>
      <c r="BV760" s="46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46"/>
      <c r="HK760" s="46"/>
      <c r="HL760" s="46"/>
      <c r="HM760" s="46"/>
      <c r="HN760" s="46"/>
      <c r="HO760" s="46"/>
      <c r="HP760" s="46"/>
      <c r="HQ760" s="46"/>
      <c r="HR760" s="46"/>
      <c r="HS760" s="46"/>
      <c r="HT760" s="46"/>
      <c r="HU760" s="46"/>
      <c r="HV760" s="46"/>
      <c r="HW760" s="46"/>
      <c r="HX760" s="46"/>
      <c r="HY760" s="46"/>
      <c r="HZ760" s="46"/>
      <c r="IA760" s="46"/>
      <c r="IB760" s="46"/>
      <c r="IC760" s="46"/>
      <c r="ID760" s="46"/>
      <c r="IE760" s="46"/>
      <c r="IF760" s="46"/>
      <c r="IG760" s="46"/>
      <c r="IH760" s="46"/>
      <c r="II760" s="46"/>
      <c r="IJ760" s="46"/>
      <c r="IK760" s="46"/>
      <c r="IL760" s="46"/>
      <c r="IM760" s="46"/>
      <c r="IN760" s="46"/>
      <c r="IO760" s="46"/>
      <c r="IP760" s="46"/>
      <c r="IQ760" s="46"/>
      <c r="IR760" s="46"/>
      <c r="IS760" s="46"/>
      <c r="IT760" s="46"/>
      <c r="IU760" s="46"/>
      <c r="IV760" s="46"/>
      <c r="IW760" s="46"/>
      <c r="IX760" s="46"/>
      <c r="IY760" s="46"/>
      <c r="IZ760" s="46"/>
      <c r="JA760" s="46"/>
      <c r="JB760" s="46"/>
      <c r="JC760" s="46"/>
      <c r="JD760" s="46"/>
      <c r="JE760" s="46"/>
    </row>
    <row r="761" spans="1:265" s="7" customFormat="1" ht="15" customHeight="1" thickBot="1" x14ac:dyDescent="0.25">
      <c r="A761" s="790"/>
      <c r="B761" s="66" t="s">
        <v>548</v>
      </c>
      <c r="C761" s="74"/>
      <c r="D761" s="910" t="s">
        <v>603</v>
      </c>
      <c r="E761" s="879"/>
      <c r="F761" s="445"/>
      <c r="G761" s="446"/>
      <c r="H761" s="792" t="s">
        <v>539</v>
      </c>
      <c r="I761" s="792" t="s">
        <v>1019</v>
      </c>
      <c r="J761" s="1756" t="s">
        <v>1424</v>
      </c>
      <c r="K761" s="212" t="s">
        <v>1505</v>
      </c>
      <c r="L761" s="547"/>
      <c r="M761" s="732"/>
      <c r="N761" s="732"/>
      <c r="O761" s="547"/>
      <c r="P761" s="2159">
        <f t="shared" si="61"/>
        <v>0</v>
      </c>
      <c r="Q761" s="548"/>
      <c r="R761" s="724"/>
      <c r="S761" s="724">
        <v>4</v>
      </c>
      <c r="T761" s="724"/>
      <c r="U761" s="724"/>
      <c r="V761" s="724"/>
      <c r="W761" s="725"/>
      <c r="X761" s="79"/>
      <c r="Y761" s="79"/>
      <c r="Z761" s="63"/>
      <c r="AA761" s="46"/>
      <c r="AB761" s="46"/>
      <c r="AC761" s="46" t="str">
        <f t="shared" si="65"/>
        <v/>
      </c>
      <c r="AD761" s="46"/>
      <c r="AE761" s="46"/>
      <c r="AF761" s="2111">
        <f t="shared" si="62"/>
        <v>0</v>
      </c>
      <c r="AG761" s="2111">
        <f t="shared" si="63"/>
        <v>4</v>
      </c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46"/>
      <c r="HK761" s="46"/>
      <c r="HL761" s="46"/>
      <c r="HM761" s="46"/>
      <c r="HN761" s="46"/>
      <c r="HO761" s="46"/>
      <c r="HP761" s="46"/>
      <c r="HQ761" s="46"/>
      <c r="HR761" s="46"/>
      <c r="HS761" s="46"/>
      <c r="HT761" s="46"/>
      <c r="HU761" s="46"/>
      <c r="HV761" s="46"/>
      <c r="HW761" s="46"/>
      <c r="HX761" s="46"/>
      <c r="HY761" s="46"/>
      <c r="HZ761" s="46"/>
      <c r="IA761" s="46"/>
      <c r="IB761" s="46"/>
      <c r="IC761" s="46"/>
      <c r="ID761" s="46"/>
      <c r="IE761" s="46"/>
      <c r="IF761" s="46"/>
      <c r="IG761" s="46"/>
      <c r="IH761" s="46"/>
      <c r="II761" s="46"/>
      <c r="IJ761" s="46"/>
      <c r="IK761" s="46"/>
      <c r="IL761" s="46"/>
      <c r="IM761" s="46"/>
      <c r="IN761" s="46"/>
      <c r="IO761" s="46"/>
      <c r="IP761" s="46"/>
      <c r="IQ761" s="46"/>
      <c r="IR761" s="46"/>
      <c r="IS761" s="46"/>
      <c r="IT761" s="46"/>
      <c r="IU761" s="46"/>
      <c r="IV761" s="46"/>
      <c r="IW761" s="46"/>
      <c r="IX761" s="46"/>
      <c r="IY761" s="46"/>
      <c r="IZ761" s="46"/>
      <c r="JA761" s="46"/>
      <c r="JB761" s="46"/>
      <c r="JC761" s="46"/>
      <c r="JD761" s="46"/>
      <c r="JE761" s="46"/>
    </row>
    <row r="762" spans="1:265" s="7" customFormat="1" ht="15" customHeight="1" thickBot="1" x14ac:dyDescent="0.25">
      <c r="A762" s="790"/>
      <c r="B762" s="66" t="s">
        <v>548</v>
      </c>
      <c r="C762" s="74"/>
      <c r="D762" s="910" t="s">
        <v>603</v>
      </c>
      <c r="E762" s="879"/>
      <c r="F762" s="445"/>
      <c r="G762" s="446"/>
      <c r="H762" s="792" t="s">
        <v>539</v>
      </c>
      <c r="I762" s="792" t="s">
        <v>1019</v>
      </c>
      <c r="J762" s="1756" t="s">
        <v>1424</v>
      </c>
      <c r="K762" s="212" t="s">
        <v>1506</v>
      </c>
      <c r="L762" s="547"/>
      <c r="M762" s="732"/>
      <c r="N762" s="732"/>
      <c r="O762" s="547"/>
      <c r="P762" s="2159">
        <f t="shared" si="61"/>
        <v>0</v>
      </c>
      <c r="Q762" s="548"/>
      <c r="R762" s="724"/>
      <c r="S762" s="724">
        <v>2</v>
      </c>
      <c r="T762" s="724"/>
      <c r="U762" s="724"/>
      <c r="V762" s="724"/>
      <c r="W762" s="725"/>
      <c r="X762" s="79"/>
      <c r="Y762" s="79"/>
      <c r="Z762" s="63"/>
      <c r="AA762" s="46"/>
      <c r="AB762" s="46"/>
      <c r="AC762" s="46" t="str">
        <f t="shared" si="65"/>
        <v/>
      </c>
      <c r="AD762" s="46"/>
      <c r="AE762" s="46"/>
      <c r="AF762" s="2111">
        <f t="shared" si="62"/>
        <v>0</v>
      </c>
      <c r="AG762" s="2111">
        <f t="shared" si="63"/>
        <v>2</v>
      </c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46"/>
      <c r="HK762" s="46"/>
      <c r="HL762" s="46"/>
      <c r="HM762" s="46"/>
      <c r="HN762" s="46"/>
      <c r="HO762" s="46"/>
      <c r="HP762" s="46"/>
      <c r="HQ762" s="46"/>
      <c r="HR762" s="46"/>
      <c r="HS762" s="46"/>
      <c r="HT762" s="46"/>
      <c r="HU762" s="46"/>
      <c r="HV762" s="46"/>
      <c r="HW762" s="46"/>
      <c r="HX762" s="46"/>
      <c r="HY762" s="46"/>
      <c r="HZ762" s="46"/>
      <c r="IA762" s="46"/>
      <c r="IB762" s="46"/>
      <c r="IC762" s="46"/>
      <c r="ID762" s="46"/>
      <c r="IE762" s="46"/>
      <c r="IF762" s="46"/>
      <c r="IG762" s="46"/>
      <c r="IH762" s="46"/>
      <c r="II762" s="46"/>
      <c r="IJ762" s="46"/>
      <c r="IK762" s="46"/>
      <c r="IL762" s="46"/>
      <c r="IM762" s="46"/>
      <c r="IN762" s="46"/>
      <c r="IO762" s="46"/>
      <c r="IP762" s="46"/>
      <c r="IQ762" s="46"/>
      <c r="IR762" s="46"/>
      <c r="IS762" s="46"/>
      <c r="IT762" s="46"/>
      <c r="IU762" s="46"/>
      <c r="IV762" s="46"/>
      <c r="IW762" s="46"/>
      <c r="IX762" s="46"/>
      <c r="IY762" s="46"/>
      <c r="IZ762" s="46"/>
      <c r="JA762" s="46"/>
      <c r="JB762" s="46"/>
      <c r="JC762" s="46"/>
      <c r="JD762" s="46"/>
      <c r="JE762" s="46"/>
    </row>
    <row r="763" spans="1:265" s="7" customFormat="1" ht="15" customHeight="1" thickBot="1" x14ac:dyDescent="0.25">
      <c r="A763" s="790"/>
      <c r="B763" s="66" t="s">
        <v>548</v>
      </c>
      <c r="C763" s="74"/>
      <c r="D763" s="910" t="s">
        <v>603</v>
      </c>
      <c r="E763" s="879"/>
      <c r="F763" s="445"/>
      <c r="G763" s="446"/>
      <c r="H763" s="792" t="s">
        <v>539</v>
      </c>
      <c r="I763" s="792" t="s">
        <v>1019</v>
      </c>
      <c r="J763" s="1768" t="s">
        <v>1424</v>
      </c>
      <c r="K763" s="742" t="s">
        <v>1508</v>
      </c>
      <c r="L763" s="547"/>
      <c r="M763" s="732"/>
      <c r="N763" s="732"/>
      <c r="O763" s="547"/>
      <c r="P763" s="2159">
        <f t="shared" si="61"/>
        <v>0</v>
      </c>
      <c r="Q763" s="548"/>
      <c r="R763" s="724"/>
      <c r="S763" s="724"/>
      <c r="T763" s="724"/>
      <c r="U763" s="724"/>
      <c r="V763" s="724"/>
      <c r="W763" s="725">
        <v>3</v>
      </c>
      <c r="X763" s="79"/>
      <c r="Y763" s="79"/>
      <c r="Z763" s="63"/>
      <c r="AA763" s="46"/>
      <c r="AB763" s="46"/>
      <c r="AC763" s="46" t="str">
        <f t="shared" si="65"/>
        <v/>
      </c>
      <c r="AD763" s="46"/>
      <c r="AE763" s="46"/>
      <c r="AF763" s="2111">
        <f t="shared" si="62"/>
        <v>0</v>
      </c>
      <c r="AG763" s="2111">
        <f t="shared" si="63"/>
        <v>3</v>
      </c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  <c r="BP763" s="46"/>
      <c r="BQ763" s="46"/>
      <c r="BR763" s="46"/>
      <c r="BS763" s="46"/>
      <c r="BT763" s="46"/>
      <c r="BU763" s="46"/>
      <c r="BV763" s="46"/>
      <c r="BW763" s="46"/>
      <c r="BX763" s="46"/>
      <c r="BY763" s="46"/>
      <c r="BZ763" s="46"/>
      <c r="CA763" s="46"/>
      <c r="CB763" s="46"/>
      <c r="CC763" s="46"/>
      <c r="CD763" s="46"/>
      <c r="CE763" s="46"/>
      <c r="CF763" s="46"/>
      <c r="CG763" s="46"/>
      <c r="CH763" s="46"/>
      <c r="CI763" s="46"/>
      <c r="CJ763" s="46"/>
      <c r="CK763" s="46"/>
      <c r="CL763" s="46"/>
      <c r="CM763" s="46"/>
      <c r="CN763" s="46"/>
      <c r="CO763" s="46"/>
      <c r="CP763" s="46"/>
      <c r="CQ763" s="46"/>
      <c r="CR763" s="46"/>
      <c r="CS763" s="46"/>
      <c r="CT763" s="46"/>
      <c r="CU763" s="46"/>
      <c r="CV763" s="46"/>
      <c r="CW763" s="46"/>
      <c r="CX763" s="46"/>
      <c r="CY763" s="46"/>
      <c r="CZ763" s="46"/>
      <c r="DA763" s="46"/>
      <c r="DB763" s="46"/>
      <c r="DC763" s="46"/>
      <c r="DD763" s="46"/>
      <c r="DE763" s="46"/>
      <c r="DF763" s="46"/>
      <c r="DG763" s="46"/>
      <c r="DH763" s="46"/>
      <c r="DI763" s="46"/>
      <c r="DJ763" s="46"/>
      <c r="DK763" s="46"/>
      <c r="DL763" s="46"/>
      <c r="DM763" s="46"/>
      <c r="DN763" s="46"/>
      <c r="DO763" s="46"/>
      <c r="DP763" s="46"/>
      <c r="DQ763" s="46"/>
      <c r="DR763" s="46"/>
      <c r="DS763" s="46"/>
      <c r="DT763" s="46"/>
      <c r="DU763" s="46"/>
      <c r="DV763" s="46"/>
      <c r="DW763" s="46"/>
      <c r="DX763" s="46"/>
      <c r="DY763" s="46"/>
      <c r="DZ763" s="46"/>
      <c r="EA763" s="46"/>
      <c r="EB763" s="46"/>
      <c r="EC763" s="46"/>
      <c r="ED763" s="46"/>
      <c r="EE763" s="46"/>
      <c r="EF763" s="46"/>
      <c r="EG763" s="46"/>
      <c r="EH763" s="46"/>
      <c r="EI763" s="46"/>
      <c r="EJ763" s="46"/>
      <c r="EK763" s="46"/>
      <c r="EL763" s="46"/>
      <c r="EM763" s="46"/>
      <c r="EN763" s="46"/>
      <c r="EO763" s="46"/>
      <c r="EP763" s="46"/>
      <c r="EQ763" s="46"/>
      <c r="ER763" s="46"/>
      <c r="ES763" s="46"/>
      <c r="ET763" s="46"/>
      <c r="EU763" s="46"/>
      <c r="EV763" s="46"/>
      <c r="EW763" s="46"/>
      <c r="EX763" s="46"/>
      <c r="EY763" s="46"/>
      <c r="EZ763" s="46"/>
      <c r="FA763" s="46"/>
      <c r="FB763" s="46"/>
      <c r="FC763" s="46"/>
      <c r="FD763" s="46"/>
      <c r="FE763" s="46"/>
      <c r="FF763" s="46"/>
      <c r="FG763" s="46"/>
      <c r="FH763" s="46"/>
      <c r="FI763" s="46"/>
      <c r="FJ763" s="46"/>
      <c r="FK763" s="46"/>
      <c r="FL763" s="46"/>
      <c r="FM763" s="46"/>
      <c r="FN763" s="46"/>
      <c r="FO763" s="46"/>
      <c r="FP763" s="46"/>
      <c r="FQ763" s="46"/>
      <c r="FR763" s="46"/>
      <c r="FS763" s="46"/>
      <c r="FT763" s="46"/>
      <c r="FU763" s="46"/>
      <c r="FV763" s="46"/>
      <c r="FW763" s="46"/>
      <c r="FX763" s="46"/>
      <c r="FY763" s="46"/>
      <c r="FZ763" s="46"/>
      <c r="GA763" s="46"/>
      <c r="GB763" s="46"/>
      <c r="GC763" s="46"/>
      <c r="GD763" s="46"/>
      <c r="GE763" s="46"/>
      <c r="GF763" s="46"/>
      <c r="GG763" s="46"/>
      <c r="GH763" s="46"/>
      <c r="GI763" s="46"/>
      <c r="GJ763" s="46"/>
      <c r="GK763" s="46"/>
      <c r="GL763" s="46"/>
      <c r="GM763" s="46"/>
      <c r="GN763" s="46"/>
      <c r="GO763" s="46"/>
      <c r="GP763" s="46"/>
      <c r="GQ763" s="46"/>
      <c r="GR763" s="46"/>
      <c r="GS763" s="46"/>
      <c r="GT763" s="46"/>
      <c r="GU763" s="46"/>
      <c r="GV763" s="46"/>
      <c r="GW763" s="46"/>
      <c r="GX763" s="46"/>
      <c r="GY763" s="46"/>
      <c r="GZ763" s="46"/>
      <c r="HA763" s="46"/>
      <c r="HB763" s="46"/>
      <c r="HC763" s="46"/>
      <c r="HD763" s="46"/>
      <c r="HE763" s="46"/>
      <c r="HF763" s="46"/>
      <c r="HG763" s="46"/>
      <c r="HH763" s="46"/>
      <c r="HI763" s="46"/>
      <c r="HJ763" s="46"/>
      <c r="HK763" s="46"/>
      <c r="HL763" s="46"/>
      <c r="HM763" s="46"/>
      <c r="HN763" s="46"/>
      <c r="HO763" s="46"/>
      <c r="HP763" s="46"/>
      <c r="HQ763" s="46"/>
      <c r="HR763" s="46"/>
      <c r="HS763" s="46"/>
      <c r="HT763" s="46"/>
      <c r="HU763" s="46"/>
      <c r="HV763" s="46"/>
      <c r="HW763" s="46"/>
      <c r="HX763" s="46"/>
      <c r="HY763" s="46"/>
      <c r="HZ763" s="46"/>
      <c r="IA763" s="46"/>
      <c r="IB763" s="46"/>
      <c r="IC763" s="46"/>
      <c r="ID763" s="46"/>
      <c r="IE763" s="46"/>
      <c r="IF763" s="46"/>
      <c r="IG763" s="46"/>
      <c r="IH763" s="46"/>
      <c r="II763" s="46"/>
      <c r="IJ763" s="46"/>
      <c r="IK763" s="46"/>
      <c r="IL763" s="46"/>
      <c r="IM763" s="46"/>
      <c r="IN763" s="46"/>
      <c r="IO763" s="46"/>
      <c r="IP763" s="46"/>
      <c r="IQ763" s="46"/>
      <c r="IR763" s="46"/>
      <c r="IS763" s="46"/>
      <c r="IT763" s="46"/>
      <c r="IU763" s="46"/>
      <c r="IV763" s="46"/>
      <c r="IW763" s="46"/>
      <c r="IX763" s="46"/>
      <c r="IY763" s="46"/>
      <c r="IZ763" s="46"/>
      <c r="JA763" s="46"/>
      <c r="JB763" s="46"/>
      <c r="JC763" s="46"/>
      <c r="JD763" s="46"/>
      <c r="JE763" s="46"/>
    </row>
    <row r="764" spans="1:265" s="7" customFormat="1" ht="15" customHeight="1" thickBot="1" x14ac:dyDescent="0.25">
      <c r="A764" s="790"/>
      <c r="B764" s="66" t="s">
        <v>548</v>
      </c>
      <c r="C764" s="74"/>
      <c r="D764" s="910" t="s">
        <v>603</v>
      </c>
      <c r="E764" s="879"/>
      <c r="F764" s="445"/>
      <c r="G764" s="446"/>
      <c r="H764" s="792" t="s">
        <v>539</v>
      </c>
      <c r="I764" s="792" t="s">
        <v>1019</v>
      </c>
      <c r="J764" s="1740" t="s">
        <v>1425</v>
      </c>
      <c r="K764" s="219" t="s">
        <v>1732</v>
      </c>
      <c r="L764" s="547"/>
      <c r="M764" s="732"/>
      <c r="N764" s="732"/>
      <c r="O764" s="547"/>
      <c r="P764" s="2159">
        <f t="shared" si="61"/>
        <v>0</v>
      </c>
      <c r="Q764" s="548"/>
      <c r="R764" s="724"/>
      <c r="S764" s="724"/>
      <c r="T764" s="724">
        <v>5</v>
      </c>
      <c r="U764" s="724"/>
      <c r="V764" s="724"/>
      <c r="W764" s="725"/>
      <c r="X764" s="79"/>
      <c r="Y764" s="79"/>
      <c r="Z764" s="63"/>
      <c r="AA764" s="46"/>
      <c r="AB764" s="46"/>
      <c r="AC764" s="46" t="str">
        <f t="shared" si="65"/>
        <v/>
      </c>
      <c r="AD764" s="46"/>
      <c r="AE764" s="46"/>
      <c r="AF764" s="2111">
        <f t="shared" si="62"/>
        <v>0</v>
      </c>
      <c r="AG764" s="2111">
        <f t="shared" si="63"/>
        <v>0</v>
      </c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  <c r="BP764" s="46"/>
      <c r="BQ764" s="46"/>
      <c r="BR764" s="46"/>
      <c r="BS764" s="46"/>
      <c r="BT764" s="46"/>
      <c r="BU764" s="46"/>
      <c r="BV764" s="46"/>
      <c r="BW764" s="46"/>
      <c r="BX764" s="46"/>
      <c r="BY764" s="46"/>
      <c r="BZ764" s="46"/>
      <c r="CA764" s="46"/>
      <c r="CB764" s="46"/>
      <c r="CC764" s="46"/>
      <c r="CD764" s="46"/>
      <c r="CE764" s="46"/>
      <c r="CF764" s="46"/>
      <c r="CG764" s="46"/>
      <c r="CH764" s="46"/>
      <c r="CI764" s="46"/>
      <c r="CJ764" s="46"/>
      <c r="CK764" s="46"/>
      <c r="CL764" s="46"/>
      <c r="CM764" s="46"/>
      <c r="CN764" s="46"/>
      <c r="CO764" s="46"/>
      <c r="CP764" s="46"/>
      <c r="CQ764" s="46"/>
      <c r="CR764" s="46"/>
      <c r="CS764" s="46"/>
      <c r="CT764" s="46"/>
      <c r="CU764" s="46"/>
      <c r="CV764" s="46"/>
      <c r="CW764" s="46"/>
      <c r="CX764" s="46"/>
      <c r="CY764" s="46"/>
      <c r="CZ764" s="46"/>
      <c r="DA764" s="46"/>
      <c r="DB764" s="46"/>
      <c r="DC764" s="46"/>
      <c r="DD764" s="46"/>
      <c r="DE764" s="46"/>
      <c r="DF764" s="46"/>
      <c r="DG764" s="46"/>
      <c r="DH764" s="46"/>
      <c r="DI764" s="46"/>
      <c r="DJ764" s="46"/>
      <c r="DK764" s="46"/>
      <c r="DL764" s="46"/>
      <c r="DM764" s="46"/>
      <c r="DN764" s="46"/>
      <c r="DO764" s="46"/>
      <c r="DP764" s="46"/>
      <c r="DQ764" s="46"/>
      <c r="DR764" s="46"/>
      <c r="DS764" s="46"/>
      <c r="DT764" s="46"/>
      <c r="DU764" s="46"/>
      <c r="DV764" s="46"/>
      <c r="DW764" s="46"/>
      <c r="DX764" s="46"/>
      <c r="DY764" s="46"/>
      <c r="DZ764" s="46"/>
      <c r="EA764" s="46"/>
      <c r="EB764" s="46"/>
      <c r="EC764" s="46"/>
      <c r="ED764" s="46"/>
      <c r="EE764" s="46"/>
      <c r="EF764" s="46"/>
      <c r="EG764" s="46"/>
      <c r="EH764" s="46"/>
      <c r="EI764" s="46"/>
      <c r="EJ764" s="46"/>
      <c r="EK764" s="46"/>
      <c r="EL764" s="46"/>
      <c r="EM764" s="46"/>
      <c r="EN764" s="46"/>
      <c r="EO764" s="46"/>
      <c r="EP764" s="46"/>
      <c r="EQ764" s="46"/>
      <c r="ER764" s="46"/>
      <c r="ES764" s="46"/>
      <c r="ET764" s="46"/>
      <c r="EU764" s="46"/>
      <c r="EV764" s="46"/>
      <c r="EW764" s="46"/>
      <c r="EX764" s="46"/>
      <c r="EY764" s="46"/>
      <c r="EZ764" s="46"/>
      <c r="FA764" s="46"/>
      <c r="FB764" s="46"/>
      <c r="FC764" s="46"/>
      <c r="FD764" s="46"/>
      <c r="FE764" s="46"/>
      <c r="FF764" s="46"/>
      <c r="FG764" s="46"/>
      <c r="FH764" s="46"/>
      <c r="FI764" s="46"/>
      <c r="FJ764" s="46"/>
      <c r="FK764" s="46"/>
      <c r="FL764" s="46"/>
      <c r="FM764" s="46"/>
      <c r="FN764" s="46"/>
      <c r="FO764" s="46"/>
      <c r="FP764" s="46"/>
      <c r="FQ764" s="46"/>
      <c r="FR764" s="46"/>
      <c r="FS764" s="46"/>
      <c r="FT764" s="46"/>
      <c r="FU764" s="46"/>
      <c r="FV764" s="46"/>
      <c r="FW764" s="46"/>
      <c r="FX764" s="46"/>
      <c r="FY764" s="46"/>
      <c r="FZ764" s="46"/>
      <c r="GA764" s="46"/>
      <c r="GB764" s="46"/>
      <c r="GC764" s="46"/>
      <c r="GD764" s="46"/>
      <c r="GE764" s="46"/>
      <c r="GF764" s="46"/>
      <c r="GG764" s="46"/>
      <c r="GH764" s="46"/>
      <c r="GI764" s="46"/>
      <c r="GJ764" s="46"/>
      <c r="GK764" s="46"/>
      <c r="GL764" s="46"/>
      <c r="GM764" s="46"/>
      <c r="GN764" s="46"/>
      <c r="GO764" s="46"/>
      <c r="GP764" s="46"/>
      <c r="GQ764" s="46"/>
      <c r="GR764" s="46"/>
      <c r="GS764" s="46"/>
      <c r="GT764" s="46"/>
      <c r="GU764" s="46"/>
      <c r="GV764" s="46"/>
      <c r="GW764" s="46"/>
      <c r="GX764" s="46"/>
      <c r="GY764" s="46"/>
      <c r="GZ764" s="46"/>
      <c r="HA764" s="46"/>
      <c r="HB764" s="46"/>
      <c r="HC764" s="46"/>
      <c r="HD764" s="46"/>
      <c r="HE764" s="46"/>
      <c r="HF764" s="46"/>
      <c r="HG764" s="46"/>
      <c r="HH764" s="46"/>
      <c r="HI764" s="46"/>
      <c r="HJ764" s="46"/>
      <c r="HK764" s="46"/>
      <c r="HL764" s="46"/>
      <c r="HM764" s="46"/>
      <c r="HN764" s="46"/>
      <c r="HO764" s="46"/>
      <c r="HP764" s="46"/>
      <c r="HQ764" s="46"/>
      <c r="HR764" s="46"/>
      <c r="HS764" s="46"/>
      <c r="HT764" s="46"/>
      <c r="HU764" s="46"/>
      <c r="HV764" s="46"/>
      <c r="HW764" s="46"/>
      <c r="HX764" s="46"/>
      <c r="HY764" s="46"/>
      <c r="HZ764" s="46"/>
      <c r="IA764" s="46"/>
      <c r="IB764" s="46"/>
      <c r="IC764" s="46"/>
      <c r="ID764" s="46"/>
      <c r="IE764" s="46"/>
      <c r="IF764" s="46"/>
      <c r="IG764" s="46"/>
      <c r="IH764" s="46"/>
      <c r="II764" s="46"/>
      <c r="IJ764" s="46"/>
      <c r="IK764" s="46"/>
      <c r="IL764" s="46"/>
      <c r="IM764" s="46"/>
      <c r="IN764" s="46"/>
      <c r="IO764" s="46"/>
      <c r="IP764" s="46"/>
      <c r="IQ764" s="46"/>
      <c r="IR764" s="46"/>
      <c r="IS764" s="46"/>
      <c r="IT764" s="46"/>
      <c r="IU764" s="46"/>
      <c r="IV764" s="46"/>
      <c r="IW764" s="46"/>
      <c r="IX764" s="46"/>
      <c r="IY764" s="46"/>
      <c r="IZ764" s="46"/>
      <c r="JA764" s="46"/>
      <c r="JB764" s="46"/>
      <c r="JC764" s="46"/>
      <c r="JD764" s="46"/>
      <c r="JE764" s="46"/>
    </row>
    <row r="765" spans="1:265" s="7" customFormat="1" ht="15" customHeight="1" thickBot="1" x14ac:dyDescent="0.25">
      <c r="A765" s="275"/>
      <c r="B765" s="127" t="s">
        <v>548</v>
      </c>
      <c r="C765" s="140"/>
      <c r="D765" s="911" t="s">
        <v>603</v>
      </c>
      <c r="E765" s="881"/>
      <c r="F765" s="447"/>
      <c r="G765" s="448"/>
      <c r="H765" s="794" t="s">
        <v>539</v>
      </c>
      <c r="I765" s="794" t="s">
        <v>1019</v>
      </c>
      <c r="J765" s="1770" t="s">
        <v>1424</v>
      </c>
      <c r="K765" s="737" t="s">
        <v>1507</v>
      </c>
      <c r="L765" s="737"/>
      <c r="M765" s="746"/>
      <c r="N765" s="746"/>
      <c r="O765" s="737"/>
      <c r="P765" s="2159">
        <f t="shared" si="61"/>
        <v>0</v>
      </c>
      <c r="Q765" s="747"/>
      <c r="R765" s="735"/>
      <c r="S765" s="735"/>
      <c r="T765" s="735"/>
      <c r="U765" s="735"/>
      <c r="V765" s="735"/>
      <c r="W765" s="748">
        <v>5</v>
      </c>
      <c r="X765" s="109">
        <f>SUM(Q754:W765)</f>
        <v>40</v>
      </c>
      <c r="Y765" s="109">
        <f>X765</f>
        <v>40</v>
      </c>
      <c r="Z765" s="63"/>
      <c r="AA765" s="46"/>
      <c r="AB765" s="46"/>
      <c r="AC765" s="46" t="str">
        <f t="shared" si="65"/>
        <v/>
      </c>
      <c r="AD765" s="46"/>
      <c r="AE765" s="46"/>
      <c r="AF765" s="2111">
        <f t="shared" si="62"/>
        <v>0</v>
      </c>
      <c r="AG765" s="2111">
        <f t="shared" si="63"/>
        <v>5</v>
      </c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  <c r="BP765" s="46"/>
      <c r="BQ765" s="46"/>
      <c r="BR765" s="46"/>
      <c r="BS765" s="46"/>
      <c r="BT765" s="46"/>
      <c r="BU765" s="46"/>
      <c r="BV765" s="46"/>
      <c r="BW765" s="46"/>
      <c r="BX765" s="46"/>
      <c r="BY765" s="46"/>
      <c r="BZ765" s="46"/>
      <c r="CA765" s="46"/>
      <c r="CB765" s="46"/>
      <c r="CC765" s="46"/>
      <c r="CD765" s="46"/>
      <c r="CE765" s="46"/>
      <c r="CF765" s="46"/>
      <c r="CG765" s="46"/>
      <c r="CH765" s="46"/>
      <c r="CI765" s="46"/>
      <c r="CJ765" s="46"/>
      <c r="CK765" s="46"/>
      <c r="CL765" s="46"/>
      <c r="CM765" s="46"/>
      <c r="CN765" s="46"/>
      <c r="CO765" s="46"/>
      <c r="CP765" s="46"/>
      <c r="CQ765" s="46"/>
      <c r="CR765" s="46"/>
      <c r="CS765" s="46"/>
      <c r="CT765" s="46"/>
      <c r="CU765" s="46"/>
      <c r="CV765" s="46"/>
      <c r="CW765" s="46"/>
      <c r="CX765" s="46"/>
      <c r="CY765" s="46"/>
      <c r="CZ765" s="46"/>
      <c r="DA765" s="46"/>
      <c r="DB765" s="46"/>
      <c r="DC765" s="46"/>
      <c r="DD765" s="46"/>
      <c r="DE765" s="46"/>
      <c r="DF765" s="46"/>
      <c r="DG765" s="46"/>
      <c r="DH765" s="46"/>
      <c r="DI765" s="46"/>
      <c r="DJ765" s="46"/>
      <c r="DK765" s="46"/>
      <c r="DL765" s="46"/>
      <c r="DM765" s="46"/>
      <c r="DN765" s="46"/>
      <c r="DO765" s="46"/>
      <c r="DP765" s="46"/>
      <c r="DQ765" s="46"/>
      <c r="DR765" s="46"/>
      <c r="DS765" s="46"/>
      <c r="DT765" s="46"/>
      <c r="DU765" s="46"/>
      <c r="DV765" s="46"/>
      <c r="DW765" s="46"/>
      <c r="DX765" s="46"/>
      <c r="DY765" s="46"/>
      <c r="DZ765" s="46"/>
      <c r="EA765" s="46"/>
      <c r="EB765" s="46"/>
      <c r="EC765" s="46"/>
      <c r="ED765" s="46"/>
      <c r="EE765" s="46"/>
      <c r="EF765" s="46"/>
      <c r="EG765" s="46"/>
      <c r="EH765" s="46"/>
      <c r="EI765" s="46"/>
      <c r="EJ765" s="46"/>
      <c r="EK765" s="46"/>
      <c r="EL765" s="46"/>
      <c r="EM765" s="46"/>
      <c r="EN765" s="46"/>
      <c r="EO765" s="46"/>
      <c r="EP765" s="46"/>
      <c r="EQ765" s="46"/>
      <c r="ER765" s="46"/>
      <c r="ES765" s="46"/>
      <c r="ET765" s="46"/>
      <c r="EU765" s="46"/>
      <c r="EV765" s="46"/>
      <c r="EW765" s="46"/>
      <c r="EX765" s="46"/>
      <c r="EY765" s="46"/>
      <c r="EZ765" s="46"/>
      <c r="FA765" s="46"/>
      <c r="FB765" s="46"/>
      <c r="FC765" s="46"/>
      <c r="FD765" s="46"/>
      <c r="FE765" s="46"/>
      <c r="FF765" s="46"/>
      <c r="FG765" s="46"/>
      <c r="FH765" s="46"/>
      <c r="FI765" s="46"/>
      <c r="FJ765" s="46"/>
      <c r="FK765" s="46"/>
      <c r="FL765" s="46"/>
      <c r="FM765" s="46"/>
      <c r="FN765" s="46"/>
      <c r="FO765" s="46"/>
      <c r="FP765" s="46"/>
      <c r="FQ765" s="46"/>
      <c r="FR765" s="46"/>
      <c r="FS765" s="46"/>
      <c r="FT765" s="46"/>
      <c r="FU765" s="46"/>
      <c r="FV765" s="46"/>
      <c r="FW765" s="46"/>
      <c r="FX765" s="46"/>
      <c r="FY765" s="46"/>
      <c r="FZ765" s="46"/>
      <c r="GA765" s="46"/>
      <c r="GB765" s="46"/>
      <c r="GC765" s="46"/>
      <c r="GD765" s="46"/>
      <c r="GE765" s="46"/>
      <c r="GF765" s="46"/>
      <c r="GG765" s="46"/>
      <c r="GH765" s="46"/>
      <c r="GI765" s="46"/>
      <c r="GJ765" s="46"/>
      <c r="GK765" s="46"/>
      <c r="GL765" s="46"/>
      <c r="GM765" s="46"/>
      <c r="GN765" s="46"/>
      <c r="GO765" s="46"/>
      <c r="GP765" s="46"/>
      <c r="GQ765" s="46"/>
      <c r="GR765" s="46"/>
      <c r="GS765" s="46"/>
      <c r="GT765" s="46"/>
      <c r="GU765" s="46"/>
      <c r="GV765" s="46"/>
      <c r="GW765" s="46"/>
      <c r="GX765" s="46"/>
      <c r="GY765" s="46"/>
      <c r="GZ765" s="46"/>
      <c r="HA765" s="46"/>
      <c r="HB765" s="46"/>
      <c r="HC765" s="46"/>
      <c r="HD765" s="46"/>
      <c r="HE765" s="46"/>
      <c r="HF765" s="46"/>
      <c r="HG765" s="46"/>
      <c r="HH765" s="46"/>
      <c r="HI765" s="46"/>
      <c r="HJ765" s="46"/>
      <c r="HK765" s="46"/>
      <c r="HL765" s="46"/>
      <c r="HM765" s="46"/>
      <c r="HN765" s="46"/>
      <c r="HO765" s="46"/>
      <c r="HP765" s="46"/>
      <c r="HQ765" s="46"/>
      <c r="HR765" s="46"/>
      <c r="HS765" s="46"/>
      <c r="HT765" s="46"/>
      <c r="HU765" s="46"/>
      <c r="HV765" s="46"/>
      <c r="HW765" s="46"/>
      <c r="HX765" s="46"/>
      <c r="HY765" s="46"/>
      <c r="HZ765" s="46"/>
      <c r="IA765" s="46"/>
      <c r="IB765" s="46"/>
      <c r="IC765" s="46"/>
      <c r="ID765" s="46"/>
      <c r="IE765" s="46"/>
      <c r="IF765" s="46"/>
      <c r="IG765" s="46"/>
      <c r="IH765" s="46"/>
      <c r="II765" s="46"/>
      <c r="IJ765" s="46"/>
      <c r="IK765" s="46"/>
      <c r="IL765" s="46"/>
      <c r="IM765" s="46"/>
      <c r="IN765" s="46"/>
      <c r="IO765" s="46"/>
      <c r="IP765" s="46"/>
      <c r="IQ765" s="46"/>
      <c r="IR765" s="46"/>
      <c r="IS765" s="46"/>
      <c r="IT765" s="46"/>
      <c r="IU765" s="46"/>
      <c r="IV765" s="46"/>
      <c r="IW765" s="46"/>
      <c r="IX765" s="46"/>
      <c r="IY765" s="46"/>
      <c r="IZ765" s="46"/>
      <c r="JA765" s="46"/>
      <c r="JB765" s="46"/>
      <c r="JC765" s="46"/>
      <c r="JD765" s="46"/>
      <c r="JE765" s="46"/>
    </row>
    <row r="766" spans="1:265" s="7" customFormat="1" ht="15" customHeight="1" thickBot="1" x14ac:dyDescent="0.25">
      <c r="A766" s="2039">
        <f>+A754+1</f>
        <v>80</v>
      </c>
      <c r="B766" s="630" t="s">
        <v>370</v>
      </c>
      <c r="C766" s="116" t="s">
        <v>35</v>
      </c>
      <c r="D766" s="868" t="s">
        <v>606</v>
      </c>
      <c r="E766" s="842" t="s">
        <v>87</v>
      </c>
      <c r="F766" s="459" t="s">
        <v>607</v>
      </c>
      <c r="G766" s="460" t="s">
        <v>608</v>
      </c>
      <c r="H766" s="199" t="s">
        <v>351</v>
      </c>
      <c r="I766" s="199" t="s">
        <v>394</v>
      </c>
      <c r="J766" s="199"/>
      <c r="K766" s="218" t="s">
        <v>1257</v>
      </c>
      <c r="L766" s="218" t="s">
        <v>401</v>
      </c>
      <c r="M766" s="510">
        <v>1</v>
      </c>
      <c r="N766" s="510" t="s">
        <v>24</v>
      </c>
      <c r="O766" s="218" t="s">
        <v>348</v>
      </c>
      <c r="P766" s="2159">
        <f t="shared" si="61"/>
        <v>3</v>
      </c>
      <c r="Q766" s="322">
        <v>3</v>
      </c>
      <c r="R766" s="323"/>
      <c r="S766" s="323"/>
      <c r="T766" s="323"/>
      <c r="U766" s="323"/>
      <c r="V766" s="323"/>
      <c r="W766" s="324"/>
      <c r="X766" s="117"/>
      <c r="Y766" s="117"/>
      <c r="Z766" s="63" t="str">
        <f>C766</f>
        <v>TC</v>
      </c>
      <c r="AA766" s="46" t="s">
        <v>874</v>
      </c>
      <c r="AB766" s="46" t="s">
        <v>880</v>
      </c>
      <c r="AC766" s="46">
        <f t="shared" si="65"/>
        <v>15</v>
      </c>
      <c r="AD766" s="46"/>
      <c r="AE766" s="46"/>
      <c r="AF766" s="2111">
        <f t="shared" si="62"/>
        <v>3</v>
      </c>
      <c r="AG766" s="2111">
        <f t="shared" si="63"/>
        <v>0</v>
      </c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  <c r="BP766" s="46"/>
      <c r="BQ766" s="46"/>
      <c r="BR766" s="46"/>
      <c r="BS766" s="46"/>
      <c r="BT766" s="46"/>
      <c r="BU766" s="46"/>
      <c r="BV766" s="46"/>
      <c r="BW766" s="46"/>
      <c r="BX766" s="46"/>
      <c r="BY766" s="46"/>
      <c r="BZ766" s="46"/>
      <c r="CA766" s="46"/>
      <c r="CB766" s="46"/>
      <c r="CC766" s="46"/>
      <c r="CD766" s="46"/>
      <c r="CE766" s="46"/>
      <c r="CF766" s="46"/>
      <c r="CG766" s="46"/>
      <c r="CH766" s="46"/>
      <c r="CI766" s="46"/>
      <c r="CJ766" s="46"/>
      <c r="CK766" s="46"/>
      <c r="CL766" s="46"/>
      <c r="CM766" s="46"/>
      <c r="CN766" s="46"/>
      <c r="CO766" s="46"/>
      <c r="CP766" s="46"/>
      <c r="CQ766" s="46"/>
      <c r="CR766" s="46"/>
      <c r="CS766" s="46"/>
      <c r="CT766" s="46"/>
      <c r="CU766" s="46"/>
      <c r="CV766" s="46"/>
      <c r="CW766" s="46"/>
      <c r="CX766" s="46"/>
      <c r="CY766" s="46"/>
      <c r="CZ766" s="46"/>
      <c r="DA766" s="46"/>
      <c r="DB766" s="46"/>
      <c r="DC766" s="46"/>
      <c r="DD766" s="46"/>
      <c r="DE766" s="46"/>
      <c r="DF766" s="46"/>
      <c r="DG766" s="46"/>
      <c r="DH766" s="46"/>
      <c r="DI766" s="46"/>
      <c r="DJ766" s="46"/>
      <c r="DK766" s="46"/>
      <c r="DL766" s="46"/>
      <c r="DM766" s="46"/>
      <c r="DN766" s="46"/>
      <c r="DO766" s="46"/>
      <c r="DP766" s="46"/>
      <c r="DQ766" s="46"/>
      <c r="DR766" s="46"/>
      <c r="DS766" s="46"/>
      <c r="DT766" s="46"/>
      <c r="DU766" s="46"/>
      <c r="DV766" s="46"/>
      <c r="DW766" s="46"/>
      <c r="DX766" s="46"/>
      <c r="DY766" s="46"/>
      <c r="DZ766" s="46"/>
      <c r="EA766" s="46"/>
      <c r="EB766" s="46"/>
      <c r="EC766" s="46"/>
      <c r="ED766" s="46"/>
      <c r="EE766" s="46"/>
      <c r="EF766" s="46"/>
      <c r="EG766" s="46"/>
      <c r="EH766" s="46"/>
      <c r="EI766" s="46"/>
      <c r="EJ766" s="46"/>
      <c r="EK766" s="46"/>
      <c r="EL766" s="46"/>
      <c r="EM766" s="46"/>
      <c r="EN766" s="46"/>
      <c r="EO766" s="46"/>
      <c r="EP766" s="46"/>
      <c r="EQ766" s="46"/>
      <c r="ER766" s="46"/>
      <c r="ES766" s="46"/>
      <c r="ET766" s="46"/>
      <c r="EU766" s="46"/>
      <c r="EV766" s="46"/>
      <c r="EW766" s="46"/>
      <c r="EX766" s="46"/>
      <c r="EY766" s="46"/>
      <c r="EZ766" s="46"/>
      <c r="FA766" s="46"/>
      <c r="FB766" s="46"/>
      <c r="FC766" s="46"/>
      <c r="FD766" s="46"/>
      <c r="FE766" s="46"/>
      <c r="FF766" s="46"/>
      <c r="FG766" s="46"/>
      <c r="FH766" s="46"/>
      <c r="FI766" s="46"/>
      <c r="FJ766" s="46"/>
      <c r="FK766" s="46"/>
      <c r="FL766" s="46"/>
      <c r="FM766" s="46"/>
      <c r="FN766" s="46"/>
      <c r="FO766" s="46"/>
      <c r="FP766" s="46"/>
      <c r="FQ766" s="46"/>
      <c r="FR766" s="46"/>
      <c r="FS766" s="46"/>
      <c r="FT766" s="46"/>
      <c r="FU766" s="46"/>
      <c r="FV766" s="46"/>
      <c r="FW766" s="46"/>
      <c r="FX766" s="46"/>
      <c r="FY766" s="46"/>
      <c r="FZ766" s="46"/>
      <c r="GA766" s="46"/>
      <c r="GB766" s="46"/>
      <c r="GC766" s="46"/>
      <c r="GD766" s="46"/>
      <c r="GE766" s="46"/>
      <c r="GF766" s="46"/>
      <c r="GG766" s="46"/>
      <c r="GH766" s="46"/>
      <c r="GI766" s="46"/>
      <c r="GJ766" s="46"/>
      <c r="GK766" s="46"/>
      <c r="GL766" s="46"/>
      <c r="GM766" s="46"/>
      <c r="GN766" s="46"/>
      <c r="GO766" s="46"/>
      <c r="GP766" s="46"/>
      <c r="GQ766" s="46"/>
      <c r="GR766" s="46"/>
      <c r="GS766" s="46"/>
      <c r="GT766" s="46"/>
      <c r="GU766" s="46"/>
      <c r="GV766" s="46"/>
      <c r="GW766" s="46"/>
      <c r="GX766" s="46"/>
      <c r="GY766" s="46"/>
      <c r="GZ766" s="46"/>
      <c r="HA766" s="46"/>
      <c r="HB766" s="46"/>
      <c r="HC766" s="46"/>
      <c r="HD766" s="46"/>
      <c r="HE766" s="46"/>
      <c r="HF766" s="46"/>
      <c r="HG766" s="46"/>
      <c r="HH766" s="46"/>
      <c r="HI766" s="46"/>
      <c r="HJ766" s="46"/>
      <c r="HK766" s="46"/>
      <c r="HL766" s="46"/>
      <c r="HM766" s="46"/>
      <c r="HN766" s="46"/>
      <c r="HO766" s="46"/>
      <c r="HP766" s="46"/>
      <c r="HQ766" s="46"/>
      <c r="HR766" s="46"/>
      <c r="HS766" s="46"/>
      <c r="HT766" s="46"/>
      <c r="HU766" s="46"/>
      <c r="HV766" s="46"/>
      <c r="HW766" s="46"/>
      <c r="HX766" s="46"/>
      <c r="HY766" s="46"/>
      <c r="HZ766" s="46"/>
      <c r="IA766" s="46"/>
      <c r="IB766" s="46"/>
      <c r="IC766" s="46"/>
      <c r="ID766" s="46"/>
      <c r="IE766" s="46"/>
      <c r="IF766" s="46"/>
      <c r="IG766" s="46"/>
      <c r="IH766" s="46"/>
      <c r="II766" s="46"/>
      <c r="IJ766" s="46"/>
      <c r="IK766" s="46"/>
      <c r="IL766" s="46"/>
      <c r="IM766" s="46"/>
      <c r="IN766" s="46"/>
      <c r="IO766" s="46"/>
      <c r="IP766" s="46"/>
      <c r="IQ766" s="46"/>
      <c r="IR766" s="46"/>
      <c r="IS766" s="46"/>
      <c r="IT766" s="46"/>
      <c r="IU766" s="46"/>
      <c r="IV766" s="46"/>
      <c r="IW766" s="46"/>
      <c r="IX766" s="46"/>
      <c r="IY766" s="46"/>
      <c r="IZ766" s="46"/>
      <c r="JA766" s="46"/>
      <c r="JB766" s="46"/>
      <c r="JC766" s="46"/>
      <c r="JD766" s="46"/>
      <c r="JE766" s="46"/>
    </row>
    <row r="767" spans="1:265" s="7" customFormat="1" ht="15" customHeight="1" thickBot="1" x14ac:dyDescent="0.25">
      <c r="A767" s="98"/>
      <c r="B767" s="73" t="s">
        <v>370</v>
      </c>
      <c r="C767" s="118"/>
      <c r="D767" s="870" t="s">
        <v>606</v>
      </c>
      <c r="E767" s="879"/>
      <c r="F767" s="461"/>
      <c r="G767" s="462"/>
      <c r="H767" s="181" t="s">
        <v>351</v>
      </c>
      <c r="I767" s="181" t="s">
        <v>394</v>
      </c>
      <c r="J767" s="181"/>
      <c r="K767" s="219" t="s">
        <v>1257</v>
      </c>
      <c r="L767" s="219" t="s">
        <v>401</v>
      </c>
      <c r="M767" s="511">
        <v>1</v>
      </c>
      <c r="N767" s="511" t="s">
        <v>98</v>
      </c>
      <c r="O767" s="219" t="s">
        <v>348</v>
      </c>
      <c r="P767" s="2159">
        <f t="shared" si="61"/>
        <v>3</v>
      </c>
      <c r="Q767" s="325">
        <v>3</v>
      </c>
      <c r="R767" s="326"/>
      <c r="S767" s="326"/>
      <c r="T767" s="326"/>
      <c r="U767" s="326"/>
      <c r="V767" s="326"/>
      <c r="W767" s="327"/>
      <c r="X767" s="119"/>
      <c r="Y767" s="119"/>
      <c r="Z767" s="63"/>
      <c r="AA767" s="46"/>
      <c r="AB767" s="46"/>
      <c r="AC767" s="46" t="str">
        <f t="shared" si="65"/>
        <v/>
      </c>
      <c r="AD767" s="46"/>
      <c r="AE767" s="46"/>
      <c r="AF767" s="2111">
        <f t="shared" si="62"/>
        <v>3</v>
      </c>
      <c r="AG767" s="2111">
        <f t="shared" si="63"/>
        <v>0</v>
      </c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  <c r="BP767" s="46"/>
      <c r="BQ767" s="46"/>
      <c r="BR767" s="46"/>
      <c r="BS767" s="46"/>
      <c r="BT767" s="46"/>
      <c r="BU767" s="46"/>
      <c r="BV767" s="46"/>
      <c r="BW767" s="46"/>
      <c r="BX767" s="46"/>
      <c r="BY767" s="46"/>
      <c r="BZ767" s="46"/>
      <c r="CA767" s="46"/>
      <c r="CB767" s="46"/>
      <c r="CC767" s="46"/>
      <c r="CD767" s="46"/>
      <c r="CE767" s="46"/>
      <c r="CF767" s="46"/>
      <c r="CG767" s="46"/>
      <c r="CH767" s="46"/>
      <c r="CI767" s="46"/>
      <c r="CJ767" s="46"/>
      <c r="CK767" s="46"/>
      <c r="CL767" s="46"/>
      <c r="CM767" s="46"/>
      <c r="CN767" s="46"/>
      <c r="CO767" s="46"/>
      <c r="CP767" s="46"/>
      <c r="CQ767" s="46"/>
      <c r="CR767" s="46"/>
      <c r="CS767" s="46"/>
      <c r="CT767" s="46"/>
      <c r="CU767" s="46"/>
      <c r="CV767" s="46"/>
      <c r="CW767" s="46"/>
      <c r="CX767" s="46"/>
      <c r="CY767" s="46"/>
      <c r="CZ767" s="46"/>
      <c r="DA767" s="46"/>
      <c r="DB767" s="46"/>
      <c r="DC767" s="46"/>
      <c r="DD767" s="46"/>
      <c r="DE767" s="46"/>
      <c r="DF767" s="46"/>
      <c r="DG767" s="46"/>
      <c r="DH767" s="46"/>
      <c r="DI767" s="46"/>
      <c r="DJ767" s="46"/>
      <c r="DK767" s="46"/>
      <c r="DL767" s="46"/>
      <c r="DM767" s="46"/>
      <c r="DN767" s="46"/>
      <c r="DO767" s="46"/>
      <c r="DP767" s="46"/>
      <c r="DQ767" s="46"/>
      <c r="DR767" s="46"/>
      <c r="DS767" s="46"/>
      <c r="DT767" s="46"/>
      <c r="DU767" s="46"/>
      <c r="DV767" s="46"/>
      <c r="DW767" s="46"/>
      <c r="DX767" s="46"/>
      <c r="DY767" s="46"/>
      <c r="DZ767" s="46"/>
      <c r="EA767" s="46"/>
      <c r="EB767" s="46"/>
      <c r="EC767" s="46"/>
      <c r="ED767" s="46"/>
      <c r="EE767" s="46"/>
      <c r="EF767" s="46"/>
      <c r="EG767" s="46"/>
      <c r="EH767" s="46"/>
      <c r="EI767" s="46"/>
      <c r="EJ767" s="46"/>
      <c r="EK767" s="46"/>
      <c r="EL767" s="46"/>
      <c r="EM767" s="46"/>
      <c r="EN767" s="46"/>
      <c r="EO767" s="46"/>
      <c r="EP767" s="46"/>
      <c r="EQ767" s="46"/>
      <c r="ER767" s="46"/>
      <c r="ES767" s="46"/>
      <c r="ET767" s="46"/>
      <c r="EU767" s="46"/>
      <c r="EV767" s="46"/>
      <c r="EW767" s="46"/>
      <c r="EX767" s="46"/>
      <c r="EY767" s="46"/>
      <c r="EZ767" s="46"/>
      <c r="FA767" s="46"/>
      <c r="FB767" s="46"/>
      <c r="FC767" s="46"/>
      <c r="FD767" s="46"/>
      <c r="FE767" s="46"/>
      <c r="FF767" s="46"/>
      <c r="FG767" s="46"/>
      <c r="FH767" s="46"/>
      <c r="FI767" s="46"/>
      <c r="FJ767" s="46"/>
      <c r="FK767" s="46"/>
      <c r="FL767" s="46"/>
      <c r="FM767" s="46"/>
      <c r="FN767" s="46"/>
      <c r="FO767" s="46"/>
      <c r="FP767" s="46"/>
      <c r="FQ767" s="46"/>
      <c r="FR767" s="46"/>
      <c r="FS767" s="46"/>
      <c r="FT767" s="46"/>
      <c r="FU767" s="46"/>
      <c r="FV767" s="46"/>
      <c r="FW767" s="46"/>
      <c r="FX767" s="46"/>
      <c r="FY767" s="46"/>
      <c r="FZ767" s="46"/>
      <c r="GA767" s="46"/>
      <c r="GB767" s="46"/>
      <c r="GC767" s="46"/>
      <c r="GD767" s="46"/>
      <c r="GE767" s="46"/>
      <c r="GF767" s="46"/>
      <c r="GG767" s="46"/>
      <c r="GH767" s="46"/>
      <c r="GI767" s="46"/>
      <c r="GJ767" s="46"/>
      <c r="GK767" s="46"/>
      <c r="GL767" s="46"/>
      <c r="GM767" s="46"/>
      <c r="GN767" s="46"/>
      <c r="GO767" s="46"/>
      <c r="GP767" s="46"/>
      <c r="GQ767" s="46"/>
      <c r="GR767" s="46"/>
      <c r="GS767" s="46"/>
      <c r="GT767" s="46"/>
      <c r="GU767" s="46"/>
      <c r="GV767" s="46"/>
      <c r="GW767" s="46"/>
      <c r="GX767" s="46"/>
      <c r="GY767" s="46"/>
      <c r="GZ767" s="46"/>
      <c r="HA767" s="46"/>
      <c r="HB767" s="46"/>
      <c r="HC767" s="46"/>
      <c r="HD767" s="46"/>
      <c r="HE767" s="46"/>
      <c r="HF767" s="46"/>
      <c r="HG767" s="46"/>
      <c r="HH767" s="46"/>
      <c r="HI767" s="46"/>
      <c r="HJ767" s="46"/>
      <c r="HK767" s="46"/>
      <c r="HL767" s="46"/>
      <c r="HM767" s="46"/>
      <c r="HN767" s="46"/>
      <c r="HO767" s="46"/>
      <c r="HP767" s="46"/>
      <c r="HQ767" s="46"/>
      <c r="HR767" s="46"/>
      <c r="HS767" s="46"/>
      <c r="HT767" s="46"/>
      <c r="HU767" s="46"/>
      <c r="HV767" s="46"/>
      <c r="HW767" s="46"/>
      <c r="HX767" s="46"/>
      <c r="HY767" s="46"/>
      <c r="HZ767" s="46"/>
      <c r="IA767" s="46"/>
      <c r="IB767" s="46"/>
      <c r="IC767" s="46"/>
      <c r="ID767" s="46"/>
      <c r="IE767" s="46"/>
      <c r="IF767" s="46"/>
      <c r="IG767" s="46"/>
      <c r="IH767" s="46"/>
      <c r="II767" s="46"/>
      <c r="IJ767" s="46"/>
      <c r="IK767" s="46"/>
      <c r="IL767" s="46"/>
      <c r="IM767" s="46"/>
      <c r="IN767" s="46"/>
      <c r="IO767" s="46"/>
      <c r="IP767" s="46"/>
      <c r="IQ767" s="46"/>
      <c r="IR767" s="46"/>
      <c r="IS767" s="46"/>
      <c r="IT767" s="46"/>
      <c r="IU767" s="46"/>
      <c r="IV767" s="46"/>
      <c r="IW767" s="46"/>
      <c r="IX767" s="46"/>
      <c r="IY767" s="46"/>
      <c r="IZ767" s="46"/>
      <c r="JA767" s="46"/>
      <c r="JB767" s="46"/>
      <c r="JC767" s="46"/>
      <c r="JD767" s="46"/>
      <c r="JE767" s="46"/>
    </row>
    <row r="768" spans="1:265" s="7" customFormat="1" ht="15" customHeight="1" thickBot="1" x14ac:dyDescent="0.25">
      <c r="A768" s="98"/>
      <c r="B768" s="73" t="s">
        <v>370</v>
      </c>
      <c r="C768" s="118"/>
      <c r="D768" s="870" t="s">
        <v>606</v>
      </c>
      <c r="E768" s="879"/>
      <c r="F768" s="461"/>
      <c r="G768" s="462"/>
      <c r="H768" s="181" t="s">
        <v>351</v>
      </c>
      <c r="I768" s="181" t="s">
        <v>352</v>
      </c>
      <c r="J768" s="181"/>
      <c r="K768" s="219" t="s">
        <v>1257</v>
      </c>
      <c r="L768" s="219" t="s">
        <v>401</v>
      </c>
      <c r="M768" s="511">
        <v>1</v>
      </c>
      <c r="N768" s="511" t="s">
        <v>24</v>
      </c>
      <c r="O768" s="219" t="s">
        <v>348</v>
      </c>
      <c r="P768" s="2159">
        <f t="shared" si="61"/>
        <v>3</v>
      </c>
      <c r="Q768" s="325">
        <v>3</v>
      </c>
      <c r="R768" s="326"/>
      <c r="S768" s="326"/>
      <c r="T768" s="326"/>
      <c r="U768" s="326"/>
      <c r="V768" s="326"/>
      <c r="W768" s="327"/>
      <c r="X768" s="119"/>
      <c r="Y768" s="119"/>
      <c r="Z768" s="63"/>
      <c r="AA768" s="46"/>
      <c r="AB768" s="46"/>
      <c r="AC768" s="46" t="str">
        <f t="shared" si="65"/>
        <v/>
      </c>
      <c r="AD768" s="46"/>
      <c r="AE768" s="46"/>
      <c r="AF768" s="2111">
        <f t="shared" si="62"/>
        <v>3</v>
      </c>
      <c r="AG768" s="2111">
        <f t="shared" si="63"/>
        <v>0</v>
      </c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  <c r="BP768" s="46"/>
      <c r="BQ768" s="46"/>
      <c r="BR768" s="46"/>
      <c r="BS768" s="46"/>
      <c r="BT768" s="46"/>
      <c r="BU768" s="46"/>
      <c r="BV768" s="46"/>
      <c r="BW768" s="46"/>
      <c r="BX768" s="46"/>
      <c r="BY768" s="46"/>
      <c r="BZ768" s="46"/>
      <c r="CA768" s="46"/>
      <c r="CB768" s="46"/>
      <c r="CC768" s="46"/>
      <c r="CD768" s="46"/>
      <c r="CE768" s="46"/>
      <c r="CF768" s="46"/>
      <c r="CG768" s="46"/>
      <c r="CH768" s="46"/>
      <c r="CI768" s="46"/>
      <c r="CJ768" s="46"/>
      <c r="CK768" s="46"/>
      <c r="CL768" s="46"/>
      <c r="CM768" s="46"/>
      <c r="CN768" s="46"/>
      <c r="CO768" s="46"/>
      <c r="CP768" s="46"/>
      <c r="CQ768" s="46"/>
      <c r="CR768" s="46"/>
      <c r="CS768" s="46"/>
      <c r="CT768" s="46"/>
      <c r="CU768" s="46"/>
      <c r="CV768" s="46"/>
      <c r="CW768" s="46"/>
      <c r="CX768" s="46"/>
      <c r="CY768" s="46"/>
      <c r="CZ768" s="46"/>
      <c r="DA768" s="46"/>
      <c r="DB768" s="46"/>
      <c r="DC768" s="46"/>
      <c r="DD768" s="46"/>
      <c r="DE768" s="46"/>
      <c r="DF768" s="46"/>
      <c r="DG768" s="46"/>
      <c r="DH768" s="46"/>
      <c r="DI768" s="46"/>
      <c r="DJ768" s="46"/>
      <c r="DK768" s="46"/>
      <c r="DL768" s="46"/>
      <c r="DM768" s="46"/>
      <c r="DN768" s="46"/>
      <c r="DO768" s="46"/>
      <c r="DP768" s="46"/>
      <c r="DQ768" s="46"/>
      <c r="DR768" s="46"/>
      <c r="DS768" s="46"/>
      <c r="DT768" s="46"/>
      <c r="DU768" s="46"/>
      <c r="DV768" s="46"/>
      <c r="DW768" s="46"/>
      <c r="DX768" s="46"/>
      <c r="DY768" s="46"/>
      <c r="DZ768" s="46"/>
      <c r="EA768" s="46"/>
      <c r="EB768" s="46"/>
      <c r="EC768" s="46"/>
      <c r="ED768" s="46"/>
      <c r="EE768" s="46"/>
      <c r="EF768" s="46"/>
      <c r="EG768" s="46"/>
      <c r="EH768" s="46"/>
      <c r="EI768" s="46"/>
      <c r="EJ768" s="46"/>
      <c r="EK768" s="46"/>
      <c r="EL768" s="46"/>
      <c r="EM768" s="46"/>
      <c r="EN768" s="46"/>
      <c r="EO768" s="46"/>
      <c r="EP768" s="46"/>
      <c r="EQ768" s="46"/>
      <c r="ER768" s="46"/>
      <c r="ES768" s="46"/>
      <c r="ET768" s="46"/>
      <c r="EU768" s="46"/>
      <c r="EV768" s="46"/>
      <c r="EW768" s="46"/>
      <c r="EX768" s="46"/>
      <c r="EY768" s="46"/>
      <c r="EZ768" s="46"/>
      <c r="FA768" s="46"/>
      <c r="FB768" s="46"/>
      <c r="FC768" s="46"/>
      <c r="FD768" s="46"/>
      <c r="FE768" s="46"/>
      <c r="FF768" s="46"/>
      <c r="FG768" s="46"/>
      <c r="FH768" s="46"/>
      <c r="FI768" s="46"/>
      <c r="FJ768" s="46"/>
      <c r="FK768" s="46"/>
      <c r="FL768" s="46"/>
      <c r="FM768" s="46"/>
      <c r="FN768" s="46"/>
      <c r="FO768" s="46"/>
      <c r="FP768" s="46"/>
      <c r="FQ768" s="46"/>
      <c r="FR768" s="46"/>
      <c r="FS768" s="46"/>
      <c r="FT768" s="46"/>
      <c r="FU768" s="46"/>
      <c r="FV768" s="46"/>
      <c r="FW768" s="46"/>
      <c r="FX768" s="46"/>
      <c r="FY768" s="46"/>
      <c r="FZ768" s="46"/>
      <c r="GA768" s="46"/>
      <c r="GB768" s="46"/>
      <c r="GC768" s="46"/>
      <c r="GD768" s="46"/>
      <c r="GE768" s="46"/>
      <c r="GF768" s="46"/>
      <c r="GG768" s="46"/>
      <c r="GH768" s="46"/>
      <c r="GI768" s="46"/>
      <c r="GJ768" s="46"/>
      <c r="GK768" s="46"/>
      <c r="GL768" s="46"/>
      <c r="GM768" s="46"/>
      <c r="GN768" s="46"/>
      <c r="GO768" s="46"/>
      <c r="GP768" s="46"/>
      <c r="GQ768" s="46"/>
      <c r="GR768" s="46"/>
      <c r="GS768" s="46"/>
      <c r="GT768" s="46"/>
      <c r="GU768" s="46"/>
      <c r="GV768" s="46"/>
      <c r="GW768" s="46"/>
      <c r="GX768" s="46"/>
      <c r="GY768" s="46"/>
      <c r="GZ768" s="46"/>
      <c r="HA768" s="46"/>
      <c r="HB768" s="46"/>
      <c r="HC768" s="46"/>
      <c r="HD768" s="46"/>
      <c r="HE768" s="46"/>
      <c r="HF768" s="46"/>
      <c r="HG768" s="46"/>
      <c r="HH768" s="46"/>
      <c r="HI768" s="46"/>
      <c r="HJ768" s="46"/>
      <c r="HK768" s="46"/>
      <c r="HL768" s="46"/>
      <c r="HM768" s="46"/>
      <c r="HN768" s="46"/>
      <c r="HO768" s="46"/>
      <c r="HP768" s="46"/>
      <c r="HQ768" s="46"/>
      <c r="HR768" s="46"/>
      <c r="HS768" s="46"/>
      <c r="HT768" s="46"/>
      <c r="HU768" s="46"/>
      <c r="HV768" s="46"/>
      <c r="HW768" s="46"/>
      <c r="HX768" s="46"/>
      <c r="HY768" s="46"/>
      <c r="HZ768" s="46"/>
      <c r="IA768" s="46"/>
      <c r="IB768" s="46"/>
      <c r="IC768" s="46"/>
      <c r="ID768" s="46"/>
      <c r="IE768" s="46"/>
      <c r="IF768" s="46"/>
      <c r="IG768" s="46"/>
      <c r="IH768" s="46"/>
      <c r="II768" s="46"/>
      <c r="IJ768" s="46"/>
      <c r="IK768" s="46"/>
      <c r="IL768" s="46"/>
      <c r="IM768" s="46"/>
      <c r="IN768" s="46"/>
      <c r="IO768" s="46"/>
      <c r="IP768" s="46"/>
      <c r="IQ768" s="46"/>
      <c r="IR768" s="46"/>
      <c r="IS768" s="46"/>
      <c r="IT768" s="46"/>
      <c r="IU768" s="46"/>
      <c r="IV768" s="46"/>
      <c r="IW768" s="46"/>
      <c r="IX768" s="46"/>
      <c r="IY768" s="46"/>
      <c r="IZ768" s="46"/>
      <c r="JA768" s="46"/>
      <c r="JB768" s="46"/>
      <c r="JC768" s="46"/>
      <c r="JD768" s="46"/>
      <c r="JE768" s="46"/>
    </row>
    <row r="769" spans="1:265" s="7" customFormat="1" ht="15" customHeight="1" thickBot="1" x14ac:dyDescent="0.25">
      <c r="A769" s="98"/>
      <c r="B769" s="73" t="s">
        <v>370</v>
      </c>
      <c r="C769" s="118"/>
      <c r="D769" s="870" t="s">
        <v>606</v>
      </c>
      <c r="E769" s="879"/>
      <c r="F769" s="461"/>
      <c r="G769" s="462"/>
      <c r="H769" s="181" t="s">
        <v>351</v>
      </c>
      <c r="I769" s="181" t="s">
        <v>352</v>
      </c>
      <c r="J769" s="181"/>
      <c r="K769" s="219" t="s">
        <v>912</v>
      </c>
      <c r="L769" s="219" t="s">
        <v>401</v>
      </c>
      <c r="M769" s="511">
        <v>1</v>
      </c>
      <c r="N769" s="511" t="s">
        <v>24</v>
      </c>
      <c r="O769" s="219" t="s">
        <v>348</v>
      </c>
      <c r="P769" s="2159">
        <f t="shared" si="61"/>
        <v>2</v>
      </c>
      <c r="Q769" s="325">
        <v>2</v>
      </c>
      <c r="R769" s="326"/>
      <c r="S769" s="326"/>
      <c r="T769" s="326"/>
      <c r="U769" s="326"/>
      <c r="V769" s="326"/>
      <c r="W769" s="327"/>
      <c r="X769" s="119"/>
      <c r="Y769" s="119"/>
      <c r="Z769" s="63"/>
      <c r="AA769" s="46"/>
      <c r="AB769" s="46"/>
      <c r="AC769" s="46" t="str">
        <f t="shared" si="65"/>
        <v/>
      </c>
      <c r="AD769" s="46"/>
      <c r="AE769" s="46"/>
      <c r="AF769" s="2111">
        <f t="shared" si="62"/>
        <v>2</v>
      </c>
      <c r="AG769" s="2111">
        <f t="shared" si="63"/>
        <v>0</v>
      </c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  <c r="FI769" s="46"/>
      <c r="FJ769" s="46"/>
      <c r="FK769" s="46"/>
      <c r="FL769" s="46"/>
      <c r="FM769" s="46"/>
      <c r="FN769" s="46"/>
      <c r="FO769" s="46"/>
      <c r="FP769" s="46"/>
      <c r="FQ769" s="46"/>
      <c r="FR769" s="46"/>
      <c r="FS769" s="46"/>
      <c r="FT769" s="46"/>
      <c r="FU769" s="46"/>
      <c r="FV769" s="46"/>
      <c r="FW769" s="46"/>
      <c r="FX769" s="46"/>
      <c r="FY769" s="46"/>
      <c r="FZ769" s="46"/>
      <c r="GA769" s="46"/>
      <c r="GB769" s="46"/>
      <c r="GC769" s="46"/>
      <c r="GD769" s="46"/>
      <c r="GE769" s="46"/>
      <c r="GF769" s="46"/>
      <c r="GG769" s="46"/>
      <c r="GH769" s="46"/>
      <c r="GI769" s="46"/>
      <c r="GJ769" s="46"/>
      <c r="GK769" s="46"/>
      <c r="GL769" s="46"/>
      <c r="GM769" s="46"/>
      <c r="GN769" s="46"/>
      <c r="GO769" s="46"/>
      <c r="GP769" s="46"/>
      <c r="GQ769" s="46"/>
      <c r="GR769" s="46"/>
      <c r="GS769" s="46"/>
      <c r="GT769" s="46"/>
      <c r="GU769" s="46"/>
      <c r="GV769" s="46"/>
      <c r="GW769" s="46"/>
      <c r="GX769" s="46"/>
      <c r="GY769" s="46"/>
      <c r="GZ769" s="46"/>
      <c r="HA769" s="46"/>
      <c r="HB769" s="46"/>
      <c r="HC769" s="46"/>
      <c r="HD769" s="46"/>
      <c r="HE769" s="46"/>
      <c r="HF769" s="46"/>
      <c r="HG769" s="46"/>
      <c r="HH769" s="46"/>
      <c r="HI769" s="46"/>
      <c r="HJ769" s="46"/>
      <c r="HK769" s="46"/>
      <c r="HL769" s="46"/>
      <c r="HM769" s="46"/>
      <c r="HN769" s="46"/>
      <c r="HO769" s="46"/>
      <c r="HP769" s="46"/>
      <c r="HQ769" s="46"/>
      <c r="HR769" s="46"/>
      <c r="HS769" s="46"/>
      <c r="HT769" s="46"/>
      <c r="HU769" s="46"/>
      <c r="HV769" s="46"/>
      <c r="HW769" s="46"/>
      <c r="HX769" s="46"/>
      <c r="HY769" s="46"/>
      <c r="HZ769" s="46"/>
      <c r="IA769" s="46"/>
      <c r="IB769" s="46"/>
      <c r="IC769" s="46"/>
      <c r="ID769" s="46"/>
      <c r="IE769" s="46"/>
      <c r="IF769" s="46"/>
      <c r="IG769" s="46"/>
      <c r="IH769" s="46"/>
      <c r="II769" s="46"/>
      <c r="IJ769" s="46"/>
      <c r="IK769" s="46"/>
      <c r="IL769" s="46"/>
      <c r="IM769" s="46"/>
      <c r="IN769" s="46"/>
      <c r="IO769" s="46"/>
      <c r="IP769" s="46"/>
      <c r="IQ769" s="46"/>
      <c r="IR769" s="46"/>
      <c r="IS769" s="46"/>
      <c r="IT769" s="46"/>
      <c r="IU769" s="46"/>
      <c r="IV769" s="46"/>
      <c r="IW769" s="46"/>
      <c r="IX769" s="46"/>
      <c r="IY769" s="46"/>
      <c r="IZ769" s="46"/>
      <c r="JA769" s="46"/>
      <c r="JB769" s="46"/>
      <c r="JC769" s="46"/>
      <c r="JD769" s="46"/>
      <c r="JE769" s="46"/>
    </row>
    <row r="770" spans="1:265" s="7" customFormat="1" ht="15" customHeight="1" thickBot="1" x14ac:dyDescent="0.25">
      <c r="A770" s="98"/>
      <c r="B770" s="73" t="s">
        <v>370</v>
      </c>
      <c r="C770" s="118"/>
      <c r="D770" s="870" t="s">
        <v>606</v>
      </c>
      <c r="E770" s="879"/>
      <c r="F770" s="461"/>
      <c r="G770" s="462"/>
      <c r="H770" s="181" t="s">
        <v>351</v>
      </c>
      <c r="I770" s="181" t="s">
        <v>352</v>
      </c>
      <c r="J770" s="181"/>
      <c r="K770" s="219" t="s">
        <v>912</v>
      </c>
      <c r="L770" s="219" t="s">
        <v>401</v>
      </c>
      <c r="M770" s="511">
        <v>1</v>
      </c>
      <c r="N770" s="511" t="s">
        <v>98</v>
      </c>
      <c r="O770" s="219" t="s">
        <v>839</v>
      </c>
      <c r="P770" s="2159">
        <f t="shared" si="61"/>
        <v>2</v>
      </c>
      <c r="Q770" s="325">
        <v>2</v>
      </c>
      <c r="R770" s="326"/>
      <c r="S770" s="326"/>
      <c r="T770" s="326"/>
      <c r="U770" s="326"/>
      <c r="V770" s="326"/>
      <c r="W770" s="327"/>
      <c r="X770" s="119"/>
      <c r="Y770" s="119"/>
      <c r="Z770" s="63"/>
      <c r="AA770" s="46"/>
      <c r="AB770" s="46"/>
      <c r="AC770" s="46" t="str">
        <f t="shared" si="65"/>
        <v/>
      </c>
      <c r="AD770" s="46"/>
      <c r="AE770" s="46"/>
      <c r="AF770" s="2111">
        <f t="shared" si="62"/>
        <v>2</v>
      </c>
      <c r="AG770" s="2111">
        <f t="shared" si="63"/>
        <v>0</v>
      </c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  <c r="EX770" s="46"/>
      <c r="EY770" s="46"/>
      <c r="EZ770" s="46"/>
      <c r="FA770" s="46"/>
      <c r="FB770" s="46"/>
      <c r="FC770" s="46"/>
      <c r="FD770" s="46"/>
      <c r="FE770" s="46"/>
      <c r="FF770" s="46"/>
      <c r="FG770" s="46"/>
      <c r="FH770" s="46"/>
      <c r="FI770" s="46"/>
      <c r="FJ770" s="46"/>
      <c r="FK770" s="46"/>
      <c r="FL770" s="46"/>
      <c r="FM770" s="46"/>
      <c r="FN770" s="46"/>
      <c r="FO770" s="46"/>
      <c r="FP770" s="46"/>
      <c r="FQ770" s="46"/>
      <c r="FR770" s="46"/>
      <c r="FS770" s="46"/>
      <c r="FT770" s="46"/>
      <c r="FU770" s="46"/>
      <c r="FV770" s="46"/>
      <c r="FW770" s="46"/>
      <c r="FX770" s="46"/>
      <c r="FY770" s="46"/>
      <c r="FZ770" s="46"/>
      <c r="GA770" s="46"/>
      <c r="GB770" s="46"/>
      <c r="GC770" s="46"/>
      <c r="GD770" s="46"/>
      <c r="GE770" s="46"/>
      <c r="GF770" s="46"/>
      <c r="GG770" s="46"/>
      <c r="GH770" s="46"/>
      <c r="GI770" s="46"/>
      <c r="GJ770" s="46"/>
      <c r="GK770" s="46"/>
      <c r="GL770" s="46"/>
      <c r="GM770" s="46"/>
      <c r="GN770" s="46"/>
      <c r="GO770" s="46"/>
      <c r="GP770" s="46"/>
      <c r="GQ770" s="46"/>
      <c r="GR770" s="46"/>
      <c r="GS770" s="46"/>
      <c r="GT770" s="46"/>
      <c r="GU770" s="46"/>
      <c r="GV770" s="46"/>
      <c r="GW770" s="46"/>
      <c r="GX770" s="46"/>
      <c r="GY770" s="46"/>
      <c r="GZ770" s="46"/>
      <c r="HA770" s="46"/>
      <c r="HB770" s="46"/>
      <c r="HC770" s="46"/>
      <c r="HD770" s="46"/>
      <c r="HE770" s="46"/>
      <c r="HF770" s="46"/>
      <c r="HG770" s="46"/>
      <c r="HH770" s="46"/>
      <c r="HI770" s="46"/>
      <c r="HJ770" s="46"/>
      <c r="HK770" s="46"/>
      <c r="HL770" s="46"/>
      <c r="HM770" s="46"/>
      <c r="HN770" s="46"/>
      <c r="HO770" s="46"/>
      <c r="HP770" s="46"/>
      <c r="HQ770" s="46"/>
      <c r="HR770" s="46"/>
      <c r="HS770" s="46"/>
      <c r="HT770" s="46"/>
      <c r="HU770" s="46"/>
      <c r="HV770" s="46"/>
      <c r="HW770" s="46"/>
      <c r="HX770" s="46"/>
      <c r="HY770" s="46"/>
      <c r="HZ770" s="46"/>
      <c r="IA770" s="46"/>
      <c r="IB770" s="46"/>
      <c r="IC770" s="46"/>
      <c r="ID770" s="46"/>
      <c r="IE770" s="46"/>
      <c r="IF770" s="46"/>
      <c r="IG770" s="46"/>
      <c r="IH770" s="46"/>
      <c r="II770" s="46"/>
      <c r="IJ770" s="46"/>
      <c r="IK770" s="46"/>
      <c r="IL770" s="46"/>
      <c r="IM770" s="46"/>
      <c r="IN770" s="46"/>
      <c r="IO770" s="46"/>
      <c r="IP770" s="46"/>
      <c r="IQ770" s="46"/>
      <c r="IR770" s="46"/>
      <c r="IS770" s="46"/>
      <c r="IT770" s="46"/>
      <c r="IU770" s="46"/>
      <c r="IV770" s="46"/>
      <c r="IW770" s="46"/>
      <c r="IX770" s="46"/>
      <c r="IY770" s="46"/>
      <c r="IZ770" s="46"/>
      <c r="JA770" s="46"/>
      <c r="JB770" s="46"/>
      <c r="JC770" s="46"/>
      <c r="JD770" s="46"/>
      <c r="JE770" s="46"/>
    </row>
    <row r="771" spans="1:265" s="7" customFormat="1" ht="15" customHeight="1" thickBot="1" x14ac:dyDescent="0.25">
      <c r="A771" s="98"/>
      <c r="B771" s="73" t="s">
        <v>370</v>
      </c>
      <c r="C771" s="118"/>
      <c r="D771" s="870" t="s">
        <v>606</v>
      </c>
      <c r="E771" s="879"/>
      <c r="F771" s="461"/>
      <c r="G771" s="462"/>
      <c r="H771" s="181" t="s">
        <v>351</v>
      </c>
      <c r="I771" s="181" t="s">
        <v>352</v>
      </c>
      <c r="J771" s="181"/>
      <c r="K771" s="219" t="s">
        <v>912</v>
      </c>
      <c r="L771" s="219" t="s">
        <v>401</v>
      </c>
      <c r="M771" s="511" t="s">
        <v>392</v>
      </c>
      <c r="N771" s="511" t="s">
        <v>395</v>
      </c>
      <c r="O771" s="219" t="s">
        <v>839</v>
      </c>
      <c r="P771" s="2159">
        <f t="shared" si="61"/>
        <v>2</v>
      </c>
      <c r="Q771" s="325">
        <v>2</v>
      </c>
      <c r="R771" s="326"/>
      <c r="S771" s="326"/>
      <c r="T771" s="326"/>
      <c r="U771" s="326"/>
      <c r="V771" s="326"/>
      <c r="W771" s="327"/>
      <c r="X771" s="119"/>
      <c r="Y771" s="119"/>
      <c r="Z771" s="63"/>
      <c r="AA771" s="46"/>
      <c r="AB771" s="46"/>
      <c r="AC771" s="46" t="str">
        <f t="shared" si="65"/>
        <v/>
      </c>
      <c r="AD771" s="46"/>
      <c r="AE771" s="46"/>
      <c r="AF771" s="2111">
        <f t="shared" si="62"/>
        <v>2</v>
      </c>
      <c r="AG771" s="2111">
        <f t="shared" si="63"/>
        <v>0</v>
      </c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6"/>
      <c r="EK771" s="46"/>
      <c r="EL771" s="46"/>
      <c r="EM771" s="46"/>
      <c r="EN771" s="46"/>
      <c r="EO771" s="46"/>
      <c r="EP771" s="46"/>
      <c r="EQ771" s="46"/>
      <c r="ER771" s="46"/>
      <c r="ES771" s="46"/>
      <c r="ET771" s="46"/>
      <c r="EU771" s="46"/>
      <c r="EV771" s="46"/>
      <c r="EW771" s="46"/>
      <c r="EX771" s="46"/>
      <c r="EY771" s="46"/>
      <c r="EZ771" s="46"/>
      <c r="FA771" s="46"/>
      <c r="FB771" s="46"/>
      <c r="FC771" s="46"/>
      <c r="FD771" s="46"/>
      <c r="FE771" s="46"/>
      <c r="FF771" s="46"/>
      <c r="FG771" s="46"/>
      <c r="FH771" s="46"/>
      <c r="FI771" s="46"/>
      <c r="FJ771" s="46"/>
      <c r="FK771" s="46"/>
      <c r="FL771" s="46"/>
      <c r="FM771" s="46"/>
      <c r="FN771" s="46"/>
      <c r="FO771" s="46"/>
      <c r="FP771" s="46"/>
      <c r="FQ771" s="46"/>
      <c r="FR771" s="46"/>
      <c r="FS771" s="46"/>
      <c r="FT771" s="46"/>
      <c r="FU771" s="46"/>
      <c r="FV771" s="46"/>
      <c r="FW771" s="46"/>
      <c r="FX771" s="46"/>
      <c r="FY771" s="46"/>
      <c r="FZ771" s="46"/>
      <c r="GA771" s="46"/>
      <c r="GB771" s="46"/>
      <c r="GC771" s="46"/>
      <c r="GD771" s="46"/>
      <c r="GE771" s="46"/>
      <c r="GF771" s="46"/>
      <c r="GG771" s="46"/>
      <c r="GH771" s="46"/>
      <c r="GI771" s="46"/>
      <c r="GJ771" s="46"/>
      <c r="GK771" s="46"/>
      <c r="GL771" s="46"/>
      <c r="GM771" s="46"/>
      <c r="GN771" s="46"/>
      <c r="GO771" s="46"/>
      <c r="GP771" s="46"/>
      <c r="GQ771" s="46"/>
      <c r="GR771" s="46"/>
      <c r="GS771" s="46"/>
      <c r="GT771" s="46"/>
      <c r="GU771" s="46"/>
      <c r="GV771" s="46"/>
      <c r="GW771" s="46"/>
      <c r="GX771" s="46"/>
      <c r="GY771" s="46"/>
      <c r="GZ771" s="46"/>
      <c r="HA771" s="46"/>
      <c r="HB771" s="46"/>
      <c r="HC771" s="46"/>
      <c r="HD771" s="46"/>
      <c r="HE771" s="46"/>
      <c r="HF771" s="46"/>
      <c r="HG771" s="46"/>
      <c r="HH771" s="46"/>
      <c r="HI771" s="46"/>
      <c r="HJ771" s="46"/>
      <c r="HK771" s="46"/>
      <c r="HL771" s="46"/>
      <c r="HM771" s="46"/>
      <c r="HN771" s="46"/>
      <c r="HO771" s="46"/>
      <c r="HP771" s="46"/>
      <c r="HQ771" s="46"/>
      <c r="HR771" s="46"/>
      <c r="HS771" s="46"/>
      <c r="HT771" s="46"/>
      <c r="HU771" s="46"/>
      <c r="HV771" s="46"/>
      <c r="HW771" s="46"/>
      <c r="HX771" s="46"/>
      <c r="HY771" s="46"/>
      <c r="HZ771" s="46"/>
      <c r="IA771" s="46"/>
      <c r="IB771" s="46"/>
      <c r="IC771" s="46"/>
      <c r="ID771" s="46"/>
      <c r="IE771" s="46"/>
      <c r="IF771" s="46"/>
      <c r="IG771" s="46"/>
      <c r="IH771" s="46"/>
      <c r="II771" s="46"/>
      <c r="IJ771" s="46"/>
      <c r="IK771" s="46"/>
      <c r="IL771" s="46"/>
      <c r="IM771" s="46"/>
      <c r="IN771" s="46"/>
      <c r="IO771" s="46"/>
      <c r="IP771" s="46"/>
      <c r="IQ771" s="46"/>
      <c r="IR771" s="46"/>
      <c r="IS771" s="46"/>
      <c r="IT771" s="46"/>
      <c r="IU771" s="46"/>
      <c r="IV771" s="46"/>
      <c r="IW771" s="46"/>
      <c r="IX771" s="46"/>
      <c r="IY771" s="46"/>
      <c r="IZ771" s="46"/>
      <c r="JA771" s="46"/>
      <c r="JB771" s="46"/>
      <c r="JC771" s="46"/>
      <c r="JD771" s="46"/>
      <c r="JE771" s="46"/>
    </row>
    <row r="772" spans="1:265" s="788" customFormat="1" ht="15" customHeight="1" thickBot="1" x14ac:dyDescent="0.25">
      <c r="A772" s="98"/>
      <c r="B772" s="73" t="s">
        <v>370</v>
      </c>
      <c r="C772" s="118"/>
      <c r="D772" s="870" t="s">
        <v>606</v>
      </c>
      <c r="E772" s="879"/>
      <c r="F772" s="461"/>
      <c r="G772" s="462"/>
      <c r="H772" s="181" t="s">
        <v>351</v>
      </c>
      <c r="I772" s="181" t="s">
        <v>352</v>
      </c>
      <c r="J772" s="1740" t="s">
        <v>1425</v>
      </c>
      <c r="K772" s="219" t="s">
        <v>1732</v>
      </c>
      <c r="L772" s="219"/>
      <c r="M772" s="511"/>
      <c r="N772" s="511"/>
      <c r="O772" s="219"/>
      <c r="P772" s="2159">
        <f t="shared" si="61"/>
        <v>0</v>
      </c>
      <c r="Q772" s="325"/>
      <c r="R772" s="326"/>
      <c r="S772" s="326"/>
      <c r="T772" s="326">
        <v>5</v>
      </c>
      <c r="U772" s="326"/>
      <c r="V772" s="326"/>
      <c r="W772" s="327"/>
      <c r="X772" s="119"/>
      <c r="Y772" s="119"/>
      <c r="Z772" s="63"/>
      <c r="AA772" s="789"/>
      <c r="AB772" s="789"/>
      <c r="AC772" s="789" t="str">
        <f t="shared" si="65"/>
        <v/>
      </c>
      <c r="AD772" s="789" t="s">
        <v>2077</v>
      </c>
      <c r="AE772" s="789"/>
      <c r="AF772" s="2111">
        <f t="shared" si="62"/>
        <v>0</v>
      </c>
      <c r="AG772" s="2111">
        <f t="shared" si="63"/>
        <v>0</v>
      </c>
      <c r="AH772" s="789"/>
      <c r="AI772" s="789"/>
      <c r="AJ772" s="789"/>
      <c r="AK772" s="789"/>
      <c r="AL772" s="789"/>
      <c r="AM772" s="789"/>
      <c r="AN772" s="789"/>
      <c r="AO772" s="789"/>
      <c r="AP772" s="789"/>
      <c r="AQ772" s="789"/>
      <c r="AR772" s="789"/>
      <c r="AS772" s="789"/>
      <c r="AT772" s="789"/>
      <c r="AU772" s="789"/>
      <c r="AV772" s="789"/>
      <c r="AW772" s="789"/>
      <c r="AX772" s="789"/>
      <c r="AY772" s="789"/>
      <c r="AZ772" s="789"/>
      <c r="BA772" s="789"/>
      <c r="BB772" s="789"/>
      <c r="BC772" s="789"/>
      <c r="BD772" s="789"/>
      <c r="BE772" s="789"/>
      <c r="BF772" s="789"/>
      <c r="BG772" s="789"/>
      <c r="BH772" s="789"/>
      <c r="BI772" s="789"/>
      <c r="BJ772" s="789"/>
      <c r="BK772" s="789"/>
      <c r="BL772" s="789"/>
      <c r="BM772" s="789"/>
      <c r="BN772" s="789"/>
      <c r="BO772" s="789"/>
      <c r="BP772" s="789"/>
      <c r="BQ772" s="789"/>
      <c r="BR772" s="789"/>
      <c r="BS772" s="789"/>
      <c r="BT772" s="789"/>
      <c r="BU772" s="789"/>
      <c r="BV772" s="789"/>
      <c r="BW772" s="789"/>
      <c r="BX772" s="789"/>
      <c r="BY772" s="789"/>
      <c r="BZ772" s="789"/>
      <c r="CA772" s="789"/>
      <c r="CB772" s="789"/>
      <c r="CC772" s="789"/>
      <c r="CD772" s="789"/>
      <c r="CE772" s="789"/>
      <c r="CF772" s="789"/>
      <c r="CG772" s="789"/>
      <c r="CH772" s="789"/>
      <c r="CI772" s="789"/>
      <c r="CJ772" s="789"/>
      <c r="CK772" s="789"/>
      <c r="CL772" s="789"/>
      <c r="CM772" s="789"/>
      <c r="CN772" s="789"/>
      <c r="CO772" s="789"/>
      <c r="CP772" s="789"/>
      <c r="CQ772" s="789"/>
      <c r="CR772" s="789"/>
      <c r="CS772" s="789"/>
      <c r="CT772" s="789"/>
      <c r="CU772" s="789"/>
      <c r="CV772" s="789"/>
      <c r="CW772" s="789"/>
      <c r="CX772" s="789"/>
      <c r="CY772" s="789"/>
      <c r="CZ772" s="789"/>
      <c r="DA772" s="789"/>
      <c r="DB772" s="789"/>
      <c r="DC772" s="789"/>
      <c r="DD772" s="789"/>
      <c r="DE772" s="789"/>
      <c r="DF772" s="789"/>
      <c r="DG772" s="789"/>
      <c r="DH772" s="789"/>
      <c r="DI772" s="789"/>
      <c r="DJ772" s="789"/>
      <c r="DK772" s="789"/>
      <c r="DL772" s="789"/>
      <c r="DM772" s="789"/>
      <c r="DN772" s="789"/>
      <c r="DO772" s="789"/>
      <c r="DP772" s="789"/>
      <c r="DQ772" s="789"/>
      <c r="DR772" s="789"/>
      <c r="DS772" s="789"/>
      <c r="DT772" s="789"/>
      <c r="DU772" s="789"/>
      <c r="DV772" s="789"/>
      <c r="DW772" s="789"/>
      <c r="DX772" s="789"/>
      <c r="DY772" s="789"/>
      <c r="DZ772" s="789"/>
      <c r="EA772" s="789"/>
      <c r="EB772" s="789"/>
      <c r="EC772" s="789"/>
      <c r="ED772" s="789"/>
      <c r="EE772" s="789"/>
      <c r="EF772" s="789"/>
      <c r="EG772" s="789"/>
      <c r="EH772" s="789"/>
      <c r="EI772" s="789"/>
      <c r="EJ772" s="789"/>
      <c r="EK772" s="789"/>
      <c r="EL772" s="789"/>
      <c r="EM772" s="789"/>
      <c r="EN772" s="789"/>
      <c r="EO772" s="789"/>
      <c r="EP772" s="789"/>
      <c r="EQ772" s="789"/>
      <c r="ER772" s="789"/>
      <c r="ES772" s="789"/>
      <c r="ET772" s="789"/>
      <c r="EU772" s="789"/>
      <c r="EV772" s="789"/>
      <c r="EW772" s="789"/>
      <c r="EX772" s="789"/>
      <c r="EY772" s="789"/>
      <c r="EZ772" s="789"/>
      <c r="FA772" s="789"/>
      <c r="FB772" s="789"/>
      <c r="FC772" s="789"/>
      <c r="FD772" s="789"/>
      <c r="FE772" s="789"/>
      <c r="FF772" s="789"/>
      <c r="FG772" s="789"/>
      <c r="FH772" s="789"/>
      <c r="FI772" s="789"/>
      <c r="FJ772" s="789"/>
      <c r="FK772" s="789"/>
      <c r="FL772" s="789"/>
      <c r="FM772" s="789"/>
      <c r="FN772" s="789"/>
      <c r="FO772" s="789"/>
      <c r="FP772" s="789"/>
      <c r="FQ772" s="789"/>
      <c r="FR772" s="789"/>
      <c r="FS772" s="789"/>
      <c r="FT772" s="789"/>
      <c r="FU772" s="789"/>
      <c r="FV772" s="789"/>
      <c r="FW772" s="789"/>
      <c r="FX772" s="789"/>
      <c r="FY772" s="789"/>
      <c r="FZ772" s="789"/>
      <c r="GA772" s="789"/>
      <c r="GB772" s="789"/>
      <c r="GC772" s="789"/>
      <c r="GD772" s="789"/>
      <c r="GE772" s="789"/>
      <c r="GF772" s="789"/>
      <c r="GG772" s="789"/>
      <c r="GH772" s="789"/>
      <c r="GI772" s="789"/>
      <c r="GJ772" s="789"/>
      <c r="GK772" s="789"/>
      <c r="GL772" s="789"/>
      <c r="GM772" s="789"/>
      <c r="GN772" s="789"/>
      <c r="GO772" s="789"/>
      <c r="GP772" s="789"/>
      <c r="GQ772" s="789"/>
      <c r="GR772" s="789"/>
      <c r="GS772" s="789"/>
      <c r="GT772" s="789"/>
      <c r="GU772" s="789"/>
      <c r="GV772" s="789"/>
      <c r="GW772" s="789"/>
      <c r="GX772" s="789"/>
      <c r="GY772" s="789"/>
      <c r="GZ772" s="789"/>
      <c r="HA772" s="789"/>
      <c r="HB772" s="789"/>
      <c r="HC772" s="789"/>
      <c r="HD772" s="789"/>
      <c r="HE772" s="789"/>
      <c r="HF772" s="789"/>
      <c r="HG772" s="789"/>
      <c r="HH772" s="789"/>
      <c r="HI772" s="789"/>
      <c r="HJ772" s="789"/>
      <c r="HK772" s="789"/>
      <c r="HL772" s="789"/>
      <c r="HM772" s="789"/>
      <c r="HN772" s="789"/>
      <c r="HO772" s="789"/>
      <c r="HP772" s="789"/>
      <c r="HQ772" s="789"/>
      <c r="HR772" s="789"/>
      <c r="HS772" s="789"/>
      <c r="HT772" s="789"/>
      <c r="HU772" s="789"/>
      <c r="HV772" s="789"/>
      <c r="HW772" s="789"/>
      <c r="HX772" s="789"/>
      <c r="HY772" s="789"/>
      <c r="HZ772" s="789"/>
      <c r="IA772" s="789"/>
      <c r="IB772" s="789"/>
      <c r="IC772" s="789"/>
      <c r="ID772" s="789"/>
      <c r="IE772" s="789"/>
      <c r="IF772" s="789"/>
      <c r="IG772" s="789"/>
      <c r="IH772" s="789"/>
      <c r="II772" s="789"/>
      <c r="IJ772" s="789"/>
      <c r="IK772" s="789"/>
      <c r="IL772" s="789"/>
      <c r="IM772" s="789"/>
      <c r="IN772" s="789"/>
      <c r="IO772" s="789"/>
      <c r="IP772" s="789"/>
      <c r="IQ772" s="789"/>
      <c r="IR772" s="789"/>
      <c r="IS772" s="789"/>
      <c r="IT772" s="789"/>
      <c r="IU772" s="789"/>
      <c r="IV772" s="789"/>
      <c r="IW772" s="789"/>
      <c r="IX772" s="789"/>
      <c r="IY772" s="789"/>
      <c r="IZ772" s="789"/>
      <c r="JA772" s="789"/>
      <c r="JB772" s="789"/>
      <c r="JC772" s="789"/>
      <c r="JD772" s="789"/>
      <c r="JE772" s="789"/>
    </row>
    <row r="773" spans="1:265" s="7" customFormat="1" ht="15" customHeight="1" thickBot="1" x14ac:dyDescent="0.25">
      <c r="A773" s="98"/>
      <c r="B773" s="73" t="s">
        <v>370</v>
      </c>
      <c r="C773" s="118"/>
      <c r="D773" s="870" t="s">
        <v>606</v>
      </c>
      <c r="E773" s="879"/>
      <c r="F773" s="461"/>
      <c r="G773" s="462"/>
      <c r="H773" s="181" t="s">
        <v>351</v>
      </c>
      <c r="I773" s="181" t="s">
        <v>352</v>
      </c>
      <c r="J773" s="1795" t="s">
        <v>95</v>
      </c>
      <c r="K773" s="221" t="s">
        <v>1822</v>
      </c>
      <c r="L773" s="229"/>
      <c r="M773" s="397"/>
      <c r="N773" s="397"/>
      <c r="O773" s="229"/>
      <c r="P773" s="2159">
        <f t="shared" si="61"/>
        <v>0</v>
      </c>
      <c r="Q773" s="297"/>
      <c r="R773" s="298"/>
      <c r="S773" s="298"/>
      <c r="T773" s="298"/>
      <c r="U773" s="298">
        <v>4</v>
      </c>
      <c r="V773" s="326"/>
      <c r="W773" s="327"/>
      <c r="X773" s="119"/>
      <c r="Y773" s="119"/>
      <c r="Z773" s="63"/>
      <c r="AA773" s="46"/>
      <c r="AB773" s="46"/>
      <c r="AC773" s="46" t="str">
        <f t="shared" si="65"/>
        <v/>
      </c>
      <c r="AD773" s="46"/>
      <c r="AE773" s="46"/>
      <c r="AF773" s="2111">
        <f t="shared" si="62"/>
        <v>0</v>
      </c>
      <c r="AG773" s="2111">
        <f t="shared" si="63"/>
        <v>0</v>
      </c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  <c r="BP773" s="46"/>
      <c r="BQ773" s="46"/>
      <c r="BR773" s="46"/>
      <c r="BS773" s="46"/>
      <c r="BT773" s="46"/>
      <c r="BU773" s="46"/>
      <c r="BV773" s="46"/>
      <c r="BW773" s="46"/>
      <c r="BX773" s="46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46"/>
      <c r="HK773" s="46"/>
      <c r="HL773" s="46"/>
      <c r="HM773" s="46"/>
      <c r="HN773" s="46"/>
      <c r="HO773" s="46"/>
      <c r="HP773" s="46"/>
      <c r="HQ773" s="46"/>
      <c r="HR773" s="46"/>
      <c r="HS773" s="46"/>
      <c r="HT773" s="46"/>
      <c r="HU773" s="46"/>
      <c r="HV773" s="46"/>
      <c r="HW773" s="46"/>
      <c r="HX773" s="46"/>
      <c r="HY773" s="46"/>
      <c r="HZ773" s="46"/>
      <c r="IA773" s="46"/>
      <c r="IB773" s="46"/>
      <c r="IC773" s="46"/>
      <c r="ID773" s="46"/>
      <c r="IE773" s="46"/>
      <c r="IF773" s="46"/>
      <c r="IG773" s="46"/>
      <c r="IH773" s="46"/>
      <c r="II773" s="46"/>
      <c r="IJ773" s="46"/>
      <c r="IK773" s="46"/>
      <c r="IL773" s="46"/>
      <c r="IM773" s="46"/>
      <c r="IN773" s="46"/>
      <c r="IO773" s="46"/>
      <c r="IP773" s="46"/>
      <c r="IQ773" s="46"/>
      <c r="IR773" s="46"/>
      <c r="IS773" s="46"/>
      <c r="IT773" s="46"/>
      <c r="IU773" s="46"/>
      <c r="IV773" s="46"/>
      <c r="IW773" s="46"/>
      <c r="IX773" s="46"/>
      <c r="IY773" s="46"/>
      <c r="IZ773" s="46"/>
      <c r="JA773" s="46"/>
      <c r="JB773" s="46"/>
      <c r="JC773" s="46"/>
      <c r="JD773" s="46"/>
      <c r="JE773" s="46"/>
    </row>
    <row r="774" spans="1:265" s="7" customFormat="1" ht="15" customHeight="1" thickBot="1" x14ac:dyDescent="0.25">
      <c r="A774" s="98"/>
      <c r="B774" s="73" t="s">
        <v>370</v>
      </c>
      <c r="C774" s="118"/>
      <c r="D774" s="870" t="s">
        <v>606</v>
      </c>
      <c r="E774" s="879"/>
      <c r="F774" s="461"/>
      <c r="G774" s="462"/>
      <c r="H774" s="181" t="s">
        <v>351</v>
      </c>
      <c r="I774" s="181" t="s">
        <v>394</v>
      </c>
      <c r="J774" s="1759" t="s">
        <v>1424</v>
      </c>
      <c r="K774" s="742" t="s">
        <v>1508</v>
      </c>
      <c r="L774" s="219"/>
      <c r="M774" s="511"/>
      <c r="N774" s="511"/>
      <c r="O774" s="219"/>
      <c r="P774" s="2159">
        <f t="shared" si="61"/>
        <v>0</v>
      </c>
      <c r="Q774" s="325"/>
      <c r="R774" s="326"/>
      <c r="S774" s="326"/>
      <c r="T774" s="326"/>
      <c r="U774" s="326"/>
      <c r="V774" s="326"/>
      <c r="W774" s="327">
        <v>4</v>
      </c>
      <c r="X774" s="119"/>
      <c r="Y774" s="119"/>
      <c r="Z774" s="63"/>
      <c r="AA774" s="46"/>
      <c r="AB774" s="46"/>
      <c r="AC774" s="46" t="str">
        <f t="shared" si="65"/>
        <v/>
      </c>
      <c r="AD774" s="46"/>
      <c r="AE774" s="46"/>
      <c r="AF774" s="2111">
        <f t="shared" si="62"/>
        <v>0</v>
      </c>
      <c r="AG774" s="2111">
        <f t="shared" si="63"/>
        <v>4</v>
      </c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46"/>
      <c r="HK774" s="46"/>
      <c r="HL774" s="46"/>
      <c r="HM774" s="46"/>
      <c r="HN774" s="46"/>
      <c r="HO774" s="46"/>
      <c r="HP774" s="46"/>
      <c r="HQ774" s="46"/>
      <c r="HR774" s="46"/>
      <c r="HS774" s="46"/>
      <c r="HT774" s="46"/>
      <c r="HU774" s="46"/>
      <c r="HV774" s="46"/>
      <c r="HW774" s="46"/>
      <c r="HX774" s="46"/>
      <c r="HY774" s="46"/>
      <c r="HZ774" s="46"/>
      <c r="IA774" s="46"/>
      <c r="IB774" s="46"/>
      <c r="IC774" s="46"/>
      <c r="ID774" s="46"/>
      <c r="IE774" s="46"/>
      <c r="IF774" s="46"/>
      <c r="IG774" s="46"/>
      <c r="IH774" s="46"/>
      <c r="II774" s="46"/>
      <c r="IJ774" s="46"/>
      <c r="IK774" s="46"/>
      <c r="IL774" s="46"/>
      <c r="IM774" s="46"/>
      <c r="IN774" s="46"/>
      <c r="IO774" s="46"/>
      <c r="IP774" s="46"/>
      <c r="IQ774" s="46"/>
      <c r="IR774" s="46"/>
      <c r="IS774" s="46"/>
      <c r="IT774" s="46"/>
      <c r="IU774" s="46"/>
      <c r="IV774" s="46"/>
      <c r="IW774" s="46"/>
      <c r="IX774" s="46"/>
      <c r="IY774" s="46"/>
      <c r="IZ774" s="46"/>
      <c r="JA774" s="46"/>
      <c r="JB774" s="46"/>
      <c r="JC774" s="46"/>
      <c r="JD774" s="46"/>
      <c r="JE774" s="46"/>
    </row>
    <row r="775" spans="1:265" s="7" customFormat="1" ht="15" customHeight="1" thickBot="1" x14ac:dyDescent="0.25">
      <c r="A775" s="98"/>
      <c r="B775" s="73" t="s">
        <v>370</v>
      </c>
      <c r="C775" s="118"/>
      <c r="D775" s="870" t="s">
        <v>606</v>
      </c>
      <c r="E775" s="879"/>
      <c r="F775" s="461"/>
      <c r="G775" s="462"/>
      <c r="H775" s="181" t="s">
        <v>351</v>
      </c>
      <c r="I775" s="181" t="s">
        <v>394</v>
      </c>
      <c r="J775" s="1757" t="s">
        <v>1424</v>
      </c>
      <c r="K775" s="219" t="s">
        <v>1507</v>
      </c>
      <c r="L775" s="219"/>
      <c r="M775" s="511"/>
      <c r="N775" s="511"/>
      <c r="O775" s="219"/>
      <c r="P775" s="2159">
        <f t="shared" ref="P775:P838" si="66">SUM(Q775:R775)</f>
        <v>0</v>
      </c>
      <c r="Q775" s="325"/>
      <c r="R775" s="326"/>
      <c r="S775" s="326"/>
      <c r="T775" s="326"/>
      <c r="U775" s="326"/>
      <c r="V775" s="326"/>
      <c r="W775" s="327">
        <v>6</v>
      </c>
      <c r="X775" s="119"/>
      <c r="Y775" s="119"/>
      <c r="Z775" s="63"/>
      <c r="AA775" s="46"/>
      <c r="AB775" s="46"/>
      <c r="AC775" s="46" t="str">
        <f t="shared" si="65"/>
        <v/>
      </c>
      <c r="AD775" s="46"/>
      <c r="AE775" s="46"/>
      <c r="AF775" s="2111">
        <f t="shared" si="62"/>
        <v>0</v>
      </c>
      <c r="AG775" s="2111">
        <f t="shared" si="63"/>
        <v>6</v>
      </c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46"/>
      <c r="HK775" s="46"/>
      <c r="HL775" s="46"/>
      <c r="HM775" s="46"/>
      <c r="HN775" s="46"/>
      <c r="HO775" s="46"/>
      <c r="HP775" s="46"/>
      <c r="HQ775" s="46"/>
      <c r="HR775" s="46"/>
      <c r="HS775" s="46"/>
      <c r="HT775" s="46"/>
      <c r="HU775" s="46"/>
      <c r="HV775" s="46"/>
      <c r="HW775" s="46"/>
      <c r="HX775" s="46"/>
      <c r="HY775" s="46"/>
      <c r="HZ775" s="46"/>
      <c r="IA775" s="46"/>
      <c r="IB775" s="46"/>
      <c r="IC775" s="46"/>
      <c r="ID775" s="46"/>
      <c r="IE775" s="46"/>
      <c r="IF775" s="46"/>
      <c r="IG775" s="46"/>
      <c r="IH775" s="46"/>
      <c r="II775" s="46"/>
      <c r="IJ775" s="46"/>
      <c r="IK775" s="46"/>
      <c r="IL775" s="46"/>
      <c r="IM775" s="46"/>
      <c r="IN775" s="46"/>
      <c r="IO775" s="46"/>
      <c r="IP775" s="46"/>
      <c r="IQ775" s="46"/>
      <c r="IR775" s="46"/>
      <c r="IS775" s="46"/>
      <c r="IT775" s="46"/>
      <c r="IU775" s="46"/>
      <c r="IV775" s="46"/>
      <c r="IW775" s="46"/>
      <c r="IX775" s="46"/>
      <c r="IY775" s="46"/>
      <c r="IZ775" s="46"/>
      <c r="JA775" s="46"/>
      <c r="JB775" s="46"/>
      <c r="JC775" s="46"/>
      <c r="JD775" s="46"/>
      <c r="JE775" s="46"/>
    </row>
    <row r="776" spans="1:265" s="7" customFormat="1" ht="15" customHeight="1" thickBot="1" x14ac:dyDescent="0.25">
      <c r="A776" s="98"/>
      <c r="B776" s="73" t="s">
        <v>370</v>
      </c>
      <c r="C776" s="118"/>
      <c r="D776" s="870" t="s">
        <v>606</v>
      </c>
      <c r="E776" s="879"/>
      <c r="F776" s="461"/>
      <c r="G776" s="462"/>
      <c r="H776" s="181" t="s">
        <v>351</v>
      </c>
      <c r="I776" s="181" t="s">
        <v>394</v>
      </c>
      <c r="J776" s="1756" t="s">
        <v>1424</v>
      </c>
      <c r="K776" s="212" t="s">
        <v>1505</v>
      </c>
      <c r="L776" s="219"/>
      <c r="M776" s="511"/>
      <c r="N776" s="511"/>
      <c r="O776" s="219"/>
      <c r="P776" s="2159">
        <f t="shared" si="66"/>
        <v>0</v>
      </c>
      <c r="Q776" s="325"/>
      <c r="R776" s="326"/>
      <c r="S776" s="326">
        <v>4</v>
      </c>
      <c r="T776" s="326"/>
      <c r="U776" s="326"/>
      <c r="V776" s="326"/>
      <c r="W776" s="327"/>
      <c r="X776" s="119"/>
      <c r="Y776" s="119"/>
      <c r="Z776" s="63"/>
      <c r="AA776" s="46"/>
      <c r="AB776" s="46"/>
      <c r="AC776" s="46" t="str">
        <f t="shared" si="65"/>
        <v/>
      </c>
      <c r="AD776" s="46"/>
      <c r="AE776" s="46"/>
      <c r="AF776" s="2111">
        <f t="shared" ref="AF776:AF839" si="67">SUM(Q776:R776)</f>
        <v>0</v>
      </c>
      <c r="AG776" s="2111">
        <f t="shared" ref="AG776:AG839" si="68">S776+W776</f>
        <v>4</v>
      </c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  <c r="BP776" s="46"/>
      <c r="BQ776" s="46"/>
      <c r="BR776" s="46"/>
      <c r="BS776" s="46"/>
      <c r="BT776" s="46"/>
      <c r="BU776" s="46"/>
      <c r="BV776" s="46"/>
      <c r="BW776" s="46"/>
      <c r="BX776" s="46"/>
      <c r="BY776" s="46"/>
      <c r="BZ776" s="46"/>
      <c r="CA776" s="46"/>
      <c r="CB776" s="46"/>
      <c r="CC776" s="46"/>
      <c r="CD776" s="46"/>
      <c r="CE776" s="46"/>
      <c r="CF776" s="46"/>
      <c r="CG776" s="46"/>
      <c r="CH776" s="46"/>
      <c r="CI776" s="46"/>
      <c r="CJ776" s="46"/>
      <c r="CK776" s="46"/>
      <c r="CL776" s="46"/>
      <c r="CM776" s="46"/>
      <c r="CN776" s="46"/>
      <c r="CO776" s="46"/>
      <c r="CP776" s="46"/>
      <c r="CQ776" s="46"/>
      <c r="CR776" s="46"/>
      <c r="CS776" s="46"/>
      <c r="CT776" s="46"/>
      <c r="CU776" s="46"/>
      <c r="CV776" s="46"/>
      <c r="CW776" s="46"/>
      <c r="CX776" s="46"/>
      <c r="CY776" s="46"/>
      <c r="CZ776" s="46"/>
      <c r="DA776" s="46"/>
      <c r="DB776" s="46"/>
      <c r="DC776" s="46"/>
      <c r="DD776" s="46"/>
      <c r="DE776" s="46"/>
      <c r="DF776" s="46"/>
      <c r="DG776" s="46"/>
      <c r="DH776" s="46"/>
      <c r="DI776" s="46"/>
      <c r="DJ776" s="46"/>
      <c r="DK776" s="46"/>
      <c r="DL776" s="46"/>
      <c r="DM776" s="46"/>
      <c r="DN776" s="46"/>
      <c r="DO776" s="46"/>
      <c r="DP776" s="46"/>
      <c r="DQ776" s="46"/>
      <c r="DR776" s="46"/>
      <c r="DS776" s="46"/>
      <c r="DT776" s="46"/>
      <c r="DU776" s="46"/>
      <c r="DV776" s="46"/>
      <c r="DW776" s="46"/>
      <c r="DX776" s="46"/>
      <c r="DY776" s="46"/>
      <c r="DZ776" s="46"/>
      <c r="EA776" s="46"/>
      <c r="EB776" s="46"/>
      <c r="EC776" s="46"/>
      <c r="ED776" s="46"/>
      <c r="EE776" s="46"/>
      <c r="EF776" s="46"/>
      <c r="EG776" s="46"/>
      <c r="EH776" s="46"/>
      <c r="EI776" s="46"/>
      <c r="EJ776" s="46"/>
      <c r="EK776" s="46"/>
      <c r="EL776" s="46"/>
      <c r="EM776" s="46"/>
      <c r="EN776" s="46"/>
      <c r="EO776" s="46"/>
      <c r="EP776" s="46"/>
      <c r="EQ776" s="46"/>
      <c r="ER776" s="46"/>
      <c r="ES776" s="46"/>
      <c r="ET776" s="46"/>
      <c r="EU776" s="46"/>
      <c r="EV776" s="46"/>
      <c r="EW776" s="46"/>
      <c r="EX776" s="46"/>
      <c r="EY776" s="46"/>
      <c r="EZ776" s="46"/>
      <c r="FA776" s="46"/>
      <c r="FB776" s="46"/>
      <c r="FC776" s="46"/>
      <c r="FD776" s="46"/>
      <c r="FE776" s="46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46"/>
      <c r="HK776" s="46"/>
      <c r="HL776" s="46"/>
      <c r="HM776" s="46"/>
      <c r="HN776" s="46"/>
      <c r="HO776" s="46"/>
      <c r="HP776" s="46"/>
      <c r="HQ776" s="46"/>
      <c r="HR776" s="46"/>
      <c r="HS776" s="46"/>
      <c r="HT776" s="46"/>
      <c r="HU776" s="46"/>
      <c r="HV776" s="46"/>
      <c r="HW776" s="46"/>
      <c r="HX776" s="46"/>
      <c r="HY776" s="46"/>
      <c r="HZ776" s="46"/>
      <c r="IA776" s="46"/>
      <c r="IB776" s="46"/>
      <c r="IC776" s="46"/>
      <c r="ID776" s="46"/>
      <c r="IE776" s="46"/>
      <c r="IF776" s="46"/>
      <c r="IG776" s="46"/>
      <c r="IH776" s="46"/>
      <c r="II776" s="46"/>
      <c r="IJ776" s="46"/>
      <c r="IK776" s="46"/>
      <c r="IL776" s="46"/>
      <c r="IM776" s="46"/>
      <c r="IN776" s="46"/>
      <c r="IO776" s="46"/>
      <c r="IP776" s="46"/>
      <c r="IQ776" s="46"/>
      <c r="IR776" s="46"/>
      <c r="IS776" s="46"/>
      <c r="IT776" s="46"/>
      <c r="IU776" s="46"/>
      <c r="IV776" s="46"/>
      <c r="IW776" s="46"/>
      <c r="IX776" s="46"/>
      <c r="IY776" s="46"/>
      <c r="IZ776" s="46"/>
      <c r="JA776" s="46"/>
      <c r="JB776" s="46"/>
      <c r="JC776" s="46"/>
      <c r="JD776" s="46"/>
      <c r="JE776" s="46"/>
    </row>
    <row r="777" spans="1:265" s="7" customFormat="1" ht="15" customHeight="1" thickBot="1" x14ac:dyDescent="0.25">
      <c r="A777" s="100"/>
      <c r="B777" s="92" t="s">
        <v>370</v>
      </c>
      <c r="C777" s="135"/>
      <c r="D777" s="873" t="s">
        <v>606</v>
      </c>
      <c r="E777" s="881"/>
      <c r="F777" s="470"/>
      <c r="G777" s="471"/>
      <c r="H777" s="200" t="s">
        <v>351</v>
      </c>
      <c r="I777" s="200" t="s">
        <v>394</v>
      </c>
      <c r="J777" s="1756" t="s">
        <v>1424</v>
      </c>
      <c r="K777" s="212" t="s">
        <v>1506</v>
      </c>
      <c r="L777" s="221"/>
      <c r="M777" s="521"/>
      <c r="N777" s="521"/>
      <c r="O777" s="221"/>
      <c r="P777" s="2159">
        <f t="shared" si="66"/>
        <v>0</v>
      </c>
      <c r="Q777" s="338"/>
      <c r="R777" s="339"/>
      <c r="S777" s="339">
        <v>2</v>
      </c>
      <c r="T777" s="339"/>
      <c r="U777" s="339"/>
      <c r="V777" s="339"/>
      <c r="W777" s="340"/>
      <c r="X777" s="133">
        <f>SUBTOTAL(9,Q766:W777)</f>
        <v>40</v>
      </c>
      <c r="Y777" s="133">
        <f>X777</f>
        <v>40</v>
      </c>
      <c r="Z777" s="63"/>
      <c r="AA777" s="46"/>
      <c r="AB777" s="46"/>
      <c r="AC777" s="46" t="str">
        <f t="shared" si="65"/>
        <v/>
      </c>
      <c r="AD777" s="46"/>
      <c r="AE777" s="46"/>
      <c r="AF777" s="2111">
        <f t="shared" si="67"/>
        <v>0</v>
      </c>
      <c r="AG777" s="2111">
        <f t="shared" si="68"/>
        <v>2</v>
      </c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  <c r="BP777" s="46"/>
      <c r="BQ777" s="46"/>
      <c r="BR777" s="46"/>
      <c r="BS777" s="46"/>
      <c r="BT777" s="46"/>
      <c r="BU777" s="46"/>
      <c r="BV777" s="46"/>
      <c r="BW777" s="46"/>
      <c r="BX777" s="46"/>
      <c r="BY777" s="46"/>
      <c r="BZ777" s="46"/>
      <c r="CA777" s="46"/>
      <c r="CB777" s="46"/>
      <c r="CC777" s="46"/>
      <c r="CD777" s="46"/>
      <c r="CE777" s="46"/>
      <c r="CF777" s="46"/>
      <c r="CG777" s="46"/>
      <c r="CH777" s="46"/>
      <c r="CI777" s="46"/>
      <c r="CJ777" s="46"/>
      <c r="CK777" s="46"/>
      <c r="CL777" s="46"/>
      <c r="CM777" s="46"/>
      <c r="CN777" s="46"/>
      <c r="CO777" s="46"/>
      <c r="CP777" s="46"/>
      <c r="CQ777" s="46"/>
      <c r="CR777" s="46"/>
      <c r="CS777" s="46"/>
      <c r="CT777" s="46"/>
      <c r="CU777" s="46"/>
      <c r="CV777" s="46"/>
      <c r="CW777" s="46"/>
      <c r="CX777" s="46"/>
      <c r="CY777" s="46"/>
      <c r="CZ777" s="46"/>
      <c r="DA777" s="46"/>
      <c r="DB777" s="46"/>
      <c r="DC777" s="46"/>
      <c r="DD777" s="46"/>
      <c r="DE777" s="46"/>
      <c r="DF777" s="46"/>
      <c r="DG777" s="46"/>
      <c r="DH777" s="46"/>
      <c r="DI777" s="46"/>
      <c r="DJ777" s="46"/>
      <c r="DK777" s="46"/>
      <c r="DL777" s="46"/>
      <c r="DM777" s="46"/>
      <c r="DN777" s="46"/>
      <c r="DO777" s="46"/>
      <c r="DP777" s="46"/>
      <c r="DQ777" s="46"/>
      <c r="DR777" s="46"/>
      <c r="DS777" s="46"/>
      <c r="DT777" s="46"/>
      <c r="DU777" s="46"/>
      <c r="DV777" s="46"/>
      <c r="DW777" s="46"/>
      <c r="DX777" s="46"/>
      <c r="DY777" s="46"/>
      <c r="DZ777" s="46"/>
      <c r="EA777" s="46"/>
      <c r="EB777" s="46"/>
      <c r="EC777" s="46"/>
      <c r="ED777" s="46"/>
      <c r="EE777" s="46"/>
      <c r="EF777" s="46"/>
      <c r="EG777" s="46"/>
      <c r="EH777" s="46"/>
      <c r="EI777" s="46"/>
      <c r="EJ777" s="46"/>
      <c r="EK777" s="46"/>
      <c r="EL777" s="46"/>
      <c r="EM777" s="46"/>
      <c r="EN777" s="46"/>
      <c r="EO777" s="46"/>
      <c r="EP777" s="46"/>
      <c r="EQ777" s="46"/>
      <c r="ER777" s="46"/>
      <c r="ES777" s="46"/>
      <c r="ET777" s="46"/>
      <c r="EU777" s="46"/>
      <c r="EV777" s="46"/>
      <c r="EW777" s="46"/>
      <c r="EX777" s="46"/>
      <c r="EY777" s="46"/>
      <c r="EZ777" s="46"/>
      <c r="FA777" s="46"/>
      <c r="FB777" s="46"/>
      <c r="FC777" s="46"/>
      <c r="FD777" s="46"/>
      <c r="FE777" s="46"/>
      <c r="FF777" s="46"/>
      <c r="FG777" s="46"/>
      <c r="FH777" s="46"/>
      <c r="FI777" s="46"/>
      <c r="FJ777" s="46"/>
      <c r="FK777" s="46"/>
      <c r="FL777" s="46"/>
      <c r="FM777" s="46"/>
      <c r="FN777" s="46"/>
      <c r="FO777" s="46"/>
      <c r="FP777" s="46"/>
      <c r="FQ777" s="46"/>
      <c r="FR777" s="46"/>
      <c r="FS777" s="46"/>
      <c r="FT777" s="46"/>
      <c r="FU777" s="46"/>
      <c r="FV777" s="46"/>
      <c r="FW777" s="46"/>
      <c r="FX777" s="46"/>
      <c r="FY777" s="46"/>
      <c r="FZ777" s="46"/>
      <c r="GA777" s="46"/>
      <c r="GB777" s="46"/>
      <c r="GC777" s="46"/>
      <c r="GD777" s="46"/>
      <c r="GE777" s="46"/>
      <c r="GF777" s="46"/>
      <c r="GG777" s="46"/>
      <c r="GH777" s="46"/>
      <c r="GI777" s="46"/>
      <c r="GJ777" s="46"/>
      <c r="GK777" s="46"/>
      <c r="GL777" s="46"/>
      <c r="GM777" s="46"/>
      <c r="GN777" s="46"/>
      <c r="GO777" s="46"/>
      <c r="GP777" s="46"/>
      <c r="GQ777" s="46"/>
      <c r="GR777" s="46"/>
      <c r="GS777" s="46"/>
      <c r="GT777" s="46"/>
      <c r="GU777" s="46"/>
      <c r="GV777" s="46"/>
      <c r="GW777" s="46"/>
      <c r="GX777" s="46"/>
      <c r="GY777" s="46"/>
      <c r="GZ777" s="46"/>
      <c r="HA777" s="46"/>
      <c r="HB777" s="46"/>
      <c r="HC777" s="46"/>
      <c r="HD777" s="46"/>
      <c r="HE777" s="46"/>
      <c r="HF777" s="46"/>
      <c r="HG777" s="46"/>
      <c r="HH777" s="46"/>
      <c r="HI777" s="46"/>
      <c r="HJ777" s="46"/>
      <c r="HK777" s="46"/>
      <c r="HL777" s="46"/>
      <c r="HM777" s="46"/>
      <c r="HN777" s="46"/>
      <c r="HO777" s="46"/>
      <c r="HP777" s="46"/>
      <c r="HQ777" s="46"/>
      <c r="HR777" s="46"/>
      <c r="HS777" s="46"/>
      <c r="HT777" s="46"/>
      <c r="HU777" s="46"/>
      <c r="HV777" s="46"/>
      <c r="HW777" s="46"/>
      <c r="HX777" s="46"/>
      <c r="HY777" s="46"/>
      <c r="HZ777" s="46"/>
      <c r="IA777" s="46"/>
      <c r="IB777" s="46"/>
      <c r="IC777" s="46"/>
      <c r="ID777" s="46"/>
      <c r="IE777" s="46"/>
      <c r="IF777" s="46"/>
      <c r="IG777" s="46"/>
      <c r="IH777" s="46"/>
      <c r="II777" s="46"/>
      <c r="IJ777" s="46"/>
      <c r="IK777" s="46"/>
      <c r="IL777" s="46"/>
      <c r="IM777" s="46"/>
      <c r="IN777" s="46"/>
      <c r="IO777" s="46"/>
      <c r="IP777" s="46"/>
      <c r="IQ777" s="46"/>
      <c r="IR777" s="46"/>
      <c r="IS777" s="46"/>
      <c r="IT777" s="46"/>
      <c r="IU777" s="46"/>
      <c r="IV777" s="46"/>
      <c r="IW777" s="46"/>
      <c r="IX777" s="46"/>
      <c r="IY777" s="46"/>
      <c r="IZ777" s="46"/>
      <c r="JA777" s="46"/>
      <c r="JB777" s="46"/>
      <c r="JC777" s="46"/>
      <c r="JD777" s="46"/>
      <c r="JE777" s="46"/>
    </row>
    <row r="778" spans="1:265" s="7" customFormat="1" ht="15" customHeight="1" thickBot="1" x14ac:dyDescent="0.25">
      <c r="A778" s="790">
        <f>+A766+1</f>
        <v>81</v>
      </c>
      <c r="B778" s="767" t="s">
        <v>549</v>
      </c>
      <c r="C778" s="74" t="s">
        <v>35</v>
      </c>
      <c r="D778" s="909" t="s">
        <v>609</v>
      </c>
      <c r="E778" s="842" t="s">
        <v>88</v>
      </c>
      <c r="F778" s="459" t="s">
        <v>610</v>
      </c>
      <c r="G778" s="460" t="s">
        <v>611</v>
      </c>
      <c r="H778" s="793" t="s">
        <v>539</v>
      </c>
      <c r="I778" s="793" t="s">
        <v>1017</v>
      </c>
      <c r="J778" s="726"/>
      <c r="K778" s="798" t="s">
        <v>1493</v>
      </c>
      <c r="L778" s="798" t="s">
        <v>97</v>
      </c>
      <c r="M778" s="810">
        <v>3</v>
      </c>
      <c r="N778" s="811" t="s">
        <v>2102</v>
      </c>
      <c r="O778" s="798" t="s">
        <v>402</v>
      </c>
      <c r="P778" s="2159">
        <f t="shared" si="66"/>
        <v>3</v>
      </c>
      <c r="Q778" s="804">
        <v>2</v>
      </c>
      <c r="R778" s="805">
        <v>1</v>
      </c>
      <c r="S778" s="805"/>
      <c r="T778" s="805"/>
      <c r="U778" s="805"/>
      <c r="V778" s="805"/>
      <c r="W778" s="731"/>
      <c r="X778" s="71"/>
      <c r="Y778" s="71"/>
      <c r="Z778" s="63" t="str">
        <f>C778</f>
        <v>TC</v>
      </c>
      <c r="AA778" s="46" t="s">
        <v>875</v>
      </c>
      <c r="AB778" s="46" t="s">
        <v>881</v>
      </c>
      <c r="AC778" s="46">
        <f t="shared" si="65"/>
        <v>18</v>
      </c>
      <c r="AD778" s="46"/>
      <c r="AE778" s="46"/>
      <c r="AF778" s="2111">
        <f t="shared" si="67"/>
        <v>3</v>
      </c>
      <c r="AG778" s="2111">
        <f t="shared" si="68"/>
        <v>0</v>
      </c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6"/>
      <c r="CR778" s="46"/>
      <c r="CS778" s="46"/>
      <c r="CT778" s="46"/>
      <c r="CU778" s="46"/>
      <c r="CV778" s="46"/>
      <c r="CW778" s="46"/>
      <c r="CX778" s="46"/>
      <c r="CY778" s="46"/>
      <c r="CZ778" s="46"/>
      <c r="DA778" s="46"/>
      <c r="DB778" s="46"/>
      <c r="DC778" s="46"/>
      <c r="DD778" s="46"/>
      <c r="DE778" s="46"/>
      <c r="DF778" s="46"/>
      <c r="DG778" s="46"/>
      <c r="DH778" s="46"/>
      <c r="DI778" s="46"/>
      <c r="DJ778" s="46"/>
      <c r="DK778" s="46"/>
      <c r="DL778" s="46"/>
      <c r="DM778" s="46"/>
      <c r="DN778" s="46"/>
      <c r="DO778" s="46"/>
      <c r="DP778" s="46"/>
      <c r="DQ778" s="46"/>
      <c r="DR778" s="46"/>
      <c r="DS778" s="46"/>
      <c r="DT778" s="46"/>
      <c r="DU778" s="46"/>
      <c r="DV778" s="46"/>
      <c r="DW778" s="46"/>
      <c r="DX778" s="46"/>
      <c r="DY778" s="46"/>
      <c r="DZ778" s="46"/>
      <c r="EA778" s="46"/>
      <c r="EB778" s="46"/>
      <c r="EC778" s="46"/>
      <c r="ED778" s="46"/>
      <c r="EE778" s="46"/>
      <c r="EF778" s="46"/>
      <c r="EG778" s="46"/>
      <c r="EH778" s="46"/>
      <c r="EI778" s="46"/>
      <c r="EJ778" s="46"/>
      <c r="EK778" s="46"/>
      <c r="EL778" s="46"/>
      <c r="EM778" s="46"/>
      <c r="EN778" s="46"/>
      <c r="EO778" s="46"/>
      <c r="EP778" s="46"/>
      <c r="EQ778" s="46"/>
      <c r="ER778" s="46"/>
      <c r="ES778" s="46"/>
      <c r="ET778" s="46"/>
      <c r="EU778" s="46"/>
      <c r="EV778" s="46"/>
      <c r="EW778" s="46"/>
      <c r="EX778" s="46"/>
      <c r="EY778" s="46"/>
      <c r="EZ778" s="46"/>
      <c r="FA778" s="46"/>
      <c r="FB778" s="46"/>
      <c r="FC778" s="46"/>
      <c r="FD778" s="46"/>
      <c r="FE778" s="46"/>
      <c r="FF778" s="46"/>
      <c r="FG778" s="46"/>
      <c r="FH778" s="46"/>
      <c r="FI778" s="46"/>
      <c r="FJ778" s="46"/>
      <c r="FK778" s="46"/>
      <c r="FL778" s="46"/>
      <c r="FM778" s="46"/>
      <c r="FN778" s="46"/>
      <c r="FO778" s="46"/>
      <c r="FP778" s="46"/>
      <c r="FQ778" s="46"/>
      <c r="FR778" s="46"/>
      <c r="FS778" s="46"/>
      <c r="FT778" s="46"/>
      <c r="FU778" s="46"/>
      <c r="FV778" s="46"/>
      <c r="FW778" s="46"/>
      <c r="FX778" s="46"/>
      <c r="FY778" s="46"/>
      <c r="FZ778" s="46"/>
      <c r="GA778" s="46"/>
      <c r="GB778" s="46"/>
      <c r="GC778" s="46"/>
      <c r="GD778" s="46"/>
      <c r="GE778" s="46"/>
      <c r="GF778" s="46"/>
      <c r="GG778" s="46"/>
      <c r="GH778" s="46"/>
      <c r="GI778" s="46"/>
      <c r="GJ778" s="46"/>
      <c r="GK778" s="46"/>
      <c r="GL778" s="46"/>
      <c r="GM778" s="46"/>
      <c r="GN778" s="46"/>
      <c r="GO778" s="46"/>
      <c r="GP778" s="46"/>
      <c r="GQ778" s="46"/>
      <c r="GR778" s="46"/>
      <c r="GS778" s="46"/>
      <c r="GT778" s="46"/>
      <c r="GU778" s="46"/>
      <c r="GV778" s="46"/>
      <c r="GW778" s="46"/>
      <c r="GX778" s="46"/>
      <c r="GY778" s="46"/>
      <c r="GZ778" s="46"/>
      <c r="HA778" s="46"/>
      <c r="HB778" s="46"/>
      <c r="HC778" s="46"/>
      <c r="HD778" s="46"/>
      <c r="HE778" s="46"/>
      <c r="HF778" s="46"/>
      <c r="HG778" s="46"/>
      <c r="HH778" s="46"/>
      <c r="HI778" s="46"/>
      <c r="HJ778" s="46"/>
      <c r="HK778" s="46"/>
      <c r="HL778" s="46"/>
      <c r="HM778" s="46"/>
      <c r="HN778" s="46"/>
      <c r="HO778" s="46"/>
      <c r="HP778" s="46"/>
      <c r="HQ778" s="46"/>
      <c r="HR778" s="46"/>
      <c r="HS778" s="46"/>
      <c r="HT778" s="46"/>
      <c r="HU778" s="46"/>
      <c r="HV778" s="46"/>
      <c r="HW778" s="46"/>
      <c r="HX778" s="46"/>
      <c r="HY778" s="46"/>
      <c r="HZ778" s="46"/>
      <c r="IA778" s="46"/>
      <c r="IB778" s="46"/>
      <c r="IC778" s="46"/>
      <c r="ID778" s="46"/>
      <c r="IE778" s="46"/>
      <c r="IF778" s="46"/>
      <c r="IG778" s="46"/>
      <c r="IH778" s="46"/>
      <c r="II778" s="46"/>
      <c r="IJ778" s="46"/>
      <c r="IK778" s="46"/>
      <c r="IL778" s="46"/>
      <c r="IM778" s="46"/>
      <c r="IN778" s="46"/>
      <c r="IO778" s="46"/>
      <c r="IP778" s="46"/>
      <c r="IQ778" s="46"/>
      <c r="IR778" s="46"/>
      <c r="IS778" s="46"/>
      <c r="IT778" s="46"/>
      <c r="IU778" s="46"/>
      <c r="IV778" s="46"/>
      <c r="IW778" s="46"/>
      <c r="IX778" s="46"/>
      <c r="IY778" s="46"/>
      <c r="IZ778" s="46"/>
      <c r="JA778" s="46"/>
      <c r="JB778" s="46"/>
      <c r="JC778" s="46"/>
      <c r="JD778" s="46"/>
      <c r="JE778" s="46"/>
    </row>
    <row r="779" spans="1:265" s="7" customFormat="1" ht="15" customHeight="1" thickBot="1" x14ac:dyDescent="0.25">
      <c r="A779" s="790"/>
      <c r="B779" s="66" t="s">
        <v>549</v>
      </c>
      <c r="C779" s="74"/>
      <c r="D779" s="910" t="s">
        <v>609</v>
      </c>
      <c r="E779" s="879"/>
      <c r="F779" s="445"/>
      <c r="G779" s="446"/>
      <c r="H779" s="792" t="s">
        <v>539</v>
      </c>
      <c r="I779" s="792" t="s">
        <v>1017</v>
      </c>
      <c r="J779" s="546"/>
      <c r="K779" s="799" t="s">
        <v>1493</v>
      </c>
      <c r="L779" s="799" t="s">
        <v>97</v>
      </c>
      <c r="M779" s="811">
        <v>3</v>
      </c>
      <c r="N779" s="811" t="s">
        <v>2101</v>
      </c>
      <c r="O779" s="799" t="s">
        <v>402</v>
      </c>
      <c r="P779" s="2159">
        <f t="shared" si="66"/>
        <v>3</v>
      </c>
      <c r="Q779" s="801">
        <v>2</v>
      </c>
      <c r="R779" s="802">
        <v>1</v>
      </c>
      <c r="S779" s="802"/>
      <c r="T779" s="802"/>
      <c r="U779" s="802"/>
      <c r="V779" s="802"/>
      <c r="W779" s="725"/>
      <c r="X779" s="79"/>
      <c r="Y779" s="79"/>
      <c r="Z779" s="63"/>
      <c r="AA779" s="46"/>
      <c r="AB779" s="46"/>
      <c r="AC779" s="46" t="str">
        <f t="shared" si="65"/>
        <v/>
      </c>
      <c r="AD779" s="46"/>
      <c r="AE779" s="46"/>
      <c r="AF779" s="2111">
        <f t="shared" si="67"/>
        <v>3</v>
      </c>
      <c r="AG779" s="2111">
        <f t="shared" si="68"/>
        <v>0</v>
      </c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  <c r="CZ779" s="46"/>
      <c r="DA779" s="46"/>
      <c r="DB779" s="46"/>
      <c r="DC779" s="46"/>
      <c r="DD779" s="46"/>
      <c r="DE779" s="46"/>
      <c r="DF779" s="46"/>
      <c r="DG779" s="46"/>
      <c r="DH779" s="46"/>
      <c r="DI779" s="46"/>
      <c r="DJ779" s="46"/>
      <c r="DK779" s="46"/>
      <c r="DL779" s="46"/>
      <c r="DM779" s="46"/>
      <c r="DN779" s="46"/>
      <c r="DO779" s="46"/>
      <c r="DP779" s="46"/>
      <c r="DQ779" s="46"/>
      <c r="DR779" s="46"/>
      <c r="DS779" s="46"/>
      <c r="DT779" s="46"/>
      <c r="DU779" s="46"/>
      <c r="DV779" s="46"/>
      <c r="DW779" s="46"/>
      <c r="DX779" s="46"/>
      <c r="DY779" s="46"/>
      <c r="DZ779" s="46"/>
      <c r="EA779" s="46"/>
      <c r="EB779" s="46"/>
      <c r="EC779" s="46"/>
      <c r="ED779" s="46"/>
      <c r="EE779" s="46"/>
      <c r="EF779" s="46"/>
      <c r="EG779" s="46"/>
      <c r="EH779" s="46"/>
      <c r="EI779" s="46"/>
      <c r="EJ779" s="46"/>
      <c r="EK779" s="46"/>
      <c r="EL779" s="46"/>
      <c r="EM779" s="46"/>
      <c r="EN779" s="46"/>
      <c r="EO779" s="46"/>
      <c r="EP779" s="46"/>
      <c r="EQ779" s="46"/>
      <c r="ER779" s="46"/>
      <c r="ES779" s="46"/>
      <c r="ET779" s="46"/>
      <c r="EU779" s="46"/>
      <c r="EV779" s="46"/>
      <c r="EW779" s="46"/>
      <c r="EX779" s="46"/>
      <c r="EY779" s="46"/>
      <c r="EZ779" s="46"/>
      <c r="FA779" s="46"/>
      <c r="FB779" s="46"/>
      <c r="FC779" s="46"/>
      <c r="FD779" s="46"/>
      <c r="FE779" s="46"/>
      <c r="FF779" s="46"/>
      <c r="FG779" s="46"/>
      <c r="FH779" s="46"/>
      <c r="FI779" s="46"/>
      <c r="FJ779" s="46"/>
      <c r="FK779" s="46"/>
      <c r="FL779" s="46"/>
      <c r="FM779" s="46"/>
      <c r="FN779" s="46"/>
      <c r="FO779" s="46"/>
      <c r="FP779" s="46"/>
      <c r="FQ779" s="46"/>
      <c r="FR779" s="46"/>
      <c r="FS779" s="46"/>
      <c r="FT779" s="46"/>
      <c r="FU779" s="46"/>
      <c r="FV779" s="46"/>
      <c r="FW779" s="46"/>
      <c r="FX779" s="46"/>
      <c r="FY779" s="46"/>
      <c r="FZ779" s="46"/>
      <c r="GA779" s="46"/>
      <c r="GB779" s="46"/>
      <c r="GC779" s="46"/>
      <c r="GD779" s="46"/>
      <c r="GE779" s="46"/>
      <c r="GF779" s="46"/>
      <c r="GG779" s="46"/>
      <c r="GH779" s="46"/>
      <c r="GI779" s="46"/>
      <c r="GJ779" s="46"/>
      <c r="GK779" s="46"/>
      <c r="GL779" s="46"/>
      <c r="GM779" s="46"/>
      <c r="GN779" s="46"/>
      <c r="GO779" s="46"/>
      <c r="GP779" s="46"/>
      <c r="GQ779" s="46"/>
      <c r="GR779" s="46"/>
      <c r="GS779" s="46"/>
      <c r="GT779" s="46"/>
      <c r="GU779" s="46"/>
      <c r="GV779" s="46"/>
      <c r="GW779" s="46"/>
      <c r="GX779" s="46"/>
      <c r="GY779" s="46"/>
      <c r="GZ779" s="46"/>
      <c r="HA779" s="46"/>
      <c r="HB779" s="46"/>
      <c r="HC779" s="46"/>
      <c r="HD779" s="46"/>
      <c r="HE779" s="46"/>
      <c r="HF779" s="46"/>
      <c r="HG779" s="46"/>
      <c r="HH779" s="46"/>
      <c r="HI779" s="46"/>
      <c r="HJ779" s="46"/>
      <c r="HK779" s="46"/>
      <c r="HL779" s="46"/>
      <c r="HM779" s="46"/>
      <c r="HN779" s="46"/>
      <c r="HO779" s="46"/>
      <c r="HP779" s="46"/>
      <c r="HQ779" s="46"/>
      <c r="HR779" s="46"/>
      <c r="HS779" s="46"/>
      <c r="HT779" s="46"/>
      <c r="HU779" s="46"/>
      <c r="HV779" s="46"/>
      <c r="HW779" s="46"/>
      <c r="HX779" s="46"/>
      <c r="HY779" s="46"/>
      <c r="HZ779" s="46"/>
      <c r="IA779" s="46"/>
      <c r="IB779" s="46"/>
      <c r="IC779" s="46"/>
      <c r="ID779" s="46"/>
      <c r="IE779" s="46"/>
      <c r="IF779" s="46"/>
      <c r="IG779" s="46"/>
      <c r="IH779" s="46"/>
      <c r="II779" s="46"/>
      <c r="IJ779" s="46"/>
      <c r="IK779" s="46"/>
      <c r="IL779" s="46"/>
      <c r="IM779" s="46"/>
      <c r="IN779" s="46"/>
      <c r="IO779" s="46"/>
      <c r="IP779" s="46"/>
      <c r="IQ779" s="46"/>
      <c r="IR779" s="46"/>
      <c r="IS779" s="46"/>
      <c r="IT779" s="46"/>
      <c r="IU779" s="46"/>
      <c r="IV779" s="46"/>
      <c r="IW779" s="46"/>
      <c r="IX779" s="46"/>
      <c r="IY779" s="46"/>
      <c r="IZ779" s="46"/>
      <c r="JA779" s="46"/>
      <c r="JB779" s="46"/>
      <c r="JC779" s="46"/>
      <c r="JD779" s="46"/>
      <c r="JE779" s="46"/>
    </row>
    <row r="780" spans="1:265" s="7" customFormat="1" ht="15" customHeight="1" thickBot="1" x14ac:dyDescent="0.25">
      <c r="A780" s="790"/>
      <c r="B780" s="66" t="s">
        <v>549</v>
      </c>
      <c r="C780" s="74"/>
      <c r="D780" s="910" t="s">
        <v>609</v>
      </c>
      <c r="E780" s="879"/>
      <c r="F780" s="445"/>
      <c r="G780" s="446"/>
      <c r="H780" s="792" t="s">
        <v>539</v>
      </c>
      <c r="I780" s="792" t="s">
        <v>1017</v>
      </c>
      <c r="J780" s="546"/>
      <c r="K780" s="799" t="s">
        <v>1493</v>
      </c>
      <c r="L780" s="799" t="s">
        <v>97</v>
      </c>
      <c r="M780" s="811">
        <v>3</v>
      </c>
      <c r="N780" s="811" t="s">
        <v>2103</v>
      </c>
      <c r="O780" s="799" t="s">
        <v>402</v>
      </c>
      <c r="P780" s="2159">
        <f t="shared" si="66"/>
        <v>3</v>
      </c>
      <c r="Q780" s="801">
        <v>2</v>
      </c>
      <c r="R780" s="802">
        <v>1</v>
      </c>
      <c r="S780" s="802"/>
      <c r="T780" s="802"/>
      <c r="U780" s="802"/>
      <c r="V780" s="802"/>
      <c r="W780" s="725"/>
      <c r="X780" s="79"/>
      <c r="Y780" s="79"/>
      <c r="Z780" s="63"/>
      <c r="AA780" s="46"/>
      <c r="AB780" s="46"/>
      <c r="AC780" s="46" t="str">
        <f t="shared" si="65"/>
        <v/>
      </c>
      <c r="AD780" s="46"/>
      <c r="AE780" s="46"/>
      <c r="AF780" s="2111">
        <f t="shared" si="67"/>
        <v>3</v>
      </c>
      <c r="AG780" s="2111">
        <f t="shared" si="68"/>
        <v>0</v>
      </c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46"/>
      <c r="HK780" s="46"/>
      <c r="HL780" s="46"/>
      <c r="HM780" s="46"/>
      <c r="HN780" s="46"/>
      <c r="HO780" s="46"/>
      <c r="HP780" s="46"/>
      <c r="HQ780" s="46"/>
      <c r="HR780" s="46"/>
      <c r="HS780" s="46"/>
      <c r="HT780" s="46"/>
      <c r="HU780" s="46"/>
      <c r="HV780" s="46"/>
      <c r="HW780" s="46"/>
      <c r="HX780" s="46"/>
      <c r="HY780" s="46"/>
      <c r="HZ780" s="46"/>
      <c r="IA780" s="46"/>
      <c r="IB780" s="46"/>
      <c r="IC780" s="46"/>
      <c r="ID780" s="46"/>
      <c r="IE780" s="46"/>
      <c r="IF780" s="46"/>
      <c r="IG780" s="46"/>
      <c r="IH780" s="46"/>
      <c r="II780" s="46"/>
      <c r="IJ780" s="46"/>
      <c r="IK780" s="46"/>
      <c r="IL780" s="46"/>
      <c r="IM780" s="46"/>
      <c r="IN780" s="46"/>
      <c r="IO780" s="46"/>
      <c r="IP780" s="46"/>
      <c r="IQ780" s="46"/>
      <c r="IR780" s="46"/>
      <c r="IS780" s="46"/>
      <c r="IT780" s="46"/>
      <c r="IU780" s="46"/>
      <c r="IV780" s="46"/>
      <c r="IW780" s="46"/>
      <c r="IX780" s="46"/>
      <c r="IY780" s="46"/>
      <c r="IZ780" s="46"/>
      <c r="JA780" s="46"/>
      <c r="JB780" s="46"/>
      <c r="JC780" s="46"/>
      <c r="JD780" s="46"/>
      <c r="JE780" s="46"/>
    </row>
    <row r="781" spans="1:265" s="7" customFormat="1" ht="15" customHeight="1" thickBot="1" x14ac:dyDescent="0.25">
      <c r="A781" s="790"/>
      <c r="B781" s="66" t="s">
        <v>549</v>
      </c>
      <c r="C781" s="74"/>
      <c r="D781" s="910" t="s">
        <v>609</v>
      </c>
      <c r="E781" s="879"/>
      <c r="F781" s="445"/>
      <c r="G781" s="446"/>
      <c r="H781" s="792" t="s">
        <v>539</v>
      </c>
      <c r="I781" s="792" t="s">
        <v>1017</v>
      </c>
      <c r="J781" s="546"/>
      <c r="K781" s="799" t="s">
        <v>1494</v>
      </c>
      <c r="L781" s="799" t="s">
        <v>97</v>
      </c>
      <c r="M781" s="811">
        <v>3</v>
      </c>
      <c r="N781" s="811" t="s">
        <v>2102</v>
      </c>
      <c r="O781" s="799" t="s">
        <v>402</v>
      </c>
      <c r="P781" s="2159">
        <f t="shared" si="66"/>
        <v>2</v>
      </c>
      <c r="Q781" s="801">
        <v>2</v>
      </c>
      <c r="R781" s="802"/>
      <c r="S781" s="802"/>
      <c r="T781" s="802"/>
      <c r="U781" s="802"/>
      <c r="V781" s="802"/>
      <c r="W781" s="725"/>
      <c r="X781" s="79"/>
      <c r="Y781" s="79"/>
      <c r="Z781" s="63"/>
      <c r="AA781" s="46"/>
      <c r="AB781" s="46"/>
      <c r="AC781" s="46" t="str">
        <f t="shared" si="65"/>
        <v/>
      </c>
      <c r="AD781" s="46"/>
      <c r="AE781" s="46"/>
      <c r="AF781" s="2111">
        <f t="shared" si="67"/>
        <v>2</v>
      </c>
      <c r="AG781" s="2111">
        <f t="shared" si="68"/>
        <v>0</v>
      </c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46"/>
      <c r="HK781" s="46"/>
      <c r="HL781" s="46"/>
      <c r="HM781" s="46"/>
      <c r="HN781" s="46"/>
      <c r="HO781" s="46"/>
      <c r="HP781" s="46"/>
      <c r="HQ781" s="46"/>
      <c r="HR781" s="46"/>
      <c r="HS781" s="46"/>
      <c r="HT781" s="46"/>
      <c r="HU781" s="46"/>
      <c r="HV781" s="46"/>
      <c r="HW781" s="46"/>
      <c r="HX781" s="46"/>
      <c r="HY781" s="46"/>
      <c r="HZ781" s="46"/>
      <c r="IA781" s="46"/>
      <c r="IB781" s="46"/>
      <c r="IC781" s="46"/>
      <c r="ID781" s="46"/>
      <c r="IE781" s="46"/>
      <c r="IF781" s="46"/>
      <c r="IG781" s="46"/>
      <c r="IH781" s="46"/>
      <c r="II781" s="46"/>
      <c r="IJ781" s="46"/>
      <c r="IK781" s="46"/>
      <c r="IL781" s="46"/>
      <c r="IM781" s="46"/>
      <c r="IN781" s="46"/>
      <c r="IO781" s="46"/>
      <c r="IP781" s="46"/>
      <c r="IQ781" s="46"/>
      <c r="IR781" s="46"/>
      <c r="IS781" s="46"/>
      <c r="IT781" s="46"/>
      <c r="IU781" s="46"/>
      <c r="IV781" s="46"/>
      <c r="IW781" s="46"/>
      <c r="IX781" s="46"/>
      <c r="IY781" s="46"/>
      <c r="IZ781" s="46"/>
      <c r="JA781" s="46"/>
      <c r="JB781" s="46"/>
      <c r="JC781" s="46"/>
      <c r="JD781" s="46"/>
      <c r="JE781" s="46"/>
    </row>
    <row r="782" spans="1:265" s="7" customFormat="1" ht="15" customHeight="1" thickBot="1" x14ac:dyDescent="0.25">
      <c r="A782" s="790"/>
      <c r="B782" s="66" t="s">
        <v>549</v>
      </c>
      <c r="C782" s="74"/>
      <c r="D782" s="910" t="s">
        <v>609</v>
      </c>
      <c r="E782" s="879"/>
      <c r="F782" s="445"/>
      <c r="G782" s="446"/>
      <c r="H782" s="792" t="s">
        <v>539</v>
      </c>
      <c r="I782" s="792" t="s">
        <v>1017</v>
      </c>
      <c r="J782" s="546"/>
      <c r="K782" s="799" t="s">
        <v>1494</v>
      </c>
      <c r="L782" s="799" t="s">
        <v>97</v>
      </c>
      <c r="M782" s="811">
        <v>3</v>
      </c>
      <c r="N782" s="811" t="s">
        <v>2101</v>
      </c>
      <c r="O782" s="799" t="s">
        <v>402</v>
      </c>
      <c r="P782" s="2159">
        <f t="shared" si="66"/>
        <v>2</v>
      </c>
      <c r="Q782" s="801">
        <v>2</v>
      </c>
      <c r="R782" s="802"/>
      <c r="S782" s="802"/>
      <c r="T782" s="802"/>
      <c r="U782" s="802"/>
      <c r="V782" s="802"/>
      <c r="W782" s="725"/>
      <c r="X782" s="79"/>
      <c r="Y782" s="79"/>
      <c r="Z782" s="63"/>
      <c r="AA782" s="46"/>
      <c r="AB782" s="46"/>
      <c r="AC782" s="46" t="str">
        <f t="shared" si="65"/>
        <v/>
      </c>
      <c r="AD782" s="46"/>
      <c r="AE782" s="46"/>
      <c r="AF782" s="2111">
        <f t="shared" si="67"/>
        <v>2</v>
      </c>
      <c r="AG782" s="2111">
        <f t="shared" si="68"/>
        <v>0</v>
      </c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46"/>
      <c r="HK782" s="46"/>
      <c r="HL782" s="46"/>
      <c r="HM782" s="46"/>
      <c r="HN782" s="46"/>
      <c r="HO782" s="46"/>
      <c r="HP782" s="46"/>
      <c r="HQ782" s="46"/>
      <c r="HR782" s="46"/>
      <c r="HS782" s="46"/>
      <c r="HT782" s="46"/>
      <c r="HU782" s="46"/>
      <c r="HV782" s="46"/>
      <c r="HW782" s="46"/>
      <c r="HX782" s="46"/>
      <c r="HY782" s="46"/>
      <c r="HZ782" s="46"/>
      <c r="IA782" s="46"/>
      <c r="IB782" s="46"/>
      <c r="IC782" s="46"/>
      <c r="ID782" s="46"/>
      <c r="IE782" s="46"/>
      <c r="IF782" s="46"/>
      <c r="IG782" s="46"/>
      <c r="IH782" s="46"/>
      <c r="II782" s="46"/>
      <c r="IJ782" s="46"/>
      <c r="IK782" s="46"/>
      <c r="IL782" s="46"/>
      <c r="IM782" s="46"/>
      <c r="IN782" s="46"/>
      <c r="IO782" s="46"/>
      <c r="IP782" s="46"/>
      <c r="IQ782" s="46"/>
      <c r="IR782" s="46"/>
      <c r="IS782" s="46"/>
      <c r="IT782" s="46"/>
      <c r="IU782" s="46"/>
      <c r="IV782" s="46"/>
      <c r="IW782" s="46"/>
      <c r="IX782" s="46"/>
      <c r="IY782" s="46"/>
      <c r="IZ782" s="46"/>
      <c r="JA782" s="46"/>
      <c r="JB782" s="46"/>
      <c r="JC782" s="46"/>
      <c r="JD782" s="46"/>
      <c r="JE782" s="46"/>
    </row>
    <row r="783" spans="1:265" s="7" customFormat="1" ht="15" customHeight="1" thickBot="1" x14ac:dyDescent="0.25">
      <c r="A783" s="790"/>
      <c r="B783" s="66" t="s">
        <v>549</v>
      </c>
      <c r="C783" s="74"/>
      <c r="D783" s="910" t="s">
        <v>609</v>
      </c>
      <c r="E783" s="879"/>
      <c r="F783" s="445"/>
      <c r="G783" s="446"/>
      <c r="H783" s="792" t="s">
        <v>539</v>
      </c>
      <c r="I783" s="792" t="s">
        <v>1017</v>
      </c>
      <c r="J783" s="546"/>
      <c r="K783" s="799" t="s">
        <v>1494</v>
      </c>
      <c r="L783" s="799" t="s">
        <v>97</v>
      </c>
      <c r="M783" s="811">
        <v>3</v>
      </c>
      <c r="N783" s="811" t="s">
        <v>2103</v>
      </c>
      <c r="O783" s="799" t="s">
        <v>402</v>
      </c>
      <c r="P783" s="2159">
        <f t="shared" si="66"/>
        <v>2</v>
      </c>
      <c r="Q783" s="801">
        <v>2</v>
      </c>
      <c r="R783" s="802"/>
      <c r="S783" s="802"/>
      <c r="T783" s="802"/>
      <c r="U783" s="802"/>
      <c r="V783" s="802"/>
      <c r="W783" s="725"/>
      <c r="X783" s="79"/>
      <c r="Y783" s="79"/>
      <c r="Z783" s="63"/>
      <c r="AA783" s="46"/>
      <c r="AB783" s="46"/>
      <c r="AC783" s="46" t="str">
        <f t="shared" ref="AC783:AC814" si="69">IF(C783&lt;&gt;"",SUMIF(D$6:D$1505,D783,Q$6:R$1505),"")</f>
        <v/>
      </c>
      <c r="AD783" s="46"/>
      <c r="AE783" s="46"/>
      <c r="AF783" s="2111">
        <f t="shared" si="67"/>
        <v>2</v>
      </c>
      <c r="AG783" s="2111">
        <f t="shared" si="68"/>
        <v>0</v>
      </c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6"/>
      <c r="EL783" s="46"/>
      <c r="EM783" s="46"/>
      <c r="EN783" s="46"/>
      <c r="EO783" s="46"/>
      <c r="EP783" s="46"/>
      <c r="EQ783" s="46"/>
      <c r="ER783" s="46"/>
      <c r="ES783" s="46"/>
      <c r="ET783" s="46"/>
      <c r="EU783" s="46"/>
      <c r="EV783" s="46"/>
      <c r="EW783" s="46"/>
      <c r="EX783" s="46"/>
      <c r="EY783" s="46"/>
      <c r="EZ783" s="46"/>
      <c r="FA783" s="46"/>
      <c r="FB783" s="46"/>
      <c r="FC783" s="46"/>
      <c r="FD783" s="46"/>
      <c r="FE783" s="46"/>
      <c r="FF783" s="46"/>
      <c r="FG783" s="46"/>
      <c r="FH783" s="46"/>
      <c r="FI783" s="46"/>
      <c r="FJ783" s="46"/>
      <c r="FK783" s="46"/>
      <c r="FL783" s="46"/>
      <c r="FM783" s="46"/>
      <c r="FN783" s="46"/>
      <c r="FO783" s="46"/>
      <c r="FP783" s="46"/>
      <c r="FQ783" s="46"/>
      <c r="FR783" s="46"/>
      <c r="FS783" s="46"/>
      <c r="FT783" s="46"/>
      <c r="FU783" s="46"/>
      <c r="FV783" s="46"/>
      <c r="FW783" s="46"/>
      <c r="FX783" s="46"/>
      <c r="FY783" s="46"/>
      <c r="FZ783" s="46"/>
      <c r="GA783" s="46"/>
      <c r="GB783" s="46"/>
      <c r="GC783" s="46"/>
      <c r="GD783" s="46"/>
      <c r="GE783" s="46"/>
      <c r="GF783" s="46"/>
      <c r="GG783" s="46"/>
      <c r="GH783" s="46"/>
      <c r="GI783" s="46"/>
      <c r="GJ783" s="46"/>
      <c r="GK783" s="46"/>
      <c r="GL783" s="46"/>
      <c r="GM783" s="46"/>
      <c r="GN783" s="46"/>
      <c r="GO783" s="46"/>
      <c r="GP783" s="46"/>
      <c r="GQ783" s="46"/>
      <c r="GR783" s="46"/>
      <c r="GS783" s="46"/>
      <c r="GT783" s="46"/>
      <c r="GU783" s="46"/>
      <c r="GV783" s="46"/>
      <c r="GW783" s="46"/>
      <c r="GX783" s="46"/>
      <c r="GY783" s="46"/>
      <c r="GZ783" s="46"/>
      <c r="HA783" s="46"/>
      <c r="HB783" s="46"/>
      <c r="HC783" s="46"/>
      <c r="HD783" s="46"/>
      <c r="HE783" s="46"/>
      <c r="HF783" s="46"/>
      <c r="HG783" s="46"/>
      <c r="HH783" s="46"/>
      <c r="HI783" s="46"/>
      <c r="HJ783" s="46"/>
      <c r="HK783" s="46"/>
      <c r="HL783" s="46"/>
      <c r="HM783" s="46"/>
      <c r="HN783" s="46"/>
      <c r="HO783" s="46"/>
      <c r="HP783" s="46"/>
      <c r="HQ783" s="46"/>
      <c r="HR783" s="46"/>
      <c r="HS783" s="46"/>
      <c r="HT783" s="46"/>
      <c r="HU783" s="46"/>
      <c r="HV783" s="46"/>
      <c r="HW783" s="46"/>
      <c r="HX783" s="46"/>
      <c r="HY783" s="46"/>
      <c r="HZ783" s="46"/>
      <c r="IA783" s="46"/>
      <c r="IB783" s="46"/>
      <c r="IC783" s="46"/>
      <c r="ID783" s="46"/>
      <c r="IE783" s="46"/>
      <c r="IF783" s="46"/>
      <c r="IG783" s="46"/>
      <c r="IH783" s="46"/>
      <c r="II783" s="46"/>
      <c r="IJ783" s="46"/>
      <c r="IK783" s="46"/>
      <c r="IL783" s="46"/>
      <c r="IM783" s="46"/>
      <c r="IN783" s="46"/>
      <c r="IO783" s="46"/>
      <c r="IP783" s="46"/>
      <c r="IQ783" s="46"/>
      <c r="IR783" s="46"/>
      <c r="IS783" s="46"/>
      <c r="IT783" s="46"/>
      <c r="IU783" s="46"/>
      <c r="IV783" s="46"/>
      <c r="IW783" s="46"/>
      <c r="IX783" s="46"/>
      <c r="IY783" s="46"/>
      <c r="IZ783" s="46"/>
      <c r="JA783" s="46"/>
      <c r="JB783" s="46"/>
      <c r="JC783" s="46"/>
      <c r="JD783" s="46"/>
      <c r="JE783" s="46"/>
    </row>
    <row r="784" spans="1:265" s="7" customFormat="1" ht="15" customHeight="1" thickBot="1" x14ac:dyDescent="0.25">
      <c r="A784" s="790"/>
      <c r="B784" s="66" t="s">
        <v>549</v>
      </c>
      <c r="C784" s="74"/>
      <c r="D784" s="910" t="s">
        <v>609</v>
      </c>
      <c r="E784" s="879"/>
      <c r="F784" s="445"/>
      <c r="G784" s="446"/>
      <c r="H784" s="792" t="s">
        <v>1016</v>
      </c>
      <c r="I784" s="792" t="s">
        <v>1017</v>
      </c>
      <c r="J784" s="546"/>
      <c r="K784" s="799" t="s">
        <v>1425</v>
      </c>
      <c r="L784" s="799" t="s">
        <v>97</v>
      </c>
      <c r="M784" s="811">
        <v>7</v>
      </c>
      <c r="N784" s="811" t="s">
        <v>24</v>
      </c>
      <c r="O784" s="799" t="s">
        <v>402</v>
      </c>
      <c r="P784" s="2159">
        <f t="shared" si="66"/>
        <v>2</v>
      </c>
      <c r="Q784" s="801">
        <v>2</v>
      </c>
      <c r="R784" s="802"/>
      <c r="S784" s="802"/>
      <c r="T784" s="802"/>
      <c r="U784" s="802"/>
      <c r="V784" s="802"/>
      <c r="W784" s="725"/>
      <c r="X784" s="79"/>
      <c r="Y784" s="79"/>
      <c r="Z784" s="63"/>
      <c r="AA784" s="46"/>
      <c r="AB784" s="46"/>
      <c r="AC784" s="46" t="str">
        <f t="shared" si="69"/>
        <v/>
      </c>
      <c r="AD784" s="46"/>
      <c r="AE784" s="46"/>
      <c r="AF784" s="2111">
        <f t="shared" si="67"/>
        <v>2</v>
      </c>
      <c r="AG784" s="2111">
        <f t="shared" si="68"/>
        <v>0</v>
      </c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6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6"/>
      <c r="EK784" s="46"/>
      <c r="EL784" s="46"/>
      <c r="EM784" s="46"/>
      <c r="EN784" s="46"/>
      <c r="EO784" s="46"/>
      <c r="EP784" s="46"/>
      <c r="EQ784" s="46"/>
      <c r="ER784" s="46"/>
      <c r="ES784" s="46"/>
      <c r="ET784" s="46"/>
      <c r="EU784" s="46"/>
      <c r="EV784" s="46"/>
      <c r="EW784" s="46"/>
      <c r="EX784" s="46"/>
      <c r="EY784" s="46"/>
      <c r="EZ784" s="46"/>
      <c r="FA784" s="46"/>
      <c r="FB784" s="46"/>
      <c r="FC784" s="46"/>
      <c r="FD784" s="46"/>
      <c r="FE784" s="46"/>
      <c r="FF784" s="46"/>
      <c r="FG784" s="46"/>
      <c r="FH784" s="46"/>
      <c r="FI784" s="46"/>
      <c r="FJ784" s="46"/>
      <c r="FK784" s="46"/>
      <c r="FL784" s="46"/>
      <c r="FM784" s="46"/>
      <c r="FN784" s="46"/>
      <c r="FO784" s="46"/>
      <c r="FP784" s="46"/>
      <c r="FQ784" s="46"/>
      <c r="FR784" s="46"/>
      <c r="FS784" s="46"/>
      <c r="FT784" s="46"/>
      <c r="FU784" s="46"/>
      <c r="FV784" s="46"/>
      <c r="FW784" s="46"/>
      <c r="FX784" s="46"/>
      <c r="FY784" s="46"/>
      <c r="FZ784" s="46"/>
      <c r="GA784" s="46"/>
      <c r="GB784" s="46"/>
      <c r="GC784" s="46"/>
      <c r="GD784" s="46"/>
      <c r="GE784" s="46"/>
      <c r="GF784" s="46"/>
      <c r="GG784" s="46"/>
      <c r="GH784" s="46"/>
      <c r="GI784" s="46"/>
      <c r="GJ784" s="46"/>
      <c r="GK784" s="46"/>
      <c r="GL784" s="46"/>
      <c r="GM784" s="46"/>
      <c r="GN784" s="46"/>
      <c r="GO784" s="46"/>
      <c r="GP784" s="46"/>
      <c r="GQ784" s="46"/>
      <c r="GR784" s="46"/>
      <c r="GS784" s="46"/>
      <c r="GT784" s="46"/>
      <c r="GU784" s="46"/>
      <c r="GV784" s="46"/>
      <c r="GW784" s="46"/>
      <c r="GX784" s="46"/>
      <c r="GY784" s="46"/>
      <c r="GZ784" s="46"/>
      <c r="HA784" s="46"/>
      <c r="HB784" s="46"/>
      <c r="HC784" s="46"/>
      <c r="HD784" s="46"/>
      <c r="HE784" s="46"/>
      <c r="HF784" s="46"/>
      <c r="HG784" s="46"/>
      <c r="HH784" s="46"/>
      <c r="HI784" s="46"/>
      <c r="HJ784" s="46"/>
      <c r="HK784" s="46"/>
      <c r="HL784" s="46"/>
      <c r="HM784" s="46"/>
      <c r="HN784" s="46"/>
      <c r="HO784" s="46"/>
      <c r="HP784" s="46"/>
      <c r="HQ784" s="46"/>
      <c r="HR784" s="46"/>
      <c r="HS784" s="46"/>
      <c r="HT784" s="46"/>
      <c r="HU784" s="46"/>
      <c r="HV784" s="46"/>
      <c r="HW784" s="46"/>
      <c r="HX784" s="46"/>
      <c r="HY784" s="46"/>
      <c r="HZ784" s="46"/>
      <c r="IA784" s="46"/>
      <c r="IB784" s="46"/>
      <c r="IC784" s="46"/>
      <c r="ID784" s="46"/>
      <c r="IE784" s="46"/>
      <c r="IF784" s="46"/>
      <c r="IG784" s="46"/>
      <c r="IH784" s="46"/>
      <c r="II784" s="46"/>
      <c r="IJ784" s="46"/>
      <c r="IK784" s="46"/>
      <c r="IL784" s="46"/>
      <c r="IM784" s="46"/>
      <c r="IN784" s="46"/>
      <c r="IO784" s="46"/>
      <c r="IP784" s="46"/>
      <c r="IQ784" s="46"/>
      <c r="IR784" s="46"/>
      <c r="IS784" s="46"/>
      <c r="IT784" s="46"/>
      <c r="IU784" s="46"/>
      <c r="IV784" s="46"/>
      <c r="IW784" s="46"/>
      <c r="IX784" s="46"/>
      <c r="IY784" s="46"/>
      <c r="IZ784" s="46"/>
      <c r="JA784" s="46"/>
      <c r="JB784" s="46"/>
      <c r="JC784" s="46"/>
      <c r="JD784" s="46"/>
      <c r="JE784" s="46"/>
    </row>
    <row r="785" spans="1:265" s="7" customFormat="1" ht="15" customHeight="1" thickBot="1" x14ac:dyDescent="0.25">
      <c r="A785" s="790"/>
      <c r="B785" s="66" t="s">
        <v>549</v>
      </c>
      <c r="C785" s="74"/>
      <c r="D785" s="910" t="s">
        <v>609</v>
      </c>
      <c r="E785" s="879"/>
      <c r="F785" s="445"/>
      <c r="G785" s="446"/>
      <c r="H785" s="792" t="s">
        <v>539</v>
      </c>
      <c r="I785" s="792" t="s">
        <v>1017</v>
      </c>
      <c r="J785" s="546"/>
      <c r="K785" s="799" t="s">
        <v>1425</v>
      </c>
      <c r="L785" s="799" t="s">
        <v>97</v>
      </c>
      <c r="M785" s="811">
        <v>7</v>
      </c>
      <c r="N785" s="811" t="s">
        <v>98</v>
      </c>
      <c r="O785" s="799" t="s">
        <v>402</v>
      </c>
      <c r="P785" s="2159">
        <f t="shared" si="66"/>
        <v>2</v>
      </c>
      <c r="Q785" s="801">
        <v>2</v>
      </c>
      <c r="R785" s="802"/>
      <c r="S785" s="802"/>
      <c r="T785" s="802"/>
      <c r="U785" s="802"/>
      <c r="V785" s="802"/>
      <c r="W785" s="725"/>
      <c r="X785" s="79"/>
      <c r="Y785" s="79"/>
      <c r="Z785" s="63"/>
      <c r="AA785" s="46"/>
      <c r="AB785" s="46"/>
      <c r="AC785" s="46" t="str">
        <f t="shared" si="69"/>
        <v/>
      </c>
      <c r="AD785" s="46"/>
      <c r="AE785" s="46"/>
      <c r="AF785" s="2111">
        <f t="shared" si="67"/>
        <v>2</v>
      </c>
      <c r="AG785" s="2111">
        <f t="shared" si="68"/>
        <v>0</v>
      </c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6"/>
      <c r="CG785" s="46"/>
      <c r="CH785" s="46"/>
      <c r="CI785" s="46"/>
      <c r="CJ785" s="46"/>
      <c r="CK785" s="46"/>
      <c r="CL785" s="46"/>
      <c r="CM785" s="46"/>
      <c r="CN785" s="46"/>
      <c r="CO785" s="46"/>
      <c r="CP785" s="46"/>
      <c r="CQ785" s="46"/>
      <c r="CR785" s="46"/>
      <c r="CS785" s="46"/>
      <c r="CT785" s="46"/>
      <c r="CU785" s="46"/>
      <c r="CV785" s="46"/>
      <c r="CW785" s="46"/>
      <c r="CX785" s="46"/>
      <c r="CY785" s="46"/>
      <c r="CZ785" s="46"/>
      <c r="DA785" s="46"/>
      <c r="DB785" s="46"/>
      <c r="DC785" s="46"/>
      <c r="DD785" s="46"/>
      <c r="DE785" s="46"/>
      <c r="DF785" s="46"/>
      <c r="DG785" s="46"/>
      <c r="DH785" s="46"/>
      <c r="DI785" s="46"/>
      <c r="DJ785" s="46"/>
      <c r="DK785" s="46"/>
      <c r="DL785" s="46"/>
      <c r="DM785" s="46"/>
      <c r="DN785" s="46"/>
      <c r="DO785" s="46"/>
      <c r="DP785" s="46"/>
      <c r="DQ785" s="46"/>
      <c r="DR785" s="46"/>
      <c r="DS785" s="46"/>
      <c r="DT785" s="46"/>
      <c r="DU785" s="46"/>
      <c r="DV785" s="46"/>
      <c r="DW785" s="46"/>
      <c r="DX785" s="46"/>
      <c r="DY785" s="46"/>
      <c r="DZ785" s="46"/>
      <c r="EA785" s="46"/>
      <c r="EB785" s="46"/>
      <c r="EC785" s="46"/>
      <c r="ED785" s="46"/>
      <c r="EE785" s="46"/>
      <c r="EF785" s="46"/>
      <c r="EG785" s="46"/>
      <c r="EH785" s="46"/>
      <c r="EI785" s="46"/>
      <c r="EJ785" s="46"/>
      <c r="EK785" s="46"/>
      <c r="EL785" s="46"/>
      <c r="EM785" s="46"/>
      <c r="EN785" s="46"/>
      <c r="EO785" s="46"/>
      <c r="EP785" s="46"/>
      <c r="EQ785" s="46"/>
      <c r="ER785" s="46"/>
      <c r="ES785" s="46"/>
      <c r="ET785" s="46"/>
      <c r="EU785" s="46"/>
      <c r="EV785" s="46"/>
      <c r="EW785" s="46"/>
      <c r="EX785" s="46"/>
      <c r="EY785" s="46"/>
      <c r="EZ785" s="46"/>
      <c r="FA785" s="46"/>
      <c r="FB785" s="46"/>
      <c r="FC785" s="46"/>
      <c r="FD785" s="46"/>
      <c r="FE785" s="46"/>
      <c r="FF785" s="46"/>
      <c r="FG785" s="46"/>
      <c r="FH785" s="46"/>
      <c r="FI785" s="46"/>
      <c r="FJ785" s="46"/>
      <c r="FK785" s="46"/>
      <c r="FL785" s="46"/>
      <c r="FM785" s="46"/>
      <c r="FN785" s="46"/>
      <c r="FO785" s="46"/>
      <c r="FP785" s="46"/>
      <c r="FQ785" s="46"/>
      <c r="FR785" s="46"/>
      <c r="FS785" s="46"/>
      <c r="FT785" s="46"/>
      <c r="FU785" s="46"/>
      <c r="FV785" s="46"/>
      <c r="FW785" s="46"/>
      <c r="FX785" s="46"/>
      <c r="FY785" s="46"/>
      <c r="FZ785" s="46"/>
      <c r="GA785" s="46"/>
      <c r="GB785" s="46"/>
      <c r="GC785" s="46"/>
      <c r="GD785" s="46"/>
      <c r="GE785" s="46"/>
      <c r="GF785" s="46"/>
      <c r="GG785" s="46"/>
      <c r="GH785" s="46"/>
      <c r="GI785" s="46"/>
      <c r="GJ785" s="46"/>
      <c r="GK785" s="46"/>
      <c r="GL785" s="46"/>
      <c r="GM785" s="46"/>
      <c r="GN785" s="46"/>
      <c r="GO785" s="46"/>
      <c r="GP785" s="46"/>
      <c r="GQ785" s="46"/>
      <c r="GR785" s="46"/>
      <c r="GS785" s="46"/>
      <c r="GT785" s="46"/>
      <c r="GU785" s="46"/>
      <c r="GV785" s="46"/>
      <c r="GW785" s="46"/>
      <c r="GX785" s="46"/>
      <c r="GY785" s="46"/>
      <c r="GZ785" s="46"/>
      <c r="HA785" s="46"/>
      <c r="HB785" s="46"/>
      <c r="HC785" s="46"/>
      <c r="HD785" s="46"/>
      <c r="HE785" s="46"/>
      <c r="HF785" s="46"/>
      <c r="HG785" s="46"/>
      <c r="HH785" s="46"/>
      <c r="HI785" s="46"/>
      <c r="HJ785" s="46"/>
      <c r="HK785" s="46"/>
      <c r="HL785" s="46"/>
      <c r="HM785" s="46"/>
      <c r="HN785" s="46"/>
      <c r="HO785" s="46"/>
      <c r="HP785" s="46"/>
      <c r="HQ785" s="46"/>
      <c r="HR785" s="46"/>
      <c r="HS785" s="46"/>
      <c r="HT785" s="46"/>
      <c r="HU785" s="46"/>
      <c r="HV785" s="46"/>
      <c r="HW785" s="46"/>
      <c r="HX785" s="46"/>
      <c r="HY785" s="46"/>
      <c r="HZ785" s="46"/>
      <c r="IA785" s="46"/>
      <c r="IB785" s="46"/>
      <c r="IC785" s="46"/>
      <c r="ID785" s="46"/>
      <c r="IE785" s="46"/>
      <c r="IF785" s="46"/>
      <c r="IG785" s="46"/>
      <c r="IH785" s="46"/>
      <c r="II785" s="46"/>
      <c r="IJ785" s="46"/>
      <c r="IK785" s="46"/>
      <c r="IL785" s="46"/>
      <c r="IM785" s="46"/>
      <c r="IN785" s="46"/>
      <c r="IO785" s="46"/>
      <c r="IP785" s="46"/>
      <c r="IQ785" s="46"/>
      <c r="IR785" s="46"/>
      <c r="IS785" s="46"/>
      <c r="IT785" s="46"/>
      <c r="IU785" s="46"/>
      <c r="IV785" s="46"/>
      <c r="IW785" s="46"/>
      <c r="IX785" s="46"/>
      <c r="IY785" s="46"/>
      <c r="IZ785" s="46"/>
      <c r="JA785" s="46"/>
      <c r="JB785" s="46"/>
      <c r="JC785" s="46"/>
      <c r="JD785" s="46"/>
      <c r="JE785" s="46"/>
    </row>
    <row r="786" spans="1:265" s="7" customFormat="1" ht="15" customHeight="1" thickBot="1" x14ac:dyDescent="0.25">
      <c r="A786" s="790"/>
      <c r="B786" s="66" t="s">
        <v>549</v>
      </c>
      <c r="C786" s="74"/>
      <c r="D786" s="910" t="s">
        <v>609</v>
      </c>
      <c r="E786" s="879"/>
      <c r="F786" s="445"/>
      <c r="G786" s="446"/>
      <c r="H786" s="792" t="s">
        <v>539</v>
      </c>
      <c r="I786" s="792" t="s">
        <v>1017</v>
      </c>
      <c r="J786" s="546"/>
      <c r="K786" s="799" t="s">
        <v>1425</v>
      </c>
      <c r="L786" s="799" t="s">
        <v>97</v>
      </c>
      <c r="M786" s="811">
        <v>7</v>
      </c>
      <c r="N786" s="811" t="s">
        <v>395</v>
      </c>
      <c r="O786" s="799" t="s">
        <v>402</v>
      </c>
      <c r="P786" s="2159">
        <f t="shared" si="66"/>
        <v>2</v>
      </c>
      <c r="Q786" s="801">
        <v>2</v>
      </c>
      <c r="R786" s="802"/>
      <c r="S786" s="802"/>
      <c r="T786" s="802"/>
      <c r="U786" s="802"/>
      <c r="V786" s="802"/>
      <c r="W786" s="725"/>
      <c r="X786" s="79"/>
      <c r="Y786" s="79"/>
      <c r="Z786" s="63"/>
      <c r="AA786" s="46"/>
      <c r="AB786" s="46"/>
      <c r="AC786" s="46" t="str">
        <f t="shared" si="69"/>
        <v/>
      </c>
      <c r="AD786" s="46"/>
      <c r="AE786" s="46"/>
      <c r="AF786" s="2111">
        <f t="shared" si="67"/>
        <v>2</v>
      </c>
      <c r="AG786" s="2111">
        <f t="shared" si="68"/>
        <v>0</v>
      </c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  <c r="BP786" s="46"/>
      <c r="BQ786" s="46"/>
      <c r="BR786" s="46"/>
      <c r="BS786" s="46"/>
      <c r="BT786" s="46"/>
      <c r="BU786" s="46"/>
      <c r="BV786" s="46"/>
      <c r="BW786" s="46"/>
      <c r="BX786" s="46"/>
      <c r="BY786" s="46"/>
      <c r="BZ786" s="46"/>
      <c r="CA786" s="46"/>
      <c r="CB786" s="46"/>
      <c r="CC786" s="46"/>
      <c r="CD786" s="46"/>
      <c r="CE786" s="46"/>
      <c r="CF786" s="46"/>
      <c r="CG786" s="46"/>
      <c r="CH786" s="46"/>
      <c r="CI786" s="46"/>
      <c r="CJ786" s="46"/>
      <c r="CK786" s="46"/>
      <c r="CL786" s="46"/>
      <c r="CM786" s="46"/>
      <c r="CN786" s="46"/>
      <c r="CO786" s="46"/>
      <c r="CP786" s="46"/>
      <c r="CQ786" s="46"/>
      <c r="CR786" s="46"/>
      <c r="CS786" s="46"/>
      <c r="CT786" s="46"/>
      <c r="CU786" s="46"/>
      <c r="CV786" s="46"/>
      <c r="CW786" s="46"/>
      <c r="CX786" s="46"/>
      <c r="CY786" s="46"/>
      <c r="CZ786" s="46"/>
      <c r="DA786" s="46"/>
      <c r="DB786" s="46"/>
      <c r="DC786" s="46"/>
      <c r="DD786" s="46"/>
      <c r="DE786" s="46"/>
      <c r="DF786" s="46"/>
      <c r="DG786" s="46"/>
      <c r="DH786" s="46"/>
      <c r="DI786" s="46"/>
      <c r="DJ786" s="46"/>
      <c r="DK786" s="46"/>
      <c r="DL786" s="46"/>
      <c r="DM786" s="46"/>
      <c r="DN786" s="46"/>
      <c r="DO786" s="46"/>
      <c r="DP786" s="46"/>
      <c r="DQ786" s="46"/>
      <c r="DR786" s="46"/>
      <c r="DS786" s="46"/>
      <c r="DT786" s="46"/>
      <c r="DU786" s="46"/>
      <c r="DV786" s="46"/>
      <c r="DW786" s="46"/>
      <c r="DX786" s="46"/>
      <c r="DY786" s="46"/>
      <c r="DZ786" s="46"/>
      <c r="EA786" s="46"/>
      <c r="EB786" s="46"/>
      <c r="EC786" s="46"/>
      <c r="ED786" s="46"/>
      <c r="EE786" s="46"/>
      <c r="EF786" s="46"/>
      <c r="EG786" s="46"/>
      <c r="EH786" s="46"/>
      <c r="EI786" s="46"/>
      <c r="EJ786" s="46"/>
      <c r="EK786" s="46"/>
      <c r="EL786" s="46"/>
      <c r="EM786" s="46"/>
      <c r="EN786" s="46"/>
      <c r="EO786" s="46"/>
      <c r="EP786" s="46"/>
      <c r="EQ786" s="46"/>
      <c r="ER786" s="46"/>
      <c r="ES786" s="46"/>
      <c r="ET786" s="46"/>
      <c r="EU786" s="46"/>
      <c r="EV786" s="46"/>
      <c r="EW786" s="46"/>
      <c r="EX786" s="46"/>
      <c r="EY786" s="46"/>
      <c r="EZ786" s="46"/>
      <c r="FA786" s="46"/>
      <c r="FB786" s="46"/>
      <c r="FC786" s="46"/>
      <c r="FD786" s="46"/>
      <c r="FE786" s="46"/>
      <c r="FF786" s="46"/>
      <c r="FG786" s="46"/>
      <c r="FH786" s="46"/>
      <c r="FI786" s="46"/>
      <c r="FJ786" s="46"/>
      <c r="FK786" s="46"/>
      <c r="FL786" s="46"/>
      <c r="FM786" s="46"/>
      <c r="FN786" s="46"/>
      <c r="FO786" s="46"/>
      <c r="FP786" s="46"/>
      <c r="FQ786" s="46"/>
      <c r="FR786" s="46"/>
      <c r="FS786" s="46"/>
      <c r="FT786" s="46"/>
      <c r="FU786" s="46"/>
      <c r="FV786" s="46"/>
      <c r="FW786" s="46"/>
      <c r="FX786" s="46"/>
      <c r="FY786" s="46"/>
      <c r="FZ786" s="46"/>
      <c r="GA786" s="46"/>
      <c r="GB786" s="46"/>
      <c r="GC786" s="46"/>
      <c r="GD786" s="46"/>
      <c r="GE786" s="46"/>
      <c r="GF786" s="46"/>
      <c r="GG786" s="46"/>
      <c r="GH786" s="46"/>
      <c r="GI786" s="46"/>
      <c r="GJ786" s="46"/>
      <c r="GK786" s="46"/>
      <c r="GL786" s="46"/>
      <c r="GM786" s="46"/>
      <c r="GN786" s="46"/>
      <c r="GO786" s="46"/>
      <c r="GP786" s="46"/>
      <c r="GQ786" s="46"/>
      <c r="GR786" s="46"/>
      <c r="GS786" s="46"/>
      <c r="GT786" s="46"/>
      <c r="GU786" s="46"/>
      <c r="GV786" s="46"/>
      <c r="GW786" s="46"/>
      <c r="GX786" s="46"/>
      <c r="GY786" s="46"/>
      <c r="GZ786" s="46"/>
      <c r="HA786" s="46"/>
      <c r="HB786" s="46"/>
      <c r="HC786" s="46"/>
      <c r="HD786" s="46"/>
      <c r="HE786" s="46"/>
      <c r="HF786" s="46"/>
      <c r="HG786" s="46"/>
      <c r="HH786" s="46"/>
      <c r="HI786" s="46"/>
      <c r="HJ786" s="46"/>
      <c r="HK786" s="46"/>
      <c r="HL786" s="46"/>
      <c r="HM786" s="46"/>
      <c r="HN786" s="46"/>
      <c r="HO786" s="46"/>
      <c r="HP786" s="46"/>
      <c r="HQ786" s="46"/>
      <c r="HR786" s="46"/>
      <c r="HS786" s="46"/>
      <c r="HT786" s="46"/>
      <c r="HU786" s="46"/>
      <c r="HV786" s="46"/>
      <c r="HW786" s="46"/>
      <c r="HX786" s="46"/>
      <c r="HY786" s="46"/>
      <c r="HZ786" s="46"/>
      <c r="IA786" s="46"/>
      <c r="IB786" s="46"/>
      <c r="IC786" s="46"/>
      <c r="ID786" s="46"/>
      <c r="IE786" s="46"/>
      <c r="IF786" s="46"/>
      <c r="IG786" s="46"/>
      <c r="IH786" s="46"/>
      <c r="II786" s="46"/>
      <c r="IJ786" s="46"/>
      <c r="IK786" s="46"/>
      <c r="IL786" s="46"/>
      <c r="IM786" s="46"/>
      <c r="IN786" s="46"/>
      <c r="IO786" s="46"/>
      <c r="IP786" s="46"/>
      <c r="IQ786" s="46"/>
      <c r="IR786" s="46"/>
      <c r="IS786" s="46"/>
      <c r="IT786" s="46"/>
      <c r="IU786" s="46"/>
      <c r="IV786" s="46"/>
      <c r="IW786" s="46"/>
      <c r="IX786" s="46"/>
      <c r="IY786" s="46"/>
      <c r="IZ786" s="46"/>
      <c r="JA786" s="46"/>
      <c r="JB786" s="46"/>
      <c r="JC786" s="46"/>
      <c r="JD786" s="46"/>
      <c r="JE786" s="46"/>
    </row>
    <row r="787" spans="1:265" s="7" customFormat="1" ht="15" customHeight="1" thickBot="1" x14ac:dyDescent="0.25">
      <c r="A787" s="790"/>
      <c r="B787" s="66" t="s">
        <v>549</v>
      </c>
      <c r="C787" s="74"/>
      <c r="D787" s="910" t="s">
        <v>609</v>
      </c>
      <c r="E787" s="879"/>
      <c r="F787" s="445"/>
      <c r="G787" s="446"/>
      <c r="H787" s="792" t="s">
        <v>539</v>
      </c>
      <c r="I787" s="792" t="s">
        <v>1017</v>
      </c>
      <c r="J787" s="1756" t="s">
        <v>1424</v>
      </c>
      <c r="K787" s="212" t="s">
        <v>1505</v>
      </c>
      <c r="L787" s="799"/>
      <c r="M787" s="811"/>
      <c r="N787" s="811"/>
      <c r="O787" s="799"/>
      <c r="P787" s="2159">
        <f t="shared" si="66"/>
        <v>0</v>
      </c>
      <c r="Q787" s="801"/>
      <c r="R787" s="802"/>
      <c r="S787" s="802">
        <v>4</v>
      </c>
      <c r="T787" s="802"/>
      <c r="U787" s="802"/>
      <c r="V787" s="802"/>
      <c r="W787" s="725"/>
      <c r="X787" s="79"/>
      <c r="Y787" s="79"/>
      <c r="Z787" s="63"/>
      <c r="AA787" s="46"/>
      <c r="AB787" s="46"/>
      <c r="AC787" s="46" t="str">
        <f t="shared" si="69"/>
        <v/>
      </c>
      <c r="AD787" s="46"/>
      <c r="AE787" s="46"/>
      <c r="AF787" s="2111">
        <f t="shared" si="67"/>
        <v>0</v>
      </c>
      <c r="AG787" s="2111">
        <f t="shared" si="68"/>
        <v>4</v>
      </c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  <c r="BP787" s="46"/>
      <c r="BQ787" s="46"/>
      <c r="BR787" s="46"/>
      <c r="BS787" s="46"/>
      <c r="BT787" s="46"/>
      <c r="BU787" s="46"/>
      <c r="BV787" s="46"/>
      <c r="BW787" s="46"/>
      <c r="BX787" s="46"/>
      <c r="BY787" s="46"/>
      <c r="BZ787" s="46"/>
      <c r="CA787" s="46"/>
      <c r="CB787" s="46"/>
      <c r="CC787" s="46"/>
      <c r="CD787" s="46"/>
      <c r="CE787" s="46"/>
      <c r="CF787" s="46"/>
      <c r="CG787" s="46"/>
      <c r="CH787" s="46"/>
      <c r="CI787" s="46"/>
      <c r="CJ787" s="46"/>
      <c r="CK787" s="46"/>
      <c r="CL787" s="46"/>
      <c r="CM787" s="46"/>
      <c r="CN787" s="46"/>
      <c r="CO787" s="46"/>
      <c r="CP787" s="46"/>
      <c r="CQ787" s="46"/>
      <c r="CR787" s="46"/>
      <c r="CS787" s="46"/>
      <c r="CT787" s="46"/>
      <c r="CU787" s="46"/>
      <c r="CV787" s="46"/>
      <c r="CW787" s="46"/>
      <c r="CX787" s="46"/>
      <c r="CY787" s="46"/>
      <c r="CZ787" s="46"/>
      <c r="DA787" s="46"/>
      <c r="DB787" s="46"/>
      <c r="DC787" s="46"/>
      <c r="DD787" s="46"/>
      <c r="DE787" s="46"/>
      <c r="DF787" s="46"/>
      <c r="DG787" s="46"/>
      <c r="DH787" s="46"/>
      <c r="DI787" s="46"/>
      <c r="DJ787" s="46"/>
      <c r="DK787" s="46"/>
      <c r="DL787" s="46"/>
      <c r="DM787" s="46"/>
      <c r="DN787" s="46"/>
      <c r="DO787" s="46"/>
      <c r="DP787" s="46"/>
      <c r="DQ787" s="46"/>
      <c r="DR787" s="46"/>
      <c r="DS787" s="46"/>
      <c r="DT787" s="46"/>
      <c r="DU787" s="46"/>
      <c r="DV787" s="46"/>
      <c r="DW787" s="46"/>
      <c r="DX787" s="46"/>
      <c r="DY787" s="46"/>
      <c r="DZ787" s="46"/>
      <c r="EA787" s="46"/>
      <c r="EB787" s="46"/>
      <c r="EC787" s="46"/>
      <c r="ED787" s="46"/>
      <c r="EE787" s="46"/>
      <c r="EF787" s="46"/>
      <c r="EG787" s="46"/>
      <c r="EH787" s="46"/>
      <c r="EI787" s="46"/>
      <c r="EJ787" s="46"/>
      <c r="EK787" s="46"/>
      <c r="EL787" s="46"/>
      <c r="EM787" s="46"/>
      <c r="EN787" s="46"/>
      <c r="EO787" s="46"/>
      <c r="EP787" s="46"/>
      <c r="EQ787" s="46"/>
      <c r="ER787" s="46"/>
      <c r="ES787" s="46"/>
      <c r="ET787" s="46"/>
      <c r="EU787" s="46"/>
      <c r="EV787" s="46"/>
      <c r="EW787" s="46"/>
      <c r="EX787" s="46"/>
      <c r="EY787" s="46"/>
      <c r="EZ787" s="46"/>
      <c r="FA787" s="46"/>
      <c r="FB787" s="46"/>
      <c r="FC787" s="46"/>
      <c r="FD787" s="46"/>
      <c r="FE787" s="46"/>
      <c r="FF787" s="46"/>
      <c r="FG787" s="46"/>
      <c r="FH787" s="46"/>
      <c r="FI787" s="46"/>
      <c r="FJ787" s="46"/>
      <c r="FK787" s="46"/>
      <c r="FL787" s="46"/>
      <c r="FM787" s="46"/>
      <c r="FN787" s="46"/>
      <c r="FO787" s="46"/>
      <c r="FP787" s="46"/>
      <c r="FQ787" s="46"/>
      <c r="FR787" s="46"/>
      <c r="FS787" s="46"/>
      <c r="FT787" s="46"/>
      <c r="FU787" s="46"/>
      <c r="FV787" s="46"/>
      <c r="FW787" s="46"/>
      <c r="FX787" s="46"/>
      <c r="FY787" s="46"/>
      <c r="FZ787" s="46"/>
      <c r="GA787" s="46"/>
      <c r="GB787" s="46"/>
      <c r="GC787" s="46"/>
      <c r="GD787" s="46"/>
      <c r="GE787" s="46"/>
      <c r="GF787" s="46"/>
      <c r="GG787" s="46"/>
      <c r="GH787" s="46"/>
      <c r="GI787" s="46"/>
      <c r="GJ787" s="46"/>
      <c r="GK787" s="46"/>
      <c r="GL787" s="46"/>
      <c r="GM787" s="46"/>
      <c r="GN787" s="46"/>
      <c r="GO787" s="46"/>
      <c r="GP787" s="46"/>
      <c r="GQ787" s="46"/>
      <c r="GR787" s="46"/>
      <c r="GS787" s="46"/>
      <c r="GT787" s="46"/>
      <c r="GU787" s="46"/>
      <c r="GV787" s="46"/>
      <c r="GW787" s="46"/>
      <c r="GX787" s="46"/>
      <c r="GY787" s="46"/>
      <c r="GZ787" s="46"/>
      <c r="HA787" s="46"/>
      <c r="HB787" s="46"/>
      <c r="HC787" s="46"/>
      <c r="HD787" s="46"/>
      <c r="HE787" s="46"/>
      <c r="HF787" s="46"/>
      <c r="HG787" s="46"/>
      <c r="HH787" s="46"/>
      <c r="HI787" s="46"/>
      <c r="HJ787" s="46"/>
      <c r="HK787" s="46"/>
      <c r="HL787" s="46"/>
      <c r="HM787" s="46"/>
      <c r="HN787" s="46"/>
      <c r="HO787" s="46"/>
      <c r="HP787" s="46"/>
      <c r="HQ787" s="46"/>
      <c r="HR787" s="46"/>
      <c r="HS787" s="46"/>
      <c r="HT787" s="46"/>
      <c r="HU787" s="46"/>
      <c r="HV787" s="46"/>
      <c r="HW787" s="46"/>
      <c r="HX787" s="46"/>
      <c r="HY787" s="46"/>
      <c r="HZ787" s="46"/>
      <c r="IA787" s="46"/>
      <c r="IB787" s="46"/>
      <c r="IC787" s="46"/>
      <c r="ID787" s="46"/>
      <c r="IE787" s="46"/>
      <c r="IF787" s="46"/>
      <c r="IG787" s="46"/>
      <c r="IH787" s="46"/>
      <c r="II787" s="46"/>
      <c r="IJ787" s="46"/>
      <c r="IK787" s="46"/>
      <c r="IL787" s="46"/>
      <c r="IM787" s="46"/>
      <c r="IN787" s="46"/>
      <c r="IO787" s="46"/>
      <c r="IP787" s="46"/>
      <c r="IQ787" s="46"/>
      <c r="IR787" s="46"/>
      <c r="IS787" s="46"/>
      <c r="IT787" s="46"/>
      <c r="IU787" s="46"/>
      <c r="IV787" s="46"/>
      <c r="IW787" s="46"/>
      <c r="IX787" s="46"/>
      <c r="IY787" s="46"/>
      <c r="IZ787" s="46"/>
      <c r="JA787" s="46"/>
      <c r="JB787" s="46"/>
      <c r="JC787" s="46"/>
      <c r="JD787" s="46"/>
      <c r="JE787" s="46"/>
    </row>
    <row r="788" spans="1:265" s="7" customFormat="1" ht="15" customHeight="1" thickBot="1" x14ac:dyDescent="0.25">
      <c r="A788" s="790"/>
      <c r="B788" s="66" t="s">
        <v>549</v>
      </c>
      <c r="C788" s="74"/>
      <c r="D788" s="910" t="s">
        <v>609</v>
      </c>
      <c r="E788" s="879"/>
      <c r="F788" s="445"/>
      <c r="G788" s="446"/>
      <c r="H788" s="792" t="s">
        <v>539</v>
      </c>
      <c r="I788" s="792" t="s">
        <v>1017</v>
      </c>
      <c r="J788" s="1756" t="s">
        <v>1424</v>
      </c>
      <c r="K788" s="212" t="s">
        <v>1506</v>
      </c>
      <c r="L788" s="799"/>
      <c r="M788" s="811"/>
      <c r="N788" s="811"/>
      <c r="O788" s="799"/>
      <c r="P788" s="2159">
        <f t="shared" si="66"/>
        <v>0</v>
      </c>
      <c r="Q788" s="801"/>
      <c r="R788" s="802"/>
      <c r="S788" s="802">
        <v>2</v>
      </c>
      <c r="T788" s="802"/>
      <c r="U788" s="802"/>
      <c r="V788" s="802"/>
      <c r="W788" s="725"/>
      <c r="X788" s="79"/>
      <c r="Y788" s="79"/>
      <c r="Z788" s="63"/>
      <c r="AA788" s="46"/>
      <c r="AB788" s="46"/>
      <c r="AC788" s="46" t="str">
        <f t="shared" si="69"/>
        <v/>
      </c>
      <c r="AD788" s="46"/>
      <c r="AE788" s="46"/>
      <c r="AF788" s="2111">
        <f t="shared" si="67"/>
        <v>0</v>
      </c>
      <c r="AG788" s="2111">
        <f t="shared" si="68"/>
        <v>2</v>
      </c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  <c r="BP788" s="46"/>
      <c r="BQ788" s="46"/>
      <c r="BR788" s="46"/>
      <c r="BS788" s="46"/>
      <c r="BT788" s="46"/>
      <c r="BU788" s="46"/>
      <c r="BV788" s="46"/>
      <c r="BW788" s="46"/>
      <c r="BX788" s="46"/>
      <c r="BY788" s="46"/>
      <c r="BZ788" s="46"/>
      <c r="CA788" s="46"/>
      <c r="CB788" s="46"/>
      <c r="CC788" s="46"/>
      <c r="CD788" s="46"/>
      <c r="CE788" s="46"/>
      <c r="CF788" s="46"/>
      <c r="CG788" s="46"/>
      <c r="CH788" s="46"/>
      <c r="CI788" s="46"/>
      <c r="CJ788" s="46"/>
      <c r="CK788" s="46"/>
      <c r="CL788" s="46"/>
      <c r="CM788" s="46"/>
      <c r="CN788" s="46"/>
      <c r="CO788" s="46"/>
      <c r="CP788" s="46"/>
      <c r="CQ788" s="46"/>
      <c r="CR788" s="46"/>
      <c r="CS788" s="46"/>
      <c r="CT788" s="46"/>
      <c r="CU788" s="46"/>
      <c r="CV788" s="46"/>
      <c r="CW788" s="46"/>
      <c r="CX788" s="46"/>
      <c r="CY788" s="46"/>
      <c r="CZ788" s="46"/>
      <c r="DA788" s="46"/>
      <c r="DB788" s="46"/>
      <c r="DC788" s="46"/>
      <c r="DD788" s="46"/>
      <c r="DE788" s="46"/>
      <c r="DF788" s="46"/>
      <c r="DG788" s="46"/>
      <c r="DH788" s="46"/>
      <c r="DI788" s="46"/>
      <c r="DJ788" s="46"/>
      <c r="DK788" s="46"/>
      <c r="DL788" s="46"/>
      <c r="DM788" s="46"/>
      <c r="DN788" s="46"/>
      <c r="DO788" s="46"/>
      <c r="DP788" s="46"/>
      <c r="DQ788" s="46"/>
      <c r="DR788" s="46"/>
      <c r="DS788" s="46"/>
      <c r="DT788" s="46"/>
      <c r="DU788" s="46"/>
      <c r="DV788" s="46"/>
      <c r="DW788" s="46"/>
      <c r="DX788" s="46"/>
      <c r="DY788" s="46"/>
      <c r="DZ788" s="46"/>
      <c r="EA788" s="46"/>
      <c r="EB788" s="46"/>
      <c r="EC788" s="46"/>
      <c r="ED788" s="46"/>
      <c r="EE788" s="46"/>
      <c r="EF788" s="46"/>
      <c r="EG788" s="46"/>
      <c r="EH788" s="46"/>
      <c r="EI788" s="46"/>
      <c r="EJ788" s="46"/>
      <c r="EK788" s="46"/>
      <c r="EL788" s="46"/>
      <c r="EM788" s="46"/>
      <c r="EN788" s="46"/>
      <c r="EO788" s="46"/>
      <c r="EP788" s="46"/>
      <c r="EQ788" s="46"/>
      <c r="ER788" s="46"/>
      <c r="ES788" s="46"/>
      <c r="ET788" s="46"/>
      <c r="EU788" s="46"/>
      <c r="EV788" s="46"/>
      <c r="EW788" s="46"/>
      <c r="EX788" s="46"/>
      <c r="EY788" s="46"/>
      <c r="EZ788" s="46"/>
      <c r="FA788" s="46"/>
      <c r="FB788" s="46"/>
      <c r="FC788" s="46"/>
      <c r="FD788" s="46"/>
      <c r="FE788" s="46"/>
      <c r="FF788" s="46"/>
      <c r="FG788" s="46"/>
      <c r="FH788" s="46"/>
      <c r="FI788" s="46"/>
      <c r="FJ788" s="46"/>
      <c r="FK788" s="46"/>
      <c r="FL788" s="46"/>
      <c r="FM788" s="46"/>
      <c r="FN788" s="46"/>
      <c r="FO788" s="46"/>
      <c r="FP788" s="46"/>
      <c r="FQ788" s="46"/>
      <c r="FR788" s="46"/>
      <c r="FS788" s="46"/>
      <c r="FT788" s="46"/>
      <c r="FU788" s="46"/>
      <c r="FV788" s="46"/>
      <c r="FW788" s="46"/>
      <c r="FX788" s="46"/>
      <c r="FY788" s="46"/>
      <c r="FZ788" s="46"/>
      <c r="GA788" s="46"/>
      <c r="GB788" s="46"/>
      <c r="GC788" s="46"/>
      <c r="GD788" s="46"/>
      <c r="GE788" s="46"/>
      <c r="GF788" s="46"/>
      <c r="GG788" s="46"/>
      <c r="GH788" s="46"/>
      <c r="GI788" s="46"/>
      <c r="GJ788" s="46"/>
      <c r="GK788" s="46"/>
      <c r="GL788" s="46"/>
      <c r="GM788" s="46"/>
      <c r="GN788" s="46"/>
      <c r="GO788" s="46"/>
      <c r="GP788" s="46"/>
      <c r="GQ788" s="46"/>
      <c r="GR788" s="46"/>
      <c r="GS788" s="46"/>
      <c r="GT788" s="46"/>
      <c r="GU788" s="46"/>
      <c r="GV788" s="46"/>
      <c r="GW788" s="46"/>
      <c r="GX788" s="46"/>
      <c r="GY788" s="46"/>
      <c r="GZ788" s="46"/>
      <c r="HA788" s="46"/>
      <c r="HB788" s="46"/>
      <c r="HC788" s="46"/>
      <c r="HD788" s="46"/>
      <c r="HE788" s="46"/>
      <c r="HF788" s="46"/>
      <c r="HG788" s="46"/>
      <c r="HH788" s="46"/>
      <c r="HI788" s="46"/>
      <c r="HJ788" s="46"/>
      <c r="HK788" s="46"/>
      <c r="HL788" s="46"/>
      <c r="HM788" s="46"/>
      <c r="HN788" s="46"/>
      <c r="HO788" s="46"/>
      <c r="HP788" s="46"/>
      <c r="HQ788" s="46"/>
      <c r="HR788" s="46"/>
      <c r="HS788" s="46"/>
      <c r="HT788" s="46"/>
      <c r="HU788" s="46"/>
      <c r="HV788" s="46"/>
      <c r="HW788" s="46"/>
      <c r="HX788" s="46"/>
      <c r="HY788" s="46"/>
      <c r="HZ788" s="46"/>
      <c r="IA788" s="46"/>
      <c r="IB788" s="46"/>
      <c r="IC788" s="46"/>
      <c r="ID788" s="46"/>
      <c r="IE788" s="46"/>
      <c r="IF788" s="46"/>
      <c r="IG788" s="46"/>
      <c r="IH788" s="46"/>
      <c r="II788" s="46"/>
      <c r="IJ788" s="46"/>
      <c r="IK788" s="46"/>
      <c r="IL788" s="46"/>
      <c r="IM788" s="46"/>
      <c r="IN788" s="46"/>
      <c r="IO788" s="46"/>
      <c r="IP788" s="46"/>
      <c r="IQ788" s="46"/>
      <c r="IR788" s="46"/>
      <c r="IS788" s="46"/>
      <c r="IT788" s="46"/>
      <c r="IU788" s="46"/>
      <c r="IV788" s="46"/>
      <c r="IW788" s="46"/>
      <c r="IX788" s="46"/>
      <c r="IY788" s="46"/>
      <c r="IZ788" s="46"/>
      <c r="JA788" s="46"/>
      <c r="JB788" s="46"/>
      <c r="JC788" s="46"/>
      <c r="JD788" s="46"/>
      <c r="JE788" s="46"/>
    </row>
    <row r="789" spans="1:265" s="7" customFormat="1" ht="15" customHeight="1" thickBot="1" x14ac:dyDescent="0.25">
      <c r="A789" s="790"/>
      <c r="B789" s="66" t="s">
        <v>549</v>
      </c>
      <c r="C789" s="74"/>
      <c r="D789" s="910" t="s">
        <v>609</v>
      </c>
      <c r="E789" s="879"/>
      <c r="F789" s="445"/>
      <c r="G789" s="446"/>
      <c r="H789" s="792" t="s">
        <v>539</v>
      </c>
      <c r="I789" s="792" t="s">
        <v>1017</v>
      </c>
      <c r="J789" s="1779" t="s">
        <v>1425</v>
      </c>
      <c r="K789" s="799" t="s">
        <v>1495</v>
      </c>
      <c r="L789" s="799"/>
      <c r="M789" s="811"/>
      <c r="N789" s="811"/>
      <c r="O789" s="799"/>
      <c r="P789" s="2159">
        <f t="shared" si="66"/>
        <v>0</v>
      </c>
      <c r="Q789" s="801"/>
      <c r="R789" s="802"/>
      <c r="S789" s="802"/>
      <c r="T789" s="802">
        <v>4</v>
      </c>
      <c r="U789" s="802"/>
      <c r="V789" s="802"/>
      <c r="W789" s="725"/>
      <c r="X789" s="79"/>
      <c r="Y789" s="79"/>
      <c r="Z789" s="63"/>
      <c r="AA789" s="46"/>
      <c r="AB789" s="46"/>
      <c r="AC789" s="46" t="str">
        <f t="shared" si="69"/>
        <v/>
      </c>
      <c r="AD789" s="46"/>
      <c r="AE789" s="46"/>
      <c r="AF789" s="2111">
        <f t="shared" si="67"/>
        <v>0</v>
      </c>
      <c r="AG789" s="2111">
        <f t="shared" si="68"/>
        <v>0</v>
      </c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  <c r="BP789" s="46"/>
      <c r="BQ789" s="46"/>
      <c r="BR789" s="46"/>
      <c r="BS789" s="46"/>
      <c r="BT789" s="46"/>
      <c r="BU789" s="46"/>
      <c r="BV789" s="46"/>
      <c r="BW789" s="46"/>
      <c r="BX789" s="46"/>
      <c r="BY789" s="46"/>
      <c r="BZ789" s="46"/>
      <c r="CA789" s="46"/>
      <c r="CB789" s="46"/>
      <c r="CC789" s="46"/>
      <c r="CD789" s="46"/>
      <c r="CE789" s="46"/>
      <c r="CF789" s="46"/>
      <c r="CG789" s="46"/>
      <c r="CH789" s="46"/>
      <c r="CI789" s="46"/>
      <c r="CJ789" s="46"/>
      <c r="CK789" s="46"/>
      <c r="CL789" s="46"/>
      <c r="CM789" s="46"/>
      <c r="CN789" s="46"/>
      <c r="CO789" s="46"/>
      <c r="CP789" s="46"/>
      <c r="CQ789" s="46"/>
      <c r="CR789" s="46"/>
      <c r="CS789" s="46"/>
      <c r="CT789" s="46"/>
      <c r="CU789" s="46"/>
      <c r="CV789" s="46"/>
      <c r="CW789" s="46"/>
      <c r="CX789" s="46"/>
      <c r="CY789" s="46"/>
      <c r="CZ789" s="46"/>
      <c r="DA789" s="46"/>
      <c r="DB789" s="46"/>
      <c r="DC789" s="46"/>
      <c r="DD789" s="46"/>
      <c r="DE789" s="46"/>
      <c r="DF789" s="46"/>
      <c r="DG789" s="46"/>
      <c r="DH789" s="46"/>
      <c r="DI789" s="46"/>
      <c r="DJ789" s="46"/>
      <c r="DK789" s="46"/>
      <c r="DL789" s="46"/>
      <c r="DM789" s="46"/>
      <c r="DN789" s="46"/>
      <c r="DO789" s="46"/>
      <c r="DP789" s="46"/>
      <c r="DQ789" s="46"/>
      <c r="DR789" s="46"/>
      <c r="DS789" s="46"/>
      <c r="DT789" s="46"/>
      <c r="DU789" s="46"/>
      <c r="DV789" s="46"/>
      <c r="DW789" s="46"/>
      <c r="DX789" s="46"/>
      <c r="DY789" s="46"/>
      <c r="DZ789" s="46"/>
      <c r="EA789" s="46"/>
      <c r="EB789" s="46"/>
      <c r="EC789" s="46"/>
      <c r="ED789" s="46"/>
      <c r="EE789" s="46"/>
      <c r="EF789" s="46"/>
      <c r="EG789" s="46"/>
      <c r="EH789" s="46"/>
      <c r="EI789" s="46"/>
      <c r="EJ789" s="46"/>
      <c r="EK789" s="46"/>
      <c r="EL789" s="46"/>
      <c r="EM789" s="46"/>
      <c r="EN789" s="46"/>
      <c r="EO789" s="46"/>
      <c r="EP789" s="46"/>
      <c r="EQ789" s="46"/>
      <c r="ER789" s="46"/>
      <c r="ES789" s="46"/>
      <c r="ET789" s="46"/>
      <c r="EU789" s="46"/>
      <c r="EV789" s="46"/>
      <c r="EW789" s="46"/>
      <c r="EX789" s="46"/>
      <c r="EY789" s="46"/>
      <c r="EZ789" s="46"/>
      <c r="FA789" s="46"/>
      <c r="FB789" s="46"/>
      <c r="FC789" s="46"/>
      <c r="FD789" s="46"/>
      <c r="FE789" s="46"/>
      <c r="FF789" s="46"/>
      <c r="FG789" s="46"/>
      <c r="FH789" s="46"/>
      <c r="FI789" s="46"/>
      <c r="FJ789" s="46"/>
      <c r="FK789" s="46"/>
      <c r="FL789" s="46"/>
      <c r="FM789" s="46"/>
      <c r="FN789" s="46"/>
      <c r="FO789" s="46"/>
      <c r="FP789" s="46"/>
      <c r="FQ789" s="46"/>
      <c r="FR789" s="46"/>
      <c r="FS789" s="46"/>
      <c r="FT789" s="46"/>
      <c r="FU789" s="46"/>
      <c r="FV789" s="46"/>
      <c r="FW789" s="46"/>
      <c r="FX789" s="46"/>
      <c r="FY789" s="46"/>
      <c r="FZ789" s="46"/>
      <c r="GA789" s="46"/>
      <c r="GB789" s="46"/>
      <c r="GC789" s="46"/>
      <c r="GD789" s="46"/>
      <c r="GE789" s="46"/>
      <c r="GF789" s="46"/>
      <c r="GG789" s="46"/>
      <c r="GH789" s="46"/>
      <c r="GI789" s="46"/>
      <c r="GJ789" s="46"/>
      <c r="GK789" s="46"/>
      <c r="GL789" s="46"/>
      <c r="GM789" s="46"/>
      <c r="GN789" s="46"/>
      <c r="GO789" s="46"/>
      <c r="GP789" s="46"/>
      <c r="GQ789" s="46"/>
      <c r="GR789" s="46"/>
      <c r="GS789" s="46"/>
      <c r="GT789" s="46"/>
      <c r="GU789" s="46"/>
      <c r="GV789" s="46"/>
      <c r="GW789" s="46"/>
      <c r="GX789" s="46"/>
      <c r="GY789" s="46"/>
      <c r="GZ789" s="46"/>
      <c r="HA789" s="46"/>
      <c r="HB789" s="46"/>
      <c r="HC789" s="46"/>
      <c r="HD789" s="46"/>
      <c r="HE789" s="46"/>
      <c r="HF789" s="46"/>
      <c r="HG789" s="46"/>
      <c r="HH789" s="46"/>
      <c r="HI789" s="46"/>
      <c r="HJ789" s="46"/>
      <c r="HK789" s="46"/>
      <c r="HL789" s="46"/>
      <c r="HM789" s="46"/>
      <c r="HN789" s="46"/>
      <c r="HO789" s="46"/>
      <c r="HP789" s="46"/>
      <c r="HQ789" s="46"/>
      <c r="HR789" s="46"/>
      <c r="HS789" s="46"/>
      <c r="HT789" s="46"/>
      <c r="HU789" s="46"/>
      <c r="HV789" s="46"/>
      <c r="HW789" s="46"/>
      <c r="HX789" s="46"/>
      <c r="HY789" s="46"/>
      <c r="HZ789" s="46"/>
      <c r="IA789" s="46"/>
      <c r="IB789" s="46"/>
      <c r="IC789" s="46"/>
      <c r="ID789" s="46"/>
      <c r="IE789" s="46"/>
      <c r="IF789" s="46"/>
      <c r="IG789" s="46"/>
      <c r="IH789" s="46"/>
      <c r="II789" s="46"/>
      <c r="IJ789" s="46"/>
      <c r="IK789" s="46"/>
      <c r="IL789" s="46"/>
      <c r="IM789" s="46"/>
      <c r="IN789" s="46"/>
      <c r="IO789" s="46"/>
      <c r="IP789" s="46"/>
      <c r="IQ789" s="46"/>
      <c r="IR789" s="46"/>
      <c r="IS789" s="46"/>
      <c r="IT789" s="46"/>
      <c r="IU789" s="46"/>
      <c r="IV789" s="46"/>
      <c r="IW789" s="46"/>
      <c r="IX789" s="46"/>
      <c r="IY789" s="46"/>
      <c r="IZ789" s="46"/>
      <c r="JA789" s="46"/>
      <c r="JB789" s="46"/>
      <c r="JC789" s="46"/>
      <c r="JD789" s="46"/>
      <c r="JE789" s="46"/>
    </row>
    <row r="790" spans="1:265" s="7" customFormat="1" ht="15" customHeight="1" thickBot="1" x14ac:dyDescent="0.25">
      <c r="A790" s="790"/>
      <c r="B790" s="66" t="s">
        <v>549</v>
      </c>
      <c r="C790" s="74"/>
      <c r="D790" s="910" t="s">
        <v>609</v>
      </c>
      <c r="E790" s="879"/>
      <c r="F790" s="445"/>
      <c r="G790" s="446"/>
      <c r="H790" s="792" t="s">
        <v>539</v>
      </c>
      <c r="I790" s="792" t="s">
        <v>1017</v>
      </c>
      <c r="J790" s="1740" t="s">
        <v>1425</v>
      </c>
      <c r="K790" s="799" t="s">
        <v>1732</v>
      </c>
      <c r="L790" s="799"/>
      <c r="M790" s="811"/>
      <c r="N790" s="811"/>
      <c r="O790" s="799"/>
      <c r="P790" s="2159">
        <f t="shared" si="66"/>
        <v>0</v>
      </c>
      <c r="Q790" s="801"/>
      <c r="R790" s="802"/>
      <c r="S790" s="802"/>
      <c r="T790" s="802">
        <v>5</v>
      </c>
      <c r="U790" s="802"/>
      <c r="V790" s="802"/>
      <c r="W790" s="725"/>
      <c r="X790" s="79"/>
      <c r="Y790" s="79"/>
      <c r="Z790" s="63"/>
      <c r="AA790" s="46"/>
      <c r="AB790" s="46"/>
      <c r="AC790" s="46" t="str">
        <f t="shared" si="69"/>
        <v/>
      </c>
      <c r="AD790" s="46" t="s">
        <v>2077</v>
      </c>
      <c r="AE790" s="46"/>
      <c r="AF790" s="2111">
        <f t="shared" si="67"/>
        <v>0</v>
      </c>
      <c r="AG790" s="2111">
        <f t="shared" si="68"/>
        <v>0</v>
      </c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6"/>
      <c r="EK790" s="46"/>
      <c r="EL790" s="46"/>
      <c r="EM790" s="46"/>
      <c r="EN790" s="46"/>
      <c r="EO790" s="46"/>
      <c r="EP790" s="46"/>
      <c r="EQ790" s="46"/>
      <c r="ER790" s="46"/>
      <c r="ES790" s="46"/>
      <c r="ET790" s="46"/>
      <c r="EU790" s="46"/>
      <c r="EV790" s="46"/>
      <c r="EW790" s="46"/>
      <c r="EX790" s="46"/>
      <c r="EY790" s="46"/>
      <c r="EZ790" s="46"/>
      <c r="FA790" s="46"/>
      <c r="FB790" s="46"/>
      <c r="FC790" s="46"/>
      <c r="FD790" s="46"/>
      <c r="FE790" s="46"/>
      <c r="FF790" s="46"/>
      <c r="FG790" s="46"/>
      <c r="FH790" s="46"/>
      <c r="FI790" s="46"/>
      <c r="FJ790" s="46"/>
      <c r="FK790" s="46"/>
      <c r="FL790" s="46"/>
      <c r="FM790" s="46"/>
      <c r="FN790" s="46"/>
      <c r="FO790" s="46"/>
      <c r="FP790" s="46"/>
      <c r="FQ790" s="46"/>
      <c r="FR790" s="46"/>
      <c r="FS790" s="46"/>
      <c r="FT790" s="46"/>
      <c r="FU790" s="46"/>
      <c r="FV790" s="46"/>
      <c r="FW790" s="46"/>
      <c r="FX790" s="46"/>
      <c r="FY790" s="46"/>
      <c r="FZ790" s="46"/>
      <c r="GA790" s="46"/>
      <c r="GB790" s="46"/>
      <c r="GC790" s="46"/>
      <c r="GD790" s="46"/>
      <c r="GE790" s="46"/>
      <c r="GF790" s="46"/>
      <c r="GG790" s="46"/>
      <c r="GH790" s="46"/>
      <c r="GI790" s="46"/>
      <c r="GJ790" s="46"/>
      <c r="GK790" s="46"/>
      <c r="GL790" s="46"/>
      <c r="GM790" s="46"/>
      <c r="GN790" s="46"/>
      <c r="GO790" s="46"/>
      <c r="GP790" s="46"/>
      <c r="GQ790" s="46"/>
      <c r="GR790" s="46"/>
      <c r="GS790" s="46"/>
      <c r="GT790" s="46"/>
      <c r="GU790" s="46"/>
      <c r="GV790" s="46"/>
      <c r="GW790" s="46"/>
      <c r="GX790" s="46"/>
      <c r="GY790" s="46"/>
      <c r="GZ790" s="46"/>
      <c r="HA790" s="46"/>
      <c r="HB790" s="46"/>
      <c r="HC790" s="46"/>
      <c r="HD790" s="46"/>
      <c r="HE790" s="46"/>
      <c r="HF790" s="46"/>
      <c r="HG790" s="46"/>
      <c r="HH790" s="46"/>
      <c r="HI790" s="46"/>
      <c r="HJ790" s="46"/>
      <c r="HK790" s="46"/>
      <c r="HL790" s="46"/>
      <c r="HM790" s="46"/>
      <c r="HN790" s="46"/>
      <c r="HO790" s="46"/>
      <c r="HP790" s="46"/>
      <c r="HQ790" s="46"/>
      <c r="HR790" s="46"/>
      <c r="HS790" s="46"/>
      <c r="HT790" s="46"/>
      <c r="HU790" s="46"/>
      <c r="HV790" s="46"/>
      <c r="HW790" s="46"/>
      <c r="HX790" s="46"/>
      <c r="HY790" s="46"/>
      <c r="HZ790" s="46"/>
      <c r="IA790" s="46"/>
      <c r="IB790" s="46"/>
      <c r="IC790" s="46"/>
      <c r="ID790" s="46"/>
      <c r="IE790" s="46"/>
      <c r="IF790" s="46"/>
      <c r="IG790" s="46"/>
      <c r="IH790" s="46"/>
      <c r="II790" s="46"/>
      <c r="IJ790" s="46"/>
      <c r="IK790" s="46"/>
      <c r="IL790" s="46"/>
      <c r="IM790" s="46"/>
      <c r="IN790" s="46"/>
      <c r="IO790" s="46"/>
      <c r="IP790" s="46"/>
      <c r="IQ790" s="46"/>
      <c r="IR790" s="46"/>
      <c r="IS790" s="46"/>
      <c r="IT790" s="46"/>
      <c r="IU790" s="46"/>
      <c r="IV790" s="46"/>
      <c r="IW790" s="46"/>
      <c r="IX790" s="46"/>
      <c r="IY790" s="46"/>
      <c r="IZ790" s="46"/>
      <c r="JA790" s="46"/>
      <c r="JB790" s="46"/>
      <c r="JC790" s="46"/>
      <c r="JD790" s="46"/>
      <c r="JE790" s="46"/>
    </row>
    <row r="791" spans="1:265" s="7" customFormat="1" ht="15" customHeight="1" thickBot="1" x14ac:dyDescent="0.25">
      <c r="A791" s="790"/>
      <c r="B791" s="66" t="s">
        <v>549</v>
      </c>
      <c r="C791" s="74"/>
      <c r="D791" s="911" t="s">
        <v>609</v>
      </c>
      <c r="E791" s="879"/>
      <c r="F791" s="445"/>
      <c r="G791" s="446"/>
      <c r="H791" s="794" t="s">
        <v>539</v>
      </c>
      <c r="I791" s="794" t="s">
        <v>1017</v>
      </c>
      <c r="J791" s="1808" t="s">
        <v>96</v>
      </c>
      <c r="K791" s="800" t="s">
        <v>1832</v>
      </c>
      <c r="L791" s="800"/>
      <c r="M791" s="812"/>
      <c r="N791" s="812"/>
      <c r="O791" s="800"/>
      <c r="P791" s="2159">
        <f t="shared" si="66"/>
        <v>0</v>
      </c>
      <c r="Q791" s="807"/>
      <c r="R791" s="808"/>
      <c r="S791" s="808"/>
      <c r="T791" s="808"/>
      <c r="U791" s="808"/>
      <c r="V791" s="808">
        <v>4</v>
      </c>
      <c r="W791" s="748"/>
      <c r="X791" s="109">
        <f>SUM(Q778:W791)</f>
        <v>40</v>
      </c>
      <c r="Y791" s="109">
        <f>X791</f>
        <v>40</v>
      </c>
      <c r="Z791" s="63"/>
      <c r="AA791" s="46"/>
      <c r="AB791" s="46"/>
      <c r="AC791" s="46" t="str">
        <f t="shared" si="69"/>
        <v/>
      </c>
      <c r="AD791" s="46"/>
      <c r="AE791" s="46"/>
      <c r="AF791" s="2111">
        <f t="shared" si="67"/>
        <v>0</v>
      </c>
      <c r="AG791" s="2111">
        <f t="shared" si="68"/>
        <v>0</v>
      </c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  <c r="HJ791" s="46"/>
      <c r="HK791" s="46"/>
      <c r="HL791" s="46"/>
      <c r="HM791" s="46"/>
      <c r="HN791" s="46"/>
      <c r="HO791" s="46"/>
      <c r="HP791" s="46"/>
      <c r="HQ791" s="46"/>
      <c r="HR791" s="46"/>
      <c r="HS791" s="46"/>
      <c r="HT791" s="46"/>
      <c r="HU791" s="46"/>
      <c r="HV791" s="46"/>
      <c r="HW791" s="46"/>
      <c r="HX791" s="46"/>
      <c r="HY791" s="46"/>
      <c r="HZ791" s="46"/>
      <c r="IA791" s="46"/>
      <c r="IB791" s="46"/>
      <c r="IC791" s="46"/>
      <c r="ID791" s="46"/>
      <c r="IE791" s="46"/>
      <c r="IF791" s="46"/>
      <c r="IG791" s="46"/>
      <c r="IH791" s="46"/>
      <c r="II791" s="46"/>
      <c r="IJ791" s="46"/>
      <c r="IK791" s="46"/>
      <c r="IL791" s="46"/>
      <c r="IM791" s="46"/>
      <c r="IN791" s="46"/>
      <c r="IO791" s="46"/>
      <c r="IP791" s="46"/>
      <c r="IQ791" s="46"/>
      <c r="IR791" s="46"/>
      <c r="IS791" s="46"/>
      <c r="IT791" s="46"/>
      <c r="IU791" s="46"/>
      <c r="IV791" s="46"/>
      <c r="IW791" s="46"/>
      <c r="IX791" s="46"/>
      <c r="IY791" s="46"/>
      <c r="IZ791" s="46"/>
      <c r="JA791" s="46"/>
      <c r="JB791" s="46"/>
      <c r="JC791" s="46"/>
      <c r="JD791" s="46"/>
      <c r="JE791" s="46"/>
    </row>
    <row r="792" spans="1:265" s="7" customFormat="1" ht="15" customHeight="1" thickBot="1" x14ac:dyDescent="0.25">
      <c r="A792" s="273">
        <f>A778+1</f>
        <v>82</v>
      </c>
      <c r="B792" s="630" t="s">
        <v>1111</v>
      </c>
      <c r="C792" s="111" t="s">
        <v>35</v>
      </c>
      <c r="D792" s="882" t="s">
        <v>866</v>
      </c>
      <c r="E792" s="861" t="s">
        <v>88</v>
      </c>
      <c r="F792" s="435" t="s">
        <v>904</v>
      </c>
      <c r="G792" s="436" t="s">
        <v>905</v>
      </c>
      <c r="H792" s="202" t="s">
        <v>351</v>
      </c>
      <c r="I792" s="202" t="s">
        <v>352</v>
      </c>
      <c r="J792" s="202"/>
      <c r="K792" s="224" t="s">
        <v>1392</v>
      </c>
      <c r="L792" s="224" t="s">
        <v>401</v>
      </c>
      <c r="M792" s="398">
        <v>3</v>
      </c>
      <c r="N792" s="398" t="s">
        <v>24</v>
      </c>
      <c r="O792" s="224" t="s">
        <v>348</v>
      </c>
      <c r="P792" s="2159">
        <f t="shared" si="66"/>
        <v>4</v>
      </c>
      <c r="Q792" s="294">
        <v>3</v>
      </c>
      <c r="R792" s="295">
        <v>1</v>
      </c>
      <c r="S792" s="295"/>
      <c r="T792" s="295"/>
      <c r="U792" s="295"/>
      <c r="V792" s="295"/>
      <c r="W792" s="296"/>
      <c r="X792" s="121"/>
      <c r="Y792" s="121"/>
      <c r="Z792" s="63" t="str">
        <f>C792</f>
        <v>TC</v>
      </c>
      <c r="AA792" s="46" t="s">
        <v>874</v>
      </c>
      <c r="AB792" s="46" t="s">
        <v>880</v>
      </c>
      <c r="AC792" s="46">
        <f t="shared" si="69"/>
        <v>13</v>
      </c>
      <c r="AD792" s="46"/>
      <c r="AE792" s="46"/>
      <c r="AF792" s="2111">
        <f t="shared" si="67"/>
        <v>4</v>
      </c>
      <c r="AG792" s="2111">
        <f t="shared" si="68"/>
        <v>0</v>
      </c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  <c r="CB792" s="46"/>
      <c r="CC792" s="46"/>
      <c r="CD792" s="46"/>
      <c r="CE792" s="46"/>
      <c r="CF792" s="46"/>
      <c r="CG792" s="46"/>
      <c r="CH792" s="46"/>
      <c r="CI792" s="46"/>
      <c r="CJ792" s="46"/>
      <c r="CK792" s="46"/>
      <c r="CL792" s="46"/>
      <c r="CM792" s="46"/>
      <c r="CN792" s="46"/>
      <c r="CO792" s="46"/>
      <c r="CP792" s="46"/>
      <c r="CQ792" s="46"/>
      <c r="CR792" s="46"/>
      <c r="CS792" s="46"/>
      <c r="CT792" s="46"/>
      <c r="CU792" s="46"/>
      <c r="CV792" s="46"/>
      <c r="CW792" s="46"/>
      <c r="CX792" s="46"/>
      <c r="CY792" s="46"/>
      <c r="CZ792" s="46"/>
      <c r="DA792" s="46"/>
      <c r="DB792" s="46"/>
      <c r="DC792" s="46"/>
      <c r="DD792" s="46"/>
      <c r="DE792" s="46"/>
      <c r="DF792" s="46"/>
      <c r="DG792" s="46"/>
      <c r="DH792" s="46"/>
      <c r="DI792" s="46"/>
      <c r="DJ792" s="46"/>
      <c r="DK792" s="46"/>
      <c r="DL792" s="46"/>
      <c r="DM792" s="46"/>
      <c r="DN792" s="46"/>
      <c r="DO792" s="46"/>
      <c r="DP792" s="46"/>
      <c r="DQ792" s="46"/>
      <c r="DR792" s="46"/>
      <c r="DS792" s="46"/>
      <c r="DT792" s="46"/>
      <c r="DU792" s="46"/>
      <c r="DV792" s="46"/>
      <c r="DW792" s="46"/>
      <c r="DX792" s="46"/>
      <c r="DY792" s="46"/>
      <c r="DZ792" s="46"/>
      <c r="EA792" s="46"/>
      <c r="EB792" s="46"/>
      <c r="EC792" s="46"/>
      <c r="ED792" s="46"/>
      <c r="EE792" s="46"/>
      <c r="EF792" s="46"/>
      <c r="EG792" s="46"/>
      <c r="EH792" s="46"/>
      <c r="EI792" s="46"/>
      <c r="EJ792" s="46"/>
      <c r="EK792" s="46"/>
      <c r="EL792" s="46"/>
      <c r="EM792" s="46"/>
      <c r="EN792" s="46"/>
      <c r="EO792" s="46"/>
      <c r="EP792" s="46"/>
      <c r="EQ792" s="46"/>
      <c r="ER792" s="46"/>
      <c r="ES792" s="46"/>
      <c r="ET792" s="46"/>
      <c r="EU792" s="46"/>
      <c r="EV792" s="46"/>
      <c r="EW792" s="46"/>
      <c r="EX792" s="46"/>
      <c r="EY792" s="46"/>
      <c r="EZ792" s="46"/>
      <c r="FA792" s="46"/>
      <c r="FB792" s="46"/>
      <c r="FC792" s="46"/>
      <c r="FD792" s="46"/>
      <c r="FE792" s="46"/>
      <c r="FF792" s="46"/>
      <c r="FG792" s="46"/>
      <c r="FH792" s="46"/>
      <c r="FI792" s="46"/>
      <c r="FJ792" s="46"/>
      <c r="FK792" s="46"/>
      <c r="FL792" s="46"/>
      <c r="FM792" s="46"/>
      <c r="FN792" s="46"/>
      <c r="FO792" s="46"/>
      <c r="FP792" s="46"/>
      <c r="FQ792" s="46"/>
      <c r="FR792" s="46"/>
      <c r="FS792" s="46"/>
      <c r="FT792" s="46"/>
      <c r="FU792" s="46"/>
      <c r="FV792" s="46"/>
      <c r="FW792" s="46"/>
      <c r="FX792" s="46"/>
      <c r="FY792" s="46"/>
      <c r="FZ792" s="46"/>
      <c r="GA792" s="46"/>
      <c r="GB792" s="46"/>
      <c r="GC792" s="46"/>
      <c r="GD792" s="46"/>
      <c r="GE792" s="46"/>
      <c r="GF792" s="46"/>
      <c r="GG792" s="46"/>
      <c r="GH792" s="46"/>
      <c r="GI792" s="46"/>
      <c r="GJ792" s="46"/>
      <c r="GK792" s="46"/>
      <c r="GL792" s="46"/>
      <c r="GM792" s="46"/>
      <c r="GN792" s="46"/>
      <c r="GO792" s="46"/>
      <c r="GP792" s="46"/>
      <c r="GQ792" s="46"/>
      <c r="GR792" s="46"/>
      <c r="GS792" s="46"/>
      <c r="GT792" s="46"/>
      <c r="GU792" s="46"/>
      <c r="GV792" s="46"/>
      <c r="GW792" s="46"/>
      <c r="GX792" s="46"/>
      <c r="GY792" s="46"/>
      <c r="GZ792" s="46"/>
      <c r="HA792" s="46"/>
      <c r="HB792" s="46"/>
      <c r="HC792" s="46"/>
      <c r="HD792" s="46"/>
      <c r="HE792" s="46"/>
      <c r="HF792" s="46"/>
      <c r="HG792" s="46"/>
      <c r="HH792" s="46"/>
      <c r="HI792" s="46"/>
      <c r="HJ792" s="46"/>
      <c r="HK792" s="46"/>
      <c r="HL792" s="46"/>
      <c r="HM792" s="46"/>
      <c r="HN792" s="46"/>
      <c r="HO792" s="46"/>
      <c r="HP792" s="46"/>
      <c r="HQ792" s="46"/>
      <c r="HR792" s="46"/>
      <c r="HS792" s="46"/>
      <c r="HT792" s="46"/>
      <c r="HU792" s="46"/>
      <c r="HV792" s="46"/>
      <c r="HW792" s="46"/>
      <c r="HX792" s="46"/>
      <c r="HY792" s="46"/>
      <c r="HZ792" s="46"/>
      <c r="IA792" s="46"/>
      <c r="IB792" s="46"/>
      <c r="IC792" s="46"/>
      <c r="ID792" s="46"/>
      <c r="IE792" s="46"/>
      <c r="IF792" s="46"/>
      <c r="IG792" s="46"/>
      <c r="IH792" s="46"/>
      <c r="II792" s="46"/>
      <c r="IJ792" s="46"/>
      <c r="IK792" s="46"/>
      <c r="IL792" s="46"/>
      <c r="IM792" s="46"/>
      <c r="IN792" s="46"/>
      <c r="IO792" s="46"/>
      <c r="IP792" s="46"/>
      <c r="IQ792" s="46"/>
      <c r="IR792" s="46"/>
      <c r="IS792" s="46"/>
      <c r="IT792" s="46"/>
      <c r="IU792" s="46"/>
      <c r="IV792" s="46"/>
      <c r="IW792" s="46"/>
      <c r="IX792" s="46"/>
      <c r="IY792" s="46"/>
      <c r="IZ792" s="46"/>
      <c r="JA792" s="46"/>
      <c r="JB792" s="46"/>
      <c r="JC792" s="46"/>
      <c r="JD792" s="46"/>
      <c r="JE792" s="46"/>
    </row>
    <row r="793" spans="1:265" s="7" customFormat="1" ht="15" customHeight="1" thickBot="1" x14ac:dyDescent="0.25">
      <c r="A793" s="790"/>
      <c r="B793" s="73" t="s">
        <v>1111</v>
      </c>
      <c r="C793" s="113"/>
      <c r="D793" s="884" t="s">
        <v>866</v>
      </c>
      <c r="E793" s="905"/>
      <c r="F793" s="437"/>
      <c r="G793" s="438"/>
      <c r="H793" s="184" t="s">
        <v>351</v>
      </c>
      <c r="I793" s="184" t="s">
        <v>352</v>
      </c>
      <c r="J793" s="184"/>
      <c r="K793" s="225" t="s">
        <v>918</v>
      </c>
      <c r="L793" s="225" t="s">
        <v>401</v>
      </c>
      <c r="M793" s="397">
        <v>1</v>
      </c>
      <c r="N793" s="397" t="s">
        <v>24</v>
      </c>
      <c r="O793" s="225" t="s">
        <v>348</v>
      </c>
      <c r="P793" s="2159">
        <f t="shared" si="66"/>
        <v>7</v>
      </c>
      <c r="Q793" s="297">
        <v>4</v>
      </c>
      <c r="R793" s="298">
        <v>3</v>
      </c>
      <c r="S793" s="298"/>
      <c r="T793" s="298"/>
      <c r="U793" s="298"/>
      <c r="V793" s="298"/>
      <c r="W793" s="299"/>
      <c r="X793" s="122"/>
      <c r="Y793" s="122"/>
      <c r="Z793" s="63"/>
      <c r="AA793" s="46"/>
      <c r="AB793" s="46"/>
      <c r="AC793" s="46" t="str">
        <f t="shared" si="69"/>
        <v/>
      </c>
      <c r="AD793" s="46"/>
      <c r="AE793" s="46"/>
      <c r="AF793" s="2111">
        <f t="shared" si="67"/>
        <v>7</v>
      </c>
      <c r="AG793" s="2111">
        <f t="shared" si="68"/>
        <v>0</v>
      </c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  <c r="BP793" s="46"/>
      <c r="BQ793" s="46"/>
      <c r="BR793" s="46"/>
      <c r="BS793" s="46"/>
      <c r="BT793" s="46"/>
      <c r="BU793" s="46"/>
      <c r="BV793" s="46"/>
      <c r="BW793" s="46"/>
      <c r="BX793" s="46"/>
      <c r="BY793" s="46"/>
      <c r="BZ793" s="46"/>
      <c r="CA793" s="46"/>
      <c r="CB793" s="46"/>
      <c r="CC793" s="46"/>
      <c r="CD793" s="46"/>
      <c r="CE793" s="46"/>
      <c r="CF793" s="46"/>
      <c r="CG793" s="46"/>
      <c r="CH793" s="46"/>
      <c r="CI793" s="46"/>
      <c r="CJ793" s="46"/>
      <c r="CK793" s="46"/>
      <c r="CL793" s="46"/>
      <c r="CM793" s="46"/>
      <c r="CN793" s="46"/>
      <c r="CO793" s="46"/>
      <c r="CP793" s="46"/>
      <c r="CQ793" s="46"/>
      <c r="CR793" s="46"/>
      <c r="CS793" s="46"/>
      <c r="CT793" s="46"/>
      <c r="CU793" s="46"/>
      <c r="CV793" s="46"/>
      <c r="CW793" s="46"/>
      <c r="CX793" s="46"/>
      <c r="CY793" s="46"/>
      <c r="CZ793" s="46"/>
      <c r="DA793" s="46"/>
      <c r="DB793" s="46"/>
      <c r="DC793" s="46"/>
      <c r="DD793" s="46"/>
      <c r="DE793" s="46"/>
      <c r="DF793" s="46"/>
      <c r="DG793" s="46"/>
      <c r="DH793" s="46"/>
      <c r="DI793" s="46"/>
      <c r="DJ793" s="46"/>
      <c r="DK793" s="46"/>
      <c r="DL793" s="46"/>
      <c r="DM793" s="46"/>
      <c r="DN793" s="46"/>
      <c r="DO793" s="46"/>
      <c r="DP793" s="46"/>
      <c r="DQ793" s="46"/>
      <c r="DR793" s="46"/>
      <c r="DS793" s="46"/>
      <c r="DT793" s="46"/>
      <c r="DU793" s="46"/>
      <c r="DV793" s="46"/>
      <c r="DW793" s="46"/>
      <c r="DX793" s="46"/>
      <c r="DY793" s="46"/>
      <c r="DZ793" s="46"/>
      <c r="EA793" s="46"/>
      <c r="EB793" s="46"/>
      <c r="EC793" s="46"/>
      <c r="ED793" s="46"/>
      <c r="EE793" s="46"/>
      <c r="EF793" s="46"/>
      <c r="EG793" s="46"/>
      <c r="EH793" s="46"/>
      <c r="EI793" s="46"/>
      <c r="EJ793" s="46"/>
      <c r="EK793" s="46"/>
      <c r="EL793" s="46"/>
      <c r="EM793" s="46"/>
      <c r="EN793" s="46"/>
      <c r="EO793" s="46"/>
      <c r="EP793" s="46"/>
      <c r="EQ793" s="46"/>
      <c r="ER793" s="46"/>
      <c r="ES793" s="46"/>
      <c r="ET793" s="46"/>
      <c r="EU793" s="46"/>
      <c r="EV793" s="46"/>
      <c r="EW793" s="46"/>
      <c r="EX793" s="46"/>
      <c r="EY793" s="46"/>
      <c r="EZ793" s="46"/>
      <c r="FA793" s="46"/>
      <c r="FB793" s="46"/>
      <c r="FC793" s="46"/>
      <c r="FD793" s="46"/>
      <c r="FE793" s="46"/>
      <c r="FF793" s="46"/>
      <c r="FG793" s="46"/>
      <c r="FH793" s="46"/>
      <c r="FI793" s="46"/>
      <c r="FJ793" s="46"/>
      <c r="FK793" s="46"/>
      <c r="FL793" s="46"/>
      <c r="FM793" s="46"/>
      <c r="FN793" s="46"/>
      <c r="FO793" s="46"/>
      <c r="FP793" s="46"/>
      <c r="FQ793" s="46"/>
      <c r="FR793" s="46"/>
      <c r="FS793" s="46"/>
      <c r="FT793" s="46"/>
      <c r="FU793" s="46"/>
      <c r="FV793" s="46"/>
      <c r="FW793" s="46"/>
      <c r="FX793" s="46"/>
      <c r="FY793" s="46"/>
      <c r="FZ793" s="46"/>
      <c r="GA793" s="46"/>
      <c r="GB793" s="46"/>
      <c r="GC793" s="46"/>
      <c r="GD793" s="46"/>
      <c r="GE793" s="46"/>
      <c r="GF793" s="46"/>
      <c r="GG793" s="46"/>
      <c r="GH793" s="46"/>
      <c r="GI793" s="46"/>
      <c r="GJ793" s="46"/>
      <c r="GK793" s="46"/>
      <c r="GL793" s="46"/>
      <c r="GM793" s="46"/>
      <c r="GN793" s="46"/>
      <c r="GO793" s="46"/>
      <c r="GP793" s="46"/>
      <c r="GQ793" s="46"/>
      <c r="GR793" s="46"/>
      <c r="GS793" s="46"/>
      <c r="GT793" s="46"/>
      <c r="GU793" s="46"/>
      <c r="GV793" s="46"/>
      <c r="GW793" s="46"/>
      <c r="GX793" s="46"/>
      <c r="GY793" s="46"/>
      <c r="GZ793" s="46"/>
      <c r="HA793" s="46"/>
      <c r="HB793" s="46"/>
      <c r="HC793" s="46"/>
      <c r="HD793" s="46"/>
      <c r="HE793" s="46"/>
      <c r="HF793" s="46"/>
      <c r="HG793" s="46"/>
      <c r="HH793" s="46"/>
      <c r="HI793" s="46"/>
      <c r="HJ793" s="46"/>
      <c r="HK793" s="46"/>
      <c r="HL793" s="46"/>
      <c r="HM793" s="46"/>
      <c r="HN793" s="46"/>
      <c r="HO793" s="46"/>
      <c r="HP793" s="46"/>
      <c r="HQ793" s="46"/>
      <c r="HR793" s="46"/>
      <c r="HS793" s="46"/>
      <c r="HT793" s="46"/>
      <c r="HU793" s="46"/>
      <c r="HV793" s="46"/>
      <c r="HW793" s="46"/>
      <c r="HX793" s="46"/>
      <c r="HY793" s="46"/>
      <c r="HZ793" s="46"/>
      <c r="IA793" s="46"/>
      <c r="IB793" s="46"/>
      <c r="IC793" s="46"/>
      <c r="ID793" s="46"/>
      <c r="IE793" s="46"/>
      <c r="IF793" s="46"/>
      <c r="IG793" s="46"/>
      <c r="IH793" s="46"/>
      <c r="II793" s="46"/>
      <c r="IJ793" s="46"/>
      <c r="IK793" s="46"/>
      <c r="IL793" s="46"/>
      <c r="IM793" s="46"/>
      <c r="IN793" s="46"/>
      <c r="IO793" s="46"/>
      <c r="IP793" s="46"/>
      <c r="IQ793" s="46"/>
      <c r="IR793" s="46"/>
      <c r="IS793" s="46"/>
      <c r="IT793" s="46"/>
      <c r="IU793" s="46"/>
      <c r="IV793" s="46"/>
      <c r="IW793" s="46"/>
      <c r="IX793" s="46"/>
      <c r="IY793" s="46"/>
      <c r="IZ793" s="46"/>
      <c r="JA793" s="46"/>
      <c r="JB793" s="46"/>
      <c r="JC793" s="46"/>
      <c r="JD793" s="46"/>
      <c r="JE793" s="46"/>
    </row>
    <row r="794" spans="1:265" s="7" customFormat="1" ht="15" customHeight="1" thickBot="1" x14ac:dyDescent="0.25">
      <c r="A794" s="790"/>
      <c r="B794" s="73" t="s">
        <v>1111</v>
      </c>
      <c r="C794" s="113"/>
      <c r="D794" s="884" t="s">
        <v>866</v>
      </c>
      <c r="E794" s="905"/>
      <c r="F794" s="437"/>
      <c r="G794" s="438"/>
      <c r="H794" s="184" t="s">
        <v>351</v>
      </c>
      <c r="I794" s="184" t="s">
        <v>352</v>
      </c>
      <c r="J794" s="184"/>
      <c r="K794" s="225" t="s">
        <v>919</v>
      </c>
      <c r="L794" s="225" t="s">
        <v>401</v>
      </c>
      <c r="M794" s="397">
        <v>2</v>
      </c>
      <c r="N794" s="397" t="s">
        <v>98</v>
      </c>
      <c r="O794" s="225" t="s">
        <v>839</v>
      </c>
      <c r="P794" s="2159">
        <f t="shared" si="66"/>
        <v>5</v>
      </c>
      <c r="Q794" s="297">
        <v>3</v>
      </c>
      <c r="R794" s="298">
        <v>2</v>
      </c>
      <c r="S794" s="298"/>
      <c r="T794" s="298"/>
      <c r="U794" s="298"/>
      <c r="V794" s="298"/>
      <c r="W794" s="299"/>
      <c r="X794" s="122"/>
      <c r="Y794" s="122"/>
      <c r="Z794" s="63"/>
      <c r="AA794" s="46"/>
      <c r="AB794" s="46"/>
      <c r="AC794" s="46" t="str">
        <f t="shared" si="69"/>
        <v/>
      </c>
      <c r="AD794" s="46"/>
      <c r="AE794" s="46"/>
      <c r="AF794" s="2111">
        <f t="shared" si="67"/>
        <v>5</v>
      </c>
      <c r="AG794" s="2111">
        <f t="shared" si="68"/>
        <v>0</v>
      </c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46"/>
      <c r="FQ794" s="46"/>
      <c r="FR794" s="46"/>
      <c r="FS794" s="46"/>
      <c r="FT794" s="46"/>
      <c r="FU794" s="46"/>
      <c r="FV794" s="46"/>
      <c r="FW794" s="46"/>
      <c r="FX794" s="46"/>
      <c r="FY794" s="46"/>
      <c r="FZ794" s="46"/>
      <c r="GA794" s="46"/>
      <c r="GB794" s="46"/>
      <c r="GC794" s="46"/>
      <c r="GD794" s="46"/>
      <c r="GE794" s="46"/>
      <c r="GF794" s="46"/>
      <c r="GG794" s="46"/>
      <c r="GH794" s="46"/>
      <c r="GI794" s="46"/>
      <c r="GJ794" s="46"/>
      <c r="GK794" s="46"/>
      <c r="GL794" s="46"/>
      <c r="GM794" s="46"/>
      <c r="GN794" s="46"/>
      <c r="GO794" s="46"/>
      <c r="GP794" s="46"/>
      <c r="GQ794" s="46"/>
      <c r="GR794" s="46"/>
      <c r="GS794" s="46"/>
      <c r="GT794" s="46"/>
      <c r="GU794" s="46"/>
      <c r="GV794" s="46"/>
      <c r="GW794" s="46"/>
      <c r="GX794" s="46"/>
      <c r="GY794" s="46"/>
      <c r="GZ794" s="46"/>
      <c r="HA794" s="46"/>
      <c r="HB794" s="46"/>
      <c r="HC794" s="46"/>
      <c r="HD794" s="46"/>
      <c r="HE794" s="46"/>
      <c r="HF794" s="46"/>
      <c r="HG794" s="46"/>
      <c r="HH794" s="46"/>
      <c r="HI794" s="46"/>
      <c r="HJ794" s="46"/>
      <c r="HK794" s="46"/>
      <c r="HL794" s="46"/>
      <c r="HM794" s="46"/>
      <c r="HN794" s="46"/>
      <c r="HO794" s="46"/>
      <c r="HP794" s="46"/>
      <c r="HQ794" s="46"/>
      <c r="HR794" s="46"/>
      <c r="HS794" s="46"/>
      <c r="HT794" s="46"/>
      <c r="HU794" s="46"/>
      <c r="HV794" s="46"/>
      <c r="HW794" s="46"/>
      <c r="HX794" s="46"/>
      <c r="HY794" s="46"/>
      <c r="HZ794" s="46"/>
      <c r="IA794" s="46"/>
      <c r="IB794" s="46"/>
      <c r="IC794" s="46"/>
      <c r="ID794" s="46"/>
      <c r="IE794" s="46"/>
      <c r="IF794" s="46"/>
      <c r="IG794" s="46"/>
      <c r="IH794" s="46"/>
      <c r="II794" s="46"/>
      <c r="IJ794" s="46"/>
      <c r="IK794" s="46"/>
      <c r="IL794" s="46"/>
      <c r="IM794" s="46"/>
      <c r="IN794" s="46"/>
      <c r="IO794" s="46"/>
      <c r="IP794" s="46"/>
      <c r="IQ794" s="46"/>
      <c r="IR794" s="46"/>
      <c r="IS794" s="46"/>
      <c r="IT794" s="46"/>
      <c r="IU794" s="46"/>
      <c r="IV794" s="46"/>
      <c r="IW794" s="46"/>
      <c r="IX794" s="46"/>
      <c r="IY794" s="46"/>
      <c r="IZ794" s="46"/>
      <c r="JA794" s="46"/>
      <c r="JB794" s="46"/>
      <c r="JC794" s="46"/>
      <c r="JD794" s="46"/>
      <c r="JE794" s="46"/>
    </row>
    <row r="795" spans="1:265" s="7" customFormat="1" ht="15" customHeight="1" thickBot="1" x14ac:dyDescent="0.25">
      <c r="A795" s="790"/>
      <c r="B795" s="73" t="s">
        <v>1111</v>
      </c>
      <c r="C795" s="113"/>
      <c r="D795" s="884" t="s">
        <v>866</v>
      </c>
      <c r="E795" s="905"/>
      <c r="F795" s="437"/>
      <c r="G795" s="438"/>
      <c r="H795" s="84" t="s">
        <v>351</v>
      </c>
      <c r="I795" s="142" t="s">
        <v>352</v>
      </c>
      <c r="J795" s="108"/>
      <c r="K795" s="76" t="s">
        <v>919</v>
      </c>
      <c r="L795" s="77" t="s">
        <v>401</v>
      </c>
      <c r="M795" s="128">
        <v>2</v>
      </c>
      <c r="N795" s="128" t="s">
        <v>395</v>
      </c>
      <c r="O795" s="77" t="s">
        <v>839</v>
      </c>
      <c r="P795" s="2159">
        <f t="shared" si="66"/>
        <v>5</v>
      </c>
      <c r="Q795" s="389">
        <v>3</v>
      </c>
      <c r="R795" s="298">
        <v>2</v>
      </c>
      <c r="S795" s="298"/>
      <c r="T795" s="298"/>
      <c r="U795" s="298"/>
      <c r="V795" s="298"/>
      <c r="W795" s="299"/>
      <c r="X795" s="122"/>
      <c r="Y795" s="122"/>
      <c r="Z795" s="63"/>
      <c r="AA795" s="46"/>
      <c r="AB795" s="46"/>
      <c r="AC795" s="46" t="str">
        <f t="shared" si="69"/>
        <v/>
      </c>
      <c r="AD795" s="46"/>
      <c r="AE795" s="46"/>
      <c r="AF795" s="2111">
        <f t="shared" si="67"/>
        <v>5</v>
      </c>
      <c r="AG795" s="2111">
        <f t="shared" si="68"/>
        <v>0</v>
      </c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  <c r="HJ795" s="46"/>
      <c r="HK795" s="46"/>
      <c r="HL795" s="46"/>
      <c r="HM795" s="46"/>
      <c r="HN795" s="46"/>
      <c r="HO795" s="46"/>
      <c r="HP795" s="46"/>
      <c r="HQ795" s="46"/>
      <c r="HR795" s="46"/>
      <c r="HS795" s="46"/>
      <c r="HT795" s="46"/>
      <c r="HU795" s="46"/>
      <c r="HV795" s="46"/>
      <c r="HW795" s="46"/>
      <c r="HX795" s="46"/>
      <c r="HY795" s="46"/>
      <c r="HZ795" s="46"/>
      <c r="IA795" s="46"/>
      <c r="IB795" s="46"/>
      <c r="IC795" s="46"/>
      <c r="ID795" s="46"/>
      <c r="IE795" s="46"/>
      <c r="IF795" s="46"/>
      <c r="IG795" s="46"/>
      <c r="IH795" s="46"/>
      <c r="II795" s="46"/>
      <c r="IJ795" s="46"/>
      <c r="IK795" s="46"/>
      <c r="IL795" s="46"/>
      <c r="IM795" s="46"/>
      <c r="IN795" s="46"/>
      <c r="IO795" s="46"/>
      <c r="IP795" s="46"/>
      <c r="IQ795" s="46"/>
      <c r="IR795" s="46"/>
      <c r="IS795" s="46"/>
      <c r="IT795" s="46"/>
      <c r="IU795" s="46"/>
      <c r="IV795" s="46"/>
      <c r="IW795" s="46"/>
      <c r="IX795" s="46"/>
      <c r="IY795" s="46"/>
      <c r="IZ795" s="46"/>
      <c r="JA795" s="46"/>
      <c r="JB795" s="46"/>
      <c r="JC795" s="46"/>
      <c r="JD795" s="46"/>
      <c r="JE795" s="46"/>
    </row>
    <row r="796" spans="1:265" s="7" customFormat="1" ht="15" customHeight="1" thickBot="1" x14ac:dyDescent="0.25">
      <c r="A796" s="790"/>
      <c r="B796" s="73" t="s">
        <v>1111</v>
      </c>
      <c r="C796" s="113"/>
      <c r="D796" s="884" t="s">
        <v>866</v>
      </c>
      <c r="E796" s="905"/>
      <c r="F796" s="437"/>
      <c r="G796" s="438"/>
      <c r="H796" s="84" t="s">
        <v>351</v>
      </c>
      <c r="I796" s="142" t="s">
        <v>352</v>
      </c>
      <c r="J796" s="1771" t="s">
        <v>1424</v>
      </c>
      <c r="K796" s="742" t="s">
        <v>1508</v>
      </c>
      <c r="L796" s="77"/>
      <c r="M796" s="128"/>
      <c r="N796" s="128"/>
      <c r="O796" s="77"/>
      <c r="P796" s="2159">
        <f t="shared" si="66"/>
        <v>0</v>
      </c>
      <c r="Q796" s="389"/>
      <c r="R796" s="298"/>
      <c r="S796" s="298"/>
      <c r="T796" s="298"/>
      <c r="U796" s="298"/>
      <c r="V796" s="298"/>
      <c r="W796" s="299">
        <v>3</v>
      </c>
      <c r="X796" s="122"/>
      <c r="Y796" s="122"/>
      <c r="Z796" s="63"/>
      <c r="AA796" s="46"/>
      <c r="AB796" s="46"/>
      <c r="AC796" s="46" t="str">
        <f t="shared" si="69"/>
        <v/>
      </c>
      <c r="AD796" s="46"/>
      <c r="AE796" s="46"/>
      <c r="AF796" s="2111">
        <f t="shared" si="67"/>
        <v>0</v>
      </c>
      <c r="AG796" s="2111">
        <f t="shared" si="68"/>
        <v>3</v>
      </c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  <c r="HJ796" s="46"/>
      <c r="HK796" s="46"/>
      <c r="HL796" s="46"/>
      <c r="HM796" s="46"/>
      <c r="HN796" s="46"/>
      <c r="HO796" s="46"/>
      <c r="HP796" s="46"/>
      <c r="HQ796" s="46"/>
      <c r="HR796" s="46"/>
      <c r="HS796" s="46"/>
      <c r="HT796" s="46"/>
      <c r="HU796" s="46"/>
      <c r="HV796" s="46"/>
      <c r="HW796" s="46"/>
      <c r="HX796" s="46"/>
      <c r="HY796" s="46"/>
      <c r="HZ796" s="46"/>
      <c r="IA796" s="46"/>
      <c r="IB796" s="46"/>
      <c r="IC796" s="46"/>
      <c r="ID796" s="46"/>
      <c r="IE796" s="46"/>
      <c r="IF796" s="46"/>
      <c r="IG796" s="46"/>
      <c r="IH796" s="46"/>
      <c r="II796" s="46"/>
      <c r="IJ796" s="46"/>
      <c r="IK796" s="46"/>
      <c r="IL796" s="46"/>
      <c r="IM796" s="46"/>
      <c r="IN796" s="46"/>
      <c r="IO796" s="46"/>
      <c r="IP796" s="46"/>
      <c r="IQ796" s="46"/>
      <c r="IR796" s="46"/>
      <c r="IS796" s="46"/>
      <c r="IT796" s="46"/>
      <c r="IU796" s="46"/>
      <c r="IV796" s="46"/>
      <c r="IW796" s="46"/>
      <c r="IX796" s="46"/>
      <c r="IY796" s="46"/>
      <c r="IZ796" s="46"/>
      <c r="JA796" s="46"/>
      <c r="JB796" s="46"/>
      <c r="JC796" s="46"/>
      <c r="JD796" s="46"/>
      <c r="JE796" s="46"/>
    </row>
    <row r="797" spans="1:265" s="7" customFormat="1" ht="15" customHeight="1" thickBot="1" x14ac:dyDescent="0.25">
      <c r="A797" s="790"/>
      <c r="B797" s="73" t="s">
        <v>1111</v>
      </c>
      <c r="C797" s="113"/>
      <c r="D797" s="884" t="s">
        <v>866</v>
      </c>
      <c r="E797" s="905"/>
      <c r="F797" s="437"/>
      <c r="G797" s="438"/>
      <c r="H797" s="184" t="s">
        <v>351</v>
      </c>
      <c r="I797" s="184" t="s">
        <v>352</v>
      </c>
      <c r="J797" s="1740" t="s">
        <v>1425</v>
      </c>
      <c r="K797" s="225" t="s">
        <v>1732</v>
      </c>
      <c r="L797" s="225"/>
      <c r="M797" s="397"/>
      <c r="N797" s="397"/>
      <c r="O797" s="225"/>
      <c r="P797" s="2159">
        <f t="shared" si="66"/>
        <v>0</v>
      </c>
      <c r="Q797" s="297"/>
      <c r="R797" s="298"/>
      <c r="S797" s="298"/>
      <c r="T797" s="298">
        <v>3</v>
      </c>
      <c r="U797" s="298"/>
      <c r="V797" s="298"/>
      <c r="W797" s="299"/>
      <c r="X797" s="122"/>
      <c r="Y797" s="122"/>
      <c r="Z797" s="63"/>
      <c r="AA797" s="46"/>
      <c r="AB797" s="46"/>
      <c r="AC797" s="46" t="str">
        <f t="shared" si="69"/>
        <v/>
      </c>
      <c r="AD797" s="46" t="s">
        <v>2077</v>
      </c>
      <c r="AE797" s="46"/>
      <c r="AF797" s="2111">
        <f t="shared" si="67"/>
        <v>0</v>
      </c>
      <c r="AG797" s="2111">
        <f t="shared" si="68"/>
        <v>0</v>
      </c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  <c r="HJ797" s="46"/>
      <c r="HK797" s="46"/>
      <c r="HL797" s="46"/>
      <c r="HM797" s="46"/>
      <c r="HN797" s="46"/>
      <c r="HO797" s="46"/>
      <c r="HP797" s="46"/>
      <c r="HQ797" s="46"/>
      <c r="HR797" s="46"/>
      <c r="HS797" s="46"/>
      <c r="HT797" s="46"/>
      <c r="HU797" s="46"/>
      <c r="HV797" s="46"/>
      <c r="HW797" s="46"/>
      <c r="HX797" s="46"/>
      <c r="HY797" s="46"/>
      <c r="HZ797" s="46"/>
      <c r="IA797" s="46"/>
      <c r="IB797" s="46"/>
      <c r="IC797" s="46"/>
      <c r="ID797" s="46"/>
      <c r="IE797" s="46"/>
      <c r="IF797" s="46"/>
      <c r="IG797" s="46"/>
      <c r="IH797" s="46"/>
      <c r="II797" s="46"/>
      <c r="IJ797" s="46"/>
      <c r="IK797" s="46"/>
      <c r="IL797" s="46"/>
      <c r="IM797" s="46"/>
      <c r="IN797" s="46"/>
      <c r="IO797" s="46"/>
      <c r="IP797" s="46"/>
      <c r="IQ797" s="46"/>
      <c r="IR797" s="46"/>
      <c r="IS797" s="46"/>
      <c r="IT797" s="46"/>
      <c r="IU797" s="46"/>
      <c r="IV797" s="46"/>
      <c r="IW797" s="46"/>
      <c r="IX797" s="46"/>
      <c r="IY797" s="46"/>
      <c r="IZ797" s="46"/>
      <c r="JA797" s="46"/>
      <c r="JB797" s="46"/>
      <c r="JC797" s="46"/>
      <c r="JD797" s="46"/>
      <c r="JE797" s="46"/>
    </row>
    <row r="798" spans="1:265" s="788" customFormat="1" ht="15" customHeight="1" thickBot="1" x14ac:dyDescent="0.25">
      <c r="A798" s="790"/>
      <c r="B798" s="73" t="s">
        <v>1111</v>
      </c>
      <c r="C798" s="113"/>
      <c r="D798" s="884" t="s">
        <v>866</v>
      </c>
      <c r="E798" s="905"/>
      <c r="F798" s="437"/>
      <c r="G798" s="438"/>
      <c r="H798" s="184" t="s">
        <v>351</v>
      </c>
      <c r="I798" s="184" t="s">
        <v>352</v>
      </c>
      <c r="J798" s="1757" t="s">
        <v>1424</v>
      </c>
      <c r="K798" s="219" t="s">
        <v>1507</v>
      </c>
      <c r="L798" s="225"/>
      <c r="M798" s="397"/>
      <c r="N798" s="397"/>
      <c r="O798" s="225"/>
      <c r="P798" s="2159">
        <f t="shared" si="66"/>
        <v>0</v>
      </c>
      <c r="Q798" s="297"/>
      <c r="R798" s="298"/>
      <c r="S798" s="298"/>
      <c r="T798" s="298"/>
      <c r="U798" s="298"/>
      <c r="V798" s="298"/>
      <c r="W798" s="299">
        <v>3</v>
      </c>
      <c r="X798" s="122"/>
      <c r="Y798" s="122"/>
      <c r="Z798" s="63"/>
      <c r="AA798" s="789"/>
      <c r="AB798" s="789"/>
      <c r="AC798" s="789" t="str">
        <f t="shared" si="69"/>
        <v/>
      </c>
      <c r="AD798" s="789"/>
      <c r="AE798" s="789"/>
      <c r="AF798" s="2111">
        <f t="shared" si="67"/>
        <v>0</v>
      </c>
      <c r="AG798" s="2111">
        <f t="shared" si="68"/>
        <v>3</v>
      </c>
      <c r="AH798" s="789"/>
      <c r="AI798" s="789"/>
      <c r="AJ798" s="789"/>
      <c r="AK798" s="789"/>
      <c r="AL798" s="789"/>
      <c r="AM798" s="789"/>
      <c r="AN798" s="789"/>
      <c r="AO798" s="789"/>
      <c r="AP798" s="789"/>
      <c r="AQ798" s="789"/>
      <c r="AR798" s="789"/>
      <c r="AS798" s="789"/>
      <c r="AT798" s="789"/>
      <c r="AU798" s="789"/>
      <c r="AV798" s="789"/>
      <c r="AW798" s="789"/>
      <c r="AX798" s="789"/>
      <c r="AY798" s="789"/>
      <c r="AZ798" s="789"/>
      <c r="BA798" s="789"/>
      <c r="BB798" s="789"/>
      <c r="BC798" s="789"/>
      <c r="BD798" s="789"/>
      <c r="BE798" s="789"/>
      <c r="BF798" s="789"/>
      <c r="BG798" s="789"/>
      <c r="BH798" s="789"/>
      <c r="BI798" s="789"/>
      <c r="BJ798" s="789"/>
      <c r="BK798" s="789"/>
      <c r="BL798" s="789"/>
      <c r="BM798" s="789"/>
      <c r="BN798" s="789"/>
      <c r="BO798" s="789"/>
      <c r="BP798" s="789"/>
      <c r="BQ798" s="789"/>
      <c r="BR798" s="789"/>
      <c r="BS798" s="789"/>
      <c r="BT798" s="789"/>
      <c r="BU798" s="789"/>
      <c r="BV798" s="789"/>
      <c r="BW798" s="789"/>
      <c r="BX798" s="789"/>
      <c r="BY798" s="789"/>
      <c r="BZ798" s="789"/>
      <c r="CA798" s="789"/>
      <c r="CB798" s="789"/>
      <c r="CC798" s="789"/>
      <c r="CD798" s="789"/>
      <c r="CE798" s="789"/>
      <c r="CF798" s="789"/>
      <c r="CG798" s="789"/>
      <c r="CH798" s="789"/>
      <c r="CI798" s="789"/>
      <c r="CJ798" s="789"/>
      <c r="CK798" s="789"/>
      <c r="CL798" s="789"/>
      <c r="CM798" s="789"/>
      <c r="CN798" s="789"/>
      <c r="CO798" s="789"/>
      <c r="CP798" s="789"/>
      <c r="CQ798" s="789"/>
      <c r="CR798" s="789"/>
      <c r="CS798" s="789"/>
      <c r="CT798" s="789"/>
      <c r="CU798" s="789"/>
      <c r="CV798" s="789"/>
      <c r="CW798" s="789"/>
      <c r="CX798" s="789"/>
      <c r="CY798" s="789"/>
      <c r="CZ798" s="789"/>
      <c r="DA798" s="789"/>
      <c r="DB798" s="789"/>
      <c r="DC798" s="789"/>
      <c r="DD798" s="789"/>
      <c r="DE798" s="789"/>
      <c r="DF798" s="789"/>
      <c r="DG798" s="789"/>
      <c r="DH798" s="789"/>
      <c r="DI798" s="789"/>
      <c r="DJ798" s="789"/>
      <c r="DK798" s="789"/>
      <c r="DL798" s="789"/>
      <c r="DM798" s="789"/>
      <c r="DN798" s="789"/>
      <c r="DO798" s="789"/>
      <c r="DP798" s="789"/>
      <c r="DQ798" s="789"/>
      <c r="DR798" s="789"/>
      <c r="DS798" s="789"/>
      <c r="DT798" s="789"/>
      <c r="DU798" s="789"/>
      <c r="DV798" s="789"/>
      <c r="DW798" s="789"/>
      <c r="DX798" s="789"/>
      <c r="DY798" s="789"/>
      <c r="DZ798" s="789"/>
      <c r="EA798" s="789"/>
      <c r="EB798" s="789"/>
      <c r="EC798" s="789"/>
      <c r="ED798" s="789"/>
      <c r="EE798" s="789"/>
      <c r="EF798" s="789"/>
      <c r="EG798" s="789"/>
      <c r="EH798" s="789"/>
      <c r="EI798" s="789"/>
      <c r="EJ798" s="789"/>
      <c r="EK798" s="789"/>
      <c r="EL798" s="789"/>
      <c r="EM798" s="789"/>
      <c r="EN798" s="789"/>
      <c r="EO798" s="789"/>
      <c r="EP798" s="789"/>
      <c r="EQ798" s="789"/>
      <c r="ER798" s="789"/>
      <c r="ES798" s="789"/>
      <c r="ET798" s="789"/>
      <c r="EU798" s="789"/>
      <c r="EV798" s="789"/>
      <c r="EW798" s="789"/>
      <c r="EX798" s="789"/>
      <c r="EY798" s="789"/>
      <c r="EZ798" s="789"/>
      <c r="FA798" s="789"/>
      <c r="FB798" s="789"/>
      <c r="FC798" s="789"/>
      <c r="FD798" s="789"/>
      <c r="FE798" s="789"/>
      <c r="FF798" s="789"/>
      <c r="FG798" s="789"/>
      <c r="FH798" s="789"/>
      <c r="FI798" s="789"/>
      <c r="FJ798" s="789"/>
      <c r="FK798" s="789"/>
      <c r="FL798" s="789"/>
      <c r="FM798" s="789"/>
      <c r="FN798" s="789"/>
      <c r="FO798" s="789"/>
      <c r="FP798" s="789"/>
      <c r="FQ798" s="789"/>
      <c r="FR798" s="789"/>
      <c r="FS798" s="789"/>
      <c r="FT798" s="789"/>
      <c r="FU798" s="789"/>
      <c r="FV798" s="789"/>
      <c r="FW798" s="789"/>
      <c r="FX798" s="789"/>
      <c r="FY798" s="789"/>
      <c r="FZ798" s="789"/>
      <c r="GA798" s="789"/>
      <c r="GB798" s="789"/>
      <c r="GC798" s="789"/>
      <c r="GD798" s="789"/>
      <c r="GE798" s="789"/>
      <c r="GF798" s="789"/>
      <c r="GG798" s="789"/>
      <c r="GH798" s="789"/>
      <c r="GI798" s="789"/>
      <c r="GJ798" s="789"/>
      <c r="GK798" s="789"/>
      <c r="GL798" s="789"/>
      <c r="GM798" s="789"/>
      <c r="GN798" s="789"/>
      <c r="GO798" s="789"/>
      <c r="GP798" s="789"/>
      <c r="GQ798" s="789"/>
      <c r="GR798" s="789"/>
      <c r="GS798" s="789"/>
      <c r="GT798" s="789"/>
      <c r="GU798" s="789"/>
      <c r="GV798" s="789"/>
      <c r="GW798" s="789"/>
      <c r="GX798" s="789"/>
      <c r="GY798" s="789"/>
      <c r="GZ798" s="789"/>
      <c r="HA798" s="789"/>
      <c r="HB798" s="789"/>
      <c r="HC798" s="789"/>
      <c r="HD798" s="789"/>
      <c r="HE798" s="789"/>
      <c r="HF798" s="789"/>
      <c r="HG798" s="789"/>
      <c r="HH798" s="789"/>
      <c r="HI798" s="789"/>
      <c r="HJ798" s="789"/>
      <c r="HK798" s="789"/>
      <c r="HL798" s="789"/>
      <c r="HM798" s="789"/>
      <c r="HN798" s="789"/>
      <c r="HO798" s="789"/>
      <c r="HP798" s="789"/>
      <c r="HQ798" s="789"/>
      <c r="HR798" s="789"/>
      <c r="HS798" s="789"/>
      <c r="HT798" s="789"/>
      <c r="HU798" s="789"/>
      <c r="HV798" s="789"/>
      <c r="HW798" s="789"/>
      <c r="HX798" s="789"/>
      <c r="HY798" s="789"/>
      <c r="HZ798" s="789"/>
      <c r="IA798" s="789"/>
      <c r="IB798" s="789"/>
      <c r="IC798" s="789"/>
      <c r="ID798" s="789"/>
      <c r="IE798" s="789"/>
      <c r="IF798" s="789"/>
      <c r="IG798" s="789"/>
      <c r="IH798" s="789"/>
      <c r="II798" s="789"/>
      <c r="IJ798" s="789"/>
      <c r="IK798" s="789"/>
      <c r="IL798" s="789"/>
      <c r="IM798" s="789"/>
      <c r="IN798" s="789"/>
      <c r="IO798" s="789"/>
      <c r="IP798" s="789"/>
      <c r="IQ798" s="789"/>
      <c r="IR798" s="789"/>
      <c r="IS798" s="789"/>
      <c r="IT798" s="789"/>
      <c r="IU798" s="789"/>
      <c r="IV798" s="789"/>
      <c r="IW798" s="789"/>
      <c r="IX798" s="789"/>
      <c r="IY798" s="789"/>
      <c r="IZ798" s="789"/>
      <c r="JA798" s="789"/>
      <c r="JB798" s="789"/>
      <c r="JC798" s="789"/>
      <c r="JD798" s="789"/>
      <c r="JE798" s="789"/>
    </row>
    <row r="799" spans="1:265" s="7" customFormat="1" ht="15" customHeight="1" thickBot="1" x14ac:dyDescent="0.25">
      <c r="A799" s="790"/>
      <c r="B799" s="73" t="s">
        <v>1111</v>
      </c>
      <c r="C799" s="113"/>
      <c r="D799" s="884" t="s">
        <v>866</v>
      </c>
      <c r="E799" s="905"/>
      <c r="F799" s="437"/>
      <c r="G799" s="438"/>
      <c r="H799" s="184" t="s">
        <v>351</v>
      </c>
      <c r="I799" s="184" t="s">
        <v>352</v>
      </c>
      <c r="J799" s="1802" t="s">
        <v>96</v>
      </c>
      <c r="K799" s="225" t="s">
        <v>2150</v>
      </c>
      <c r="L799" s="225"/>
      <c r="M799" s="397"/>
      <c r="N799" s="397"/>
      <c r="O799" s="225"/>
      <c r="P799" s="2159">
        <f t="shared" si="66"/>
        <v>0</v>
      </c>
      <c r="Q799" s="297"/>
      <c r="R799" s="298"/>
      <c r="S799" s="298"/>
      <c r="T799" s="298"/>
      <c r="U799" s="298"/>
      <c r="V799" s="298">
        <v>4</v>
      </c>
      <c r="W799" s="299"/>
      <c r="X799" s="122"/>
      <c r="Y799" s="122"/>
      <c r="Z799" s="63"/>
      <c r="AA799" s="46"/>
      <c r="AB799" s="46"/>
      <c r="AC799" s="46" t="str">
        <f t="shared" si="69"/>
        <v/>
      </c>
      <c r="AD799" s="46"/>
      <c r="AE799" s="46"/>
      <c r="AF799" s="2111">
        <f t="shared" si="67"/>
        <v>0</v>
      </c>
      <c r="AG799" s="2111">
        <f t="shared" si="68"/>
        <v>0</v>
      </c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  <c r="BP799" s="46"/>
      <c r="BQ799" s="46"/>
      <c r="BR799" s="46"/>
      <c r="BS799" s="46"/>
      <c r="BT799" s="46"/>
      <c r="BU799" s="46"/>
      <c r="BV799" s="46"/>
      <c r="BW799" s="46"/>
      <c r="BX799" s="46"/>
      <c r="BY799" s="46"/>
      <c r="BZ799" s="46"/>
      <c r="CA799" s="46"/>
      <c r="CB799" s="46"/>
      <c r="CC799" s="46"/>
      <c r="CD799" s="46"/>
      <c r="CE799" s="46"/>
      <c r="CF799" s="46"/>
      <c r="CG799" s="46"/>
      <c r="CH799" s="46"/>
      <c r="CI799" s="46"/>
      <c r="CJ799" s="46"/>
      <c r="CK799" s="46"/>
      <c r="CL799" s="46"/>
      <c r="CM799" s="46"/>
      <c r="CN799" s="46"/>
      <c r="CO799" s="46"/>
      <c r="CP799" s="46"/>
      <c r="CQ799" s="46"/>
      <c r="CR799" s="46"/>
      <c r="CS799" s="46"/>
      <c r="CT799" s="46"/>
      <c r="CU799" s="46"/>
      <c r="CV799" s="46"/>
      <c r="CW799" s="46"/>
      <c r="CX799" s="46"/>
      <c r="CY799" s="46"/>
      <c r="CZ799" s="46"/>
      <c r="DA799" s="46"/>
      <c r="DB799" s="46"/>
      <c r="DC799" s="46"/>
      <c r="DD799" s="46"/>
      <c r="DE799" s="46"/>
      <c r="DF799" s="46"/>
      <c r="DG799" s="46"/>
      <c r="DH799" s="46"/>
      <c r="DI799" s="46"/>
      <c r="DJ799" s="46"/>
      <c r="DK799" s="46"/>
      <c r="DL799" s="46"/>
      <c r="DM799" s="46"/>
      <c r="DN799" s="46"/>
      <c r="DO799" s="46"/>
      <c r="DP799" s="46"/>
      <c r="DQ799" s="46"/>
      <c r="DR799" s="46"/>
      <c r="DS799" s="46"/>
      <c r="DT799" s="46"/>
      <c r="DU799" s="46"/>
      <c r="DV799" s="46"/>
      <c r="DW799" s="46"/>
      <c r="DX799" s="46"/>
      <c r="DY799" s="46"/>
      <c r="DZ799" s="46"/>
      <c r="EA799" s="46"/>
      <c r="EB799" s="46"/>
      <c r="EC799" s="46"/>
      <c r="ED799" s="46"/>
      <c r="EE799" s="46"/>
      <c r="EF799" s="46"/>
      <c r="EG799" s="46"/>
      <c r="EH799" s="46"/>
      <c r="EI799" s="46"/>
      <c r="EJ799" s="46"/>
      <c r="EK799" s="46"/>
      <c r="EL799" s="46"/>
      <c r="EM799" s="46"/>
      <c r="EN799" s="46"/>
      <c r="EO799" s="46"/>
      <c r="EP799" s="46"/>
      <c r="EQ799" s="46"/>
      <c r="ER799" s="46"/>
      <c r="ES799" s="46"/>
      <c r="ET799" s="46"/>
      <c r="EU799" s="46"/>
      <c r="EV799" s="46"/>
      <c r="EW799" s="46"/>
      <c r="EX799" s="46"/>
      <c r="EY799" s="46"/>
      <c r="EZ799" s="46"/>
      <c r="FA799" s="46"/>
      <c r="FB799" s="46"/>
      <c r="FC799" s="46"/>
      <c r="FD799" s="46"/>
      <c r="FE799" s="46"/>
      <c r="FF799" s="46"/>
      <c r="FG799" s="46"/>
      <c r="FH799" s="46"/>
      <c r="FI799" s="46"/>
      <c r="FJ799" s="46"/>
      <c r="FK799" s="46"/>
      <c r="FL799" s="46"/>
      <c r="FM799" s="46"/>
      <c r="FN799" s="46"/>
      <c r="FO799" s="46"/>
      <c r="FP799" s="46"/>
      <c r="FQ799" s="46"/>
      <c r="FR799" s="46"/>
      <c r="FS799" s="46"/>
      <c r="FT799" s="46"/>
      <c r="FU799" s="46"/>
      <c r="FV799" s="46"/>
      <c r="FW799" s="46"/>
      <c r="FX799" s="46"/>
      <c r="FY799" s="46"/>
      <c r="FZ799" s="46"/>
      <c r="GA799" s="46"/>
      <c r="GB799" s="46"/>
      <c r="GC799" s="46"/>
      <c r="GD799" s="46"/>
      <c r="GE799" s="46"/>
      <c r="GF799" s="46"/>
      <c r="GG799" s="46"/>
      <c r="GH799" s="46"/>
      <c r="GI799" s="46"/>
      <c r="GJ799" s="46"/>
      <c r="GK799" s="46"/>
      <c r="GL799" s="46"/>
      <c r="GM799" s="46"/>
      <c r="GN799" s="46"/>
      <c r="GO799" s="46"/>
      <c r="GP799" s="46"/>
      <c r="GQ799" s="46"/>
      <c r="GR799" s="46"/>
      <c r="GS799" s="46"/>
      <c r="GT799" s="46"/>
      <c r="GU799" s="46"/>
      <c r="GV799" s="46"/>
      <c r="GW799" s="46"/>
      <c r="GX799" s="46"/>
      <c r="GY799" s="46"/>
      <c r="GZ799" s="46"/>
      <c r="HA799" s="46"/>
      <c r="HB799" s="46"/>
      <c r="HC799" s="46"/>
      <c r="HD799" s="46"/>
      <c r="HE799" s="46"/>
      <c r="HF799" s="46"/>
      <c r="HG799" s="46"/>
      <c r="HH799" s="46"/>
      <c r="HI799" s="46"/>
      <c r="HJ799" s="46"/>
      <c r="HK799" s="46"/>
      <c r="HL799" s="46"/>
      <c r="HM799" s="46"/>
      <c r="HN799" s="46"/>
      <c r="HO799" s="46"/>
      <c r="HP799" s="46"/>
      <c r="HQ799" s="46"/>
      <c r="HR799" s="46"/>
      <c r="HS799" s="46"/>
      <c r="HT799" s="46"/>
      <c r="HU799" s="46"/>
      <c r="HV799" s="46"/>
      <c r="HW799" s="46"/>
      <c r="HX799" s="46"/>
      <c r="HY799" s="46"/>
      <c r="HZ799" s="46"/>
      <c r="IA799" s="46"/>
      <c r="IB799" s="46"/>
      <c r="IC799" s="46"/>
      <c r="ID799" s="46"/>
      <c r="IE799" s="46"/>
      <c r="IF799" s="46"/>
      <c r="IG799" s="46"/>
      <c r="IH799" s="46"/>
      <c r="II799" s="46"/>
      <c r="IJ799" s="46"/>
      <c r="IK799" s="46"/>
      <c r="IL799" s="46"/>
      <c r="IM799" s="46"/>
      <c r="IN799" s="46"/>
      <c r="IO799" s="46"/>
      <c r="IP799" s="46"/>
      <c r="IQ799" s="46"/>
      <c r="IR799" s="46"/>
      <c r="IS799" s="46"/>
      <c r="IT799" s="46"/>
      <c r="IU799" s="46"/>
      <c r="IV799" s="46"/>
      <c r="IW799" s="46"/>
      <c r="IX799" s="46"/>
      <c r="IY799" s="46"/>
      <c r="IZ799" s="46"/>
      <c r="JA799" s="46"/>
      <c r="JB799" s="46"/>
      <c r="JC799" s="46"/>
      <c r="JD799" s="46"/>
      <c r="JE799" s="46"/>
    </row>
    <row r="800" spans="1:265" s="7" customFormat="1" ht="15" customHeight="1" thickBot="1" x14ac:dyDescent="0.25">
      <c r="A800" s="790"/>
      <c r="B800" s="73" t="s">
        <v>1111</v>
      </c>
      <c r="C800" s="113"/>
      <c r="D800" s="884" t="s">
        <v>866</v>
      </c>
      <c r="E800" s="905"/>
      <c r="F800" s="437"/>
      <c r="G800" s="438"/>
      <c r="H800" s="184" t="s">
        <v>351</v>
      </c>
      <c r="I800" s="184" t="s">
        <v>352</v>
      </c>
      <c r="J800" s="1756" t="s">
        <v>1424</v>
      </c>
      <c r="K800" s="212" t="s">
        <v>1505</v>
      </c>
      <c r="L800" s="225"/>
      <c r="M800" s="397"/>
      <c r="N800" s="397"/>
      <c r="O800" s="225"/>
      <c r="P800" s="2159">
        <f t="shared" si="66"/>
        <v>0</v>
      </c>
      <c r="Q800" s="297"/>
      <c r="R800" s="298"/>
      <c r="S800" s="298">
        <v>4</v>
      </c>
      <c r="T800" s="298"/>
      <c r="U800" s="298"/>
      <c r="V800" s="298"/>
      <c r="W800" s="299"/>
      <c r="X800" s="122"/>
      <c r="Y800" s="122"/>
      <c r="Z800" s="63"/>
      <c r="AA800" s="46"/>
      <c r="AB800" s="46"/>
      <c r="AC800" s="46" t="str">
        <f t="shared" si="69"/>
        <v/>
      </c>
      <c r="AD800" s="46"/>
      <c r="AE800" s="46"/>
      <c r="AF800" s="2111">
        <f t="shared" si="67"/>
        <v>0</v>
      </c>
      <c r="AG800" s="2111">
        <f t="shared" si="68"/>
        <v>4</v>
      </c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  <c r="BP800" s="46"/>
      <c r="BQ800" s="46"/>
      <c r="BR800" s="46"/>
      <c r="BS800" s="46"/>
      <c r="BT800" s="46"/>
      <c r="BU800" s="46"/>
      <c r="BV800" s="46"/>
      <c r="BW800" s="46"/>
      <c r="BX800" s="46"/>
      <c r="BY800" s="46"/>
      <c r="BZ800" s="46"/>
      <c r="CA800" s="46"/>
      <c r="CB800" s="46"/>
      <c r="CC800" s="46"/>
      <c r="CD800" s="46"/>
      <c r="CE800" s="46"/>
      <c r="CF800" s="46"/>
      <c r="CG800" s="46"/>
      <c r="CH800" s="46"/>
      <c r="CI800" s="46"/>
      <c r="CJ800" s="46"/>
      <c r="CK800" s="46"/>
      <c r="CL800" s="46"/>
      <c r="CM800" s="46"/>
      <c r="CN800" s="46"/>
      <c r="CO800" s="46"/>
      <c r="CP800" s="46"/>
      <c r="CQ800" s="46"/>
      <c r="CR800" s="46"/>
      <c r="CS800" s="46"/>
      <c r="CT800" s="46"/>
      <c r="CU800" s="46"/>
      <c r="CV800" s="46"/>
      <c r="CW800" s="46"/>
      <c r="CX800" s="46"/>
      <c r="CY800" s="46"/>
      <c r="CZ800" s="46"/>
      <c r="DA800" s="46"/>
      <c r="DB800" s="46"/>
      <c r="DC800" s="46"/>
      <c r="DD800" s="46"/>
      <c r="DE800" s="46"/>
      <c r="DF800" s="46"/>
      <c r="DG800" s="46"/>
      <c r="DH800" s="46"/>
      <c r="DI800" s="46"/>
      <c r="DJ800" s="46"/>
      <c r="DK800" s="46"/>
      <c r="DL800" s="46"/>
      <c r="DM800" s="46"/>
      <c r="DN800" s="46"/>
      <c r="DO800" s="46"/>
      <c r="DP800" s="46"/>
      <c r="DQ800" s="46"/>
      <c r="DR800" s="46"/>
      <c r="DS800" s="46"/>
      <c r="DT800" s="46"/>
      <c r="DU800" s="46"/>
      <c r="DV800" s="46"/>
      <c r="DW800" s="46"/>
      <c r="DX800" s="46"/>
      <c r="DY800" s="46"/>
      <c r="DZ800" s="46"/>
      <c r="EA800" s="46"/>
      <c r="EB800" s="46"/>
      <c r="EC800" s="46"/>
      <c r="ED800" s="46"/>
      <c r="EE800" s="46"/>
      <c r="EF800" s="46"/>
      <c r="EG800" s="46"/>
      <c r="EH800" s="46"/>
      <c r="EI800" s="46"/>
      <c r="EJ800" s="46"/>
      <c r="EK800" s="46"/>
      <c r="EL800" s="46"/>
      <c r="EM800" s="46"/>
      <c r="EN800" s="46"/>
      <c r="EO800" s="46"/>
      <c r="EP800" s="46"/>
      <c r="EQ800" s="46"/>
      <c r="ER800" s="46"/>
      <c r="ES800" s="46"/>
      <c r="ET800" s="46"/>
      <c r="EU800" s="46"/>
      <c r="EV800" s="46"/>
      <c r="EW800" s="46"/>
      <c r="EX800" s="46"/>
      <c r="EY800" s="46"/>
      <c r="EZ800" s="46"/>
      <c r="FA800" s="46"/>
      <c r="FB800" s="46"/>
      <c r="FC800" s="46"/>
      <c r="FD800" s="46"/>
      <c r="FE800" s="46"/>
      <c r="FF800" s="46"/>
      <c r="FG800" s="46"/>
      <c r="FH800" s="46"/>
      <c r="FI800" s="46"/>
      <c r="FJ800" s="46"/>
      <c r="FK800" s="46"/>
      <c r="FL800" s="46"/>
      <c r="FM800" s="46"/>
      <c r="FN800" s="46"/>
      <c r="FO800" s="46"/>
      <c r="FP800" s="46"/>
      <c r="FQ800" s="46"/>
      <c r="FR800" s="46"/>
      <c r="FS800" s="46"/>
      <c r="FT800" s="46"/>
      <c r="FU800" s="46"/>
      <c r="FV800" s="46"/>
      <c r="FW800" s="46"/>
      <c r="FX800" s="46"/>
      <c r="FY800" s="46"/>
      <c r="FZ800" s="46"/>
      <c r="GA800" s="46"/>
      <c r="GB800" s="46"/>
      <c r="GC800" s="46"/>
      <c r="GD800" s="46"/>
      <c r="GE800" s="46"/>
      <c r="GF800" s="46"/>
      <c r="GG800" s="46"/>
      <c r="GH800" s="46"/>
      <c r="GI800" s="46"/>
      <c r="GJ800" s="46"/>
      <c r="GK800" s="46"/>
      <c r="GL800" s="46"/>
      <c r="GM800" s="46"/>
      <c r="GN800" s="46"/>
      <c r="GO800" s="46"/>
      <c r="GP800" s="46"/>
      <c r="GQ800" s="46"/>
      <c r="GR800" s="46"/>
      <c r="GS800" s="46"/>
      <c r="GT800" s="46"/>
      <c r="GU800" s="46"/>
      <c r="GV800" s="46"/>
      <c r="GW800" s="46"/>
      <c r="GX800" s="46"/>
      <c r="GY800" s="46"/>
      <c r="GZ800" s="46"/>
      <c r="HA800" s="46"/>
      <c r="HB800" s="46"/>
      <c r="HC800" s="46"/>
      <c r="HD800" s="46"/>
      <c r="HE800" s="46"/>
      <c r="HF800" s="46"/>
      <c r="HG800" s="46"/>
      <c r="HH800" s="46"/>
      <c r="HI800" s="46"/>
      <c r="HJ800" s="46"/>
      <c r="HK800" s="46"/>
      <c r="HL800" s="46"/>
      <c r="HM800" s="46"/>
      <c r="HN800" s="46"/>
      <c r="HO800" s="46"/>
      <c r="HP800" s="46"/>
      <c r="HQ800" s="46"/>
      <c r="HR800" s="46"/>
      <c r="HS800" s="46"/>
      <c r="HT800" s="46"/>
      <c r="HU800" s="46"/>
      <c r="HV800" s="46"/>
      <c r="HW800" s="46"/>
      <c r="HX800" s="46"/>
      <c r="HY800" s="46"/>
      <c r="HZ800" s="46"/>
      <c r="IA800" s="46"/>
      <c r="IB800" s="46"/>
      <c r="IC800" s="46"/>
      <c r="ID800" s="46"/>
      <c r="IE800" s="46"/>
      <c r="IF800" s="46"/>
      <c r="IG800" s="46"/>
      <c r="IH800" s="46"/>
      <c r="II800" s="46"/>
      <c r="IJ800" s="46"/>
      <c r="IK800" s="46"/>
      <c r="IL800" s="46"/>
      <c r="IM800" s="46"/>
      <c r="IN800" s="46"/>
      <c r="IO800" s="46"/>
      <c r="IP800" s="46"/>
      <c r="IQ800" s="46"/>
      <c r="IR800" s="46"/>
      <c r="IS800" s="46"/>
      <c r="IT800" s="46"/>
      <c r="IU800" s="46"/>
      <c r="IV800" s="46"/>
      <c r="IW800" s="46"/>
      <c r="IX800" s="46"/>
      <c r="IY800" s="46"/>
      <c r="IZ800" s="46"/>
      <c r="JA800" s="46"/>
      <c r="JB800" s="46"/>
      <c r="JC800" s="46"/>
      <c r="JD800" s="46"/>
      <c r="JE800" s="46"/>
    </row>
    <row r="801" spans="1:265" s="7" customFormat="1" ht="15" customHeight="1" thickBot="1" x14ac:dyDescent="0.25">
      <c r="A801" s="275"/>
      <c r="B801" s="73" t="s">
        <v>1111</v>
      </c>
      <c r="C801" s="115"/>
      <c r="D801" s="886" t="s">
        <v>866</v>
      </c>
      <c r="E801" s="906"/>
      <c r="F801" s="439"/>
      <c r="G801" s="440"/>
      <c r="H801" s="203" t="s">
        <v>351</v>
      </c>
      <c r="I801" s="203" t="s">
        <v>352</v>
      </c>
      <c r="J801" s="1756" t="s">
        <v>1424</v>
      </c>
      <c r="K801" s="212" t="s">
        <v>1506</v>
      </c>
      <c r="L801" s="226"/>
      <c r="M801" s="524"/>
      <c r="N801" s="524"/>
      <c r="O801" s="226"/>
      <c r="P801" s="2159">
        <f t="shared" si="66"/>
        <v>0</v>
      </c>
      <c r="Q801" s="300"/>
      <c r="R801" s="301"/>
      <c r="S801" s="301">
        <v>2</v>
      </c>
      <c r="T801" s="301"/>
      <c r="U801" s="301"/>
      <c r="V801" s="301"/>
      <c r="W801" s="302"/>
      <c r="X801" s="124">
        <f>SUM(Q792:W801)</f>
        <v>40</v>
      </c>
      <c r="Y801" s="124">
        <f>X801</f>
        <v>40</v>
      </c>
      <c r="Z801" s="63"/>
      <c r="AA801" s="46"/>
      <c r="AB801" s="46"/>
      <c r="AC801" s="46" t="str">
        <f t="shared" si="69"/>
        <v/>
      </c>
      <c r="AD801" s="46"/>
      <c r="AE801" s="46"/>
      <c r="AF801" s="2111">
        <f t="shared" si="67"/>
        <v>0</v>
      </c>
      <c r="AG801" s="2111">
        <f t="shared" si="68"/>
        <v>2</v>
      </c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  <c r="BP801" s="46"/>
      <c r="BQ801" s="46"/>
      <c r="BR801" s="46"/>
      <c r="BS801" s="46"/>
      <c r="BT801" s="46"/>
      <c r="BU801" s="46"/>
      <c r="BV801" s="46"/>
      <c r="BW801" s="46"/>
      <c r="BX801" s="46"/>
      <c r="BY801" s="46"/>
      <c r="BZ801" s="46"/>
      <c r="CA801" s="46"/>
      <c r="CB801" s="46"/>
      <c r="CC801" s="46"/>
      <c r="CD801" s="46"/>
      <c r="CE801" s="46"/>
      <c r="CF801" s="46"/>
      <c r="CG801" s="46"/>
      <c r="CH801" s="46"/>
      <c r="CI801" s="46"/>
      <c r="CJ801" s="46"/>
      <c r="CK801" s="46"/>
      <c r="CL801" s="46"/>
      <c r="CM801" s="46"/>
      <c r="CN801" s="46"/>
      <c r="CO801" s="46"/>
      <c r="CP801" s="46"/>
      <c r="CQ801" s="46"/>
      <c r="CR801" s="46"/>
      <c r="CS801" s="46"/>
      <c r="CT801" s="46"/>
      <c r="CU801" s="46"/>
      <c r="CV801" s="46"/>
      <c r="CW801" s="46"/>
      <c r="CX801" s="46"/>
      <c r="CY801" s="46"/>
      <c r="CZ801" s="46"/>
      <c r="DA801" s="46"/>
      <c r="DB801" s="46"/>
      <c r="DC801" s="46"/>
      <c r="DD801" s="46"/>
      <c r="DE801" s="46"/>
      <c r="DF801" s="46"/>
      <c r="DG801" s="46"/>
      <c r="DH801" s="46"/>
      <c r="DI801" s="46"/>
      <c r="DJ801" s="46"/>
      <c r="DK801" s="46"/>
      <c r="DL801" s="46"/>
      <c r="DM801" s="46"/>
      <c r="DN801" s="46"/>
      <c r="DO801" s="46"/>
      <c r="DP801" s="46"/>
      <c r="DQ801" s="46"/>
      <c r="DR801" s="46"/>
      <c r="DS801" s="46"/>
      <c r="DT801" s="46"/>
      <c r="DU801" s="46"/>
      <c r="DV801" s="46"/>
      <c r="DW801" s="46"/>
      <c r="DX801" s="46"/>
      <c r="DY801" s="46"/>
      <c r="DZ801" s="46"/>
      <c r="EA801" s="46"/>
      <c r="EB801" s="46"/>
      <c r="EC801" s="46"/>
      <c r="ED801" s="46"/>
      <c r="EE801" s="46"/>
      <c r="EF801" s="46"/>
      <c r="EG801" s="46"/>
      <c r="EH801" s="46"/>
      <c r="EI801" s="46"/>
      <c r="EJ801" s="46"/>
      <c r="EK801" s="46"/>
      <c r="EL801" s="46"/>
      <c r="EM801" s="46"/>
      <c r="EN801" s="46"/>
      <c r="EO801" s="46"/>
      <c r="EP801" s="46"/>
      <c r="EQ801" s="46"/>
      <c r="ER801" s="46"/>
      <c r="ES801" s="46"/>
      <c r="ET801" s="46"/>
      <c r="EU801" s="46"/>
      <c r="EV801" s="46"/>
      <c r="EW801" s="46"/>
      <c r="EX801" s="46"/>
      <c r="EY801" s="46"/>
      <c r="EZ801" s="46"/>
      <c r="FA801" s="46"/>
      <c r="FB801" s="46"/>
      <c r="FC801" s="46"/>
      <c r="FD801" s="46"/>
      <c r="FE801" s="46"/>
      <c r="FF801" s="46"/>
      <c r="FG801" s="46"/>
      <c r="FH801" s="46"/>
      <c r="FI801" s="46"/>
      <c r="FJ801" s="46"/>
      <c r="FK801" s="46"/>
      <c r="FL801" s="46"/>
      <c r="FM801" s="46"/>
      <c r="FN801" s="46"/>
      <c r="FO801" s="46"/>
      <c r="FP801" s="46"/>
      <c r="FQ801" s="46"/>
      <c r="FR801" s="46"/>
      <c r="FS801" s="46"/>
      <c r="FT801" s="46"/>
      <c r="FU801" s="46"/>
      <c r="FV801" s="46"/>
      <c r="FW801" s="46"/>
      <c r="FX801" s="46"/>
      <c r="FY801" s="46"/>
      <c r="FZ801" s="46"/>
      <c r="GA801" s="46"/>
      <c r="GB801" s="46"/>
      <c r="GC801" s="46"/>
      <c r="GD801" s="46"/>
      <c r="GE801" s="46"/>
      <c r="GF801" s="46"/>
      <c r="GG801" s="46"/>
      <c r="GH801" s="46"/>
      <c r="GI801" s="46"/>
      <c r="GJ801" s="46"/>
      <c r="GK801" s="46"/>
      <c r="GL801" s="46"/>
      <c r="GM801" s="46"/>
      <c r="GN801" s="46"/>
      <c r="GO801" s="46"/>
      <c r="GP801" s="46"/>
      <c r="GQ801" s="46"/>
      <c r="GR801" s="46"/>
      <c r="GS801" s="46"/>
      <c r="GT801" s="46"/>
      <c r="GU801" s="46"/>
      <c r="GV801" s="46"/>
      <c r="GW801" s="46"/>
      <c r="GX801" s="46"/>
      <c r="GY801" s="46"/>
      <c r="GZ801" s="46"/>
      <c r="HA801" s="46"/>
      <c r="HB801" s="46"/>
      <c r="HC801" s="46"/>
      <c r="HD801" s="46"/>
      <c r="HE801" s="46"/>
      <c r="HF801" s="46"/>
      <c r="HG801" s="46"/>
      <c r="HH801" s="46"/>
      <c r="HI801" s="46"/>
      <c r="HJ801" s="46"/>
      <c r="HK801" s="46"/>
      <c r="HL801" s="46"/>
      <c r="HM801" s="46"/>
      <c r="HN801" s="46"/>
      <c r="HO801" s="46"/>
      <c r="HP801" s="46"/>
      <c r="HQ801" s="46"/>
      <c r="HR801" s="46"/>
      <c r="HS801" s="46"/>
      <c r="HT801" s="46"/>
      <c r="HU801" s="46"/>
      <c r="HV801" s="46"/>
      <c r="HW801" s="46"/>
      <c r="HX801" s="46"/>
      <c r="HY801" s="46"/>
      <c r="HZ801" s="46"/>
      <c r="IA801" s="46"/>
      <c r="IB801" s="46"/>
      <c r="IC801" s="46"/>
      <c r="ID801" s="46"/>
      <c r="IE801" s="46"/>
      <c r="IF801" s="46"/>
      <c r="IG801" s="46"/>
      <c r="IH801" s="46"/>
      <c r="II801" s="46"/>
      <c r="IJ801" s="46"/>
      <c r="IK801" s="46"/>
      <c r="IL801" s="46"/>
      <c r="IM801" s="46"/>
      <c r="IN801" s="46"/>
      <c r="IO801" s="46"/>
      <c r="IP801" s="46"/>
      <c r="IQ801" s="46"/>
      <c r="IR801" s="46"/>
      <c r="IS801" s="46"/>
      <c r="IT801" s="46"/>
      <c r="IU801" s="46"/>
      <c r="IV801" s="46"/>
      <c r="IW801" s="46"/>
      <c r="IX801" s="46"/>
      <c r="IY801" s="46"/>
      <c r="IZ801" s="46"/>
      <c r="JA801" s="46"/>
      <c r="JB801" s="46"/>
      <c r="JC801" s="46"/>
      <c r="JD801" s="46"/>
      <c r="JE801" s="46"/>
    </row>
    <row r="802" spans="1:265" s="7" customFormat="1" ht="15" customHeight="1" thickBot="1" x14ac:dyDescent="0.25">
      <c r="A802" s="273">
        <f>A792+1</f>
        <v>83</v>
      </c>
      <c r="B802" s="630" t="s">
        <v>228</v>
      </c>
      <c r="C802" s="111" t="s">
        <v>35</v>
      </c>
      <c r="D802" s="882" t="s">
        <v>229</v>
      </c>
      <c r="E802" s="861" t="s">
        <v>89</v>
      </c>
      <c r="F802" s="435" t="s">
        <v>40</v>
      </c>
      <c r="G802" s="436" t="s">
        <v>230</v>
      </c>
      <c r="H802" s="202" t="s">
        <v>23</v>
      </c>
      <c r="I802" s="202" t="s">
        <v>104</v>
      </c>
      <c r="J802" s="202"/>
      <c r="K802" s="224" t="s">
        <v>1348</v>
      </c>
      <c r="L802" s="224" t="s">
        <v>97</v>
      </c>
      <c r="M802" s="398">
        <v>1</v>
      </c>
      <c r="N802" s="398" t="s">
        <v>24</v>
      </c>
      <c r="O802" s="224" t="s">
        <v>348</v>
      </c>
      <c r="P802" s="2159">
        <f t="shared" si="66"/>
        <v>4</v>
      </c>
      <c r="Q802" s="294">
        <v>3</v>
      </c>
      <c r="R802" s="295">
        <v>1</v>
      </c>
      <c r="S802" s="295"/>
      <c r="T802" s="295"/>
      <c r="U802" s="295"/>
      <c r="V802" s="295"/>
      <c r="W802" s="296"/>
      <c r="X802" s="121"/>
      <c r="Y802" s="121"/>
      <c r="Z802" s="63" t="str">
        <f>C802</f>
        <v>TC</v>
      </c>
      <c r="AA802" s="46" t="s">
        <v>873</v>
      </c>
      <c r="AB802" s="46" t="s">
        <v>881</v>
      </c>
      <c r="AC802" s="46">
        <f t="shared" si="69"/>
        <v>15</v>
      </c>
      <c r="AD802" s="46"/>
      <c r="AE802" s="46"/>
      <c r="AF802" s="2111">
        <f t="shared" si="67"/>
        <v>4</v>
      </c>
      <c r="AG802" s="2111">
        <f t="shared" si="68"/>
        <v>0</v>
      </c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  <c r="HJ802" s="46"/>
      <c r="HK802" s="46"/>
      <c r="HL802" s="46"/>
      <c r="HM802" s="46"/>
      <c r="HN802" s="46"/>
      <c r="HO802" s="46"/>
      <c r="HP802" s="46"/>
      <c r="HQ802" s="46"/>
      <c r="HR802" s="46"/>
      <c r="HS802" s="46"/>
      <c r="HT802" s="46"/>
      <c r="HU802" s="46"/>
      <c r="HV802" s="46"/>
      <c r="HW802" s="46"/>
      <c r="HX802" s="46"/>
      <c r="HY802" s="46"/>
      <c r="HZ802" s="46"/>
      <c r="IA802" s="46"/>
      <c r="IB802" s="46"/>
      <c r="IC802" s="46"/>
      <c r="ID802" s="46"/>
      <c r="IE802" s="46"/>
      <c r="IF802" s="46"/>
      <c r="IG802" s="46"/>
      <c r="IH802" s="46"/>
      <c r="II802" s="46"/>
      <c r="IJ802" s="46"/>
      <c r="IK802" s="46"/>
      <c r="IL802" s="46"/>
      <c r="IM802" s="46"/>
      <c r="IN802" s="46"/>
      <c r="IO802" s="46"/>
      <c r="IP802" s="46"/>
      <c r="IQ802" s="46"/>
      <c r="IR802" s="46"/>
      <c r="IS802" s="46"/>
      <c r="IT802" s="46"/>
      <c r="IU802" s="46"/>
      <c r="IV802" s="46"/>
      <c r="IW802" s="46"/>
      <c r="IX802" s="46"/>
      <c r="IY802" s="46"/>
      <c r="IZ802" s="46"/>
      <c r="JA802" s="46"/>
      <c r="JB802" s="46"/>
      <c r="JC802" s="46"/>
      <c r="JD802" s="46"/>
      <c r="JE802" s="46"/>
    </row>
    <row r="803" spans="1:265" s="7" customFormat="1" ht="15" customHeight="1" thickBot="1" x14ac:dyDescent="0.25">
      <c r="A803" s="790"/>
      <c r="B803" s="73" t="s">
        <v>228</v>
      </c>
      <c r="C803" s="113"/>
      <c r="D803" s="884" t="s">
        <v>229</v>
      </c>
      <c r="E803" s="905"/>
      <c r="F803" s="437"/>
      <c r="G803" s="438"/>
      <c r="H803" s="184" t="s">
        <v>23</v>
      </c>
      <c r="I803" s="184" t="s">
        <v>104</v>
      </c>
      <c r="J803" s="184"/>
      <c r="K803" s="225" t="s">
        <v>1349</v>
      </c>
      <c r="L803" s="225" t="s">
        <v>97</v>
      </c>
      <c r="M803" s="397" t="s">
        <v>392</v>
      </c>
      <c r="N803" s="397" t="s">
        <v>98</v>
      </c>
      <c r="O803" s="225" t="s">
        <v>348</v>
      </c>
      <c r="P803" s="2159">
        <f t="shared" si="66"/>
        <v>4</v>
      </c>
      <c r="Q803" s="297">
        <v>3</v>
      </c>
      <c r="R803" s="298">
        <v>1</v>
      </c>
      <c r="S803" s="298"/>
      <c r="T803" s="298"/>
      <c r="U803" s="298"/>
      <c r="V803" s="298"/>
      <c r="W803" s="299"/>
      <c r="X803" s="122"/>
      <c r="Y803" s="122"/>
      <c r="Z803" s="63"/>
      <c r="AA803" s="46"/>
      <c r="AB803" s="46"/>
      <c r="AC803" s="46" t="str">
        <f t="shared" si="69"/>
        <v/>
      </c>
      <c r="AD803" s="46"/>
      <c r="AE803" s="46"/>
      <c r="AF803" s="2111">
        <f t="shared" si="67"/>
        <v>4</v>
      </c>
      <c r="AG803" s="2111">
        <f t="shared" si="68"/>
        <v>0</v>
      </c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46"/>
      <c r="HK803" s="46"/>
      <c r="HL803" s="46"/>
      <c r="HM803" s="46"/>
      <c r="HN803" s="46"/>
      <c r="HO803" s="46"/>
      <c r="HP803" s="46"/>
      <c r="HQ803" s="46"/>
      <c r="HR803" s="46"/>
      <c r="HS803" s="46"/>
      <c r="HT803" s="46"/>
      <c r="HU803" s="46"/>
      <c r="HV803" s="46"/>
      <c r="HW803" s="46"/>
      <c r="HX803" s="46"/>
      <c r="HY803" s="46"/>
      <c r="HZ803" s="46"/>
      <c r="IA803" s="46"/>
      <c r="IB803" s="46"/>
      <c r="IC803" s="46"/>
      <c r="ID803" s="46"/>
      <c r="IE803" s="46"/>
      <c r="IF803" s="46"/>
      <c r="IG803" s="46"/>
      <c r="IH803" s="46"/>
      <c r="II803" s="46"/>
      <c r="IJ803" s="46"/>
      <c r="IK803" s="46"/>
      <c r="IL803" s="46"/>
      <c r="IM803" s="46"/>
      <c r="IN803" s="46"/>
      <c r="IO803" s="46"/>
      <c r="IP803" s="46"/>
      <c r="IQ803" s="46"/>
      <c r="IR803" s="46"/>
      <c r="IS803" s="46"/>
      <c r="IT803" s="46"/>
      <c r="IU803" s="46"/>
      <c r="IV803" s="46"/>
      <c r="IW803" s="46"/>
      <c r="IX803" s="46"/>
      <c r="IY803" s="46"/>
      <c r="IZ803" s="46"/>
      <c r="JA803" s="46"/>
      <c r="JB803" s="46"/>
      <c r="JC803" s="46"/>
      <c r="JD803" s="46"/>
      <c r="JE803" s="46"/>
    </row>
    <row r="804" spans="1:265" s="7" customFormat="1" ht="15" customHeight="1" thickBot="1" x14ac:dyDescent="0.25">
      <c r="A804" s="790"/>
      <c r="B804" s="73" t="s">
        <v>228</v>
      </c>
      <c r="C804" s="113"/>
      <c r="D804" s="884" t="s">
        <v>229</v>
      </c>
      <c r="E804" s="905"/>
      <c r="F804" s="437"/>
      <c r="G804" s="438"/>
      <c r="H804" s="184" t="s">
        <v>23</v>
      </c>
      <c r="I804" s="184" t="s">
        <v>104</v>
      </c>
      <c r="J804" s="184"/>
      <c r="K804" s="225" t="s">
        <v>232</v>
      </c>
      <c r="L804" s="225" t="s">
        <v>97</v>
      </c>
      <c r="M804" s="397" t="s">
        <v>393</v>
      </c>
      <c r="N804" s="397" t="s">
        <v>24</v>
      </c>
      <c r="O804" s="225" t="s">
        <v>344</v>
      </c>
      <c r="P804" s="2159">
        <f t="shared" si="66"/>
        <v>4</v>
      </c>
      <c r="Q804" s="297">
        <v>3</v>
      </c>
      <c r="R804" s="298">
        <v>1</v>
      </c>
      <c r="S804" s="298"/>
      <c r="T804" s="298"/>
      <c r="U804" s="298"/>
      <c r="V804" s="298"/>
      <c r="W804" s="299"/>
      <c r="X804" s="122"/>
      <c r="Y804" s="122"/>
      <c r="Z804" s="63"/>
      <c r="AA804" s="46"/>
      <c r="AB804" s="46"/>
      <c r="AC804" s="46" t="str">
        <f t="shared" si="69"/>
        <v/>
      </c>
      <c r="AD804" s="46"/>
      <c r="AE804" s="46"/>
      <c r="AF804" s="2111">
        <f t="shared" si="67"/>
        <v>4</v>
      </c>
      <c r="AG804" s="2111">
        <f t="shared" si="68"/>
        <v>0</v>
      </c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46"/>
      <c r="HK804" s="46"/>
      <c r="HL804" s="46"/>
      <c r="HM804" s="46"/>
      <c r="HN804" s="46"/>
      <c r="HO804" s="46"/>
      <c r="HP804" s="46"/>
      <c r="HQ804" s="46"/>
      <c r="HR804" s="46"/>
      <c r="HS804" s="46"/>
      <c r="HT804" s="46"/>
      <c r="HU804" s="46"/>
      <c r="HV804" s="46"/>
      <c r="HW804" s="46"/>
      <c r="HX804" s="46"/>
      <c r="HY804" s="46"/>
      <c r="HZ804" s="46"/>
      <c r="IA804" s="46"/>
      <c r="IB804" s="46"/>
      <c r="IC804" s="46"/>
      <c r="ID804" s="46"/>
      <c r="IE804" s="46"/>
      <c r="IF804" s="46"/>
      <c r="IG804" s="46"/>
      <c r="IH804" s="46"/>
      <c r="II804" s="46"/>
      <c r="IJ804" s="46"/>
      <c r="IK804" s="46"/>
      <c r="IL804" s="46"/>
      <c r="IM804" s="46"/>
      <c r="IN804" s="46"/>
      <c r="IO804" s="46"/>
      <c r="IP804" s="46"/>
      <c r="IQ804" s="46"/>
      <c r="IR804" s="46"/>
      <c r="IS804" s="46"/>
      <c r="IT804" s="46"/>
      <c r="IU804" s="46"/>
      <c r="IV804" s="46"/>
      <c r="IW804" s="46"/>
      <c r="IX804" s="46"/>
      <c r="IY804" s="46"/>
      <c r="IZ804" s="46"/>
      <c r="JA804" s="46"/>
      <c r="JB804" s="46"/>
      <c r="JC804" s="46"/>
      <c r="JD804" s="46"/>
      <c r="JE804" s="46"/>
    </row>
    <row r="805" spans="1:265" s="7" customFormat="1" ht="15" customHeight="1" thickBot="1" x14ac:dyDescent="0.25">
      <c r="A805" s="790"/>
      <c r="B805" s="73" t="s">
        <v>228</v>
      </c>
      <c r="C805" s="113"/>
      <c r="D805" s="884" t="s">
        <v>229</v>
      </c>
      <c r="E805" s="905"/>
      <c r="F805" s="437"/>
      <c r="G805" s="438"/>
      <c r="H805" s="184" t="s">
        <v>23</v>
      </c>
      <c r="I805" s="184" t="s">
        <v>104</v>
      </c>
      <c r="J805" s="184"/>
      <c r="K805" s="225" t="s">
        <v>1350</v>
      </c>
      <c r="L805" s="225" t="s">
        <v>97</v>
      </c>
      <c r="M805" s="397" t="s">
        <v>391</v>
      </c>
      <c r="N805" s="397" t="s">
        <v>24</v>
      </c>
      <c r="O805" s="225" t="s">
        <v>348</v>
      </c>
      <c r="P805" s="2159">
        <f t="shared" si="66"/>
        <v>4</v>
      </c>
      <c r="Q805" s="297">
        <v>3</v>
      </c>
      <c r="R805" s="298">
        <v>1</v>
      </c>
      <c r="S805" s="298"/>
      <c r="T805" s="298"/>
      <c r="U805" s="298"/>
      <c r="V805" s="298"/>
      <c r="W805" s="299"/>
      <c r="X805" s="122"/>
      <c r="Y805" s="122"/>
      <c r="Z805" s="63"/>
      <c r="AA805" s="46"/>
      <c r="AB805" s="46"/>
      <c r="AC805" s="46" t="str">
        <f t="shared" si="69"/>
        <v/>
      </c>
      <c r="AD805" s="46"/>
      <c r="AE805" s="46"/>
      <c r="AF805" s="2111">
        <f t="shared" si="67"/>
        <v>4</v>
      </c>
      <c r="AG805" s="2111">
        <f t="shared" si="68"/>
        <v>0</v>
      </c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  <c r="CB805" s="46"/>
      <c r="CC805" s="46"/>
      <c r="CD805" s="46"/>
      <c r="CE805" s="46"/>
      <c r="CF805" s="46"/>
      <c r="CG805" s="46"/>
      <c r="CH805" s="46"/>
      <c r="CI805" s="46"/>
      <c r="CJ805" s="46"/>
      <c r="CK805" s="46"/>
      <c r="CL805" s="46"/>
      <c r="CM805" s="46"/>
      <c r="CN805" s="46"/>
      <c r="CO805" s="46"/>
      <c r="CP805" s="46"/>
      <c r="CQ805" s="46"/>
      <c r="CR805" s="46"/>
      <c r="CS805" s="46"/>
      <c r="CT805" s="46"/>
      <c r="CU805" s="46"/>
      <c r="CV805" s="46"/>
      <c r="CW805" s="46"/>
      <c r="CX805" s="46"/>
      <c r="CY805" s="46"/>
      <c r="CZ805" s="46"/>
      <c r="DA805" s="46"/>
      <c r="DB805" s="46"/>
      <c r="DC805" s="46"/>
      <c r="DD805" s="46"/>
      <c r="DE805" s="46"/>
      <c r="DF805" s="46"/>
      <c r="DG805" s="46"/>
      <c r="DH805" s="46"/>
      <c r="DI805" s="46"/>
      <c r="DJ805" s="46"/>
      <c r="DK805" s="46"/>
      <c r="DL805" s="46"/>
      <c r="DM805" s="46"/>
      <c r="DN805" s="46"/>
      <c r="DO805" s="46"/>
      <c r="DP805" s="46"/>
      <c r="DQ805" s="46"/>
      <c r="DR805" s="46"/>
      <c r="DS805" s="46"/>
      <c r="DT805" s="46"/>
      <c r="DU805" s="46"/>
      <c r="DV805" s="46"/>
      <c r="DW805" s="46"/>
      <c r="DX805" s="46"/>
      <c r="DY805" s="46"/>
      <c r="DZ805" s="46"/>
      <c r="EA805" s="46"/>
      <c r="EB805" s="46"/>
      <c r="EC805" s="46"/>
      <c r="ED805" s="46"/>
      <c r="EE805" s="46"/>
      <c r="EF805" s="46"/>
      <c r="EG805" s="46"/>
      <c r="EH805" s="46"/>
      <c r="EI805" s="46"/>
      <c r="EJ805" s="46"/>
      <c r="EK805" s="46"/>
      <c r="EL805" s="46"/>
      <c r="EM805" s="46"/>
      <c r="EN805" s="46"/>
      <c r="EO805" s="46"/>
      <c r="EP805" s="46"/>
      <c r="EQ805" s="46"/>
      <c r="ER805" s="46"/>
      <c r="ES805" s="46"/>
      <c r="ET805" s="46"/>
      <c r="EU805" s="46"/>
      <c r="EV805" s="46"/>
      <c r="EW805" s="46"/>
      <c r="EX805" s="46"/>
      <c r="EY805" s="46"/>
      <c r="EZ805" s="46"/>
      <c r="FA805" s="46"/>
      <c r="FB805" s="46"/>
      <c r="FC805" s="46"/>
      <c r="FD805" s="46"/>
      <c r="FE805" s="46"/>
      <c r="FF805" s="46"/>
      <c r="FG805" s="46"/>
      <c r="FH805" s="46"/>
      <c r="FI805" s="46"/>
      <c r="FJ805" s="46"/>
      <c r="FK805" s="46"/>
      <c r="FL805" s="46"/>
      <c r="FM805" s="46"/>
      <c r="FN805" s="46"/>
      <c r="FO805" s="46"/>
      <c r="FP805" s="46"/>
      <c r="FQ805" s="46"/>
      <c r="FR805" s="46"/>
      <c r="FS805" s="46"/>
      <c r="FT805" s="46"/>
      <c r="FU805" s="46"/>
      <c r="FV805" s="46"/>
      <c r="FW805" s="46"/>
      <c r="FX805" s="46"/>
      <c r="FY805" s="46"/>
      <c r="FZ805" s="46"/>
      <c r="GA805" s="46"/>
      <c r="GB805" s="46"/>
      <c r="GC805" s="46"/>
      <c r="GD805" s="46"/>
      <c r="GE805" s="46"/>
      <c r="GF805" s="46"/>
      <c r="GG805" s="46"/>
      <c r="GH805" s="46"/>
      <c r="GI805" s="46"/>
      <c r="GJ805" s="46"/>
      <c r="GK805" s="46"/>
      <c r="GL805" s="46"/>
      <c r="GM805" s="46"/>
      <c r="GN805" s="46"/>
      <c r="GO805" s="46"/>
      <c r="GP805" s="46"/>
      <c r="GQ805" s="46"/>
      <c r="GR805" s="46"/>
      <c r="GS805" s="46"/>
      <c r="GT805" s="46"/>
      <c r="GU805" s="46"/>
      <c r="GV805" s="46"/>
      <c r="GW805" s="46"/>
      <c r="GX805" s="46"/>
      <c r="GY805" s="46"/>
      <c r="GZ805" s="46"/>
      <c r="HA805" s="46"/>
      <c r="HB805" s="46"/>
      <c r="HC805" s="46"/>
      <c r="HD805" s="46"/>
      <c r="HE805" s="46"/>
      <c r="HF805" s="46"/>
      <c r="HG805" s="46"/>
      <c r="HH805" s="46"/>
      <c r="HI805" s="46"/>
      <c r="HJ805" s="46"/>
      <c r="HK805" s="46"/>
      <c r="HL805" s="46"/>
      <c r="HM805" s="46"/>
      <c r="HN805" s="46"/>
      <c r="HO805" s="46"/>
      <c r="HP805" s="46"/>
      <c r="HQ805" s="46"/>
      <c r="HR805" s="46"/>
      <c r="HS805" s="46"/>
      <c r="HT805" s="46"/>
      <c r="HU805" s="46"/>
      <c r="HV805" s="46"/>
      <c r="HW805" s="46"/>
      <c r="HX805" s="46"/>
      <c r="HY805" s="46"/>
      <c r="HZ805" s="46"/>
      <c r="IA805" s="46"/>
      <c r="IB805" s="46"/>
      <c r="IC805" s="46"/>
      <c r="ID805" s="46"/>
      <c r="IE805" s="46"/>
      <c r="IF805" s="46"/>
      <c r="IG805" s="46"/>
      <c r="IH805" s="46"/>
      <c r="II805" s="46"/>
      <c r="IJ805" s="46"/>
      <c r="IK805" s="46"/>
      <c r="IL805" s="46"/>
      <c r="IM805" s="46"/>
      <c r="IN805" s="46"/>
      <c r="IO805" s="46"/>
      <c r="IP805" s="46"/>
      <c r="IQ805" s="46"/>
      <c r="IR805" s="46"/>
      <c r="IS805" s="46"/>
      <c r="IT805" s="46"/>
      <c r="IU805" s="46"/>
      <c r="IV805" s="46"/>
      <c r="IW805" s="46"/>
      <c r="IX805" s="46"/>
      <c r="IY805" s="46"/>
      <c r="IZ805" s="46"/>
      <c r="JA805" s="46"/>
      <c r="JB805" s="46"/>
      <c r="JC805" s="46"/>
      <c r="JD805" s="46"/>
      <c r="JE805" s="46"/>
    </row>
    <row r="806" spans="1:265" s="7" customFormat="1" ht="15" customHeight="1" thickBot="1" x14ac:dyDescent="0.25">
      <c r="A806" s="790"/>
      <c r="B806" s="73" t="s">
        <v>228</v>
      </c>
      <c r="C806" s="113"/>
      <c r="D806" s="884" t="s">
        <v>229</v>
      </c>
      <c r="E806" s="905"/>
      <c r="F806" s="437"/>
      <c r="G806" s="438"/>
      <c r="H806" s="184" t="s">
        <v>23</v>
      </c>
      <c r="I806" s="184" t="s">
        <v>104</v>
      </c>
      <c r="J806" s="184"/>
      <c r="K806" s="225" t="s">
        <v>231</v>
      </c>
      <c r="L806" s="225" t="s">
        <v>97</v>
      </c>
      <c r="M806" s="397" t="s">
        <v>1155</v>
      </c>
      <c r="N806" s="397" t="s">
        <v>24</v>
      </c>
      <c r="O806" s="225" t="s">
        <v>344</v>
      </c>
      <c r="P806" s="2159">
        <f t="shared" si="66"/>
        <v>4</v>
      </c>
      <c r="Q806" s="297">
        <v>3</v>
      </c>
      <c r="R806" s="298">
        <v>1</v>
      </c>
      <c r="S806" s="298"/>
      <c r="T806" s="298"/>
      <c r="U806" s="298"/>
      <c r="V806" s="298"/>
      <c r="W806" s="299"/>
      <c r="X806" s="122"/>
      <c r="Y806" s="122"/>
      <c r="Z806" s="63"/>
      <c r="AA806" s="46"/>
      <c r="AB806" s="46"/>
      <c r="AC806" s="46" t="str">
        <f t="shared" si="69"/>
        <v/>
      </c>
      <c r="AD806" s="46"/>
      <c r="AE806" s="46"/>
      <c r="AF806" s="2111">
        <f t="shared" si="67"/>
        <v>4</v>
      </c>
      <c r="AG806" s="2111">
        <f t="shared" si="68"/>
        <v>0</v>
      </c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  <c r="BP806" s="46"/>
      <c r="BQ806" s="46"/>
      <c r="BR806" s="46"/>
      <c r="BS806" s="46"/>
      <c r="BT806" s="46"/>
      <c r="BU806" s="46"/>
      <c r="BV806" s="46"/>
      <c r="BW806" s="46"/>
      <c r="BX806" s="46"/>
      <c r="BY806" s="46"/>
      <c r="BZ806" s="46"/>
      <c r="CA806" s="46"/>
      <c r="CB806" s="46"/>
      <c r="CC806" s="46"/>
      <c r="CD806" s="46"/>
      <c r="CE806" s="46"/>
      <c r="CF806" s="46"/>
      <c r="CG806" s="46"/>
      <c r="CH806" s="46"/>
      <c r="CI806" s="46"/>
      <c r="CJ806" s="46"/>
      <c r="CK806" s="46"/>
      <c r="CL806" s="46"/>
      <c r="CM806" s="46"/>
      <c r="CN806" s="46"/>
      <c r="CO806" s="46"/>
      <c r="CP806" s="46"/>
      <c r="CQ806" s="46"/>
      <c r="CR806" s="46"/>
      <c r="CS806" s="46"/>
      <c r="CT806" s="46"/>
      <c r="CU806" s="46"/>
      <c r="CV806" s="46"/>
      <c r="CW806" s="46"/>
      <c r="CX806" s="46"/>
      <c r="CY806" s="46"/>
      <c r="CZ806" s="46"/>
      <c r="DA806" s="46"/>
      <c r="DB806" s="46"/>
      <c r="DC806" s="46"/>
      <c r="DD806" s="46"/>
      <c r="DE806" s="46"/>
      <c r="DF806" s="46"/>
      <c r="DG806" s="46"/>
      <c r="DH806" s="46"/>
      <c r="DI806" s="46"/>
      <c r="DJ806" s="46"/>
      <c r="DK806" s="46"/>
      <c r="DL806" s="46"/>
      <c r="DM806" s="46"/>
      <c r="DN806" s="46"/>
      <c r="DO806" s="46"/>
      <c r="DP806" s="46"/>
      <c r="DQ806" s="46"/>
      <c r="DR806" s="46"/>
      <c r="DS806" s="46"/>
      <c r="DT806" s="46"/>
      <c r="DU806" s="46"/>
      <c r="DV806" s="46"/>
      <c r="DW806" s="46"/>
      <c r="DX806" s="46"/>
      <c r="DY806" s="46"/>
      <c r="DZ806" s="46"/>
      <c r="EA806" s="46"/>
      <c r="EB806" s="46"/>
      <c r="EC806" s="46"/>
      <c r="ED806" s="46"/>
      <c r="EE806" s="46"/>
      <c r="EF806" s="46"/>
      <c r="EG806" s="46"/>
      <c r="EH806" s="46"/>
      <c r="EI806" s="46"/>
      <c r="EJ806" s="46"/>
      <c r="EK806" s="46"/>
      <c r="EL806" s="46"/>
      <c r="EM806" s="46"/>
      <c r="EN806" s="46"/>
      <c r="EO806" s="46"/>
      <c r="EP806" s="46"/>
      <c r="EQ806" s="46"/>
      <c r="ER806" s="46"/>
      <c r="ES806" s="46"/>
      <c r="ET806" s="46"/>
      <c r="EU806" s="46"/>
      <c r="EV806" s="46"/>
      <c r="EW806" s="46"/>
      <c r="EX806" s="46"/>
      <c r="EY806" s="46"/>
      <c r="EZ806" s="46"/>
      <c r="FA806" s="46"/>
      <c r="FB806" s="46"/>
      <c r="FC806" s="46"/>
      <c r="FD806" s="46"/>
      <c r="FE806" s="46"/>
      <c r="FF806" s="46"/>
      <c r="FG806" s="46"/>
      <c r="FH806" s="46"/>
      <c r="FI806" s="46"/>
      <c r="FJ806" s="46"/>
      <c r="FK806" s="46"/>
      <c r="FL806" s="46"/>
      <c r="FM806" s="46"/>
      <c r="FN806" s="46"/>
      <c r="FO806" s="46"/>
      <c r="FP806" s="46"/>
      <c r="FQ806" s="46"/>
      <c r="FR806" s="46"/>
      <c r="FS806" s="46"/>
      <c r="FT806" s="46"/>
      <c r="FU806" s="46"/>
      <c r="FV806" s="46"/>
      <c r="FW806" s="46"/>
      <c r="FX806" s="46"/>
      <c r="FY806" s="46"/>
      <c r="FZ806" s="46"/>
      <c r="GA806" s="46"/>
      <c r="GB806" s="46"/>
      <c r="GC806" s="46"/>
      <c r="GD806" s="46"/>
      <c r="GE806" s="46"/>
      <c r="GF806" s="46"/>
      <c r="GG806" s="46"/>
      <c r="GH806" s="46"/>
      <c r="GI806" s="46"/>
      <c r="GJ806" s="46"/>
      <c r="GK806" s="46"/>
      <c r="GL806" s="46"/>
      <c r="GM806" s="46"/>
      <c r="GN806" s="46"/>
      <c r="GO806" s="46"/>
      <c r="GP806" s="46"/>
      <c r="GQ806" s="46"/>
      <c r="GR806" s="46"/>
      <c r="GS806" s="46"/>
      <c r="GT806" s="46"/>
      <c r="GU806" s="46"/>
      <c r="GV806" s="46"/>
      <c r="GW806" s="46"/>
      <c r="GX806" s="46"/>
      <c r="GY806" s="46"/>
      <c r="GZ806" s="46"/>
      <c r="HA806" s="46"/>
      <c r="HB806" s="46"/>
      <c r="HC806" s="46"/>
      <c r="HD806" s="46"/>
      <c r="HE806" s="46"/>
      <c r="HF806" s="46"/>
      <c r="HG806" s="46"/>
      <c r="HH806" s="46"/>
      <c r="HI806" s="46"/>
      <c r="HJ806" s="46"/>
      <c r="HK806" s="46"/>
      <c r="HL806" s="46"/>
      <c r="HM806" s="46"/>
      <c r="HN806" s="46"/>
      <c r="HO806" s="46"/>
      <c r="HP806" s="46"/>
      <c r="HQ806" s="46"/>
      <c r="HR806" s="46"/>
      <c r="HS806" s="46"/>
      <c r="HT806" s="46"/>
      <c r="HU806" s="46"/>
      <c r="HV806" s="46"/>
      <c r="HW806" s="46"/>
      <c r="HX806" s="46"/>
      <c r="HY806" s="46"/>
      <c r="HZ806" s="46"/>
      <c r="IA806" s="46"/>
      <c r="IB806" s="46"/>
      <c r="IC806" s="46"/>
      <c r="ID806" s="46"/>
      <c r="IE806" s="46"/>
      <c r="IF806" s="46"/>
      <c r="IG806" s="46"/>
      <c r="IH806" s="46"/>
      <c r="II806" s="46"/>
      <c r="IJ806" s="46"/>
      <c r="IK806" s="46"/>
      <c r="IL806" s="46"/>
      <c r="IM806" s="46"/>
      <c r="IN806" s="46"/>
      <c r="IO806" s="46"/>
      <c r="IP806" s="46"/>
      <c r="IQ806" s="46"/>
      <c r="IR806" s="46"/>
      <c r="IS806" s="46"/>
      <c r="IT806" s="46"/>
      <c r="IU806" s="46"/>
      <c r="IV806" s="46"/>
      <c r="IW806" s="46"/>
      <c r="IX806" s="46"/>
      <c r="IY806" s="46"/>
      <c r="IZ806" s="46"/>
      <c r="JA806" s="46"/>
      <c r="JB806" s="46"/>
      <c r="JC806" s="46"/>
      <c r="JD806" s="46"/>
      <c r="JE806" s="46"/>
    </row>
    <row r="807" spans="1:265" s="7" customFormat="1" ht="15" customHeight="1" thickBot="1" x14ac:dyDescent="0.25">
      <c r="A807" s="790"/>
      <c r="B807" s="73" t="s">
        <v>228</v>
      </c>
      <c r="C807" s="113"/>
      <c r="D807" s="884" t="s">
        <v>229</v>
      </c>
      <c r="E807" s="905"/>
      <c r="F807" s="437"/>
      <c r="G807" s="438"/>
      <c r="H807" s="184" t="s">
        <v>23</v>
      </c>
      <c r="I807" s="184" t="s">
        <v>104</v>
      </c>
      <c r="J807" s="1756" t="s">
        <v>1424</v>
      </c>
      <c r="K807" s="212" t="s">
        <v>1505</v>
      </c>
      <c r="L807" s="225"/>
      <c r="M807" s="397"/>
      <c r="N807" s="397"/>
      <c r="O807" s="225"/>
      <c r="P807" s="2159">
        <f t="shared" si="66"/>
        <v>0</v>
      </c>
      <c r="Q807" s="297"/>
      <c r="R807" s="298"/>
      <c r="S807" s="298">
        <v>4</v>
      </c>
      <c r="T807" s="298"/>
      <c r="U807" s="298"/>
      <c r="V807" s="298"/>
      <c r="W807" s="299"/>
      <c r="X807" s="122"/>
      <c r="Y807" s="122"/>
      <c r="Z807" s="63"/>
      <c r="AA807" s="46"/>
      <c r="AB807" s="46"/>
      <c r="AC807" s="46" t="str">
        <f t="shared" si="69"/>
        <v/>
      </c>
      <c r="AD807" s="46"/>
      <c r="AE807" s="46"/>
      <c r="AF807" s="2111">
        <f t="shared" si="67"/>
        <v>0</v>
      </c>
      <c r="AG807" s="2111">
        <f t="shared" si="68"/>
        <v>4</v>
      </c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  <c r="BP807" s="46"/>
      <c r="BQ807" s="46"/>
      <c r="BR807" s="46"/>
      <c r="BS807" s="46"/>
      <c r="BT807" s="46"/>
      <c r="BU807" s="46"/>
      <c r="BV807" s="46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  <c r="HJ807" s="46"/>
      <c r="HK807" s="46"/>
      <c r="HL807" s="46"/>
      <c r="HM807" s="46"/>
      <c r="HN807" s="46"/>
      <c r="HO807" s="46"/>
      <c r="HP807" s="46"/>
      <c r="HQ807" s="46"/>
      <c r="HR807" s="46"/>
      <c r="HS807" s="46"/>
      <c r="HT807" s="46"/>
      <c r="HU807" s="46"/>
      <c r="HV807" s="46"/>
      <c r="HW807" s="46"/>
      <c r="HX807" s="46"/>
      <c r="HY807" s="46"/>
      <c r="HZ807" s="46"/>
      <c r="IA807" s="46"/>
      <c r="IB807" s="46"/>
      <c r="IC807" s="46"/>
      <c r="ID807" s="46"/>
      <c r="IE807" s="46"/>
      <c r="IF807" s="46"/>
      <c r="IG807" s="46"/>
      <c r="IH807" s="46"/>
      <c r="II807" s="46"/>
      <c r="IJ807" s="46"/>
      <c r="IK807" s="46"/>
      <c r="IL807" s="46"/>
      <c r="IM807" s="46"/>
      <c r="IN807" s="46"/>
      <c r="IO807" s="46"/>
      <c r="IP807" s="46"/>
      <c r="IQ807" s="46"/>
      <c r="IR807" s="46"/>
      <c r="IS807" s="46"/>
      <c r="IT807" s="46"/>
      <c r="IU807" s="46"/>
      <c r="IV807" s="46"/>
      <c r="IW807" s="46"/>
      <c r="IX807" s="46"/>
      <c r="IY807" s="46"/>
      <c r="IZ807" s="46"/>
      <c r="JA807" s="46"/>
      <c r="JB807" s="46"/>
      <c r="JC807" s="46"/>
      <c r="JD807" s="46"/>
      <c r="JE807" s="46"/>
    </row>
    <row r="808" spans="1:265" s="7" customFormat="1" ht="15" customHeight="1" thickBot="1" x14ac:dyDescent="0.25">
      <c r="A808" s="790"/>
      <c r="B808" s="73" t="s">
        <v>228</v>
      </c>
      <c r="C808" s="113"/>
      <c r="D808" s="884" t="s">
        <v>229</v>
      </c>
      <c r="E808" s="905"/>
      <c r="F808" s="437"/>
      <c r="G808" s="438"/>
      <c r="H808" s="184" t="s">
        <v>23</v>
      </c>
      <c r="I808" s="184" t="s">
        <v>104</v>
      </c>
      <c r="J808" s="1756" t="s">
        <v>1424</v>
      </c>
      <c r="K808" s="212" t="s">
        <v>1506</v>
      </c>
      <c r="L808" s="225"/>
      <c r="M808" s="397"/>
      <c r="N808" s="397"/>
      <c r="O808" s="225"/>
      <c r="P808" s="2159">
        <f t="shared" si="66"/>
        <v>0</v>
      </c>
      <c r="Q808" s="297"/>
      <c r="R808" s="298"/>
      <c r="S808" s="298">
        <v>2</v>
      </c>
      <c r="T808" s="298"/>
      <c r="U808" s="298"/>
      <c r="V808" s="298"/>
      <c r="W808" s="299"/>
      <c r="X808" s="122"/>
      <c r="Y808" s="122"/>
      <c r="Z808" s="63"/>
      <c r="AA808" s="46"/>
      <c r="AB808" s="46"/>
      <c r="AC808" s="46" t="str">
        <f t="shared" si="69"/>
        <v/>
      </c>
      <c r="AD808" s="46"/>
      <c r="AE808" s="46"/>
      <c r="AF808" s="2111">
        <f t="shared" si="67"/>
        <v>0</v>
      </c>
      <c r="AG808" s="2111">
        <f t="shared" si="68"/>
        <v>2</v>
      </c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  <c r="HJ808" s="46"/>
      <c r="HK808" s="46"/>
      <c r="HL808" s="46"/>
      <c r="HM808" s="46"/>
      <c r="HN808" s="46"/>
      <c r="HO808" s="46"/>
      <c r="HP808" s="46"/>
      <c r="HQ808" s="46"/>
      <c r="HR808" s="46"/>
      <c r="HS808" s="46"/>
      <c r="HT808" s="46"/>
      <c r="HU808" s="46"/>
      <c r="HV808" s="46"/>
      <c r="HW808" s="46"/>
      <c r="HX808" s="46"/>
      <c r="HY808" s="46"/>
      <c r="HZ808" s="46"/>
      <c r="IA808" s="46"/>
      <c r="IB808" s="46"/>
      <c r="IC808" s="46"/>
      <c r="ID808" s="46"/>
      <c r="IE808" s="46"/>
      <c r="IF808" s="46"/>
      <c r="IG808" s="46"/>
      <c r="IH808" s="46"/>
      <c r="II808" s="46"/>
      <c r="IJ808" s="46"/>
      <c r="IK808" s="46"/>
      <c r="IL808" s="46"/>
      <c r="IM808" s="46"/>
      <c r="IN808" s="46"/>
      <c r="IO808" s="46"/>
      <c r="IP808" s="46"/>
      <c r="IQ808" s="46"/>
      <c r="IR808" s="46"/>
      <c r="IS808" s="46"/>
      <c r="IT808" s="46"/>
      <c r="IU808" s="46"/>
      <c r="IV808" s="46"/>
      <c r="IW808" s="46"/>
      <c r="IX808" s="46"/>
      <c r="IY808" s="46"/>
      <c r="IZ808" s="46"/>
      <c r="JA808" s="46"/>
      <c r="JB808" s="46"/>
      <c r="JC808" s="46"/>
      <c r="JD808" s="46"/>
      <c r="JE808" s="46"/>
    </row>
    <row r="809" spans="1:265" s="7" customFormat="1" ht="15" customHeight="1" thickBot="1" x14ac:dyDescent="0.25">
      <c r="A809" s="790"/>
      <c r="B809" s="73" t="s">
        <v>228</v>
      </c>
      <c r="C809" s="113"/>
      <c r="D809" s="884" t="s">
        <v>229</v>
      </c>
      <c r="E809" s="905"/>
      <c r="F809" s="437"/>
      <c r="G809" s="438"/>
      <c r="H809" s="184" t="s">
        <v>23</v>
      </c>
      <c r="I809" s="184" t="s">
        <v>104</v>
      </c>
      <c r="J809" s="1723" t="s">
        <v>1424</v>
      </c>
      <c r="K809" s="225" t="s">
        <v>1508</v>
      </c>
      <c r="L809" s="225"/>
      <c r="M809" s="397"/>
      <c r="N809" s="397"/>
      <c r="O809" s="225"/>
      <c r="P809" s="2159">
        <f t="shared" si="66"/>
        <v>0</v>
      </c>
      <c r="Q809" s="297"/>
      <c r="R809" s="298"/>
      <c r="S809" s="298"/>
      <c r="T809" s="298"/>
      <c r="U809" s="298"/>
      <c r="V809" s="298"/>
      <c r="W809" s="299">
        <v>4</v>
      </c>
      <c r="X809" s="122"/>
      <c r="Y809" s="122"/>
      <c r="Z809" s="63"/>
      <c r="AA809" s="46"/>
      <c r="AB809" s="46"/>
      <c r="AC809" s="46" t="str">
        <f t="shared" si="69"/>
        <v/>
      </c>
      <c r="AD809" s="46"/>
      <c r="AE809" s="46"/>
      <c r="AF809" s="2111">
        <f t="shared" si="67"/>
        <v>0</v>
      </c>
      <c r="AG809" s="2111">
        <f t="shared" si="68"/>
        <v>4</v>
      </c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  <c r="HJ809" s="46"/>
      <c r="HK809" s="46"/>
      <c r="HL809" s="46"/>
      <c r="HM809" s="46"/>
      <c r="HN809" s="46"/>
      <c r="HO809" s="46"/>
      <c r="HP809" s="46"/>
      <c r="HQ809" s="46"/>
      <c r="HR809" s="46"/>
      <c r="HS809" s="46"/>
      <c r="HT809" s="46"/>
      <c r="HU809" s="46"/>
      <c r="HV809" s="46"/>
      <c r="HW809" s="46"/>
      <c r="HX809" s="46"/>
      <c r="HY809" s="46"/>
      <c r="HZ809" s="46"/>
      <c r="IA809" s="46"/>
      <c r="IB809" s="46"/>
      <c r="IC809" s="46"/>
      <c r="ID809" s="46"/>
      <c r="IE809" s="46"/>
      <c r="IF809" s="46"/>
      <c r="IG809" s="46"/>
      <c r="IH809" s="46"/>
      <c r="II809" s="46"/>
      <c r="IJ809" s="46"/>
      <c r="IK809" s="46"/>
      <c r="IL809" s="46"/>
      <c r="IM809" s="46"/>
      <c r="IN809" s="46"/>
      <c r="IO809" s="46"/>
      <c r="IP809" s="46"/>
      <c r="IQ809" s="46"/>
      <c r="IR809" s="46"/>
      <c r="IS809" s="46"/>
      <c r="IT809" s="46"/>
      <c r="IU809" s="46"/>
      <c r="IV809" s="46"/>
      <c r="IW809" s="46"/>
      <c r="IX809" s="46"/>
      <c r="IY809" s="46"/>
      <c r="IZ809" s="46"/>
      <c r="JA809" s="46"/>
      <c r="JB809" s="46"/>
      <c r="JC809" s="46"/>
      <c r="JD809" s="46"/>
      <c r="JE809" s="46"/>
    </row>
    <row r="810" spans="1:265" s="7" customFormat="1" ht="15" customHeight="1" thickBot="1" x14ac:dyDescent="0.25">
      <c r="A810" s="790"/>
      <c r="B810" s="73" t="s">
        <v>228</v>
      </c>
      <c r="C810" s="113"/>
      <c r="D810" s="884" t="s">
        <v>229</v>
      </c>
      <c r="E810" s="905"/>
      <c r="F810" s="437"/>
      <c r="G810" s="438"/>
      <c r="H810" s="184" t="s">
        <v>23</v>
      </c>
      <c r="I810" s="184" t="s">
        <v>104</v>
      </c>
      <c r="J810" s="1757" t="s">
        <v>1424</v>
      </c>
      <c r="K810" s="216" t="s">
        <v>1644</v>
      </c>
      <c r="L810" s="225"/>
      <c r="M810" s="397"/>
      <c r="N810" s="397"/>
      <c r="O810" s="225"/>
      <c r="P810" s="2159">
        <f t="shared" si="66"/>
        <v>0</v>
      </c>
      <c r="Q810" s="297"/>
      <c r="R810" s="298"/>
      <c r="S810" s="298">
        <v>4</v>
      </c>
      <c r="T810" s="298"/>
      <c r="U810" s="298"/>
      <c r="V810" s="298"/>
      <c r="W810" s="299"/>
      <c r="X810" s="122"/>
      <c r="Y810" s="122"/>
      <c r="Z810" s="63"/>
      <c r="AA810" s="46"/>
      <c r="AB810" s="46"/>
      <c r="AC810" s="46" t="str">
        <f t="shared" si="69"/>
        <v/>
      </c>
      <c r="AD810" s="46"/>
      <c r="AE810" s="46"/>
      <c r="AF810" s="2111">
        <f t="shared" si="67"/>
        <v>0</v>
      </c>
      <c r="AG810" s="2111">
        <f t="shared" si="68"/>
        <v>4</v>
      </c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6"/>
      <c r="CR810" s="46"/>
      <c r="CS810" s="46"/>
      <c r="CT810" s="46"/>
      <c r="CU810" s="46"/>
      <c r="CV810" s="46"/>
      <c r="CW810" s="46"/>
      <c r="CX810" s="46"/>
      <c r="CY810" s="46"/>
      <c r="CZ810" s="46"/>
      <c r="DA810" s="46"/>
      <c r="DB810" s="46"/>
      <c r="DC810" s="46"/>
      <c r="DD810" s="46"/>
      <c r="DE810" s="46"/>
      <c r="DF810" s="46"/>
      <c r="DG810" s="46"/>
      <c r="DH810" s="46"/>
      <c r="DI810" s="46"/>
      <c r="DJ810" s="46"/>
      <c r="DK810" s="46"/>
      <c r="DL810" s="46"/>
      <c r="DM810" s="46"/>
      <c r="DN810" s="46"/>
      <c r="DO810" s="46"/>
      <c r="DP810" s="46"/>
      <c r="DQ810" s="46"/>
      <c r="DR810" s="46"/>
      <c r="DS810" s="46"/>
      <c r="DT810" s="46"/>
      <c r="DU810" s="46"/>
      <c r="DV810" s="46"/>
      <c r="DW810" s="46"/>
      <c r="DX810" s="46"/>
      <c r="DY810" s="46"/>
      <c r="DZ810" s="46"/>
      <c r="EA810" s="46"/>
      <c r="EB810" s="46"/>
      <c r="EC810" s="46"/>
      <c r="ED810" s="46"/>
      <c r="EE810" s="46"/>
      <c r="EF810" s="46"/>
      <c r="EG810" s="46"/>
      <c r="EH810" s="46"/>
      <c r="EI810" s="46"/>
      <c r="EJ810" s="46"/>
      <c r="EK810" s="46"/>
      <c r="EL810" s="46"/>
      <c r="EM810" s="46"/>
      <c r="EN810" s="46"/>
      <c r="EO810" s="46"/>
      <c r="EP810" s="46"/>
      <c r="EQ810" s="46"/>
      <c r="ER810" s="46"/>
      <c r="ES810" s="46"/>
      <c r="ET810" s="46"/>
      <c r="EU810" s="46"/>
      <c r="EV810" s="46"/>
      <c r="EW810" s="46"/>
      <c r="EX810" s="46"/>
      <c r="EY810" s="46"/>
      <c r="EZ810" s="46"/>
      <c r="FA810" s="46"/>
      <c r="FB810" s="46"/>
      <c r="FC810" s="46"/>
      <c r="FD810" s="46"/>
      <c r="FE810" s="46"/>
      <c r="FF810" s="46"/>
      <c r="FG810" s="46"/>
      <c r="FH810" s="46"/>
      <c r="FI810" s="46"/>
      <c r="FJ810" s="46"/>
      <c r="FK810" s="46"/>
      <c r="FL810" s="46"/>
      <c r="FM810" s="46"/>
      <c r="FN810" s="46"/>
      <c r="FO810" s="46"/>
      <c r="FP810" s="46"/>
      <c r="FQ810" s="46"/>
      <c r="FR810" s="46"/>
      <c r="FS810" s="46"/>
      <c r="FT810" s="46"/>
      <c r="FU810" s="46"/>
      <c r="FV810" s="46"/>
      <c r="FW810" s="46"/>
      <c r="FX810" s="46"/>
      <c r="FY810" s="46"/>
      <c r="FZ810" s="46"/>
      <c r="GA810" s="46"/>
      <c r="GB810" s="46"/>
      <c r="GC810" s="46"/>
      <c r="GD810" s="46"/>
      <c r="GE810" s="46"/>
      <c r="GF810" s="46"/>
      <c r="GG810" s="46"/>
      <c r="GH810" s="46"/>
      <c r="GI810" s="46"/>
      <c r="GJ810" s="46"/>
      <c r="GK810" s="46"/>
      <c r="GL810" s="46"/>
      <c r="GM810" s="46"/>
      <c r="GN810" s="46"/>
      <c r="GO810" s="46"/>
      <c r="GP810" s="46"/>
      <c r="GQ810" s="46"/>
      <c r="GR810" s="46"/>
      <c r="GS810" s="46"/>
      <c r="GT810" s="46"/>
      <c r="GU810" s="46"/>
      <c r="GV810" s="46"/>
      <c r="GW810" s="46"/>
      <c r="GX810" s="46"/>
      <c r="GY810" s="46"/>
      <c r="GZ810" s="46"/>
      <c r="HA810" s="46"/>
      <c r="HB810" s="46"/>
      <c r="HC810" s="46"/>
      <c r="HD810" s="46"/>
      <c r="HE810" s="46"/>
      <c r="HF810" s="46"/>
      <c r="HG810" s="46"/>
      <c r="HH810" s="46"/>
      <c r="HI810" s="46"/>
      <c r="HJ810" s="46"/>
      <c r="HK810" s="46"/>
      <c r="HL810" s="46"/>
      <c r="HM810" s="46"/>
      <c r="HN810" s="46"/>
      <c r="HO810" s="46"/>
      <c r="HP810" s="46"/>
      <c r="HQ810" s="46"/>
      <c r="HR810" s="46"/>
      <c r="HS810" s="46"/>
      <c r="HT810" s="46"/>
      <c r="HU810" s="46"/>
      <c r="HV810" s="46"/>
      <c r="HW810" s="46"/>
      <c r="HX810" s="46"/>
      <c r="HY810" s="46"/>
      <c r="HZ810" s="46"/>
      <c r="IA810" s="46"/>
      <c r="IB810" s="46"/>
      <c r="IC810" s="46"/>
      <c r="ID810" s="46"/>
      <c r="IE810" s="46"/>
      <c r="IF810" s="46"/>
      <c r="IG810" s="46"/>
      <c r="IH810" s="46"/>
      <c r="II810" s="46"/>
      <c r="IJ810" s="46"/>
      <c r="IK810" s="46"/>
      <c r="IL810" s="46"/>
      <c r="IM810" s="46"/>
      <c r="IN810" s="46"/>
      <c r="IO810" s="46"/>
      <c r="IP810" s="46"/>
      <c r="IQ810" s="46"/>
      <c r="IR810" s="46"/>
      <c r="IS810" s="46"/>
      <c r="IT810" s="46"/>
      <c r="IU810" s="46"/>
      <c r="IV810" s="46"/>
      <c r="IW810" s="46"/>
      <c r="IX810" s="46"/>
      <c r="IY810" s="46"/>
      <c r="IZ810" s="46"/>
      <c r="JA810" s="46"/>
      <c r="JB810" s="46"/>
      <c r="JC810" s="46"/>
      <c r="JD810" s="46"/>
      <c r="JE810" s="46"/>
    </row>
    <row r="811" spans="1:265" s="7" customFormat="1" ht="15" customHeight="1" thickBot="1" x14ac:dyDescent="0.25">
      <c r="A811" s="275"/>
      <c r="B811" s="92" t="s">
        <v>228</v>
      </c>
      <c r="C811" s="115"/>
      <c r="D811" s="886" t="s">
        <v>229</v>
      </c>
      <c r="E811" s="906"/>
      <c r="F811" s="439"/>
      <c r="G811" s="440"/>
      <c r="H811" s="203" t="s">
        <v>23</v>
      </c>
      <c r="I811" s="203" t="s">
        <v>104</v>
      </c>
      <c r="J811" s="1740" t="s">
        <v>1425</v>
      </c>
      <c r="K811" s="217" t="s">
        <v>1824</v>
      </c>
      <c r="L811" s="226"/>
      <c r="M811" s="524"/>
      <c r="N811" s="524"/>
      <c r="O811" s="226"/>
      <c r="P811" s="2159">
        <f t="shared" si="66"/>
        <v>0</v>
      </c>
      <c r="Q811" s="300"/>
      <c r="R811" s="301"/>
      <c r="S811" s="301"/>
      <c r="T811" s="301">
        <v>6</v>
      </c>
      <c r="U811" s="301"/>
      <c r="V811" s="301"/>
      <c r="W811" s="302"/>
      <c r="X811" s="124">
        <f>SUM(Q802:W811)</f>
        <v>40</v>
      </c>
      <c r="Y811" s="124">
        <f>X811</f>
        <v>40</v>
      </c>
      <c r="Z811" s="63"/>
      <c r="AA811" s="46"/>
      <c r="AB811" s="46"/>
      <c r="AC811" s="46" t="str">
        <f t="shared" si="69"/>
        <v/>
      </c>
      <c r="AD811" s="46"/>
      <c r="AE811" s="46"/>
      <c r="AF811" s="2111">
        <f t="shared" si="67"/>
        <v>0</v>
      </c>
      <c r="AG811" s="2111">
        <f t="shared" si="68"/>
        <v>0</v>
      </c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6"/>
      <c r="CR811" s="46"/>
      <c r="CS811" s="46"/>
      <c r="CT811" s="46"/>
      <c r="CU811" s="46"/>
      <c r="CV811" s="46"/>
      <c r="CW811" s="46"/>
      <c r="CX811" s="46"/>
      <c r="CY811" s="46"/>
      <c r="CZ811" s="46"/>
      <c r="DA811" s="46"/>
      <c r="DB811" s="46"/>
      <c r="DC811" s="46"/>
      <c r="DD811" s="46"/>
      <c r="DE811" s="46"/>
      <c r="DF811" s="46"/>
      <c r="DG811" s="46"/>
      <c r="DH811" s="46"/>
      <c r="DI811" s="46"/>
      <c r="DJ811" s="46"/>
      <c r="DK811" s="46"/>
      <c r="DL811" s="46"/>
      <c r="DM811" s="46"/>
      <c r="DN811" s="46"/>
      <c r="DO811" s="46"/>
      <c r="DP811" s="46"/>
      <c r="DQ811" s="46"/>
      <c r="DR811" s="46"/>
      <c r="DS811" s="46"/>
      <c r="DT811" s="46"/>
      <c r="DU811" s="46"/>
      <c r="DV811" s="46"/>
      <c r="DW811" s="46"/>
      <c r="DX811" s="46"/>
      <c r="DY811" s="46"/>
      <c r="DZ811" s="46"/>
      <c r="EA811" s="46"/>
      <c r="EB811" s="46"/>
      <c r="EC811" s="46"/>
      <c r="ED811" s="46"/>
      <c r="EE811" s="46"/>
      <c r="EF811" s="46"/>
      <c r="EG811" s="46"/>
      <c r="EH811" s="46"/>
      <c r="EI811" s="46"/>
      <c r="EJ811" s="46"/>
      <c r="EK811" s="46"/>
      <c r="EL811" s="46"/>
      <c r="EM811" s="46"/>
      <c r="EN811" s="46"/>
      <c r="EO811" s="46"/>
      <c r="EP811" s="46"/>
      <c r="EQ811" s="46"/>
      <c r="ER811" s="46"/>
      <c r="ES811" s="46"/>
      <c r="ET811" s="46"/>
      <c r="EU811" s="46"/>
      <c r="EV811" s="46"/>
      <c r="EW811" s="46"/>
      <c r="EX811" s="46"/>
      <c r="EY811" s="46"/>
      <c r="EZ811" s="46"/>
      <c r="FA811" s="46"/>
      <c r="FB811" s="46"/>
      <c r="FC811" s="46"/>
      <c r="FD811" s="46"/>
      <c r="FE811" s="46"/>
      <c r="FF811" s="46"/>
      <c r="FG811" s="46"/>
      <c r="FH811" s="46"/>
      <c r="FI811" s="46"/>
      <c r="FJ811" s="46"/>
      <c r="FK811" s="46"/>
      <c r="FL811" s="46"/>
      <c r="FM811" s="46"/>
      <c r="FN811" s="46"/>
      <c r="FO811" s="46"/>
      <c r="FP811" s="46"/>
      <c r="FQ811" s="46"/>
      <c r="FR811" s="46"/>
      <c r="FS811" s="46"/>
      <c r="FT811" s="46"/>
      <c r="FU811" s="46"/>
      <c r="FV811" s="46"/>
      <c r="FW811" s="46"/>
      <c r="FX811" s="46"/>
      <c r="FY811" s="46"/>
      <c r="FZ811" s="46"/>
      <c r="GA811" s="46"/>
      <c r="GB811" s="46"/>
      <c r="GC811" s="46"/>
      <c r="GD811" s="46"/>
      <c r="GE811" s="46"/>
      <c r="GF811" s="46"/>
      <c r="GG811" s="46"/>
      <c r="GH811" s="46"/>
      <c r="GI811" s="46"/>
      <c r="GJ811" s="46"/>
      <c r="GK811" s="46"/>
      <c r="GL811" s="46"/>
      <c r="GM811" s="46"/>
      <c r="GN811" s="46"/>
      <c r="GO811" s="46"/>
      <c r="GP811" s="46"/>
      <c r="GQ811" s="46"/>
      <c r="GR811" s="46"/>
      <c r="GS811" s="46"/>
      <c r="GT811" s="46"/>
      <c r="GU811" s="46"/>
      <c r="GV811" s="46"/>
      <c r="GW811" s="46"/>
      <c r="GX811" s="46"/>
      <c r="GY811" s="46"/>
      <c r="GZ811" s="46"/>
      <c r="HA811" s="46"/>
      <c r="HB811" s="46"/>
      <c r="HC811" s="46"/>
      <c r="HD811" s="46"/>
      <c r="HE811" s="46"/>
      <c r="HF811" s="46"/>
      <c r="HG811" s="46"/>
      <c r="HH811" s="46"/>
      <c r="HI811" s="46"/>
      <c r="HJ811" s="46"/>
      <c r="HK811" s="46"/>
      <c r="HL811" s="46"/>
      <c r="HM811" s="46"/>
      <c r="HN811" s="46"/>
      <c r="HO811" s="46"/>
      <c r="HP811" s="46"/>
      <c r="HQ811" s="46"/>
      <c r="HR811" s="46"/>
      <c r="HS811" s="46"/>
      <c r="HT811" s="46"/>
      <c r="HU811" s="46"/>
      <c r="HV811" s="46"/>
      <c r="HW811" s="46"/>
      <c r="HX811" s="46"/>
      <c r="HY811" s="46"/>
      <c r="HZ811" s="46"/>
      <c r="IA811" s="46"/>
      <c r="IB811" s="46"/>
      <c r="IC811" s="46"/>
      <c r="ID811" s="46"/>
      <c r="IE811" s="46"/>
      <c r="IF811" s="46"/>
      <c r="IG811" s="46"/>
      <c r="IH811" s="46"/>
      <c r="II811" s="46"/>
      <c r="IJ811" s="46"/>
      <c r="IK811" s="46"/>
      <c r="IL811" s="46"/>
      <c r="IM811" s="46"/>
      <c r="IN811" s="46"/>
      <c r="IO811" s="46"/>
      <c r="IP811" s="46"/>
      <c r="IQ811" s="46"/>
      <c r="IR811" s="46"/>
      <c r="IS811" s="46"/>
      <c r="IT811" s="46"/>
      <c r="IU811" s="46"/>
      <c r="IV811" s="46"/>
      <c r="IW811" s="46"/>
      <c r="IX811" s="46"/>
      <c r="IY811" s="46"/>
      <c r="IZ811" s="46"/>
      <c r="JA811" s="46"/>
      <c r="JB811" s="46"/>
      <c r="JC811" s="46"/>
      <c r="JD811" s="46"/>
      <c r="JE811" s="46"/>
    </row>
    <row r="812" spans="1:265" s="7" customFormat="1" ht="15" customHeight="1" thickBot="1" x14ac:dyDescent="0.25">
      <c r="A812" s="2039">
        <f>+A802+1</f>
        <v>84</v>
      </c>
      <c r="B812" s="630" t="s">
        <v>371</v>
      </c>
      <c r="C812" s="116" t="s">
        <v>35</v>
      </c>
      <c r="D812" s="868" t="s">
        <v>612</v>
      </c>
      <c r="E812" s="842" t="s">
        <v>613</v>
      </c>
      <c r="F812" s="459" t="s">
        <v>614</v>
      </c>
      <c r="G812" s="459" t="s">
        <v>615</v>
      </c>
      <c r="H812" s="199" t="s">
        <v>351</v>
      </c>
      <c r="I812" s="199" t="s">
        <v>394</v>
      </c>
      <c r="J812" s="199"/>
      <c r="K812" s="218" t="s">
        <v>1210</v>
      </c>
      <c r="L812" s="218" t="s">
        <v>401</v>
      </c>
      <c r="M812" s="510">
        <v>2</v>
      </c>
      <c r="N812" s="510" t="s">
        <v>24</v>
      </c>
      <c r="O812" s="218" t="s">
        <v>348</v>
      </c>
      <c r="P812" s="2159">
        <f t="shared" si="66"/>
        <v>5</v>
      </c>
      <c r="Q812" s="322">
        <v>3</v>
      </c>
      <c r="R812" s="323">
        <v>2</v>
      </c>
      <c r="S812" s="323"/>
      <c r="T812" s="323"/>
      <c r="U812" s="323"/>
      <c r="V812" s="323"/>
      <c r="W812" s="324"/>
      <c r="X812" s="117"/>
      <c r="Y812" s="117"/>
      <c r="Z812" s="63" t="str">
        <f>C812</f>
        <v>TC</v>
      </c>
      <c r="AA812" s="46" t="s">
        <v>874</v>
      </c>
      <c r="AB812" s="46" t="s">
        <v>880</v>
      </c>
      <c r="AC812" s="46">
        <f t="shared" si="69"/>
        <v>12</v>
      </c>
      <c r="AD812" s="46"/>
      <c r="AE812" s="46"/>
      <c r="AF812" s="2111">
        <f t="shared" si="67"/>
        <v>5</v>
      </c>
      <c r="AG812" s="2111">
        <f t="shared" si="68"/>
        <v>0</v>
      </c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6"/>
      <c r="CR812" s="46"/>
      <c r="CS812" s="46"/>
      <c r="CT812" s="46"/>
      <c r="CU812" s="46"/>
      <c r="CV812" s="46"/>
      <c r="CW812" s="46"/>
      <c r="CX812" s="46"/>
      <c r="CY812" s="46"/>
      <c r="CZ812" s="46"/>
      <c r="DA812" s="46"/>
      <c r="DB812" s="46"/>
      <c r="DC812" s="46"/>
      <c r="DD812" s="46"/>
      <c r="DE812" s="46"/>
      <c r="DF812" s="46"/>
      <c r="DG812" s="46"/>
      <c r="DH812" s="46"/>
      <c r="DI812" s="46"/>
      <c r="DJ812" s="46"/>
      <c r="DK812" s="46"/>
      <c r="DL812" s="46"/>
      <c r="DM812" s="46"/>
      <c r="DN812" s="46"/>
      <c r="DO812" s="46"/>
      <c r="DP812" s="46"/>
      <c r="DQ812" s="46"/>
      <c r="DR812" s="46"/>
      <c r="DS812" s="46"/>
      <c r="DT812" s="46"/>
      <c r="DU812" s="46"/>
      <c r="DV812" s="46"/>
      <c r="DW812" s="46"/>
      <c r="DX812" s="46"/>
      <c r="DY812" s="46"/>
      <c r="DZ812" s="46"/>
      <c r="EA812" s="46"/>
      <c r="EB812" s="46"/>
      <c r="EC812" s="46"/>
      <c r="ED812" s="46"/>
      <c r="EE812" s="46"/>
      <c r="EF812" s="46"/>
      <c r="EG812" s="46"/>
      <c r="EH812" s="46"/>
      <c r="EI812" s="46"/>
      <c r="EJ812" s="46"/>
      <c r="EK812" s="46"/>
      <c r="EL812" s="46"/>
      <c r="EM812" s="46"/>
      <c r="EN812" s="46"/>
      <c r="EO812" s="46"/>
      <c r="EP812" s="46"/>
      <c r="EQ812" s="46"/>
      <c r="ER812" s="46"/>
      <c r="ES812" s="46"/>
      <c r="ET812" s="46"/>
      <c r="EU812" s="46"/>
      <c r="EV812" s="46"/>
      <c r="EW812" s="46"/>
      <c r="EX812" s="46"/>
      <c r="EY812" s="46"/>
      <c r="EZ812" s="46"/>
      <c r="FA812" s="46"/>
      <c r="FB812" s="46"/>
      <c r="FC812" s="46"/>
      <c r="FD812" s="46"/>
      <c r="FE812" s="46"/>
      <c r="FF812" s="46"/>
      <c r="FG812" s="46"/>
      <c r="FH812" s="46"/>
      <c r="FI812" s="46"/>
      <c r="FJ812" s="46"/>
      <c r="FK812" s="46"/>
      <c r="FL812" s="46"/>
      <c r="FM812" s="46"/>
      <c r="FN812" s="46"/>
      <c r="FO812" s="46"/>
      <c r="FP812" s="46"/>
      <c r="FQ812" s="46"/>
      <c r="FR812" s="46"/>
      <c r="FS812" s="46"/>
      <c r="FT812" s="46"/>
      <c r="FU812" s="46"/>
      <c r="FV812" s="46"/>
      <c r="FW812" s="46"/>
      <c r="FX812" s="46"/>
      <c r="FY812" s="46"/>
      <c r="FZ812" s="46"/>
      <c r="GA812" s="46"/>
      <c r="GB812" s="46"/>
      <c r="GC812" s="46"/>
      <c r="GD812" s="46"/>
      <c r="GE812" s="46"/>
      <c r="GF812" s="46"/>
      <c r="GG812" s="46"/>
      <c r="GH812" s="46"/>
      <c r="GI812" s="46"/>
      <c r="GJ812" s="46"/>
      <c r="GK812" s="46"/>
      <c r="GL812" s="46"/>
      <c r="GM812" s="46"/>
      <c r="GN812" s="46"/>
      <c r="GO812" s="46"/>
      <c r="GP812" s="46"/>
      <c r="GQ812" s="46"/>
      <c r="GR812" s="46"/>
      <c r="GS812" s="46"/>
      <c r="GT812" s="46"/>
      <c r="GU812" s="46"/>
      <c r="GV812" s="46"/>
      <c r="GW812" s="46"/>
      <c r="GX812" s="46"/>
      <c r="GY812" s="46"/>
      <c r="GZ812" s="46"/>
      <c r="HA812" s="46"/>
      <c r="HB812" s="46"/>
      <c r="HC812" s="46"/>
      <c r="HD812" s="46"/>
      <c r="HE812" s="46"/>
      <c r="HF812" s="46"/>
      <c r="HG812" s="46"/>
      <c r="HH812" s="46"/>
      <c r="HI812" s="46"/>
      <c r="HJ812" s="46"/>
      <c r="HK812" s="46"/>
      <c r="HL812" s="46"/>
      <c r="HM812" s="46"/>
      <c r="HN812" s="46"/>
      <c r="HO812" s="46"/>
      <c r="HP812" s="46"/>
      <c r="HQ812" s="46"/>
      <c r="HR812" s="46"/>
      <c r="HS812" s="46"/>
      <c r="HT812" s="46"/>
      <c r="HU812" s="46"/>
      <c r="HV812" s="46"/>
      <c r="HW812" s="46"/>
      <c r="HX812" s="46"/>
      <c r="HY812" s="46"/>
      <c r="HZ812" s="46"/>
      <c r="IA812" s="46"/>
      <c r="IB812" s="46"/>
      <c r="IC812" s="46"/>
      <c r="ID812" s="46"/>
      <c r="IE812" s="46"/>
      <c r="IF812" s="46"/>
      <c r="IG812" s="46"/>
      <c r="IH812" s="46"/>
      <c r="II812" s="46"/>
      <c r="IJ812" s="46"/>
      <c r="IK812" s="46"/>
      <c r="IL812" s="46"/>
      <c r="IM812" s="46"/>
      <c r="IN812" s="46"/>
      <c r="IO812" s="46"/>
      <c r="IP812" s="46"/>
      <c r="IQ812" s="46"/>
      <c r="IR812" s="46"/>
      <c r="IS812" s="46"/>
      <c r="IT812" s="46"/>
      <c r="IU812" s="46"/>
      <c r="IV812" s="46"/>
      <c r="IW812" s="46"/>
      <c r="IX812" s="46"/>
      <c r="IY812" s="46"/>
      <c r="IZ812" s="46"/>
      <c r="JA812" s="46"/>
      <c r="JB812" s="46"/>
      <c r="JC812" s="46"/>
      <c r="JD812" s="46"/>
      <c r="JE812" s="46"/>
    </row>
    <row r="813" spans="1:265" s="7" customFormat="1" ht="15" customHeight="1" thickBot="1" x14ac:dyDescent="0.25">
      <c r="A813" s="98"/>
      <c r="B813" s="73" t="s">
        <v>371</v>
      </c>
      <c r="C813" s="118"/>
      <c r="D813" s="870" t="s">
        <v>612</v>
      </c>
      <c r="E813" s="879"/>
      <c r="F813" s="461"/>
      <c r="G813" s="461"/>
      <c r="H813" s="181" t="s">
        <v>351</v>
      </c>
      <c r="I813" s="181" t="s">
        <v>394</v>
      </c>
      <c r="J813" s="181"/>
      <c r="K813" s="219" t="s">
        <v>1210</v>
      </c>
      <c r="L813" s="219" t="s">
        <v>401</v>
      </c>
      <c r="M813" s="511">
        <v>2</v>
      </c>
      <c r="N813" s="511" t="s">
        <v>98</v>
      </c>
      <c r="O813" s="219" t="s">
        <v>348</v>
      </c>
      <c r="P813" s="2159">
        <f t="shared" si="66"/>
        <v>5</v>
      </c>
      <c r="Q813" s="325">
        <v>3</v>
      </c>
      <c r="R813" s="326">
        <v>2</v>
      </c>
      <c r="S813" s="326"/>
      <c r="T813" s="326"/>
      <c r="U813" s="326"/>
      <c r="V813" s="326"/>
      <c r="W813" s="327"/>
      <c r="X813" s="119"/>
      <c r="Y813" s="119"/>
      <c r="Z813" s="63"/>
      <c r="AA813" s="46"/>
      <c r="AB813" s="46"/>
      <c r="AC813" s="46" t="str">
        <f t="shared" si="69"/>
        <v/>
      </c>
      <c r="AD813" s="46"/>
      <c r="AE813" s="46"/>
      <c r="AF813" s="2111">
        <f t="shared" si="67"/>
        <v>5</v>
      </c>
      <c r="AG813" s="2111">
        <f t="shared" si="68"/>
        <v>0</v>
      </c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  <c r="FI813" s="46"/>
      <c r="FJ813" s="46"/>
      <c r="FK813" s="46"/>
      <c r="FL813" s="46"/>
      <c r="FM813" s="46"/>
      <c r="FN813" s="46"/>
      <c r="FO813" s="46"/>
      <c r="FP813" s="46"/>
      <c r="FQ813" s="46"/>
      <c r="FR813" s="46"/>
      <c r="FS813" s="46"/>
      <c r="FT813" s="46"/>
      <c r="FU813" s="46"/>
      <c r="FV813" s="46"/>
      <c r="FW813" s="46"/>
      <c r="FX813" s="46"/>
      <c r="FY813" s="46"/>
      <c r="FZ813" s="46"/>
      <c r="GA813" s="46"/>
      <c r="GB813" s="46"/>
      <c r="GC813" s="46"/>
      <c r="GD813" s="46"/>
      <c r="GE813" s="46"/>
      <c r="GF813" s="46"/>
      <c r="GG813" s="46"/>
      <c r="GH813" s="46"/>
      <c r="GI813" s="46"/>
      <c r="GJ813" s="46"/>
      <c r="GK813" s="46"/>
      <c r="GL813" s="46"/>
      <c r="GM813" s="46"/>
      <c r="GN813" s="46"/>
      <c r="GO813" s="46"/>
      <c r="GP813" s="46"/>
      <c r="GQ813" s="46"/>
      <c r="GR813" s="46"/>
      <c r="GS813" s="46"/>
      <c r="GT813" s="46"/>
      <c r="GU813" s="46"/>
      <c r="GV813" s="46"/>
      <c r="GW813" s="46"/>
      <c r="GX813" s="46"/>
      <c r="GY813" s="46"/>
      <c r="GZ813" s="46"/>
      <c r="HA813" s="46"/>
      <c r="HB813" s="46"/>
      <c r="HC813" s="46"/>
      <c r="HD813" s="46"/>
      <c r="HE813" s="46"/>
      <c r="HF813" s="46"/>
      <c r="HG813" s="46"/>
      <c r="HH813" s="46"/>
      <c r="HI813" s="46"/>
      <c r="HJ813" s="46"/>
      <c r="HK813" s="46"/>
      <c r="HL813" s="46"/>
      <c r="HM813" s="46"/>
      <c r="HN813" s="46"/>
      <c r="HO813" s="46"/>
      <c r="HP813" s="46"/>
      <c r="HQ813" s="46"/>
      <c r="HR813" s="46"/>
      <c r="HS813" s="46"/>
      <c r="HT813" s="46"/>
      <c r="HU813" s="46"/>
      <c r="HV813" s="46"/>
      <c r="HW813" s="46"/>
      <c r="HX813" s="46"/>
      <c r="HY813" s="46"/>
      <c r="HZ813" s="46"/>
      <c r="IA813" s="46"/>
      <c r="IB813" s="46"/>
      <c r="IC813" s="46"/>
      <c r="ID813" s="46"/>
      <c r="IE813" s="46"/>
      <c r="IF813" s="46"/>
      <c r="IG813" s="46"/>
      <c r="IH813" s="46"/>
      <c r="II813" s="46"/>
      <c r="IJ813" s="46"/>
      <c r="IK813" s="46"/>
      <c r="IL813" s="46"/>
      <c r="IM813" s="46"/>
      <c r="IN813" s="46"/>
      <c r="IO813" s="46"/>
      <c r="IP813" s="46"/>
      <c r="IQ813" s="46"/>
      <c r="IR813" s="46"/>
      <c r="IS813" s="46"/>
      <c r="IT813" s="46"/>
      <c r="IU813" s="46"/>
      <c r="IV813" s="46"/>
      <c r="IW813" s="46"/>
      <c r="IX813" s="46"/>
      <c r="IY813" s="46"/>
      <c r="IZ813" s="46"/>
      <c r="JA813" s="46"/>
      <c r="JB813" s="46"/>
      <c r="JC813" s="46"/>
      <c r="JD813" s="46"/>
      <c r="JE813" s="46"/>
    </row>
    <row r="814" spans="1:265" s="7" customFormat="1" ht="15" customHeight="1" thickBot="1" x14ac:dyDescent="0.25">
      <c r="A814" s="98"/>
      <c r="B814" s="73" t="s">
        <v>371</v>
      </c>
      <c r="C814" s="118"/>
      <c r="D814" s="870" t="s">
        <v>612</v>
      </c>
      <c r="E814" s="879"/>
      <c r="F814" s="461"/>
      <c r="G814" s="461"/>
      <c r="H814" s="181" t="s">
        <v>351</v>
      </c>
      <c r="I814" s="181" t="s">
        <v>394</v>
      </c>
      <c r="J814" s="181"/>
      <c r="K814" s="639" t="s">
        <v>1624</v>
      </c>
      <c r="L814" s="219" t="s">
        <v>401</v>
      </c>
      <c r="M814" s="511" t="s">
        <v>391</v>
      </c>
      <c r="N814" s="511" t="s">
        <v>2112</v>
      </c>
      <c r="O814" s="219" t="s">
        <v>348</v>
      </c>
      <c r="P814" s="2159">
        <f t="shared" si="66"/>
        <v>5</v>
      </c>
      <c r="Q814" s="325">
        <v>3</v>
      </c>
      <c r="R814" s="326">
        <v>2</v>
      </c>
      <c r="S814" s="326"/>
      <c r="T814" s="326"/>
      <c r="U814" s="326"/>
      <c r="V814" s="326"/>
      <c r="W814" s="327"/>
      <c r="X814" s="119"/>
      <c r="Y814" s="119"/>
      <c r="Z814" s="63"/>
      <c r="AA814" s="46"/>
      <c r="AB814" s="46"/>
      <c r="AC814" s="46" t="str">
        <f t="shared" si="69"/>
        <v/>
      </c>
      <c r="AD814" s="46"/>
      <c r="AE814" s="46"/>
      <c r="AF814" s="2111">
        <f t="shared" si="67"/>
        <v>5</v>
      </c>
      <c r="AG814" s="2111">
        <f t="shared" si="68"/>
        <v>0</v>
      </c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  <c r="BP814" s="46"/>
      <c r="BQ814" s="46"/>
      <c r="BR814" s="46"/>
      <c r="BS814" s="46"/>
      <c r="BT814" s="46"/>
      <c r="BU814" s="46"/>
      <c r="BV814" s="46"/>
      <c r="BW814" s="46"/>
      <c r="BX814" s="46"/>
      <c r="BY814" s="46"/>
      <c r="BZ814" s="46"/>
      <c r="CA814" s="46"/>
      <c r="CB814" s="46"/>
      <c r="CC814" s="46"/>
      <c r="CD814" s="46"/>
      <c r="CE814" s="46"/>
      <c r="CF814" s="46"/>
      <c r="CG814" s="46"/>
      <c r="CH814" s="46"/>
      <c r="CI814" s="46"/>
      <c r="CJ814" s="46"/>
      <c r="CK814" s="46"/>
      <c r="CL814" s="46"/>
      <c r="CM814" s="46"/>
      <c r="CN814" s="46"/>
      <c r="CO814" s="46"/>
      <c r="CP814" s="46"/>
      <c r="CQ814" s="46"/>
      <c r="CR814" s="46"/>
      <c r="CS814" s="46"/>
      <c r="CT814" s="46"/>
      <c r="CU814" s="46"/>
      <c r="CV814" s="46"/>
      <c r="CW814" s="46"/>
      <c r="CX814" s="46"/>
      <c r="CY814" s="46"/>
      <c r="CZ814" s="46"/>
      <c r="DA814" s="46"/>
      <c r="DB814" s="46"/>
      <c r="DC814" s="46"/>
      <c r="DD814" s="46"/>
      <c r="DE814" s="46"/>
      <c r="DF814" s="46"/>
      <c r="DG814" s="46"/>
      <c r="DH814" s="46"/>
      <c r="DI814" s="46"/>
      <c r="DJ814" s="46"/>
      <c r="DK814" s="46"/>
      <c r="DL814" s="46"/>
      <c r="DM814" s="46"/>
      <c r="DN814" s="46"/>
      <c r="DO814" s="46"/>
      <c r="DP814" s="46"/>
      <c r="DQ814" s="46"/>
      <c r="DR814" s="46"/>
      <c r="DS814" s="46"/>
      <c r="DT814" s="46"/>
      <c r="DU814" s="46"/>
      <c r="DV814" s="46"/>
      <c r="DW814" s="46"/>
      <c r="DX814" s="46"/>
      <c r="DY814" s="46"/>
      <c r="DZ814" s="46"/>
      <c r="EA814" s="46"/>
      <c r="EB814" s="46"/>
      <c r="EC814" s="46"/>
      <c r="ED814" s="46"/>
      <c r="EE814" s="46"/>
      <c r="EF814" s="46"/>
      <c r="EG814" s="46"/>
      <c r="EH814" s="46"/>
      <c r="EI814" s="46"/>
      <c r="EJ814" s="46"/>
      <c r="EK814" s="46"/>
      <c r="EL814" s="46"/>
      <c r="EM814" s="46"/>
      <c r="EN814" s="46"/>
      <c r="EO814" s="46"/>
      <c r="EP814" s="46"/>
      <c r="EQ814" s="46"/>
      <c r="ER814" s="46"/>
      <c r="ES814" s="46"/>
      <c r="ET814" s="46"/>
      <c r="EU814" s="46"/>
      <c r="EV814" s="46"/>
      <c r="EW814" s="46"/>
      <c r="EX814" s="46"/>
      <c r="EY814" s="46"/>
      <c r="EZ814" s="46"/>
      <c r="FA814" s="46"/>
      <c r="FB814" s="46"/>
      <c r="FC814" s="46"/>
      <c r="FD814" s="46"/>
      <c r="FE814" s="46"/>
      <c r="FF814" s="46"/>
      <c r="FG814" s="46"/>
      <c r="FH814" s="46"/>
      <c r="FI814" s="46"/>
      <c r="FJ814" s="46"/>
      <c r="FK814" s="46"/>
      <c r="FL814" s="46"/>
      <c r="FM814" s="46"/>
      <c r="FN814" s="46"/>
      <c r="FO814" s="46"/>
      <c r="FP814" s="46"/>
      <c r="FQ814" s="46"/>
      <c r="FR814" s="46"/>
      <c r="FS814" s="46"/>
      <c r="FT814" s="46"/>
      <c r="FU814" s="46"/>
      <c r="FV814" s="46"/>
      <c r="FW814" s="46"/>
      <c r="FX814" s="46"/>
      <c r="FY814" s="46"/>
      <c r="FZ814" s="46"/>
      <c r="GA814" s="46"/>
      <c r="GB814" s="46"/>
      <c r="GC814" s="46"/>
      <c r="GD814" s="46"/>
      <c r="GE814" s="46"/>
      <c r="GF814" s="46"/>
      <c r="GG814" s="46"/>
      <c r="GH814" s="46"/>
      <c r="GI814" s="46"/>
      <c r="GJ814" s="46"/>
      <c r="GK814" s="46"/>
      <c r="GL814" s="46"/>
      <c r="GM814" s="46"/>
      <c r="GN814" s="46"/>
      <c r="GO814" s="46"/>
      <c r="GP814" s="46"/>
      <c r="GQ814" s="46"/>
      <c r="GR814" s="46"/>
      <c r="GS814" s="46"/>
      <c r="GT814" s="46"/>
      <c r="GU814" s="46"/>
      <c r="GV814" s="46"/>
      <c r="GW814" s="46"/>
      <c r="GX814" s="46"/>
      <c r="GY814" s="46"/>
      <c r="GZ814" s="46"/>
      <c r="HA814" s="46"/>
      <c r="HB814" s="46"/>
      <c r="HC814" s="46"/>
      <c r="HD814" s="46"/>
      <c r="HE814" s="46"/>
      <c r="HF814" s="46"/>
      <c r="HG814" s="46"/>
      <c r="HH814" s="46"/>
      <c r="HI814" s="46"/>
      <c r="HJ814" s="46"/>
      <c r="HK814" s="46"/>
      <c r="HL814" s="46"/>
      <c r="HM814" s="46"/>
      <c r="HN814" s="46"/>
      <c r="HO814" s="46"/>
      <c r="HP814" s="46"/>
      <c r="HQ814" s="46"/>
      <c r="HR814" s="46"/>
      <c r="HS814" s="46"/>
      <c r="HT814" s="46"/>
      <c r="HU814" s="46"/>
      <c r="HV814" s="46"/>
      <c r="HW814" s="46"/>
      <c r="HX814" s="46"/>
      <c r="HY814" s="46"/>
      <c r="HZ814" s="46"/>
      <c r="IA814" s="46"/>
      <c r="IB814" s="46"/>
      <c r="IC814" s="46"/>
      <c r="ID814" s="46"/>
      <c r="IE814" s="46"/>
      <c r="IF814" s="46"/>
      <c r="IG814" s="46"/>
      <c r="IH814" s="46"/>
      <c r="II814" s="46"/>
      <c r="IJ814" s="46"/>
      <c r="IK814" s="46"/>
      <c r="IL814" s="46"/>
      <c r="IM814" s="46"/>
      <c r="IN814" s="46"/>
      <c r="IO814" s="46"/>
      <c r="IP814" s="46"/>
      <c r="IQ814" s="46"/>
      <c r="IR814" s="46"/>
      <c r="IS814" s="46"/>
      <c r="IT814" s="46"/>
      <c r="IU814" s="46"/>
      <c r="IV814" s="46"/>
      <c r="IW814" s="46"/>
      <c r="IX814" s="46"/>
      <c r="IY814" s="46"/>
      <c r="IZ814" s="46"/>
      <c r="JA814" s="46"/>
      <c r="JB814" s="46"/>
      <c r="JC814" s="46"/>
      <c r="JD814" s="46"/>
      <c r="JE814" s="46"/>
    </row>
    <row r="815" spans="1:265" s="7" customFormat="1" ht="15" customHeight="1" thickBot="1" x14ac:dyDescent="0.25">
      <c r="A815" s="98"/>
      <c r="B815" s="73" t="s">
        <v>371</v>
      </c>
      <c r="C815" s="118"/>
      <c r="D815" s="870" t="s">
        <v>612</v>
      </c>
      <c r="E815" s="879"/>
      <c r="F815" s="461"/>
      <c r="G815" s="461"/>
      <c r="H815" s="181" t="s">
        <v>351</v>
      </c>
      <c r="I815" s="181" t="s">
        <v>1371</v>
      </c>
      <c r="J815" s="181"/>
      <c r="K815" s="219" t="s">
        <v>1625</v>
      </c>
      <c r="L815" s="219" t="s">
        <v>401</v>
      </c>
      <c r="M815" s="511" t="s">
        <v>1155</v>
      </c>
      <c r="N815" s="511" t="s">
        <v>24</v>
      </c>
      <c r="O815" s="219" t="s">
        <v>348</v>
      </c>
      <c r="P815" s="2159">
        <f t="shared" si="66"/>
        <v>5</v>
      </c>
      <c r="Q815" s="325">
        <v>3</v>
      </c>
      <c r="R815" s="326">
        <v>2</v>
      </c>
      <c r="S815" s="326"/>
      <c r="T815" s="326"/>
      <c r="U815" s="326"/>
      <c r="V815" s="326"/>
      <c r="W815" s="327"/>
      <c r="X815" s="119"/>
      <c r="Y815" s="119"/>
      <c r="Z815" s="63"/>
      <c r="AA815" s="46"/>
      <c r="AB815" s="46"/>
      <c r="AC815" s="46" t="str">
        <f t="shared" ref="AC815:AC846" si="70">IF(C815&lt;&gt;"",SUMIF(D$6:D$1505,D815,Q$6:R$1505),"")</f>
        <v/>
      </c>
      <c r="AD815" s="46"/>
      <c r="AE815" s="46"/>
      <c r="AF815" s="2111">
        <f t="shared" si="67"/>
        <v>5</v>
      </c>
      <c r="AG815" s="2111">
        <f t="shared" si="68"/>
        <v>0</v>
      </c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  <c r="BP815" s="46"/>
      <c r="BQ815" s="46"/>
      <c r="BR815" s="46"/>
      <c r="BS815" s="46"/>
      <c r="BT815" s="46"/>
      <c r="BU815" s="46"/>
      <c r="BV815" s="46"/>
      <c r="BW815" s="46"/>
      <c r="BX815" s="46"/>
      <c r="BY815" s="46"/>
      <c r="BZ815" s="46"/>
      <c r="CA815" s="46"/>
      <c r="CB815" s="46"/>
      <c r="CC815" s="46"/>
      <c r="CD815" s="46"/>
      <c r="CE815" s="46"/>
      <c r="CF815" s="46"/>
      <c r="CG815" s="46"/>
      <c r="CH815" s="46"/>
      <c r="CI815" s="46"/>
      <c r="CJ815" s="46"/>
      <c r="CK815" s="46"/>
      <c r="CL815" s="46"/>
      <c r="CM815" s="46"/>
      <c r="CN815" s="46"/>
      <c r="CO815" s="46"/>
      <c r="CP815" s="46"/>
      <c r="CQ815" s="46"/>
      <c r="CR815" s="46"/>
      <c r="CS815" s="46"/>
      <c r="CT815" s="46"/>
      <c r="CU815" s="46"/>
      <c r="CV815" s="46"/>
      <c r="CW815" s="46"/>
      <c r="CX815" s="46"/>
      <c r="CY815" s="46"/>
      <c r="CZ815" s="46"/>
      <c r="DA815" s="46"/>
      <c r="DB815" s="46"/>
      <c r="DC815" s="46"/>
      <c r="DD815" s="46"/>
      <c r="DE815" s="46"/>
      <c r="DF815" s="46"/>
      <c r="DG815" s="46"/>
      <c r="DH815" s="46"/>
      <c r="DI815" s="46"/>
      <c r="DJ815" s="46"/>
      <c r="DK815" s="46"/>
      <c r="DL815" s="46"/>
      <c r="DM815" s="46"/>
      <c r="DN815" s="46"/>
      <c r="DO815" s="46"/>
      <c r="DP815" s="46"/>
      <c r="DQ815" s="46"/>
      <c r="DR815" s="46"/>
      <c r="DS815" s="46"/>
      <c r="DT815" s="46"/>
      <c r="DU815" s="46"/>
      <c r="DV815" s="46"/>
      <c r="DW815" s="46"/>
      <c r="DX815" s="46"/>
      <c r="DY815" s="46"/>
      <c r="DZ815" s="46"/>
      <c r="EA815" s="46"/>
      <c r="EB815" s="46"/>
      <c r="EC815" s="46"/>
      <c r="ED815" s="46"/>
      <c r="EE815" s="46"/>
      <c r="EF815" s="46"/>
      <c r="EG815" s="46"/>
      <c r="EH815" s="46"/>
      <c r="EI815" s="46"/>
      <c r="EJ815" s="46"/>
      <c r="EK815" s="46"/>
      <c r="EL815" s="46"/>
      <c r="EM815" s="46"/>
      <c r="EN815" s="46"/>
      <c r="EO815" s="46"/>
      <c r="EP815" s="46"/>
      <c r="EQ815" s="46"/>
      <c r="ER815" s="46"/>
      <c r="ES815" s="46"/>
      <c r="ET815" s="46"/>
      <c r="EU815" s="46"/>
      <c r="EV815" s="46"/>
      <c r="EW815" s="46"/>
      <c r="EX815" s="46"/>
      <c r="EY815" s="46"/>
      <c r="EZ815" s="46"/>
      <c r="FA815" s="46"/>
      <c r="FB815" s="46"/>
      <c r="FC815" s="46"/>
      <c r="FD815" s="46"/>
      <c r="FE815" s="46"/>
      <c r="FF815" s="46"/>
      <c r="FG815" s="46"/>
      <c r="FH815" s="46"/>
      <c r="FI815" s="46"/>
      <c r="FJ815" s="46"/>
      <c r="FK815" s="46"/>
      <c r="FL815" s="46"/>
      <c r="FM815" s="46"/>
      <c r="FN815" s="46"/>
      <c r="FO815" s="46"/>
      <c r="FP815" s="46"/>
      <c r="FQ815" s="46"/>
      <c r="FR815" s="46"/>
      <c r="FS815" s="46"/>
      <c r="FT815" s="46"/>
      <c r="FU815" s="46"/>
      <c r="FV815" s="46"/>
      <c r="FW815" s="46"/>
      <c r="FX815" s="46"/>
      <c r="FY815" s="46"/>
      <c r="FZ815" s="46"/>
      <c r="GA815" s="46"/>
      <c r="GB815" s="46"/>
      <c r="GC815" s="46"/>
      <c r="GD815" s="46"/>
      <c r="GE815" s="46"/>
      <c r="GF815" s="46"/>
      <c r="GG815" s="46"/>
      <c r="GH815" s="46"/>
      <c r="GI815" s="46"/>
      <c r="GJ815" s="46"/>
      <c r="GK815" s="46"/>
      <c r="GL815" s="46"/>
      <c r="GM815" s="46"/>
      <c r="GN815" s="46"/>
      <c r="GO815" s="46"/>
      <c r="GP815" s="46"/>
      <c r="GQ815" s="46"/>
      <c r="GR815" s="46"/>
      <c r="GS815" s="46"/>
      <c r="GT815" s="46"/>
      <c r="GU815" s="46"/>
      <c r="GV815" s="46"/>
      <c r="GW815" s="46"/>
      <c r="GX815" s="46"/>
      <c r="GY815" s="46"/>
      <c r="GZ815" s="46"/>
      <c r="HA815" s="46"/>
      <c r="HB815" s="46"/>
      <c r="HC815" s="46"/>
      <c r="HD815" s="46"/>
      <c r="HE815" s="46"/>
      <c r="HF815" s="46"/>
      <c r="HG815" s="46"/>
      <c r="HH815" s="46"/>
      <c r="HI815" s="46"/>
      <c r="HJ815" s="46"/>
      <c r="HK815" s="46"/>
      <c r="HL815" s="46"/>
      <c r="HM815" s="46"/>
      <c r="HN815" s="46"/>
      <c r="HO815" s="46"/>
      <c r="HP815" s="46"/>
      <c r="HQ815" s="46"/>
      <c r="HR815" s="46"/>
      <c r="HS815" s="46"/>
      <c r="HT815" s="46"/>
      <c r="HU815" s="46"/>
      <c r="HV815" s="46"/>
      <c r="HW815" s="46"/>
      <c r="HX815" s="46"/>
      <c r="HY815" s="46"/>
      <c r="HZ815" s="46"/>
      <c r="IA815" s="46"/>
      <c r="IB815" s="46"/>
      <c r="IC815" s="46"/>
      <c r="ID815" s="46"/>
      <c r="IE815" s="46"/>
      <c r="IF815" s="46"/>
      <c r="IG815" s="46"/>
      <c r="IH815" s="46"/>
      <c r="II815" s="46"/>
      <c r="IJ815" s="46"/>
      <c r="IK815" s="46"/>
      <c r="IL815" s="46"/>
      <c r="IM815" s="46"/>
      <c r="IN815" s="46"/>
      <c r="IO815" s="46"/>
      <c r="IP815" s="46"/>
      <c r="IQ815" s="46"/>
      <c r="IR815" s="46"/>
      <c r="IS815" s="46"/>
      <c r="IT815" s="46"/>
      <c r="IU815" s="46"/>
      <c r="IV815" s="46"/>
      <c r="IW815" s="46"/>
      <c r="IX815" s="46"/>
      <c r="IY815" s="46"/>
      <c r="IZ815" s="46"/>
      <c r="JA815" s="46"/>
      <c r="JB815" s="46"/>
      <c r="JC815" s="46"/>
      <c r="JD815" s="46"/>
      <c r="JE815" s="46"/>
    </row>
    <row r="816" spans="1:265" s="7" customFormat="1" ht="15" customHeight="1" thickBot="1" x14ac:dyDescent="0.25">
      <c r="A816" s="98"/>
      <c r="B816" s="73" t="s">
        <v>371</v>
      </c>
      <c r="C816" s="118"/>
      <c r="D816" s="870" t="s">
        <v>612</v>
      </c>
      <c r="E816" s="879"/>
      <c r="F816" s="461"/>
      <c r="G816" s="461"/>
      <c r="H816" s="181" t="s">
        <v>351</v>
      </c>
      <c r="I816" s="181" t="s">
        <v>394</v>
      </c>
      <c r="J816" s="1759" t="s">
        <v>1424</v>
      </c>
      <c r="K816" s="742" t="s">
        <v>1508</v>
      </c>
      <c r="L816" s="219"/>
      <c r="M816" s="511"/>
      <c r="N816" s="511"/>
      <c r="O816" s="219"/>
      <c r="P816" s="2159">
        <f t="shared" si="66"/>
        <v>0</v>
      </c>
      <c r="Q816" s="325"/>
      <c r="R816" s="326"/>
      <c r="S816" s="326"/>
      <c r="T816" s="326"/>
      <c r="U816" s="326"/>
      <c r="V816" s="326"/>
      <c r="W816" s="327">
        <v>4</v>
      </c>
      <c r="X816" s="119"/>
      <c r="Y816" s="119"/>
      <c r="Z816" s="63"/>
      <c r="AA816" s="46"/>
      <c r="AB816" s="46"/>
      <c r="AC816" s="46" t="str">
        <f t="shared" si="70"/>
        <v/>
      </c>
      <c r="AD816" s="46"/>
      <c r="AE816" s="46"/>
      <c r="AF816" s="2111">
        <f t="shared" si="67"/>
        <v>0</v>
      </c>
      <c r="AG816" s="2111">
        <f t="shared" si="68"/>
        <v>4</v>
      </c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6"/>
      <c r="EK816" s="46"/>
      <c r="EL816" s="46"/>
      <c r="EM816" s="46"/>
      <c r="EN816" s="46"/>
      <c r="EO816" s="46"/>
      <c r="EP816" s="46"/>
      <c r="EQ816" s="46"/>
      <c r="ER816" s="46"/>
      <c r="ES816" s="46"/>
      <c r="ET816" s="46"/>
      <c r="EU816" s="46"/>
      <c r="EV816" s="46"/>
      <c r="EW816" s="46"/>
      <c r="EX816" s="46"/>
      <c r="EY816" s="46"/>
      <c r="EZ816" s="46"/>
      <c r="FA816" s="46"/>
      <c r="FB816" s="46"/>
      <c r="FC816" s="46"/>
      <c r="FD816" s="46"/>
      <c r="FE816" s="46"/>
      <c r="FF816" s="46"/>
      <c r="FG816" s="46"/>
      <c r="FH816" s="46"/>
      <c r="FI816" s="46"/>
      <c r="FJ816" s="46"/>
      <c r="FK816" s="46"/>
      <c r="FL816" s="46"/>
      <c r="FM816" s="46"/>
      <c r="FN816" s="46"/>
      <c r="FO816" s="46"/>
      <c r="FP816" s="46"/>
      <c r="FQ816" s="46"/>
      <c r="FR816" s="46"/>
      <c r="FS816" s="46"/>
      <c r="FT816" s="46"/>
      <c r="FU816" s="46"/>
      <c r="FV816" s="46"/>
      <c r="FW816" s="46"/>
      <c r="FX816" s="46"/>
      <c r="FY816" s="46"/>
      <c r="FZ816" s="46"/>
      <c r="GA816" s="46"/>
      <c r="GB816" s="46"/>
      <c r="GC816" s="46"/>
      <c r="GD816" s="46"/>
      <c r="GE816" s="46"/>
      <c r="GF816" s="46"/>
      <c r="GG816" s="46"/>
      <c r="GH816" s="46"/>
      <c r="GI816" s="46"/>
      <c r="GJ816" s="46"/>
      <c r="GK816" s="46"/>
      <c r="GL816" s="46"/>
      <c r="GM816" s="46"/>
      <c r="GN816" s="46"/>
      <c r="GO816" s="46"/>
      <c r="GP816" s="46"/>
      <c r="GQ816" s="46"/>
      <c r="GR816" s="46"/>
      <c r="GS816" s="46"/>
      <c r="GT816" s="46"/>
      <c r="GU816" s="46"/>
      <c r="GV816" s="46"/>
      <c r="GW816" s="46"/>
      <c r="GX816" s="46"/>
      <c r="GY816" s="46"/>
      <c r="GZ816" s="46"/>
      <c r="HA816" s="46"/>
      <c r="HB816" s="46"/>
      <c r="HC816" s="46"/>
      <c r="HD816" s="46"/>
      <c r="HE816" s="46"/>
      <c r="HF816" s="46"/>
      <c r="HG816" s="46"/>
      <c r="HH816" s="46"/>
      <c r="HI816" s="46"/>
      <c r="HJ816" s="46"/>
      <c r="HK816" s="46"/>
      <c r="HL816" s="46"/>
      <c r="HM816" s="46"/>
      <c r="HN816" s="46"/>
      <c r="HO816" s="46"/>
      <c r="HP816" s="46"/>
      <c r="HQ816" s="46"/>
      <c r="HR816" s="46"/>
      <c r="HS816" s="46"/>
      <c r="HT816" s="46"/>
      <c r="HU816" s="46"/>
      <c r="HV816" s="46"/>
      <c r="HW816" s="46"/>
      <c r="HX816" s="46"/>
      <c r="HY816" s="46"/>
      <c r="HZ816" s="46"/>
      <c r="IA816" s="46"/>
      <c r="IB816" s="46"/>
      <c r="IC816" s="46"/>
      <c r="ID816" s="46"/>
      <c r="IE816" s="46"/>
      <c r="IF816" s="46"/>
      <c r="IG816" s="46"/>
      <c r="IH816" s="46"/>
      <c r="II816" s="46"/>
      <c r="IJ816" s="46"/>
      <c r="IK816" s="46"/>
      <c r="IL816" s="46"/>
      <c r="IM816" s="46"/>
      <c r="IN816" s="46"/>
      <c r="IO816" s="46"/>
      <c r="IP816" s="46"/>
      <c r="IQ816" s="46"/>
      <c r="IR816" s="46"/>
      <c r="IS816" s="46"/>
      <c r="IT816" s="46"/>
      <c r="IU816" s="46"/>
      <c r="IV816" s="46"/>
      <c r="IW816" s="46"/>
      <c r="IX816" s="46"/>
      <c r="IY816" s="46"/>
      <c r="IZ816" s="46"/>
      <c r="JA816" s="46"/>
      <c r="JB816" s="46"/>
      <c r="JC816" s="46"/>
      <c r="JD816" s="46"/>
      <c r="JE816" s="46"/>
    </row>
    <row r="817" spans="1:265" s="7" customFormat="1" ht="15" customHeight="1" thickBot="1" x14ac:dyDescent="0.25">
      <c r="A817" s="98"/>
      <c r="B817" s="73" t="s">
        <v>371</v>
      </c>
      <c r="C817" s="118"/>
      <c r="D817" s="870" t="s">
        <v>612</v>
      </c>
      <c r="E817" s="879"/>
      <c r="F817" s="461"/>
      <c r="G817" s="461"/>
      <c r="H817" s="181" t="s">
        <v>351</v>
      </c>
      <c r="I817" s="181" t="s">
        <v>394</v>
      </c>
      <c r="J817" s="1740" t="s">
        <v>1425</v>
      </c>
      <c r="K817" s="219" t="s">
        <v>1732</v>
      </c>
      <c r="L817" s="219"/>
      <c r="M817" s="511"/>
      <c r="N817" s="511"/>
      <c r="O817" s="219"/>
      <c r="P817" s="2159">
        <f t="shared" si="66"/>
        <v>0</v>
      </c>
      <c r="Q817" s="325"/>
      <c r="R817" s="326"/>
      <c r="S817" s="326"/>
      <c r="T817" s="326">
        <v>5</v>
      </c>
      <c r="U817" s="326"/>
      <c r="V817" s="326"/>
      <c r="W817" s="327"/>
      <c r="X817" s="119"/>
      <c r="Y817" s="119"/>
      <c r="Z817" s="63"/>
      <c r="AA817" s="46"/>
      <c r="AB817" s="46"/>
      <c r="AC817" s="46" t="str">
        <f t="shared" si="70"/>
        <v/>
      </c>
      <c r="AD817" s="46" t="s">
        <v>2077</v>
      </c>
      <c r="AE817" s="46"/>
      <c r="AF817" s="2111">
        <f t="shared" si="67"/>
        <v>0</v>
      </c>
      <c r="AG817" s="2111">
        <f t="shared" si="68"/>
        <v>0</v>
      </c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6"/>
      <c r="EK817" s="46"/>
      <c r="EL817" s="46"/>
      <c r="EM817" s="46"/>
      <c r="EN817" s="46"/>
      <c r="EO817" s="46"/>
      <c r="EP817" s="46"/>
      <c r="EQ817" s="46"/>
      <c r="ER817" s="46"/>
      <c r="ES817" s="46"/>
      <c r="ET817" s="46"/>
      <c r="EU817" s="46"/>
      <c r="EV817" s="46"/>
      <c r="EW817" s="46"/>
      <c r="EX817" s="46"/>
      <c r="EY817" s="46"/>
      <c r="EZ817" s="46"/>
      <c r="FA817" s="46"/>
      <c r="FB817" s="46"/>
      <c r="FC817" s="46"/>
      <c r="FD817" s="46"/>
      <c r="FE817" s="46"/>
      <c r="FF817" s="46"/>
      <c r="FG817" s="46"/>
      <c r="FH817" s="46"/>
      <c r="FI817" s="46"/>
      <c r="FJ817" s="46"/>
      <c r="FK817" s="46"/>
      <c r="FL817" s="46"/>
      <c r="FM817" s="46"/>
      <c r="FN817" s="46"/>
      <c r="FO817" s="46"/>
      <c r="FP817" s="46"/>
      <c r="FQ817" s="46"/>
      <c r="FR817" s="46"/>
      <c r="FS817" s="46"/>
      <c r="FT817" s="46"/>
      <c r="FU817" s="46"/>
      <c r="FV817" s="46"/>
      <c r="FW817" s="46"/>
      <c r="FX817" s="46"/>
      <c r="FY817" s="46"/>
      <c r="FZ817" s="46"/>
      <c r="GA817" s="46"/>
      <c r="GB817" s="46"/>
      <c r="GC817" s="46"/>
      <c r="GD817" s="46"/>
      <c r="GE817" s="46"/>
      <c r="GF817" s="46"/>
      <c r="GG817" s="46"/>
      <c r="GH817" s="46"/>
      <c r="GI817" s="46"/>
      <c r="GJ817" s="46"/>
      <c r="GK817" s="46"/>
      <c r="GL817" s="46"/>
      <c r="GM817" s="46"/>
      <c r="GN817" s="46"/>
      <c r="GO817" s="46"/>
      <c r="GP817" s="46"/>
      <c r="GQ817" s="46"/>
      <c r="GR817" s="46"/>
      <c r="GS817" s="46"/>
      <c r="GT817" s="46"/>
      <c r="GU817" s="46"/>
      <c r="GV817" s="46"/>
      <c r="GW817" s="46"/>
      <c r="GX817" s="46"/>
      <c r="GY817" s="46"/>
      <c r="GZ817" s="46"/>
      <c r="HA817" s="46"/>
      <c r="HB817" s="46"/>
      <c r="HC817" s="46"/>
      <c r="HD817" s="46"/>
      <c r="HE817" s="46"/>
      <c r="HF817" s="46"/>
      <c r="HG817" s="46"/>
      <c r="HH817" s="46"/>
      <c r="HI817" s="46"/>
      <c r="HJ817" s="46"/>
      <c r="HK817" s="46"/>
      <c r="HL817" s="46"/>
      <c r="HM817" s="46"/>
      <c r="HN817" s="46"/>
      <c r="HO817" s="46"/>
      <c r="HP817" s="46"/>
      <c r="HQ817" s="46"/>
      <c r="HR817" s="46"/>
      <c r="HS817" s="46"/>
      <c r="HT817" s="46"/>
      <c r="HU817" s="46"/>
      <c r="HV817" s="46"/>
      <c r="HW817" s="46"/>
      <c r="HX817" s="46"/>
      <c r="HY817" s="46"/>
      <c r="HZ817" s="46"/>
      <c r="IA817" s="46"/>
      <c r="IB817" s="46"/>
      <c r="IC817" s="46"/>
      <c r="ID817" s="46"/>
      <c r="IE817" s="46"/>
      <c r="IF817" s="46"/>
      <c r="IG817" s="46"/>
      <c r="IH817" s="46"/>
      <c r="II817" s="46"/>
      <c r="IJ817" s="46"/>
      <c r="IK817" s="46"/>
      <c r="IL817" s="46"/>
      <c r="IM817" s="46"/>
      <c r="IN817" s="46"/>
      <c r="IO817" s="46"/>
      <c r="IP817" s="46"/>
      <c r="IQ817" s="46"/>
      <c r="IR817" s="46"/>
      <c r="IS817" s="46"/>
      <c r="IT817" s="46"/>
      <c r="IU817" s="46"/>
      <c r="IV817" s="46"/>
      <c r="IW817" s="46"/>
      <c r="IX817" s="46"/>
      <c r="IY817" s="46"/>
      <c r="IZ817" s="46"/>
      <c r="JA817" s="46"/>
      <c r="JB817" s="46"/>
      <c r="JC817" s="46"/>
      <c r="JD817" s="46"/>
      <c r="JE817" s="46"/>
    </row>
    <row r="818" spans="1:265" s="7" customFormat="1" ht="15" customHeight="1" thickBot="1" x14ac:dyDescent="0.25">
      <c r="A818" s="98"/>
      <c r="B818" s="73" t="s">
        <v>371</v>
      </c>
      <c r="C818" s="118"/>
      <c r="D818" s="870" t="s">
        <v>612</v>
      </c>
      <c r="E818" s="879"/>
      <c r="F818" s="461"/>
      <c r="G818" s="461"/>
      <c r="H818" s="181" t="s">
        <v>351</v>
      </c>
      <c r="I818" s="181" t="s">
        <v>394</v>
      </c>
      <c r="J818" s="1778" t="s">
        <v>1425</v>
      </c>
      <c r="K818" s="219" t="s">
        <v>1745</v>
      </c>
      <c r="L818" s="219"/>
      <c r="M818" s="511"/>
      <c r="N818" s="511"/>
      <c r="O818" s="219"/>
      <c r="P818" s="2159">
        <f t="shared" si="66"/>
        <v>0</v>
      </c>
      <c r="Q818" s="325"/>
      <c r="R818" s="326"/>
      <c r="S818" s="326"/>
      <c r="T818" s="326">
        <v>5</v>
      </c>
      <c r="U818" s="326"/>
      <c r="V818" s="326"/>
      <c r="W818" s="327"/>
      <c r="X818" s="119"/>
      <c r="Y818" s="119"/>
      <c r="Z818" s="63"/>
      <c r="AA818" s="46"/>
      <c r="AB818" s="46"/>
      <c r="AC818" s="46" t="str">
        <f t="shared" si="70"/>
        <v/>
      </c>
      <c r="AD818" s="789" t="s">
        <v>2082</v>
      </c>
      <c r="AE818" s="46"/>
      <c r="AF818" s="2111">
        <f t="shared" si="67"/>
        <v>0</v>
      </c>
      <c r="AG818" s="2111">
        <f t="shared" si="68"/>
        <v>0</v>
      </c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  <c r="HJ818" s="46"/>
      <c r="HK818" s="46"/>
      <c r="HL818" s="46"/>
      <c r="HM818" s="46"/>
      <c r="HN818" s="46"/>
      <c r="HO818" s="46"/>
      <c r="HP818" s="46"/>
      <c r="HQ818" s="46"/>
      <c r="HR818" s="46"/>
      <c r="HS818" s="46"/>
      <c r="HT818" s="46"/>
      <c r="HU818" s="46"/>
      <c r="HV818" s="46"/>
      <c r="HW818" s="46"/>
      <c r="HX818" s="46"/>
      <c r="HY818" s="46"/>
      <c r="HZ818" s="46"/>
      <c r="IA818" s="46"/>
      <c r="IB818" s="46"/>
      <c r="IC818" s="46"/>
      <c r="ID818" s="46"/>
      <c r="IE818" s="46"/>
      <c r="IF818" s="46"/>
      <c r="IG818" s="46"/>
      <c r="IH818" s="46"/>
      <c r="II818" s="46"/>
      <c r="IJ818" s="46"/>
      <c r="IK818" s="46"/>
      <c r="IL818" s="46"/>
      <c r="IM818" s="46"/>
      <c r="IN818" s="46"/>
      <c r="IO818" s="46"/>
      <c r="IP818" s="46"/>
      <c r="IQ818" s="46"/>
      <c r="IR818" s="46"/>
      <c r="IS818" s="46"/>
      <c r="IT818" s="46"/>
      <c r="IU818" s="46"/>
      <c r="IV818" s="46"/>
      <c r="IW818" s="46"/>
      <c r="IX818" s="46"/>
      <c r="IY818" s="46"/>
      <c r="IZ818" s="46"/>
      <c r="JA818" s="46"/>
      <c r="JB818" s="46"/>
      <c r="JC818" s="46"/>
      <c r="JD818" s="46"/>
      <c r="JE818" s="46"/>
    </row>
    <row r="819" spans="1:265" s="7" customFormat="1" ht="15" customHeight="1" thickBot="1" x14ac:dyDescent="0.25">
      <c r="A819" s="98"/>
      <c r="B819" s="73" t="s">
        <v>371</v>
      </c>
      <c r="C819" s="118"/>
      <c r="D819" s="870" t="s">
        <v>612</v>
      </c>
      <c r="E819" s="879"/>
      <c r="F819" s="461"/>
      <c r="G819" s="461"/>
      <c r="H819" s="181" t="s">
        <v>351</v>
      </c>
      <c r="I819" s="181" t="s">
        <v>394</v>
      </c>
      <c r="J819" s="1756" t="s">
        <v>1424</v>
      </c>
      <c r="K819" s="212" t="s">
        <v>1505</v>
      </c>
      <c r="L819" s="219"/>
      <c r="M819" s="511"/>
      <c r="N819" s="511"/>
      <c r="O819" s="219"/>
      <c r="P819" s="2159">
        <f t="shared" si="66"/>
        <v>0</v>
      </c>
      <c r="Q819" s="325"/>
      <c r="R819" s="326"/>
      <c r="S819" s="326">
        <v>4</v>
      </c>
      <c r="T819" s="326"/>
      <c r="U819" s="326"/>
      <c r="V819" s="326"/>
      <c r="W819" s="327"/>
      <c r="X819" s="119"/>
      <c r="Y819" s="119"/>
      <c r="Z819" s="63"/>
      <c r="AA819" s="46"/>
      <c r="AB819" s="46"/>
      <c r="AC819" s="46" t="str">
        <f t="shared" si="70"/>
        <v/>
      </c>
      <c r="AD819" s="46"/>
      <c r="AE819" s="46"/>
      <c r="AF819" s="2111">
        <f t="shared" si="67"/>
        <v>0</v>
      </c>
      <c r="AG819" s="2111">
        <f t="shared" si="68"/>
        <v>4</v>
      </c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  <c r="HJ819" s="46"/>
      <c r="HK819" s="46"/>
      <c r="HL819" s="46"/>
      <c r="HM819" s="46"/>
      <c r="HN819" s="46"/>
      <c r="HO819" s="46"/>
      <c r="HP819" s="46"/>
      <c r="HQ819" s="46"/>
      <c r="HR819" s="46"/>
      <c r="HS819" s="46"/>
      <c r="HT819" s="46"/>
      <c r="HU819" s="46"/>
      <c r="HV819" s="46"/>
      <c r="HW819" s="46"/>
      <c r="HX819" s="46"/>
      <c r="HY819" s="46"/>
      <c r="HZ819" s="46"/>
      <c r="IA819" s="46"/>
      <c r="IB819" s="46"/>
      <c r="IC819" s="46"/>
      <c r="ID819" s="46"/>
      <c r="IE819" s="46"/>
      <c r="IF819" s="46"/>
      <c r="IG819" s="46"/>
      <c r="IH819" s="46"/>
      <c r="II819" s="46"/>
      <c r="IJ819" s="46"/>
      <c r="IK819" s="46"/>
      <c r="IL819" s="46"/>
      <c r="IM819" s="46"/>
      <c r="IN819" s="46"/>
      <c r="IO819" s="46"/>
      <c r="IP819" s="46"/>
      <c r="IQ819" s="46"/>
      <c r="IR819" s="46"/>
      <c r="IS819" s="46"/>
      <c r="IT819" s="46"/>
      <c r="IU819" s="46"/>
      <c r="IV819" s="46"/>
      <c r="IW819" s="46"/>
      <c r="IX819" s="46"/>
      <c r="IY819" s="46"/>
      <c r="IZ819" s="46"/>
      <c r="JA819" s="46"/>
      <c r="JB819" s="46"/>
      <c r="JC819" s="46"/>
      <c r="JD819" s="46"/>
      <c r="JE819" s="46"/>
    </row>
    <row r="820" spans="1:265" s="7" customFormat="1" ht="15" customHeight="1" thickBot="1" x14ac:dyDescent="0.25">
      <c r="A820" s="100"/>
      <c r="B820" s="92" t="s">
        <v>371</v>
      </c>
      <c r="C820" s="135"/>
      <c r="D820" s="893" t="s">
        <v>612</v>
      </c>
      <c r="E820" s="881"/>
      <c r="F820" s="470"/>
      <c r="G820" s="470"/>
      <c r="H820" s="200" t="s">
        <v>351</v>
      </c>
      <c r="I820" s="200" t="s">
        <v>394</v>
      </c>
      <c r="J820" s="1756" t="s">
        <v>1424</v>
      </c>
      <c r="K820" s="212" t="s">
        <v>1506</v>
      </c>
      <c r="L820" s="221"/>
      <c r="M820" s="521"/>
      <c r="N820" s="521"/>
      <c r="O820" s="221"/>
      <c r="P820" s="2159">
        <f t="shared" si="66"/>
        <v>0</v>
      </c>
      <c r="Q820" s="338"/>
      <c r="R820" s="339"/>
      <c r="S820" s="339">
        <v>2</v>
      </c>
      <c r="T820" s="339"/>
      <c r="U820" s="339"/>
      <c r="V820" s="339"/>
      <c r="W820" s="340"/>
      <c r="X820" s="133">
        <f>SUM(Q812:W820)</f>
        <v>40</v>
      </c>
      <c r="Y820" s="133">
        <v>40</v>
      </c>
      <c r="Z820" s="63"/>
      <c r="AA820" s="46"/>
      <c r="AB820" s="46"/>
      <c r="AC820" s="46" t="str">
        <f t="shared" si="70"/>
        <v/>
      </c>
      <c r="AD820" s="46"/>
      <c r="AE820" s="46"/>
      <c r="AF820" s="2111">
        <f t="shared" si="67"/>
        <v>0</v>
      </c>
      <c r="AG820" s="2111">
        <f t="shared" si="68"/>
        <v>2</v>
      </c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  <c r="HJ820" s="46"/>
      <c r="HK820" s="46"/>
      <c r="HL820" s="46"/>
      <c r="HM820" s="46"/>
      <c r="HN820" s="46"/>
      <c r="HO820" s="46"/>
      <c r="HP820" s="46"/>
      <c r="HQ820" s="46"/>
      <c r="HR820" s="46"/>
      <c r="HS820" s="46"/>
      <c r="HT820" s="46"/>
      <c r="HU820" s="46"/>
      <c r="HV820" s="46"/>
      <c r="HW820" s="46"/>
      <c r="HX820" s="46"/>
      <c r="HY820" s="46"/>
      <c r="HZ820" s="46"/>
      <c r="IA820" s="46"/>
      <c r="IB820" s="46"/>
      <c r="IC820" s="46"/>
      <c r="ID820" s="46"/>
      <c r="IE820" s="46"/>
      <c r="IF820" s="46"/>
      <c r="IG820" s="46"/>
      <c r="IH820" s="46"/>
      <c r="II820" s="46"/>
      <c r="IJ820" s="46"/>
      <c r="IK820" s="46"/>
      <c r="IL820" s="46"/>
      <c r="IM820" s="46"/>
      <c r="IN820" s="46"/>
      <c r="IO820" s="46"/>
      <c r="IP820" s="46"/>
      <c r="IQ820" s="46"/>
      <c r="IR820" s="46"/>
      <c r="IS820" s="46"/>
      <c r="IT820" s="46"/>
      <c r="IU820" s="46"/>
      <c r="IV820" s="46"/>
      <c r="IW820" s="46"/>
      <c r="IX820" s="46"/>
      <c r="IY820" s="46"/>
      <c r="IZ820" s="46"/>
      <c r="JA820" s="46"/>
      <c r="JB820" s="46"/>
      <c r="JC820" s="46"/>
      <c r="JD820" s="46"/>
      <c r="JE820" s="46"/>
    </row>
    <row r="821" spans="1:265" s="7" customFormat="1" ht="15" customHeight="1" thickBot="1" x14ac:dyDescent="0.25">
      <c r="A821" s="273">
        <f>+A812+1</f>
        <v>85</v>
      </c>
      <c r="B821" s="630" t="s">
        <v>449</v>
      </c>
      <c r="C821" s="111" t="s">
        <v>35</v>
      </c>
      <c r="D821" s="902" t="s">
        <v>474</v>
      </c>
      <c r="E821" s="842" t="s">
        <v>88</v>
      </c>
      <c r="F821" s="459" t="s">
        <v>500</v>
      </c>
      <c r="G821" s="460" t="s">
        <v>520</v>
      </c>
      <c r="H821" s="207" t="s">
        <v>509</v>
      </c>
      <c r="I821" s="207" t="s">
        <v>515</v>
      </c>
      <c r="J821" s="207"/>
      <c r="K821" s="836" t="s">
        <v>1683</v>
      </c>
      <c r="L821" s="234" t="s">
        <v>97</v>
      </c>
      <c r="M821" s="398" t="s">
        <v>1125</v>
      </c>
      <c r="N821" s="398" t="s">
        <v>24</v>
      </c>
      <c r="O821" s="234" t="s">
        <v>344</v>
      </c>
      <c r="P821" s="2159">
        <f t="shared" si="66"/>
        <v>12</v>
      </c>
      <c r="Q821" s="294">
        <v>8</v>
      </c>
      <c r="R821" s="295">
        <v>4</v>
      </c>
      <c r="S821" s="295"/>
      <c r="T821" s="295"/>
      <c r="U821" s="295"/>
      <c r="V821" s="295"/>
      <c r="W821" s="296"/>
      <c r="X821" s="86"/>
      <c r="Y821" s="86"/>
      <c r="Z821" s="63" t="str">
        <f>C821</f>
        <v>TC</v>
      </c>
      <c r="AA821" s="46" t="s">
        <v>877</v>
      </c>
      <c r="AB821" s="46" t="s">
        <v>880</v>
      </c>
      <c r="AC821" s="46">
        <f t="shared" si="70"/>
        <v>10</v>
      </c>
      <c r="AD821" s="46"/>
      <c r="AE821" s="46"/>
      <c r="AF821" s="2111">
        <f t="shared" si="67"/>
        <v>12</v>
      </c>
      <c r="AG821" s="2111">
        <f t="shared" si="68"/>
        <v>0</v>
      </c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46"/>
      <c r="DP821" s="46"/>
      <c r="DQ821" s="46"/>
      <c r="DR821" s="46"/>
      <c r="DS821" s="46"/>
      <c r="DT821" s="46"/>
      <c r="DU821" s="46"/>
      <c r="DV821" s="46"/>
      <c r="DW821" s="46"/>
      <c r="DX821" s="46"/>
      <c r="DY821" s="46"/>
      <c r="DZ821" s="46"/>
      <c r="EA821" s="46"/>
      <c r="EB821" s="46"/>
      <c r="EC821" s="46"/>
      <c r="ED821" s="46"/>
      <c r="EE821" s="46"/>
      <c r="EF821" s="46"/>
      <c r="EG821" s="46"/>
      <c r="EH821" s="46"/>
      <c r="EI821" s="46"/>
      <c r="EJ821" s="46"/>
      <c r="EK821" s="46"/>
      <c r="EL821" s="46"/>
      <c r="EM821" s="46"/>
      <c r="EN821" s="46"/>
      <c r="EO821" s="46"/>
      <c r="EP821" s="46"/>
      <c r="EQ821" s="46"/>
      <c r="ER821" s="46"/>
      <c r="ES821" s="46"/>
      <c r="ET821" s="46"/>
      <c r="EU821" s="46"/>
      <c r="EV821" s="46"/>
      <c r="EW821" s="46"/>
      <c r="EX821" s="46"/>
      <c r="EY821" s="46"/>
      <c r="EZ821" s="46"/>
      <c r="FA821" s="46"/>
      <c r="FB821" s="46"/>
      <c r="FC821" s="46"/>
      <c r="FD821" s="46"/>
      <c r="FE821" s="46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  <c r="HJ821" s="46"/>
      <c r="HK821" s="46"/>
      <c r="HL821" s="46"/>
      <c r="HM821" s="46"/>
      <c r="HN821" s="46"/>
      <c r="HO821" s="46"/>
      <c r="HP821" s="46"/>
      <c r="HQ821" s="46"/>
      <c r="HR821" s="46"/>
      <c r="HS821" s="46"/>
      <c r="HT821" s="46"/>
      <c r="HU821" s="46"/>
      <c r="HV821" s="46"/>
      <c r="HW821" s="46"/>
      <c r="HX821" s="46"/>
      <c r="HY821" s="46"/>
      <c r="HZ821" s="46"/>
      <c r="IA821" s="46"/>
      <c r="IB821" s="46"/>
      <c r="IC821" s="46"/>
      <c r="ID821" s="46"/>
      <c r="IE821" s="46"/>
      <c r="IF821" s="46"/>
      <c r="IG821" s="46"/>
      <c r="IH821" s="46"/>
      <c r="II821" s="46"/>
      <c r="IJ821" s="46"/>
      <c r="IK821" s="46"/>
      <c r="IL821" s="46"/>
      <c r="IM821" s="46"/>
      <c r="IN821" s="46"/>
      <c r="IO821" s="46"/>
      <c r="IP821" s="46"/>
      <c r="IQ821" s="46"/>
      <c r="IR821" s="46"/>
      <c r="IS821" s="46"/>
      <c r="IT821" s="46"/>
      <c r="IU821" s="46"/>
      <c r="IV821" s="46"/>
      <c r="IW821" s="46"/>
      <c r="IX821" s="46"/>
      <c r="IY821" s="46"/>
      <c r="IZ821" s="46"/>
      <c r="JA821" s="46"/>
      <c r="JB821" s="46"/>
      <c r="JC821" s="46"/>
      <c r="JD821" s="46"/>
      <c r="JE821" s="46"/>
    </row>
    <row r="822" spans="1:265" s="7" customFormat="1" ht="15" customHeight="1" thickBot="1" x14ac:dyDescent="0.25">
      <c r="A822" s="790"/>
      <c r="B822" s="73" t="s">
        <v>449</v>
      </c>
      <c r="C822" s="113"/>
      <c r="D822" s="892" t="s">
        <v>474</v>
      </c>
      <c r="E822" s="900"/>
      <c r="F822" s="472"/>
      <c r="G822" s="473"/>
      <c r="H822" s="186" t="s">
        <v>509</v>
      </c>
      <c r="I822" s="186" t="s">
        <v>515</v>
      </c>
      <c r="J822" s="186"/>
      <c r="K822" s="229" t="s">
        <v>1161</v>
      </c>
      <c r="L822" s="229" t="s">
        <v>97</v>
      </c>
      <c r="M822" s="397" t="s">
        <v>393</v>
      </c>
      <c r="N822" s="397" t="s">
        <v>98</v>
      </c>
      <c r="O822" s="229" t="s">
        <v>348</v>
      </c>
      <c r="P822" s="2159">
        <f t="shared" si="66"/>
        <v>2</v>
      </c>
      <c r="Q822" s="297">
        <v>2</v>
      </c>
      <c r="R822" s="298"/>
      <c r="S822" s="298"/>
      <c r="T822" s="298"/>
      <c r="U822" s="298"/>
      <c r="V822" s="298"/>
      <c r="W822" s="299"/>
      <c r="X822" s="72"/>
      <c r="Y822" s="72"/>
      <c r="Z822" s="63"/>
      <c r="AA822" s="46"/>
      <c r="AB822" s="46"/>
      <c r="AC822" s="46" t="str">
        <f t="shared" si="70"/>
        <v/>
      </c>
      <c r="AD822" s="46"/>
      <c r="AE822" s="46"/>
      <c r="AF822" s="2111">
        <f t="shared" si="67"/>
        <v>2</v>
      </c>
      <c r="AG822" s="2111">
        <f t="shared" si="68"/>
        <v>0</v>
      </c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  <c r="BP822" s="46"/>
      <c r="BQ822" s="46"/>
      <c r="BR822" s="46"/>
      <c r="BS822" s="46"/>
      <c r="BT822" s="46"/>
      <c r="BU822" s="46"/>
      <c r="BV822" s="46"/>
      <c r="BW822" s="46"/>
      <c r="BX822" s="46"/>
      <c r="BY822" s="46"/>
      <c r="BZ822" s="46"/>
      <c r="CA822" s="46"/>
      <c r="CB822" s="46"/>
      <c r="CC822" s="46"/>
      <c r="CD822" s="46"/>
      <c r="CE822" s="46"/>
      <c r="CF822" s="46"/>
      <c r="CG822" s="46"/>
      <c r="CH822" s="46"/>
      <c r="CI822" s="46"/>
      <c r="CJ822" s="46"/>
      <c r="CK822" s="46"/>
      <c r="CL822" s="46"/>
      <c r="CM822" s="46"/>
      <c r="CN822" s="46"/>
      <c r="CO822" s="46"/>
      <c r="CP822" s="46"/>
      <c r="CQ822" s="46"/>
      <c r="CR822" s="46"/>
      <c r="CS822" s="46"/>
      <c r="CT822" s="46"/>
      <c r="CU822" s="46"/>
      <c r="CV822" s="46"/>
      <c r="CW822" s="46"/>
      <c r="CX822" s="46"/>
      <c r="CY822" s="46"/>
      <c r="CZ822" s="46"/>
      <c r="DA822" s="46"/>
      <c r="DB822" s="46"/>
      <c r="DC822" s="46"/>
      <c r="DD822" s="46"/>
      <c r="DE822" s="46"/>
      <c r="DF822" s="46"/>
      <c r="DG822" s="46"/>
      <c r="DH822" s="46"/>
      <c r="DI822" s="46"/>
      <c r="DJ822" s="46"/>
      <c r="DK822" s="46"/>
      <c r="DL822" s="46"/>
      <c r="DM822" s="46"/>
      <c r="DN822" s="46"/>
      <c r="DO822" s="46"/>
      <c r="DP822" s="46"/>
      <c r="DQ822" s="46"/>
      <c r="DR822" s="46"/>
      <c r="DS822" s="46"/>
      <c r="DT822" s="46"/>
      <c r="DU822" s="46"/>
      <c r="DV822" s="46"/>
      <c r="DW822" s="46"/>
      <c r="DX822" s="46"/>
      <c r="DY822" s="46"/>
      <c r="DZ822" s="46"/>
      <c r="EA822" s="46"/>
      <c r="EB822" s="46"/>
      <c r="EC822" s="46"/>
      <c r="ED822" s="46"/>
      <c r="EE822" s="46"/>
      <c r="EF822" s="46"/>
      <c r="EG822" s="46"/>
      <c r="EH822" s="46"/>
      <c r="EI822" s="46"/>
      <c r="EJ822" s="46"/>
      <c r="EK822" s="46"/>
      <c r="EL822" s="46"/>
      <c r="EM822" s="46"/>
      <c r="EN822" s="46"/>
      <c r="EO822" s="46"/>
      <c r="EP822" s="46"/>
      <c r="EQ822" s="46"/>
      <c r="ER822" s="46"/>
      <c r="ES822" s="46"/>
      <c r="ET822" s="46"/>
      <c r="EU822" s="46"/>
      <c r="EV822" s="46"/>
      <c r="EW822" s="46"/>
      <c r="EX822" s="46"/>
      <c r="EY822" s="46"/>
      <c r="EZ822" s="46"/>
      <c r="FA822" s="46"/>
      <c r="FB822" s="46"/>
      <c r="FC822" s="46"/>
      <c r="FD822" s="46"/>
      <c r="FE822" s="46"/>
      <c r="FF822" s="46"/>
      <c r="FG822" s="46"/>
      <c r="FH822" s="46"/>
      <c r="FI822" s="46"/>
      <c r="FJ822" s="46"/>
      <c r="FK822" s="46"/>
      <c r="FL822" s="46"/>
      <c r="FM822" s="46"/>
      <c r="FN822" s="46"/>
      <c r="FO822" s="46"/>
      <c r="FP822" s="46"/>
      <c r="FQ822" s="46"/>
      <c r="FR822" s="46"/>
      <c r="FS822" s="46"/>
      <c r="FT822" s="46"/>
      <c r="FU822" s="46"/>
      <c r="FV822" s="46"/>
      <c r="FW822" s="46"/>
      <c r="FX822" s="46"/>
      <c r="FY822" s="46"/>
      <c r="FZ822" s="46"/>
      <c r="GA822" s="46"/>
      <c r="GB822" s="46"/>
      <c r="GC822" s="46"/>
      <c r="GD822" s="46"/>
      <c r="GE822" s="46"/>
      <c r="GF822" s="46"/>
      <c r="GG822" s="46"/>
      <c r="GH822" s="46"/>
      <c r="GI822" s="46"/>
      <c r="GJ822" s="46"/>
      <c r="GK822" s="46"/>
      <c r="GL822" s="46"/>
      <c r="GM822" s="46"/>
      <c r="GN822" s="46"/>
      <c r="GO822" s="46"/>
      <c r="GP822" s="46"/>
      <c r="GQ822" s="46"/>
      <c r="GR822" s="46"/>
      <c r="GS822" s="46"/>
      <c r="GT822" s="46"/>
      <c r="GU822" s="46"/>
      <c r="GV822" s="46"/>
      <c r="GW822" s="46"/>
      <c r="GX822" s="46"/>
      <c r="GY822" s="46"/>
      <c r="GZ822" s="46"/>
      <c r="HA822" s="46"/>
      <c r="HB822" s="46"/>
      <c r="HC822" s="46"/>
      <c r="HD822" s="46"/>
      <c r="HE822" s="46"/>
      <c r="HF822" s="46"/>
      <c r="HG822" s="46"/>
      <c r="HH822" s="46"/>
      <c r="HI822" s="46"/>
      <c r="HJ822" s="46"/>
      <c r="HK822" s="46"/>
      <c r="HL822" s="46"/>
      <c r="HM822" s="46"/>
      <c r="HN822" s="46"/>
      <c r="HO822" s="46"/>
      <c r="HP822" s="46"/>
      <c r="HQ822" s="46"/>
      <c r="HR822" s="46"/>
      <c r="HS822" s="46"/>
      <c r="HT822" s="46"/>
      <c r="HU822" s="46"/>
      <c r="HV822" s="46"/>
      <c r="HW822" s="46"/>
      <c r="HX822" s="46"/>
      <c r="HY822" s="46"/>
      <c r="HZ822" s="46"/>
      <c r="IA822" s="46"/>
      <c r="IB822" s="46"/>
      <c r="IC822" s="46"/>
      <c r="ID822" s="46"/>
      <c r="IE822" s="46"/>
      <c r="IF822" s="46"/>
      <c r="IG822" s="46"/>
      <c r="IH822" s="46"/>
      <c r="II822" s="46"/>
      <c r="IJ822" s="46"/>
      <c r="IK822" s="46"/>
      <c r="IL822" s="46"/>
      <c r="IM822" s="46"/>
      <c r="IN822" s="46"/>
      <c r="IO822" s="46"/>
      <c r="IP822" s="46"/>
      <c r="IQ822" s="46"/>
      <c r="IR822" s="46"/>
      <c r="IS822" s="46"/>
      <c r="IT822" s="46"/>
      <c r="IU822" s="46"/>
      <c r="IV822" s="46"/>
      <c r="IW822" s="46"/>
      <c r="IX822" s="46"/>
      <c r="IY822" s="46"/>
      <c r="IZ822" s="46"/>
      <c r="JA822" s="46"/>
      <c r="JB822" s="46"/>
      <c r="JC822" s="46"/>
      <c r="JD822" s="46"/>
      <c r="JE822" s="46"/>
    </row>
    <row r="823" spans="1:265" s="7" customFormat="1" ht="15" customHeight="1" thickBot="1" x14ac:dyDescent="0.25">
      <c r="A823" s="790"/>
      <c r="B823" s="73" t="s">
        <v>449</v>
      </c>
      <c r="C823" s="113"/>
      <c r="D823" s="892" t="s">
        <v>474</v>
      </c>
      <c r="E823" s="900"/>
      <c r="F823" s="472"/>
      <c r="G823" s="473"/>
      <c r="H823" s="186" t="s">
        <v>509</v>
      </c>
      <c r="I823" s="186" t="s">
        <v>515</v>
      </c>
      <c r="J823" s="1756" t="s">
        <v>1424</v>
      </c>
      <c r="K823" s="212" t="s">
        <v>1506</v>
      </c>
      <c r="L823" s="229"/>
      <c r="M823" s="397"/>
      <c r="N823" s="397"/>
      <c r="O823" s="229"/>
      <c r="P823" s="2159">
        <f t="shared" si="66"/>
        <v>0</v>
      </c>
      <c r="Q823" s="297"/>
      <c r="R823" s="298"/>
      <c r="S823" s="298">
        <v>1</v>
      </c>
      <c r="T823" s="298"/>
      <c r="U823" s="543"/>
      <c r="V823" s="298"/>
      <c r="W823" s="299"/>
      <c r="X823" s="274"/>
      <c r="Y823" s="274"/>
      <c r="Z823" s="63"/>
      <c r="AA823" s="46"/>
      <c r="AB823" s="46"/>
      <c r="AC823" s="46" t="str">
        <f t="shared" si="70"/>
        <v/>
      </c>
      <c r="AD823" s="46"/>
      <c r="AE823" s="46"/>
      <c r="AF823" s="2111">
        <f t="shared" si="67"/>
        <v>0</v>
      </c>
      <c r="AG823" s="2111">
        <f t="shared" si="68"/>
        <v>1</v>
      </c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  <c r="BP823" s="46"/>
      <c r="BQ823" s="46"/>
      <c r="BR823" s="46"/>
      <c r="BS823" s="46"/>
      <c r="BT823" s="46"/>
      <c r="BU823" s="46"/>
      <c r="BV823" s="46"/>
      <c r="BW823" s="46"/>
      <c r="BX823" s="46"/>
      <c r="BY823" s="46"/>
      <c r="BZ823" s="46"/>
      <c r="CA823" s="46"/>
      <c r="CB823" s="46"/>
      <c r="CC823" s="46"/>
      <c r="CD823" s="46"/>
      <c r="CE823" s="46"/>
      <c r="CF823" s="46"/>
      <c r="CG823" s="46"/>
      <c r="CH823" s="46"/>
      <c r="CI823" s="46"/>
      <c r="CJ823" s="46"/>
      <c r="CK823" s="46"/>
      <c r="CL823" s="46"/>
      <c r="CM823" s="46"/>
      <c r="CN823" s="46"/>
      <c r="CO823" s="46"/>
      <c r="CP823" s="46"/>
      <c r="CQ823" s="46"/>
      <c r="CR823" s="46"/>
      <c r="CS823" s="46"/>
      <c r="CT823" s="46"/>
      <c r="CU823" s="46"/>
      <c r="CV823" s="46"/>
      <c r="CW823" s="46"/>
      <c r="CX823" s="46"/>
      <c r="CY823" s="46"/>
      <c r="CZ823" s="46"/>
      <c r="DA823" s="46"/>
      <c r="DB823" s="46"/>
      <c r="DC823" s="46"/>
      <c r="DD823" s="46"/>
      <c r="DE823" s="46"/>
      <c r="DF823" s="46"/>
      <c r="DG823" s="46"/>
      <c r="DH823" s="46"/>
      <c r="DI823" s="46"/>
      <c r="DJ823" s="46"/>
      <c r="DK823" s="46"/>
      <c r="DL823" s="46"/>
      <c r="DM823" s="46"/>
      <c r="DN823" s="46"/>
      <c r="DO823" s="46"/>
      <c r="DP823" s="46"/>
      <c r="DQ823" s="46"/>
      <c r="DR823" s="46"/>
      <c r="DS823" s="46"/>
      <c r="DT823" s="46"/>
      <c r="DU823" s="46"/>
      <c r="DV823" s="46"/>
      <c r="DW823" s="46"/>
      <c r="DX823" s="46"/>
      <c r="DY823" s="46"/>
      <c r="DZ823" s="46"/>
      <c r="EA823" s="46"/>
      <c r="EB823" s="46"/>
      <c r="EC823" s="46"/>
      <c r="ED823" s="46"/>
      <c r="EE823" s="46"/>
      <c r="EF823" s="46"/>
      <c r="EG823" s="46"/>
      <c r="EH823" s="46"/>
      <c r="EI823" s="46"/>
      <c r="EJ823" s="46"/>
      <c r="EK823" s="46"/>
      <c r="EL823" s="46"/>
      <c r="EM823" s="46"/>
      <c r="EN823" s="46"/>
      <c r="EO823" s="46"/>
      <c r="EP823" s="46"/>
      <c r="EQ823" s="46"/>
      <c r="ER823" s="46"/>
      <c r="ES823" s="46"/>
      <c r="ET823" s="46"/>
      <c r="EU823" s="46"/>
      <c r="EV823" s="46"/>
      <c r="EW823" s="46"/>
      <c r="EX823" s="46"/>
      <c r="EY823" s="46"/>
      <c r="EZ823" s="46"/>
      <c r="FA823" s="46"/>
      <c r="FB823" s="46"/>
      <c r="FC823" s="46"/>
      <c r="FD823" s="46"/>
      <c r="FE823" s="46"/>
      <c r="FF823" s="46"/>
      <c r="FG823" s="46"/>
      <c r="FH823" s="46"/>
      <c r="FI823" s="46"/>
      <c r="FJ823" s="46"/>
      <c r="FK823" s="46"/>
      <c r="FL823" s="46"/>
      <c r="FM823" s="46"/>
      <c r="FN823" s="46"/>
      <c r="FO823" s="46"/>
      <c r="FP823" s="46"/>
      <c r="FQ823" s="46"/>
      <c r="FR823" s="46"/>
      <c r="FS823" s="46"/>
      <c r="FT823" s="46"/>
      <c r="FU823" s="46"/>
      <c r="FV823" s="46"/>
      <c r="FW823" s="46"/>
      <c r="FX823" s="46"/>
      <c r="FY823" s="46"/>
      <c r="FZ823" s="46"/>
      <c r="GA823" s="46"/>
      <c r="GB823" s="46"/>
      <c r="GC823" s="46"/>
      <c r="GD823" s="46"/>
      <c r="GE823" s="46"/>
      <c r="GF823" s="46"/>
      <c r="GG823" s="46"/>
      <c r="GH823" s="46"/>
      <c r="GI823" s="46"/>
      <c r="GJ823" s="46"/>
      <c r="GK823" s="46"/>
      <c r="GL823" s="46"/>
      <c r="GM823" s="46"/>
      <c r="GN823" s="46"/>
      <c r="GO823" s="46"/>
      <c r="GP823" s="46"/>
      <c r="GQ823" s="46"/>
      <c r="GR823" s="46"/>
      <c r="GS823" s="46"/>
      <c r="GT823" s="46"/>
      <c r="GU823" s="46"/>
      <c r="GV823" s="46"/>
      <c r="GW823" s="46"/>
      <c r="GX823" s="46"/>
      <c r="GY823" s="46"/>
      <c r="GZ823" s="46"/>
      <c r="HA823" s="46"/>
      <c r="HB823" s="46"/>
      <c r="HC823" s="46"/>
      <c r="HD823" s="46"/>
      <c r="HE823" s="46"/>
      <c r="HF823" s="46"/>
      <c r="HG823" s="46"/>
      <c r="HH823" s="46"/>
      <c r="HI823" s="46"/>
      <c r="HJ823" s="46"/>
      <c r="HK823" s="46"/>
      <c r="HL823" s="46"/>
      <c r="HM823" s="46"/>
      <c r="HN823" s="46"/>
      <c r="HO823" s="46"/>
      <c r="HP823" s="46"/>
      <c r="HQ823" s="46"/>
      <c r="HR823" s="46"/>
      <c r="HS823" s="46"/>
      <c r="HT823" s="46"/>
      <c r="HU823" s="46"/>
      <c r="HV823" s="46"/>
      <c r="HW823" s="46"/>
      <c r="HX823" s="46"/>
      <c r="HY823" s="46"/>
      <c r="HZ823" s="46"/>
      <c r="IA823" s="46"/>
      <c r="IB823" s="46"/>
      <c r="IC823" s="46"/>
      <c r="ID823" s="46"/>
      <c r="IE823" s="46"/>
      <c r="IF823" s="46"/>
      <c r="IG823" s="46"/>
      <c r="IH823" s="46"/>
      <c r="II823" s="46"/>
      <c r="IJ823" s="46"/>
      <c r="IK823" s="46"/>
      <c r="IL823" s="46"/>
      <c r="IM823" s="46"/>
      <c r="IN823" s="46"/>
      <c r="IO823" s="46"/>
      <c r="IP823" s="46"/>
      <c r="IQ823" s="46"/>
      <c r="IR823" s="46"/>
      <c r="IS823" s="46"/>
      <c r="IT823" s="46"/>
      <c r="IU823" s="46"/>
      <c r="IV823" s="46"/>
      <c r="IW823" s="46"/>
      <c r="IX823" s="46"/>
      <c r="IY823" s="46"/>
      <c r="IZ823" s="46"/>
      <c r="JA823" s="46"/>
      <c r="JB823" s="46"/>
      <c r="JC823" s="46"/>
      <c r="JD823" s="46"/>
      <c r="JE823" s="46"/>
    </row>
    <row r="824" spans="1:265" s="7" customFormat="1" ht="15" customHeight="1" thickBot="1" x14ac:dyDescent="0.25">
      <c r="A824" s="790"/>
      <c r="B824" s="73" t="s">
        <v>449</v>
      </c>
      <c r="C824" s="113"/>
      <c r="D824" s="892" t="s">
        <v>474</v>
      </c>
      <c r="E824" s="900"/>
      <c r="F824" s="472"/>
      <c r="G824" s="473"/>
      <c r="H824" s="186" t="s">
        <v>509</v>
      </c>
      <c r="I824" s="186" t="s">
        <v>515</v>
      </c>
      <c r="J824" s="1756" t="s">
        <v>1424</v>
      </c>
      <c r="K824" s="212" t="s">
        <v>1505</v>
      </c>
      <c r="L824" s="229"/>
      <c r="M824" s="397"/>
      <c r="N824" s="397"/>
      <c r="O824" s="229"/>
      <c r="P824" s="2159">
        <f t="shared" si="66"/>
        <v>0</v>
      </c>
      <c r="Q824" s="297"/>
      <c r="R824" s="298"/>
      <c r="S824" s="298">
        <v>1</v>
      </c>
      <c r="T824" s="298"/>
      <c r="U824" s="298"/>
      <c r="V824" s="298"/>
      <c r="W824" s="299"/>
      <c r="X824" s="72"/>
      <c r="Y824" s="72"/>
      <c r="Z824" s="63"/>
      <c r="AA824" s="46"/>
      <c r="AB824" s="46"/>
      <c r="AC824" s="46" t="str">
        <f t="shared" si="70"/>
        <v/>
      </c>
      <c r="AD824" s="46"/>
      <c r="AE824" s="46"/>
      <c r="AF824" s="2111">
        <f t="shared" si="67"/>
        <v>0</v>
      </c>
      <c r="AG824" s="2111">
        <f t="shared" si="68"/>
        <v>1</v>
      </c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  <c r="CZ824" s="46"/>
      <c r="DA824" s="46"/>
      <c r="DB824" s="46"/>
      <c r="DC824" s="46"/>
      <c r="DD824" s="46"/>
      <c r="DE824" s="46"/>
      <c r="DF824" s="46"/>
      <c r="DG824" s="46"/>
      <c r="DH824" s="46"/>
      <c r="DI824" s="46"/>
      <c r="DJ824" s="46"/>
      <c r="DK824" s="46"/>
      <c r="DL824" s="46"/>
      <c r="DM824" s="46"/>
      <c r="DN824" s="46"/>
      <c r="DO824" s="46"/>
      <c r="DP824" s="46"/>
      <c r="DQ824" s="46"/>
      <c r="DR824" s="46"/>
      <c r="DS824" s="46"/>
      <c r="DT824" s="46"/>
      <c r="DU824" s="46"/>
      <c r="DV824" s="46"/>
      <c r="DW824" s="46"/>
      <c r="DX824" s="46"/>
      <c r="DY824" s="46"/>
      <c r="DZ824" s="46"/>
      <c r="EA824" s="46"/>
      <c r="EB824" s="46"/>
      <c r="EC824" s="46"/>
      <c r="ED824" s="46"/>
      <c r="EE824" s="46"/>
      <c r="EF824" s="46"/>
      <c r="EG824" s="46"/>
      <c r="EH824" s="46"/>
      <c r="EI824" s="46"/>
      <c r="EJ824" s="46"/>
      <c r="EK824" s="46"/>
      <c r="EL824" s="46"/>
      <c r="EM824" s="46"/>
      <c r="EN824" s="46"/>
      <c r="EO824" s="46"/>
      <c r="EP824" s="46"/>
      <c r="EQ824" s="46"/>
      <c r="ER824" s="46"/>
      <c r="ES824" s="46"/>
      <c r="ET824" s="46"/>
      <c r="EU824" s="46"/>
      <c r="EV824" s="46"/>
      <c r="EW824" s="46"/>
      <c r="EX824" s="46"/>
      <c r="EY824" s="46"/>
      <c r="EZ824" s="46"/>
      <c r="FA824" s="46"/>
      <c r="FB824" s="46"/>
      <c r="FC824" s="46"/>
      <c r="FD824" s="46"/>
      <c r="FE824" s="46"/>
      <c r="FF824" s="46"/>
      <c r="FG824" s="46"/>
      <c r="FH824" s="46"/>
      <c r="FI824" s="46"/>
      <c r="FJ824" s="46"/>
      <c r="FK824" s="46"/>
      <c r="FL824" s="46"/>
      <c r="FM824" s="46"/>
      <c r="FN824" s="46"/>
      <c r="FO824" s="46"/>
      <c r="FP824" s="46"/>
      <c r="FQ824" s="46"/>
      <c r="FR824" s="46"/>
      <c r="FS824" s="46"/>
      <c r="FT824" s="46"/>
      <c r="FU824" s="46"/>
      <c r="FV824" s="46"/>
      <c r="FW824" s="46"/>
      <c r="FX824" s="46"/>
      <c r="FY824" s="46"/>
      <c r="FZ824" s="46"/>
      <c r="GA824" s="46"/>
      <c r="GB824" s="46"/>
      <c r="GC824" s="46"/>
      <c r="GD824" s="46"/>
      <c r="GE824" s="46"/>
      <c r="GF824" s="46"/>
      <c r="GG824" s="46"/>
      <c r="GH824" s="46"/>
      <c r="GI824" s="46"/>
      <c r="GJ824" s="46"/>
      <c r="GK824" s="46"/>
      <c r="GL824" s="46"/>
      <c r="GM824" s="46"/>
      <c r="GN824" s="46"/>
      <c r="GO824" s="46"/>
      <c r="GP824" s="46"/>
      <c r="GQ824" s="46"/>
      <c r="GR824" s="46"/>
      <c r="GS824" s="46"/>
      <c r="GT824" s="46"/>
      <c r="GU824" s="46"/>
      <c r="GV824" s="46"/>
      <c r="GW824" s="46"/>
      <c r="GX824" s="46"/>
      <c r="GY824" s="46"/>
      <c r="GZ824" s="46"/>
      <c r="HA824" s="46"/>
      <c r="HB824" s="46"/>
      <c r="HC824" s="46"/>
      <c r="HD824" s="46"/>
      <c r="HE824" s="46"/>
      <c r="HF824" s="46"/>
      <c r="HG824" s="46"/>
      <c r="HH824" s="46"/>
      <c r="HI824" s="46"/>
      <c r="HJ824" s="46"/>
      <c r="HK824" s="46"/>
      <c r="HL824" s="46"/>
      <c r="HM824" s="46"/>
      <c r="HN824" s="46"/>
      <c r="HO824" s="46"/>
      <c r="HP824" s="46"/>
      <c r="HQ824" s="46"/>
      <c r="HR824" s="46"/>
      <c r="HS824" s="46"/>
      <c r="HT824" s="46"/>
      <c r="HU824" s="46"/>
      <c r="HV824" s="46"/>
      <c r="HW824" s="46"/>
      <c r="HX824" s="46"/>
      <c r="HY824" s="46"/>
      <c r="HZ824" s="46"/>
      <c r="IA824" s="46"/>
      <c r="IB824" s="46"/>
      <c r="IC824" s="46"/>
      <c r="ID824" s="46"/>
      <c r="IE824" s="46"/>
      <c r="IF824" s="46"/>
      <c r="IG824" s="46"/>
      <c r="IH824" s="46"/>
      <c r="II824" s="46"/>
      <c r="IJ824" s="46"/>
      <c r="IK824" s="46"/>
      <c r="IL824" s="46"/>
      <c r="IM824" s="46"/>
      <c r="IN824" s="46"/>
      <c r="IO824" s="46"/>
      <c r="IP824" s="46"/>
      <c r="IQ824" s="46"/>
      <c r="IR824" s="46"/>
      <c r="IS824" s="46"/>
      <c r="IT824" s="46"/>
      <c r="IU824" s="46"/>
      <c r="IV824" s="46"/>
      <c r="IW824" s="46"/>
      <c r="IX824" s="46"/>
      <c r="IY824" s="46"/>
      <c r="IZ824" s="46"/>
      <c r="JA824" s="46"/>
      <c r="JB824" s="46"/>
      <c r="JC824" s="46"/>
      <c r="JD824" s="46"/>
      <c r="JE824" s="46"/>
    </row>
    <row r="825" spans="1:265" s="7" customFormat="1" ht="15" customHeight="1" thickBot="1" x14ac:dyDescent="0.25">
      <c r="A825" s="790"/>
      <c r="B825" s="73" t="s">
        <v>449</v>
      </c>
      <c r="C825" s="113"/>
      <c r="D825" s="892" t="s">
        <v>474</v>
      </c>
      <c r="E825" s="900"/>
      <c r="F825" s="472"/>
      <c r="G825" s="473"/>
      <c r="H825" s="186" t="s">
        <v>509</v>
      </c>
      <c r="I825" s="186" t="s">
        <v>515</v>
      </c>
      <c r="J825" s="1795" t="s">
        <v>95</v>
      </c>
      <c r="K825" s="221" t="s">
        <v>1712</v>
      </c>
      <c r="L825" s="229"/>
      <c r="M825" s="397"/>
      <c r="N825" s="397"/>
      <c r="O825" s="229"/>
      <c r="P825" s="2159">
        <f t="shared" si="66"/>
        <v>0</v>
      </c>
      <c r="Q825" s="297"/>
      <c r="R825" s="298"/>
      <c r="S825" s="298"/>
      <c r="T825" s="298"/>
      <c r="U825" s="543">
        <v>3</v>
      </c>
      <c r="V825" s="298"/>
      <c r="W825" s="299"/>
      <c r="X825" s="72"/>
      <c r="Y825" s="72"/>
      <c r="Z825" s="63"/>
      <c r="AA825" s="46"/>
      <c r="AB825" s="46"/>
      <c r="AC825" s="46" t="str">
        <f t="shared" si="70"/>
        <v/>
      </c>
      <c r="AD825" s="46"/>
      <c r="AE825" s="46"/>
      <c r="AF825" s="2111">
        <f t="shared" si="67"/>
        <v>0</v>
      </c>
      <c r="AG825" s="2111">
        <f t="shared" si="68"/>
        <v>0</v>
      </c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  <c r="HJ825" s="46"/>
      <c r="HK825" s="46"/>
      <c r="HL825" s="46"/>
      <c r="HM825" s="46"/>
      <c r="HN825" s="46"/>
      <c r="HO825" s="46"/>
      <c r="HP825" s="46"/>
      <c r="HQ825" s="46"/>
      <c r="HR825" s="46"/>
      <c r="HS825" s="46"/>
      <c r="HT825" s="46"/>
      <c r="HU825" s="46"/>
      <c r="HV825" s="46"/>
      <c r="HW825" s="46"/>
      <c r="HX825" s="46"/>
      <c r="HY825" s="46"/>
      <c r="HZ825" s="46"/>
      <c r="IA825" s="46"/>
      <c r="IB825" s="46"/>
      <c r="IC825" s="46"/>
      <c r="ID825" s="46"/>
      <c r="IE825" s="46"/>
      <c r="IF825" s="46"/>
      <c r="IG825" s="46"/>
      <c r="IH825" s="46"/>
      <c r="II825" s="46"/>
      <c r="IJ825" s="46"/>
      <c r="IK825" s="46"/>
      <c r="IL825" s="46"/>
      <c r="IM825" s="46"/>
      <c r="IN825" s="46"/>
      <c r="IO825" s="46"/>
      <c r="IP825" s="46"/>
      <c r="IQ825" s="46"/>
      <c r="IR825" s="46"/>
      <c r="IS825" s="46"/>
      <c r="IT825" s="46"/>
      <c r="IU825" s="46"/>
      <c r="IV825" s="46"/>
      <c r="IW825" s="46"/>
      <c r="IX825" s="46"/>
      <c r="IY825" s="46"/>
      <c r="IZ825" s="46"/>
      <c r="JA825" s="46"/>
      <c r="JB825" s="46"/>
      <c r="JC825" s="46"/>
      <c r="JD825" s="46"/>
      <c r="JE825" s="46"/>
    </row>
    <row r="826" spans="1:265" s="7" customFormat="1" ht="15" customHeight="1" thickBot="1" x14ac:dyDescent="0.25">
      <c r="A826" s="790"/>
      <c r="B826" s="73" t="s">
        <v>449</v>
      </c>
      <c r="C826" s="113"/>
      <c r="D826" s="892" t="s">
        <v>474</v>
      </c>
      <c r="E826" s="900"/>
      <c r="F826" s="472"/>
      <c r="G826" s="473"/>
      <c r="H826" s="186" t="s">
        <v>509</v>
      </c>
      <c r="I826" s="186" t="s">
        <v>515</v>
      </c>
      <c r="J826" s="1766" t="s">
        <v>1424</v>
      </c>
      <c r="K826" s="229" t="s">
        <v>1507</v>
      </c>
      <c r="L826" s="229"/>
      <c r="M826" s="397"/>
      <c r="N826" s="397"/>
      <c r="O826" s="229"/>
      <c r="P826" s="2159">
        <f t="shared" si="66"/>
        <v>0</v>
      </c>
      <c r="Q826" s="297"/>
      <c r="R826" s="298"/>
      <c r="S826" s="298"/>
      <c r="T826" s="298"/>
      <c r="U826" s="298"/>
      <c r="V826" s="298"/>
      <c r="W826" s="299">
        <v>2</v>
      </c>
      <c r="X826" s="274"/>
      <c r="Y826" s="274"/>
      <c r="Z826" s="63"/>
      <c r="AA826" s="46"/>
      <c r="AB826" s="46"/>
      <c r="AC826" s="46" t="str">
        <f t="shared" si="70"/>
        <v/>
      </c>
      <c r="AD826" s="46"/>
      <c r="AE826" s="46"/>
      <c r="AF826" s="2111">
        <f t="shared" si="67"/>
        <v>0</v>
      </c>
      <c r="AG826" s="2111">
        <f t="shared" si="68"/>
        <v>2</v>
      </c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  <c r="HJ826" s="46"/>
      <c r="HK826" s="46"/>
      <c r="HL826" s="46"/>
      <c r="HM826" s="46"/>
      <c r="HN826" s="46"/>
      <c r="HO826" s="46"/>
      <c r="HP826" s="46"/>
      <c r="HQ826" s="46"/>
      <c r="HR826" s="46"/>
      <c r="HS826" s="46"/>
      <c r="HT826" s="46"/>
      <c r="HU826" s="46"/>
      <c r="HV826" s="46"/>
      <c r="HW826" s="46"/>
      <c r="HX826" s="46"/>
      <c r="HY826" s="46"/>
      <c r="HZ826" s="46"/>
      <c r="IA826" s="46"/>
      <c r="IB826" s="46"/>
      <c r="IC826" s="46"/>
      <c r="ID826" s="46"/>
      <c r="IE826" s="46"/>
      <c r="IF826" s="46"/>
      <c r="IG826" s="46"/>
      <c r="IH826" s="46"/>
      <c r="II826" s="46"/>
      <c r="IJ826" s="46"/>
      <c r="IK826" s="46"/>
      <c r="IL826" s="46"/>
      <c r="IM826" s="46"/>
      <c r="IN826" s="46"/>
      <c r="IO826" s="46"/>
      <c r="IP826" s="46"/>
      <c r="IQ826" s="46"/>
      <c r="IR826" s="46"/>
      <c r="IS826" s="46"/>
      <c r="IT826" s="46"/>
      <c r="IU826" s="46"/>
      <c r="IV826" s="46"/>
      <c r="IW826" s="46"/>
      <c r="IX826" s="46"/>
      <c r="IY826" s="46"/>
      <c r="IZ826" s="46"/>
      <c r="JA826" s="46"/>
      <c r="JB826" s="46"/>
      <c r="JC826" s="46"/>
      <c r="JD826" s="46"/>
      <c r="JE826" s="46"/>
    </row>
    <row r="827" spans="1:265" s="7" customFormat="1" ht="15" customHeight="1" thickBot="1" x14ac:dyDescent="0.25">
      <c r="A827" s="275"/>
      <c r="B827" s="92" t="s">
        <v>449</v>
      </c>
      <c r="C827" s="115"/>
      <c r="D827" s="903" t="s">
        <v>474</v>
      </c>
      <c r="E827" s="904"/>
      <c r="F827" s="474"/>
      <c r="G827" s="475"/>
      <c r="H827" s="208" t="s">
        <v>509</v>
      </c>
      <c r="I827" s="208" t="s">
        <v>515</v>
      </c>
      <c r="J827" s="1774" t="s">
        <v>1425</v>
      </c>
      <c r="K827" s="235" t="s">
        <v>1646</v>
      </c>
      <c r="L827" s="235"/>
      <c r="M827" s="524"/>
      <c r="N827" s="524"/>
      <c r="O827" s="235"/>
      <c r="P827" s="2159">
        <f t="shared" si="66"/>
        <v>0</v>
      </c>
      <c r="Q827" s="300"/>
      <c r="R827" s="301"/>
      <c r="S827" s="301"/>
      <c r="T827" s="301">
        <v>19</v>
      </c>
      <c r="U827" s="301"/>
      <c r="V827" s="301"/>
      <c r="W827" s="302"/>
      <c r="X827" s="91">
        <f>SUM(Q821:W827)</f>
        <v>40</v>
      </c>
      <c r="Y827" s="91">
        <f>X827</f>
        <v>40</v>
      </c>
      <c r="Z827" s="63"/>
      <c r="AA827" s="46"/>
      <c r="AB827" s="46"/>
      <c r="AC827" s="46" t="str">
        <f t="shared" si="70"/>
        <v/>
      </c>
      <c r="AD827" s="46" t="s">
        <v>2078</v>
      </c>
      <c r="AE827" s="46"/>
      <c r="AF827" s="2111">
        <f t="shared" si="67"/>
        <v>0</v>
      </c>
      <c r="AG827" s="2111">
        <f t="shared" si="68"/>
        <v>0</v>
      </c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  <c r="HJ827" s="46"/>
      <c r="HK827" s="46"/>
      <c r="HL827" s="46"/>
      <c r="HM827" s="46"/>
      <c r="HN827" s="46"/>
      <c r="HO827" s="46"/>
      <c r="HP827" s="46"/>
      <c r="HQ827" s="46"/>
      <c r="HR827" s="46"/>
      <c r="HS827" s="46"/>
      <c r="HT827" s="46"/>
      <c r="HU827" s="46"/>
      <c r="HV827" s="46"/>
      <c r="HW827" s="46"/>
      <c r="HX827" s="46"/>
      <c r="HY827" s="46"/>
      <c r="HZ827" s="46"/>
      <c r="IA827" s="46"/>
      <c r="IB827" s="46"/>
      <c r="IC827" s="46"/>
      <c r="ID827" s="46"/>
      <c r="IE827" s="46"/>
      <c r="IF827" s="46"/>
      <c r="IG827" s="46"/>
      <c r="IH827" s="46"/>
      <c r="II827" s="46"/>
      <c r="IJ827" s="46"/>
      <c r="IK827" s="46"/>
      <c r="IL827" s="46"/>
      <c r="IM827" s="46"/>
      <c r="IN827" s="46"/>
      <c r="IO827" s="46"/>
      <c r="IP827" s="46"/>
      <c r="IQ827" s="46"/>
      <c r="IR827" s="46"/>
      <c r="IS827" s="46"/>
      <c r="IT827" s="46"/>
      <c r="IU827" s="46"/>
      <c r="IV827" s="46"/>
      <c r="IW827" s="46"/>
      <c r="IX827" s="46"/>
      <c r="IY827" s="46"/>
      <c r="IZ827" s="46"/>
      <c r="JA827" s="46"/>
      <c r="JB827" s="46"/>
      <c r="JC827" s="46"/>
      <c r="JD827" s="46"/>
      <c r="JE827" s="46"/>
    </row>
    <row r="828" spans="1:265" s="7" customFormat="1" ht="15" customHeight="1" thickBot="1" x14ac:dyDescent="0.25">
      <c r="A828" s="2039">
        <f>+A821+1</f>
        <v>86</v>
      </c>
      <c r="B828" s="630" t="s">
        <v>372</v>
      </c>
      <c r="C828" s="116" t="s">
        <v>35</v>
      </c>
      <c r="D828" s="868" t="s">
        <v>619</v>
      </c>
      <c r="E828" s="842" t="s">
        <v>161</v>
      </c>
      <c r="F828" s="459" t="s">
        <v>404</v>
      </c>
      <c r="G828" s="460" t="s">
        <v>22</v>
      </c>
      <c r="H828" s="199" t="s">
        <v>351</v>
      </c>
      <c r="I828" s="199" t="s">
        <v>394</v>
      </c>
      <c r="J828" s="199"/>
      <c r="K828" s="218" t="s">
        <v>1393</v>
      </c>
      <c r="L828" s="218" t="s">
        <v>401</v>
      </c>
      <c r="M828" s="510">
        <v>4</v>
      </c>
      <c r="N828" s="510" t="s">
        <v>24</v>
      </c>
      <c r="O828" s="218" t="s">
        <v>348</v>
      </c>
      <c r="P828" s="2159">
        <f t="shared" si="66"/>
        <v>5</v>
      </c>
      <c r="Q828" s="322">
        <v>3</v>
      </c>
      <c r="R828" s="323">
        <v>2</v>
      </c>
      <c r="S828" s="323"/>
      <c r="T828" s="323"/>
      <c r="U828" s="323"/>
      <c r="V828" s="323"/>
      <c r="W828" s="324"/>
      <c r="X828" s="117"/>
      <c r="Y828" s="117"/>
      <c r="Z828" s="63" t="str">
        <f>C828</f>
        <v>TC</v>
      </c>
      <c r="AA828" s="46" t="s">
        <v>874</v>
      </c>
      <c r="AB828" s="46" t="s">
        <v>881</v>
      </c>
      <c r="AC828" s="46">
        <f t="shared" si="70"/>
        <v>12</v>
      </c>
      <c r="AD828" s="46"/>
      <c r="AE828" s="46"/>
      <c r="AF828" s="2111">
        <f t="shared" si="67"/>
        <v>5</v>
      </c>
      <c r="AG828" s="2111">
        <f t="shared" si="68"/>
        <v>0</v>
      </c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  <c r="BP828" s="46"/>
      <c r="BQ828" s="46"/>
      <c r="BR828" s="46"/>
      <c r="BS828" s="46"/>
      <c r="BT828" s="46"/>
      <c r="BU828" s="46"/>
      <c r="BV828" s="46"/>
      <c r="BW828" s="46"/>
      <c r="BX828" s="46"/>
      <c r="BY828" s="46"/>
      <c r="BZ828" s="46"/>
      <c r="CA828" s="46"/>
      <c r="CB828" s="46"/>
      <c r="CC828" s="46"/>
      <c r="CD828" s="46"/>
      <c r="CE828" s="46"/>
      <c r="CF828" s="46"/>
      <c r="CG828" s="46"/>
      <c r="CH828" s="46"/>
      <c r="CI828" s="46"/>
      <c r="CJ828" s="46"/>
      <c r="CK828" s="46"/>
      <c r="CL828" s="46"/>
      <c r="CM828" s="46"/>
      <c r="CN828" s="46"/>
      <c r="CO828" s="46"/>
      <c r="CP828" s="46"/>
      <c r="CQ828" s="46"/>
      <c r="CR828" s="46"/>
      <c r="CS828" s="46"/>
      <c r="CT828" s="46"/>
      <c r="CU828" s="46"/>
      <c r="CV828" s="46"/>
      <c r="CW828" s="46"/>
      <c r="CX828" s="46"/>
      <c r="CY828" s="46"/>
      <c r="CZ828" s="46"/>
      <c r="DA828" s="46"/>
      <c r="DB828" s="46"/>
      <c r="DC828" s="46"/>
      <c r="DD828" s="46"/>
      <c r="DE828" s="46"/>
      <c r="DF828" s="46"/>
      <c r="DG828" s="46"/>
      <c r="DH828" s="46"/>
      <c r="DI828" s="46"/>
      <c r="DJ828" s="46"/>
      <c r="DK828" s="46"/>
      <c r="DL828" s="46"/>
      <c r="DM828" s="46"/>
      <c r="DN828" s="46"/>
      <c r="DO828" s="46"/>
      <c r="DP828" s="46"/>
      <c r="DQ828" s="46"/>
      <c r="DR828" s="46"/>
      <c r="DS828" s="46"/>
      <c r="DT828" s="46"/>
      <c r="DU828" s="46"/>
      <c r="DV828" s="46"/>
      <c r="DW828" s="46"/>
      <c r="DX828" s="46"/>
      <c r="DY828" s="46"/>
      <c r="DZ828" s="46"/>
      <c r="EA828" s="46"/>
      <c r="EB828" s="46"/>
      <c r="EC828" s="46"/>
      <c r="ED828" s="46"/>
      <c r="EE828" s="46"/>
      <c r="EF828" s="46"/>
      <c r="EG828" s="46"/>
      <c r="EH828" s="46"/>
      <c r="EI828" s="46"/>
      <c r="EJ828" s="46"/>
      <c r="EK828" s="46"/>
      <c r="EL828" s="46"/>
      <c r="EM828" s="46"/>
      <c r="EN828" s="46"/>
      <c r="EO828" s="46"/>
      <c r="EP828" s="46"/>
      <c r="EQ828" s="46"/>
      <c r="ER828" s="46"/>
      <c r="ES828" s="46"/>
      <c r="ET828" s="46"/>
      <c r="EU828" s="46"/>
      <c r="EV828" s="46"/>
      <c r="EW828" s="46"/>
      <c r="EX828" s="46"/>
      <c r="EY828" s="46"/>
      <c r="EZ828" s="46"/>
      <c r="FA828" s="46"/>
      <c r="FB828" s="46"/>
      <c r="FC828" s="46"/>
      <c r="FD828" s="46"/>
      <c r="FE828" s="46"/>
      <c r="FF828" s="46"/>
      <c r="FG828" s="46"/>
      <c r="FH828" s="46"/>
      <c r="FI828" s="46"/>
      <c r="FJ828" s="46"/>
      <c r="FK828" s="46"/>
      <c r="FL828" s="46"/>
      <c r="FM828" s="46"/>
      <c r="FN828" s="46"/>
      <c r="FO828" s="46"/>
      <c r="FP828" s="46"/>
      <c r="FQ828" s="46"/>
      <c r="FR828" s="46"/>
      <c r="FS828" s="46"/>
      <c r="FT828" s="46"/>
      <c r="FU828" s="46"/>
      <c r="FV828" s="46"/>
      <c r="FW828" s="46"/>
      <c r="FX828" s="46"/>
      <c r="FY828" s="46"/>
      <c r="FZ828" s="46"/>
      <c r="GA828" s="46"/>
      <c r="GB828" s="46"/>
      <c r="GC828" s="46"/>
      <c r="GD828" s="46"/>
      <c r="GE828" s="46"/>
      <c r="GF828" s="46"/>
      <c r="GG828" s="46"/>
      <c r="GH828" s="46"/>
      <c r="GI828" s="46"/>
      <c r="GJ828" s="46"/>
      <c r="GK828" s="46"/>
      <c r="GL828" s="46"/>
      <c r="GM828" s="46"/>
      <c r="GN828" s="46"/>
      <c r="GO828" s="46"/>
      <c r="GP828" s="46"/>
      <c r="GQ828" s="46"/>
      <c r="GR828" s="46"/>
      <c r="GS828" s="46"/>
      <c r="GT828" s="46"/>
      <c r="GU828" s="46"/>
      <c r="GV828" s="46"/>
      <c r="GW828" s="46"/>
      <c r="GX828" s="46"/>
      <c r="GY828" s="46"/>
      <c r="GZ828" s="46"/>
      <c r="HA828" s="46"/>
      <c r="HB828" s="46"/>
      <c r="HC828" s="46"/>
      <c r="HD828" s="46"/>
      <c r="HE828" s="46"/>
      <c r="HF828" s="46"/>
      <c r="HG828" s="46"/>
      <c r="HH828" s="46"/>
      <c r="HI828" s="46"/>
      <c r="HJ828" s="46"/>
      <c r="HK828" s="46"/>
      <c r="HL828" s="46"/>
      <c r="HM828" s="46"/>
      <c r="HN828" s="46"/>
      <c r="HO828" s="46"/>
      <c r="HP828" s="46"/>
      <c r="HQ828" s="46"/>
      <c r="HR828" s="46"/>
      <c r="HS828" s="46"/>
      <c r="HT828" s="46"/>
      <c r="HU828" s="46"/>
      <c r="HV828" s="46"/>
      <c r="HW828" s="46"/>
      <c r="HX828" s="46"/>
      <c r="HY828" s="46"/>
      <c r="HZ828" s="46"/>
      <c r="IA828" s="46"/>
      <c r="IB828" s="46"/>
      <c r="IC828" s="46"/>
      <c r="ID828" s="46"/>
      <c r="IE828" s="46"/>
      <c r="IF828" s="46"/>
      <c r="IG828" s="46"/>
      <c r="IH828" s="46"/>
      <c r="II828" s="46"/>
      <c r="IJ828" s="46"/>
      <c r="IK828" s="46"/>
      <c r="IL828" s="46"/>
      <c r="IM828" s="46"/>
      <c r="IN828" s="46"/>
      <c r="IO828" s="46"/>
      <c r="IP828" s="46"/>
      <c r="IQ828" s="46"/>
      <c r="IR828" s="46"/>
      <c r="IS828" s="46"/>
      <c r="IT828" s="46"/>
      <c r="IU828" s="46"/>
      <c r="IV828" s="46"/>
      <c r="IW828" s="46"/>
      <c r="IX828" s="46"/>
      <c r="IY828" s="46"/>
      <c r="IZ828" s="46"/>
      <c r="JA828" s="46"/>
      <c r="JB828" s="46"/>
      <c r="JC828" s="46"/>
      <c r="JD828" s="46"/>
      <c r="JE828" s="46"/>
    </row>
    <row r="829" spans="1:265" s="7" customFormat="1" ht="15" customHeight="1" thickBot="1" x14ac:dyDescent="0.25">
      <c r="A829" s="98"/>
      <c r="B829" s="73" t="s">
        <v>372</v>
      </c>
      <c r="C829" s="118"/>
      <c r="D829" s="870" t="s">
        <v>619</v>
      </c>
      <c r="E829" s="879"/>
      <c r="F829" s="461"/>
      <c r="G829" s="462"/>
      <c r="H829" s="181" t="s">
        <v>351</v>
      </c>
      <c r="I829" s="181" t="s">
        <v>394</v>
      </c>
      <c r="J829" s="181"/>
      <c r="K829" s="219" t="s">
        <v>1394</v>
      </c>
      <c r="L829" s="219" t="s">
        <v>401</v>
      </c>
      <c r="M829" s="511">
        <v>5</v>
      </c>
      <c r="N829" s="511" t="s">
        <v>24</v>
      </c>
      <c r="O829" s="219" t="s">
        <v>348</v>
      </c>
      <c r="P829" s="2159">
        <f t="shared" si="66"/>
        <v>5</v>
      </c>
      <c r="Q829" s="325">
        <v>3</v>
      </c>
      <c r="R829" s="326">
        <v>2</v>
      </c>
      <c r="S829" s="326"/>
      <c r="T829" s="326"/>
      <c r="U829" s="326"/>
      <c r="V829" s="326"/>
      <c r="W829" s="327"/>
      <c r="X829" s="119"/>
      <c r="Y829" s="119"/>
      <c r="Z829" s="63"/>
      <c r="AA829" s="46"/>
      <c r="AB829" s="46"/>
      <c r="AC829" s="46" t="str">
        <f t="shared" si="70"/>
        <v/>
      </c>
      <c r="AD829" s="46"/>
      <c r="AE829" s="46"/>
      <c r="AF829" s="2111">
        <f t="shared" si="67"/>
        <v>5</v>
      </c>
      <c r="AG829" s="2111">
        <f t="shared" si="68"/>
        <v>0</v>
      </c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  <c r="BP829" s="46"/>
      <c r="BQ829" s="46"/>
      <c r="BR829" s="46"/>
      <c r="BS829" s="46"/>
      <c r="BT829" s="46"/>
      <c r="BU829" s="46"/>
      <c r="BV829" s="46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6"/>
      <c r="EL829" s="46"/>
      <c r="EM829" s="46"/>
      <c r="EN829" s="46"/>
      <c r="EO829" s="46"/>
      <c r="EP829" s="46"/>
      <c r="EQ829" s="46"/>
      <c r="ER829" s="46"/>
      <c r="ES829" s="46"/>
      <c r="ET829" s="46"/>
      <c r="EU829" s="46"/>
      <c r="EV829" s="46"/>
      <c r="EW829" s="46"/>
      <c r="EX829" s="46"/>
      <c r="EY829" s="46"/>
      <c r="EZ829" s="46"/>
      <c r="FA829" s="46"/>
      <c r="FB829" s="46"/>
      <c r="FC829" s="46"/>
      <c r="FD829" s="46"/>
      <c r="FE829" s="46"/>
      <c r="FF829" s="46"/>
      <c r="FG829" s="46"/>
      <c r="FH829" s="46"/>
      <c r="FI829" s="46"/>
      <c r="FJ829" s="46"/>
      <c r="FK829" s="46"/>
      <c r="FL829" s="46"/>
      <c r="FM829" s="46"/>
      <c r="FN829" s="46"/>
      <c r="FO829" s="46"/>
      <c r="FP829" s="46"/>
      <c r="FQ829" s="46"/>
      <c r="FR829" s="46"/>
      <c r="FS829" s="46"/>
      <c r="FT829" s="46"/>
      <c r="FU829" s="46"/>
      <c r="FV829" s="46"/>
      <c r="FW829" s="46"/>
      <c r="FX829" s="46"/>
      <c r="FY829" s="46"/>
      <c r="FZ829" s="46"/>
      <c r="GA829" s="46"/>
      <c r="GB829" s="46"/>
      <c r="GC829" s="46"/>
      <c r="GD829" s="46"/>
      <c r="GE829" s="46"/>
      <c r="GF829" s="46"/>
      <c r="GG829" s="46"/>
      <c r="GH829" s="46"/>
      <c r="GI829" s="46"/>
      <c r="GJ829" s="46"/>
      <c r="GK829" s="46"/>
      <c r="GL829" s="46"/>
      <c r="GM829" s="46"/>
      <c r="GN829" s="46"/>
      <c r="GO829" s="46"/>
      <c r="GP829" s="46"/>
      <c r="GQ829" s="46"/>
      <c r="GR829" s="46"/>
      <c r="GS829" s="46"/>
      <c r="GT829" s="46"/>
      <c r="GU829" s="46"/>
      <c r="GV829" s="46"/>
      <c r="GW829" s="46"/>
      <c r="GX829" s="46"/>
      <c r="GY829" s="46"/>
      <c r="GZ829" s="46"/>
      <c r="HA829" s="46"/>
      <c r="HB829" s="46"/>
      <c r="HC829" s="46"/>
      <c r="HD829" s="46"/>
      <c r="HE829" s="46"/>
      <c r="HF829" s="46"/>
      <c r="HG829" s="46"/>
      <c r="HH829" s="46"/>
      <c r="HI829" s="46"/>
      <c r="HJ829" s="46"/>
      <c r="HK829" s="46"/>
      <c r="HL829" s="46"/>
      <c r="HM829" s="46"/>
      <c r="HN829" s="46"/>
      <c r="HO829" s="46"/>
      <c r="HP829" s="46"/>
      <c r="HQ829" s="46"/>
      <c r="HR829" s="46"/>
      <c r="HS829" s="46"/>
      <c r="HT829" s="46"/>
      <c r="HU829" s="46"/>
      <c r="HV829" s="46"/>
      <c r="HW829" s="46"/>
      <c r="HX829" s="46"/>
      <c r="HY829" s="46"/>
      <c r="HZ829" s="46"/>
      <c r="IA829" s="46"/>
      <c r="IB829" s="46"/>
      <c r="IC829" s="46"/>
      <c r="ID829" s="46"/>
      <c r="IE829" s="46"/>
      <c r="IF829" s="46"/>
      <c r="IG829" s="46"/>
      <c r="IH829" s="46"/>
      <c r="II829" s="46"/>
      <c r="IJ829" s="46"/>
      <c r="IK829" s="46"/>
      <c r="IL829" s="46"/>
      <c r="IM829" s="46"/>
      <c r="IN829" s="46"/>
      <c r="IO829" s="46"/>
      <c r="IP829" s="46"/>
      <c r="IQ829" s="46"/>
      <c r="IR829" s="46"/>
      <c r="IS829" s="46"/>
      <c r="IT829" s="46"/>
      <c r="IU829" s="46"/>
      <c r="IV829" s="46"/>
      <c r="IW829" s="46"/>
      <c r="IX829" s="46"/>
      <c r="IY829" s="46"/>
      <c r="IZ829" s="46"/>
      <c r="JA829" s="46"/>
      <c r="JB829" s="46"/>
      <c r="JC829" s="46"/>
      <c r="JD829" s="46"/>
      <c r="JE829" s="46"/>
    </row>
    <row r="830" spans="1:265" s="7" customFormat="1" ht="15" customHeight="1" thickBot="1" x14ac:dyDescent="0.25">
      <c r="A830" s="98"/>
      <c r="B830" s="73" t="s">
        <v>372</v>
      </c>
      <c r="C830" s="118"/>
      <c r="D830" s="870" t="s">
        <v>619</v>
      </c>
      <c r="E830" s="879"/>
      <c r="F830" s="461"/>
      <c r="G830" s="462"/>
      <c r="H830" s="181" t="s">
        <v>351</v>
      </c>
      <c r="I830" s="181" t="s">
        <v>394</v>
      </c>
      <c r="J830" s="181"/>
      <c r="K830" s="219" t="s">
        <v>1394</v>
      </c>
      <c r="L830" s="219" t="s">
        <v>401</v>
      </c>
      <c r="M830" s="511">
        <v>5</v>
      </c>
      <c r="N830" s="511" t="s">
        <v>98</v>
      </c>
      <c r="O830" s="219" t="s">
        <v>348</v>
      </c>
      <c r="P830" s="2159">
        <f t="shared" si="66"/>
        <v>5</v>
      </c>
      <c r="Q830" s="325">
        <v>3</v>
      </c>
      <c r="R830" s="326">
        <v>2</v>
      </c>
      <c r="S830" s="326"/>
      <c r="T830" s="326"/>
      <c r="U830" s="326"/>
      <c r="V830" s="326"/>
      <c r="W830" s="327"/>
      <c r="X830" s="119"/>
      <c r="Y830" s="119"/>
      <c r="Z830" s="63"/>
      <c r="AA830" s="46"/>
      <c r="AB830" s="46"/>
      <c r="AC830" s="46" t="str">
        <f t="shared" si="70"/>
        <v/>
      </c>
      <c r="AD830" s="46"/>
      <c r="AE830" s="46"/>
      <c r="AF830" s="2111">
        <f t="shared" si="67"/>
        <v>5</v>
      </c>
      <c r="AG830" s="2111">
        <f t="shared" si="68"/>
        <v>0</v>
      </c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6"/>
      <c r="EL830" s="46"/>
      <c r="EM830" s="46"/>
      <c r="EN830" s="46"/>
      <c r="EO830" s="46"/>
      <c r="EP830" s="46"/>
      <c r="EQ830" s="46"/>
      <c r="ER830" s="46"/>
      <c r="ES830" s="46"/>
      <c r="ET830" s="46"/>
      <c r="EU830" s="46"/>
      <c r="EV830" s="46"/>
      <c r="EW830" s="46"/>
      <c r="EX830" s="46"/>
      <c r="EY830" s="46"/>
      <c r="EZ830" s="46"/>
      <c r="FA830" s="46"/>
      <c r="FB830" s="46"/>
      <c r="FC830" s="46"/>
      <c r="FD830" s="46"/>
      <c r="FE830" s="46"/>
      <c r="FF830" s="46"/>
      <c r="FG830" s="46"/>
      <c r="FH830" s="46"/>
      <c r="FI830" s="46"/>
      <c r="FJ830" s="46"/>
      <c r="FK830" s="46"/>
      <c r="FL830" s="46"/>
      <c r="FM830" s="46"/>
      <c r="FN830" s="46"/>
      <c r="FO830" s="46"/>
      <c r="FP830" s="46"/>
      <c r="FQ830" s="46"/>
      <c r="FR830" s="46"/>
      <c r="FS830" s="46"/>
      <c r="FT830" s="46"/>
      <c r="FU830" s="46"/>
      <c r="FV830" s="46"/>
      <c r="FW830" s="46"/>
      <c r="FX830" s="46"/>
      <c r="FY830" s="46"/>
      <c r="FZ830" s="46"/>
      <c r="GA830" s="46"/>
      <c r="GB830" s="46"/>
      <c r="GC830" s="46"/>
      <c r="GD830" s="46"/>
      <c r="GE830" s="46"/>
      <c r="GF830" s="46"/>
      <c r="GG830" s="46"/>
      <c r="GH830" s="46"/>
      <c r="GI830" s="46"/>
      <c r="GJ830" s="46"/>
      <c r="GK830" s="46"/>
      <c r="GL830" s="46"/>
      <c r="GM830" s="46"/>
      <c r="GN830" s="46"/>
      <c r="GO830" s="46"/>
      <c r="GP830" s="46"/>
      <c r="GQ830" s="46"/>
      <c r="GR830" s="46"/>
      <c r="GS830" s="46"/>
      <c r="GT830" s="46"/>
      <c r="GU830" s="46"/>
      <c r="GV830" s="46"/>
      <c r="GW830" s="46"/>
      <c r="GX830" s="46"/>
      <c r="GY830" s="46"/>
      <c r="GZ830" s="46"/>
      <c r="HA830" s="46"/>
      <c r="HB830" s="46"/>
      <c r="HC830" s="46"/>
      <c r="HD830" s="46"/>
      <c r="HE830" s="46"/>
      <c r="HF830" s="46"/>
      <c r="HG830" s="46"/>
      <c r="HH830" s="46"/>
      <c r="HI830" s="46"/>
      <c r="HJ830" s="46"/>
      <c r="HK830" s="46"/>
      <c r="HL830" s="46"/>
      <c r="HM830" s="46"/>
      <c r="HN830" s="46"/>
      <c r="HO830" s="46"/>
      <c r="HP830" s="46"/>
      <c r="HQ830" s="46"/>
      <c r="HR830" s="46"/>
      <c r="HS830" s="46"/>
      <c r="HT830" s="46"/>
      <c r="HU830" s="46"/>
      <c r="HV830" s="46"/>
      <c r="HW830" s="46"/>
      <c r="HX830" s="46"/>
      <c r="HY830" s="46"/>
      <c r="HZ830" s="46"/>
      <c r="IA830" s="46"/>
      <c r="IB830" s="46"/>
      <c r="IC830" s="46"/>
      <c r="ID830" s="46"/>
      <c r="IE830" s="46"/>
      <c r="IF830" s="46"/>
      <c r="IG830" s="46"/>
      <c r="IH830" s="46"/>
      <c r="II830" s="46"/>
      <c r="IJ830" s="46"/>
      <c r="IK830" s="46"/>
      <c r="IL830" s="46"/>
      <c r="IM830" s="46"/>
      <c r="IN830" s="46"/>
      <c r="IO830" s="46"/>
      <c r="IP830" s="46"/>
      <c r="IQ830" s="46"/>
      <c r="IR830" s="46"/>
      <c r="IS830" s="46"/>
      <c r="IT830" s="46"/>
      <c r="IU830" s="46"/>
      <c r="IV830" s="46"/>
      <c r="IW830" s="46"/>
      <c r="IX830" s="46"/>
      <c r="IY830" s="46"/>
      <c r="IZ830" s="46"/>
      <c r="JA830" s="46"/>
      <c r="JB830" s="46"/>
      <c r="JC830" s="46"/>
      <c r="JD830" s="46"/>
      <c r="JE830" s="46"/>
    </row>
    <row r="831" spans="1:265" s="7" customFormat="1" ht="15" customHeight="1" thickBot="1" x14ac:dyDescent="0.25">
      <c r="A831" s="98"/>
      <c r="B831" s="73" t="s">
        <v>372</v>
      </c>
      <c r="C831" s="118"/>
      <c r="D831" s="870" t="s">
        <v>619</v>
      </c>
      <c r="E831" s="879"/>
      <c r="F831" s="461"/>
      <c r="G831" s="462"/>
      <c r="H831" s="181" t="s">
        <v>351</v>
      </c>
      <c r="I831" s="181" t="s">
        <v>394</v>
      </c>
      <c r="J831" s="181"/>
      <c r="K831" s="219" t="s">
        <v>1197</v>
      </c>
      <c r="L831" s="219" t="s">
        <v>401</v>
      </c>
      <c r="M831" s="511">
        <v>4</v>
      </c>
      <c r="N831" s="511" t="s">
        <v>24</v>
      </c>
      <c r="O831" s="219" t="s">
        <v>348</v>
      </c>
      <c r="P831" s="2159">
        <f t="shared" si="66"/>
        <v>5</v>
      </c>
      <c r="Q831" s="325">
        <v>3</v>
      </c>
      <c r="R831" s="326">
        <v>2</v>
      </c>
      <c r="S831" s="326"/>
      <c r="T831" s="326"/>
      <c r="U831" s="326"/>
      <c r="V831" s="326"/>
      <c r="W831" s="327"/>
      <c r="X831" s="119"/>
      <c r="Y831" s="119"/>
      <c r="Z831" s="63"/>
      <c r="AA831" s="46"/>
      <c r="AB831" s="46"/>
      <c r="AC831" s="46" t="str">
        <f t="shared" si="70"/>
        <v/>
      </c>
      <c r="AD831" s="46"/>
      <c r="AE831" s="46"/>
      <c r="AF831" s="2111">
        <f t="shared" si="67"/>
        <v>5</v>
      </c>
      <c r="AG831" s="2111">
        <f t="shared" si="68"/>
        <v>0</v>
      </c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6"/>
      <c r="EK831" s="46"/>
      <c r="EL831" s="46"/>
      <c r="EM831" s="46"/>
      <c r="EN831" s="46"/>
      <c r="EO831" s="46"/>
      <c r="EP831" s="46"/>
      <c r="EQ831" s="46"/>
      <c r="ER831" s="46"/>
      <c r="ES831" s="46"/>
      <c r="ET831" s="46"/>
      <c r="EU831" s="46"/>
      <c r="EV831" s="46"/>
      <c r="EW831" s="46"/>
      <c r="EX831" s="46"/>
      <c r="EY831" s="46"/>
      <c r="EZ831" s="46"/>
      <c r="FA831" s="46"/>
      <c r="FB831" s="46"/>
      <c r="FC831" s="46"/>
      <c r="FD831" s="46"/>
      <c r="FE831" s="46"/>
      <c r="FF831" s="46"/>
      <c r="FG831" s="46"/>
      <c r="FH831" s="46"/>
      <c r="FI831" s="46"/>
      <c r="FJ831" s="46"/>
      <c r="FK831" s="46"/>
      <c r="FL831" s="46"/>
      <c r="FM831" s="46"/>
      <c r="FN831" s="46"/>
      <c r="FO831" s="46"/>
      <c r="FP831" s="46"/>
      <c r="FQ831" s="46"/>
      <c r="FR831" s="46"/>
      <c r="FS831" s="46"/>
      <c r="FT831" s="46"/>
      <c r="FU831" s="46"/>
      <c r="FV831" s="46"/>
      <c r="FW831" s="46"/>
      <c r="FX831" s="46"/>
      <c r="FY831" s="46"/>
      <c r="FZ831" s="46"/>
      <c r="GA831" s="46"/>
      <c r="GB831" s="46"/>
      <c r="GC831" s="46"/>
      <c r="GD831" s="46"/>
      <c r="GE831" s="46"/>
      <c r="GF831" s="46"/>
      <c r="GG831" s="46"/>
      <c r="GH831" s="46"/>
      <c r="GI831" s="46"/>
      <c r="GJ831" s="46"/>
      <c r="GK831" s="46"/>
      <c r="GL831" s="46"/>
      <c r="GM831" s="46"/>
      <c r="GN831" s="46"/>
      <c r="GO831" s="46"/>
      <c r="GP831" s="46"/>
      <c r="GQ831" s="46"/>
      <c r="GR831" s="46"/>
      <c r="GS831" s="46"/>
      <c r="GT831" s="46"/>
      <c r="GU831" s="46"/>
      <c r="GV831" s="46"/>
      <c r="GW831" s="46"/>
      <c r="GX831" s="46"/>
      <c r="GY831" s="46"/>
      <c r="GZ831" s="46"/>
      <c r="HA831" s="46"/>
      <c r="HB831" s="46"/>
      <c r="HC831" s="46"/>
      <c r="HD831" s="46"/>
      <c r="HE831" s="46"/>
      <c r="HF831" s="46"/>
      <c r="HG831" s="46"/>
      <c r="HH831" s="46"/>
      <c r="HI831" s="46"/>
      <c r="HJ831" s="46"/>
      <c r="HK831" s="46"/>
      <c r="HL831" s="46"/>
      <c r="HM831" s="46"/>
      <c r="HN831" s="46"/>
      <c r="HO831" s="46"/>
      <c r="HP831" s="46"/>
      <c r="HQ831" s="46"/>
      <c r="HR831" s="46"/>
      <c r="HS831" s="46"/>
      <c r="HT831" s="46"/>
      <c r="HU831" s="46"/>
      <c r="HV831" s="46"/>
      <c r="HW831" s="46"/>
      <c r="HX831" s="46"/>
      <c r="HY831" s="46"/>
      <c r="HZ831" s="46"/>
      <c r="IA831" s="46"/>
      <c r="IB831" s="46"/>
      <c r="IC831" s="46"/>
      <c r="ID831" s="46"/>
      <c r="IE831" s="46"/>
      <c r="IF831" s="46"/>
      <c r="IG831" s="46"/>
      <c r="IH831" s="46"/>
      <c r="II831" s="46"/>
      <c r="IJ831" s="46"/>
      <c r="IK831" s="46"/>
      <c r="IL831" s="46"/>
      <c r="IM831" s="46"/>
      <c r="IN831" s="46"/>
      <c r="IO831" s="46"/>
      <c r="IP831" s="46"/>
      <c r="IQ831" s="46"/>
      <c r="IR831" s="46"/>
      <c r="IS831" s="46"/>
      <c r="IT831" s="46"/>
      <c r="IU831" s="46"/>
      <c r="IV831" s="46"/>
      <c r="IW831" s="46"/>
      <c r="IX831" s="46"/>
      <c r="IY831" s="46"/>
      <c r="IZ831" s="46"/>
      <c r="JA831" s="46"/>
      <c r="JB831" s="46"/>
      <c r="JC831" s="46"/>
      <c r="JD831" s="46"/>
      <c r="JE831" s="46"/>
    </row>
    <row r="832" spans="1:265" s="7" customFormat="1" ht="15" customHeight="1" thickBot="1" x14ac:dyDescent="0.25">
      <c r="A832" s="98"/>
      <c r="B832" s="73" t="s">
        <v>372</v>
      </c>
      <c r="C832" s="118"/>
      <c r="D832" s="870" t="s">
        <v>619</v>
      </c>
      <c r="E832" s="879"/>
      <c r="F832" s="461"/>
      <c r="G832" s="462"/>
      <c r="H832" s="181" t="s">
        <v>351</v>
      </c>
      <c r="I832" s="181" t="s">
        <v>394</v>
      </c>
      <c r="J832" s="1757" t="s">
        <v>1424</v>
      </c>
      <c r="K832" s="219" t="s">
        <v>1507</v>
      </c>
      <c r="L832" s="219"/>
      <c r="M832" s="511"/>
      <c r="N832" s="511"/>
      <c r="O832" s="219"/>
      <c r="P832" s="2159">
        <f t="shared" si="66"/>
        <v>0</v>
      </c>
      <c r="Q832" s="325"/>
      <c r="R832" s="326"/>
      <c r="S832" s="326"/>
      <c r="T832" s="326"/>
      <c r="U832" s="326"/>
      <c r="V832" s="326"/>
      <c r="W832" s="327">
        <v>6</v>
      </c>
      <c r="X832" s="119"/>
      <c r="Y832" s="119"/>
      <c r="Z832" s="63"/>
      <c r="AA832" s="46"/>
      <c r="AB832" s="46"/>
      <c r="AC832" s="46" t="str">
        <f t="shared" si="70"/>
        <v/>
      </c>
      <c r="AD832" s="46"/>
      <c r="AE832" s="46"/>
      <c r="AF832" s="2111">
        <f t="shared" si="67"/>
        <v>0</v>
      </c>
      <c r="AG832" s="2111">
        <f t="shared" si="68"/>
        <v>6</v>
      </c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  <c r="BP832" s="46"/>
      <c r="BQ832" s="46"/>
      <c r="BR832" s="46"/>
      <c r="BS832" s="46"/>
      <c r="BT832" s="46"/>
      <c r="BU832" s="46"/>
      <c r="BV832" s="46"/>
      <c r="BW832" s="46"/>
      <c r="BX832" s="46"/>
      <c r="BY832" s="46"/>
      <c r="BZ832" s="46"/>
      <c r="CA832" s="46"/>
      <c r="CB832" s="46"/>
      <c r="CC832" s="46"/>
      <c r="CD832" s="46"/>
      <c r="CE832" s="46"/>
      <c r="CF832" s="46"/>
      <c r="CG832" s="46"/>
      <c r="CH832" s="46"/>
      <c r="CI832" s="46"/>
      <c r="CJ832" s="46"/>
      <c r="CK832" s="46"/>
      <c r="CL832" s="46"/>
      <c r="CM832" s="46"/>
      <c r="CN832" s="46"/>
      <c r="CO832" s="46"/>
      <c r="CP832" s="46"/>
      <c r="CQ832" s="46"/>
      <c r="CR832" s="46"/>
      <c r="CS832" s="46"/>
      <c r="CT832" s="46"/>
      <c r="CU832" s="46"/>
      <c r="CV832" s="46"/>
      <c r="CW832" s="46"/>
      <c r="CX832" s="46"/>
      <c r="CY832" s="46"/>
      <c r="CZ832" s="46"/>
      <c r="DA832" s="46"/>
      <c r="DB832" s="46"/>
      <c r="DC832" s="46"/>
      <c r="DD832" s="46"/>
      <c r="DE832" s="46"/>
      <c r="DF832" s="46"/>
      <c r="DG832" s="46"/>
      <c r="DH832" s="46"/>
      <c r="DI832" s="46"/>
      <c r="DJ832" s="46"/>
      <c r="DK832" s="46"/>
      <c r="DL832" s="46"/>
      <c r="DM832" s="46"/>
      <c r="DN832" s="46"/>
      <c r="DO832" s="46"/>
      <c r="DP832" s="46"/>
      <c r="DQ832" s="46"/>
      <c r="DR832" s="46"/>
      <c r="DS832" s="46"/>
      <c r="DT832" s="46"/>
      <c r="DU832" s="46"/>
      <c r="DV832" s="46"/>
      <c r="DW832" s="46"/>
      <c r="DX832" s="46"/>
      <c r="DY832" s="46"/>
      <c r="DZ832" s="46"/>
      <c r="EA832" s="46"/>
      <c r="EB832" s="46"/>
      <c r="EC832" s="46"/>
      <c r="ED832" s="46"/>
      <c r="EE832" s="46"/>
      <c r="EF832" s="46"/>
      <c r="EG832" s="46"/>
      <c r="EH832" s="46"/>
      <c r="EI832" s="46"/>
      <c r="EJ832" s="46"/>
      <c r="EK832" s="46"/>
      <c r="EL832" s="46"/>
      <c r="EM832" s="46"/>
      <c r="EN832" s="46"/>
      <c r="EO832" s="46"/>
      <c r="EP832" s="46"/>
      <c r="EQ832" s="46"/>
      <c r="ER832" s="46"/>
      <c r="ES832" s="46"/>
      <c r="ET832" s="46"/>
      <c r="EU832" s="46"/>
      <c r="EV832" s="46"/>
      <c r="EW832" s="46"/>
      <c r="EX832" s="46"/>
      <c r="EY832" s="46"/>
      <c r="EZ832" s="46"/>
      <c r="FA832" s="46"/>
      <c r="FB832" s="46"/>
      <c r="FC832" s="46"/>
      <c r="FD832" s="46"/>
      <c r="FE832" s="46"/>
      <c r="FF832" s="46"/>
      <c r="FG832" s="46"/>
      <c r="FH832" s="46"/>
      <c r="FI832" s="46"/>
      <c r="FJ832" s="46"/>
      <c r="FK832" s="46"/>
      <c r="FL832" s="46"/>
      <c r="FM832" s="46"/>
      <c r="FN832" s="46"/>
      <c r="FO832" s="46"/>
      <c r="FP832" s="46"/>
      <c r="FQ832" s="46"/>
      <c r="FR832" s="46"/>
      <c r="FS832" s="46"/>
      <c r="FT832" s="46"/>
      <c r="FU832" s="46"/>
      <c r="FV832" s="46"/>
      <c r="FW832" s="46"/>
      <c r="FX832" s="46"/>
      <c r="FY832" s="46"/>
      <c r="FZ832" s="46"/>
      <c r="GA832" s="46"/>
      <c r="GB832" s="46"/>
      <c r="GC832" s="46"/>
      <c r="GD832" s="46"/>
      <c r="GE832" s="46"/>
      <c r="GF832" s="46"/>
      <c r="GG832" s="46"/>
      <c r="GH832" s="46"/>
      <c r="GI832" s="46"/>
      <c r="GJ832" s="46"/>
      <c r="GK832" s="46"/>
      <c r="GL832" s="46"/>
      <c r="GM832" s="46"/>
      <c r="GN832" s="46"/>
      <c r="GO832" s="46"/>
      <c r="GP832" s="46"/>
      <c r="GQ832" s="46"/>
      <c r="GR832" s="46"/>
      <c r="GS832" s="46"/>
      <c r="GT832" s="46"/>
      <c r="GU832" s="46"/>
      <c r="GV832" s="46"/>
      <c r="GW832" s="46"/>
      <c r="GX832" s="46"/>
      <c r="GY832" s="46"/>
      <c r="GZ832" s="46"/>
      <c r="HA832" s="46"/>
      <c r="HB832" s="46"/>
      <c r="HC832" s="46"/>
      <c r="HD832" s="46"/>
      <c r="HE832" s="46"/>
      <c r="HF832" s="46"/>
      <c r="HG832" s="46"/>
      <c r="HH832" s="46"/>
      <c r="HI832" s="46"/>
      <c r="HJ832" s="46"/>
      <c r="HK832" s="46"/>
      <c r="HL832" s="46"/>
      <c r="HM832" s="46"/>
      <c r="HN832" s="46"/>
      <c r="HO832" s="46"/>
      <c r="HP832" s="46"/>
      <c r="HQ832" s="46"/>
      <c r="HR832" s="46"/>
      <c r="HS832" s="46"/>
      <c r="HT832" s="46"/>
      <c r="HU832" s="46"/>
      <c r="HV832" s="46"/>
      <c r="HW832" s="46"/>
      <c r="HX832" s="46"/>
      <c r="HY832" s="46"/>
      <c r="HZ832" s="46"/>
      <c r="IA832" s="46"/>
      <c r="IB832" s="46"/>
      <c r="IC832" s="46"/>
      <c r="ID832" s="46"/>
      <c r="IE832" s="46"/>
      <c r="IF832" s="46"/>
      <c r="IG832" s="46"/>
      <c r="IH832" s="46"/>
      <c r="II832" s="46"/>
      <c r="IJ832" s="46"/>
      <c r="IK832" s="46"/>
      <c r="IL832" s="46"/>
      <c r="IM832" s="46"/>
      <c r="IN832" s="46"/>
      <c r="IO832" s="46"/>
      <c r="IP832" s="46"/>
      <c r="IQ832" s="46"/>
      <c r="IR832" s="46"/>
      <c r="IS832" s="46"/>
      <c r="IT832" s="46"/>
      <c r="IU832" s="46"/>
      <c r="IV832" s="46"/>
      <c r="IW832" s="46"/>
      <c r="IX832" s="46"/>
      <c r="IY832" s="46"/>
      <c r="IZ832" s="46"/>
      <c r="JA832" s="46"/>
      <c r="JB832" s="46"/>
      <c r="JC832" s="46"/>
      <c r="JD832" s="46"/>
      <c r="JE832" s="46"/>
    </row>
    <row r="833" spans="1:265" s="7" customFormat="1" ht="15" customHeight="1" thickBot="1" x14ac:dyDescent="0.25">
      <c r="A833" s="98"/>
      <c r="B833" s="73" t="s">
        <v>372</v>
      </c>
      <c r="C833" s="118"/>
      <c r="D833" s="870" t="s">
        <v>619</v>
      </c>
      <c r="E833" s="879"/>
      <c r="F833" s="461"/>
      <c r="G833" s="462"/>
      <c r="H833" s="181" t="s">
        <v>351</v>
      </c>
      <c r="I833" s="181" t="s">
        <v>394</v>
      </c>
      <c r="J833" s="1759" t="s">
        <v>1424</v>
      </c>
      <c r="K833" s="742" t="s">
        <v>1508</v>
      </c>
      <c r="L833" s="219"/>
      <c r="M833" s="511"/>
      <c r="N833" s="511"/>
      <c r="O833" s="219"/>
      <c r="P833" s="2159">
        <f t="shared" si="66"/>
        <v>0</v>
      </c>
      <c r="Q833" s="325"/>
      <c r="R833" s="326"/>
      <c r="S833" s="326"/>
      <c r="T833" s="326"/>
      <c r="U833" s="326"/>
      <c r="V833" s="326"/>
      <c r="W833" s="327">
        <v>4</v>
      </c>
      <c r="X833" s="119"/>
      <c r="Y833" s="119"/>
      <c r="Z833" s="63"/>
      <c r="AA833" s="46"/>
      <c r="AB833" s="46"/>
      <c r="AC833" s="46" t="str">
        <f t="shared" si="70"/>
        <v/>
      </c>
      <c r="AD833" s="46"/>
      <c r="AE833" s="46"/>
      <c r="AF833" s="2111">
        <f t="shared" si="67"/>
        <v>0</v>
      </c>
      <c r="AG833" s="2111">
        <f t="shared" si="68"/>
        <v>4</v>
      </c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  <c r="HJ833" s="46"/>
      <c r="HK833" s="46"/>
      <c r="HL833" s="46"/>
      <c r="HM833" s="46"/>
      <c r="HN833" s="46"/>
      <c r="HO833" s="46"/>
      <c r="HP833" s="46"/>
      <c r="HQ833" s="46"/>
      <c r="HR833" s="46"/>
      <c r="HS833" s="46"/>
      <c r="HT833" s="46"/>
      <c r="HU833" s="46"/>
      <c r="HV833" s="46"/>
      <c r="HW833" s="46"/>
      <c r="HX833" s="46"/>
      <c r="HY833" s="46"/>
      <c r="HZ833" s="46"/>
      <c r="IA833" s="46"/>
      <c r="IB833" s="46"/>
      <c r="IC833" s="46"/>
      <c r="ID833" s="46"/>
      <c r="IE833" s="46"/>
      <c r="IF833" s="46"/>
      <c r="IG833" s="46"/>
      <c r="IH833" s="46"/>
      <c r="II833" s="46"/>
      <c r="IJ833" s="46"/>
      <c r="IK833" s="46"/>
      <c r="IL833" s="46"/>
      <c r="IM833" s="46"/>
      <c r="IN833" s="46"/>
      <c r="IO833" s="46"/>
      <c r="IP833" s="46"/>
      <c r="IQ833" s="46"/>
      <c r="IR833" s="46"/>
      <c r="IS833" s="46"/>
      <c r="IT833" s="46"/>
      <c r="IU833" s="46"/>
      <c r="IV833" s="46"/>
      <c r="IW833" s="46"/>
      <c r="IX833" s="46"/>
      <c r="IY833" s="46"/>
      <c r="IZ833" s="46"/>
      <c r="JA833" s="46"/>
      <c r="JB833" s="46"/>
      <c r="JC833" s="46"/>
      <c r="JD833" s="46"/>
      <c r="JE833" s="46"/>
    </row>
    <row r="834" spans="1:265" s="7" customFormat="1" ht="15" customHeight="1" thickBot="1" x14ac:dyDescent="0.25">
      <c r="A834" s="98"/>
      <c r="B834" s="73" t="s">
        <v>372</v>
      </c>
      <c r="C834" s="118"/>
      <c r="D834" s="870" t="s">
        <v>619</v>
      </c>
      <c r="E834" s="879"/>
      <c r="F834" s="461"/>
      <c r="G834" s="462"/>
      <c r="H834" s="181" t="s">
        <v>351</v>
      </c>
      <c r="I834" s="181" t="s">
        <v>394</v>
      </c>
      <c r="J834" s="1801" t="s">
        <v>96</v>
      </c>
      <c r="K834" s="219" t="s">
        <v>1469</v>
      </c>
      <c r="L834" s="219"/>
      <c r="M834" s="511"/>
      <c r="N834" s="511"/>
      <c r="O834" s="219"/>
      <c r="P834" s="2159">
        <f t="shared" si="66"/>
        <v>0</v>
      </c>
      <c r="Q834" s="325"/>
      <c r="R834" s="326"/>
      <c r="S834" s="326"/>
      <c r="T834" s="326"/>
      <c r="U834" s="326"/>
      <c r="V834" s="326">
        <v>4</v>
      </c>
      <c r="W834" s="327"/>
      <c r="X834" s="119"/>
      <c r="Y834" s="119"/>
      <c r="Z834" s="63"/>
      <c r="AA834" s="46"/>
      <c r="AB834" s="46"/>
      <c r="AC834" s="46" t="str">
        <f t="shared" si="70"/>
        <v/>
      </c>
      <c r="AD834" s="46"/>
      <c r="AE834" s="46"/>
      <c r="AF834" s="2111">
        <f t="shared" si="67"/>
        <v>0</v>
      </c>
      <c r="AG834" s="2111">
        <f t="shared" si="68"/>
        <v>0</v>
      </c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  <c r="BP834" s="46"/>
      <c r="BQ834" s="46"/>
      <c r="BR834" s="46"/>
      <c r="BS834" s="46"/>
      <c r="BT834" s="46"/>
      <c r="BU834" s="46"/>
      <c r="BV834" s="46"/>
      <c r="BW834" s="46"/>
      <c r="BX834" s="46"/>
      <c r="BY834" s="46"/>
      <c r="BZ834" s="46"/>
      <c r="CA834" s="46"/>
      <c r="CB834" s="46"/>
      <c r="CC834" s="46"/>
      <c r="CD834" s="46"/>
      <c r="CE834" s="46"/>
      <c r="CF834" s="46"/>
      <c r="CG834" s="46"/>
      <c r="CH834" s="46"/>
      <c r="CI834" s="46"/>
      <c r="CJ834" s="46"/>
      <c r="CK834" s="46"/>
      <c r="CL834" s="46"/>
      <c r="CM834" s="46"/>
      <c r="CN834" s="46"/>
      <c r="CO834" s="46"/>
      <c r="CP834" s="46"/>
      <c r="CQ834" s="46"/>
      <c r="CR834" s="46"/>
      <c r="CS834" s="46"/>
      <c r="CT834" s="46"/>
      <c r="CU834" s="46"/>
      <c r="CV834" s="46"/>
      <c r="CW834" s="46"/>
      <c r="CX834" s="46"/>
      <c r="CY834" s="46"/>
      <c r="CZ834" s="46"/>
      <c r="DA834" s="46"/>
      <c r="DB834" s="46"/>
      <c r="DC834" s="46"/>
      <c r="DD834" s="46"/>
      <c r="DE834" s="46"/>
      <c r="DF834" s="46"/>
      <c r="DG834" s="46"/>
      <c r="DH834" s="46"/>
      <c r="DI834" s="46"/>
      <c r="DJ834" s="46"/>
      <c r="DK834" s="46"/>
      <c r="DL834" s="46"/>
      <c r="DM834" s="46"/>
      <c r="DN834" s="46"/>
      <c r="DO834" s="46"/>
      <c r="DP834" s="46"/>
      <c r="DQ834" s="46"/>
      <c r="DR834" s="46"/>
      <c r="DS834" s="46"/>
      <c r="DT834" s="46"/>
      <c r="DU834" s="46"/>
      <c r="DV834" s="46"/>
      <c r="DW834" s="46"/>
      <c r="DX834" s="46"/>
      <c r="DY834" s="46"/>
      <c r="DZ834" s="46"/>
      <c r="EA834" s="46"/>
      <c r="EB834" s="46"/>
      <c r="EC834" s="46"/>
      <c r="ED834" s="46"/>
      <c r="EE834" s="46"/>
      <c r="EF834" s="46"/>
      <c r="EG834" s="46"/>
      <c r="EH834" s="46"/>
      <c r="EI834" s="46"/>
      <c r="EJ834" s="46"/>
      <c r="EK834" s="46"/>
      <c r="EL834" s="46"/>
      <c r="EM834" s="46"/>
      <c r="EN834" s="46"/>
      <c r="EO834" s="46"/>
      <c r="EP834" s="46"/>
      <c r="EQ834" s="46"/>
      <c r="ER834" s="46"/>
      <c r="ES834" s="46"/>
      <c r="ET834" s="46"/>
      <c r="EU834" s="46"/>
      <c r="EV834" s="46"/>
      <c r="EW834" s="46"/>
      <c r="EX834" s="46"/>
      <c r="EY834" s="46"/>
      <c r="EZ834" s="46"/>
      <c r="FA834" s="46"/>
      <c r="FB834" s="46"/>
      <c r="FC834" s="46"/>
      <c r="FD834" s="46"/>
      <c r="FE834" s="46"/>
      <c r="FF834" s="46"/>
      <c r="FG834" s="46"/>
      <c r="FH834" s="46"/>
      <c r="FI834" s="46"/>
      <c r="FJ834" s="46"/>
      <c r="FK834" s="46"/>
      <c r="FL834" s="46"/>
      <c r="FM834" s="46"/>
      <c r="FN834" s="46"/>
      <c r="FO834" s="46"/>
      <c r="FP834" s="46"/>
      <c r="FQ834" s="46"/>
      <c r="FR834" s="46"/>
      <c r="FS834" s="46"/>
      <c r="FT834" s="46"/>
      <c r="FU834" s="46"/>
      <c r="FV834" s="46"/>
      <c r="FW834" s="46"/>
      <c r="FX834" s="46"/>
      <c r="FY834" s="46"/>
      <c r="FZ834" s="46"/>
      <c r="GA834" s="46"/>
      <c r="GB834" s="46"/>
      <c r="GC834" s="46"/>
      <c r="GD834" s="46"/>
      <c r="GE834" s="46"/>
      <c r="GF834" s="46"/>
      <c r="GG834" s="46"/>
      <c r="GH834" s="46"/>
      <c r="GI834" s="46"/>
      <c r="GJ834" s="46"/>
      <c r="GK834" s="46"/>
      <c r="GL834" s="46"/>
      <c r="GM834" s="46"/>
      <c r="GN834" s="46"/>
      <c r="GO834" s="46"/>
      <c r="GP834" s="46"/>
      <c r="GQ834" s="46"/>
      <c r="GR834" s="46"/>
      <c r="GS834" s="46"/>
      <c r="GT834" s="46"/>
      <c r="GU834" s="46"/>
      <c r="GV834" s="46"/>
      <c r="GW834" s="46"/>
      <c r="GX834" s="46"/>
      <c r="GY834" s="46"/>
      <c r="GZ834" s="46"/>
      <c r="HA834" s="46"/>
      <c r="HB834" s="46"/>
      <c r="HC834" s="46"/>
      <c r="HD834" s="46"/>
      <c r="HE834" s="46"/>
      <c r="HF834" s="46"/>
      <c r="HG834" s="46"/>
      <c r="HH834" s="46"/>
      <c r="HI834" s="46"/>
      <c r="HJ834" s="46"/>
      <c r="HK834" s="46"/>
      <c r="HL834" s="46"/>
      <c r="HM834" s="46"/>
      <c r="HN834" s="46"/>
      <c r="HO834" s="46"/>
      <c r="HP834" s="46"/>
      <c r="HQ834" s="46"/>
      <c r="HR834" s="46"/>
      <c r="HS834" s="46"/>
      <c r="HT834" s="46"/>
      <c r="HU834" s="46"/>
      <c r="HV834" s="46"/>
      <c r="HW834" s="46"/>
      <c r="HX834" s="46"/>
      <c r="HY834" s="46"/>
      <c r="HZ834" s="46"/>
      <c r="IA834" s="46"/>
      <c r="IB834" s="46"/>
      <c r="IC834" s="46"/>
      <c r="ID834" s="46"/>
      <c r="IE834" s="46"/>
      <c r="IF834" s="46"/>
      <c r="IG834" s="46"/>
      <c r="IH834" s="46"/>
      <c r="II834" s="46"/>
      <c r="IJ834" s="46"/>
      <c r="IK834" s="46"/>
      <c r="IL834" s="46"/>
      <c r="IM834" s="46"/>
      <c r="IN834" s="46"/>
      <c r="IO834" s="46"/>
      <c r="IP834" s="46"/>
      <c r="IQ834" s="46"/>
      <c r="IR834" s="46"/>
      <c r="IS834" s="46"/>
      <c r="IT834" s="46"/>
      <c r="IU834" s="46"/>
      <c r="IV834" s="46"/>
      <c r="IW834" s="46"/>
      <c r="IX834" s="46"/>
      <c r="IY834" s="46"/>
      <c r="IZ834" s="46"/>
      <c r="JA834" s="46"/>
      <c r="JB834" s="46"/>
      <c r="JC834" s="46"/>
      <c r="JD834" s="46"/>
      <c r="JE834" s="46"/>
    </row>
    <row r="835" spans="1:265" s="7" customFormat="1" ht="15" customHeight="1" thickBot="1" x14ac:dyDescent="0.25">
      <c r="A835" s="98"/>
      <c r="B835" s="73" t="s">
        <v>372</v>
      </c>
      <c r="C835" s="118"/>
      <c r="D835" s="870" t="s">
        <v>619</v>
      </c>
      <c r="E835" s="879"/>
      <c r="F835" s="461"/>
      <c r="G835" s="462"/>
      <c r="H835" s="181" t="s">
        <v>351</v>
      </c>
      <c r="I835" s="181" t="s">
        <v>394</v>
      </c>
      <c r="J835" s="1756" t="s">
        <v>1424</v>
      </c>
      <c r="K835" s="212" t="s">
        <v>1505</v>
      </c>
      <c r="L835" s="219"/>
      <c r="M835" s="511"/>
      <c r="N835" s="511"/>
      <c r="O835" s="219"/>
      <c r="P835" s="2159">
        <f t="shared" si="66"/>
        <v>0</v>
      </c>
      <c r="Q835" s="325"/>
      <c r="R835" s="326"/>
      <c r="S835" s="326">
        <v>4</v>
      </c>
      <c r="T835" s="326"/>
      <c r="U835" s="326"/>
      <c r="V835" s="326"/>
      <c r="W835" s="327"/>
      <c r="X835" s="119"/>
      <c r="Y835" s="119"/>
      <c r="Z835" s="63"/>
      <c r="AA835" s="46"/>
      <c r="AB835" s="46"/>
      <c r="AC835" s="46" t="str">
        <f t="shared" si="70"/>
        <v/>
      </c>
      <c r="AD835" s="46"/>
      <c r="AE835" s="46"/>
      <c r="AF835" s="2111">
        <f t="shared" si="67"/>
        <v>0</v>
      </c>
      <c r="AG835" s="2111">
        <f t="shared" si="68"/>
        <v>4</v>
      </c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  <c r="BP835" s="46"/>
      <c r="BQ835" s="46"/>
      <c r="BR835" s="46"/>
      <c r="BS835" s="46"/>
      <c r="BT835" s="46"/>
      <c r="BU835" s="46"/>
      <c r="BV835" s="46"/>
      <c r="BW835" s="46"/>
      <c r="BX835" s="46"/>
      <c r="BY835" s="46"/>
      <c r="BZ835" s="46"/>
      <c r="CA835" s="46"/>
      <c r="CB835" s="46"/>
      <c r="CC835" s="46"/>
      <c r="CD835" s="46"/>
      <c r="CE835" s="46"/>
      <c r="CF835" s="46"/>
      <c r="CG835" s="46"/>
      <c r="CH835" s="46"/>
      <c r="CI835" s="46"/>
      <c r="CJ835" s="46"/>
      <c r="CK835" s="46"/>
      <c r="CL835" s="46"/>
      <c r="CM835" s="46"/>
      <c r="CN835" s="46"/>
      <c r="CO835" s="46"/>
      <c r="CP835" s="46"/>
      <c r="CQ835" s="46"/>
      <c r="CR835" s="46"/>
      <c r="CS835" s="46"/>
      <c r="CT835" s="46"/>
      <c r="CU835" s="46"/>
      <c r="CV835" s="46"/>
      <c r="CW835" s="46"/>
      <c r="CX835" s="46"/>
      <c r="CY835" s="46"/>
      <c r="CZ835" s="46"/>
      <c r="DA835" s="46"/>
      <c r="DB835" s="46"/>
      <c r="DC835" s="46"/>
      <c r="DD835" s="46"/>
      <c r="DE835" s="46"/>
      <c r="DF835" s="46"/>
      <c r="DG835" s="46"/>
      <c r="DH835" s="46"/>
      <c r="DI835" s="46"/>
      <c r="DJ835" s="46"/>
      <c r="DK835" s="46"/>
      <c r="DL835" s="46"/>
      <c r="DM835" s="46"/>
      <c r="DN835" s="46"/>
      <c r="DO835" s="46"/>
      <c r="DP835" s="46"/>
      <c r="DQ835" s="46"/>
      <c r="DR835" s="46"/>
      <c r="DS835" s="46"/>
      <c r="DT835" s="46"/>
      <c r="DU835" s="46"/>
      <c r="DV835" s="46"/>
      <c r="DW835" s="46"/>
      <c r="DX835" s="46"/>
      <c r="DY835" s="46"/>
      <c r="DZ835" s="46"/>
      <c r="EA835" s="46"/>
      <c r="EB835" s="46"/>
      <c r="EC835" s="46"/>
      <c r="ED835" s="46"/>
      <c r="EE835" s="46"/>
      <c r="EF835" s="46"/>
      <c r="EG835" s="46"/>
      <c r="EH835" s="46"/>
      <c r="EI835" s="46"/>
      <c r="EJ835" s="46"/>
      <c r="EK835" s="46"/>
      <c r="EL835" s="46"/>
      <c r="EM835" s="46"/>
      <c r="EN835" s="46"/>
      <c r="EO835" s="46"/>
      <c r="EP835" s="46"/>
      <c r="EQ835" s="46"/>
      <c r="ER835" s="46"/>
      <c r="ES835" s="46"/>
      <c r="ET835" s="46"/>
      <c r="EU835" s="46"/>
      <c r="EV835" s="46"/>
      <c r="EW835" s="46"/>
      <c r="EX835" s="46"/>
      <c r="EY835" s="46"/>
      <c r="EZ835" s="46"/>
      <c r="FA835" s="46"/>
      <c r="FB835" s="46"/>
      <c r="FC835" s="46"/>
      <c r="FD835" s="46"/>
      <c r="FE835" s="46"/>
      <c r="FF835" s="46"/>
      <c r="FG835" s="46"/>
      <c r="FH835" s="46"/>
      <c r="FI835" s="46"/>
      <c r="FJ835" s="46"/>
      <c r="FK835" s="46"/>
      <c r="FL835" s="46"/>
      <c r="FM835" s="46"/>
      <c r="FN835" s="46"/>
      <c r="FO835" s="46"/>
      <c r="FP835" s="46"/>
      <c r="FQ835" s="46"/>
      <c r="FR835" s="46"/>
      <c r="FS835" s="46"/>
      <c r="FT835" s="46"/>
      <c r="FU835" s="46"/>
      <c r="FV835" s="46"/>
      <c r="FW835" s="46"/>
      <c r="FX835" s="46"/>
      <c r="FY835" s="46"/>
      <c r="FZ835" s="46"/>
      <c r="GA835" s="46"/>
      <c r="GB835" s="46"/>
      <c r="GC835" s="46"/>
      <c r="GD835" s="46"/>
      <c r="GE835" s="46"/>
      <c r="GF835" s="46"/>
      <c r="GG835" s="46"/>
      <c r="GH835" s="46"/>
      <c r="GI835" s="46"/>
      <c r="GJ835" s="46"/>
      <c r="GK835" s="46"/>
      <c r="GL835" s="46"/>
      <c r="GM835" s="46"/>
      <c r="GN835" s="46"/>
      <c r="GO835" s="46"/>
      <c r="GP835" s="46"/>
      <c r="GQ835" s="46"/>
      <c r="GR835" s="46"/>
      <c r="GS835" s="46"/>
      <c r="GT835" s="46"/>
      <c r="GU835" s="46"/>
      <c r="GV835" s="46"/>
      <c r="GW835" s="46"/>
      <c r="GX835" s="46"/>
      <c r="GY835" s="46"/>
      <c r="GZ835" s="46"/>
      <c r="HA835" s="46"/>
      <c r="HB835" s="46"/>
      <c r="HC835" s="46"/>
      <c r="HD835" s="46"/>
      <c r="HE835" s="46"/>
      <c r="HF835" s="46"/>
      <c r="HG835" s="46"/>
      <c r="HH835" s="46"/>
      <c r="HI835" s="46"/>
      <c r="HJ835" s="46"/>
      <c r="HK835" s="46"/>
      <c r="HL835" s="46"/>
      <c r="HM835" s="46"/>
      <c r="HN835" s="46"/>
      <c r="HO835" s="46"/>
      <c r="HP835" s="46"/>
      <c r="HQ835" s="46"/>
      <c r="HR835" s="46"/>
      <c r="HS835" s="46"/>
      <c r="HT835" s="46"/>
      <c r="HU835" s="46"/>
      <c r="HV835" s="46"/>
      <c r="HW835" s="46"/>
      <c r="HX835" s="46"/>
      <c r="HY835" s="46"/>
      <c r="HZ835" s="46"/>
      <c r="IA835" s="46"/>
      <c r="IB835" s="46"/>
      <c r="IC835" s="46"/>
      <c r="ID835" s="46"/>
      <c r="IE835" s="46"/>
      <c r="IF835" s="46"/>
      <c r="IG835" s="46"/>
      <c r="IH835" s="46"/>
      <c r="II835" s="46"/>
      <c r="IJ835" s="46"/>
      <c r="IK835" s="46"/>
      <c r="IL835" s="46"/>
      <c r="IM835" s="46"/>
      <c r="IN835" s="46"/>
      <c r="IO835" s="46"/>
      <c r="IP835" s="46"/>
      <c r="IQ835" s="46"/>
      <c r="IR835" s="46"/>
      <c r="IS835" s="46"/>
      <c r="IT835" s="46"/>
      <c r="IU835" s="46"/>
      <c r="IV835" s="46"/>
      <c r="IW835" s="46"/>
      <c r="IX835" s="46"/>
      <c r="IY835" s="46"/>
      <c r="IZ835" s="46"/>
      <c r="JA835" s="46"/>
      <c r="JB835" s="46"/>
      <c r="JC835" s="46"/>
      <c r="JD835" s="46"/>
      <c r="JE835" s="46"/>
    </row>
    <row r="836" spans="1:265" s="7" customFormat="1" ht="15" customHeight="1" thickBot="1" x14ac:dyDescent="0.25">
      <c r="A836" s="100"/>
      <c r="B836" s="92" t="s">
        <v>372</v>
      </c>
      <c r="C836" s="135"/>
      <c r="D836" s="873" t="s">
        <v>619</v>
      </c>
      <c r="E836" s="879"/>
      <c r="F836" s="461"/>
      <c r="G836" s="462"/>
      <c r="H836" s="200" t="s">
        <v>351</v>
      </c>
      <c r="I836" s="200" t="s">
        <v>394</v>
      </c>
      <c r="J836" s="1756" t="s">
        <v>1424</v>
      </c>
      <c r="K836" s="212" t="s">
        <v>1506</v>
      </c>
      <c r="L836" s="221"/>
      <c r="M836" s="521"/>
      <c r="N836" s="521"/>
      <c r="O836" s="221"/>
      <c r="P836" s="2159">
        <f t="shared" si="66"/>
        <v>0</v>
      </c>
      <c r="Q836" s="338"/>
      <c r="R836" s="339"/>
      <c r="S836" s="339">
        <v>2</v>
      </c>
      <c r="T836" s="339"/>
      <c r="U836" s="339"/>
      <c r="V836" s="339"/>
      <c r="W836" s="340"/>
      <c r="X836" s="255">
        <f>SUM(Q828:W836)</f>
        <v>40</v>
      </c>
      <c r="Y836" s="255">
        <f>X836</f>
        <v>40</v>
      </c>
      <c r="Z836" s="63"/>
      <c r="AA836" s="46"/>
      <c r="AB836" s="46"/>
      <c r="AC836" s="46" t="str">
        <f t="shared" si="70"/>
        <v/>
      </c>
      <c r="AD836" s="46"/>
      <c r="AE836" s="46"/>
      <c r="AF836" s="2111">
        <f t="shared" si="67"/>
        <v>0</v>
      </c>
      <c r="AG836" s="2111">
        <f t="shared" si="68"/>
        <v>2</v>
      </c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  <c r="BP836" s="46"/>
      <c r="BQ836" s="46"/>
      <c r="BR836" s="46"/>
      <c r="BS836" s="46"/>
      <c r="BT836" s="46"/>
      <c r="BU836" s="46"/>
      <c r="BV836" s="46"/>
      <c r="BW836" s="46"/>
      <c r="BX836" s="46"/>
      <c r="BY836" s="46"/>
      <c r="BZ836" s="46"/>
      <c r="CA836" s="46"/>
      <c r="CB836" s="46"/>
      <c r="CC836" s="46"/>
      <c r="CD836" s="46"/>
      <c r="CE836" s="46"/>
      <c r="CF836" s="46"/>
      <c r="CG836" s="46"/>
      <c r="CH836" s="46"/>
      <c r="CI836" s="46"/>
      <c r="CJ836" s="46"/>
      <c r="CK836" s="46"/>
      <c r="CL836" s="46"/>
      <c r="CM836" s="46"/>
      <c r="CN836" s="46"/>
      <c r="CO836" s="46"/>
      <c r="CP836" s="46"/>
      <c r="CQ836" s="46"/>
      <c r="CR836" s="46"/>
      <c r="CS836" s="46"/>
      <c r="CT836" s="46"/>
      <c r="CU836" s="46"/>
      <c r="CV836" s="46"/>
      <c r="CW836" s="46"/>
      <c r="CX836" s="46"/>
      <c r="CY836" s="46"/>
      <c r="CZ836" s="46"/>
      <c r="DA836" s="46"/>
      <c r="DB836" s="46"/>
      <c r="DC836" s="46"/>
      <c r="DD836" s="46"/>
      <c r="DE836" s="46"/>
      <c r="DF836" s="46"/>
      <c r="DG836" s="46"/>
      <c r="DH836" s="46"/>
      <c r="DI836" s="46"/>
      <c r="DJ836" s="46"/>
      <c r="DK836" s="46"/>
      <c r="DL836" s="46"/>
      <c r="DM836" s="46"/>
      <c r="DN836" s="46"/>
      <c r="DO836" s="46"/>
      <c r="DP836" s="46"/>
      <c r="DQ836" s="46"/>
      <c r="DR836" s="46"/>
      <c r="DS836" s="46"/>
      <c r="DT836" s="46"/>
      <c r="DU836" s="46"/>
      <c r="DV836" s="46"/>
      <c r="DW836" s="46"/>
      <c r="DX836" s="46"/>
      <c r="DY836" s="46"/>
      <c r="DZ836" s="46"/>
      <c r="EA836" s="46"/>
      <c r="EB836" s="46"/>
      <c r="EC836" s="46"/>
      <c r="ED836" s="46"/>
      <c r="EE836" s="46"/>
      <c r="EF836" s="46"/>
      <c r="EG836" s="46"/>
      <c r="EH836" s="46"/>
      <c r="EI836" s="46"/>
      <c r="EJ836" s="46"/>
      <c r="EK836" s="46"/>
      <c r="EL836" s="46"/>
      <c r="EM836" s="46"/>
      <c r="EN836" s="46"/>
      <c r="EO836" s="46"/>
      <c r="EP836" s="46"/>
      <c r="EQ836" s="46"/>
      <c r="ER836" s="46"/>
      <c r="ES836" s="46"/>
      <c r="ET836" s="46"/>
      <c r="EU836" s="46"/>
      <c r="EV836" s="46"/>
      <c r="EW836" s="46"/>
      <c r="EX836" s="46"/>
      <c r="EY836" s="46"/>
      <c r="EZ836" s="46"/>
      <c r="FA836" s="46"/>
      <c r="FB836" s="46"/>
      <c r="FC836" s="46"/>
      <c r="FD836" s="46"/>
      <c r="FE836" s="46"/>
      <c r="FF836" s="46"/>
      <c r="FG836" s="46"/>
      <c r="FH836" s="46"/>
      <c r="FI836" s="46"/>
      <c r="FJ836" s="46"/>
      <c r="FK836" s="46"/>
      <c r="FL836" s="46"/>
      <c r="FM836" s="46"/>
      <c r="FN836" s="46"/>
      <c r="FO836" s="46"/>
      <c r="FP836" s="46"/>
      <c r="FQ836" s="46"/>
      <c r="FR836" s="46"/>
      <c r="FS836" s="46"/>
      <c r="FT836" s="46"/>
      <c r="FU836" s="46"/>
      <c r="FV836" s="46"/>
      <c r="FW836" s="46"/>
      <c r="FX836" s="46"/>
      <c r="FY836" s="46"/>
      <c r="FZ836" s="46"/>
      <c r="GA836" s="46"/>
      <c r="GB836" s="46"/>
      <c r="GC836" s="46"/>
      <c r="GD836" s="46"/>
      <c r="GE836" s="46"/>
      <c r="GF836" s="46"/>
      <c r="GG836" s="46"/>
      <c r="GH836" s="46"/>
      <c r="GI836" s="46"/>
      <c r="GJ836" s="46"/>
      <c r="GK836" s="46"/>
      <c r="GL836" s="46"/>
      <c r="GM836" s="46"/>
      <c r="GN836" s="46"/>
      <c r="GO836" s="46"/>
      <c r="GP836" s="46"/>
      <c r="GQ836" s="46"/>
      <c r="GR836" s="46"/>
      <c r="GS836" s="46"/>
      <c r="GT836" s="46"/>
      <c r="GU836" s="46"/>
      <c r="GV836" s="46"/>
      <c r="GW836" s="46"/>
      <c r="GX836" s="46"/>
      <c r="GY836" s="46"/>
      <c r="GZ836" s="46"/>
      <c r="HA836" s="46"/>
      <c r="HB836" s="46"/>
      <c r="HC836" s="46"/>
      <c r="HD836" s="46"/>
      <c r="HE836" s="46"/>
      <c r="HF836" s="46"/>
      <c r="HG836" s="46"/>
      <c r="HH836" s="46"/>
      <c r="HI836" s="46"/>
      <c r="HJ836" s="46"/>
      <c r="HK836" s="46"/>
      <c r="HL836" s="46"/>
      <c r="HM836" s="46"/>
      <c r="HN836" s="46"/>
      <c r="HO836" s="46"/>
      <c r="HP836" s="46"/>
      <c r="HQ836" s="46"/>
      <c r="HR836" s="46"/>
      <c r="HS836" s="46"/>
      <c r="HT836" s="46"/>
      <c r="HU836" s="46"/>
      <c r="HV836" s="46"/>
      <c r="HW836" s="46"/>
      <c r="HX836" s="46"/>
      <c r="HY836" s="46"/>
      <c r="HZ836" s="46"/>
      <c r="IA836" s="46"/>
      <c r="IB836" s="46"/>
      <c r="IC836" s="46"/>
      <c r="ID836" s="46"/>
      <c r="IE836" s="46"/>
      <c r="IF836" s="46"/>
      <c r="IG836" s="46"/>
      <c r="IH836" s="46"/>
      <c r="II836" s="46"/>
      <c r="IJ836" s="46"/>
      <c r="IK836" s="46"/>
      <c r="IL836" s="46"/>
      <c r="IM836" s="46"/>
      <c r="IN836" s="46"/>
      <c r="IO836" s="46"/>
      <c r="IP836" s="46"/>
      <c r="IQ836" s="46"/>
      <c r="IR836" s="46"/>
      <c r="IS836" s="46"/>
      <c r="IT836" s="46"/>
      <c r="IU836" s="46"/>
      <c r="IV836" s="46"/>
      <c r="IW836" s="46"/>
      <c r="IX836" s="46"/>
      <c r="IY836" s="46"/>
      <c r="IZ836" s="46"/>
      <c r="JA836" s="46"/>
      <c r="JB836" s="46"/>
      <c r="JC836" s="46"/>
      <c r="JD836" s="46"/>
      <c r="JE836" s="46"/>
    </row>
    <row r="837" spans="1:265" s="7" customFormat="1" ht="15" customHeight="1" thickBot="1" x14ac:dyDescent="0.25">
      <c r="A837" s="2039">
        <f>+A828+1</f>
        <v>87</v>
      </c>
      <c r="B837" s="630" t="s">
        <v>373</v>
      </c>
      <c r="C837" s="116" t="s">
        <v>35</v>
      </c>
      <c r="D837" s="868" t="s">
        <v>616</v>
      </c>
      <c r="E837" s="842" t="s">
        <v>89</v>
      </c>
      <c r="F837" s="459" t="s">
        <v>617</v>
      </c>
      <c r="G837" s="460" t="s">
        <v>618</v>
      </c>
      <c r="H837" s="199" t="s">
        <v>351</v>
      </c>
      <c r="I837" s="199" t="s">
        <v>352</v>
      </c>
      <c r="J837" s="199"/>
      <c r="K837" s="218" t="s">
        <v>1198</v>
      </c>
      <c r="L837" s="218" t="s">
        <v>401</v>
      </c>
      <c r="M837" s="510" t="s">
        <v>1155</v>
      </c>
      <c r="N837" s="510" t="s">
        <v>24</v>
      </c>
      <c r="O837" s="218" t="s">
        <v>839</v>
      </c>
      <c r="P837" s="2159">
        <f t="shared" si="66"/>
        <v>4.5</v>
      </c>
      <c r="Q837" s="2048">
        <v>2.5</v>
      </c>
      <c r="R837" s="323">
        <v>2</v>
      </c>
      <c r="S837" s="323"/>
      <c r="T837" s="323"/>
      <c r="U837" s="323"/>
      <c r="V837" s="323"/>
      <c r="W837" s="324"/>
      <c r="X837" s="117"/>
      <c r="Y837" s="117"/>
      <c r="Z837" s="63" t="str">
        <f>C837</f>
        <v>TC</v>
      </c>
      <c r="AA837" s="46" t="s">
        <v>874</v>
      </c>
      <c r="AB837" s="46" t="s">
        <v>881</v>
      </c>
      <c r="AC837" s="46">
        <f t="shared" si="70"/>
        <v>15</v>
      </c>
      <c r="AD837" s="46"/>
      <c r="AE837" s="46"/>
      <c r="AF837" s="2111">
        <f t="shared" si="67"/>
        <v>4.5</v>
      </c>
      <c r="AG837" s="2111">
        <f t="shared" si="68"/>
        <v>0</v>
      </c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6"/>
      <c r="CR837" s="46"/>
      <c r="CS837" s="46"/>
      <c r="CT837" s="46"/>
      <c r="CU837" s="46"/>
      <c r="CV837" s="46"/>
      <c r="CW837" s="46"/>
      <c r="CX837" s="46"/>
      <c r="CY837" s="46"/>
      <c r="CZ837" s="46"/>
      <c r="DA837" s="46"/>
      <c r="DB837" s="46"/>
      <c r="DC837" s="46"/>
      <c r="DD837" s="46"/>
      <c r="DE837" s="46"/>
      <c r="DF837" s="46"/>
      <c r="DG837" s="46"/>
      <c r="DH837" s="46"/>
      <c r="DI837" s="46"/>
      <c r="DJ837" s="46"/>
      <c r="DK837" s="46"/>
      <c r="DL837" s="46"/>
      <c r="DM837" s="46"/>
      <c r="DN837" s="46"/>
      <c r="DO837" s="46"/>
      <c r="DP837" s="46"/>
      <c r="DQ837" s="46"/>
      <c r="DR837" s="46"/>
      <c r="DS837" s="46"/>
      <c r="DT837" s="46"/>
      <c r="DU837" s="46"/>
      <c r="DV837" s="46"/>
      <c r="DW837" s="46"/>
      <c r="DX837" s="46"/>
      <c r="DY837" s="46"/>
      <c r="DZ837" s="46"/>
      <c r="EA837" s="46"/>
      <c r="EB837" s="46"/>
      <c r="EC837" s="46"/>
      <c r="ED837" s="46"/>
      <c r="EE837" s="46"/>
      <c r="EF837" s="46"/>
      <c r="EG837" s="46"/>
      <c r="EH837" s="46"/>
      <c r="EI837" s="46"/>
      <c r="EJ837" s="46"/>
      <c r="EK837" s="46"/>
      <c r="EL837" s="46"/>
      <c r="EM837" s="46"/>
      <c r="EN837" s="46"/>
      <c r="EO837" s="46"/>
      <c r="EP837" s="46"/>
      <c r="EQ837" s="46"/>
      <c r="ER837" s="46"/>
      <c r="ES837" s="46"/>
      <c r="ET837" s="46"/>
      <c r="EU837" s="46"/>
      <c r="EV837" s="46"/>
      <c r="EW837" s="46"/>
      <c r="EX837" s="46"/>
      <c r="EY837" s="46"/>
      <c r="EZ837" s="46"/>
      <c r="FA837" s="46"/>
      <c r="FB837" s="46"/>
      <c r="FC837" s="46"/>
      <c r="FD837" s="46"/>
      <c r="FE837" s="46"/>
      <c r="FF837" s="46"/>
      <c r="FG837" s="46"/>
      <c r="FH837" s="46"/>
      <c r="FI837" s="46"/>
      <c r="FJ837" s="46"/>
      <c r="FK837" s="46"/>
      <c r="FL837" s="46"/>
      <c r="FM837" s="46"/>
      <c r="FN837" s="46"/>
      <c r="FO837" s="46"/>
      <c r="FP837" s="46"/>
      <c r="FQ837" s="46"/>
      <c r="FR837" s="46"/>
      <c r="FS837" s="46"/>
      <c r="FT837" s="46"/>
      <c r="FU837" s="46"/>
      <c r="FV837" s="46"/>
      <c r="FW837" s="46"/>
      <c r="FX837" s="46"/>
      <c r="FY837" s="46"/>
      <c r="FZ837" s="46"/>
      <c r="GA837" s="46"/>
      <c r="GB837" s="46"/>
      <c r="GC837" s="46"/>
      <c r="GD837" s="46"/>
      <c r="GE837" s="46"/>
      <c r="GF837" s="46"/>
      <c r="GG837" s="46"/>
      <c r="GH837" s="46"/>
      <c r="GI837" s="46"/>
      <c r="GJ837" s="46"/>
      <c r="GK837" s="46"/>
      <c r="GL837" s="46"/>
      <c r="GM837" s="46"/>
      <c r="GN837" s="46"/>
      <c r="GO837" s="46"/>
      <c r="GP837" s="46"/>
      <c r="GQ837" s="46"/>
      <c r="GR837" s="46"/>
      <c r="GS837" s="46"/>
      <c r="GT837" s="46"/>
      <c r="GU837" s="46"/>
      <c r="GV837" s="46"/>
      <c r="GW837" s="46"/>
      <c r="GX837" s="46"/>
      <c r="GY837" s="46"/>
      <c r="GZ837" s="46"/>
      <c r="HA837" s="46"/>
      <c r="HB837" s="46"/>
      <c r="HC837" s="46"/>
      <c r="HD837" s="46"/>
      <c r="HE837" s="46"/>
      <c r="HF837" s="46"/>
      <c r="HG837" s="46"/>
      <c r="HH837" s="46"/>
      <c r="HI837" s="46"/>
      <c r="HJ837" s="46"/>
      <c r="HK837" s="46"/>
      <c r="HL837" s="46"/>
      <c r="HM837" s="46"/>
      <c r="HN837" s="46"/>
      <c r="HO837" s="46"/>
      <c r="HP837" s="46"/>
      <c r="HQ837" s="46"/>
      <c r="HR837" s="46"/>
      <c r="HS837" s="46"/>
      <c r="HT837" s="46"/>
      <c r="HU837" s="46"/>
      <c r="HV837" s="46"/>
      <c r="HW837" s="46"/>
      <c r="HX837" s="46"/>
      <c r="HY837" s="46"/>
      <c r="HZ837" s="46"/>
      <c r="IA837" s="46"/>
      <c r="IB837" s="46"/>
      <c r="IC837" s="46"/>
      <c r="ID837" s="46"/>
      <c r="IE837" s="46"/>
      <c r="IF837" s="46"/>
      <c r="IG837" s="46"/>
      <c r="IH837" s="46"/>
      <c r="II837" s="46"/>
      <c r="IJ837" s="46"/>
      <c r="IK837" s="46"/>
      <c r="IL837" s="46"/>
      <c r="IM837" s="46"/>
      <c r="IN837" s="46"/>
      <c r="IO837" s="46"/>
      <c r="IP837" s="46"/>
      <c r="IQ837" s="46"/>
      <c r="IR837" s="46"/>
      <c r="IS837" s="46"/>
      <c r="IT837" s="46"/>
      <c r="IU837" s="46"/>
      <c r="IV837" s="46"/>
      <c r="IW837" s="46"/>
      <c r="IX837" s="46"/>
      <c r="IY837" s="46"/>
      <c r="IZ837" s="46"/>
      <c r="JA837" s="46"/>
      <c r="JB837" s="46"/>
      <c r="JC837" s="46"/>
      <c r="JD837" s="46"/>
      <c r="JE837" s="46"/>
    </row>
    <row r="838" spans="1:265" s="7" customFormat="1" ht="15" customHeight="1" thickBot="1" x14ac:dyDescent="0.25">
      <c r="A838" s="98"/>
      <c r="B838" s="73" t="s">
        <v>373</v>
      </c>
      <c r="C838" s="118"/>
      <c r="D838" s="870" t="s">
        <v>616</v>
      </c>
      <c r="E838" s="879"/>
      <c r="F838" s="461"/>
      <c r="G838" s="462"/>
      <c r="H838" s="181" t="s">
        <v>351</v>
      </c>
      <c r="I838" s="181" t="s">
        <v>352</v>
      </c>
      <c r="J838" s="181"/>
      <c r="K838" s="219" t="s">
        <v>1198</v>
      </c>
      <c r="L838" s="219" t="s">
        <v>401</v>
      </c>
      <c r="M838" s="511" t="s">
        <v>1155</v>
      </c>
      <c r="N838" s="511" t="s">
        <v>98</v>
      </c>
      <c r="O838" s="219" t="s">
        <v>839</v>
      </c>
      <c r="P838" s="2159">
        <f t="shared" si="66"/>
        <v>4.5</v>
      </c>
      <c r="Q838" s="2049">
        <v>2.5</v>
      </c>
      <c r="R838" s="326">
        <v>2</v>
      </c>
      <c r="S838" s="326"/>
      <c r="T838" s="326"/>
      <c r="U838" s="326"/>
      <c r="V838" s="326"/>
      <c r="W838" s="327"/>
      <c r="X838" s="119"/>
      <c r="Y838" s="119"/>
      <c r="Z838" s="63"/>
      <c r="AA838" s="46"/>
      <c r="AB838" s="46"/>
      <c r="AC838" s="46" t="str">
        <f t="shared" si="70"/>
        <v/>
      </c>
      <c r="AD838" s="46"/>
      <c r="AE838" s="46"/>
      <c r="AF838" s="2111">
        <f t="shared" si="67"/>
        <v>4.5</v>
      </c>
      <c r="AG838" s="2111">
        <f t="shared" si="68"/>
        <v>0</v>
      </c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6"/>
      <c r="CR838" s="46"/>
      <c r="CS838" s="46"/>
      <c r="CT838" s="46"/>
      <c r="CU838" s="46"/>
      <c r="CV838" s="46"/>
      <c r="CW838" s="46"/>
      <c r="CX838" s="46"/>
      <c r="CY838" s="46"/>
      <c r="CZ838" s="46"/>
      <c r="DA838" s="46"/>
      <c r="DB838" s="46"/>
      <c r="DC838" s="46"/>
      <c r="DD838" s="46"/>
      <c r="DE838" s="46"/>
      <c r="DF838" s="46"/>
      <c r="DG838" s="46"/>
      <c r="DH838" s="46"/>
      <c r="DI838" s="46"/>
      <c r="DJ838" s="46"/>
      <c r="DK838" s="46"/>
      <c r="DL838" s="46"/>
      <c r="DM838" s="46"/>
      <c r="DN838" s="46"/>
      <c r="DO838" s="46"/>
      <c r="DP838" s="46"/>
      <c r="DQ838" s="46"/>
      <c r="DR838" s="46"/>
      <c r="DS838" s="46"/>
      <c r="DT838" s="46"/>
      <c r="DU838" s="46"/>
      <c r="DV838" s="46"/>
      <c r="DW838" s="46"/>
      <c r="DX838" s="46"/>
      <c r="DY838" s="46"/>
      <c r="DZ838" s="46"/>
      <c r="EA838" s="46"/>
      <c r="EB838" s="46"/>
      <c r="EC838" s="46"/>
      <c r="ED838" s="46"/>
      <c r="EE838" s="46"/>
      <c r="EF838" s="46"/>
      <c r="EG838" s="46"/>
      <c r="EH838" s="46"/>
      <c r="EI838" s="46"/>
      <c r="EJ838" s="46"/>
      <c r="EK838" s="46"/>
      <c r="EL838" s="46"/>
      <c r="EM838" s="46"/>
      <c r="EN838" s="46"/>
      <c r="EO838" s="46"/>
      <c r="EP838" s="46"/>
      <c r="EQ838" s="46"/>
      <c r="ER838" s="46"/>
      <c r="ES838" s="46"/>
      <c r="ET838" s="46"/>
      <c r="EU838" s="46"/>
      <c r="EV838" s="46"/>
      <c r="EW838" s="46"/>
      <c r="EX838" s="46"/>
      <c r="EY838" s="46"/>
      <c r="EZ838" s="46"/>
      <c r="FA838" s="46"/>
      <c r="FB838" s="46"/>
      <c r="FC838" s="46"/>
      <c r="FD838" s="46"/>
      <c r="FE838" s="46"/>
      <c r="FF838" s="46"/>
      <c r="FG838" s="46"/>
      <c r="FH838" s="46"/>
      <c r="FI838" s="46"/>
      <c r="FJ838" s="46"/>
      <c r="FK838" s="46"/>
      <c r="FL838" s="46"/>
      <c r="FM838" s="46"/>
      <c r="FN838" s="46"/>
      <c r="FO838" s="46"/>
      <c r="FP838" s="46"/>
      <c r="FQ838" s="46"/>
      <c r="FR838" s="46"/>
      <c r="FS838" s="46"/>
      <c r="FT838" s="46"/>
      <c r="FU838" s="46"/>
      <c r="FV838" s="46"/>
      <c r="FW838" s="46"/>
      <c r="FX838" s="46"/>
      <c r="FY838" s="46"/>
      <c r="FZ838" s="46"/>
      <c r="GA838" s="46"/>
      <c r="GB838" s="46"/>
      <c r="GC838" s="46"/>
      <c r="GD838" s="46"/>
      <c r="GE838" s="46"/>
      <c r="GF838" s="46"/>
      <c r="GG838" s="46"/>
      <c r="GH838" s="46"/>
      <c r="GI838" s="46"/>
      <c r="GJ838" s="46"/>
      <c r="GK838" s="46"/>
      <c r="GL838" s="46"/>
      <c r="GM838" s="46"/>
      <c r="GN838" s="46"/>
      <c r="GO838" s="46"/>
      <c r="GP838" s="46"/>
      <c r="GQ838" s="46"/>
      <c r="GR838" s="46"/>
      <c r="GS838" s="46"/>
      <c r="GT838" s="46"/>
      <c r="GU838" s="46"/>
      <c r="GV838" s="46"/>
      <c r="GW838" s="46"/>
      <c r="GX838" s="46"/>
      <c r="GY838" s="46"/>
      <c r="GZ838" s="46"/>
      <c r="HA838" s="46"/>
      <c r="HB838" s="46"/>
      <c r="HC838" s="46"/>
      <c r="HD838" s="46"/>
      <c r="HE838" s="46"/>
      <c r="HF838" s="46"/>
      <c r="HG838" s="46"/>
      <c r="HH838" s="46"/>
      <c r="HI838" s="46"/>
      <c r="HJ838" s="46"/>
      <c r="HK838" s="46"/>
      <c r="HL838" s="46"/>
      <c r="HM838" s="46"/>
      <c r="HN838" s="46"/>
      <c r="HO838" s="46"/>
      <c r="HP838" s="46"/>
      <c r="HQ838" s="46"/>
      <c r="HR838" s="46"/>
      <c r="HS838" s="46"/>
      <c r="HT838" s="46"/>
      <c r="HU838" s="46"/>
      <c r="HV838" s="46"/>
      <c r="HW838" s="46"/>
      <c r="HX838" s="46"/>
      <c r="HY838" s="46"/>
      <c r="HZ838" s="46"/>
      <c r="IA838" s="46"/>
      <c r="IB838" s="46"/>
      <c r="IC838" s="46"/>
      <c r="ID838" s="46"/>
      <c r="IE838" s="46"/>
      <c r="IF838" s="46"/>
      <c r="IG838" s="46"/>
      <c r="IH838" s="46"/>
      <c r="II838" s="46"/>
      <c r="IJ838" s="46"/>
      <c r="IK838" s="46"/>
      <c r="IL838" s="46"/>
      <c r="IM838" s="46"/>
      <c r="IN838" s="46"/>
      <c r="IO838" s="46"/>
      <c r="IP838" s="46"/>
      <c r="IQ838" s="46"/>
      <c r="IR838" s="46"/>
      <c r="IS838" s="46"/>
      <c r="IT838" s="46"/>
      <c r="IU838" s="46"/>
      <c r="IV838" s="46"/>
      <c r="IW838" s="46"/>
      <c r="IX838" s="46"/>
      <c r="IY838" s="46"/>
      <c r="IZ838" s="46"/>
      <c r="JA838" s="46"/>
      <c r="JB838" s="46"/>
      <c r="JC838" s="46"/>
      <c r="JD838" s="46"/>
      <c r="JE838" s="46"/>
    </row>
    <row r="839" spans="1:265" s="7" customFormat="1" ht="15" customHeight="1" thickBot="1" x14ac:dyDescent="0.25">
      <c r="A839" s="98"/>
      <c r="B839" s="73" t="s">
        <v>373</v>
      </c>
      <c r="C839" s="118"/>
      <c r="D839" s="870" t="s">
        <v>616</v>
      </c>
      <c r="E839" s="879"/>
      <c r="F839" s="461"/>
      <c r="G839" s="462"/>
      <c r="H839" s="181" t="s">
        <v>351</v>
      </c>
      <c r="I839" s="181" t="s">
        <v>2177</v>
      </c>
      <c r="J839" s="181"/>
      <c r="K839" s="219" t="s">
        <v>1396</v>
      </c>
      <c r="L839" s="219" t="s">
        <v>401</v>
      </c>
      <c r="M839" s="511">
        <v>10</v>
      </c>
      <c r="N839" s="511" t="s">
        <v>353</v>
      </c>
      <c r="O839" s="219" t="s">
        <v>839</v>
      </c>
      <c r="P839" s="2159">
        <f t="shared" ref="P839:P902" si="71">SUM(Q839:R839)</f>
        <v>3</v>
      </c>
      <c r="Q839" s="325">
        <v>3</v>
      </c>
      <c r="R839" s="326"/>
      <c r="S839" s="326"/>
      <c r="T839" s="326"/>
      <c r="U839" s="326"/>
      <c r="V839" s="326"/>
      <c r="W839" s="327"/>
      <c r="X839" s="119"/>
      <c r="Y839" s="119"/>
      <c r="Z839" s="63"/>
      <c r="AA839" s="46"/>
      <c r="AB839" s="46"/>
      <c r="AC839" s="46" t="str">
        <f t="shared" si="70"/>
        <v/>
      </c>
      <c r="AD839" s="46"/>
      <c r="AE839" s="46"/>
      <c r="AF839" s="2111">
        <f t="shared" si="67"/>
        <v>3</v>
      </c>
      <c r="AG839" s="2111">
        <f t="shared" si="68"/>
        <v>0</v>
      </c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6"/>
      <c r="CR839" s="46"/>
      <c r="CS839" s="46"/>
      <c r="CT839" s="46"/>
      <c r="CU839" s="46"/>
      <c r="CV839" s="46"/>
      <c r="CW839" s="46"/>
      <c r="CX839" s="46"/>
      <c r="CY839" s="46"/>
      <c r="CZ839" s="46"/>
      <c r="DA839" s="46"/>
      <c r="DB839" s="46"/>
      <c r="DC839" s="46"/>
      <c r="DD839" s="46"/>
      <c r="DE839" s="46"/>
      <c r="DF839" s="46"/>
      <c r="DG839" s="46"/>
      <c r="DH839" s="46"/>
      <c r="DI839" s="46"/>
      <c r="DJ839" s="46"/>
      <c r="DK839" s="46"/>
      <c r="DL839" s="46"/>
      <c r="DM839" s="46"/>
      <c r="DN839" s="46"/>
      <c r="DO839" s="46"/>
      <c r="DP839" s="46"/>
      <c r="DQ839" s="46"/>
      <c r="DR839" s="46"/>
      <c r="DS839" s="46"/>
      <c r="DT839" s="46"/>
      <c r="DU839" s="46"/>
      <c r="DV839" s="46"/>
      <c r="DW839" s="46"/>
      <c r="DX839" s="46"/>
      <c r="DY839" s="46"/>
      <c r="DZ839" s="46"/>
      <c r="EA839" s="46"/>
      <c r="EB839" s="46"/>
      <c r="EC839" s="46"/>
      <c r="ED839" s="46"/>
      <c r="EE839" s="46"/>
      <c r="EF839" s="46"/>
      <c r="EG839" s="46"/>
      <c r="EH839" s="46"/>
      <c r="EI839" s="46"/>
      <c r="EJ839" s="46"/>
      <c r="EK839" s="46"/>
      <c r="EL839" s="46"/>
      <c r="EM839" s="46"/>
      <c r="EN839" s="46"/>
      <c r="EO839" s="46"/>
      <c r="EP839" s="46"/>
      <c r="EQ839" s="46"/>
      <c r="ER839" s="46"/>
      <c r="ES839" s="46"/>
      <c r="ET839" s="46"/>
      <c r="EU839" s="46"/>
      <c r="EV839" s="46"/>
      <c r="EW839" s="46"/>
      <c r="EX839" s="46"/>
      <c r="EY839" s="46"/>
      <c r="EZ839" s="46"/>
      <c r="FA839" s="46"/>
      <c r="FB839" s="46"/>
      <c r="FC839" s="46"/>
      <c r="FD839" s="46"/>
      <c r="FE839" s="46"/>
      <c r="FF839" s="46"/>
      <c r="FG839" s="46"/>
      <c r="FH839" s="46"/>
      <c r="FI839" s="46"/>
      <c r="FJ839" s="46"/>
      <c r="FK839" s="46"/>
      <c r="FL839" s="46"/>
      <c r="FM839" s="46"/>
      <c r="FN839" s="46"/>
      <c r="FO839" s="46"/>
      <c r="FP839" s="46"/>
      <c r="FQ839" s="46"/>
      <c r="FR839" s="46"/>
      <c r="FS839" s="46"/>
      <c r="FT839" s="46"/>
      <c r="FU839" s="46"/>
      <c r="FV839" s="46"/>
      <c r="FW839" s="46"/>
      <c r="FX839" s="46"/>
      <c r="FY839" s="46"/>
      <c r="FZ839" s="46"/>
      <c r="GA839" s="46"/>
      <c r="GB839" s="46"/>
      <c r="GC839" s="46"/>
      <c r="GD839" s="46"/>
      <c r="GE839" s="46"/>
      <c r="GF839" s="46"/>
      <c r="GG839" s="46"/>
      <c r="GH839" s="46"/>
      <c r="GI839" s="46"/>
      <c r="GJ839" s="46"/>
      <c r="GK839" s="46"/>
      <c r="GL839" s="46"/>
      <c r="GM839" s="46"/>
      <c r="GN839" s="46"/>
      <c r="GO839" s="46"/>
      <c r="GP839" s="46"/>
      <c r="GQ839" s="46"/>
      <c r="GR839" s="46"/>
      <c r="GS839" s="46"/>
      <c r="GT839" s="46"/>
      <c r="GU839" s="46"/>
      <c r="GV839" s="46"/>
      <c r="GW839" s="46"/>
      <c r="GX839" s="46"/>
      <c r="GY839" s="46"/>
      <c r="GZ839" s="46"/>
      <c r="HA839" s="46"/>
      <c r="HB839" s="46"/>
      <c r="HC839" s="46"/>
      <c r="HD839" s="46"/>
      <c r="HE839" s="46"/>
      <c r="HF839" s="46"/>
      <c r="HG839" s="46"/>
      <c r="HH839" s="46"/>
      <c r="HI839" s="46"/>
      <c r="HJ839" s="46"/>
      <c r="HK839" s="46"/>
      <c r="HL839" s="46"/>
      <c r="HM839" s="46"/>
      <c r="HN839" s="46"/>
      <c r="HO839" s="46"/>
      <c r="HP839" s="46"/>
      <c r="HQ839" s="46"/>
      <c r="HR839" s="46"/>
      <c r="HS839" s="46"/>
      <c r="HT839" s="46"/>
      <c r="HU839" s="46"/>
      <c r="HV839" s="46"/>
      <c r="HW839" s="46"/>
      <c r="HX839" s="46"/>
      <c r="HY839" s="46"/>
      <c r="HZ839" s="46"/>
      <c r="IA839" s="46"/>
      <c r="IB839" s="46"/>
      <c r="IC839" s="46"/>
      <c r="ID839" s="46"/>
      <c r="IE839" s="46"/>
      <c r="IF839" s="46"/>
      <c r="IG839" s="46"/>
      <c r="IH839" s="46"/>
      <c r="II839" s="46"/>
      <c r="IJ839" s="46"/>
      <c r="IK839" s="46"/>
      <c r="IL839" s="46"/>
      <c r="IM839" s="46"/>
      <c r="IN839" s="46"/>
      <c r="IO839" s="46"/>
      <c r="IP839" s="46"/>
      <c r="IQ839" s="46"/>
      <c r="IR839" s="46"/>
      <c r="IS839" s="46"/>
      <c r="IT839" s="46"/>
      <c r="IU839" s="46"/>
      <c r="IV839" s="46"/>
      <c r="IW839" s="46"/>
      <c r="IX839" s="46"/>
      <c r="IY839" s="46"/>
      <c r="IZ839" s="46"/>
      <c r="JA839" s="46"/>
      <c r="JB839" s="46"/>
      <c r="JC839" s="46"/>
      <c r="JD839" s="46"/>
      <c r="JE839" s="46"/>
    </row>
    <row r="840" spans="1:265" s="7" customFormat="1" ht="15" customHeight="1" thickBot="1" x14ac:dyDescent="0.25">
      <c r="A840" s="98"/>
      <c r="B840" s="73" t="s">
        <v>373</v>
      </c>
      <c r="C840" s="118"/>
      <c r="D840" s="870" t="s">
        <v>616</v>
      </c>
      <c r="E840" s="879"/>
      <c r="F840" s="461"/>
      <c r="G840" s="462"/>
      <c r="H840" s="181" t="s">
        <v>351</v>
      </c>
      <c r="I840" s="181" t="s">
        <v>352</v>
      </c>
      <c r="J840" s="181"/>
      <c r="K840" s="219" t="s">
        <v>921</v>
      </c>
      <c r="L840" s="219" t="s">
        <v>401</v>
      </c>
      <c r="M840" s="511">
        <v>10</v>
      </c>
      <c r="N840" s="511" t="s">
        <v>353</v>
      </c>
      <c r="O840" s="219" t="s">
        <v>839</v>
      </c>
      <c r="P840" s="2159">
        <f t="shared" si="71"/>
        <v>3</v>
      </c>
      <c r="Q840" s="325">
        <v>3</v>
      </c>
      <c r="R840" s="326"/>
      <c r="S840" s="326"/>
      <c r="T840" s="326"/>
      <c r="U840" s="326"/>
      <c r="V840" s="326"/>
      <c r="W840" s="327"/>
      <c r="X840" s="119"/>
      <c r="Y840" s="119"/>
      <c r="Z840" s="63"/>
      <c r="AA840" s="46"/>
      <c r="AB840" s="46"/>
      <c r="AC840" s="46" t="str">
        <f t="shared" si="70"/>
        <v/>
      </c>
      <c r="AD840" s="46"/>
      <c r="AE840" s="46"/>
      <c r="AF840" s="2111">
        <f t="shared" ref="AF840:AF903" si="72">SUM(Q840:R840)</f>
        <v>3</v>
      </c>
      <c r="AG840" s="2111">
        <f t="shared" ref="AG840:AG903" si="73">S840+W840</f>
        <v>0</v>
      </c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  <c r="BP840" s="46"/>
      <c r="BQ840" s="46"/>
      <c r="BR840" s="46"/>
      <c r="BS840" s="46"/>
      <c r="BT840" s="46"/>
      <c r="BU840" s="46"/>
      <c r="BV840" s="46"/>
      <c r="BW840" s="46"/>
      <c r="BX840" s="46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6"/>
      <c r="EK840" s="46"/>
      <c r="EL840" s="46"/>
      <c r="EM840" s="46"/>
      <c r="EN840" s="46"/>
      <c r="EO840" s="46"/>
      <c r="EP840" s="46"/>
      <c r="EQ840" s="46"/>
      <c r="ER840" s="46"/>
      <c r="ES840" s="46"/>
      <c r="ET840" s="46"/>
      <c r="EU840" s="46"/>
      <c r="EV840" s="46"/>
      <c r="EW840" s="46"/>
      <c r="EX840" s="46"/>
      <c r="EY840" s="46"/>
      <c r="EZ840" s="46"/>
      <c r="FA840" s="46"/>
      <c r="FB840" s="46"/>
      <c r="FC840" s="46"/>
      <c r="FD840" s="46"/>
      <c r="FE840" s="46"/>
      <c r="FF840" s="46"/>
      <c r="FG840" s="46"/>
      <c r="FH840" s="46"/>
      <c r="FI840" s="46"/>
      <c r="FJ840" s="46"/>
      <c r="FK840" s="46"/>
      <c r="FL840" s="46"/>
      <c r="FM840" s="46"/>
      <c r="FN840" s="46"/>
      <c r="FO840" s="46"/>
      <c r="FP840" s="46"/>
      <c r="FQ840" s="46"/>
      <c r="FR840" s="46"/>
      <c r="FS840" s="46"/>
      <c r="FT840" s="46"/>
      <c r="FU840" s="46"/>
      <c r="FV840" s="46"/>
      <c r="FW840" s="46"/>
      <c r="FX840" s="46"/>
      <c r="FY840" s="46"/>
      <c r="FZ840" s="46"/>
      <c r="GA840" s="46"/>
      <c r="GB840" s="46"/>
      <c r="GC840" s="46"/>
      <c r="GD840" s="46"/>
      <c r="GE840" s="46"/>
      <c r="GF840" s="46"/>
      <c r="GG840" s="46"/>
      <c r="GH840" s="46"/>
      <c r="GI840" s="46"/>
      <c r="GJ840" s="46"/>
      <c r="GK840" s="46"/>
      <c r="GL840" s="46"/>
      <c r="GM840" s="46"/>
      <c r="GN840" s="46"/>
      <c r="GO840" s="46"/>
      <c r="GP840" s="46"/>
      <c r="GQ840" s="46"/>
      <c r="GR840" s="46"/>
      <c r="GS840" s="46"/>
      <c r="GT840" s="46"/>
      <c r="GU840" s="46"/>
      <c r="GV840" s="46"/>
      <c r="GW840" s="46"/>
      <c r="GX840" s="46"/>
      <c r="GY840" s="46"/>
      <c r="GZ840" s="46"/>
      <c r="HA840" s="46"/>
      <c r="HB840" s="46"/>
      <c r="HC840" s="46"/>
      <c r="HD840" s="46"/>
      <c r="HE840" s="46"/>
      <c r="HF840" s="46"/>
      <c r="HG840" s="46"/>
      <c r="HH840" s="46"/>
      <c r="HI840" s="46"/>
      <c r="HJ840" s="46"/>
      <c r="HK840" s="46"/>
      <c r="HL840" s="46"/>
      <c r="HM840" s="46"/>
      <c r="HN840" s="46"/>
      <c r="HO840" s="46"/>
      <c r="HP840" s="46"/>
      <c r="HQ840" s="46"/>
      <c r="HR840" s="46"/>
      <c r="HS840" s="46"/>
      <c r="HT840" s="46"/>
      <c r="HU840" s="46"/>
      <c r="HV840" s="46"/>
      <c r="HW840" s="46"/>
      <c r="HX840" s="46"/>
      <c r="HY840" s="46"/>
      <c r="HZ840" s="46"/>
      <c r="IA840" s="46"/>
      <c r="IB840" s="46"/>
      <c r="IC840" s="46"/>
      <c r="ID840" s="46"/>
      <c r="IE840" s="46"/>
      <c r="IF840" s="46"/>
      <c r="IG840" s="46"/>
      <c r="IH840" s="46"/>
      <c r="II840" s="46"/>
      <c r="IJ840" s="46"/>
      <c r="IK840" s="46"/>
      <c r="IL840" s="46"/>
      <c r="IM840" s="46"/>
      <c r="IN840" s="46"/>
      <c r="IO840" s="46"/>
      <c r="IP840" s="46"/>
      <c r="IQ840" s="46"/>
      <c r="IR840" s="46"/>
      <c r="IS840" s="46"/>
      <c r="IT840" s="46"/>
      <c r="IU840" s="46"/>
      <c r="IV840" s="46"/>
      <c r="IW840" s="46"/>
      <c r="IX840" s="46"/>
      <c r="IY840" s="46"/>
      <c r="IZ840" s="46"/>
      <c r="JA840" s="46"/>
      <c r="JB840" s="46"/>
      <c r="JC840" s="46"/>
      <c r="JD840" s="46"/>
      <c r="JE840" s="46"/>
    </row>
    <row r="841" spans="1:265" s="7" customFormat="1" ht="15" customHeight="1" thickBot="1" x14ac:dyDescent="0.25">
      <c r="A841" s="98"/>
      <c r="B841" s="73" t="s">
        <v>373</v>
      </c>
      <c r="C841" s="118"/>
      <c r="D841" s="870" t="s">
        <v>616</v>
      </c>
      <c r="E841" s="879"/>
      <c r="F841" s="461"/>
      <c r="G841" s="462"/>
      <c r="H841" s="181" t="s">
        <v>351</v>
      </c>
      <c r="I841" s="181" t="s">
        <v>352</v>
      </c>
      <c r="J841" s="181"/>
      <c r="K841" s="219" t="s">
        <v>1199</v>
      </c>
      <c r="L841" s="219" t="s">
        <v>401</v>
      </c>
      <c r="M841" s="511">
        <v>4</v>
      </c>
      <c r="N841" s="511" t="s">
        <v>24</v>
      </c>
      <c r="O841" s="219" t="s">
        <v>839</v>
      </c>
      <c r="P841" s="2159">
        <f t="shared" si="71"/>
        <v>3</v>
      </c>
      <c r="Q841" s="325">
        <v>2</v>
      </c>
      <c r="R841" s="326">
        <v>1</v>
      </c>
      <c r="S841" s="326"/>
      <c r="T841" s="326"/>
      <c r="U841" s="326"/>
      <c r="V841" s="326"/>
      <c r="W841" s="327"/>
      <c r="X841" s="119"/>
      <c r="Y841" s="119"/>
      <c r="Z841" s="63"/>
      <c r="AA841" s="46"/>
      <c r="AB841" s="46"/>
      <c r="AC841" s="46" t="str">
        <f t="shared" si="70"/>
        <v/>
      </c>
      <c r="AD841" s="46"/>
      <c r="AE841" s="46"/>
      <c r="AF841" s="2111">
        <f t="shared" si="72"/>
        <v>3</v>
      </c>
      <c r="AG841" s="2111">
        <f t="shared" si="73"/>
        <v>0</v>
      </c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  <c r="HJ841" s="46"/>
      <c r="HK841" s="46"/>
      <c r="HL841" s="46"/>
      <c r="HM841" s="46"/>
      <c r="HN841" s="46"/>
      <c r="HO841" s="46"/>
      <c r="HP841" s="46"/>
      <c r="HQ841" s="46"/>
      <c r="HR841" s="46"/>
      <c r="HS841" s="46"/>
      <c r="HT841" s="46"/>
      <c r="HU841" s="46"/>
      <c r="HV841" s="46"/>
      <c r="HW841" s="46"/>
      <c r="HX841" s="46"/>
      <c r="HY841" s="46"/>
      <c r="HZ841" s="46"/>
      <c r="IA841" s="46"/>
      <c r="IB841" s="46"/>
      <c r="IC841" s="46"/>
      <c r="ID841" s="46"/>
      <c r="IE841" s="46"/>
      <c r="IF841" s="46"/>
      <c r="IG841" s="46"/>
      <c r="IH841" s="46"/>
      <c r="II841" s="46"/>
      <c r="IJ841" s="46"/>
      <c r="IK841" s="46"/>
      <c r="IL841" s="46"/>
      <c r="IM841" s="46"/>
      <c r="IN841" s="46"/>
      <c r="IO841" s="46"/>
      <c r="IP841" s="46"/>
      <c r="IQ841" s="46"/>
      <c r="IR841" s="46"/>
      <c r="IS841" s="46"/>
      <c r="IT841" s="46"/>
      <c r="IU841" s="46"/>
      <c r="IV841" s="46"/>
      <c r="IW841" s="46"/>
      <c r="IX841" s="46"/>
      <c r="IY841" s="46"/>
      <c r="IZ841" s="46"/>
      <c r="JA841" s="46"/>
      <c r="JB841" s="46"/>
      <c r="JC841" s="46"/>
      <c r="JD841" s="46"/>
      <c r="JE841" s="46"/>
    </row>
    <row r="842" spans="1:265" s="7" customFormat="1" ht="15" customHeight="1" thickBot="1" x14ac:dyDescent="0.25">
      <c r="A842" s="98"/>
      <c r="B842" s="73" t="s">
        <v>373</v>
      </c>
      <c r="C842" s="118"/>
      <c r="D842" s="870" t="s">
        <v>616</v>
      </c>
      <c r="E842" s="879"/>
      <c r="F842" s="461"/>
      <c r="G842" s="462"/>
      <c r="H842" s="181" t="s">
        <v>351</v>
      </c>
      <c r="I842" s="181" t="s">
        <v>352</v>
      </c>
      <c r="J842" s="181"/>
      <c r="K842" s="219" t="s">
        <v>1199</v>
      </c>
      <c r="L842" s="219" t="s">
        <v>401</v>
      </c>
      <c r="M842" s="511">
        <v>4</v>
      </c>
      <c r="N842" s="511" t="s">
        <v>98</v>
      </c>
      <c r="O842" s="219" t="s">
        <v>839</v>
      </c>
      <c r="P842" s="2159">
        <f t="shared" si="71"/>
        <v>3</v>
      </c>
      <c r="Q842" s="325">
        <v>2</v>
      </c>
      <c r="R842" s="326">
        <v>1</v>
      </c>
      <c r="S842" s="326"/>
      <c r="T842" s="326"/>
      <c r="U842" s="326"/>
      <c r="V842" s="326"/>
      <c r="W842" s="327"/>
      <c r="X842" s="119"/>
      <c r="Y842" s="119"/>
      <c r="Z842" s="63"/>
      <c r="AA842" s="46"/>
      <c r="AB842" s="46"/>
      <c r="AC842" s="46" t="str">
        <f t="shared" si="70"/>
        <v/>
      </c>
      <c r="AD842" s="46"/>
      <c r="AE842" s="46"/>
      <c r="AF842" s="2111">
        <f t="shared" si="72"/>
        <v>3</v>
      </c>
      <c r="AG842" s="2111">
        <f t="shared" si="73"/>
        <v>0</v>
      </c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6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6"/>
      <c r="EL842" s="46"/>
      <c r="EM842" s="46"/>
      <c r="EN842" s="46"/>
      <c r="EO842" s="46"/>
      <c r="EP842" s="46"/>
      <c r="EQ842" s="46"/>
      <c r="ER842" s="46"/>
      <c r="ES842" s="46"/>
      <c r="ET842" s="46"/>
      <c r="EU842" s="46"/>
      <c r="EV842" s="46"/>
      <c r="EW842" s="46"/>
      <c r="EX842" s="46"/>
      <c r="EY842" s="46"/>
      <c r="EZ842" s="46"/>
      <c r="FA842" s="46"/>
      <c r="FB842" s="46"/>
      <c r="FC842" s="46"/>
      <c r="FD842" s="46"/>
      <c r="FE842" s="46"/>
      <c r="FF842" s="46"/>
      <c r="FG842" s="46"/>
      <c r="FH842" s="46"/>
      <c r="FI842" s="46"/>
      <c r="FJ842" s="46"/>
      <c r="FK842" s="46"/>
      <c r="FL842" s="46"/>
      <c r="FM842" s="46"/>
      <c r="FN842" s="46"/>
      <c r="FO842" s="46"/>
      <c r="FP842" s="46"/>
      <c r="FQ842" s="46"/>
      <c r="FR842" s="46"/>
      <c r="FS842" s="46"/>
      <c r="FT842" s="46"/>
      <c r="FU842" s="46"/>
      <c r="FV842" s="46"/>
      <c r="FW842" s="46"/>
      <c r="FX842" s="46"/>
      <c r="FY842" s="46"/>
      <c r="FZ842" s="46"/>
      <c r="GA842" s="46"/>
      <c r="GB842" s="46"/>
      <c r="GC842" s="46"/>
      <c r="GD842" s="46"/>
      <c r="GE842" s="46"/>
      <c r="GF842" s="46"/>
      <c r="GG842" s="46"/>
      <c r="GH842" s="46"/>
      <c r="GI842" s="46"/>
      <c r="GJ842" s="46"/>
      <c r="GK842" s="46"/>
      <c r="GL842" s="46"/>
      <c r="GM842" s="46"/>
      <c r="GN842" s="46"/>
      <c r="GO842" s="46"/>
      <c r="GP842" s="46"/>
      <c r="GQ842" s="46"/>
      <c r="GR842" s="46"/>
      <c r="GS842" s="46"/>
      <c r="GT842" s="46"/>
      <c r="GU842" s="46"/>
      <c r="GV842" s="46"/>
      <c r="GW842" s="46"/>
      <c r="GX842" s="46"/>
      <c r="GY842" s="46"/>
      <c r="GZ842" s="46"/>
      <c r="HA842" s="46"/>
      <c r="HB842" s="46"/>
      <c r="HC842" s="46"/>
      <c r="HD842" s="46"/>
      <c r="HE842" s="46"/>
      <c r="HF842" s="46"/>
      <c r="HG842" s="46"/>
      <c r="HH842" s="46"/>
      <c r="HI842" s="46"/>
      <c r="HJ842" s="46"/>
      <c r="HK842" s="46"/>
      <c r="HL842" s="46"/>
      <c r="HM842" s="46"/>
      <c r="HN842" s="46"/>
      <c r="HO842" s="46"/>
      <c r="HP842" s="46"/>
      <c r="HQ842" s="46"/>
      <c r="HR842" s="46"/>
      <c r="HS842" s="46"/>
      <c r="HT842" s="46"/>
      <c r="HU842" s="46"/>
      <c r="HV842" s="46"/>
      <c r="HW842" s="46"/>
      <c r="HX842" s="46"/>
      <c r="HY842" s="46"/>
      <c r="HZ842" s="46"/>
      <c r="IA842" s="46"/>
      <c r="IB842" s="46"/>
      <c r="IC842" s="46"/>
      <c r="ID842" s="46"/>
      <c r="IE842" s="46"/>
      <c r="IF842" s="46"/>
      <c r="IG842" s="46"/>
      <c r="IH842" s="46"/>
      <c r="II842" s="46"/>
      <c r="IJ842" s="46"/>
      <c r="IK842" s="46"/>
      <c r="IL842" s="46"/>
      <c r="IM842" s="46"/>
      <c r="IN842" s="46"/>
      <c r="IO842" s="46"/>
      <c r="IP842" s="46"/>
      <c r="IQ842" s="46"/>
      <c r="IR842" s="46"/>
      <c r="IS842" s="46"/>
      <c r="IT842" s="46"/>
      <c r="IU842" s="46"/>
      <c r="IV842" s="46"/>
      <c r="IW842" s="46"/>
      <c r="IX842" s="46"/>
      <c r="IY842" s="46"/>
      <c r="IZ842" s="46"/>
      <c r="JA842" s="46"/>
      <c r="JB842" s="46"/>
      <c r="JC842" s="46"/>
      <c r="JD842" s="46"/>
      <c r="JE842" s="46"/>
    </row>
    <row r="843" spans="1:265" s="7" customFormat="1" ht="15" customHeight="1" thickBot="1" x14ac:dyDescent="0.25">
      <c r="A843" s="98"/>
      <c r="B843" s="73" t="s">
        <v>373</v>
      </c>
      <c r="C843" s="118"/>
      <c r="D843" s="870" t="s">
        <v>616</v>
      </c>
      <c r="E843" s="879"/>
      <c r="F843" s="461"/>
      <c r="G843" s="462"/>
      <c r="H843" s="181" t="s">
        <v>351</v>
      </c>
      <c r="I843" s="181" t="s">
        <v>352</v>
      </c>
      <c r="J843" s="1740" t="s">
        <v>1425</v>
      </c>
      <c r="K843" s="219" t="s">
        <v>1732</v>
      </c>
      <c r="L843" s="219"/>
      <c r="M843" s="511"/>
      <c r="N843" s="511"/>
      <c r="O843" s="219"/>
      <c r="P843" s="2159">
        <f t="shared" si="71"/>
        <v>0</v>
      </c>
      <c r="Q843" s="325"/>
      <c r="R843" s="326"/>
      <c r="S843" s="326"/>
      <c r="T843" s="326">
        <v>5</v>
      </c>
      <c r="U843" s="326"/>
      <c r="V843" s="326"/>
      <c r="W843" s="327"/>
      <c r="X843" s="119"/>
      <c r="Y843" s="119"/>
      <c r="Z843" s="63"/>
      <c r="AA843" s="46"/>
      <c r="AB843" s="46"/>
      <c r="AC843" s="46" t="str">
        <f t="shared" si="70"/>
        <v/>
      </c>
      <c r="AD843" s="46" t="s">
        <v>2077</v>
      </c>
      <c r="AE843" s="46"/>
      <c r="AF843" s="2111">
        <f t="shared" si="72"/>
        <v>0</v>
      </c>
      <c r="AG843" s="2111">
        <f t="shared" si="73"/>
        <v>0</v>
      </c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  <c r="BP843" s="46"/>
      <c r="BQ843" s="46"/>
      <c r="BR843" s="46"/>
      <c r="BS843" s="46"/>
      <c r="BT843" s="46"/>
      <c r="BU843" s="46"/>
      <c r="BV843" s="46"/>
      <c r="BW843" s="46"/>
      <c r="BX843" s="46"/>
      <c r="BY843" s="46"/>
      <c r="BZ843" s="46"/>
      <c r="CA843" s="46"/>
      <c r="CB843" s="46"/>
      <c r="CC843" s="46"/>
      <c r="CD843" s="46"/>
      <c r="CE843" s="46"/>
      <c r="CF843" s="46"/>
      <c r="CG843" s="46"/>
      <c r="CH843" s="46"/>
      <c r="CI843" s="46"/>
      <c r="CJ843" s="46"/>
      <c r="CK843" s="46"/>
      <c r="CL843" s="46"/>
      <c r="CM843" s="46"/>
      <c r="CN843" s="46"/>
      <c r="CO843" s="46"/>
      <c r="CP843" s="46"/>
      <c r="CQ843" s="46"/>
      <c r="CR843" s="46"/>
      <c r="CS843" s="46"/>
      <c r="CT843" s="46"/>
      <c r="CU843" s="46"/>
      <c r="CV843" s="46"/>
      <c r="CW843" s="46"/>
      <c r="CX843" s="46"/>
      <c r="CY843" s="46"/>
      <c r="CZ843" s="46"/>
      <c r="DA843" s="46"/>
      <c r="DB843" s="46"/>
      <c r="DC843" s="46"/>
      <c r="DD843" s="46"/>
      <c r="DE843" s="46"/>
      <c r="DF843" s="46"/>
      <c r="DG843" s="46"/>
      <c r="DH843" s="46"/>
      <c r="DI843" s="46"/>
      <c r="DJ843" s="46"/>
      <c r="DK843" s="46"/>
      <c r="DL843" s="46"/>
      <c r="DM843" s="46"/>
      <c r="DN843" s="46"/>
      <c r="DO843" s="46"/>
      <c r="DP843" s="46"/>
      <c r="DQ843" s="46"/>
      <c r="DR843" s="46"/>
      <c r="DS843" s="46"/>
      <c r="DT843" s="46"/>
      <c r="DU843" s="46"/>
      <c r="DV843" s="46"/>
      <c r="DW843" s="46"/>
      <c r="DX843" s="46"/>
      <c r="DY843" s="46"/>
      <c r="DZ843" s="46"/>
      <c r="EA843" s="46"/>
      <c r="EB843" s="46"/>
      <c r="EC843" s="46"/>
      <c r="ED843" s="46"/>
      <c r="EE843" s="46"/>
      <c r="EF843" s="46"/>
      <c r="EG843" s="46"/>
      <c r="EH843" s="46"/>
      <c r="EI843" s="46"/>
      <c r="EJ843" s="46"/>
      <c r="EK843" s="46"/>
      <c r="EL843" s="46"/>
      <c r="EM843" s="46"/>
      <c r="EN843" s="46"/>
      <c r="EO843" s="46"/>
      <c r="EP843" s="46"/>
      <c r="EQ843" s="46"/>
      <c r="ER843" s="46"/>
      <c r="ES843" s="46"/>
      <c r="ET843" s="46"/>
      <c r="EU843" s="46"/>
      <c r="EV843" s="46"/>
      <c r="EW843" s="46"/>
      <c r="EX843" s="46"/>
      <c r="EY843" s="46"/>
      <c r="EZ843" s="46"/>
      <c r="FA843" s="46"/>
      <c r="FB843" s="46"/>
      <c r="FC843" s="46"/>
      <c r="FD843" s="46"/>
      <c r="FE843" s="46"/>
      <c r="FF843" s="46"/>
      <c r="FG843" s="46"/>
      <c r="FH843" s="46"/>
      <c r="FI843" s="46"/>
      <c r="FJ843" s="46"/>
      <c r="FK843" s="46"/>
      <c r="FL843" s="46"/>
      <c r="FM843" s="46"/>
      <c r="FN843" s="46"/>
      <c r="FO843" s="46"/>
      <c r="FP843" s="46"/>
      <c r="FQ843" s="46"/>
      <c r="FR843" s="46"/>
      <c r="FS843" s="46"/>
      <c r="FT843" s="46"/>
      <c r="FU843" s="46"/>
      <c r="FV843" s="46"/>
      <c r="FW843" s="46"/>
      <c r="FX843" s="46"/>
      <c r="FY843" s="46"/>
      <c r="FZ843" s="46"/>
      <c r="GA843" s="46"/>
      <c r="GB843" s="46"/>
      <c r="GC843" s="46"/>
      <c r="GD843" s="46"/>
      <c r="GE843" s="46"/>
      <c r="GF843" s="46"/>
      <c r="GG843" s="46"/>
      <c r="GH843" s="46"/>
      <c r="GI843" s="46"/>
      <c r="GJ843" s="46"/>
      <c r="GK843" s="46"/>
      <c r="GL843" s="46"/>
      <c r="GM843" s="46"/>
      <c r="GN843" s="46"/>
      <c r="GO843" s="46"/>
      <c r="GP843" s="46"/>
      <c r="GQ843" s="46"/>
      <c r="GR843" s="46"/>
      <c r="GS843" s="46"/>
      <c r="GT843" s="46"/>
      <c r="GU843" s="46"/>
      <c r="GV843" s="46"/>
      <c r="GW843" s="46"/>
      <c r="GX843" s="46"/>
      <c r="GY843" s="46"/>
      <c r="GZ843" s="46"/>
      <c r="HA843" s="46"/>
      <c r="HB843" s="46"/>
      <c r="HC843" s="46"/>
      <c r="HD843" s="46"/>
      <c r="HE843" s="46"/>
      <c r="HF843" s="46"/>
      <c r="HG843" s="46"/>
      <c r="HH843" s="46"/>
      <c r="HI843" s="46"/>
      <c r="HJ843" s="46"/>
      <c r="HK843" s="46"/>
      <c r="HL843" s="46"/>
      <c r="HM843" s="46"/>
      <c r="HN843" s="46"/>
      <c r="HO843" s="46"/>
      <c r="HP843" s="46"/>
      <c r="HQ843" s="46"/>
      <c r="HR843" s="46"/>
      <c r="HS843" s="46"/>
      <c r="HT843" s="46"/>
      <c r="HU843" s="46"/>
      <c r="HV843" s="46"/>
      <c r="HW843" s="46"/>
      <c r="HX843" s="46"/>
      <c r="HY843" s="46"/>
      <c r="HZ843" s="46"/>
      <c r="IA843" s="46"/>
      <c r="IB843" s="46"/>
      <c r="IC843" s="46"/>
      <c r="ID843" s="46"/>
      <c r="IE843" s="46"/>
      <c r="IF843" s="46"/>
      <c r="IG843" s="46"/>
      <c r="IH843" s="46"/>
      <c r="II843" s="46"/>
      <c r="IJ843" s="46"/>
      <c r="IK843" s="46"/>
      <c r="IL843" s="46"/>
      <c r="IM843" s="46"/>
      <c r="IN843" s="46"/>
      <c r="IO843" s="46"/>
      <c r="IP843" s="46"/>
      <c r="IQ843" s="46"/>
      <c r="IR843" s="46"/>
      <c r="IS843" s="46"/>
      <c r="IT843" s="46"/>
      <c r="IU843" s="46"/>
      <c r="IV843" s="46"/>
      <c r="IW843" s="46"/>
      <c r="IX843" s="46"/>
      <c r="IY843" s="46"/>
      <c r="IZ843" s="46"/>
      <c r="JA843" s="46"/>
      <c r="JB843" s="46"/>
      <c r="JC843" s="46"/>
      <c r="JD843" s="46"/>
      <c r="JE843" s="46"/>
    </row>
    <row r="844" spans="1:265" s="7" customFormat="1" ht="15" customHeight="1" thickBot="1" x14ac:dyDescent="0.25">
      <c r="A844" s="98"/>
      <c r="B844" s="73" t="s">
        <v>373</v>
      </c>
      <c r="C844" s="118"/>
      <c r="D844" s="870" t="s">
        <v>616</v>
      </c>
      <c r="E844" s="879"/>
      <c r="F844" s="461"/>
      <c r="G844" s="462"/>
      <c r="H844" s="181" t="s">
        <v>351</v>
      </c>
      <c r="I844" s="181" t="s">
        <v>352</v>
      </c>
      <c r="J844" s="1756" t="s">
        <v>1424</v>
      </c>
      <c r="K844" s="219" t="s">
        <v>2151</v>
      </c>
      <c r="L844" s="219"/>
      <c r="M844" s="511"/>
      <c r="N844" s="511"/>
      <c r="O844" s="219"/>
      <c r="P844" s="2159">
        <f t="shared" si="71"/>
        <v>0</v>
      </c>
      <c r="Q844" s="325"/>
      <c r="R844" s="326"/>
      <c r="S844" s="326">
        <v>3</v>
      </c>
      <c r="T844" s="326"/>
      <c r="U844" s="326"/>
      <c r="V844" s="326"/>
      <c r="W844" s="327"/>
      <c r="X844" s="119"/>
      <c r="Y844" s="119"/>
      <c r="Z844" s="63"/>
      <c r="AA844" s="46"/>
      <c r="AB844" s="46"/>
      <c r="AC844" s="46" t="str">
        <f t="shared" si="70"/>
        <v/>
      </c>
      <c r="AD844" s="46"/>
      <c r="AE844" s="46"/>
      <c r="AF844" s="2111">
        <f t="shared" si="72"/>
        <v>0</v>
      </c>
      <c r="AG844" s="2111">
        <f t="shared" si="73"/>
        <v>3</v>
      </c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  <c r="BP844" s="46"/>
      <c r="BQ844" s="46"/>
      <c r="BR844" s="46"/>
      <c r="BS844" s="46"/>
      <c r="BT844" s="46"/>
      <c r="BU844" s="46"/>
      <c r="BV844" s="46"/>
      <c r="BW844" s="46"/>
      <c r="BX844" s="46"/>
      <c r="BY844" s="46"/>
      <c r="BZ844" s="46"/>
      <c r="CA844" s="46"/>
      <c r="CB844" s="46"/>
      <c r="CC844" s="46"/>
      <c r="CD844" s="46"/>
      <c r="CE844" s="46"/>
      <c r="CF844" s="46"/>
      <c r="CG844" s="46"/>
      <c r="CH844" s="46"/>
      <c r="CI844" s="46"/>
      <c r="CJ844" s="46"/>
      <c r="CK844" s="46"/>
      <c r="CL844" s="46"/>
      <c r="CM844" s="46"/>
      <c r="CN844" s="46"/>
      <c r="CO844" s="46"/>
      <c r="CP844" s="46"/>
      <c r="CQ844" s="46"/>
      <c r="CR844" s="46"/>
      <c r="CS844" s="46"/>
      <c r="CT844" s="46"/>
      <c r="CU844" s="46"/>
      <c r="CV844" s="46"/>
      <c r="CW844" s="46"/>
      <c r="CX844" s="46"/>
      <c r="CY844" s="46"/>
      <c r="CZ844" s="46"/>
      <c r="DA844" s="46"/>
      <c r="DB844" s="46"/>
      <c r="DC844" s="46"/>
      <c r="DD844" s="46"/>
      <c r="DE844" s="46"/>
      <c r="DF844" s="46"/>
      <c r="DG844" s="46"/>
      <c r="DH844" s="46"/>
      <c r="DI844" s="46"/>
      <c r="DJ844" s="46"/>
      <c r="DK844" s="46"/>
      <c r="DL844" s="46"/>
      <c r="DM844" s="46"/>
      <c r="DN844" s="46"/>
      <c r="DO844" s="46"/>
      <c r="DP844" s="46"/>
      <c r="DQ844" s="46"/>
      <c r="DR844" s="46"/>
      <c r="DS844" s="46"/>
      <c r="DT844" s="46"/>
      <c r="DU844" s="46"/>
      <c r="DV844" s="46"/>
      <c r="DW844" s="46"/>
      <c r="DX844" s="46"/>
      <c r="DY844" s="46"/>
      <c r="DZ844" s="46"/>
      <c r="EA844" s="46"/>
      <c r="EB844" s="46"/>
      <c r="EC844" s="46"/>
      <c r="ED844" s="46"/>
      <c r="EE844" s="46"/>
      <c r="EF844" s="46"/>
      <c r="EG844" s="46"/>
      <c r="EH844" s="46"/>
      <c r="EI844" s="46"/>
      <c r="EJ844" s="46"/>
      <c r="EK844" s="46"/>
      <c r="EL844" s="46"/>
      <c r="EM844" s="46"/>
      <c r="EN844" s="46"/>
      <c r="EO844" s="46"/>
      <c r="EP844" s="46"/>
      <c r="EQ844" s="46"/>
      <c r="ER844" s="46"/>
      <c r="ES844" s="46"/>
      <c r="ET844" s="46"/>
      <c r="EU844" s="46"/>
      <c r="EV844" s="46"/>
      <c r="EW844" s="46"/>
      <c r="EX844" s="46"/>
      <c r="EY844" s="46"/>
      <c r="EZ844" s="46"/>
      <c r="FA844" s="46"/>
      <c r="FB844" s="46"/>
      <c r="FC844" s="46"/>
      <c r="FD844" s="46"/>
      <c r="FE844" s="46"/>
      <c r="FF844" s="46"/>
      <c r="FG844" s="46"/>
      <c r="FH844" s="46"/>
      <c r="FI844" s="46"/>
      <c r="FJ844" s="46"/>
      <c r="FK844" s="46"/>
      <c r="FL844" s="46"/>
      <c r="FM844" s="46"/>
      <c r="FN844" s="46"/>
      <c r="FO844" s="46"/>
      <c r="FP844" s="46"/>
      <c r="FQ844" s="46"/>
      <c r="FR844" s="46"/>
      <c r="FS844" s="46"/>
      <c r="FT844" s="46"/>
      <c r="FU844" s="46"/>
      <c r="FV844" s="46"/>
      <c r="FW844" s="46"/>
      <c r="FX844" s="46"/>
      <c r="FY844" s="46"/>
      <c r="FZ844" s="46"/>
      <c r="GA844" s="46"/>
      <c r="GB844" s="46"/>
      <c r="GC844" s="46"/>
      <c r="GD844" s="46"/>
      <c r="GE844" s="46"/>
      <c r="GF844" s="46"/>
      <c r="GG844" s="46"/>
      <c r="GH844" s="46"/>
      <c r="GI844" s="46"/>
      <c r="GJ844" s="46"/>
      <c r="GK844" s="46"/>
      <c r="GL844" s="46"/>
      <c r="GM844" s="46"/>
      <c r="GN844" s="46"/>
      <c r="GO844" s="46"/>
      <c r="GP844" s="46"/>
      <c r="GQ844" s="46"/>
      <c r="GR844" s="46"/>
      <c r="GS844" s="46"/>
      <c r="GT844" s="46"/>
      <c r="GU844" s="46"/>
      <c r="GV844" s="46"/>
      <c r="GW844" s="46"/>
      <c r="GX844" s="46"/>
      <c r="GY844" s="46"/>
      <c r="GZ844" s="46"/>
      <c r="HA844" s="46"/>
      <c r="HB844" s="46"/>
      <c r="HC844" s="46"/>
      <c r="HD844" s="46"/>
      <c r="HE844" s="46"/>
      <c r="HF844" s="46"/>
      <c r="HG844" s="46"/>
      <c r="HH844" s="46"/>
      <c r="HI844" s="46"/>
      <c r="HJ844" s="46"/>
      <c r="HK844" s="46"/>
      <c r="HL844" s="46"/>
      <c r="HM844" s="46"/>
      <c r="HN844" s="46"/>
      <c r="HO844" s="46"/>
      <c r="HP844" s="46"/>
      <c r="HQ844" s="46"/>
      <c r="HR844" s="46"/>
      <c r="HS844" s="46"/>
      <c r="HT844" s="46"/>
      <c r="HU844" s="46"/>
      <c r="HV844" s="46"/>
      <c r="HW844" s="46"/>
      <c r="HX844" s="46"/>
      <c r="HY844" s="46"/>
      <c r="HZ844" s="46"/>
      <c r="IA844" s="46"/>
      <c r="IB844" s="46"/>
      <c r="IC844" s="46"/>
      <c r="ID844" s="46"/>
      <c r="IE844" s="46"/>
      <c r="IF844" s="46"/>
      <c r="IG844" s="46"/>
      <c r="IH844" s="46"/>
      <c r="II844" s="46"/>
      <c r="IJ844" s="46"/>
      <c r="IK844" s="46"/>
      <c r="IL844" s="46"/>
      <c r="IM844" s="46"/>
      <c r="IN844" s="46"/>
      <c r="IO844" s="46"/>
      <c r="IP844" s="46"/>
      <c r="IQ844" s="46"/>
      <c r="IR844" s="46"/>
      <c r="IS844" s="46"/>
      <c r="IT844" s="46"/>
      <c r="IU844" s="46"/>
      <c r="IV844" s="46"/>
      <c r="IW844" s="46"/>
      <c r="IX844" s="46"/>
      <c r="IY844" s="46"/>
      <c r="IZ844" s="46"/>
      <c r="JA844" s="46"/>
      <c r="JB844" s="46"/>
      <c r="JC844" s="46"/>
      <c r="JD844" s="46"/>
      <c r="JE844" s="46"/>
    </row>
    <row r="845" spans="1:265" s="7" customFormat="1" ht="15" customHeight="1" thickBot="1" x14ac:dyDescent="0.25">
      <c r="A845" s="98"/>
      <c r="B845" s="73" t="s">
        <v>373</v>
      </c>
      <c r="C845" s="118"/>
      <c r="D845" s="870" t="s">
        <v>616</v>
      </c>
      <c r="E845" s="879"/>
      <c r="F845" s="461"/>
      <c r="G845" s="462"/>
      <c r="H845" s="181" t="s">
        <v>351</v>
      </c>
      <c r="I845" s="181" t="s">
        <v>2177</v>
      </c>
      <c r="J845" s="1778" t="s">
        <v>1425</v>
      </c>
      <c r="K845" s="219" t="s">
        <v>1745</v>
      </c>
      <c r="L845" s="219"/>
      <c r="M845" s="511"/>
      <c r="N845" s="511"/>
      <c r="O845" s="219"/>
      <c r="P845" s="2159">
        <f t="shared" si="71"/>
        <v>0</v>
      </c>
      <c r="Q845" s="325"/>
      <c r="R845" s="326"/>
      <c r="S845" s="326"/>
      <c r="T845" s="326">
        <v>5</v>
      </c>
      <c r="U845" s="326"/>
      <c r="V845" s="326"/>
      <c r="W845" s="327"/>
      <c r="X845" s="119"/>
      <c r="Y845" s="119"/>
      <c r="Z845" s="63"/>
      <c r="AA845" s="46"/>
      <c r="AB845" s="46"/>
      <c r="AC845" s="46" t="str">
        <f t="shared" si="70"/>
        <v/>
      </c>
      <c r="AD845" s="789" t="s">
        <v>2082</v>
      </c>
      <c r="AE845" s="46"/>
      <c r="AF845" s="2111">
        <f t="shared" si="72"/>
        <v>0</v>
      </c>
      <c r="AG845" s="2111">
        <f t="shared" si="73"/>
        <v>0</v>
      </c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  <c r="BP845" s="46"/>
      <c r="BQ845" s="46"/>
      <c r="BR845" s="46"/>
      <c r="BS845" s="46"/>
      <c r="BT845" s="46"/>
      <c r="BU845" s="46"/>
      <c r="BV845" s="46"/>
      <c r="BW845" s="46"/>
      <c r="BX845" s="46"/>
      <c r="BY845" s="46"/>
      <c r="BZ845" s="46"/>
      <c r="CA845" s="46"/>
      <c r="CB845" s="46"/>
      <c r="CC845" s="46"/>
      <c r="CD845" s="46"/>
      <c r="CE845" s="46"/>
      <c r="CF845" s="46"/>
      <c r="CG845" s="46"/>
      <c r="CH845" s="46"/>
      <c r="CI845" s="46"/>
      <c r="CJ845" s="46"/>
      <c r="CK845" s="46"/>
      <c r="CL845" s="46"/>
      <c r="CM845" s="46"/>
      <c r="CN845" s="46"/>
      <c r="CO845" s="46"/>
      <c r="CP845" s="46"/>
      <c r="CQ845" s="46"/>
      <c r="CR845" s="46"/>
      <c r="CS845" s="46"/>
      <c r="CT845" s="46"/>
      <c r="CU845" s="46"/>
      <c r="CV845" s="46"/>
      <c r="CW845" s="46"/>
      <c r="CX845" s="46"/>
      <c r="CY845" s="46"/>
      <c r="CZ845" s="46"/>
      <c r="DA845" s="46"/>
      <c r="DB845" s="46"/>
      <c r="DC845" s="46"/>
      <c r="DD845" s="46"/>
      <c r="DE845" s="46"/>
      <c r="DF845" s="46"/>
      <c r="DG845" s="46"/>
      <c r="DH845" s="46"/>
      <c r="DI845" s="46"/>
      <c r="DJ845" s="46"/>
      <c r="DK845" s="46"/>
      <c r="DL845" s="46"/>
      <c r="DM845" s="46"/>
      <c r="DN845" s="46"/>
      <c r="DO845" s="46"/>
      <c r="DP845" s="46"/>
      <c r="DQ845" s="46"/>
      <c r="DR845" s="46"/>
      <c r="DS845" s="46"/>
      <c r="DT845" s="46"/>
      <c r="DU845" s="46"/>
      <c r="DV845" s="46"/>
      <c r="DW845" s="46"/>
      <c r="DX845" s="46"/>
      <c r="DY845" s="46"/>
      <c r="DZ845" s="46"/>
      <c r="EA845" s="46"/>
      <c r="EB845" s="46"/>
      <c r="EC845" s="46"/>
      <c r="ED845" s="46"/>
      <c r="EE845" s="46"/>
      <c r="EF845" s="46"/>
      <c r="EG845" s="46"/>
      <c r="EH845" s="46"/>
      <c r="EI845" s="46"/>
      <c r="EJ845" s="46"/>
      <c r="EK845" s="46"/>
      <c r="EL845" s="46"/>
      <c r="EM845" s="46"/>
      <c r="EN845" s="46"/>
      <c r="EO845" s="46"/>
      <c r="EP845" s="46"/>
      <c r="EQ845" s="46"/>
      <c r="ER845" s="46"/>
      <c r="ES845" s="46"/>
      <c r="ET845" s="46"/>
      <c r="EU845" s="46"/>
      <c r="EV845" s="46"/>
      <c r="EW845" s="46"/>
      <c r="EX845" s="46"/>
      <c r="EY845" s="46"/>
      <c r="EZ845" s="46"/>
      <c r="FA845" s="46"/>
      <c r="FB845" s="46"/>
      <c r="FC845" s="46"/>
      <c r="FD845" s="46"/>
      <c r="FE845" s="46"/>
      <c r="FF845" s="46"/>
      <c r="FG845" s="46"/>
      <c r="FH845" s="46"/>
      <c r="FI845" s="46"/>
      <c r="FJ845" s="46"/>
      <c r="FK845" s="46"/>
      <c r="FL845" s="46"/>
      <c r="FM845" s="46"/>
      <c r="FN845" s="46"/>
      <c r="FO845" s="46"/>
      <c r="FP845" s="46"/>
      <c r="FQ845" s="46"/>
      <c r="FR845" s="46"/>
      <c r="FS845" s="46"/>
      <c r="FT845" s="46"/>
      <c r="FU845" s="46"/>
      <c r="FV845" s="46"/>
      <c r="FW845" s="46"/>
      <c r="FX845" s="46"/>
      <c r="FY845" s="46"/>
      <c r="FZ845" s="46"/>
      <c r="GA845" s="46"/>
      <c r="GB845" s="46"/>
      <c r="GC845" s="46"/>
      <c r="GD845" s="46"/>
      <c r="GE845" s="46"/>
      <c r="GF845" s="46"/>
      <c r="GG845" s="46"/>
      <c r="GH845" s="46"/>
      <c r="GI845" s="46"/>
      <c r="GJ845" s="46"/>
      <c r="GK845" s="46"/>
      <c r="GL845" s="46"/>
      <c r="GM845" s="46"/>
      <c r="GN845" s="46"/>
      <c r="GO845" s="46"/>
      <c r="GP845" s="46"/>
      <c r="GQ845" s="46"/>
      <c r="GR845" s="46"/>
      <c r="GS845" s="46"/>
      <c r="GT845" s="46"/>
      <c r="GU845" s="46"/>
      <c r="GV845" s="46"/>
      <c r="GW845" s="46"/>
      <c r="GX845" s="46"/>
      <c r="GY845" s="46"/>
      <c r="GZ845" s="46"/>
      <c r="HA845" s="46"/>
      <c r="HB845" s="46"/>
      <c r="HC845" s="46"/>
      <c r="HD845" s="46"/>
      <c r="HE845" s="46"/>
      <c r="HF845" s="46"/>
      <c r="HG845" s="46"/>
      <c r="HH845" s="46"/>
      <c r="HI845" s="46"/>
      <c r="HJ845" s="46"/>
      <c r="HK845" s="46"/>
      <c r="HL845" s="46"/>
      <c r="HM845" s="46"/>
      <c r="HN845" s="46"/>
      <c r="HO845" s="46"/>
      <c r="HP845" s="46"/>
      <c r="HQ845" s="46"/>
      <c r="HR845" s="46"/>
      <c r="HS845" s="46"/>
      <c r="HT845" s="46"/>
      <c r="HU845" s="46"/>
      <c r="HV845" s="46"/>
      <c r="HW845" s="46"/>
      <c r="HX845" s="46"/>
      <c r="HY845" s="46"/>
      <c r="HZ845" s="46"/>
      <c r="IA845" s="46"/>
      <c r="IB845" s="46"/>
      <c r="IC845" s="46"/>
      <c r="ID845" s="46"/>
      <c r="IE845" s="46"/>
      <c r="IF845" s="46"/>
      <c r="IG845" s="46"/>
      <c r="IH845" s="46"/>
      <c r="II845" s="46"/>
      <c r="IJ845" s="46"/>
      <c r="IK845" s="46"/>
      <c r="IL845" s="46"/>
      <c r="IM845" s="46"/>
      <c r="IN845" s="46"/>
      <c r="IO845" s="46"/>
      <c r="IP845" s="46"/>
      <c r="IQ845" s="46"/>
      <c r="IR845" s="46"/>
      <c r="IS845" s="46"/>
      <c r="IT845" s="46"/>
      <c r="IU845" s="46"/>
      <c r="IV845" s="46"/>
      <c r="IW845" s="46"/>
      <c r="IX845" s="46"/>
      <c r="IY845" s="46"/>
      <c r="IZ845" s="46"/>
      <c r="JA845" s="46"/>
      <c r="JB845" s="46"/>
      <c r="JC845" s="46"/>
      <c r="JD845" s="46"/>
      <c r="JE845" s="46"/>
    </row>
    <row r="846" spans="1:265" s="7" customFormat="1" ht="15" customHeight="1" thickBot="1" x14ac:dyDescent="0.25">
      <c r="A846" s="98"/>
      <c r="B846" s="73" t="s">
        <v>373</v>
      </c>
      <c r="C846" s="118"/>
      <c r="D846" s="870" t="s">
        <v>616</v>
      </c>
      <c r="E846" s="879"/>
      <c r="F846" s="461"/>
      <c r="G846" s="462"/>
      <c r="H846" s="181" t="s">
        <v>351</v>
      </c>
      <c r="I846" s="181" t="s">
        <v>2177</v>
      </c>
      <c r="J846" s="1756" t="s">
        <v>1424</v>
      </c>
      <c r="K846" s="212" t="s">
        <v>1505</v>
      </c>
      <c r="L846" s="219"/>
      <c r="M846" s="511"/>
      <c r="N846" s="511"/>
      <c r="O846" s="219"/>
      <c r="P846" s="2159">
        <f t="shared" si="71"/>
        <v>0</v>
      </c>
      <c r="Q846" s="325"/>
      <c r="R846" s="326"/>
      <c r="S846" s="326">
        <v>4</v>
      </c>
      <c r="T846" s="326"/>
      <c r="U846" s="326"/>
      <c r="V846" s="326"/>
      <c r="W846" s="327"/>
      <c r="X846" s="119"/>
      <c r="Y846" s="119"/>
      <c r="Z846" s="63"/>
      <c r="AA846" s="46"/>
      <c r="AB846" s="46"/>
      <c r="AC846" s="46" t="str">
        <f t="shared" si="70"/>
        <v/>
      </c>
      <c r="AD846" s="46"/>
      <c r="AE846" s="46"/>
      <c r="AF846" s="2111">
        <f t="shared" si="72"/>
        <v>0</v>
      </c>
      <c r="AG846" s="2111">
        <f t="shared" si="73"/>
        <v>4</v>
      </c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  <c r="HJ846" s="46"/>
      <c r="HK846" s="46"/>
      <c r="HL846" s="46"/>
      <c r="HM846" s="46"/>
      <c r="HN846" s="46"/>
      <c r="HO846" s="46"/>
      <c r="HP846" s="46"/>
      <c r="HQ846" s="46"/>
      <c r="HR846" s="46"/>
      <c r="HS846" s="46"/>
      <c r="HT846" s="46"/>
      <c r="HU846" s="46"/>
      <c r="HV846" s="46"/>
      <c r="HW846" s="46"/>
      <c r="HX846" s="46"/>
      <c r="HY846" s="46"/>
      <c r="HZ846" s="46"/>
      <c r="IA846" s="46"/>
      <c r="IB846" s="46"/>
      <c r="IC846" s="46"/>
      <c r="ID846" s="46"/>
      <c r="IE846" s="46"/>
      <c r="IF846" s="46"/>
      <c r="IG846" s="46"/>
      <c r="IH846" s="46"/>
      <c r="II846" s="46"/>
      <c r="IJ846" s="46"/>
      <c r="IK846" s="46"/>
      <c r="IL846" s="46"/>
      <c r="IM846" s="46"/>
      <c r="IN846" s="46"/>
      <c r="IO846" s="46"/>
      <c r="IP846" s="46"/>
      <c r="IQ846" s="46"/>
      <c r="IR846" s="46"/>
      <c r="IS846" s="46"/>
      <c r="IT846" s="46"/>
      <c r="IU846" s="46"/>
      <c r="IV846" s="46"/>
      <c r="IW846" s="46"/>
      <c r="IX846" s="46"/>
      <c r="IY846" s="46"/>
      <c r="IZ846" s="46"/>
      <c r="JA846" s="46"/>
      <c r="JB846" s="46"/>
      <c r="JC846" s="46"/>
      <c r="JD846" s="46"/>
      <c r="JE846" s="46"/>
    </row>
    <row r="847" spans="1:265" s="7" customFormat="1" ht="15" customHeight="1" thickBot="1" x14ac:dyDescent="0.25">
      <c r="A847" s="100"/>
      <c r="B847" s="92" t="s">
        <v>373</v>
      </c>
      <c r="C847" s="135"/>
      <c r="D847" s="893" t="s">
        <v>616</v>
      </c>
      <c r="E847" s="881"/>
      <c r="F847" s="470"/>
      <c r="G847" s="471"/>
      <c r="H847" s="200" t="s">
        <v>351</v>
      </c>
      <c r="I847" s="200" t="s">
        <v>2177</v>
      </c>
      <c r="J847" s="1756" t="s">
        <v>1424</v>
      </c>
      <c r="K847" s="212" t="s">
        <v>1506</v>
      </c>
      <c r="L847" s="221"/>
      <c r="M847" s="521"/>
      <c r="N847" s="521"/>
      <c r="O847" s="221"/>
      <c r="P847" s="2159">
        <f t="shared" si="71"/>
        <v>0</v>
      </c>
      <c r="Q847" s="338"/>
      <c r="R847" s="339"/>
      <c r="S847" s="339">
        <v>2</v>
      </c>
      <c r="T847" s="339"/>
      <c r="U847" s="339"/>
      <c r="V847" s="339"/>
      <c r="W847" s="340"/>
      <c r="X847" s="133">
        <f>SUM(Q837:W847)</f>
        <v>40</v>
      </c>
      <c r="Y847" s="133">
        <f>X847</f>
        <v>40</v>
      </c>
      <c r="Z847" s="63"/>
      <c r="AA847" s="46"/>
      <c r="AB847" s="46"/>
      <c r="AC847" s="46" t="str">
        <f t="shared" ref="AC847:AC878" si="74">IF(C847&lt;&gt;"",SUMIF(D$6:D$1505,D847,Q$6:R$1505),"")</f>
        <v/>
      </c>
      <c r="AD847" s="46"/>
      <c r="AE847" s="46"/>
      <c r="AF847" s="2111">
        <f t="shared" si="72"/>
        <v>0</v>
      </c>
      <c r="AG847" s="2111">
        <f t="shared" si="73"/>
        <v>2</v>
      </c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  <c r="HJ847" s="46"/>
      <c r="HK847" s="46"/>
      <c r="HL847" s="46"/>
      <c r="HM847" s="46"/>
      <c r="HN847" s="46"/>
      <c r="HO847" s="46"/>
      <c r="HP847" s="46"/>
      <c r="HQ847" s="46"/>
      <c r="HR847" s="46"/>
      <c r="HS847" s="46"/>
      <c r="HT847" s="46"/>
      <c r="HU847" s="46"/>
      <c r="HV847" s="46"/>
      <c r="HW847" s="46"/>
      <c r="HX847" s="46"/>
      <c r="HY847" s="46"/>
      <c r="HZ847" s="46"/>
      <c r="IA847" s="46"/>
      <c r="IB847" s="46"/>
      <c r="IC847" s="46"/>
      <c r="ID847" s="46"/>
      <c r="IE847" s="46"/>
      <c r="IF847" s="46"/>
      <c r="IG847" s="46"/>
      <c r="IH847" s="46"/>
      <c r="II847" s="46"/>
      <c r="IJ847" s="46"/>
      <c r="IK847" s="46"/>
      <c r="IL847" s="46"/>
      <c r="IM847" s="46"/>
      <c r="IN847" s="46"/>
      <c r="IO847" s="46"/>
      <c r="IP847" s="46"/>
      <c r="IQ847" s="46"/>
      <c r="IR847" s="46"/>
      <c r="IS847" s="46"/>
      <c r="IT847" s="46"/>
      <c r="IU847" s="46"/>
      <c r="IV847" s="46"/>
      <c r="IW847" s="46"/>
      <c r="IX847" s="46"/>
      <c r="IY847" s="46"/>
      <c r="IZ847" s="46"/>
      <c r="JA847" s="46"/>
      <c r="JB847" s="46"/>
      <c r="JC847" s="46"/>
      <c r="JD847" s="46"/>
      <c r="JE847" s="46"/>
    </row>
    <row r="848" spans="1:265" s="7" customFormat="1" ht="15" customHeight="1" thickBot="1" x14ac:dyDescent="0.25">
      <c r="A848" s="2039">
        <f>+A837+1</f>
        <v>88</v>
      </c>
      <c r="B848" s="630" t="s">
        <v>374</v>
      </c>
      <c r="C848" s="116" t="s">
        <v>35</v>
      </c>
      <c r="D848" s="868" t="s">
        <v>620</v>
      </c>
      <c r="E848" s="842" t="s">
        <v>90</v>
      </c>
      <c r="F848" s="459" t="s">
        <v>404</v>
      </c>
      <c r="G848" s="460" t="s">
        <v>581</v>
      </c>
      <c r="H848" s="199" t="s">
        <v>351</v>
      </c>
      <c r="I848" s="199" t="s">
        <v>1371</v>
      </c>
      <c r="J848" s="199"/>
      <c r="K848" s="218" t="s">
        <v>1830</v>
      </c>
      <c r="L848" s="218" t="s">
        <v>401</v>
      </c>
      <c r="M848" s="510" t="s">
        <v>392</v>
      </c>
      <c r="N848" s="510" t="s">
        <v>24</v>
      </c>
      <c r="O848" s="218" t="s">
        <v>348</v>
      </c>
      <c r="P848" s="2159">
        <f t="shared" si="71"/>
        <v>3</v>
      </c>
      <c r="Q848" s="322">
        <v>3</v>
      </c>
      <c r="R848" s="323"/>
      <c r="S848" s="323"/>
      <c r="T848" s="323"/>
      <c r="U848" s="323"/>
      <c r="V848" s="323"/>
      <c r="W848" s="324"/>
      <c r="X848" s="117"/>
      <c r="Y848" s="117"/>
      <c r="Z848" s="63" t="str">
        <f>C848</f>
        <v>TC</v>
      </c>
      <c r="AA848" s="46" t="s">
        <v>874</v>
      </c>
      <c r="AB848" s="46" t="s">
        <v>881</v>
      </c>
      <c r="AC848" s="46">
        <f t="shared" si="74"/>
        <v>17</v>
      </c>
      <c r="AD848" s="46"/>
      <c r="AE848" s="46"/>
      <c r="AF848" s="2111">
        <f t="shared" si="72"/>
        <v>3</v>
      </c>
      <c r="AG848" s="2111">
        <f t="shared" si="73"/>
        <v>0</v>
      </c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  <c r="HJ848" s="46"/>
      <c r="HK848" s="46"/>
      <c r="HL848" s="46"/>
      <c r="HM848" s="46"/>
      <c r="HN848" s="46"/>
      <c r="HO848" s="46"/>
      <c r="HP848" s="46"/>
      <c r="HQ848" s="46"/>
      <c r="HR848" s="46"/>
      <c r="HS848" s="46"/>
      <c r="HT848" s="46"/>
      <c r="HU848" s="46"/>
      <c r="HV848" s="46"/>
      <c r="HW848" s="46"/>
      <c r="HX848" s="46"/>
      <c r="HY848" s="46"/>
      <c r="HZ848" s="46"/>
      <c r="IA848" s="46"/>
      <c r="IB848" s="46"/>
      <c r="IC848" s="46"/>
      <c r="ID848" s="46"/>
      <c r="IE848" s="46"/>
      <c r="IF848" s="46"/>
      <c r="IG848" s="46"/>
      <c r="IH848" s="46"/>
      <c r="II848" s="46"/>
      <c r="IJ848" s="46"/>
      <c r="IK848" s="46"/>
      <c r="IL848" s="46"/>
      <c r="IM848" s="46"/>
      <c r="IN848" s="46"/>
      <c r="IO848" s="46"/>
      <c r="IP848" s="46"/>
      <c r="IQ848" s="46"/>
      <c r="IR848" s="46"/>
      <c r="IS848" s="46"/>
      <c r="IT848" s="46"/>
      <c r="IU848" s="46"/>
      <c r="IV848" s="46"/>
      <c r="IW848" s="46"/>
      <c r="IX848" s="46"/>
      <c r="IY848" s="46"/>
      <c r="IZ848" s="46"/>
      <c r="JA848" s="46"/>
      <c r="JB848" s="46"/>
      <c r="JC848" s="46"/>
      <c r="JD848" s="46"/>
      <c r="JE848" s="46"/>
    </row>
    <row r="849" spans="1:265" s="7" customFormat="1" ht="15" customHeight="1" thickBot="1" x14ac:dyDescent="0.25">
      <c r="A849" s="98"/>
      <c r="B849" s="73" t="s">
        <v>374</v>
      </c>
      <c r="C849" s="118"/>
      <c r="D849" s="870" t="s">
        <v>620</v>
      </c>
      <c r="E849" s="879"/>
      <c r="F849" s="461"/>
      <c r="G849" s="473"/>
      <c r="H849" s="181" t="s">
        <v>351</v>
      </c>
      <c r="I849" s="181" t="s">
        <v>352</v>
      </c>
      <c r="J849" s="181"/>
      <c r="K849" s="639" t="s">
        <v>1831</v>
      </c>
      <c r="L849" s="219" t="s">
        <v>401</v>
      </c>
      <c r="M849" s="511" t="s">
        <v>391</v>
      </c>
      <c r="N849" s="511" t="s">
        <v>24</v>
      </c>
      <c r="O849" s="219" t="s">
        <v>348</v>
      </c>
      <c r="P849" s="2159">
        <f t="shared" si="71"/>
        <v>3</v>
      </c>
      <c r="Q849" s="325">
        <v>3</v>
      </c>
      <c r="R849" s="326"/>
      <c r="S849" s="326"/>
      <c r="T849" s="326"/>
      <c r="U849" s="326"/>
      <c r="V849" s="326"/>
      <c r="W849" s="327"/>
      <c r="X849" s="119"/>
      <c r="Y849" s="119"/>
      <c r="Z849" s="63"/>
      <c r="AA849" s="46"/>
      <c r="AB849" s="46"/>
      <c r="AC849" s="46" t="str">
        <f t="shared" si="74"/>
        <v/>
      </c>
      <c r="AD849" s="46"/>
      <c r="AE849" s="46"/>
      <c r="AF849" s="2111">
        <f t="shared" si="72"/>
        <v>3</v>
      </c>
      <c r="AG849" s="2111">
        <f t="shared" si="73"/>
        <v>0</v>
      </c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  <c r="HJ849" s="46"/>
      <c r="HK849" s="46"/>
      <c r="HL849" s="46"/>
      <c r="HM849" s="46"/>
      <c r="HN849" s="46"/>
      <c r="HO849" s="46"/>
      <c r="HP849" s="46"/>
      <c r="HQ849" s="46"/>
      <c r="HR849" s="46"/>
      <c r="HS849" s="46"/>
      <c r="HT849" s="46"/>
      <c r="HU849" s="46"/>
      <c r="HV849" s="46"/>
      <c r="HW849" s="46"/>
      <c r="HX849" s="46"/>
      <c r="HY849" s="46"/>
      <c r="HZ849" s="46"/>
      <c r="IA849" s="46"/>
      <c r="IB849" s="46"/>
      <c r="IC849" s="46"/>
      <c r="ID849" s="46"/>
      <c r="IE849" s="46"/>
      <c r="IF849" s="46"/>
      <c r="IG849" s="46"/>
      <c r="IH849" s="46"/>
      <c r="II849" s="46"/>
      <c r="IJ849" s="46"/>
      <c r="IK849" s="46"/>
      <c r="IL849" s="46"/>
      <c r="IM849" s="46"/>
      <c r="IN849" s="46"/>
      <c r="IO849" s="46"/>
      <c r="IP849" s="46"/>
      <c r="IQ849" s="46"/>
      <c r="IR849" s="46"/>
      <c r="IS849" s="46"/>
      <c r="IT849" s="46"/>
      <c r="IU849" s="46"/>
      <c r="IV849" s="46"/>
      <c r="IW849" s="46"/>
      <c r="IX849" s="46"/>
      <c r="IY849" s="46"/>
      <c r="IZ849" s="46"/>
      <c r="JA849" s="46"/>
      <c r="JB849" s="46"/>
      <c r="JC849" s="46"/>
      <c r="JD849" s="46"/>
      <c r="JE849" s="46"/>
    </row>
    <row r="850" spans="1:265" s="7" customFormat="1" ht="15" customHeight="1" thickBot="1" x14ac:dyDescent="0.25">
      <c r="A850" s="98"/>
      <c r="B850" s="73" t="s">
        <v>374</v>
      </c>
      <c r="C850" s="118"/>
      <c r="D850" s="870" t="s">
        <v>620</v>
      </c>
      <c r="E850" s="879"/>
      <c r="F850" s="461"/>
      <c r="G850" s="473"/>
      <c r="H850" s="181" t="s">
        <v>351</v>
      </c>
      <c r="I850" s="181" t="s">
        <v>352</v>
      </c>
      <c r="J850" s="181"/>
      <c r="K850" s="639" t="s">
        <v>1831</v>
      </c>
      <c r="L850" s="219" t="s">
        <v>401</v>
      </c>
      <c r="M850" s="511" t="s">
        <v>391</v>
      </c>
      <c r="N850" s="511" t="s">
        <v>98</v>
      </c>
      <c r="O850" s="219" t="s">
        <v>348</v>
      </c>
      <c r="P850" s="2159">
        <f t="shared" si="71"/>
        <v>3</v>
      </c>
      <c r="Q850" s="325">
        <v>3</v>
      </c>
      <c r="R850" s="326"/>
      <c r="S850" s="326"/>
      <c r="T850" s="326"/>
      <c r="U850" s="326"/>
      <c r="V850" s="326"/>
      <c r="W850" s="327"/>
      <c r="X850" s="119"/>
      <c r="Y850" s="119"/>
      <c r="Z850" s="63"/>
      <c r="AA850" s="46"/>
      <c r="AB850" s="46"/>
      <c r="AC850" s="46" t="str">
        <f t="shared" si="74"/>
        <v/>
      </c>
      <c r="AD850" s="46"/>
      <c r="AE850" s="46"/>
      <c r="AF850" s="2111">
        <f t="shared" si="72"/>
        <v>3</v>
      </c>
      <c r="AG850" s="2111">
        <f t="shared" si="73"/>
        <v>0</v>
      </c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6"/>
      <c r="CR850" s="46"/>
      <c r="CS850" s="46"/>
      <c r="CT850" s="46"/>
      <c r="CU850" s="46"/>
      <c r="CV850" s="46"/>
      <c r="CW850" s="46"/>
      <c r="CX850" s="46"/>
      <c r="CY850" s="46"/>
      <c r="CZ850" s="46"/>
      <c r="DA850" s="46"/>
      <c r="DB850" s="46"/>
      <c r="DC850" s="46"/>
      <c r="DD850" s="46"/>
      <c r="DE850" s="46"/>
      <c r="DF850" s="46"/>
      <c r="DG850" s="46"/>
      <c r="DH850" s="46"/>
      <c r="DI850" s="46"/>
      <c r="DJ850" s="46"/>
      <c r="DK850" s="46"/>
      <c r="DL850" s="46"/>
      <c r="DM850" s="46"/>
      <c r="DN850" s="46"/>
      <c r="DO850" s="46"/>
      <c r="DP850" s="46"/>
      <c r="DQ850" s="46"/>
      <c r="DR850" s="46"/>
      <c r="DS850" s="46"/>
      <c r="DT850" s="46"/>
      <c r="DU850" s="46"/>
      <c r="DV850" s="46"/>
      <c r="DW850" s="46"/>
      <c r="DX850" s="46"/>
      <c r="DY850" s="46"/>
      <c r="DZ850" s="46"/>
      <c r="EA850" s="46"/>
      <c r="EB850" s="46"/>
      <c r="EC850" s="46"/>
      <c r="ED850" s="46"/>
      <c r="EE850" s="46"/>
      <c r="EF850" s="46"/>
      <c r="EG850" s="46"/>
      <c r="EH850" s="46"/>
      <c r="EI850" s="46"/>
      <c r="EJ850" s="46"/>
      <c r="EK850" s="46"/>
      <c r="EL850" s="46"/>
      <c r="EM850" s="46"/>
      <c r="EN850" s="46"/>
      <c r="EO850" s="46"/>
      <c r="EP850" s="46"/>
      <c r="EQ850" s="46"/>
      <c r="ER850" s="46"/>
      <c r="ES850" s="46"/>
      <c r="ET850" s="46"/>
      <c r="EU850" s="46"/>
      <c r="EV850" s="46"/>
      <c r="EW850" s="46"/>
      <c r="EX850" s="46"/>
      <c r="EY850" s="46"/>
      <c r="EZ850" s="46"/>
      <c r="FA850" s="46"/>
      <c r="FB850" s="46"/>
      <c r="FC850" s="46"/>
      <c r="FD850" s="46"/>
      <c r="FE850" s="46"/>
      <c r="FF850" s="46"/>
      <c r="FG850" s="46"/>
      <c r="FH850" s="46"/>
      <c r="FI850" s="46"/>
      <c r="FJ850" s="46"/>
      <c r="FK850" s="46"/>
      <c r="FL850" s="46"/>
      <c r="FM850" s="46"/>
      <c r="FN850" s="46"/>
      <c r="FO850" s="46"/>
      <c r="FP850" s="46"/>
      <c r="FQ850" s="46"/>
      <c r="FR850" s="46"/>
      <c r="FS850" s="46"/>
      <c r="FT850" s="46"/>
      <c r="FU850" s="46"/>
      <c r="FV850" s="46"/>
      <c r="FW850" s="46"/>
      <c r="FX850" s="46"/>
      <c r="FY850" s="46"/>
      <c r="FZ850" s="46"/>
      <c r="GA850" s="46"/>
      <c r="GB850" s="46"/>
      <c r="GC850" s="46"/>
      <c r="GD850" s="46"/>
      <c r="GE850" s="46"/>
      <c r="GF850" s="46"/>
      <c r="GG850" s="46"/>
      <c r="GH850" s="46"/>
      <c r="GI850" s="46"/>
      <c r="GJ850" s="46"/>
      <c r="GK850" s="46"/>
      <c r="GL850" s="46"/>
      <c r="GM850" s="46"/>
      <c r="GN850" s="46"/>
      <c r="GO850" s="46"/>
      <c r="GP850" s="46"/>
      <c r="GQ850" s="46"/>
      <c r="GR850" s="46"/>
      <c r="GS850" s="46"/>
      <c r="GT850" s="46"/>
      <c r="GU850" s="46"/>
      <c r="GV850" s="46"/>
      <c r="GW850" s="46"/>
      <c r="GX850" s="46"/>
      <c r="GY850" s="46"/>
      <c r="GZ850" s="46"/>
      <c r="HA850" s="46"/>
      <c r="HB850" s="46"/>
      <c r="HC850" s="46"/>
      <c r="HD850" s="46"/>
      <c r="HE850" s="46"/>
      <c r="HF850" s="46"/>
      <c r="HG850" s="46"/>
      <c r="HH850" s="46"/>
      <c r="HI850" s="46"/>
      <c r="HJ850" s="46"/>
      <c r="HK850" s="46"/>
      <c r="HL850" s="46"/>
      <c r="HM850" s="46"/>
      <c r="HN850" s="46"/>
      <c r="HO850" s="46"/>
      <c r="HP850" s="46"/>
      <c r="HQ850" s="46"/>
      <c r="HR850" s="46"/>
      <c r="HS850" s="46"/>
      <c r="HT850" s="46"/>
      <c r="HU850" s="46"/>
      <c r="HV850" s="46"/>
      <c r="HW850" s="46"/>
      <c r="HX850" s="46"/>
      <c r="HY850" s="46"/>
      <c r="HZ850" s="46"/>
      <c r="IA850" s="46"/>
      <c r="IB850" s="46"/>
      <c r="IC850" s="46"/>
      <c r="ID850" s="46"/>
      <c r="IE850" s="46"/>
      <c r="IF850" s="46"/>
      <c r="IG850" s="46"/>
      <c r="IH850" s="46"/>
      <c r="II850" s="46"/>
      <c r="IJ850" s="46"/>
      <c r="IK850" s="46"/>
      <c r="IL850" s="46"/>
      <c r="IM850" s="46"/>
      <c r="IN850" s="46"/>
      <c r="IO850" s="46"/>
      <c r="IP850" s="46"/>
      <c r="IQ850" s="46"/>
      <c r="IR850" s="46"/>
      <c r="IS850" s="46"/>
      <c r="IT850" s="46"/>
      <c r="IU850" s="46"/>
      <c r="IV850" s="46"/>
      <c r="IW850" s="46"/>
      <c r="IX850" s="46"/>
      <c r="IY850" s="46"/>
      <c r="IZ850" s="46"/>
      <c r="JA850" s="46"/>
      <c r="JB850" s="46"/>
      <c r="JC850" s="46"/>
      <c r="JD850" s="46"/>
      <c r="JE850" s="46"/>
    </row>
    <row r="851" spans="1:265" s="7" customFormat="1" ht="15" customHeight="1" thickBot="1" x14ac:dyDescent="0.25">
      <c r="A851" s="98"/>
      <c r="B851" s="73" t="s">
        <v>374</v>
      </c>
      <c r="C851" s="118"/>
      <c r="D851" s="870" t="s">
        <v>620</v>
      </c>
      <c r="E851" s="879"/>
      <c r="F851" s="461"/>
      <c r="G851" s="473"/>
      <c r="H851" s="181" t="s">
        <v>351</v>
      </c>
      <c r="I851" s="181" t="s">
        <v>352</v>
      </c>
      <c r="J851" s="181"/>
      <c r="K851" s="639" t="s">
        <v>1831</v>
      </c>
      <c r="L851" s="219" t="s">
        <v>401</v>
      </c>
      <c r="M851" s="511" t="s">
        <v>391</v>
      </c>
      <c r="N851" s="511" t="s">
        <v>395</v>
      </c>
      <c r="O851" s="219" t="s">
        <v>348</v>
      </c>
      <c r="P851" s="2159">
        <f t="shared" si="71"/>
        <v>3</v>
      </c>
      <c r="Q851" s="325">
        <v>3</v>
      </c>
      <c r="R851" s="326"/>
      <c r="S851" s="326"/>
      <c r="T851" s="326"/>
      <c r="U851" s="326"/>
      <c r="V851" s="326"/>
      <c r="W851" s="327"/>
      <c r="X851" s="119"/>
      <c r="Y851" s="119"/>
      <c r="Z851" s="63"/>
      <c r="AA851" s="46"/>
      <c r="AB851" s="46"/>
      <c r="AC851" s="46" t="str">
        <f t="shared" si="74"/>
        <v/>
      </c>
      <c r="AD851" s="46"/>
      <c r="AE851" s="46"/>
      <c r="AF851" s="2111">
        <f t="shared" si="72"/>
        <v>3</v>
      </c>
      <c r="AG851" s="2111">
        <f t="shared" si="73"/>
        <v>0</v>
      </c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  <c r="BP851" s="46"/>
      <c r="BQ851" s="46"/>
      <c r="BR851" s="46"/>
      <c r="BS851" s="46"/>
      <c r="BT851" s="46"/>
      <c r="BU851" s="46"/>
      <c r="BV851" s="46"/>
      <c r="BW851" s="46"/>
      <c r="BX851" s="46"/>
      <c r="BY851" s="46"/>
      <c r="BZ851" s="46"/>
      <c r="CA851" s="46"/>
      <c r="CB851" s="46"/>
      <c r="CC851" s="46"/>
      <c r="CD851" s="46"/>
      <c r="CE851" s="46"/>
      <c r="CF851" s="46"/>
      <c r="CG851" s="46"/>
      <c r="CH851" s="46"/>
      <c r="CI851" s="46"/>
      <c r="CJ851" s="46"/>
      <c r="CK851" s="46"/>
      <c r="CL851" s="46"/>
      <c r="CM851" s="46"/>
      <c r="CN851" s="46"/>
      <c r="CO851" s="46"/>
      <c r="CP851" s="46"/>
      <c r="CQ851" s="46"/>
      <c r="CR851" s="46"/>
      <c r="CS851" s="46"/>
      <c r="CT851" s="46"/>
      <c r="CU851" s="46"/>
      <c r="CV851" s="46"/>
      <c r="CW851" s="46"/>
      <c r="CX851" s="46"/>
      <c r="CY851" s="46"/>
      <c r="CZ851" s="46"/>
      <c r="DA851" s="46"/>
      <c r="DB851" s="46"/>
      <c r="DC851" s="46"/>
      <c r="DD851" s="46"/>
      <c r="DE851" s="46"/>
      <c r="DF851" s="46"/>
      <c r="DG851" s="46"/>
      <c r="DH851" s="46"/>
      <c r="DI851" s="46"/>
      <c r="DJ851" s="46"/>
      <c r="DK851" s="46"/>
      <c r="DL851" s="46"/>
      <c r="DM851" s="46"/>
      <c r="DN851" s="46"/>
      <c r="DO851" s="46"/>
      <c r="DP851" s="46"/>
      <c r="DQ851" s="46"/>
      <c r="DR851" s="46"/>
      <c r="DS851" s="46"/>
      <c r="DT851" s="46"/>
      <c r="DU851" s="46"/>
      <c r="DV851" s="46"/>
      <c r="DW851" s="46"/>
      <c r="DX851" s="46"/>
      <c r="DY851" s="46"/>
      <c r="DZ851" s="46"/>
      <c r="EA851" s="46"/>
      <c r="EB851" s="46"/>
      <c r="EC851" s="46"/>
      <c r="ED851" s="46"/>
      <c r="EE851" s="46"/>
      <c r="EF851" s="46"/>
      <c r="EG851" s="46"/>
      <c r="EH851" s="46"/>
      <c r="EI851" s="46"/>
      <c r="EJ851" s="46"/>
      <c r="EK851" s="46"/>
      <c r="EL851" s="46"/>
      <c r="EM851" s="46"/>
      <c r="EN851" s="46"/>
      <c r="EO851" s="46"/>
      <c r="EP851" s="46"/>
      <c r="EQ851" s="46"/>
      <c r="ER851" s="46"/>
      <c r="ES851" s="46"/>
      <c r="ET851" s="46"/>
      <c r="EU851" s="46"/>
      <c r="EV851" s="46"/>
      <c r="EW851" s="46"/>
      <c r="EX851" s="46"/>
      <c r="EY851" s="46"/>
      <c r="EZ851" s="46"/>
      <c r="FA851" s="46"/>
      <c r="FB851" s="46"/>
      <c r="FC851" s="46"/>
      <c r="FD851" s="46"/>
      <c r="FE851" s="46"/>
      <c r="FF851" s="46"/>
      <c r="FG851" s="46"/>
      <c r="FH851" s="46"/>
      <c r="FI851" s="46"/>
      <c r="FJ851" s="46"/>
      <c r="FK851" s="46"/>
      <c r="FL851" s="46"/>
      <c r="FM851" s="46"/>
      <c r="FN851" s="46"/>
      <c r="FO851" s="46"/>
      <c r="FP851" s="46"/>
      <c r="FQ851" s="46"/>
      <c r="FR851" s="46"/>
      <c r="FS851" s="46"/>
      <c r="FT851" s="46"/>
      <c r="FU851" s="46"/>
      <c r="FV851" s="46"/>
      <c r="FW851" s="46"/>
      <c r="FX851" s="46"/>
      <c r="FY851" s="46"/>
      <c r="FZ851" s="46"/>
      <c r="GA851" s="46"/>
      <c r="GB851" s="46"/>
      <c r="GC851" s="46"/>
      <c r="GD851" s="46"/>
      <c r="GE851" s="46"/>
      <c r="GF851" s="46"/>
      <c r="GG851" s="46"/>
      <c r="GH851" s="46"/>
      <c r="GI851" s="46"/>
      <c r="GJ851" s="46"/>
      <c r="GK851" s="46"/>
      <c r="GL851" s="46"/>
      <c r="GM851" s="46"/>
      <c r="GN851" s="46"/>
      <c r="GO851" s="46"/>
      <c r="GP851" s="46"/>
      <c r="GQ851" s="46"/>
      <c r="GR851" s="46"/>
      <c r="GS851" s="46"/>
      <c r="GT851" s="46"/>
      <c r="GU851" s="46"/>
      <c r="GV851" s="46"/>
      <c r="GW851" s="46"/>
      <c r="GX851" s="46"/>
      <c r="GY851" s="46"/>
      <c r="GZ851" s="46"/>
      <c r="HA851" s="46"/>
      <c r="HB851" s="46"/>
      <c r="HC851" s="46"/>
      <c r="HD851" s="46"/>
      <c r="HE851" s="46"/>
      <c r="HF851" s="46"/>
      <c r="HG851" s="46"/>
      <c r="HH851" s="46"/>
      <c r="HI851" s="46"/>
      <c r="HJ851" s="46"/>
      <c r="HK851" s="46"/>
      <c r="HL851" s="46"/>
      <c r="HM851" s="46"/>
      <c r="HN851" s="46"/>
      <c r="HO851" s="46"/>
      <c r="HP851" s="46"/>
      <c r="HQ851" s="46"/>
      <c r="HR851" s="46"/>
      <c r="HS851" s="46"/>
      <c r="HT851" s="46"/>
      <c r="HU851" s="46"/>
      <c r="HV851" s="46"/>
      <c r="HW851" s="46"/>
      <c r="HX851" s="46"/>
      <c r="HY851" s="46"/>
      <c r="HZ851" s="46"/>
      <c r="IA851" s="46"/>
      <c r="IB851" s="46"/>
      <c r="IC851" s="46"/>
      <c r="ID851" s="46"/>
      <c r="IE851" s="46"/>
      <c r="IF851" s="46"/>
      <c r="IG851" s="46"/>
      <c r="IH851" s="46"/>
      <c r="II851" s="46"/>
      <c r="IJ851" s="46"/>
      <c r="IK851" s="46"/>
      <c r="IL851" s="46"/>
      <c r="IM851" s="46"/>
      <c r="IN851" s="46"/>
      <c r="IO851" s="46"/>
      <c r="IP851" s="46"/>
      <c r="IQ851" s="46"/>
      <c r="IR851" s="46"/>
      <c r="IS851" s="46"/>
      <c r="IT851" s="46"/>
      <c r="IU851" s="46"/>
      <c r="IV851" s="46"/>
      <c r="IW851" s="46"/>
      <c r="IX851" s="46"/>
      <c r="IY851" s="46"/>
      <c r="IZ851" s="46"/>
      <c r="JA851" s="46"/>
      <c r="JB851" s="46"/>
      <c r="JC851" s="46"/>
      <c r="JD851" s="46"/>
      <c r="JE851" s="46"/>
    </row>
    <row r="852" spans="1:265" s="7" customFormat="1" ht="15" customHeight="1" thickBot="1" x14ac:dyDescent="0.25">
      <c r="A852" s="98"/>
      <c r="B852" s="73" t="s">
        <v>374</v>
      </c>
      <c r="C852" s="118"/>
      <c r="D852" s="870" t="s">
        <v>620</v>
      </c>
      <c r="E852" s="879"/>
      <c r="F852" s="461"/>
      <c r="G852" s="473"/>
      <c r="H852" s="181" t="s">
        <v>351</v>
      </c>
      <c r="I852" s="181" t="s">
        <v>394</v>
      </c>
      <c r="J852" s="181"/>
      <c r="K852" s="219" t="s">
        <v>1397</v>
      </c>
      <c r="L852" s="219" t="s">
        <v>401</v>
      </c>
      <c r="M852" s="511">
        <v>7</v>
      </c>
      <c r="N852" s="511" t="s">
        <v>98</v>
      </c>
      <c r="O852" s="219" t="s">
        <v>348</v>
      </c>
      <c r="P852" s="2159">
        <f t="shared" si="71"/>
        <v>5</v>
      </c>
      <c r="Q852" s="325">
        <v>3</v>
      </c>
      <c r="R852" s="326">
        <v>2</v>
      </c>
      <c r="S852" s="326"/>
      <c r="T852" s="326"/>
      <c r="U852" s="326"/>
      <c r="V852" s="326"/>
      <c r="W852" s="327"/>
      <c r="X852" s="119"/>
      <c r="Y852" s="119"/>
      <c r="Z852" s="63"/>
      <c r="AA852" s="46"/>
      <c r="AB852" s="46"/>
      <c r="AC852" s="46" t="str">
        <f t="shared" si="74"/>
        <v/>
      </c>
      <c r="AD852" s="46"/>
      <c r="AE852" s="46"/>
      <c r="AF852" s="2111">
        <f t="shared" si="72"/>
        <v>5</v>
      </c>
      <c r="AG852" s="2111">
        <f t="shared" si="73"/>
        <v>0</v>
      </c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  <c r="HJ852" s="46"/>
      <c r="HK852" s="46"/>
      <c r="HL852" s="46"/>
      <c r="HM852" s="46"/>
      <c r="HN852" s="46"/>
      <c r="HO852" s="46"/>
      <c r="HP852" s="46"/>
      <c r="HQ852" s="46"/>
      <c r="HR852" s="46"/>
      <c r="HS852" s="46"/>
      <c r="HT852" s="46"/>
      <c r="HU852" s="46"/>
      <c r="HV852" s="46"/>
      <c r="HW852" s="46"/>
      <c r="HX852" s="46"/>
      <c r="HY852" s="46"/>
      <c r="HZ852" s="46"/>
      <c r="IA852" s="46"/>
      <c r="IB852" s="46"/>
      <c r="IC852" s="46"/>
      <c r="ID852" s="46"/>
      <c r="IE852" s="46"/>
      <c r="IF852" s="46"/>
      <c r="IG852" s="46"/>
      <c r="IH852" s="46"/>
      <c r="II852" s="46"/>
      <c r="IJ852" s="46"/>
      <c r="IK852" s="46"/>
      <c r="IL852" s="46"/>
      <c r="IM852" s="46"/>
      <c r="IN852" s="46"/>
      <c r="IO852" s="46"/>
      <c r="IP852" s="46"/>
      <c r="IQ852" s="46"/>
      <c r="IR852" s="46"/>
      <c r="IS852" s="46"/>
      <c r="IT852" s="46"/>
      <c r="IU852" s="46"/>
      <c r="IV852" s="46"/>
      <c r="IW852" s="46"/>
      <c r="IX852" s="46"/>
      <c r="IY852" s="46"/>
      <c r="IZ852" s="46"/>
      <c r="JA852" s="46"/>
      <c r="JB852" s="46"/>
      <c r="JC852" s="46"/>
      <c r="JD852" s="46"/>
      <c r="JE852" s="46"/>
    </row>
    <row r="853" spans="1:265" s="7" customFormat="1" ht="15" customHeight="1" thickBot="1" x14ac:dyDescent="0.25">
      <c r="A853" s="98"/>
      <c r="B853" s="73" t="s">
        <v>374</v>
      </c>
      <c r="C853" s="118"/>
      <c r="D853" s="870" t="s">
        <v>620</v>
      </c>
      <c r="E853" s="879"/>
      <c r="F853" s="461"/>
      <c r="G853" s="473"/>
      <c r="H853" s="181" t="s">
        <v>351</v>
      </c>
      <c r="I853" s="181" t="s">
        <v>394</v>
      </c>
      <c r="J853" s="181"/>
      <c r="K853" s="219" t="s">
        <v>1626</v>
      </c>
      <c r="L853" s="219" t="s">
        <v>401</v>
      </c>
      <c r="M853" s="511" t="s">
        <v>396</v>
      </c>
      <c r="N853" s="511" t="s">
        <v>24</v>
      </c>
      <c r="O853" s="219" t="s">
        <v>348</v>
      </c>
      <c r="P853" s="2159">
        <f t="shared" si="71"/>
        <v>2</v>
      </c>
      <c r="Q853" s="325">
        <v>2</v>
      </c>
      <c r="R853" s="326"/>
      <c r="S853" s="326"/>
      <c r="T853" s="326"/>
      <c r="U853" s="326"/>
      <c r="V853" s="326"/>
      <c r="W853" s="327"/>
      <c r="X853" s="119"/>
      <c r="Y853" s="119"/>
      <c r="Z853" s="63"/>
      <c r="AA853" s="46"/>
      <c r="AB853" s="46"/>
      <c r="AC853" s="46" t="str">
        <f t="shared" si="74"/>
        <v/>
      </c>
      <c r="AD853" s="46"/>
      <c r="AE853" s="46"/>
      <c r="AF853" s="2111">
        <f t="shared" si="72"/>
        <v>2</v>
      </c>
      <c r="AG853" s="2111">
        <f t="shared" si="73"/>
        <v>0</v>
      </c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  <c r="BP853" s="46"/>
      <c r="BQ853" s="46"/>
      <c r="BR853" s="46"/>
      <c r="BS853" s="46"/>
      <c r="BT853" s="46"/>
      <c r="BU853" s="46"/>
      <c r="BV853" s="46"/>
      <c r="BW853" s="46"/>
      <c r="BX853" s="46"/>
      <c r="BY853" s="46"/>
      <c r="BZ853" s="46"/>
      <c r="CA853" s="46"/>
      <c r="CB853" s="46"/>
      <c r="CC853" s="46"/>
      <c r="CD853" s="46"/>
      <c r="CE853" s="46"/>
      <c r="CF853" s="46"/>
      <c r="CG853" s="46"/>
      <c r="CH853" s="46"/>
      <c r="CI853" s="46"/>
      <c r="CJ853" s="46"/>
      <c r="CK853" s="46"/>
      <c r="CL853" s="46"/>
      <c r="CM853" s="46"/>
      <c r="CN853" s="46"/>
      <c r="CO853" s="46"/>
      <c r="CP853" s="46"/>
      <c r="CQ853" s="46"/>
      <c r="CR853" s="46"/>
      <c r="CS853" s="46"/>
      <c r="CT853" s="46"/>
      <c r="CU853" s="46"/>
      <c r="CV853" s="46"/>
      <c r="CW853" s="46"/>
      <c r="CX853" s="46"/>
      <c r="CY853" s="46"/>
      <c r="CZ853" s="46"/>
      <c r="DA853" s="46"/>
      <c r="DB853" s="46"/>
      <c r="DC853" s="46"/>
      <c r="DD853" s="46"/>
      <c r="DE853" s="46"/>
      <c r="DF853" s="46"/>
      <c r="DG853" s="46"/>
      <c r="DH853" s="46"/>
      <c r="DI853" s="46"/>
      <c r="DJ853" s="46"/>
      <c r="DK853" s="46"/>
      <c r="DL853" s="46"/>
      <c r="DM853" s="46"/>
      <c r="DN853" s="46"/>
      <c r="DO853" s="46"/>
      <c r="DP853" s="46"/>
      <c r="DQ853" s="46"/>
      <c r="DR853" s="46"/>
      <c r="DS853" s="46"/>
      <c r="DT853" s="46"/>
      <c r="DU853" s="46"/>
      <c r="DV853" s="46"/>
      <c r="DW853" s="46"/>
      <c r="DX853" s="46"/>
      <c r="DY853" s="46"/>
      <c r="DZ853" s="46"/>
      <c r="EA853" s="46"/>
      <c r="EB853" s="46"/>
      <c r="EC853" s="46"/>
      <c r="ED853" s="46"/>
      <c r="EE853" s="46"/>
      <c r="EF853" s="46"/>
      <c r="EG853" s="46"/>
      <c r="EH853" s="46"/>
      <c r="EI853" s="46"/>
      <c r="EJ853" s="46"/>
      <c r="EK853" s="46"/>
      <c r="EL853" s="46"/>
      <c r="EM853" s="46"/>
      <c r="EN853" s="46"/>
      <c r="EO853" s="46"/>
      <c r="EP853" s="46"/>
      <c r="EQ853" s="46"/>
      <c r="ER853" s="46"/>
      <c r="ES853" s="46"/>
      <c r="ET853" s="46"/>
      <c r="EU853" s="46"/>
      <c r="EV853" s="46"/>
      <c r="EW853" s="46"/>
      <c r="EX853" s="46"/>
      <c r="EY853" s="46"/>
      <c r="EZ853" s="46"/>
      <c r="FA853" s="46"/>
      <c r="FB853" s="46"/>
      <c r="FC853" s="46"/>
      <c r="FD853" s="46"/>
      <c r="FE853" s="46"/>
      <c r="FF853" s="46"/>
      <c r="FG853" s="46"/>
      <c r="FH853" s="46"/>
      <c r="FI853" s="46"/>
      <c r="FJ853" s="46"/>
      <c r="FK853" s="46"/>
      <c r="FL853" s="46"/>
      <c r="FM853" s="46"/>
      <c r="FN853" s="46"/>
      <c r="FO853" s="46"/>
      <c r="FP853" s="46"/>
      <c r="FQ853" s="46"/>
      <c r="FR853" s="46"/>
      <c r="FS853" s="46"/>
      <c r="FT853" s="46"/>
      <c r="FU853" s="46"/>
      <c r="FV853" s="46"/>
      <c r="FW853" s="46"/>
      <c r="FX853" s="46"/>
      <c r="FY853" s="46"/>
      <c r="FZ853" s="46"/>
      <c r="GA853" s="46"/>
      <c r="GB853" s="46"/>
      <c r="GC853" s="46"/>
      <c r="GD853" s="46"/>
      <c r="GE853" s="46"/>
      <c r="GF853" s="46"/>
      <c r="GG853" s="46"/>
      <c r="GH853" s="46"/>
      <c r="GI853" s="46"/>
      <c r="GJ853" s="46"/>
      <c r="GK853" s="46"/>
      <c r="GL853" s="46"/>
      <c r="GM853" s="46"/>
      <c r="GN853" s="46"/>
      <c r="GO853" s="46"/>
      <c r="GP853" s="46"/>
      <c r="GQ853" s="46"/>
      <c r="GR853" s="46"/>
      <c r="GS853" s="46"/>
      <c r="GT853" s="46"/>
      <c r="GU853" s="46"/>
      <c r="GV853" s="46"/>
      <c r="GW853" s="46"/>
      <c r="GX853" s="46"/>
      <c r="GY853" s="46"/>
      <c r="GZ853" s="46"/>
      <c r="HA853" s="46"/>
      <c r="HB853" s="46"/>
      <c r="HC853" s="46"/>
      <c r="HD853" s="46"/>
      <c r="HE853" s="46"/>
      <c r="HF853" s="46"/>
      <c r="HG853" s="46"/>
      <c r="HH853" s="46"/>
      <c r="HI853" s="46"/>
      <c r="HJ853" s="46"/>
      <c r="HK853" s="46"/>
      <c r="HL853" s="46"/>
      <c r="HM853" s="46"/>
      <c r="HN853" s="46"/>
      <c r="HO853" s="46"/>
      <c r="HP853" s="46"/>
      <c r="HQ853" s="46"/>
      <c r="HR853" s="46"/>
      <c r="HS853" s="46"/>
      <c r="HT853" s="46"/>
      <c r="HU853" s="46"/>
      <c r="HV853" s="46"/>
      <c r="HW853" s="46"/>
      <c r="HX853" s="46"/>
      <c r="HY853" s="46"/>
      <c r="HZ853" s="46"/>
      <c r="IA853" s="46"/>
      <c r="IB853" s="46"/>
      <c r="IC853" s="46"/>
      <c r="ID853" s="46"/>
      <c r="IE853" s="46"/>
      <c r="IF853" s="46"/>
      <c r="IG853" s="46"/>
      <c r="IH853" s="46"/>
      <c r="II853" s="46"/>
      <c r="IJ853" s="46"/>
      <c r="IK853" s="46"/>
      <c r="IL853" s="46"/>
      <c r="IM853" s="46"/>
      <c r="IN853" s="46"/>
      <c r="IO853" s="46"/>
      <c r="IP853" s="46"/>
      <c r="IQ853" s="46"/>
      <c r="IR853" s="46"/>
      <c r="IS853" s="46"/>
      <c r="IT853" s="46"/>
      <c r="IU853" s="46"/>
      <c r="IV853" s="46"/>
      <c r="IW853" s="46"/>
      <c r="IX853" s="46"/>
      <c r="IY853" s="46"/>
      <c r="IZ853" s="46"/>
      <c r="JA853" s="46"/>
      <c r="JB853" s="46"/>
      <c r="JC853" s="46"/>
      <c r="JD853" s="46"/>
      <c r="JE853" s="46"/>
    </row>
    <row r="854" spans="1:265" s="7" customFormat="1" ht="15" customHeight="1" thickBot="1" x14ac:dyDescent="0.25">
      <c r="A854" s="98"/>
      <c r="B854" s="73" t="s">
        <v>374</v>
      </c>
      <c r="C854" s="118"/>
      <c r="D854" s="870" t="s">
        <v>620</v>
      </c>
      <c r="E854" s="879"/>
      <c r="F854" s="461"/>
      <c r="G854" s="473"/>
      <c r="H854" s="181" t="s">
        <v>351</v>
      </c>
      <c r="I854" s="181" t="s">
        <v>1371</v>
      </c>
      <c r="J854" s="1759" t="s">
        <v>1424</v>
      </c>
      <c r="K854" s="742" t="s">
        <v>1508</v>
      </c>
      <c r="L854" s="219"/>
      <c r="M854" s="511"/>
      <c r="N854" s="511"/>
      <c r="O854" s="219"/>
      <c r="P854" s="2159">
        <f t="shared" si="71"/>
        <v>0</v>
      </c>
      <c r="Q854" s="325"/>
      <c r="R854" s="326"/>
      <c r="S854" s="326"/>
      <c r="T854" s="326"/>
      <c r="U854" s="326"/>
      <c r="V854" s="326"/>
      <c r="W854" s="327">
        <v>4</v>
      </c>
      <c r="X854" s="119"/>
      <c r="Y854" s="119"/>
      <c r="Z854" s="63"/>
      <c r="AA854" s="46"/>
      <c r="AB854" s="46"/>
      <c r="AC854" s="46" t="str">
        <f t="shared" si="74"/>
        <v/>
      </c>
      <c r="AD854" s="46"/>
      <c r="AE854" s="46"/>
      <c r="AF854" s="2111">
        <f t="shared" si="72"/>
        <v>0</v>
      </c>
      <c r="AG854" s="2111">
        <f t="shared" si="73"/>
        <v>4</v>
      </c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  <c r="BP854" s="46"/>
      <c r="BQ854" s="46"/>
      <c r="BR854" s="46"/>
      <c r="BS854" s="46"/>
      <c r="BT854" s="46"/>
      <c r="BU854" s="46"/>
      <c r="BV854" s="46"/>
      <c r="BW854" s="46"/>
      <c r="BX854" s="46"/>
      <c r="BY854" s="46"/>
      <c r="BZ854" s="46"/>
      <c r="CA854" s="46"/>
      <c r="CB854" s="46"/>
      <c r="CC854" s="46"/>
      <c r="CD854" s="46"/>
      <c r="CE854" s="46"/>
      <c r="CF854" s="46"/>
      <c r="CG854" s="46"/>
      <c r="CH854" s="46"/>
      <c r="CI854" s="46"/>
      <c r="CJ854" s="46"/>
      <c r="CK854" s="46"/>
      <c r="CL854" s="46"/>
      <c r="CM854" s="46"/>
      <c r="CN854" s="46"/>
      <c r="CO854" s="46"/>
      <c r="CP854" s="46"/>
      <c r="CQ854" s="46"/>
      <c r="CR854" s="46"/>
      <c r="CS854" s="46"/>
      <c r="CT854" s="46"/>
      <c r="CU854" s="46"/>
      <c r="CV854" s="46"/>
      <c r="CW854" s="46"/>
      <c r="CX854" s="46"/>
      <c r="CY854" s="46"/>
      <c r="CZ854" s="46"/>
      <c r="DA854" s="46"/>
      <c r="DB854" s="46"/>
      <c r="DC854" s="46"/>
      <c r="DD854" s="46"/>
      <c r="DE854" s="46"/>
      <c r="DF854" s="46"/>
      <c r="DG854" s="46"/>
      <c r="DH854" s="46"/>
      <c r="DI854" s="46"/>
      <c r="DJ854" s="46"/>
      <c r="DK854" s="46"/>
      <c r="DL854" s="46"/>
      <c r="DM854" s="46"/>
      <c r="DN854" s="46"/>
      <c r="DO854" s="46"/>
      <c r="DP854" s="46"/>
      <c r="DQ854" s="46"/>
      <c r="DR854" s="46"/>
      <c r="DS854" s="46"/>
      <c r="DT854" s="46"/>
      <c r="DU854" s="46"/>
      <c r="DV854" s="46"/>
      <c r="DW854" s="46"/>
      <c r="DX854" s="46"/>
      <c r="DY854" s="46"/>
      <c r="DZ854" s="46"/>
      <c r="EA854" s="46"/>
      <c r="EB854" s="46"/>
      <c r="EC854" s="46"/>
      <c r="ED854" s="46"/>
      <c r="EE854" s="46"/>
      <c r="EF854" s="46"/>
      <c r="EG854" s="46"/>
      <c r="EH854" s="46"/>
      <c r="EI854" s="46"/>
      <c r="EJ854" s="46"/>
      <c r="EK854" s="46"/>
      <c r="EL854" s="46"/>
      <c r="EM854" s="46"/>
      <c r="EN854" s="46"/>
      <c r="EO854" s="46"/>
      <c r="EP854" s="46"/>
      <c r="EQ854" s="46"/>
      <c r="ER854" s="46"/>
      <c r="ES854" s="46"/>
      <c r="ET854" s="46"/>
      <c r="EU854" s="46"/>
      <c r="EV854" s="46"/>
      <c r="EW854" s="46"/>
      <c r="EX854" s="46"/>
      <c r="EY854" s="46"/>
      <c r="EZ854" s="46"/>
      <c r="FA854" s="46"/>
      <c r="FB854" s="46"/>
      <c r="FC854" s="46"/>
      <c r="FD854" s="46"/>
      <c r="FE854" s="46"/>
      <c r="FF854" s="46"/>
      <c r="FG854" s="46"/>
      <c r="FH854" s="46"/>
      <c r="FI854" s="46"/>
      <c r="FJ854" s="46"/>
      <c r="FK854" s="46"/>
      <c r="FL854" s="46"/>
      <c r="FM854" s="46"/>
      <c r="FN854" s="46"/>
      <c r="FO854" s="46"/>
      <c r="FP854" s="46"/>
      <c r="FQ854" s="46"/>
      <c r="FR854" s="46"/>
      <c r="FS854" s="46"/>
      <c r="FT854" s="46"/>
      <c r="FU854" s="46"/>
      <c r="FV854" s="46"/>
      <c r="FW854" s="46"/>
      <c r="FX854" s="46"/>
      <c r="FY854" s="46"/>
      <c r="FZ854" s="46"/>
      <c r="GA854" s="46"/>
      <c r="GB854" s="46"/>
      <c r="GC854" s="46"/>
      <c r="GD854" s="46"/>
      <c r="GE854" s="46"/>
      <c r="GF854" s="46"/>
      <c r="GG854" s="46"/>
      <c r="GH854" s="46"/>
      <c r="GI854" s="46"/>
      <c r="GJ854" s="46"/>
      <c r="GK854" s="46"/>
      <c r="GL854" s="46"/>
      <c r="GM854" s="46"/>
      <c r="GN854" s="46"/>
      <c r="GO854" s="46"/>
      <c r="GP854" s="46"/>
      <c r="GQ854" s="46"/>
      <c r="GR854" s="46"/>
      <c r="GS854" s="46"/>
      <c r="GT854" s="46"/>
      <c r="GU854" s="46"/>
      <c r="GV854" s="46"/>
      <c r="GW854" s="46"/>
      <c r="GX854" s="46"/>
      <c r="GY854" s="46"/>
      <c r="GZ854" s="46"/>
      <c r="HA854" s="46"/>
      <c r="HB854" s="46"/>
      <c r="HC854" s="46"/>
      <c r="HD854" s="46"/>
      <c r="HE854" s="46"/>
      <c r="HF854" s="46"/>
      <c r="HG854" s="46"/>
      <c r="HH854" s="46"/>
      <c r="HI854" s="46"/>
      <c r="HJ854" s="46"/>
      <c r="HK854" s="46"/>
      <c r="HL854" s="46"/>
      <c r="HM854" s="46"/>
      <c r="HN854" s="46"/>
      <c r="HO854" s="46"/>
      <c r="HP854" s="46"/>
      <c r="HQ854" s="46"/>
      <c r="HR854" s="46"/>
      <c r="HS854" s="46"/>
      <c r="HT854" s="46"/>
      <c r="HU854" s="46"/>
      <c r="HV854" s="46"/>
      <c r="HW854" s="46"/>
      <c r="HX854" s="46"/>
      <c r="HY854" s="46"/>
      <c r="HZ854" s="46"/>
      <c r="IA854" s="46"/>
      <c r="IB854" s="46"/>
      <c r="IC854" s="46"/>
      <c r="ID854" s="46"/>
      <c r="IE854" s="46"/>
      <c r="IF854" s="46"/>
      <c r="IG854" s="46"/>
      <c r="IH854" s="46"/>
      <c r="II854" s="46"/>
      <c r="IJ854" s="46"/>
      <c r="IK854" s="46"/>
      <c r="IL854" s="46"/>
      <c r="IM854" s="46"/>
      <c r="IN854" s="46"/>
      <c r="IO854" s="46"/>
      <c r="IP854" s="46"/>
      <c r="IQ854" s="46"/>
      <c r="IR854" s="46"/>
      <c r="IS854" s="46"/>
      <c r="IT854" s="46"/>
      <c r="IU854" s="46"/>
      <c r="IV854" s="46"/>
      <c r="IW854" s="46"/>
      <c r="IX854" s="46"/>
      <c r="IY854" s="46"/>
      <c r="IZ854" s="46"/>
      <c r="JA854" s="46"/>
      <c r="JB854" s="46"/>
      <c r="JC854" s="46"/>
      <c r="JD854" s="46"/>
      <c r="JE854" s="46"/>
    </row>
    <row r="855" spans="1:265" s="7" customFormat="1" ht="15" customHeight="1" thickBot="1" x14ac:dyDescent="0.25">
      <c r="A855" s="98"/>
      <c r="B855" s="73" t="s">
        <v>374</v>
      </c>
      <c r="C855" s="118"/>
      <c r="D855" s="870" t="s">
        <v>620</v>
      </c>
      <c r="E855" s="879"/>
      <c r="F855" s="461"/>
      <c r="G855" s="473"/>
      <c r="H855" s="181" t="s">
        <v>351</v>
      </c>
      <c r="I855" s="181" t="s">
        <v>1371</v>
      </c>
      <c r="J855" s="1757" t="s">
        <v>1424</v>
      </c>
      <c r="K855" s="219" t="s">
        <v>1507</v>
      </c>
      <c r="L855" s="219"/>
      <c r="M855" s="511"/>
      <c r="N855" s="511"/>
      <c r="O855" s="219"/>
      <c r="P855" s="2159">
        <f t="shared" si="71"/>
        <v>0</v>
      </c>
      <c r="Q855" s="325"/>
      <c r="R855" s="326"/>
      <c r="S855" s="326"/>
      <c r="T855" s="326"/>
      <c r="U855" s="326"/>
      <c r="V855" s="326"/>
      <c r="W855" s="327">
        <v>6</v>
      </c>
      <c r="X855" s="119"/>
      <c r="Y855" s="119"/>
      <c r="Z855" s="63"/>
      <c r="AA855" s="46"/>
      <c r="AB855" s="46"/>
      <c r="AC855" s="46" t="str">
        <f t="shared" si="74"/>
        <v/>
      </c>
      <c r="AD855" s="46"/>
      <c r="AE855" s="46"/>
      <c r="AF855" s="2111">
        <f t="shared" si="72"/>
        <v>0</v>
      </c>
      <c r="AG855" s="2111">
        <f t="shared" si="73"/>
        <v>6</v>
      </c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  <c r="HJ855" s="46"/>
      <c r="HK855" s="46"/>
      <c r="HL855" s="46"/>
      <c r="HM855" s="46"/>
      <c r="HN855" s="46"/>
      <c r="HO855" s="46"/>
      <c r="HP855" s="46"/>
      <c r="HQ855" s="46"/>
      <c r="HR855" s="46"/>
      <c r="HS855" s="46"/>
      <c r="HT855" s="46"/>
      <c r="HU855" s="46"/>
      <c r="HV855" s="46"/>
      <c r="HW855" s="46"/>
      <c r="HX855" s="46"/>
      <c r="HY855" s="46"/>
      <c r="HZ855" s="46"/>
      <c r="IA855" s="46"/>
      <c r="IB855" s="46"/>
      <c r="IC855" s="46"/>
      <c r="ID855" s="46"/>
      <c r="IE855" s="46"/>
      <c r="IF855" s="46"/>
      <c r="IG855" s="46"/>
      <c r="IH855" s="46"/>
      <c r="II855" s="46"/>
      <c r="IJ855" s="46"/>
      <c r="IK855" s="46"/>
      <c r="IL855" s="46"/>
      <c r="IM855" s="46"/>
      <c r="IN855" s="46"/>
      <c r="IO855" s="46"/>
      <c r="IP855" s="46"/>
      <c r="IQ855" s="46"/>
      <c r="IR855" s="46"/>
      <c r="IS855" s="46"/>
      <c r="IT855" s="46"/>
      <c r="IU855" s="46"/>
      <c r="IV855" s="46"/>
      <c r="IW855" s="46"/>
      <c r="IX855" s="46"/>
      <c r="IY855" s="46"/>
      <c r="IZ855" s="46"/>
      <c r="JA855" s="46"/>
      <c r="JB855" s="46"/>
      <c r="JC855" s="46"/>
      <c r="JD855" s="46"/>
      <c r="JE855" s="46"/>
    </row>
    <row r="856" spans="1:265" s="7" customFormat="1" ht="15" customHeight="1" thickBot="1" x14ac:dyDescent="0.25">
      <c r="A856" s="98"/>
      <c r="B856" s="73" t="s">
        <v>374</v>
      </c>
      <c r="C856" s="118"/>
      <c r="D856" s="870" t="s">
        <v>620</v>
      </c>
      <c r="E856" s="879"/>
      <c r="F856" s="461"/>
      <c r="G856" s="473"/>
      <c r="H856" s="181" t="s">
        <v>351</v>
      </c>
      <c r="I856" s="181" t="s">
        <v>1371</v>
      </c>
      <c r="J856" s="1740" t="s">
        <v>1425</v>
      </c>
      <c r="K856" s="219" t="s">
        <v>1732</v>
      </c>
      <c r="L856" s="219"/>
      <c r="M856" s="511"/>
      <c r="N856" s="511"/>
      <c r="O856" s="219"/>
      <c r="P856" s="2159">
        <f t="shared" si="71"/>
        <v>0</v>
      </c>
      <c r="Q856" s="325"/>
      <c r="R856" s="326"/>
      <c r="S856" s="326"/>
      <c r="T856" s="326">
        <v>5</v>
      </c>
      <c r="U856" s="326"/>
      <c r="V856" s="326"/>
      <c r="W856" s="327"/>
      <c r="X856" s="119"/>
      <c r="Y856" s="119"/>
      <c r="Z856" s="63"/>
      <c r="AA856" s="46"/>
      <c r="AB856" s="46"/>
      <c r="AC856" s="46" t="str">
        <f t="shared" si="74"/>
        <v/>
      </c>
      <c r="AD856" s="46" t="s">
        <v>2077</v>
      </c>
      <c r="AE856" s="46"/>
      <c r="AF856" s="2111">
        <f t="shared" si="72"/>
        <v>0</v>
      </c>
      <c r="AG856" s="2111">
        <f t="shared" si="73"/>
        <v>0</v>
      </c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6"/>
      <c r="CR856" s="46"/>
      <c r="CS856" s="46"/>
      <c r="CT856" s="46"/>
      <c r="CU856" s="46"/>
      <c r="CV856" s="46"/>
      <c r="CW856" s="46"/>
      <c r="CX856" s="46"/>
      <c r="CY856" s="46"/>
      <c r="CZ856" s="46"/>
      <c r="DA856" s="46"/>
      <c r="DB856" s="46"/>
      <c r="DC856" s="46"/>
      <c r="DD856" s="46"/>
      <c r="DE856" s="46"/>
      <c r="DF856" s="46"/>
      <c r="DG856" s="46"/>
      <c r="DH856" s="46"/>
      <c r="DI856" s="46"/>
      <c r="DJ856" s="46"/>
      <c r="DK856" s="46"/>
      <c r="DL856" s="46"/>
      <c r="DM856" s="46"/>
      <c r="DN856" s="46"/>
      <c r="DO856" s="46"/>
      <c r="DP856" s="46"/>
      <c r="DQ856" s="46"/>
      <c r="DR856" s="46"/>
      <c r="DS856" s="46"/>
      <c r="DT856" s="46"/>
      <c r="DU856" s="46"/>
      <c r="DV856" s="46"/>
      <c r="DW856" s="46"/>
      <c r="DX856" s="46"/>
      <c r="DY856" s="46"/>
      <c r="DZ856" s="46"/>
      <c r="EA856" s="46"/>
      <c r="EB856" s="46"/>
      <c r="EC856" s="46"/>
      <c r="ED856" s="46"/>
      <c r="EE856" s="46"/>
      <c r="EF856" s="46"/>
      <c r="EG856" s="46"/>
      <c r="EH856" s="46"/>
      <c r="EI856" s="46"/>
      <c r="EJ856" s="46"/>
      <c r="EK856" s="46"/>
      <c r="EL856" s="46"/>
      <c r="EM856" s="46"/>
      <c r="EN856" s="46"/>
      <c r="EO856" s="46"/>
      <c r="EP856" s="46"/>
      <c r="EQ856" s="46"/>
      <c r="ER856" s="46"/>
      <c r="ES856" s="46"/>
      <c r="ET856" s="46"/>
      <c r="EU856" s="46"/>
      <c r="EV856" s="46"/>
      <c r="EW856" s="46"/>
      <c r="EX856" s="46"/>
      <c r="EY856" s="46"/>
      <c r="EZ856" s="46"/>
      <c r="FA856" s="46"/>
      <c r="FB856" s="46"/>
      <c r="FC856" s="46"/>
      <c r="FD856" s="46"/>
      <c r="FE856" s="46"/>
      <c r="FF856" s="46"/>
      <c r="FG856" s="46"/>
      <c r="FH856" s="46"/>
      <c r="FI856" s="46"/>
      <c r="FJ856" s="46"/>
      <c r="FK856" s="46"/>
      <c r="FL856" s="46"/>
      <c r="FM856" s="46"/>
      <c r="FN856" s="46"/>
      <c r="FO856" s="46"/>
      <c r="FP856" s="46"/>
      <c r="FQ856" s="46"/>
      <c r="FR856" s="46"/>
      <c r="FS856" s="46"/>
      <c r="FT856" s="46"/>
      <c r="FU856" s="46"/>
      <c r="FV856" s="46"/>
      <c r="FW856" s="46"/>
      <c r="FX856" s="46"/>
      <c r="FY856" s="46"/>
      <c r="FZ856" s="46"/>
      <c r="GA856" s="46"/>
      <c r="GB856" s="46"/>
      <c r="GC856" s="46"/>
      <c r="GD856" s="46"/>
      <c r="GE856" s="46"/>
      <c r="GF856" s="46"/>
      <c r="GG856" s="46"/>
      <c r="GH856" s="46"/>
      <c r="GI856" s="46"/>
      <c r="GJ856" s="46"/>
      <c r="GK856" s="46"/>
      <c r="GL856" s="46"/>
      <c r="GM856" s="46"/>
      <c r="GN856" s="46"/>
      <c r="GO856" s="46"/>
      <c r="GP856" s="46"/>
      <c r="GQ856" s="46"/>
      <c r="GR856" s="46"/>
      <c r="GS856" s="46"/>
      <c r="GT856" s="46"/>
      <c r="GU856" s="46"/>
      <c r="GV856" s="46"/>
      <c r="GW856" s="46"/>
      <c r="GX856" s="46"/>
      <c r="GY856" s="46"/>
      <c r="GZ856" s="46"/>
      <c r="HA856" s="46"/>
      <c r="HB856" s="46"/>
      <c r="HC856" s="46"/>
      <c r="HD856" s="46"/>
      <c r="HE856" s="46"/>
      <c r="HF856" s="46"/>
      <c r="HG856" s="46"/>
      <c r="HH856" s="46"/>
      <c r="HI856" s="46"/>
      <c r="HJ856" s="46"/>
      <c r="HK856" s="46"/>
      <c r="HL856" s="46"/>
      <c r="HM856" s="46"/>
      <c r="HN856" s="46"/>
      <c r="HO856" s="46"/>
      <c r="HP856" s="46"/>
      <c r="HQ856" s="46"/>
      <c r="HR856" s="46"/>
      <c r="HS856" s="46"/>
      <c r="HT856" s="46"/>
      <c r="HU856" s="46"/>
      <c r="HV856" s="46"/>
      <c r="HW856" s="46"/>
      <c r="HX856" s="46"/>
      <c r="HY856" s="46"/>
      <c r="HZ856" s="46"/>
      <c r="IA856" s="46"/>
      <c r="IB856" s="46"/>
      <c r="IC856" s="46"/>
      <c r="ID856" s="46"/>
      <c r="IE856" s="46"/>
      <c r="IF856" s="46"/>
      <c r="IG856" s="46"/>
      <c r="IH856" s="46"/>
      <c r="II856" s="46"/>
      <c r="IJ856" s="46"/>
      <c r="IK856" s="46"/>
      <c r="IL856" s="46"/>
      <c r="IM856" s="46"/>
      <c r="IN856" s="46"/>
      <c r="IO856" s="46"/>
      <c r="IP856" s="46"/>
      <c r="IQ856" s="46"/>
      <c r="IR856" s="46"/>
      <c r="IS856" s="46"/>
      <c r="IT856" s="46"/>
      <c r="IU856" s="46"/>
      <c r="IV856" s="46"/>
      <c r="IW856" s="46"/>
      <c r="IX856" s="46"/>
      <c r="IY856" s="46"/>
      <c r="IZ856" s="46"/>
      <c r="JA856" s="46"/>
      <c r="JB856" s="46"/>
      <c r="JC856" s="46"/>
      <c r="JD856" s="46"/>
      <c r="JE856" s="46"/>
    </row>
    <row r="857" spans="1:265" s="7" customFormat="1" ht="15" customHeight="1" thickBot="1" x14ac:dyDescent="0.25">
      <c r="A857" s="98"/>
      <c r="B857" s="73" t="s">
        <v>374</v>
      </c>
      <c r="C857" s="118"/>
      <c r="D857" s="870" t="s">
        <v>620</v>
      </c>
      <c r="E857" s="879"/>
      <c r="F857" s="461"/>
      <c r="G857" s="473"/>
      <c r="H857" s="181" t="s">
        <v>351</v>
      </c>
      <c r="I857" s="181" t="s">
        <v>1371</v>
      </c>
      <c r="J857" s="1756" t="s">
        <v>1424</v>
      </c>
      <c r="K857" s="212" t="s">
        <v>1505</v>
      </c>
      <c r="L857" s="219"/>
      <c r="M857" s="511"/>
      <c r="N857" s="511"/>
      <c r="O857" s="219"/>
      <c r="P857" s="2159">
        <f t="shared" si="71"/>
        <v>0</v>
      </c>
      <c r="Q857" s="325"/>
      <c r="R857" s="326"/>
      <c r="S857" s="326">
        <v>4</v>
      </c>
      <c r="T857" s="326"/>
      <c r="U857" s="326"/>
      <c r="V857" s="326"/>
      <c r="W857" s="327"/>
      <c r="X857" s="119"/>
      <c r="Y857" s="119"/>
      <c r="Z857" s="63"/>
      <c r="AA857" s="46"/>
      <c r="AB857" s="46"/>
      <c r="AC857" s="46" t="str">
        <f t="shared" si="74"/>
        <v/>
      </c>
      <c r="AD857" s="46"/>
      <c r="AE857" s="46"/>
      <c r="AF857" s="2111">
        <f t="shared" si="72"/>
        <v>0</v>
      </c>
      <c r="AG857" s="2111">
        <f t="shared" si="73"/>
        <v>4</v>
      </c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  <c r="CB857" s="46"/>
      <c r="CC857" s="46"/>
      <c r="CD857" s="46"/>
      <c r="CE857" s="46"/>
      <c r="CF857" s="46"/>
      <c r="CG857" s="46"/>
      <c r="CH857" s="46"/>
      <c r="CI857" s="46"/>
      <c r="CJ857" s="46"/>
      <c r="CK857" s="46"/>
      <c r="CL857" s="46"/>
      <c r="CM857" s="46"/>
      <c r="CN857" s="46"/>
      <c r="CO857" s="46"/>
      <c r="CP857" s="46"/>
      <c r="CQ857" s="46"/>
      <c r="CR857" s="46"/>
      <c r="CS857" s="46"/>
      <c r="CT857" s="46"/>
      <c r="CU857" s="46"/>
      <c r="CV857" s="46"/>
      <c r="CW857" s="46"/>
      <c r="CX857" s="46"/>
      <c r="CY857" s="46"/>
      <c r="CZ857" s="46"/>
      <c r="DA857" s="46"/>
      <c r="DB857" s="46"/>
      <c r="DC857" s="46"/>
      <c r="DD857" s="46"/>
      <c r="DE857" s="46"/>
      <c r="DF857" s="46"/>
      <c r="DG857" s="46"/>
      <c r="DH857" s="46"/>
      <c r="DI857" s="46"/>
      <c r="DJ857" s="46"/>
      <c r="DK857" s="46"/>
      <c r="DL857" s="46"/>
      <c r="DM857" s="46"/>
      <c r="DN857" s="46"/>
      <c r="DO857" s="46"/>
      <c r="DP857" s="46"/>
      <c r="DQ857" s="46"/>
      <c r="DR857" s="46"/>
      <c r="DS857" s="46"/>
      <c r="DT857" s="46"/>
      <c r="DU857" s="46"/>
      <c r="DV857" s="46"/>
      <c r="DW857" s="46"/>
      <c r="DX857" s="46"/>
      <c r="DY857" s="46"/>
      <c r="DZ857" s="46"/>
      <c r="EA857" s="46"/>
      <c r="EB857" s="46"/>
      <c r="EC857" s="46"/>
      <c r="ED857" s="46"/>
      <c r="EE857" s="46"/>
      <c r="EF857" s="46"/>
      <c r="EG857" s="46"/>
      <c r="EH857" s="46"/>
      <c r="EI857" s="46"/>
      <c r="EJ857" s="46"/>
      <c r="EK857" s="46"/>
      <c r="EL857" s="46"/>
      <c r="EM857" s="46"/>
      <c r="EN857" s="46"/>
      <c r="EO857" s="46"/>
      <c r="EP857" s="46"/>
      <c r="EQ857" s="46"/>
      <c r="ER857" s="46"/>
      <c r="ES857" s="46"/>
      <c r="ET857" s="46"/>
      <c r="EU857" s="46"/>
      <c r="EV857" s="46"/>
      <c r="EW857" s="46"/>
      <c r="EX857" s="46"/>
      <c r="EY857" s="46"/>
      <c r="EZ857" s="46"/>
      <c r="FA857" s="46"/>
      <c r="FB857" s="46"/>
      <c r="FC857" s="46"/>
      <c r="FD857" s="46"/>
      <c r="FE857" s="46"/>
      <c r="FF857" s="46"/>
      <c r="FG857" s="46"/>
      <c r="FH857" s="46"/>
      <c r="FI857" s="46"/>
      <c r="FJ857" s="46"/>
      <c r="FK857" s="46"/>
      <c r="FL857" s="46"/>
      <c r="FM857" s="46"/>
      <c r="FN857" s="46"/>
      <c r="FO857" s="46"/>
      <c r="FP857" s="46"/>
      <c r="FQ857" s="46"/>
      <c r="FR857" s="46"/>
      <c r="FS857" s="46"/>
      <c r="FT857" s="46"/>
      <c r="FU857" s="46"/>
      <c r="FV857" s="46"/>
      <c r="FW857" s="46"/>
      <c r="FX857" s="46"/>
      <c r="FY857" s="46"/>
      <c r="FZ857" s="46"/>
      <c r="GA857" s="46"/>
      <c r="GB857" s="46"/>
      <c r="GC857" s="46"/>
      <c r="GD857" s="46"/>
      <c r="GE857" s="46"/>
      <c r="GF857" s="46"/>
      <c r="GG857" s="46"/>
      <c r="GH857" s="46"/>
      <c r="GI857" s="46"/>
      <c r="GJ857" s="46"/>
      <c r="GK857" s="46"/>
      <c r="GL857" s="46"/>
      <c r="GM857" s="46"/>
      <c r="GN857" s="46"/>
      <c r="GO857" s="46"/>
      <c r="GP857" s="46"/>
      <c r="GQ857" s="46"/>
      <c r="GR857" s="46"/>
      <c r="GS857" s="46"/>
      <c r="GT857" s="46"/>
      <c r="GU857" s="46"/>
      <c r="GV857" s="46"/>
      <c r="GW857" s="46"/>
      <c r="GX857" s="46"/>
      <c r="GY857" s="46"/>
      <c r="GZ857" s="46"/>
      <c r="HA857" s="46"/>
      <c r="HB857" s="46"/>
      <c r="HC857" s="46"/>
      <c r="HD857" s="46"/>
      <c r="HE857" s="46"/>
      <c r="HF857" s="46"/>
      <c r="HG857" s="46"/>
      <c r="HH857" s="46"/>
      <c r="HI857" s="46"/>
      <c r="HJ857" s="46"/>
      <c r="HK857" s="46"/>
      <c r="HL857" s="46"/>
      <c r="HM857" s="46"/>
      <c r="HN857" s="46"/>
      <c r="HO857" s="46"/>
      <c r="HP857" s="46"/>
      <c r="HQ857" s="46"/>
      <c r="HR857" s="46"/>
      <c r="HS857" s="46"/>
      <c r="HT857" s="46"/>
      <c r="HU857" s="46"/>
      <c r="HV857" s="46"/>
      <c r="HW857" s="46"/>
      <c r="HX857" s="46"/>
      <c r="HY857" s="46"/>
      <c r="HZ857" s="46"/>
      <c r="IA857" s="46"/>
      <c r="IB857" s="46"/>
      <c r="IC857" s="46"/>
      <c r="ID857" s="46"/>
      <c r="IE857" s="46"/>
      <c r="IF857" s="46"/>
      <c r="IG857" s="46"/>
      <c r="IH857" s="46"/>
      <c r="II857" s="46"/>
      <c r="IJ857" s="46"/>
      <c r="IK857" s="46"/>
      <c r="IL857" s="46"/>
      <c r="IM857" s="46"/>
      <c r="IN857" s="46"/>
      <c r="IO857" s="46"/>
      <c r="IP857" s="46"/>
      <c r="IQ857" s="46"/>
      <c r="IR857" s="46"/>
      <c r="IS857" s="46"/>
      <c r="IT857" s="46"/>
      <c r="IU857" s="46"/>
      <c r="IV857" s="46"/>
      <c r="IW857" s="46"/>
      <c r="IX857" s="46"/>
      <c r="IY857" s="46"/>
      <c r="IZ857" s="46"/>
      <c r="JA857" s="46"/>
      <c r="JB857" s="46"/>
      <c r="JC857" s="46"/>
      <c r="JD857" s="46"/>
      <c r="JE857" s="46"/>
    </row>
    <row r="858" spans="1:265" s="7" customFormat="1" ht="15" customHeight="1" thickBot="1" x14ac:dyDescent="0.25">
      <c r="A858" s="100"/>
      <c r="B858" s="92" t="s">
        <v>374</v>
      </c>
      <c r="C858" s="135"/>
      <c r="D858" s="873" t="s">
        <v>620</v>
      </c>
      <c r="E858" s="881"/>
      <c r="F858" s="470"/>
      <c r="G858" s="475"/>
      <c r="H858" s="200" t="s">
        <v>351</v>
      </c>
      <c r="I858" s="200" t="s">
        <v>1371</v>
      </c>
      <c r="J858" s="1756" t="s">
        <v>1424</v>
      </c>
      <c r="K858" s="212" t="s">
        <v>1506</v>
      </c>
      <c r="L858" s="221"/>
      <c r="M858" s="521"/>
      <c r="N858" s="521"/>
      <c r="O858" s="221"/>
      <c r="P858" s="2159">
        <f t="shared" si="71"/>
        <v>0</v>
      </c>
      <c r="Q858" s="338"/>
      <c r="R858" s="339"/>
      <c r="S858" s="339">
        <v>2</v>
      </c>
      <c r="T858" s="339"/>
      <c r="U858" s="339"/>
      <c r="V858" s="339"/>
      <c r="W858" s="340"/>
      <c r="X858" s="255">
        <f>SUM(Q848:W858)</f>
        <v>40</v>
      </c>
      <c r="Y858" s="133">
        <f>X858</f>
        <v>40</v>
      </c>
      <c r="Z858" s="63"/>
      <c r="AA858" s="46"/>
      <c r="AB858" s="46"/>
      <c r="AC858" s="46" t="str">
        <f t="shared" si="74"/>
        <v/>
      </c>
      <c r="AD858" s="46"/>
      <c r="AE858" s="46"/>
      <c r="AF858" s="2111">
        <f t="shared" si="72"/>
        <v>0</v>
      </c>
      <c r="AG858" s="2111">
        <f t="shared" si="73"/>
        <v>2</v>
      </c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  <c r="HJ858" s="46"/>
      <c r="HK858" s="46"/>
      <c r="HL858" s="46"/>
      <c r="HM858" s="46"/>
      <c r="HN858" s="46"/>
      <c r="HO858" s="46"/>
      <c r="HP858" s="46"/>
      <c r="HQ858" s="46"/>
      <c r="HR858" s="46"/>
      <c r="HS858" s="46"/>
      <c r="HT858" s="46"/>
      <c r="HU858" s="46"/>
      <c r="HV858" s="46"/>
      <c r="HW858" s="46"/>
      <c r="HX858" s="46"/>
      <c r="HY858" s="46"/>
      <c r="HZ858" s="46"/>
      <c r="IA858" s="46"/>
      <c r="IB858" s="46"/>
      <c r="IC858" s="46"/>
      <c r="ID858" s="46"/>
      <c r="IE858" s="46"/>
      <c r="IF858" s="46"/>
      <c r="IG858" s="46"/>
      <c r="IH858" s="46"/>
      <c r="II858" s="46"/>
      <c r="IJ858" s="46"/>
      <c r="IK858" s="46"/>
      <c r="IL858" s="46"/>
      <c r="IM858" s="46"/>
      <c r="IN858" s="46"/>
      <c r="IO858" s="46"/>
      <c r="IP858" s="46"/>
      <c r="IQ858" s="46"/>
      <c r="IR858" s="46"/>
      <c r="IS858" s="46"/>
      <c r="IT858" s="46"/>
      <c r="IU858" s="46"/>
      <c r="IV858" s="46"/>
      <c r="IW858" s="46"/>
      <c r="IX858" s="46"/>
      <c r="IY858" s="46"/>
      <c r="IZ858" s="46"/>
      <c r="JA858" s="46"/>
      <c r="JB858" s="46"/>
      <c r="JC858" s="46"/>
      <c r="JD858" s="46"/>
      <c r="JE858" s="46"/>
    </row>
    <row r="859" spans="1:265" s="7" customFormat="1" ht="15" customHeight="1" thickBot="1" x14ac:dyDescent="0.25">
      <c r="A859" s="2042">
        <f>A848+1</f>
        <v>89</v>
      </c>
      <c r="B859" s="630" t="s">
        <v>887</v>
      </c>
      <c r="C859" s="144" t="s">
        <v>35</v>
      </c>
      <c r="D859" s="882" t="s">
        <v>888</v>
      </c>
      <c r="E859" s="918" t="s">
        <v>91</v>
      </c>
      <c r="F859" s="435" t="s">
        <v>422</v>
      </c>
      <c r="G859" s="485"/>
      <c r="H859" s="202"/>
      <c r="I859" s="202"/>
      <c r="J859" s="202"/>
      <c r="K859" s="224"/>
      <c r="L859" s="224"/>
      <c r="M859" s="398"/>
      <c r="N859" s="398"/>
      <c r="O859" s="224"/>
      <c r="P859" s="2159">
        <f t="shared" si="71"/>
        <v>0</v>
      </c>
      <c r="Q859" s="294"/>
      <c r="R859" s="295"/>
      <c r="S859" s="295"/>
      <c r="T859" s="295"/>
      <c r="U859" s="295"/>
      <c r="V859" s="295"/>
      <c r="W859" s="296"/>
      <c r="X859" s="121"/>
      <c r="Y859" s="145"/>
      <c r="Z859" s="63" t="str">
        <f>C859</f>
        <v>TC</v>
      </c>
      <c r="AA859" s="46" t="s">
        <v>876</v>
      </c>
      <c r="AB859" s="46" t="s">
        <v>881</v>
      </c>
      <c r="AC859" s="46">
        <f t="shared" si="74"/>
        <v>0</v>
      </c>
      <c r="AD859" s="46"/>
      <c r="AE859" s="46"/>
      <c r="AF859" s="2111">
        <f t="shared" si="72"/>
        <v>0</v>
      </c>
      <c r="AG859" s="2111">
        <f t="shared" si="73"/>
        <v>0</v>
      </c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  <c r="BP859" s="46"/>
      <c r="BQ859" s="46"/>
      <c r="BR859" s="46"/>
      <c r="BS859" s="46"/>
      <c r="BT859" s="46"/>
      <c r="BU859" s="46"/>
      <c r="BV859" s="46"/>
      <c r="BW859" s="46"/>
      <c r="BX859" s="46"/>
      <c r="BY859" s="46"/>
      <c r="BZ859" s="46"/>
      <c r="CA859" s="46"/>
      <c r="CB859" s="46"/>
      <c r="CC859" s="46"/>
      <c r="CD859" s="46"/>
      <c r="CE859" s="46"/>
      <c r="CF859" s="46"/>
      <c r="CG859" s="46"/>
      <c r="CH859" s="46"/>
      <c r="CI859" s="46"/>
      <c r="CJ859" s="46"/>
      <c r="CK859" s="46"/>
      <c r="CL859" s="46"/>
      <c r="CM859" s="46"/>
      <c r="CN859" s="46"/>
      <c r="CO859" s="46"/>
      <c r="CP859" s="46"/>
      <c r="CQ859" s="46"/>
      <c r="CR859" s="46"/>
      <c r="CS859" s="46"/>
      <c r="CT859" s="46"/>
      <c r="CU859" s="46"/>
      <c r="CV859" s="46"/>
      <c r="CW859" s="46"/>
      <c r="CX859" s="46"/>
      <c r="CY859" s="46"/>
      <c r="CZ859" s="46"/>
      <c r="DA859" s="46"/>
      <c r="DB859" s="46"/>
      <c r="DC859" s="46"/>
      <c r="DD859" s="46"/>
      <c r="DE859" s="46"/>
      <c r="DF859" s="46"/>
      <c r="DG859" s="46"/>
      <c r="DH859" s="46"/>
      <c r="DI859" s="46"/>
      <c r="DJ859" s="46"/>
      <c r="DK859" s="46"/>
      <c r="DL859" s="46"/>
      <c r="DM859" s="46"/>
      <c r="DN859" s="46"/>
      <c r="DO859" s="46"/>
      <c r="DP859" s="46"/>
      <c r="DQ859" s="46"/>
      <c r="DR859" s="46"/>
      <c r="DS859" s="46"/>
      <c r="DT859" s="46"/>
      <c r="DU859" s="46"/>
      <c r="DV859" s="46"/>
      <c r="DW859" s="46"/>
      <c r="DX859" s="46"/>
      <c r="DY859" s="46"/>
      <c r="DZ859" s="46"/>
      <c r="EA859" s="46"/>
      <c r="EB859" s="46"/>
      <c r="EC859" s="46"/>
      <c r="ED859" s="46"/>
      <c r="EE859" s="46"/>
      <c r="EF859" s="46"/>
      <c r="EG859" s="46"/>
      <c r="EH859" s="46"/>
      <c r="EI859" s="46"/>
      <c r="EJ859" s="46"/>
      <c r="EK859" s="46"/>
      <c r="EL859" s="46"/>
      <c r="EM859" s="46"/>
      <c r="EN859" s="46"/>
      <c r="EO859" s="46"/>
      <c r="EP859" s="46"/>
      <c r="EQ859" s="46"/>
      <c r="ER859" s="46"/>
      <c r="ES859" s="46"/>
      <c r="ET859" s="46"/>
      <c r="EU859" s="46"/>
      <c r="EV859" s="46"/>
      <c r="EW859" s="46"/>
      <c r="EX859" s="46"/>
      <c r="EY859" s="46"/>
      <c r="EZ859" s="46"/>
      <c r="FA859" s="46"/>
      <c r="FB859" s="46"/>
      <c r="FC859" s="46"/>
      <c r="FD859" s="46"/>
      <c r="FE859" s="46"/>
      <c r="FF859" s="46"/>
      <c r="FG859" s="46"/>
      <c r="FH859" s="46"/>
      <c r="FI859" s="46"/>
      <c r="FJ859" s="46"/>
      <c r="FK859" s="46"/>
      <c r="FL859" s="46"/>
      <c r="FM859" s="46"/>
      <c r="FN859" s="46"/>
      <c r="FO859" s="46"/>
      <c r="FP859" s="46"/>
      <c r="FQ859" s="46"/>
      <c r="FR859" s="46"/>
      <c r="FS859" s="46"/>
      <c r="FT859" s="46"/>
      <c r="FU859" s="46"/>
      <c r="FV859" s="46"/>
      <c r="FW859" s="46"/>
      <c r="FX859" s="46"/>
      <c r="FY859" s="46"/>
      <c r="FZ859" s="46"/>
      <c r="GA859" s="46"/>
      <c r="GB859" s="46"/>
      <c r="GC859" s="46"/>
      <c r="GD859" s="46"/>
      <c r="GE859" s="46"/>
      <c r="GF859" s="46"/>
      <c r="GG859" s="46"/>
      <c r="GH859" s="46"/>
      <c r="GI859" s="46"/>
      <c r="GJ859" s="46"/>
      <c r="GK859" s="46"/>
      <c r="GL859" s="46"/>
      <c r="GM859" s="46"/>
      <c r="GN859" s="46"/>
      <c r="GO859" s="46"/>
      <c r="GP859" s="46"/>
      <c r="GQ859" s="46"/>
      <c r="GR859" s="46"/>
      <c r="GS859" s="46"/>
      <c r="GT859" s="46"/>
      <c r="GU859" s="46"/>
      <c r="GV859" s="46"/>
      <c r="GW859" s="46"/>
      <c r="GX859" s="46"/>
      <c r="GY859" s="46"/>
      <c r="GZ859" s="46"/>
      <c r="HA859" s="46"/>
      <c r="HB859" s="46"/>
      <c r="HC859" s="46"/>
      <c r="HD859" s="46"/>
      <c r="HE859" s="46"/>
      <c r="HF859" s="46"/>
      <c r="HG859" s="46"/>
      <c r="HH859" s="46"/>
      <c r="HI859" s="46"/>
      <c r="HJ859" s="46"/>
      <c r="HK859" s="46"/>
      <c r="HL859" s="46"/>
      <c r="HM859" s="46"/>
      <c r="HN859" s="46"/>
      <c r="HO859" s="46"/>
      <c r="HP859" s="46"/>
      <c r="HQ859" s="46"/>
      <c r="HR859" s="46"/>
      <c r="HS859" s="46"/>
      <c r="HT859" s="46"/>
      <c r="HU859" s="46"/>
      <c r="HV859" s="46"/>
      <c r="HW859" s="46"/>
      <c r="HX859" s="46"/>
      <c r="HY859" s="46"/>
      <c r="HZ859" s="46"/>
      <c r="IA859" s="46"/>
      <c r="IB859" s="46"/>
      <c r="IC859" s="46"/>
      <c r="ID859" s="46"/>
      <c r="IE859" s="46"/>
      <c r="IF859" s="46"/>
      <c r="IG859" s="46"/>
      <c r="IH859" s="46"/>
      <c r="II859" s="46"/>
      <c r="IJ859" s="46"/>
      <c r="IK859" s="46"/>
      <c r="IL859" s="46"/>
      <c r="IM859" s="46"/>
      <c r="IN859" s="46"/>
      <c r="IO859" s="46"/>
      <c r="IP859" s="46"/>
      <c r="IQ859" s="46"/>
      <c r="IR859" s="46"/>
      <c r="IS859" s="46"/>
      <c r="IT859" s="46"/>
      <c r="IU859" s="46"/>
      <c r="IV859" s="46"/>
      <c r="IW859" s="46"/>
      <c r="IX859" s="46"/>
      <c r="IY859" s="46"/>
      <c r="IZ859" s="46"/>
      <c r="JA859" s="46"/>
      <c r="JB859" s="46"/>
      <c r="JC859" s="46"/>
      <c r="JD859" s="46"/>
      <c r="JE859" s="46"/>
    </row>
    <row r="860" spans="1:265" s="7" customFormat="1" ht="15" customHeight="1" thickBot="1" x14ac:dyDescent="0.25">
      <c r="A860" s="131"/>
      <c r="B860" s="92" t="s">
        <v>887</v>
      </c>
      <c r="C860" s="146"/>
      <c r="D860" s="886" t="s">
        <v>888</v>
      </c>
      <c r="E860" s="921"/>
      <c r="F860" s="439"/>
      <c r="G860" s="486"/>
      <c r="H860" s="203"/>
      <c r="I860" s="203"/>
      <c r="J860" s="203"/>
      <c r="K860" s="226"/>
      <c r="L860" s="226"/>
      <c r="M860" s="524"/>
      <c r="N860" s="524"/>
      <c r="O860" s="226"/>
      <c r="P860" s="2159">
        <f t="shared" si="71"/>
        <v>0</v>
      </c>
      <c r="Q860" s="300"/>
      <c r="R860" s="301"/>
      <c r="S860" s="301"/>
      <c r="T860" s="301"/>
      <c r="U860" s="301"/>
      <c r="V860" s="301"/>
      <c r="W860" s="302"/>
      <c r="X860" s="124">
        <f>SUM(Q859:W860)</f>
        <v>0</v>
      </c>
      <c r="Y860" s="147">
        <f>X860</f>
        <v>0</v>
      </c>
      <c r="Z860" s="63"/>
      <c r="AA860" s="46"/>
      <c r="AB860" s="46"/>
      <c r="AC860" s="46" t="str">
        <f t="shared" si="74"/>
        <v/>
      </c>
      <c r="AD860" s="46"/>
      <c r="AE860" s="46"/>
      <c r="AF860" s="2111">
        <f t="shared" si="72"/>
        <v>0</v>
      </c>
      <c r="AG860" s="2111">
        <f t="shared" si="73"/>
        <v>0</v>
      </c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  <c r="BP860" s="46"/>
      <c r="BQ860" s="46"/>
      <c r="BR860" s="46"/>
      <c r="BS860" s="46"/>
      <c r="BT860" s="46"/>
      <c r="BU860" s="46"/>
      <c r="BV860" s="46"/>
      <c r="BW860" s="46"/>
      <c r="BX860" s="46"/>
      <c r="BY860" s="46"/>
      <c r="BZ860" s="46"/>
      <c r="CA860" s="46"/>
      <c r="CB860" s="46"/>
      <c r="CC860" s="46"/>
      <c r="CD860" s="46"/>
      <c r="CE860" s="46"/>
      <c r="CF860" s="46"/>
      <c r="CG860" s="46"/>
      <c r="CH860" s="46"/>
      <c r="CI860" s="46"/>
      <c r="CJ860" s="46"/>
      <c r="CK860" s="46"/>
      <c r="CL860" s="46"/>
      <c r="CM860" s="46"/>
      <c r="CN860" s="46"/>
      <c r="CO860" s="46"/>
      <c r="CP860" s="46"/>
      <c r="CQ860" s="46"/>
      <c r="CR860" s="46"/>
      <c r="CS860" s="46"/>
      <c r="CT860" s="46"/>
      <c r="CU860" s="46"/>
      <c r="CV860" s="46"/>
      <c r="CW860" s="46"/>
      <c r="CX860" s="46"/>
      <c r="CY860" s="46"/>
      <c r="CZ860" s="46"/>
      <c r="DA860" s="46"/>
      <c r="DB860" s="46"/>
      <c r="DC860" s="46"/>
      <c r="DD860" s="46"/>
      <c r="DE860" s="46"/>
      <c r="DF860" s="46"/>
      <c r="DG860" s="46"/>
      <c r="DH860" s="46"/>
      <c r="DI860" s="46"/>
      <c r="DJ860" s="46"/>
      <c r="DK860" s="46"/>
      <c r="DL860" s="46"/>
      <c r="DM860" s="46"/>
      <c r="DN860" s="46"/>
      <c r="DO860" s="46"/>
      <c r="DP860" s="46"/>
      <c r="DQ860" s="46"/>
      <c r="DR860" s="46"/>
      <c r="DS860" s="46"/>
      <c r="DT860" s="46"/>
      <c r="DU860" s="46"/>
      <c r="DV860" s="46"/>
      <c r="DW860" s="46"/>
      <c r="DX860" s="46"/>
      <c r="DY860" s="46"/>
      <c r="DZ860" s="46"/>
      <c r="EA860" s="46"/>
      <c r="EB860" s="46"/>
      <c r="EC860" s="46"/>
      <c r="ED860" s="46"/>
      <c r="EE860" s="46"/>
      <c r="EF860" s="46"/>
      <c r="EG860" s="46"/>
      <c r="EH860" s="46"/>
      <c r="EI860" s="46"/>
      <c r="EJ860" s="46"/>
      <c r="EK860" s="46"/>
      <c r="EL860" s="46"/>
      <c r="EM860" s="46"/>
      <c r="EN860" s="46"/>
      <c r="EO860" s="46"/>
      <c r="EP860" s="46"/>
      <c r="EQ860" s="46"/>
      <c r="ER860" s="46"/>
      <c r="ES860" s="46"/>
      <c r="ET860" s="46"/>
      <c r="EU860" s="46"/>
      <c r="EV860" s="46"/>
      <c r="EW860" s="46"/>
      <c r="EX860" s="46"/>
      <c r="EY860" s="46"/>
      <c r="EZ860" s="46"/>
      <c r="FA860" s="46"/>
      <c r="FB860" s="46"/>
      <c r="FC860" s="46"/>
      <c r="FD860" s="46"/>
      <c r="FE860" s="46"/>
      <c r="FF860" s="46"/>
      <c r="FG860" s="46"/>
      <c r="FH860" s="46"/>
      <c r="FI860" s="46"/>
      <c r="FJ860" s="46"/>
      <c r="FK860" s="46"/>
      <c r="FL860" s="46"/>
      <c r="FM860" s="46"/>
      <c r="FN860" s="46"/>
      <c r="FO860" s="46"/>
      <c r="FP860" s="46"/>
      <c r="FQ860" s="46"/>
      <c r="FR860" s="46"/>
      <c r="FS860" s="46"/>
      <c r="FT860" s="46"/>
      <c r="FU860" s="46"/>
      <c r="FV860" s="46"/>
      <c r="FW860" s="46"/>
      <c r="FX860" s="46"/>
      <c r="FY860" s="46"/>
      <c r="FZ860" s="46"/>
      <c r="GA860" s="46"/>
      <c r="GB860" s="46"/>
      <c r="GC860" s="46"/>
      <c r="GD860" s="46"/>
      <c r="GE860" s="46"/>
      <c r="GF860" s="46"/>
      <c r="GG860" s="46"/>
      <c r="GH860" s="46"/>
      <c r="GI860" s="46"/>
      <c r="GJ860" s="46"/>
      <c r="GK860" s="46"/>
      <c r="GL860" s="46"/>
      <c r="GM860" s="46"/>
      <c r="GN860" s="46"/>
      <c r="GO860" s="46"/>
      <c r="GP860" s="46"/>
      <c r="GQ860" s="46"/>
      <c r="GR860" s="46"/>
      <c r="GS860" s="46"/>
      <c r="GT860" s="46"/>
      <c r="GU860" s="46"/>
      <c r="GV860" s="46"/>
      <c r="GW860" s="46"/>
      <c r="GX860" s="46"/>
      <c r="GY860" s="46"/>
      <c r="GZ860" s="46"/>
      <c r="HA860" s="46"/>
      <c r="HB860" s="46"/>
      <c r="HC860" s="46"/>
      <c r="HD860" s="46"/>
      <c r="HE860" s="46"/>
      <c r="HF860" s="46"/>
      <c r="HG860" s="46"/>
      <c r="HH860" s="46"/>
      <c r="HI860" s="46"/>
      <c r="HJ860" s="46"/>
      <c r="HK860" s="46"/>
      <c r="HL860" s="46"/>
      <c r="HM860" s="46"/>
      <c r="HN860" s="46"/>
      <c r="HO860" s="46"/>
      <c r="HP860" s="46"/>
      <c r="HQ860" s="46"/>
      <c r="HR860" s="46"/>
      <c r="HS860" s="46"/>
      <c r="HT860" s="46"/>
      <c r="HU860" s="46"/>
      <c r="HV860" s="46"/>
      <c r="HW860" s="46"/>
      <c r="HX860" s="46"/>
      <c r="HY860" s="46"/>
      <c r="HZ860" s="46"/>
      <c r="IA860" s="46"/>
      <c r="IB860" s="46"/>
      <c r="IC860" s="46"/>
      <c r="ID860" s="46"/>
      <c r="IE860" s="46"/>
      <c r="IF860" s="46"/>
      <c r="IG860" s="46"/>
      <c r="IH860" s="46"/>
      <c r="II860" s="46"/>
      <c r="IJ860" s="46"/>
      <c r="IK860" s="46"/>
      <c r="IL860" s="46"/>
      <c r="IM860" s="46"/>
      <c r="IN860" s="46"/>
      <c r="IO860" s="46"/>
      <c r="IP860" s="46"/>
      <c r="IQ860" s="46"/>
      <c r="IR860" s="46"/>
      <c r="IS860" s="46"/>
      <c r="IT860" s="46"/>
      <c r="IU860" s="46"/>
      <c r="IV860" s="46"/>
      <c r="IW860" s="46"/>
      <c r="IX860" s="46"/>
      <c r="IY860" s="46"/>
      <c r="IZ860" s="46"/>
      <c r="JA860" s="46"/>
      <c r="JB860" s="46"/>
      <c r="JC860" s="46"/>
      <c r="JD860" s="46"/>
      <c r="JE860" s="46"/>
    </row>
    <row r="861" spans="1:265" s="7" customFormat="1" ht="15" customHeight="1" thickBot="1" x14ac:dyDescent="0.25">
      <c r="A861" s="273">
        <f>A859+1</f>
        <v>90</v>
      </c>
      <c r="B861" s="640" t="s">
        <v>550</v>
      </c>
      <c r="C861" s="68" t="s">
        <v>35</v>
      </c>
      <c r="D861" s="909" t="s">
        <v>621</v>
      </c>
      <c r="E861" s="842" t="s">
        <v>427</v>
      </c>
      <c r="F861" s="459" t="s">
        <v>622</v>
      </c>
      <c r="G861" s="460" t="s">
        <v>25</v>
      </c>
      <c r="H861" s="793" t="s">
        <v>539</v>
      </c>
      <c r="I861" s="793" t="s">
        <v>1019</v>
      </c>
      <c r="J861" s="726"/>
      <c r="K861" s="727" t="s">
        <v>1475</v>
      </c>
      <c r="L861" s="727" t="s">
        <v>97</v>
      </c>
      <c r="M861" s="728">
        <v>8</v>
      </c>
      <c r="N861" s="728" t="s">
        <v>24</v>
      </c>
      <c r="O861" s="727" t="s">
        <v>402</v>
      </c>
      <c r="P861" s="2159">
        <f t="shared" si="71"/>
        <v>5</v>
      </c>
      <c r="Q861" s="729">
        <v>5</v>
      </c>
      <c r="R861" s="730"/>
      <c r="S861" s="730"/>
      <c r="T861" s="730"/>
      <c r="U861" s="730"/>
      <c r="V861" s="730"/>
      <c r="W861" s="731"/>
      <c r="X861" s="71"/>
      <c r="Y861" s="71"/>
      <c r="Z861" s="63" t="str">
        <f>C861</f>
        <v>TC</v>
      </c>
      <c r="AA861" s="46" t="s">
        <v>875</v>
      </c>
      <c r="AB861" s="46" t="s">
        <v>881</v>
      </c>
      <c r="AC861" s="46">
        <f t="shared" si="74"/>
        <v>10</v>
      </c>
      <c r="AD861" s="46"/>
      <c r="AE861" s="46"/>
      <c r="AF861" s="2111">
        <f t="shared" si="72"/>
        <v>5</v>
      </c>
      <c r="AG861" s="2111">
        <f t="shared" si="73"/>
        <v>0</v>
      </c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  <c r="BP861" s="46"/>
      <c r="BQ861" s="46"/>
      <c r="BR861" s="46"/>
      <c r="BS861" s="46"/>
      <c r="BT861" s="46"/>
      <c r="BU861" s="46"/>
      <c r="BV861" s="46"/>
      <c r="BW861" s="46"/>
      <c r="BX861" s="46"/>
      <c r="BY861" s="46"/>
      <c r="BZ861" s="46"/>
      <c r="CA861" s="46"/>
      <c r="CB861" s="46"/>
      <c r="CC861" s="46"/>
      <c r="CD861" s="46"/>
      <c r="CE861" s="46"/>
      <c r="CF861" s="46"/>
      <c r="CG861" s="46"/>
      <c r="CH861" s="46"/>
      <c r="CI861" s="46"/>
      <c r="CJ861" s="46"/>
      <c r="CK861" s="46"/>
      <c r="CL861" s="46"/>
      <c r="CM861" s="46"/>
      <c r="CN861" s="46"/>
      <c r="CO861" s="46"/>
      <c r="CP861" s="46"/>
      <c r="CQ861" s="46"/>
      <c r="CR861" s="46"/>
      <c r="CS861" s="46"/>
      <c r="CT861" s="46"/>
      <c r="CU861" s="46"/>
      <c r="CV861" s="46"/>
      <c r="CW861" s="46"/>
      <c r="CX861" s="46"/>
      <c r="CY861" s="46"/>
      <c r="CZ861" s="46"/>
      <c r="DA861" s="46"/>
      <c r="DB861" s="46"/>
      <c r="DC861" s="46"/>
      <c r="DD861" s="46"/>
      <c r="DE861" s="46"/>
      <c r="DF861" s="46"/>
      <c r="DG861" s="46"/>
      <c r="DH861" s="46"/>
      <c r="DI861" s="46"/>
      <c r="DJ861" s="46"/>
      <c r="DK861" s="46"/>
      <c r="DL861" s="46"/>
      <c r="DM861" s="46"/>
      <c r="DN861" s="46"/>
      <c r="DO861" s="46"/>
      <c r="DP861" s="46"/>
      <c r="DQ861" s="46"/>
      <c r="DR861" s="46"/>
      <c r="DS861" s="46"/>
      <c r="DT861" s="46"/>
      <c r="DU861" s="46"/>
      <c r="DV861" s="46"/>
      <c r="DW861" s="46"/>
      <c r="DX861" s="46"/>
      <c r="DY861" s="46"/>
      <c r="DZ861" s="46"/>
      <c r="EA861" s="46"/>
      <c r="EB861" s="46"/>
      <c r="EC861" s="46"/>
      <c r="ED861" s="46"/>
      <c r="EE861" s="46"/>
      <c r="EF861" s="46"/>
      <c r="EG861" s="46"/>
      <c r="EH861" s="46"/>
      <c r="EI861" s="46"/>
      <c r="EJ861" s="46"/>
      <c r="EK861" s="46"/>
      <c r="EL861" s="46"/>
      <c r="EM861" s="46"/>
      <c r="EN861" s="46"/>
      <c r="EO861" s="46"/>
      <c r="EP861" s="46"/>
      <c r="EQ861" s="46"/>
      <c r="ER861" s="46"/>
      <c r="ES861" s="46"/>
      <c r="ET861" s="46"/>
      <c r="EU861" s="46"/>
      <c r="EV861" s="46"/>
      <c r="EW861" s="46"/>
      <c r="EX861" s="46"/>
      <c r="EY861" s="46"/>
      <c r="EZ861" s="46"/>
      <c r="FA861" s="46"/>
      <c r="FB861" s="46"/>
      <c r="FC861" s="46"/>
      <c r="FD861" s="46"/>
      <c r="FE861" s="46"/>
      <c r="FF861" s="46"/>
      <c r="FG861" s="46"/>
      <c r="FH861" s="46"/>
      <c r="FI861" s="46"/>
      <c r="FJ861" s="46"/>
      <c r="FK861" s="46"/>
      <c r="FL861" s="46"/>
      <c r="FM861" s="46"/>
      <c r="FN861" s="46"/>
      <c r="FO861" s="46"/>
      <c r="FP861" s="46"/>
      <c r="FQ861" s="46"/>
      <c r="FR861" s="46"/>
      <c r="FS861" s="46"/>
      <c r="FT861" s="46"/>
      <c r="FU861" s="46"/>
      <c r="FV861" s="46"/>
      <c r="FW861" s="46"/>
      <c r="FX861" s="46"/>
      <c r="FY861" s="46"/>
      <c r="FZ861" s="46"/>
      <c r="GA861" s="46"/>
      <c r="GB861" s="46"/>
      <c r="GC861" s="46"/>
      <c r="GD861" s="46"/>
      <c r="GE861" s="46"/>
      <c r="GF861" s="46"/>
      <c r="GG861" s="46"/>
      <c r="GH861" s="46"/>
      <c r="GI861" s="46"/>
      <c r="GJ861" s="46"/>
      <c r="GK861" s="46"/>
      <c r="GL861" s="46"/>
      <c r="GM861" s="46"/>
      <c r="GN861" s="46"/>
      <c r="GO861" s="46"/>
      <c r="GP861" s="46"/>
      <c r="GQ861" s="46"/>
      <c r="GR861" s="46"/>
      <c r="GS861" s="46"/>
      <c r="GT861" s="46"/>
      <c r="GU861" s="46"/>
      <c r="GV861" s="46"/>
      <c r="GW861" s="46"/>
      <c r="GX861" s="46"/>
      <c r="GY861" s="46"/>
      <c r="GZ861" s="46"/>
      <c r="HA861" s="46"/>
      <c r="HB861" s="46"/>
      <c r="HC861" s="46"/>
      <c r="HD861" s="46"/>
      <c r="HE861" s="46"/>
      <c r="HF861" s="46"/>
      <c r="HG861" s="46"/>
      <c r="HH861" s="46"/>
      <c r="HI861" s="46"/>
      <c r="HJ861" s="46"/>
      <c r="HK861" s="46"/>
      <c r="HL861" s="46"/>
      <c r="HM861" s="46"/>
      <c r="HN861" s="46"/>
      <c r="HO861" s="46"/>
      <c r="HP861" s="46"/>
      <c r="HQ861" s="46"/>
      <c r="HR861" s="46"/>
      <c r="HS861" s="46"/>
      <c r="HT861" s="46"/>
      <c r="HU861" s="46"/>
      <c r="HV861" s="46"/>
      <c r="HW861" s="46"/>
      <c r="HX861" s="46"/>
      <c r="HY861" s="46"/>
      <c r="HZ861" s="46"/>
      <c r="IA861" s="46"/>
      <c r="IB861" s="46"/>
      <c r="IC861" s="46"/>
      <c r="ID861" s="46"/>
      <c r="IE861" s="46"/>
      <c r="IF861" s="46"/>
      <c r="IG861" s="46"/>
      <c r="IH861" s="46"/>
      <c r="II861" s="46"/>
      <c r="IJ861" s="46"/>
      <c r="IK861" s="46"/>
      <c r="IL861" s="46"/>
      <c r="IM861" s="46"/>
      <c r="IN861" s="46"/>
      <c r="IO861" s="46"/>
      <c r="IP861" s="46"/>
      <c r="IQ861" s="46"/>
      <c r="IR861" s="46"/>
      <c r="IS861" s="46"/>
      <c r="IT861" s="46"/>
      <c r="IU861" s="46"/>
      <c r="IV861" s="46"/>
      <c r="IW861" s="46"/>
      <c r="IX861" s="46"/>
      <c r="IY861" s="46"/>
      <c r="IZ861" s="46"/>
      <c r="JA861" s="46"/>
      <c r="JB861" s="46"/>
      <c r="JC861" s="46"/>
      <c r="JD861" s="46"/>
      <c r="JE861" s="46"/>
    </row>
    <row r="862" spans="1:265" s="7" customFormat="1" ht="15" customHeight="1" thickBot="1" x14ac:dyDescent="0.25">
      <c r="A862" s="790"/>
      <c r="B862" s="66" t="s">
        <v>550</v>
      </c>
      <c r="C862" s="74"/>
      <c r="D862" s="910" t="s">
        <v>621</v>
      </c>
      <c r="E862" s="879"/>
      <c r="F862" s="445"/>
      <c r="G862" s="446"/>
      <c r="H862" s="792" t="s">
        <v>539</v>
      </c>
      <c r="I862" s="792" t="s">
        <v>1019</v>
      </c>
      <c r="J862" s="546"/>
      <c r="K862" s="547" t="s">
        <v>1475</v>
      </c>
      <c r="L862" s="547" t="s">
        <v>97</v>
      </c>
      <c r="M862" s="732">
        <v>8</v>
      </c>
      <c r="N862" s="732" t="s">
        <v>98</v>
      </c>
      <c r="O862" s="547" t="s">
        <v>402</v>
      </c>
      <c r="P862" s="2159">
        <f t="shared" si="71"/>
        <v>5</v>
      </c>
      <c r="Q862" s="548">
        <v>5</v>
      </c>
      <c r="R862" s="724"/>
      <c r="S862" s="724"/>
      <c r="T862" s="724"/>
      <c r="U862" s="724"/>
      <c r="V862" s="724"/>
      <c r="W862" s="725"/>
      <c r="X862" s="79"/>
      <c r="Y862" s="79"/>
      <c r="Z862" s="63"/>
      <c r="AA862" s="46"/>
      <c r="AB862" s="46"/>
      <c r="AC862" s="46" t="str">
        <f t="shared" si="74"/>
        <v/>
      </c>
      <c r="AD862" s="46"/>
      <c r="AE862" s="46"/>
      <c r="AF862" s="2111">
        <f t="shared" si="72"/>
        <v>5</v>
      </c>
      <c r="AG862" s="2111">
        <f t="shared" si="73"/>
        <v>0</v>
      </c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  <c r="BP862" s="46"/>
      <c r="BQ862" s="46"/>
      <c r="BR862" s="46"/>
      <c r="BS862" s="46"/>
      <c r="BT862" s="46"/>
      <c r="BU862" s="46"/>
      <c r="BV862" s="46"/>
      <c r="BW862" s="46"/>
      <c r="BX862" s="46"/>
      <c r="BY862" s="46"/>
      <c r="BZ862" s="46"/>
      <c r="CA862" s="46"/>
      <c r="CB862" s="46"/>
      <c r="CC862" s="46"/>
      <c r="CD862" s="46"/>
      <c r="CE862" s="46"/>
      <c r="CF862" s="46"/>
      <c r="CG862" s="46"/>
      <c r="CH862" s="46"/>
      <c r="CI862" s="46"/>
      <c r="CJ862" s="46"/>
      <c r="CK862" s="46"/>
      <c r="CL862" s="46"/>
      <c r="CM862" s="46"/>
      <c r="CN862" s="46"/>
      <c r="CO862" s="46"/>
      <c r="CP862" s="46"/>
      <c r="CQ862" s="46"/>
      <c r="CR862" s="46"/>
      <c r="CS862" s="46"/>
      <c r="CT862" s="46"/>
      <c r="CU862" s="46"/>
      <c r="CV862" s="46"/>
      <c r="CW862" s="46"/>
      <c r="CX862" s="46"/>
      <c r="CY862" s="46"/>
      <c r="CZ862" s="46"/>
      <c r="DA862" s="46"/>
      <c r="DB862" s="46"/>
      <c r="DC862" s="46"/>
      <c r="DD862" s="46"/>
      <c r="DE862" s="46"/>
      <c r="DF862" s="46"/>
      <c r="DG862" s="46"/>
      <c r="DH862" s="46"/>
      <c r="DI862" s="46"/>
      <c r="DJ862" s="46"/>
      <c r="DK862" s="46"/>
      <c r="DL862" s="46"/>
      <c r="DM862" s="46"/>
      <c r="DN862" s="46"/>
      <c r="DO862" s="46"/>
      <c r="DP862" s="46"/>
      <c r="DQ862" s="46"/>
      <c r="DR862" s="46"/>
      <c r="DS862" s="46"/>
      <c r="DT862" s="46"/>
      <c r="DU862" s="46"/>
      <c r="DV862" s="46"/>
      <c r="DW862" s="46"/>
      <c r="DX862" s="46"/>
      <c r="DY862" s="46"/>
      <c r="DZ862" s="46"/>
      <c r="EA862" s="46"/>
      <c r="EB862" s="46"/>
      <c r="EC862" s="46"/>
      <c r="ED862" s="46"/>
      <c r="EE862" s="46"/>
      <c r="EF862" s="46"/>
      <c r="EG862" s="46"/>
      <c r="EH862" s="46"/>
      <c r="EI862" s="46"/>
      <c r="EJ862" s="46"/>
      <c r="EK862" s="46"/>
      <c r="EL862" s="46"/>
      <c r="EM862" s="46"/>
      <c r="EN862" s="46"/>
      <c r="EO862" s="46"/>
      <c r="EP862" s="46"/>
      <c r="EQ862" s="46"/>
      <c r="ER862" s="46"/>
      <c r="ES862" s="46"/>
      <c r="ET862" s="46"/>
      <c r="EU862" s="46"/>
      <c r="EV862" s="46"/>
      <c r="EW862" s="46"/>
      <c r="EX862" s="46"/>
      <c r="EY862" s="46"/>
      <c r="EZ862" s="46"/>
      <c r="FA862" s="46"/>
      <c r="FB862" s="46"/>
      <c r="FC862" s="46"/>
      <c r="FD862" s="46"/>
      <c r="FE862" s="46"/>
      <c r="FF862" s="46"/>
      <c r="FG862" s="46"/>
      <c r="FH862" s="46"/>
      <c r="FI862" s="46"/>
      <c r="FJ862" s="46"/>
      <c r="FK862" s="46"/>
      <c r="FL862" s="46"/>
      <c r="FM862" s="46"/>
      <c r="FN862" s="46"/>
      <c r="FO862" s="46"/>
      <c r="FP862" s="46"/>
      <c r="FQ862" s="46"/>
      <c r="FR862" s="46"/>
      <c r="FS862" s="46"/>
      <c r="FT862" s="46"/>
      <c r="FU862" s="46"/>
      <c r="FV862" s="46"/>
      <c r="FW862" s="46"/>
      <c r="FX862" s="46"/>
      <c r="FY862" s="46"/>
      <c r="FZ862" s="46"/>
      <c r="GA862" s="46"/>
      <c r="GB862" s="46"/>
      <c r="GC862" s="46"/>
      <c r="GD862" s="46"/>
      <c r="GE862" s="46"/>
      <c r="GF862" s="46"/>
      <c r="GG862" s="46"/>
      <c r="GH862" s="46"/>
      <c r="GI862" s="46"/>
      <c r="GJ862" s="46"/>
      <c r="GK862" s="46"/>
      <c r="GL862" s="46"/>
      <c r="GM862" s="46"/>
      <c r="GN862" s="46"/>
      <c r="GO862" s="46"/>
      <c r="GP862" s="46"/>
      <c r="GQ862" s="46"/>
      <c r="GR862" s="46"/>
      <c r="GS862" s="46"/>
      <c r="GT862" s="46"/>
      <c r="GU862" s="46"/>
      <c r="GV862" s="46"/>
      <c r="GW862" s="46"/>
      <c r="GX862" s="46"/>
      <c r="GY862" s="46"/>
      <c r="GZ862" s="46"/>
      <c r="HA862" s="46"/>
      <c r="HB862" s="46"/>
      <c r="HC862" s="46"/>
      <c r="HD862" s="46"/>
      <c r="HE862" s="46"/>
      <c r="HF862" s="46"/>
      <c r="HG862" s="46"/>
      <c r="HH862" s="46"/>
      <c r="HI862" s="46"/>
      <c r="HJ862" s="46"/>
      <c r="HK862" s="46"/>
      <c r="HL862" s="46"/>
      <c r="HM862" s="46"/>
      <c r="HN862" s="46"/>
      <c r="HO862" s="46"/>
      <c r="HP862" s="46"/>
      <c r="HQ862" s="46"/>
      <c r="HR862" s="46"/>
      <c r="HS862" s="46"/>
      <c r="HT862" s="46"/>
      <c r="HU862" s="46"/>
      <c r="HV862" s="46"/>
      <c r="HW862" s="46"/>
      <c r="HX862" s="46"/>
      <c r="HY862" s="46"/>
      <c r="HZ862" s="46"/>
      <c r="IA862" s="46"/>
      <c r="IB862" s="46"/>
      <c r="IC862" s="46"/>
      <c r="ID862" s="46"/>
      <c r="IE862" s="46"/>
      <c r="IF862" s="46"/>
      <c r="IG862" s="46"/>
      <c r="IH862" s="46"/>
      <c r="II862" s="46"/>
      <c r="IJ862" s="46"/>
      <c r="IK862" s="46"/>
      <c r="IL862" s="46"/>
      <c r="IM862" s="46"/>
      <c r="IN862" s="46"/>
      <c r="IO862" s="46"/>
      <c r="IP862" s="46"/>
      <c r="IQ862" s="46"/>
      <c r="IR862" s="46"/>
      <c r="IS862" s="46"/>
      <c r="IT862" s="46"/>
      <c r="IU862" s="46"/>
      <c r="IV862" s="46"/>
      <c r="IW862" s="46"/>
      <c r="IX862" s="46"/>
      <c r="IY862" s="46"/>
      <c r="IZ862" s="46"/>
      <c r="JA862" s="46"/>
      <c r="JB862" s="46"/>
      <c r="JC862" s="46"/>
      <c r="JD862" s="46"/>
      <c r="JE862" s="46"/>
    </row>
    <row r="863" spans="1:265" s="7" customFormat="1" ht="15" customHeight="1" thickBot="1" x14ac:dyDescent="0.25">
      <c r="A863" s="790"/>
      <c r="B863" s="66" t="s">
        <v>550</v>
      </c>
      <c r="C863" s="74"/>
      <c r="D863" s="910" t="s">
        <v>621</v>
      </c>
      <c r="E863" s="879"/>
      <c r="F863" s="445"/>
      <c r="G863" s="446"/>
      <c r="H863" s="792" t="s">
        <v>539</v>
      </c>
      <c r="I863" s="792" t="s">
        <v>1019</v>
      </c>
      <c r="J863" s="1756" t="s">
        <v>1424</v>
      </c>
      <c r="K863" s="212" t="s">
        <v>1505</v>
      </c>
      <c r="L863" s="547"/>
      <c r="M863" s="732"/>
      <c r="N863" s="732"/>
      <c r="O863" s="547"/>
      <c r="P863" s="2159">
        <f t="shared" si="71"/>
        <v>0</v>
      </c>
      <c r="Q863" s="548"/>
      <c r="R863" s="724"/>
      <c r="S863" s="724">
        <v>2</v>
      </c>
      <c r="T863" s="724"/>
      <c r="U863" s="724"/>
      <c r="V863" s="724"/>
      <c r="W863" s="725"/>
      <c r="X863" s="79"/>
      <c r="Y863" s="79"/>
      <c r="Z863" s="63"/>
      <c r="AA863" s="46"/>
      <c r="AB863" s="46"/>
      <c r="AC863" s="46" t="str">
        <f t="shared" si="74"/>
        <v/>
      </c>
      <c r="AD863" s="46"/>
      <c r="AE863" s="46"/>
      <c r="AF863" s="2111">
        <f t="shared" si="72"/>
        <v>0</v>
      </c>
      <c r="AG863" s="2111">
        <f t="shared" si="73"/>
        <v>2</v>
      </c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  <c r="HJ863" s="46"/>
      <c r="HK863" s="46"/>
      <c r="HL863" s="46"/>
      <c r="HM863" s="46"/>
      <c r="HN863" s="46"/>
      <c r="HO863" s="46"/>
      <c r="HP863" s="46"/>
      <c r="HQ863" s="46"/>
      <c r="HR863" s="46"/>
      <c r="HS863" s="46"/>
      <c r="HT863" s="46"/>
      <c r="HU863" s="46"/>
      <c r="HV863" s="46"/>
      <c r="HW863" s="46"/>
      <c r="HX863" s="46"/>
      <c r="HY863" s="46"/>
      <c r="HZ863" s="46"/>
      <c r="IA863" s="46"/>
      <c r="IB863" s="46"/>
      <c r="IC863" s="46"/>
      <c r="ID863" s="46"/>
      <c r="IE863" s="46"/>
      <c r="IF863" s="46"/>
      <c r="IG863" s="46"/>
      <c r="IH863" s="46"/>
      <c r="II863" s="46"/>
      <c r="IJ863" s="46"/>
      <c r="IK863" s="46"/>
      <c r="IL863" s="46"/>
      <c r="IM863" s="46"/>
      <c r="IN863" s="46"/>
      <c r="IO863" s="46"/>
      <c r="IP863" s="46"/>
      <c r="IQ863" s="46"/>
      <c r="IR863" s="46"/>
      <c r="IS863" s="46"/>
      <c r="IT863" s="46"/>
      <c r="IU863" s="46"/>
      <c r="IV863" s="46"/>
      <c r="IW863" s="46"/>
      <c r="IX863" s="46"/>
      <c r="IY863" s="46"/>
      <c r="IZ863" s="46"/>
      <c r="JA863" s="46"/>
      <c r="JB863" s="46"/>
      <c r="JC863" s="46"/>
      <c r="JD863" s="46"/>
      <c r="JE863" s="46"/>
    </row>
    <row r="864" spans="1:265" s="7" customFormat="1" ht="15" customHeight="1" thickBot="1" x14ac:dyDescent="0.25">
      <c r="A864" s="790"/>
      <c r="B864" s="66" t="s">
        <v>550</v>
      </c>
      <c r="C864" s="74"/>
      <c r="D864" s="910" t="s">
        <v>621</v>
      </c>
      <c r="E864" s="879"/>
      <c r="F864" s="445"/>
      <c r="G864" s="446"/>
      <c r="H864" s="792" t="s">
        <v>539</v>
      </c>
      <c r="I864" s="792" t="s">
        <v>1019</v>
      </c>
      <c r="J864" s="1756" t="s">
        <v>1424</v>
      </c>
      <c r="K864" s="212" t="s">
        <v>1506</v>
      </c>
      <c r="L864" s="547"/>
      <c r="M864" s="732"/>
      <c r="N864" s="732"/>
      <c r="O864" s="547"/>
      <c r="P864" s="2159">
        <f t="shared" si="71"/>
        <v>0</v>
      </c>
      <c r="Q864" s="548"/>
      <c r="R864" s="724"/>
      <c r="S864" s="724">
        <v>1</v>
      </c>
      <c r="T864" s="724"/>
      <c r="U864" s="724"/>
      <c r="V864" s="724"/>
      <c r="W864" s="725"/>
      <c r="X864" s="79"/>
      <c r="Y864" s="79"/>
      <c r="Z864" s="63"/>
      <c r="AA864" s="46"/>
      <c r="AB864" s="46"/>
      <c r="AC864" s="46" t="str">
        <f t="shared" si="74"/>
        <v/>
      </c>
      <c r="AD864" s="46"/>
      <c r="AE864" s="46"/>
      <c r="AF864" s="2111">
        <f t="shared" si="72"/>
        <v>0</v>
      </c>
      <c r="AG864" s="2111">
        <f t="shared" si="73"/>
        <v>1</v>
      </c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  <c r="BP864" s="46"/>
      <c r="BQ864" s="46"/>
      <c r="BR864" s="46"/>
      <c r="BS864" s="46"/>
      <c r="BT864" s="46"/>
      <c r="BU864" s="46"/>
      <c r="BV864" s="46"/>
      <c r="BW864" s="46"/>
      <c r="BX864" s="46"/>
      <c r="BY864" s="46"/>
      <c r="BZ864" s="46"/>
      <c r="CA864" s="46"/>
      <c r="CB864" s="46"/>
      <c r="CC864" s="46"/>
      <c r="CD864" s="46"/>
      <c r="CE864" s="46"/>
      <c r="CF864" s="46"/>
      <c r="CG864" s="46"/>
      <c r="CH864" s="46"/>
      <c r="CI864" s="46"/>
      <c r="CJ864" s="46"/>
      <c r="CK864" s="46"/>
      <c r="CL864" s="46"/>
      <c r="CM864" s="46"/>
      <c r="CN864" s="46"/>
      <c r="CO864" s="46"/>
      <c r="CP864" s="46"/>
      <c r="CQ864" s="46"/>
      <c r="CR864" s="46"/>
      <c r="CS864" s="46"/>
      <c r="CT864" s="46"/>
      <c r="CU864" s="46"/>
      <c r="CV864" s="46"/>
      <c r="CW864" s="46"/>
      <c r="CX864" s="46"/>
      <c r="CY864" s="46"/>
      <c r="CZ864" s="46"/>
      <c r="DA864" s="46"/>
      <c r="DB864" s="46"/>
      <c r="DC864" s="46"/>
      <c r="DD864" s="46"/>
      <c r="DE864" s="46"/>
      <c r="DF864" s="46"/>
      <c r="DG864" s="46"/>
      <c r="DH864" s="46"/>
      <c r="DI864" s="46"/>
      <c r="DJ864" s="46"/>
      <c r="DK864" s="46"/>
      <c r="DL864" s="46"/>
      <c r="DM864" s="46"/>
      <c r="DN864" s="46"/>
      <c r="DO864" s="46"/>
      <c r="DP864" s="46"/>
      <c r="DQ864" s="46"/>
      <c r="DR864" s="46"/>
      <c r="DS864" s="46"/>
      <c r="DT864" s="46"/>
      <c r="DU864" s="46"/>
      <c r="DV864" s="46"/>
      <c r="DW864" s="46"/>
      <c r="DX864" s="46"/>
      <c r="DY864" s="46"/>
      <c r="DZ864" s="46"/>
      <c r="EA864" s="46"/>
      <c r="EB864" s="46"/>
      <c r="EC864" s="46"/>
      <c r="ED864" s="46"/>
      <c r="EE864" s="46"/>
      <c r="EF864" s="46"/>
      <c r="EG864" s="46"/>
      <c r="EH864" s="46"/>
      <c r="EI864" s="46"/>
      <c r="EJ864" s="46"/>
      <c r="EK864" s="46"/>
      <c r="EL864" s="46"/>
      <c r="EM864" s="46"/>
      <c r="EN864" s="46"/>
      <c r="EO864" s="46"/>
      <c r="EP864" s="46"/>
      <c r="EQ864" s="46"/>
      <c r="ER864" s="46"/>
      <c r="ES864" s="46"/>
      <c r="ET864" s="46"/>
      <c r="EU864" s="46"/>
      <c r="EV864" s="46"/>
      <c r="EW864" s="46"/>
      <c r="EX864" s="46"/>
      <c r="EY864" s="46"/>
      <c r="EZ864" s="46"/>
      <c r="FA864" s="46"/>
      <c r="FB864" s="46"/>
      <c r="FC864" s="46"/>
      <c r="FD864" s="46"/>
      <c r="FE864" s="46"/>
      <c r="FF864" s="46"/>
      <c r="FG864" s="46"/>
      <c r="FH864" s="46"/>
      <c r="FI864" s="46"/>
      <c r="FJ864" s="46"/>
      <c r="FK864" s="46"/>
      <c r="FL864" s="46"/>
      <c r="FM864" s="46"/>
      <c r="FN864" s="46"/>
      <c r="FO864" s="46"/>
      <c r="FP864" s="46"/>
      <c r="FQ864" s="46"/>
      <c r="FR864" s="46"/>
      <c r="FS864" s="46"/>
      <c r="FT864" s="46"/>
      <c r="FU864" s="46"/>
      <c r="FV864" s="46"/>
      <c r="FW864" s="46"/>
      <c r="FX864" s="46"/>
      <c r="FY864" s="46"/>
      <c r="FZ864" s="46"/>
      <c r="GA864" s="46"/>
      <c r="GB864" s="46"/>
      <c r="GC864" s="46"/>
      <c r="GD864" s="46"/>
      <c r="GE864" s="46"/>
      <c r="GF864" s="46"/>
      <c r="GG864" s="46"/>
      <c r="GH864" s="46"/>
      <c r="GI864" s="46"/>
      <c r="GJ864" s="46"/>
      <c r="GK864" s="46"/>
      <c r="GL864" s="46"/>
      <c r="GM864" s="46"/>
      <c r="GN864" s="46"/>
      <c r="GO864" s="46"/>
      <c r="GP864" s="46"/>
      <c r="GQ864" s="46"/>
      <c r="GR864" s="46"/>
      <c r="GS864" s="46"/>
      <c r="GT864" s="46"/>
      <c r="GU864" s="46"/>
      <c r="GV864" s="46"/>
      <c r="GW864" s="46"/>
      <c r="GX864" s="46"/>
      <c r="GY864" s="46"/>
      <c r="GZ864" s="46"/>
      <c r="HA864" s="46"/>
      <c r="HB864" s="46"/>
      <c r="HC864" s="46"/>
      <c r="HD864" s="46"/>
      <c r="HE864" s="46"/>
      <c r="HF864" s="46"/>
      <c r="HG864" s="46"/>
      <c r="HH864" s="46"/>
      <c r="HI864" s="46"/>
      <c r="HJ864" s="46"/>
      <c r="HK864" s="46"/>
      <c r="HL864" s="46"/>
      <c r="HM864" s="46"/>
      <c r="HN864" s="46"/>
      <c r="HO864" s="46"/>
      <c r="HP864" s="46"/>
      <c r="HQ864" s="46"/>
      <c r="HR864" s="46"/>
      <c r="HS864" s="46"/>
      <c r="HT864" s="46"/>
      <c r="HU864" s="46"/>
      <c r="HV864" s="46"/>
      <c r="HW864" s="46"/>
      <c r="HX864" s="46"/>
      <c r="HY864" s="46"/>
      <c r="HZ864" s="46"/>
      <c r="IA864" s="46"/>
      <c r="IB864" s="46"/>
      <c r="IC864" s="46"/>
      <c r="ID864" s="46"/>
      <c r="IE864" s="46"/>
      <c r="IF864" s="46"/>
      <c r="IG864" s="46"/>
      <c r="IH864" s="46"/>
      <c r="II864" s="46"/>
      <c r="IJ864" s="46"/>
      <c r="IK864" s="46"/>
      <c r="IL864" s="46"/>
      <c r="IM864" s="46"/>
      <c r="IN864" s="46"/>
      <c r="IO864" s="46"/>
      <c r="IP864" s="46"/>
      <c r="IQ864" s="46"/>
      <c r="IR864" s="46"/>
      <c r="IS864" s="46"/>
      <c r="IT864" s="46"/>
      <c r="IU864" s="46"/>
      <c r="IV864" s="46"/>
      <c r="IW864" s="46"/>
      <c r="IX864" s="46"/>
      <c r="IY864" s="46"/>
      <c r="IZ864" s="46"/>
      <c r="JA864" s="46"/>
      <c r="JB864" s="46"/>
      <c r="JC864" s="46"/>
      <c r="JD864" s="46"/>
      <c r="JE864" s="46"/>
    </row>
    <row r="865" spans="1:265" s="7" customFormat="1" ht="15" customHeight="1" thickBot="1" x14ac:dyDescent="0.25">
      <c r="A865" s="275"/>
      <c r="B865" s="127" t="s">
        <v>550</v>
      </c>
      <c r="C865" s="140"/>
      <c r="D865" s="911" t="s">
        <v>621</v>
      </c>
      <c r="E865" s="881"/>
      <c r="F865" s="447"/>
      <c r="G865" s="448"/>
      <c r="H865" s="794" t="s">
        <v>539</v>
      </c>
      <c r="I865" s="794" t="s">
        <v>1019</v>
      </c>
      <c r="J865" s="1782" t="s">
        <v>1425</v>
      </c>
      <c r="K865" s="737" t="s">
        <v>1497</v>
      </c>
      <c r="L865" s="737"/>
      <c r="M865" s="746"/>
      <c r="N865" s="746"/>
      <c r="O865" s="737"/>
      <c r="P865" s="2159">
        <f t="shared" si="71"/>
        <v>0</v>
      </c>
      <c r="Q865" s="747"/>
      <c r="R865" s="735"/>
      <c r="S865" s="735"/>
      <c r="T865" s="735">
        <v>27</v>
      </c>
      <c r="U865" s="735"/>
      <c r="V865" s="735"/>
      <c r="W865" s="748"/>
      <c r="X865" s="109">
        <f>SUM(Q861:W865)</f>
        <v>40</v>
      </c>
      <c r="Y865" s="109">
        <f>X865</f>
        <v>40</v>
      </c>
      <c r="Z865" s="63"/>
      <c r="AA865" s="46"/>
      <c r="AB865" s="46"/>
      <c r="AC865" s="46" t="str">
        <f t="shared" si="74"/>
        <v/>
      </c>
      <c r="AD865" s="46" t="s">
        <v>2086</v>
      </c>
      <c r="AE865" s="46"/>
      <c r="AF865" s="2111">
        <f t="shared" si="72"/>
        <v>0</v>
      </c>
      <c r="AG865" s="2111">
        <f t="shared" si="73"/>
        <v>0</v>
      </c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  <c r="BP865" s="46"/>
      <c r="BQ865" s="46"/>
      <c r="BR865" s="46"/>
      <c r="BS865" s="46"/>
      <c r="BT865" s="46"/>
      <c r="BU865" s="46"/>
      <c r="BV865" s="46"/>
      <c r="BW865" s="46"/>
      <c r="BX865" s="46"/>
      <c r="BY865" s="46"/>
      <c r="BZ865" s="46"/>
      <c r="CA865" s="46"/>
      <c r="CB865" s="46"/>
      <c r="CC865" s="46"/>
      <c r="CD865" s="46"/>
      <c r="CE865" s="46"/>
      <c r="CF865" s="46"/>
      <c r="CG865" s="46"/>
      <c r="CH865" s="46"/>
      <c r="CI865" s="46"/>
      <c r="CJ865" s="46"/>
      <c r="CK865" s="46"/>
      <c r="CL865" s="46"/>
      <c r="CM865" s="46"/>
      <c r="CN865" s="46"/>
      <c r="CO865" s="46"/>
      <c r="CP865" s="46"/>
      <c r="CQ865" s="46"/>
      <c r="CR865" s="46"/>
      <c r="CS865" s="46"/>
      <c r="CT865" s="46"/>
      <c r="CU865" s="46"/>
      <c r="CV865" s="46"/>
      <c r="CW865" s="46"/>
      <c r="CX865" s="46"/>
      <c r="CY865" s="46"/>
      <c r="CZ865" s="46"/>
      <c r="DA865" s="46"/>
      <c r="DB865" s="46"/>
      <c r="DC865" s="46"/>
      <c r="DD865" s="46"/>
      <c r="DE865" s="46"/>
      <c r="DF865" s="46"/>
      <c r="DG865" s="46"/>
      <c r="DH865" s="46"/>
      <c r="DI865" s="46"/>
      <c r="DJ865" s="46"/>
      <c r="DK865" s="46"/>
      <c r="DL865" s="46"/>
      <c r="DM865" s="46"/>
      <c r="DN865" s="46"/>
      <c r="DO865" s="46"/>
      <c r="DP865" s="46"/>
      <c r="DQ865" s="46"/>
      <c r="DR865" s="46"/>
      <c r="DS865" s="46"/>
      <c r="DT865" s="46"/>
      <c r="DU865" s="46"/>
      <c r="DV865" s="46"/>
      <c r="DW865" s="46"/>
      <c r="DX865" s="46"/>
      <c r="DY865" s="46"/>
      <c r="DZ865" s="46"/>
      <c r="EA865" s="46"/>
      <c r="EB865" s="46"/>
      <c r="EC865" s="46"/>
      <c r="ED865" s="46"/>
      <c r="EE865" s="46"/>
      <c r="EF865" s="46"/>
      <c r="EG865" s="46"/>
      <c r="EH865" s="46"/>
      <c r="EI865" s="46"/>
      <c r="EJ865" s="46"/>
      <c r="EK865" s="46"/>
      <c r="EL865" s="46"/>
      <c r="EM865" s="46"/>
      <c r="EN865" s="46"/>
      <c r="EO865" s="46"/>
      <c r="EP865" s="46"/>
      <c r="EQ865" s="46"/>
      <c r="ER865" s="46"/>
      <c r="ES865" s="46"/>
      <c r="ET865" s="46"/>
      <c r="EU865" s="46"/>
      <c r="EV865" s="46"/>
      <c r="EW865" s="46"/>
      <c r="EX865" s="46"/>
      <c r="EY865" s="46"/>
      <c r="EZ865" s="46"/>
      <c r="FA865" s="46"/>
      <c r="FB865" s="46"/>
      <c r="FC865" s="46"/>
      <c r="FD865" s="46"/>
      <c r="FE865" s="46"/>
      <c r="FF865" s="46"/>
      <c r="FG865" s="46"/>
      <c r="FH865" s="46"/>
      <c r="FI865" s="46"/>
      <c r="FJ865" s="46"/>
      <c r="FK865" s="46"/>
      <c r="FL865" s="46"/>
      <c r="FM865" s="46"/>
      <c r="FN865" s="46"/>
      <c r="FO865" s="46"/>
      <c r="FP865" s="46"/>
      <c r="FQ865" s="46"/>
      <c r="FR865" s="46"/>
      <c r="FS865" s="46"/>
      <c r="FT865" s="46"/>
      <c r="FU865" s="46"/>
      <c r="FV865" s="46"/>
      <c r="FW865" s="46"/>
      <c r="FX865" s="46"/>
      <c r="FY865" s="46"/>
      <c r="FZ865" s="46"/>
      <c r="GA865" s="46"/>
      <c r="GB865" s="46"/>
      <c r="GC865" s="46"/>
      <c r="GD865" s="46"/>
      <c r="GE865" s="46"/>
      <c r="GF865" s="46"/>
      <c r="GG865" s="46"/>
      <c r="GH865" s="46"/>
      <c r="GI865" s="46"/>
      <c r="GJ865" s="46"/>
      <c r="GK865" s="46"/>
      <c r="GL865" s="46"/>
      <c r="GM865" s="46"/>
      <c r="GN865" s="46"/>
      <c r="GO865" s="46"/>
      <c r="GP865" s="46"/>
      <c r="GQ865" s="46"/>
      <c r="GR865" s="46"/>
      <c r="GS865" s="46"/>
      <c r="GT865" s="46"/>
      <c r="GU865" s="46"/>
      <c r="GV865" s="46"/>
      <c r="GW865" s="46"/>
      <c r="GX865" s="46"/>
      <c r="GY865" s="46"/>
      <c r="GZ865" s="46"/>
      <c r="HA865" s="46"/>
      <c r="HB865" s="46"/>
      <c r="HC865" s="46"/>
      <c r="HD865" s="46"/>
      <c r="HE865" s="46"/>
      <c r="HF865" s="46"/>
      <c r="HG865" s="46"/>
      <c r="HH865" s="46"/>
      <c r="HI865" s="46"/>
      <c r="HJ865" s="46"/>
      <c r="HK865" s="46"/>
      <c r="HL865" s="46"/>
      <c r="HM865" s="46"/>
      <c r="HN865" s="46"/>
      <c r="HO865" s="46"/>
      <c r="HP865" s="46"/>
      <c r="HQ865" s="46"/>
      <c r="HR865" s="46"/>
      <c r="HS865" s="46"/>
      <c r="HT865" s="46"/>
      <c r="HU865" s="46"/>
      <c r="HV865" s="46"/>
      <c r="HW865" s="46"/>
      <c r="HX865" s="46"/>
      <c r="HY865" s="46"/>
      <c r="HZ865" s="46"/>
      <c r="IA865" s="46"/>
      <c r="IB865" s="46"/>
      <c r="IC865" s="46"/>
      <c r="ID865" s="46"/>
      <c r="IE865" s="46"/>
      <c r="IF865" s="46"/>
      <c r="IG865" s="46"/>
      <c r="IH865" s="46"/>
      <c r="II865" s="46"/>
      <c r="IJ865" s="46"/>
      <c r="IK865" s="46"/>
      <c r="IL865" s="46"/>
      <c r="IM865" s="46"/>
      <c r="IN865" s="46"/>
      <c r="IO865" s="46"/>
      <c r="IP865" s="46"/>
      <c r="IQ865" s="46"/>
      <c r="IR865" s="46"/>
      <c r="IS865" s="46"/>
      <c r="IT865" s="46"/>
      <c r="IU865" s="46"/>
      <c r="IV865" s="46"/>
      <c r="IW865" s="46"/>
      <c r="IX865" s="46"/>
      <c r="IY865" s="46"/>
      <c r="IZ865" s="46"/>
      <c r="JA865" s="46"/>
      <c r="JB865" s="46"/>
      <c r="JC865" s="46"/>
      <c r="JD865" s="46"/>
      <c r="JE865" s="46"/>
    </row>
    <row r="866" spans="1:265" s="7" customFormat="1" ht="15" customHeight="1" thickBot="1" x14ac:dyDescent="0.25">
      <c r="A866" s="2039">
        <f>+A861+1</f>
        <v>91</v>
      </c>
      <c r="B866" s="630" t="s">
        <v>375</v>
      </c>
      <c r="C866" s="116" t="s">
        <v>35</v>
      </c>
      <c r="D866" s="868" t="s">
        <v>623</v>
      </c>
      <c r="E866" s="842" t="s">
        <v>161</v>
      </c>
      <c r="F866" s="459" t="s">
        <v>624</v>
      </c>
      <c r="G866" s="460" t="s">
        <v>594</v>
      </c>
      <c r="H866" s="199" t="s">
        <v>351</v>
      </c>
      <c r="I866" s="199" t="s">
        <v>1371</v>
      </c>
      <c r="J866" s="199"/>
      <c r="K866" s="218" t="s">
        <v>1398</v>
      </c>
      <c r="L866" s="218" t="s">
        <v>401</v>
      </c>
      <c r="M866" s="510">
        <v>8</v>
      </c>
      <c r="N866" s="510" t="s">
        <v>24</v>
      </c>
      <c r="O866" s="218"/>
      <c r="P866" s="2159">
        <f t="shared" si="71"/>
        <v>5</v>
      </c>
      <c r="Q866" s="322">
        <v>3</v>
      </c>
      <c r="R866" s="323">
        <v>2</v>
      </c>
      <c r="S866" s="323"/>
      <c r="T866" s="323"/>
      <c r="U866" s="323"/>
      <c r="V866" s="323"/>
      <c r="W866" s="324"/>
      <c r="X866" s="117"/>
      <c r="Y866" s="117"/>
      <c r="Z866" s="63" t="str">
        <f>C866</f>
        <v>TC</v>
      </c>
      <c r="AA866" s="46" t="s">
        <v>874</v>
      </c>
      <c r="AB866" s="46" t="s">
        <v>881</v>
      </c>
      <c r="AC866" s="46">
        <f t="shared" si="74"/>
        <v>12</v>
      </c>
      <c r="AD866" s="46"/>
      <c r="AE866" s="46"/>
      <c r="AF866" s="2111">
        <f t="shared" si="72"/>
        <v>5</v>
      </c>
      <c r="AG866" s="2111">
        <f t="shared" si="73"/>
        <v>0</v>
      </c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  <c r="BP866" s="46"/>
      <c r="BQ866" s="46"/>
      <c r="BR866" s="46"/>
      <c r="BS866" s="46"/>
      <c r="BT866" s="46"/>
      <c r="BU866" s="46"/>
      <c r="BV866" s="46"/>
      <c r="BW866" s="46"/>
      <c r="BX866" s="46"/>
      <c r="BY866" s="46"/>
      <c r="BZ866" s="46"/>
      <c r="CA866" s="46"/>
      <c r="CB866" s="46"/>
      <c r="CC866" s="46"/>
      <c r="CD866" s="46"/>
      <c r="CE866" s="46"/>
      <c r="CF866" s="46"/>
      <c r="CG866" s="46"/>
      <c r="CH866" s="46"/>
      <c r="CI866" s="46"/>
      <c r="CJ866" s="46"/>
      <c r="CK866" s="46"/>
      <c r="CL866" s="46"/>
      <c r="CM866" s="46"/>
      <c r="CN866" s="46"/>
      <c r="CO866" s="46"/>
      <c r="CP866" s="46"/>
      <c r="CQ866" s="46"/>
      <c r="CR866" s="46"/>
      <c r="CS866" s="46"/>
      <c r="CT866" s="46"/>
      <c r="CU866" s="46"/>
      <c r="CV866" s="46"/>
      <c r="CW866" s="46"/>
      <c r="CX866" s="46"/>
      <c r="CY866" s="46"/>
      <c r="CZ866" s="46"/>
      <c r="DA866" s="46"/>
      <c r="DB866" s="46"/>
      <c r="DC866" s="46"/>
      <c r="DD866" s="46"/>
      <c r="DE866" s="46"/>
      <c r="DF866" s="46"/>
      <c r="DG866" s="46"/>
      <c r="DH866" s="46"/>
      <c r="DI866" s="46"/>
      <c r="DJ866" s="46"/>
      <c r="DK866" s="46"/>
      <c r="DL866" s="46"/>
      <c r="DM866" s="46"/>
      <c r="DN866" s="46"/>
      <c r="DO866" s="46"/>
      <c r="DP866" s="46"/>
      <c r="DQ866" s="46"/>
      <c r="DR866" s="46"/>
      <c r="DS866" s="46"/>
      <c r="DT866" s="46"/>
      <c r="DU866" s="46"/>
      <c r="DV866" s="46"/>
      <c r="DW866" s="46"/>
      <c r="DX866" s="46"/>
      <c r="DY866" s="46"/>
      <c r="DZ866" s="46"/>
      <c r="EA866" s="46"/>
      <c r="EB866" s="46"/>
      <c r="EC866" s="46"/>
      <c r="ED866" s="46"/>
      <c r="EE866" s="46"/>
      <c r="EF866" s="46"/>
      <c r="EG866" s="46"/>
      <c r="EH866" s="46"/>
      <c r="EI866" s="46"/>
      <c r="EJ866" s="46"/>
      <c r="EK866" s="46"/>
      <c r="EL866" s="46"/>
      <c r="EM866" s="46"/>
      <c r="EN866" s="46"/>
      <c r="EO866" s="46"/>
      <c r="EP866" s="46"/>
      <c r="EQ866" s="46"/>
      <c r="ER866" s="46"/>
      <c r="ES866" s="46"/>
      <c r="ET866" s="46"/>
      <c r="EU866" s="46"/>
      <c r="EV866" s="46"/>
      <c r="EW866" s="46"/>
      <c r="EX866" s="46"/>
      <c r="EY866" s="46"/>
      <c r="EZ866" s="46"/>
      <c r="FA866" s="46"/>
      <c r="FB866" s="46"/>
      <c r="FC866" s="46"/>
      <c r="FD866" s="46"/>
      <c r="FE866" s="46"/>
      <c r="FF866" s="46"/>
      <c r="FG866" s="46"/>
      <c r="FH866" s="46"/>
      <c r="FI866" s="46"/>
      <c r="FJ866" s="46"/>
      <c r="FK866" s="46"/>
      <c r="FL866" s="46"/>
      <c r="FM866" s="46"/>
      <c r="FN866" s="46"/>
      <c r="FO866" s="46"/>
      <c r="FP866" s="46"/>
      <c r="FQ866" s="46"/>
      <c r="FR866" s="46"/>
      <c r="FS866" s="46"/>
      <c r="FT866" s="46"/>
      <c r="FU866" s="46"/>
      <c r="FV866" s="46"/>
      <c r="FW866" s="46"/>
      <c r="FX866" s="46"/>
      <c r="FY866" s="46"/>
      <c r="FZ866" s="46"/>
      <c r="GA866" s="46"/>
      <c r="GB866" s="46"/>
      <c r="GC866" s="46"/>
      <c r="GD866" s="46"/>
      <c r="GE866" s="46"/>
      <c r="GF866" s="46"/>
      <c r="GG866" s="46"/>
      <c r="GH866" s="46"/>
      <c r="GI866" s="46"/>
      <c r="GJ866" s="46"/>
      <c r="GK866" s="46"/>
      <c r="GL866" s="46"/>
      <c r="GM866" s="46"/>
      <c r="GN866" s="46"/>
      <c r="GO866" s="46"/>
      <c r="GP866" s="46"/>
      <c r="GQ866" s="46"/>
      <c r="GR866" s="46"/>
      <c r="GS866" s="46"/>
      <c r="GT866" s="46"/>
      <c r="GU866" s="46"/>
      <c r="GV866" s="46"/>
      <c r="GW866" s="46"/>
      <c r="GX866" s="46"/>
      <c r="GY866" s="46"/>
      <c r="GZ866" s="46"/>
      <c r="HA866" s="46"/>
      <c r="HB866" s="46"/>
      <c r="HC866" s="46"/>
      <c r="HD866" s="46"/>
      <c r="HE866" s="46"/>
      <c r="HF866" s="46"/>
      <c r="HG866" s="46"/>
      <c r="HH866" s="46"/>
      <c r="HI866" s="46"/>
      <c r="HJ866" s="46"/>
      <c r="HK866" s="46"/>
      <c r="HL866" s="46"/>
      <c r="HM866" s="46"/>
      <c r="HN866" s="46"/>
      <c r="HO866" s="46"/>
      <c r="HP866" s="46"/>
      <c r="HQ866" s="46"/>
      <c r="HR866" s="46"/>
      <c r="HS866" s="46"/>
      <c r="HT866" s="46"/>
      <c r="HU866" s="46"/>
      <c r="HV866" s="46"/>
      <c r="HW866" s="46"/>
      <c r="HX866" s="46"/>
      <c r="HY866" s="46"/>
      <c r="HZ866" s="46"/>
      <c r="IA866" s="46"/>
      <c r="IB866" s="46"/>
      <c r="IC866" s="46"/>
      <c r="ID866" s="46"/>
      <c r="IE866" s="46"/>
      <c r="IF866" s="46"/>
      <c r="IG866" s="46"/>
      <c r="IH866" s="46"/>
      <c r="II866" s="46"/>
      <c r="IJ866" s="46"/>
      <c r="IK866" s="46"/>
      <c r="IL866" s="46"/>
      <c r="IM866" s="46"/>
      <c r="IN866" s="46"/>
      <c r="IO866" s="46"/>
      <c r="IP866" s="46"/>
      <c r="IQ866" s="46"/>
      <c r="IR866" s="46"/>
      <c r="IS866" s="46"/>
      <c r="IT866" s="46"/>
      <c r="IU866" s="46"/>
      <c r="IV866" s="46"/>
      <c r="IW866" s="46"/>
      <c r="IX866" s="46"/>
      <c r="IY866" s="46"/>
      <c r="IZ866" s="46"/>
      <c r="JA866" s="46"/>
      <c r="JB866" s="46"/>
      <c r="JC866" s="46"/>
      <c r="JD866" s="46"/>
      <c r="JE866" s="46"/>
    </row>
    <row r="867" spans="1:265" s="7" customFormat="1" ht="15" customHeight="1" thickBot="1" x14ac:dyDescent="0.25">
      <c r="A867" s="98"/>
      <c r="B867" s="73" t="s">
        <v>375</v>
      </c>
      <c r="C867" s="118"/>
      <c r="D867" s="870" t="s">
        <v>623</v>
      </c>
      <c r="E867" s="879"/>
      <c r="F867" s="461"/>
      <c r="G867" s="462"/>
      <c r="H867" s="181" t="s">
        <v>351</v>
      </c>
      <c r="I867" s="181" t="s">
        <v>1371</v>
      </c>
      <c r="J867" s="181"/>
      <c r="K867" s="219" t="s">
        <v>1200</v>
      </c>
      <c r="L867" s="219" t="s">
        <v>401</v>
      </c>
      <c r="M867" s="511">
        <v>6</v>
      </c>
      <c r="N867" s="511" t="s">
        <v>24</v>
      </c>
      <c r="O867" s="219" t="s">
        <v>348</v>
      </c>
      <c r="P867" s="2159">
        <f t="shared" si="71"/>
        <v>5</v>
      </c>
      <c r="Q867" s="325">
        <v>3</v>
      </c>
      <c r="R867" s="326">
        <v>2</v>
      </c>
      <c r="S867" s="326"/>
      <c r="T867" s="326"/>
      <c r="U867" s="326"/>
      <c r="V867" s="326"/>
      <c r="W867" s="327"/>
      <c r="X867" s="119"/>
      <c r="Y867" s="119"/>
      <c r="Z867" s="63"/>
      <c r="AA867" s="46"/>
      <c r="AB867" s="46"/>
      <c r="AC867" s="46" t="str">
        <f t="shared" si="74"/>
        <v/>
      </c>
      <c r="AD867" s="46"/>
      <c r="AE867" s="46"/>
      <c r="AF867" s="2111">
        <f t="shared" si="72"/>
        <v>5</v>
      </c>
      <c r="AG867" s="2111">
        <f t="shared" si="73"/>
        <v>0</v>
      </c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  <c r="BP867" s="46"/>
      <c r="BQ867" s="46"/>
      <c r="BR867" s="46"/>
      <c r="BS867" s="46"/>
      <c r="BT867" s="46"/>
      <c r="BU867" s="46"/>
      <c r="BV867" s="46"/>
      <c r="BW867" s="46"/>
      <c r="BX867" s="46"/>
      <c r="BY867" s="46"/>
      <c r="BZ867" s="46"/>
      <c r="CA867" s="46"/>
      <c r="CB867" s="46"/>
      <c r="CC867" s="46"/>
      <c r="CD867" s="46"/>
      <c r="CE867" s="46"/>
      <c r="CF867" s="46"/>
      <c r="CG867" s="46"/>
      <c r="CH867" s="46"/>
      <c r="CI867" s="46"/>
      <c r="CJ867" s="46"/>
      <c r="CK867" s="46"/>
      <c r="CL867" s="46"/>
      <c r="CM867" s="46"/>
      <c r="CN867" s="46"/>
      <c r="CO867" s="46"/>
      <c r="CP867" s="46"/>
      <c r="CQ867" s="46"/>
      <c r="CR867" s="46"/>
      <c r="CS867" s="46"/>
      <c r="CT867" s="46"/>
      <c r="CU867" s="46"/>
      <c r="CV867" s="46"/>
      <c r="CW867" s="46"/>
      <c r="CX867" s="46"/>
      <c r="CY867" s="46"/>
      <c r="CZ867" s="46"/>
      <c r="DA867" s="46"/>
      <c r="DB867" s="46"/>
      <c r="DC867" s="46"/>
      <c r="DD867" s="46"/>
      <c r="DE867" s="46"/>
      <c r="DF867" s="46"/>
      <c r="DG867" s="46"/>
      <c r="DH867" s="46"/>
      <c r="DI867" s="46"/>
      <c r="DJ867" s="46"/>
      <c r="DK867" s="46"/>
      <c r="DL867" s="46"/>
      <c r="DM867" s="46"/>
      <c r="DN867" s="46"/>
      <c r="DO867" s="46"/>
      <c r="DP867" s="46"/>
      <c r="DQ867" s="46"/>
      <c r="DR867" s="46"/>
      <c r="DS867" s="46"/>
      <c r="DT867" s="46"/>
      <c r="DU867" s="46"/>
      <c r="DV867" s="46"/>
      <c r="DW867" s="46"/>
      <c r="DX867" s="46"/>
      <c r="DY867" s="46"/>
      <c r="DZ867" s="46"/>
      <c r="EA867" s="46"/>
      <c r="EB867" s="46"/>
      <c r="EC867" s="46"/>
      <c r="ED867" s="46"/>
      <c r="EE867" s="46"/>
      <c r="EF867" s="46"/>
      <c r="EG867" s="46"/>
      <c r="EH867" s="46"/>
      <c r="EI867" s="46"/>
      <c r="EJ867" s="46"/>
      <c r="EK867" s="46"/>
      <c r="EL867" s="46"/>
      <c r="EM867" s="46"/>
      <c r="EN867" s="46"/>
      <c r="EO867" s="46"/>
      <c r="EP867" s="46"/>
      <c r="EQ867" s="46"/>
      <c r="ER867" s="46"/>
      <c r="ES867" s="46"/>
      <c r="ET867" s="46"/>
      <c r="EU867" s="46"/>
      <c r="EV867" s="46"/>
      <c r="EW867" s="46"/>
      <c r="EX867" s="46"/>
      <c r="EY867" s="46"/>
      <c r="EZ867" s="46"/>
      <c r="FA867" s="46"/>
      <c r="FB867" s="46"/>
      <c r="FC867" s="46"/>
      <c r="FD867" s="46"/>
      <c r="FE867" s="46"/>
      <c r="FF867" s="46"/>
      <c r="FG867" s="46"/>
      <c r="FH867" s="46"/>
      <c r="FI867" s="46"/>
      <c r="FJ867" s="46"/>
      <c r="FK867" s="46"/>
      <c r="FL867" s="46"/>
      <c r="FM867" s="46"/>
      <c r="FN867" s="46"/>
      <c r="FO867" s="46"/>
      <c r="FP867" s="46"/>
      <c r="FQ867" s="46"/>
      <c r="FR867" s="46"/>
      <c r="FS867" s="46"/>
      <c r="FT867" s="46"/>
      <c r="FU867" s="46"/>
      <c r="FV867" s="46"/>
      <c r="FW867" s="46"/>
      <c r="FX867" s="46"/>
      <c r="FY867" s="46"/>
      <c r="FZ867" s="46"/>
      <c r="GA867" s="46"/>
      <c r="GB867" s="46"/>
      <c r="GC867" s="46"/>
      <c r="GD867" s="46"/>
      <c r="GE867" s="46"/>
      <c r="GF867" s="46"/>
      <c r="GG867" s="46"/>
      <c r="GH867" s="46"/>
      <c r="GI867" s="46"/>
      <c r="GJ867" s="46"/>
      <c r="GK867" s="46"/>
      <c r="GL867" s="46"/>
      <c r="GM867" s="46"/>
      <c r="GN867" s="46"/>
      <c r="GO867" s="46"/>
      <c r="GP867" s="46"/>
      <c r="GQ867" s="46"/>
      <c r="GR867" s="46"/>
      <c r="GS867" s="46"/>
      <c r="GT867" s="46"/>
      <c r="GU867" s="46"/>
      <c r="GV867" s="46"/>
      <c r="GW867" s="46"/>
      <c r="GX867" s="46"/>
      <c r="GY867" s="46"/>
      <c r="GZ867" s="46"/>
      <c r="HA867" s="46"/>
      <c r="HB867" s="46"/>
      <c r="HC867" s="46"/>
      <c r="HD867" s="46"/>
      <c r="HE867" s="46"/>
      <c r="HF867" s="46"/>
      <c r="HG867" s="46"/>
      <c r="HH867" s="46"/>
      <c r="HI867" s="46"/>
      <c r="HJ867" s="46"/>
      <c r="HK867" s="46"/>
      <c r="HL867" s="46"/>
      <c r="HM867" s="46"/>
      <c r="HN867" s="46"/>
      <c r="HO867" s="46"/>
      <c r="HP867" s="46"/>
      <c r="HQ867" s="46"/>
      <c r="HR867" s="46"/>
      <c r="HS867" s="46"/>
      <c r="HT867" s="46"/>
      <c r="HU867" s="46"/>
      <c r="HV867" s="46"/>
      <c r="HW867" s="46"/>
      <c r="HX867" s="46"/>
      <c r="HY867" s="46"/>
      <c r="HZ867" s="46"/>
      <c r="IA867" s="46"/>
      <c r="IB867" s="46"/>
      <c r="IC867" s="46"/>
      <c r="ID867" s="46"/>
      <c r="IE867" s="46"/>
      <c r="IF867" s="46"/>
      <c r="IG867" s="46"/>
      <c r="IH867" s="46"/>
      <c r="II867" s="46"/>
      <c r="IJ867" s="46"/>
      <c r="IK867" s="46"/>
      <c r="IL867" s="46"/>
      <c r="IM867" s="46"/>
      <c r="IN867" s="46"/>
      <c r="IO867" s="46"/>
      <c r="IP867" s="46"/>
      <c r="IQ867" s="46"/>
      <c r="IR867" s="46"/>
      <c r="IS867" s="46"/>
      <c r="IT867" s="46"/>
      <c r="IU867" s="46"/>
      <c r="IV867" s="46"/>
      <c r="IW867" s="46"/>
      <c r="IX867" s="46"/>
      <c r="IY867" s="46"/>
      <c r="IZ867" s="46"/>
      <c r="JA867" s="46"/>
      <c r="JB867" s="46"/>
      <c r="JC867" s="46"/>
      <c r="JD867" s="46"/>
      <c r="JE867" s="46"/>
    </row>
    <row r="868" spans="1:265" s="7" customFormat="1" ht="15" customHeight="1" thickBot="1" x14ac:dyDescent="0.25">
      <c r="A868" s="98"/>
      <c r="B868" s="73" t="s">
        <v>375</v>
      </c>
      <c r="C868" s="118"/>
      <c r="D868" s="870" t="s">
        <v>623</v>
      </c>
      <c r="E868" s="879"/>
      <c r="F868" s="461"/>
      <c r="G868" s="462"/>
      <c r="H868" s="181" t="s">
        <v>351</v>
      </c>
      <c r="I868" s="181" t="s">
        <v>1371</v>
      </c>
      <c r="J868" s="181"/>
      <c r="K868" s="219" t="s">
        <v>1201</v>
      </c>
      <c r="L868" s="219" t="s">
        <v>401</v>
      </c>
      <c r="M868" s="511">
        <v>5</v>
      </c>
      <c r="N868" s="511" t="s">
        <v>24</v>
      </c>
      <c r="O868" s="219" t="s">
        <v>348</v>
      </c>
      <c r="P868" s="2159">
        <f t="shared" si="71"/>
        <v>5</v>
      </c>
      <c r="Q868" s="325">
        <v>3</v>
      </c>
      <c r="R868" s="326">
        <v>2</v>
      </c>
      <c r="S868" s="326"/>
      <c r="T868" s="326"/>
      <c r="U868" s="326"/>
      <c r="V868" s="326"/>
      <c r="W868" s="327"/>
      <c r="X868" s="119"/>
      <c r="Y868" s="119"/>
      <c r="Z868" s="63"/>
      <c r="AA868" s="46"/>
      <c r="AB868" s="46"/>
      <c r="AC868" s="46" t="str">
        <f t="shared" si="74"/>
        <v/>
      </c>
      <c r="AD868" s="46"/>
      <c r="AE868" s="46"/>
      <c r="AF868" s="2111">
        <f t="shared" si="72"/>
        <v>5</v>
      </c>
      <c r="AG868" s="2111">
        <f t="shared" si="73"/>
        <v>0</v>
      </c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6"/>
      <c r="EK868" s="46"/>
      <c r="EL868" s="46"/>
      <c r="EM868" s="46"/>
      <c r="EN868" s="46"/>
      <c r="EO868" s="46"/>
      <c r="EP868" s="46"/>
      <c r="EQ868" s="46"/>
      <c r="ER868" s="46"/>
      <c r="ES868" s="46"/>
      <c r="ET868" s="46"/>
      <c r="EU868" s="46"/>
      <c r="EV868" s="46"/>
      <c r="EW868" s="46"/>
      <c r="EX868" s="46"/>
      <c r="EY868" s="46"/>
      <c r="EZ868" s="46"/>
      <c r="FA868" s="46"/>
      <c r="FB868" s="46"/>
      <c r="FC868" s="46"/>
      <c r="FD868" s="46"/>
      <c r="FE868" s="46"/>
      <c r="FF868" s="46"/>
      <c r="FG868" s="46"/>
      <c r="FH868" s="46"/>
      <c r="FI868" s="46"/>
      <c r="FJ868" s="46"/>
      <c r="FK868" s="46"/>
      <c r="FL868" s="46"/>
      <c r="FM868" s="46"/>
      <c r="FN868" s="46"/>
      <c r="FO868" s="46"/>
      <c r="FP868" s="46"/>
      <c r="FQ868" s="46"/>
      <c r="FR868" s="46"/>
      <c r="FS868" s="46"/>
      <c r="FT868" s="46"/>
      <c r="FU868" s="46"/>
      <c r="FV868" s="46"/>
      <c r="FW868" s="46"/>
      <c r="FX868" s="46"/>
      <c r="FY868" s="46"/>
      <c r="FZ868" s="46"/>
      <c r="GA868" s="46"/>
      <c r="GB868" s="46"/>
      <c r="GC868" s="46"/>
      <c r="GD868" s="46"/>
      <c r="GE868" s="46"/>
      <c r="GF868" s="46"/>
      <c r="GG868" s="46"/>
      <c r="GH868" s="46"/>
      <c r="GI868" s="46"/>
      <c r="GJ868" s="46"/>
      <c r="GK868" s="46"/>
      <c r="GL868" s="46"/>
      <c r="GM868" s="46"/>
      <c r="GN868" s="46"/>
      <c r="GO868" s="46"/>
      <c r="GP868" s="46"/>
      <c r="GQ868" s="46"/>
      <c r="GR868" s="46"/>
      <c r="GS868" s="46"/>
      <c r="GT868" s="46"/>
      <c r="GU868" s="46"/>
      <c r="GV868" s="46"/>
      <c r="GW868" s="46"/>
      <c r="GX868" s="46"/>
      <c r="GY868" s="46"/>
      <c r="GZ868" s="46"/>
      <c r="HA868" s="46"/>
      <c r="HB868" s="46"/>
      <c r="HC868" s="46"/>
      <c r="HD868" s="46"/>
      <c r="HE868" s="46"/>
      <c r="HF868" s="46"/>
      <c r="HG868" s="46"/>
      <c r="HH868" s="46"/>
      <c r="HI868" s="46"/>
      <c r="HJ868" s="46"/>
      <c r="HK868" s="46"/>
      <c r="HL868" s="46"/>
      <c r="HM868" s="46"/>
      <c r="HN868" s="46"/>
      <c r="HO868" s="46"/>
      <c r="HP868" s="46"/>
      <c r="HQ868" s="46"/>
      <c r="HR868" s="46"/>
      <c r="HS868" s="46"/>
      <c r="HT868" s="46"/>
      <c r="HU868" s="46"/>
      <c r="HV868" s="46"/>
      <c r="HW868" s="46"/>
      <c r="HX868" s="46"/>
      <c r="HY868" s="46"/>
      <c r="HZ868" s="46"/>
      <c r="IA868" s="46"/>
      <c r="IB868" s="46"/>
      <c r="IC868" s="46"/>
      <c r="ID868" s="46"/>
      <c r="IE868" s="46"/>
      <c r="IF868" s="46"/>
      <c r="IG868" s="46"/>
      <c r="IH868" s="46"/>
      <c r="II868" s="46"/>
      <c r="IJ868" s="46"/>
      <c r="IK868" s="46"/>
      <c r="IL868" s="46"/>
      <c r="IM868" s="46"/>
      <c r="IN868" s="46"/>
      <c r="IO868" s="46"/>
      <c r="IP868" s="46"/>
      <c r="IQ868" s="46"/>
      <c r="IR868" s="46"/>
      <c r="IS868" s="46"/>
      <c r="IT868" s="46"/>
      <c r="IU868" s="46"/>
      <c r="IV868" s="46"/>
      <c r="IW868" s="46"/>
      <c r="IX868" s="46"/>
      <c r="IY868" s="46"/>
      <c r="IZ868" s="46"/>
      <c r="JA868" s="46"/>
      <c r="JB868" s="46"/>
      <c r="JC868" s="46"/>
      <c r="JD868" s="46"/>
      <c r="JE868" s="46"/>
    </row>
    <row r="869" spans="1:265" s="7" customFormat="1" ht="15" customHeight="1" thickBot="1" x14ac:dyDescent="0.25">
      <c r="A869" s="98"/>
      <c r="B869" s="73" t="s">
        <v>375</v>
      </c>
      <c r="C869" s="118"/>
      <c r="D869" s="870" t="s">
        <v>623</v>
      </c>
      <c r="E869" s="879"/>
      <c r="F869" s="461"/>
      <c r="G869" s="462"/>
      <c r="H869" s="181" t="s">
        <v>351</v>
      </c>
      <c r="I869" s="181" t="s">
        <v>1371</v>
      </c>
      <c r="J869" s="181"/>
      <c r="K869" s="219" t="s">
        <v>1400</v>
      </c>
      <c r="L869" s="219" t="s">
        <v>401</v>
      </c>
      <c r="M869" s="511">
        <v>4</v>
      </c>
      <c r="N869" s="511" t="s">
        <v>24</v>
      </c>
      <c r="O869" s="219" t="s">
        <v>402</v>
      </c>
      <c r="P869" s="2159">
        <f t="shared" si="71"/>
        <v>5</v>
      </c>
      <c r="Q869" s="325">
        <v>3</v>
      </c>
      <c r="R869" s="326">
        <v>2</v>
      </c>
      <c r="S869" s="326"/>
      <c r="T869" s="326"/>
      <c r="U869" s="326"/>
      <c r="V869" s="326"/>
      <c r="W869" s="327"/>
      <c r="X869" s="119"/>
      <c r="Y869" s="119"/>
      <c r="Z869" s="63"/>
      <c r="AA869" s="46"/>
      <c r="AB869" s="46"/>
      <c r="AC869" s="46" t="str">
        <f t="shared" si="74"/>
        <v/>
      </c>
      <c r="AD869" s="46"/>
      <c r="AE869" s="46"/>
      <c r="AF869" s="2111">
        <f t="shared" si="72"/>
        <v>5</v>
      </c>
      <c r="AG869" s="2111">
        <f t="shared" si="73"/>
        <v>0</v>
      </c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6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6"/>
      <c r="EL869" s="46"/>
      <c r="EM869" s="46"/>
      <c r="EN869" s="46"/>
      <c r="EO869" s="46"/>
      <c r="EP869" s="46"/>
      <c r="EQ869" s="46"/>
      <c r="ER869" s="46"/>
      <c r="ES869" s="46"/>
      <c r="ET869" s="46"/>
      <c r="EU869" s="46"/>
      <c r="EV869" s="46"/>
      <c r="EW869" s="46"/>
      <c r="EX869" s="46"/>
      <c r="EY869" s="46"/>
      <c r="EZ869" s="46"/>
      <c r="FA869" s="46"/>
      <c r="FB869" s="46"/>
      <c r="FC869" s="46"/>
      <c r="FD869" s="46"/>
      <c r="FE869" s="46"/>
      <c r="FF869" s="46"/>
      <c r="FG869" s="46"/>
      <c r="FH869" s="46"/>
      <c r="FI869" s="46"/>
      <c r="FJ869" s="46"/>
      <c r="FK869" s="46"/>
      <c r="FL869" s="46"/>
      <c r="FM869" s="46"/>
      <c r="FN869" s="46"/>
      <c r="FO869" s="46"/>
      <c r="FP869" s="46"/>
      <c r="FQ869" s="46"/>
      <c r="FR869" s="46"/>
      <c r="FS869" s="46"/>
      <c r="FT869" s="46"/>
      <c r="FU869" s="46"/>
      <c r="FV869" s="46"/>
      <c r="FW869" s="46"/>
      <c r="FX869" s="46"/>
      <c r="FY869" s="46"/>
      <c r="FZ869" s="46"/>
      <c r="GA869" s="46"/>
      <c r="GB869" s="46"/>
      <c r="GC869" s="46"/>
      <c r="GD869" s="46"/>
      <c r="GE869" s="46"/>
      <c r="GF869" s="46"/>
      <c r="GG869" s="46"/>
      <c r="GH869" s="46"/>
      <c r="GI869" s="46"/>
      <c r="GJ869" s="46"/>
      <c r="GK869" s="46"/>
      <c r="GL869" s="46"/>
      <c r="GM869" s="46"/>
      <c r="GN869" s="46"/>
      <c r="GO869" s="46"/>
      <c r="GP869" s="46"/>
      <c r="GQ869" s="46"/>
      <c r="GR869" s="46"/>
      <c r="GS869" s="46"/>
      <c r="GT869" s="46"/>
      <c r="GU869" s="46"/>
      <c r="GV869" s="46"/>
      <c r="GW869" s="46"/>
      <c r="GX869" s="46"/>
      <c r="GY869" s="46"/>
      <c r="GZ869" s="46"/>
      <c r="HA869" s="46"/>
      <c r="HB869" s="46"/>
      <c r="HC869" s="46"/>
      <c r="HD869" s="46"/>
      <c r="HE869" s="46"/>
      <c r="HF869" s="46"/>
      <c r="HG869" s="46"/>
      <c r="HH869" s="46"/>
      <c r="HI869" s="46"/>
      <c r="HJ869" s="46"/>
      <c r="HK869" s="46"/>
      <c r="HL869" s="46"/>
      <c r="HM869" s="46"/>
      <c r="HN869" s="46"/>
      <c r="HO869" s="46"/>
      <c r="HP869" s="46"/>
      <c r="HQ869" s="46"/>
      <c r="HR869" s="46"/>
      <c r="HS869" s="46"/>
      <c r="HT869" s="46"/>
      <c r="HU869" s="46"/>
      <c r="HV869" s="46"/>
      <c r="HW869" s="46"/>
      <c r="HX869" s="46"/>
      <c r="HY869" s="46"/>
      <c r="HZ869" s="46"/>
      <c r="IA869" s="46"/>
      <c r="IB869" s="46"/>
      <c r="IC869" s="46"/>
      <c r="ID869" s="46"/>
      <c r="IE869" s="46"/>
      <c r="IF869" s="46"/>
      <c r="IG869" s="46"/>
      <c r="IH869" s="46"/>
      <c r="II869" s="46"/>
      <c r="IJ869" s="46"/>
      <c r="IK869" s="46"/>
      <c r="IL869" s="46"/>
      <c r="IM869" s="46"/>
      <c r="IN869" s="46"/>
      <c r="IO869" s="46"/>
      <c r="IP869" s="46"/>
      <c r="IQ869" s="46"/>
      <c r="IR869" s="46"/>
      <c r="IS869" s="46"/>
      <c r="IT869" s="46"/>
      <c r="IU869" s="46"/>
      <c r="IV869" s="46"/>
      <c r="IW869" s="46"/>
      <c r="IX869" s="46"/>
      <c r="IY869" s="46"/>
      <c r="IZ869" s="46"/>
      <c r="JA869" s="46"/>
      <c r="JB869" s="46"/>
      <c r="JC869" s="46"/>
      <c r="JD869" s="46"/>
      <c r="JE869" s="46"/>
    </row>
    <row r="870" spans="1:265" s="7" customFormat="1" ht="15" customHeight="1" thickBot="1" x14ac:dyDescent="0.25">
      <c r="A870" s="98"/>
      <c r="B870" s="73" t="s">
        <v>375</v>
      </c>
      <c r="C870" s="118"/>
      <c r="D870" s="870" t="s">
        <v>623</v>
      </c>
      <c r="E870" s="879"/>
      <c r="F870" s="461"/>
      <c r="G870" s="462"/>
      <c r="H870" s="181" t="s">
        <v>351</v>
      </c>
      <c r="I870" s="181" t="s">
        <v>1371</v>
      </c>
      <c r="J870" s="1792" t="s">
        <v>95</v>
      </c>
      <c r="K870" s="219" t="s">
        <v>1711</v>
      </c>
      <c r="L870" s="219"/>
      <c r="M870" s="511"/>
      <c r="N870" s="511"/>
      <c r="O870" s="219"/>
      <c r="P870" s="2159">
        <f t="shared" si="71"/>
        <v>0</v>
      </c>
      <c r="Q870" s="325"/>
      <c r="R870" s="326"/>
      <c r="S870" s="326"/>
      <c r="T870" s="326"/>
      <c r="U870" s="326">
        <v>5</v>
      </c>
      <c r="V870" s="326"/>
      <c r="W870" s="327"/>
      <c r="X870" s="119"/>
      <c r="Y870" s="119"/>
      <c r="Z870" s="63"/>
      <c r="AA870" s="46"/>
      <c r="AB870" s="46"/>
      <c r="AC870" s="46" t="str">
        <f t="shared" si="74"/>
        <v/>
      </c>
      <c r="AD870" s="46"/>
      <c r="AE870" s="46"/>
      <c r="AF870" s="2111">
        <f t="shared" si="72"/>
        <v>0</v>
      </c>
      <c r="AG870" s="2111">
        <f t="shared" si="73"/>
        <v>0</v>
      </c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  <c r="BP870" s="46"/>
      <c r="BQ870" s="46"/>
      <c r="BR870" s="46"/>
      <c r="BS870" s="46"/>
      <c r="BT870" s="46"/>
      <c r="BU870" s="46"/>
      <c r="BV870" s="46"/>
      <c r="BW870" s="46"/>
      <c r="BX870" s="46"/>
      <c r="BY870" s="46"/>
      <c r="BZ870" s="46"/>
      <c r="CA870" s="46"/>
      <c r="CB870" s="46"/>
      <c r="CC870" s="46"/>
      <c r="CD870" s="46"/>
      <c r="CE870" s="46"/>
      <c r="CF870" s="46"/>
      <c r="CG870" s="46"/>
      <c r="CH870" s="46"/>
      <c r="CI870" s="46"/>
      <c r="CJ870" s="46"/>
      <c r="CK870" s="46"/>
      <c r="CL870" s="46"/>
      <c r="CM870" s="46"/>
      <c r="CN870" s="46"/>
      <c r="CO870" s="46"/>
      <c r="CP870" s="46"/>
      <c r="CQ870" s="46"/>
      <c r="CR870" s="46"/>
      <c r="CS870" s="46"/>
      <c r="CT870" s="46"/>
      <c r="CU870" s="46"/>
      <c r="CV870" s="46"/>
      <c r="CW870" s="46"/>
      <c r="CX870" s="46"/>
      <c r="CY870" s="46"/>
      <c r="CZ870" s="46"/>
      <c r="DA870" s="46"/>
      <c r="DB870" s="46"/>
      <c r="DC870" s="46"/>
      <c r="DD870" s="46"/>
      <c r="DE870" s="46"/>
      <c r="DF870" s="46"/>
      <c r="DG870" s="46"/>
      <c r="DH870" s="46"/>
      <c r="DI870" s="46"/>
      <c r="DJ870" s="46"/>
      <c r="DK870" s="46"/>
      <c r="DL870" s="46"/>
      <c r="DM870" s="46"/>
      <c r="DN870" s="46"/>
      <c r="DO870" s="46"/>
      <c r="DP870" s="46"/>
      <c r="DQ870" s="46"/>
      <c r="DR870" s="46"/>
      <c r="DS870" s="46"/>
      <c r="DT870" s="46"/>
      <c r="DU870" s="46"/>
      <c r="DV870" s="46"/>
      <c r="DW870" s="46"/>
      <c r="DX870" s="46"/>
      <c r="DY870" s="46"/>
      <c r="DZ870" s="46"/>
      <c r="EA870" s="46"/>
      <c r="EB870" s="46"/>
      <c r="EC870" s="46"/>
      <c r="ED870" s="46"/>
      <c r="EE870" s="46"/>
      <c r="EF870" s="46"/>
      <c r="EG870" s="46"/>
      <c r="EH870" s="46"/>
      <c r="EI870" s="46"/>
      <c r="EJ870" s="46"/>
      <c r="EK870" s="46"/>
      <c r="EL870" s="46"/>
      <c r="EM870" s="46"/>
      <c r="EN870" s="46"/>
      <c r="EO870" s="46"/>
      <c r="EP870" s="46"/>
      <c r="EQ870" s="46"/>
      <c r="ER870" s="46"/>
      <c r="ES870" s="46"/>
      <c r="ET870" s="46"/>
      <c r="EU870" s="46"/>
      <c r="EV870" s="46"/>
      <c r="EW870" s="46"/>
      <c r="EX870" s="46"/>
      <c r="EY870" s="46"/>
      <c r="EZ870" s="46"/>
      <c r="FA870" s="46"/>
      <c r="FB870" s="46"/>
      <c r="FC870" s="46"/>
      <c r="FD870" s="46"/>
      <c r="FE870" s="46"/>
      <c r="FF870" s="46"/>
      <c r="FG870" s="46"/>
      <c r="FH870" s="46"/>
      <c r="FI870" s="46"/>
      <c r="FJ870" s="46"/>
      <c r="FK870" s="46"/>
      <c r="FL870" s="46"/>
      <c r="FM870" s="46"/>
      <c r="FN870" s="46"/>
      <c r="FO870" s="46"/>
      <c r="FP870" s="46"/>
      <c r="FQ870" s="46"/>
      <c r="FR870" s="46"/>
      <c r="FS870" s="46"/>
      <c r="FT870" s="46"/>
      <c r="FU870" s="46"/>
      <c r="FV870" s="46"/>
      <c r="FW870" s="46"/>
      <c r="FX870" s="46"/>
      <c r="FY870" s="46"/>
      <c r="FZ870" s="46"/>
      <c r="GA870" s="46"/>
      <c r="GB870" s="46"/>
      <c r="GC870" s="46"/>
      <c r="GD870" s="46"/>
      <c r="GE870" s="46"/>
      <c r="GF870" s="46"/>
      <c r="GG870" s="46"/>
      <c r="GH870" s="46"/>
      <c r="GI870" s="46"/>
      <c r="GJ870" s="46"/>
      <c r="GK870" s="46"/>
      <c r="GL870" s="46"/>
      <c r="GM870" s="46"/>
      <c r="GN870" s="46"/>
      <c r="GO870" s="46"/>
      <c r="GP870" s="46"/>
      <c r="GQ870" s="46"/>
      <c r="GR870" s="46"/>
      <c r="GS870" s="46"/>
      <c r="GT870" s="46"/>
      <c r="GU870" s="46"/>
      <c r="GV870" s="46"/>
      <c r="GW870" s="46"/>
      <c r="GX870" s="46"/>
      <c r="GY870" s="46"/>
      <c r="GZ870" s="46"/>
      <c r="HA870" s="46"/>
      <c r="HB870" s="46"/>
      <c r="HC870" s="46"/>
      <c r="HD870" s="46"/>
      <c r="HE870" s="46"/>
      <c r="HF870" s="46"/>
      <c r="HG870" s="46"/>
      <c r="HH870" s="46"/>
      <c r="HI870" s="46"/>
      <c r="HJ870" s="46"/>
      <c r="HK870" s="46"/>
      <c r="HL870" s="46"/>
      <c r="HM870" s="46"/>
      <c r="HN870" s="46"/>
      <c r="HO870" s="46"/>
      <c r="HP870" s="46"/>
      <c r="HQ870" s="46"/>
      <c r="HR870" s="46"/>
      <c r="HS870" s="46"/>
      <c r="HT870" s="46"/>
      <c r="HU870" s="46"/>
      <c r="HV870" s="46"/>
      <c r="HW870" s="46"/>
      <c r="HX870" s="46"/>
      <c r="HY870" s="46"/>
      <c r="HZ870" s="46"/>
      <c r="IA870" s="46"/>
      <c r="IB870" s="46"/>
      <c r="IC870" s="46"/>
      <c r="ID870" s="46"/>
      <c r="IE870" s="46"/>
      <c r="IF870" s="46"/>
      <c r="IG870" s="46"/>
      <c r="IH870" s="46"/>
      <c r="II870" s="46"/>
      <c r="IJ870" s="46"/>
      <c r="IK870" s="46"/>
      <c r="IL870" s="46"/>
      <c r="IM870" s="46"/>
      <c r="IN870" s="46"/>
      <c r="IO870" s="46"/>
      <c r="IP870" s="46"/>
      <c r="IQ870" s="46"/>
      <c r="IR870" s="46"/>
      <c r="IS870" s="46"/>
      <c r="IT870" s="46"/>
      <c r="IU870" s="46"/>
      <c r="IV870" s="46"/>
      <c r="IW870" s="46"/>
      <c r="IX870" s="46"/>
      <c r="IY870" s="46"/>
      <c r="IZ870" s="46"/>
      <c r="JA870" s="46"/>
      <c r="JB870" s="46"/>
      <c r="JC870" s="46"/>
      <c r="JD870" s="46"/>
      <c r="JE870" s="46"/>
    </row>
    <row r="871" spans="1:265" s="7" customFormat="1" ht="15" customHeight="1" thickBot="1" x14ac:dyDescent="0.25">
      <c r="A871" s="98"/>
      <c r="B871" s="73" t="s">
        <v>375</v>
      </c>
      <c r="C871" s="118"/>
      <c r="D871" s="870" t="s">
        <v>623</v>
      </c>
      <c r="E871" s="879"/>
      <c r="F871" s="461"/>
      <c r="G871" s="462"/>
      <c r="H871" s="181" t="s">
        <v>351</v>
      </c>
      <c r="I871" s="181" t="s">
        <v>1371</v>
      </c>
      <c r="J871" s="1778" t="s">
        <v>1425</v>
      </c>
      <c r="K871" s="219" t="s">
        <v>1745</v>
      </c>
      <c r="L871" s="219"/>
      <c r="M871" s="511"/>
      <c r="N871" s="511"/>
      <c r="O871" s="219"/>
      <c r="P871" s="2159">
        <f t="shared" si="71"/>
        <v>0</v>
      </c>
      <c r="Q871" s="325"/>
      <c r="R871" s="326"/>
      <c r="S871" s="326"/>
      <c r="T871" s="326">
        <v>5</v>
      </c>
      <c r="U871" s="326"/>
      <c r="V871" s="326"/>
      <c r="W871" s="327"/>
      <c r="X871" s="119"/>
      <c r="Y871" s="119"/>
      <c r="Z871" s="63"/>
      <c r="AA871" s="46"/>
      <c r="AB871" s="46"/>
      <c r="AC871" s="46" t="str">
        <f t="shared" si="74"/>
        <v/>
      </c>
      <c r="AD871" s="789" t="s">
        <v>2082</v>
      </c>
      <c r="AE871" s="46"/>
      <c r="AF871" s="2111">
        <f t="shared" si="72"/>
        <v>0</v>
      </c>
      <c r="AG871" s="2111">
        <f t="shared" si="73"/>
        <v>0</v>
      </c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  <c r="CB871" s="46"/>
      <c r="CC871" s="46"/>
      <c r="CD871" s="46"/>
      <c r="CE871" s="46"/>
      <c r="CF871" s="46"/>
      <c r="CG871" s="46"/>
      <c r="CH871" s="46"/>
      <c r="CI871" s="46"/>
      <c r="CJ871" s="46"/>
      <c r="CK871" s="46"/>
      <c r="CL871" s="46"/>
      <c r="CM871" s="46"/>
      <c r="CN871" s="46"/>
      <c r="CO871" s="46"/>
      <c r="CP871" s="46"/>
      <c r="CQ871" s="46"/>
      <c r="CR871" s="46"/>
      <c r="CS871" s="46"/>
      <c r="CT871" s="46"/>
      <c r="CU871" s="46"/>
      <c r="CV871" s="46"/>
      <c r="CW871" s="46"/>
      <c r="CX871" s="46"/>
      <c r="CY871" s="46"/>
      <c r="CZ871" s="46"/>
      <c r="DA871" s="46"/>
      <c r="DB871" s="46"/>
      <c r="DC871" s="46"/>
      <c r="DD871" s="46"/>
      <c r="DE871" s="46"/>
      <c r="DF871" s="46"/>
      <c r="DG871" s="46"/>
      <c r="DH871" s="46"/>
      <c r="DI871" s="46"/>
      <c r="DJ871" s="46"/>
      <c r="DK871" s="46"/>
      <c r="DL871" s="46"/>
      <c r="DM871" s="46"/>
      <c r="DN871" s="46"/>
      <c r="DO871" s="46"/>
      <c r="DP871" s="46"/>
      <c r="DQ871" s="46"/>
      <c r="DR871" s="46"/>
      <c r="DS871" s="46"/>
      <c r="DT871" s="46"/>
      <c r="DU871" s="46"/>
      <c r="DV871" s="46"/>
      <c r="DW871" s="46"/>
      <c r="DX871" s="46"/>
      <c r="DY871" s="46"/>
      <c r="DZ871" s="46"/>
      <c r="EA871" s="46"/>
      <c r="EB871" s="46"/>
      <c r="EC871" s="46"/>
      <c r="ED871" s="46"/>
      <c r="EE871" s="46"/>
      <c r="EF871" s="46"/>
      <c r="EG871" s="46"/>
      <c r="EH871" s="46"/>
      <c r="EI871" s="46"/>
      <c r="EJ871" s="46"/>
      <c r="EK871" s="46"/>
      <c r="EL871" s="46"/>
      <c r="EM871" s="46"/>
      <c r="EN871" s="46"/>
      <c r="EO871" s="46"/>
      <c r="EP871" s="46"/>
      <c r="EQ871" s="46"/>
      <c r="ER871" s="46"/>
      <c r="ES871" s="46"/>
      <c r="ET871" s="46"/>
      <c r="EU871" s="46"/>
      <c r="EV871" s="46"/>
      <c r="EW871" s="46"/>
      <c r="EX871" s="46"/>
      <c r="EY871" s="46"/>
      <c r="EZ871" s="46"/>
      <c r="FA871" s="46"/>
      <c r="FB871" s="46"/>
      <c r="FC871" s="46"/>
      <c r="FD871" s="46"/>
      <c r="FE871" s="46"/>
      <c r="FF871" s="46"/>
      <c r="FG871" s="46"/>
      <c r="FH871" s="46"/>
      <c r="FI871" s="46"/>
      <c r="FJ871" s="46"/>
      <c r="FK871" s="46"/>
      <c r="FL871" s="46"/>
      <c r="FM871" s="46"/>
      <c r="FN871" s="46"/>
      <c r="FO871" s="46"/>
      <c r="FP871" s="46"/>
      <c r="FQ871" s="46"/>
      <c r="FR871" s="46"/>
      <c r="FS871" s="46"/>
      <c r="FT871" s="46"/>
      <c r="FU871" s="46"/>
      <c r="FV871" s="46"/>
      <c r="FW871" s="46"/>
      <c r="FX871" s="46"/>
      <c r="FY871" s="46"/>
      <c r="FZ871" s="46"/>
      <c r="GA871" s="46"/>
      <c r="GB871" s="46"/>
      <c r="GC871" s="46"/>
      <c r="GD871" s="46"/>
      <c r="GE871" s="46"/>
      <c r="GF871" s="46"/>
      <c r="GG871" s="46"/>
      <c r="GH871" s="46"/>
      <c r="GI871" s="46"/>
      <c r="GJ871" s="46"/>
      <c r="GK871" s="46"/>
      <c r="GL871" s="46"/>
      <c r="GM871" s="46"/>
      <c r="GN871" s="46"/>
      <c r="GO871" s="46"/>
      <c r="GP871" s="46"/>
      <c r="GQ871" s="46"/>
      <c r="GR871" s="46"/>
      <c r="GS871" s="46"/>
      <c r="GT871" s="46"/>
      <c r="GU871" s="46"/>
      <c r="GV871" s="46"/>
      <c r="GW871" s="46"/>
      <c r="GX871" s="46"/>
      <c r="GY871" s="46"/>
      <c r="GZ871" s="46"/>
      <c r="HA871" s="46"/>
      <c r="HB871" s="46"/>
      <c r="HC871" s="46"/>
      <c r="HD871" s="46"/>
      <c r="HE871" s="46"/>
      <c r="HF871" s="46"/>
      <c r="HG871" s="46"/>
      <c r="HH871" s="46"/>
      <c r="HI871" s="46"/>
      <c r="HJ871" s="46"/>
      <c r="HK871" s="46"/>
      <c r="HL871" s="46"/>
      <c r="HM871" s="46"/>
      <c r="HN871" s="46"/>
      <c r="HO871" s="46"/>
      <c r="HP871" s="46"/>
      <c r="HQ871" s="46"/>
      <c r="HR871" s="46"/>
      <c r="HS871" s="46"/>
      <c r="HT871" s="46"/>
      <c r="HU871" s="46"/>
      <c r="HV871" s="46"/>
      <c r="HW871" s="46"/>
      <c r="HX871" s="46"/>
      <c r="HY871" s="46"/>
      <c r="HZ871" s="46"/>
      <c r="IA871" s="46"/>
      <c r="IB871" s="46"/>
      <c r="IC871" s="46"/>
      <c r="ID871" s="46"/>
      <c r="IE871" s="46"/>
      <c r="IF871" s="46"/>
      <c r="IG871" s="46"/>
      <c r="IH871" s="46"/>
      <c r="II871" s="46"/>
      <c r="IJ871" s="46"/>
      <c r="IK871" s="46"/>
      <c r="IL871" s="46"/>
      <c r="IM871" s="46"/>
      <c r="IN871" s="46"/>
      <c r="IO871" s="46"/>
      <c r="IP871" s="46"/>
      <c r="IQ871" s="46"/>
      <c r="IR871" s="46"/>
      <c r="IS871" s="46"/>
      <c r="IT871" s="46"/>
      <c r="IU871" s="46"/>
      <c r="IV871" s="46"/>
      <c r="IW871" s="46"/>
      <c r="IX871" s="46"/>
      <c r="IY871" s="46"/>
      <c r="IZ871" s="46"/>
      <c r="JA871" s="46"/>
      <c r="JB871" s="46"/>
      <c r="JC871" s="46"/>
      <c r="JD871" s="46"/>
      <c r="JE871" s="46"/>
    </row>
    <row r="872" spans="1:265" s="7" customFormat="1" ht="15" customHeight="1" thickBot="1" x14ac:dyDescent="0.25">
      <c r="A872" s="98"/>
      <c r="B872" s="73" t="s">
        <v>375</v>
      </c>
      <c r="C872" s="118"/>
      <c r="D872" s="870" t="s">
        <v>623</v>
      </c>
      <c r="E872" s="879"/>
      <c r="F872" s="461"/>
      <c r="G872" s="462"/>
      <c r="H872" s="181" t="s">
        <v>351</v>
      </c>
      <c r="I872" s="181" t="s">
        <v>1371</v>
      </c>
      <c r="J872" s="1759" t="s">
        <v>1424</v>
      </c>
      <c r="K872" s="742" t="s">
        <v>1508</v>
      </c>
      <c r="L872" s="219"/>
      <c r="M872" s="511"/>
      <c r="N872" s="511"/>
      <c r="O872" s="219"/>
      <c r="P872" s="2159">
        <f t="shared" si="71"/>
        <v>0</v>
      </c>
      <c r="Q872" s="325"/>
      <c r="R872" s="326"/>
      <c r="S872" s="326"/>
      <c r="T872" s="326"/>
      <c r="U872" s="326"/>
      <c r="V872" s="326"/>
      <c r="W872" s="327">
        <v>4</v>
      </c>
      <c r="X872" s="119"/>
      <c r="Y872" s="119"/>
      <c r="Z872" s="63"/>
      <c r="AA872" s="46"/>
      <c r="AB872" s="46"/>
      <c r="AC872" s="46" t="str">
        <f t="shared" si="74"/>
        <v/>
      </c>
      <c r="AD872" s="46"/>
      <c r="AE872" s="46"/>
      <c r="AF872" s="2111">
        <f t="shared" si="72"/>
        <v>0</v>
      </c>
      <c r="AG872" s="2111">
        <f t="shared" si="73"/>
        <v>4</v>
      </c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  <c r="BP872" s="46"/>
      <c r="BQ872" s="46"/>
      <c r="BR872" s="46"/>
      <c r="BS872" s="46"/>
      <c r="BT872" s="46"/>
      <c r="BU872" s="46"/>
      <c r="BV872" s="46"/>
      <c r="BW872" s="46"/>
      <c r="BX872" s="46"/>
      <c r="BY872" s="46"/>
      <c r="BZ872" s="46"/>
      <c r="CA872" s="46"/>
      <c r="CB872" s="46"/>
      <c r="CC872" s="46"/>
      <c r="CD872" s="46"/>
      <c r="CE872" s="46"/>
      <c r="CF872" s="46"/>
      <c r="CG872" s="46"/>
      <c r="CH872" s="46"/>
      <c r="CI872" s="46"/>
      <c r="CJ872" s="46"/>
      <c r="CK872" s="46"/>
      <c r="CL872" s="46"/>
      <c r="CM872" s="46"/>
      <c r="CN872" s="46"/>
      <c r="CO872" s="46"/>
      <c r="CP872" s="46"/>
      <c r="CQ872" s="46"/>
      <c r="CR872" s="46"/>
      <c r="CS872" s="46"/>
      <c r="CT872" s="46"/>
      <c r="CU872" s="46"/>
      <c r="CV872" s="46"/>
      <c r="CW872" s="46"/>
      <c r="CX872" s="46"/>
      <c r="CY872" s="46"/>
      <c r="CZ872" s="46"/>
      <c r="DA872" s="46"/>
      <c r="DB872" s="46"/>
      <c r="DC872" s="46"/>
      <c r="DD872" s="46"/>
      <c r="DE872" s="46"/>
      <c r="DF872" s="46"/>
      <c r="DG872" s="46"/>
      <c r="DH872" s="46"/>
      <c r="DI872" s="46"/>
      <c r="DJ872" s="46"/>
      <c r="DK872" s="46"/>
      <c r="DL872" s="46"/>
      <c r="DM872" s="46"/>
      <c r="DN872" s="46"/>
      <c r="DO872" s="46"/>
      <c r="DP872" s="46"/>
      <c r="DQ872" s="46"/>
      <c r="DR872" s="46"/>
      <c r="DS872" s="46"/>
      <c r="DT872" s="46"/>
      <c r="DU872" s="46"/>
      <c r="DV872" s="46"/>
      <c r="DW872" s="46"/>
      <c r="DX872" s="46"/>
      <c r="DY872" s="46"/>
      <c r="DZ872" s="46"/>
      <c r="EA872" s="46"/>
      <c r="EB872" s="46"/>
      <c r="EC872" s="46"/>
      <c r="ED872" s="46"/>
      <c r="EE872" s="46"/>
      <c r="EF872" s="46"/>
      <c r="EG872" s="46"/>
      <c r="EH872" s="46"/>
      <c r="EI872" s="46"/>
      <c r="EJ872" s="46"/>
      <c r="EK872" s="46"/>
      <c r="EL872" s="46"/>
      <c r="EM872" s="46"/>
      <c r="EN872" s="46"/>
      <c r="EO872" s="46"/>
      <c r="EP872" s="46"/>
      <c r="EQ872" s="46"/>
      <c r="ER872" s="46"/>
      <c r="ES872" s="46"/>
      <c r="ET872" s="46"/>
      <c r="EU872" s="46"/>
      <c r="EV872" s="46"/>
      <c r="EW872" s="46"/>
      <c r="EX872" s="46"/>
      <c r="EY872" s="46"/>
      <c r="EZ872" s="46"/>
      <c r="FA872" s="46"/>
      <c r="FB872" s="46"/>
      <c r="FC872" s="46"/>
      <c r="FD872" s="46"/>
      <c r="FE872" s="46"/>
      <c r="FF872" s="46"/>
      <c r="FG872" s="46"/>
      <c r="FH872" s="46"/>
      <c r="FI872" s="46"/>
      <c r="FJ872" s="46"/>
      <c r="FK872" s="46"/>
      <c r="FL872" s="46"/>
      <c r="FM872" s="46"/>
      <c r="FN872" s="46"/>
      <c r="FO872" s="46"/>
      <c r="FP872" s="46"/>
      <c r="FQ872" s="46"/>
      <c r="FR872" s="46"/>
      <c r="FS872" s="46"/>
      <c r="FT872" s="46"/>
      <c r="FU872" s="46"/>
      <c r="FV872" s="46"/>
      <c r="FW872" s="46"/>
      <c r="FX872" s="46"/>
      <c r="FY872" s="46"/>
      <c r="FZ872" s="46"/>
      <c r="GA872" s="46"/>
      <c r="GB872" s="46"/>
      <c r="GC872" s="46"/>
      <c r="GD872" s="46"/>
      <c r="GE872" s="46"/>
      <c r="GF872" s="46"/>
      <c r="GG872" s="46"/>
      <c r="GH872" s="46"/>
      <c r="GI872" s="46"/>
      <c r="GJ872" s="46"/>
      <c r="GK872" s="46"/>
      <c r="GL872" s="46"/>
      <c r="GM872" s="46"/>
      <c r="GN872" s="46"/>
      <c r="GO872" s="46"/>
      <c r="GP872" s="46"/>
      <c r="GQ872" s="46"/>
      <c r="GR872" s="46"/>
      <c r="GS872" s="46"/>
      <c r="GT872" s="46"/>
      <c r="GU872" s="46"/>
      <c r="GV872" s="46"/>
      <c r="GW872" s="46"/>
      <c r="GX872" s="46"/>
      <c r="GY872" s="46"/>
      <c r="GZ872" s="46"/>
      <c r="HA872" s="46"/>
      <c r="HB872" s="46"/>
      <c r="HC872" s="46"/>
      <c r="HD872" s="46"/>
      <c r="HE872" s="46"/>
      <c r="HF872" s="46"/>
      <c r="HG872" s="46"/>
      <c r="HH872" s="46"/>
      <c r="HI872" s="46"/>
      <c r="HJ872" s="46"/>
      <c r="HK872" s="46"/>
      <c r="HL872" s="46"/>
      <c r="HM872" s="46"/>
      <c r="HN872" s="46"/>
      <c r="HO872" s="46"/>
      <c r="HP872" s="46"/>
      <c r="HQ872" s="46"/>
      <c r="HR872" s="46"/>
      <c r="HS872" s="46"/>
      <c r="HT872" s="46"/>
      <c r="HU872" s="46"/>
      <c r="HV872" s="46"/>
      <c r="HW872" s="46"/>
      <c r="HX872" s="46"/>
      <c r="HY872" s="46"/>
      <c r="HZ872" s="46"/>
      <c r="IA872" s="46"/>
      <c r="IB872" s="46"/>
      <c r="IC872" s="46"/>
      <c r="ID872" s="46"/>
      <c r="IE872" s="46"/>
      <c r="IF872" s="46"/>
      <c r="IG872" s="46"/>
      <c r="IH872" s="46"/>
      <c r="II872" s="46"/>
      <c r="IJ872" s="46"/>
      <c r="IK872" s="46"/>
      <c r="IL872" s="46"/>
      <c r="IM872" s="46"/>
      <c r="IN872" s="46"/>
      <c r="IO872" s="46"/>
      <c r="IP872" s="46"/>
      <c r="IQ872" s="46"/>
      <c r="IR872" s="46"/>
      <c r="IS872" s="46"/>
      <c r="IT872" s="46"/>
      <c r="IU872" s="46"/>
      <c r="IV872" s="46"/>
      <c r="IW872" s="46"/>
      <c r="IX872" s="46"/>
      <c r="IY872" s="46"/>
      <c r="IZ872" s="46"/>
      <c r="JA872" s="46"/>
      <c r="JB872" s="46"/>
      <c r="JC872" s="46"/>
      <c r="JD872" s="46"/>
      <c r="JE872" s="46"/>
    </row>
    <row r="873" spans="1:265" s="7" customFormat="1" ht="15" customHeight="1" thickBot="1" x14ac:dyDescent="0.25">
      <c r="A873" s="98"/>
      <c r="B873" s="73" t="s">
        <v>375</v>
      </c>
      <c r="C873" s="118"/>
      <c r="D873" s="870" t="s">
        <v>623</v>
      </c>
      <c r="E873" s="879"/>
      <c r="F873" s="461"/>
      <c r="G873" s="462"/>
      <c r="H873" s="181" t="s">
        <v>351</v>
      </c>
      <c r="I873" s="181" t="s">
        <v>1371</v>
      </c>
      <c r="J873" s="1756" t="s">
        <v>1424</v>
      </c>
      <c r="K873" s="212" t="s">
        <v>1505</v>
      </c>
      <c r="L873" s="219"/>
      <c r="M873" s="511"/>
      <c r="N873" s="511"/>
      <c r="O873" s="219"/>
      <c r="P873" s="2159">
        <f t="shared" si="71"/>
        <v>0</v>
      </c>
      <c r="Q873" s="325"/>
      <c r="R873" s="326"/>
      <c r="S873" s="326">
        <v>4</v>
      </c>
      <c r="T873" s="326"/>
      <c r="U873" s="326"/>
      <c r="V873" s="326"/>
      <c r="W873" s="327"/>
      <c r="X873" s="119"/>
      <c r="Y873" s="119"/>
      <c r="Z873" s="63"/>
      <c r="AA873" s="46"/>
      <c r="AB873" s="46"/>
      <c r="AC873" s="46" t="str">
        <f t="shared" si="74"/>
        <v/>
      </c>
      <c r="AD873" s="46"/>
      <c r="AE873" s="46"/>
      <c r="AF873" s="2111">
        <f t="shared" si="72"/>
        <v>0</v>
      </c>
      <c r="AG873" s="2111">
        <f t="shared" si="73"/>
        <v>4</v>
      </c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  <c r="BP873" s="46"/>
      <c r="BQ873" s="46"/>
      <c r="BR873" s="46"/>
      <c r="BS873" s="46"/>
      <c r="BT873" s="46"/>
      <c r="BU873" s="46"/>
      <c r="BV873" s="46"/>
      <c r="BW873" s="46"/>
      <c r="BX873" s="46"/>
      <c r="BY873" s="46"/>
      <c r="BZ873" s="46"/>
      <c r="CA873" s="46"/>
      <c r="CB873" s="46"/>
      <c r="CC873" s="46"/>
      <c r="CD873" s="46"/>
      <c r="CE873" s="46"/>
      <c r="CF873" s="46"/>
      <c r="CG873" s="46"/>
      <c r="CH873" s="46"/>
      <c r="CI873" s="46"/>
      <c r="CJ873" s="46"/>
      <c r="CK873" s="46"/>
      <c r="CL873" s="46"/>
      <c r="CM873" s="46"/>
      <c r="CN873" s="46"/>
      <c r="CO873" s="46"/>
      <c r="CP873" s="46"/>
      <c r="CQ873" s="46"/>
      <c r="CR873" s="46"/>
      <c r="CS873" s="46"/>
      <c r="CT873" s="46"/>
      <c r="CU873" s="46"/>
      <c r="CV873" s="46"/>
      <c r="CW873" s="46"/>
      <c r="CX873" s="46"/>
      <c r="CY873" s="46"/>
      <c r="CZ873" s="46"/>
      <c r="DA873" s="46"/>
      <c r="DB873" s="46"/>
      <c r="DC873" s="46"/>
      <c r="DD873" s="46"/>
      <c r="DE873" s="46"/>
      <c r="DF873" s="46"/>
      <c r="DG873" s="46"/>
      <c r="DH873" s="46"/>
      <c r="DI873" s="46"/>
      <c r="DJ873" s="46"/>
      <c r="DK873" s="46"/>
      <c r="DL873" s="46"/>
      <c r="DM873" s="46"/>
      <c r="DN873" s="46"/>
      <c r="DO873" s="46"/>
      <c r="DP873" s="46"/>
      <c r="DQ873" s="46"/>
      <c r="DR873" s="46"/>
      <c r="DS873" s="46"/>
      <c r="DT873" s="46"/>
      <c r="DU873" s="46"/>
      <c r="DV873" s="46"/>
      <c r="DW873" s="46"/>
      <c r="DX873" s="46"/>
      <c r="DY873" s="46"/>
      <c r="DZ873" s="46"/>
      <c r="EA873" s="46"/>
      <c r="EB873" s="46"/>
      <c r="EC873" s="46"/>
      <c r="ED873" s="46"/>
      <c r="EE873" s="46"/>
      <c r="EF873" s="46"/>
      <c r="EG873" s="46"/>
      <c r="EH873" s="46"/>
      <c r="EI873" s="46"/>
      <c r="EJ873" s="46"/>
      <c r="EK873" s="46"/>
      <c r="EL873" s="46"/>
      <c r="EM873" s="46"/>
      <c r="EN873" s="46"/>
      <c r="EO873" s="46"/>
      <c r="EP873" s="46"/>
      <c r="EQ873" s="46"/>
      <c r="ER873" s="46"/>
      <c r="ES873" s="46"/>
      <c r="ET873" s="46"/>
      <c r="EU873" s="46"/>
      <c r="EV873" s="46"/>
      <c r="EW873" s="46"/>
      <c r="EX873" s="46"/>
      <c r="EY873" s="46"/>
      <c r="EZ873" s="46"/>
      <c r="FA873" s="46"/>
      <c r="FB873" s="46"/>
      <c r="FC873" s="46"/>
      <c r="FD873" s="46"/>
      <c r="FE873" s="46"/>
      <c r="FF873" s="46"/>
      <c r="FG873" s="46"/>
      <c r="FH873" s="46"/>
      <c r="FI873" s="46"/>
      <c r="FJ873" s="46"/>
      <c r="FK873" s="46"/>
      <c r="FL873" s="46"/>
      <c r="FM873" s="46"/>
      <c r="FN873" s="46"/>
      <c r="FO873" s="46"/>
      <c r="FP873" s="46"/>
      <c r="FQ873" s="46"/>
      <c r="FR873" s="46"/>
      <c r="FS873" s="46"/>
      <c r="FT873" s="46"/>
      <c r="FU873" s="46"/>
      <c r="FV873" s="46"/>
      <c r="FW873" s="46"/>
      <c r="FX873" s="46"/>
      <c r="FY873" s="46"/>
      <c r="FZ873" s="46"/>
      <c r="GA873" s="46"/>
      <c r="GB873" s="46"/>
      <c r="GC873" s="46"/>
      <c r="GD873" s="46"/>
      <c r="GE873" s="46"/>
      <c r="GF873" s="46"/>
      <c r="GG873" s="46"/>
      <c r="GH873" s="46"/>
      <c r="GI873" s="46"/>
      <c r="GJ873" s="46"/>
      <c r="GK873" s="46"/>
      <c r="GL873" s="46"/>
      <c r="GM873" s="46"/>
      <c r="GN873" s="46"/>
      <c r="GO873" s="46"/>
      <c r="GP873" s="46"/>
      <c r="GQ873" s="46"/>
      <c r="GR873" s="46"/>
      <c r="GS873" s="46"/>
      <c r="GT873" s="46"/>
      <c r="GU873" s="46"/>
      <c r="GV873" s="46"/>
      <c r="GW873" s="46"/>
      <c r="GX873" s="46"/>
      <c r="GY873" s="46"/>
      <c r="GZ873" s="46"/>
      <c r="HA873" s="46"/>
      <c r="HB873" s="46"/>
      <c r="HC873" s="46"/>
      <c r="HD873" s="46"/>
      <c r="HE873" s="46"/>
      <c r="HF873" s="46"/>
      <c r="HG873" s="46"/>
      <c r="HH873" s="46"/>
      <c r="HI873" s="46"/>
      <c r="HJ873" s="46"/>
      <c r="HK873" s="46"/>
      <c r="HL873" s="46"/>
      <c r="HM873" s="46"/>
      <c r="HN873" s="46"/>
      <c r="HO873" s="46"/>
      <c r="HP873" s="46"/>
      <c r="HQ873" s="46"/>
      <c r="HR873" s="46"/>
      <c r="HS873" s="46"/>
      <c r="HT873" s="46"/>
      <c r="HU873" s="46"/>
      <c r="HV873" s="46"/>
      <c r="HW873" s="46"/>
      <c r="HX873" s="46"/>
      <c r="HY873" s="46"/>
      <c r="HZ873" s="46"/>
      <c r="IA873" s="46"/>
      <c r="IB873" s="46"/>
      <c r="IC873" s="46"/>
      <c r="ID873" s="46"/>
      <c r="IE873" s="46"/>
      <c r="IF873" s="46"/>
      <c r="IG873" s="46"/>
      <c r="IH873" s="46"/>
      <c r="II873" s="46"/>
      <c r="IJ873" s="46"/>
      <c r="IK873" s="46"/>
      <c r="IL873" s="46"/>
      <c r="IM873" s="46"/>
      <c r="IN873" s="46"/>
      <c r="IO873" s="46"/>
      <c r="IP873" s="46"/>
      <c r="IQ873" s="46"/>
      <c r="IR873" s="46"/>
      <c r="IS873" s="46"/>
      <c r="IT873" s="46"/>
      <c r="IU873" s="46"/>
      <c r="IV873" s="46"/>
      <c r="IW873" s="46"/>
      <c r="IX873" s="46"/>
      <c r="IY873" s="46"/>
      <c r="IZ873" s="46"/>
      <c r="JA873" s="46"/>
      <c r="JB873" s="46"/>
      <c r="JC873" s="46"/>
      <c r="JD873" s="46"/>
      <c r="JE873" s="46"/>
    </row>
    <row r="874" spans="1:265" s="7" customFormat="1" ht="15" customHeight="1" thickBot="1" x14ac:dyDescent="0.25">
      <c r="A874" s="100"/>
      <c r="B874" s="92" t="s">
        <v>375</v>
      </c>
      <c r="C874" s="135"/>
      <c r="D874" s="873" t="s">
        <v>623</v>
      </c>
      <c r="E874" s="881"/>
      <c r="F874" s="470"/>
      <c r="G874" s="471"/>
      <c r="H874" s="200" t="s">
        <v>351</v>
      </c>
      <c r="I874" s="200" t="s">
        <v>1371</v>
      </c>
      <c r="J874" s="1756" t="s">
        <v>1424</v>
      </c>
      <c r="K874" s="212" t="s">
        <v>1506</v>
      </c>
      <c r="L874" s="221"/>
      <c r="M874" s="521"/>
      <c r="N874" s="521"/>
      <c r="O874" s="221"/>
      <c r="P874" s="2159">
        <f t="shared" si="71"/>
        <v>0</v>
      </c>
      <c r="Q874" s="338"/>
      <c r="R874" s="339"/>
      <c r="S874" s="339">
        <v>2</v>
      </c>
      <c r="T874" s="339"/>
      <c r="U874" s="339"/>
      <c r="V874" s="339"/>
      <c r="W874" s="340"/>
      <c r="X874" s="133">
        <f>SUM(Q866:W874)</f>
        <v>40</v>
      </c>
      <c r="Y874" s="133">
        <f>X874</f>
        <v>40</v>
      </c>
      <c r="Z874" s="63"/>
      <c r="AA874" s="46"/>
      <c r="AB874" s="46"/>
      <c r="AC874" s="46" t="str">
        <f t="shared" si="74"/>
        <v/>
      </c>
      <c r="AD874" s="46"/>
      <c r="AE874" s="46"/>
      <c r="AF874" s="2111">
        <f t="shared" si="72"/>
        <v>0</v>
      </c>
      <c r="AG874" s="2111">
        <f t="shared" si="73"/>
        <v>2</v>
      </c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6"/>
      <c r="EL874" s="46"/>
      <c r="EM874" s="46"/>
      <c r="EN874" s="46"/>
      <c r="EO874" s="46"/>
      <c r="EP874" s="46"/>
      <c r="EQ874" s="46"/>
      <c r="ER874" s="46"/>
      <c r="ES874" s="46"/>
      <c r="ET874" s="46"/>
      <c r="EU874" s="46"/>
      <c r="EV874" s="46"/>
      <c r="EW874" s="46"/>
      <c r="EX874" s="46"/>
      <c r="EY874" s="46"/>
      <c r="EZ874" s="46"/>
      <c r="FA874" s="46"/>
      <c r="FB874" s="46"/>
      <c r="FC874" s="46"/>
      <c r="FD874" s="46"/>
      <c r="FE874" s="46"/>
      <c r="FF874" s="46"/>
      <c r="FG874" s="46"/>
      <c r="FH874" s="46"/>
      <c r="FI874" s="46"/>
      <c r="FJ874" s="46"/>
      <c r="FK874" s="46"/>
      <c r="FL874" s="46"/>
      <c r="FM874" s="46"/>
      <c r="FN874" s="46"/>
      <c r="FO874" s="46"/>
      <c r="FP874" s="46"/>
      <c r="FQ874" s="46"/>
      <c r="FR874" s="46"/>
      <c r="FS874" s="46"/>
      <c r="FT874" s="46"/>
      <c r="FU874" s="46"/>
      <c r="FV874" s="46"/>
      <c r="FW874" s="46"/>
      <c r="FX874" s="46"/>
      <c r="FY874" s="46"/>
      <c r="FZ874" s="46"/>
      <c r="GA874" s="46"/>
      <c r="GB874" s="46"/>
      <c r="GC874" s="46"/>
      <c r="GD874" s="46"/>
      <c r="GE874" s="46"/>
      <c r="GF874" s="46"/>
      <c r="GG874" s="46"/>
      <c r="GH874" s="46"/>
      <c r="GI874" s="46"/>
      <c r="GJ874" s="46"/>
      <c r="GK874" s="46"/>
      <c r="GL874" s="46"/>
      <c r="GM874" s="46"/>
      <c r="GN874" s="46"/>
      <c r="GO874" s="46"/>
      <c r="GP874" s="46"/>
      <c r="GQ874" s="46"/>
      <c r="GR874" s="46"/>
      <c r="GS874" s="46"/>
      <c r="GT874" s="46"/>
      <c r="GU874" s="46"/>
      <c r="GV874" s="46"/>
      <c r="GW874" s="46"/>
      <c r="GX874" s="46"/>
      <c r="GY874" s="46"/>
      <c r="GZ874" s="46"/>
      <c r="HA874" s="46"/>
      <c r="HB874" s="46"/>
      <c r="HC874" s="46"/>
      <c r="HD874" s="46"/>
      <c r="HE874" s="46"/>
      <c r="HF874" s="46"/>
      <c r="HG874" s="46"/>
      <c r="HH874" s="46"/>
      <c r="HI874" s="46"/>
      <c r="HJ874" s="46"/>
      <c r="HK874" s="46"/>
      <c r="HL874" s="46"/>
      <c r="HM874" s="46"/>
      <c r="HN874" s="46"/>
      <c r="HO874" s="46"/>
      <c r="HP874" s="46"/>
      <c r="HQ874" s="46"/>
      <c r="HR874" s="46"/>
      <c r="HS874" s="46"/>
      <c r="HT874" s="46"/>
      <c r="HU874" s="46"/>
      <c r="HV874" s="46"/>
      <c r="HW874" s="46"/>
      <c r="HX874" s="46"/>
      <c r="HY874" s="46"/>
      <c r="HZ874" s="46"/>
      <c r="IA874" s="46"/>
      <c r="IB874" s="46"/>
      <c r="IC874" s="46"/>
      <c r="ID874" s="46"/>
      <c r="IE874" s="46"/>
      <c r="IF874" s="46"/>
      <c r="IG874" s="46"/>
      <c r="IH874" s="46"/>
      <c r="II874" s="46"/>
      <c r="IJ874" s="46"/>
      <c r="IK874" s="46"/>
      <c r="IL874" s="46"/>
      <c r="IM874" s="46"/>
      <c r="IN874" s="46"/>
      <c r="IO874" s="46"/>
      <c r="IP874" s="46"/>
      <c r="IQ874" s="46"/>
      <c r="IR874" s="46"/>
      <c r="IS874" s="46"/>
      <c r="IT874" s="46"/>
      <c r="IU874" s="46"/>
      <c r="IV874" s="46"/>
      <c r="IW874" s="46"/>
      <c r="IX874" s="46"/>
      <c r="IY874" s="46"/>
      <c r="IZ874" s="46"/>
      <c r="JA874" s="46"/>
      <c r="JB874" s="46"/>
      <c r="JC874" s="46"/>
      <c r="JD874" s="46"/>
      <c r="JE874" s="46"/>
    </row>
    <row r="875" spans="1:265" s="7" customFormat="1" ht="15" customHeight="1" thickBot="1" x14ac:dyDescent="0.25">
      <c r="A875" s="790">
        <f>+A866+1</f>
        <v>92</v>
      </c>
      <c r="B875" s="632" t="s">
        <v>450</v>
      </c>
      <c r="C875" s="113" t="s">
        <v>35</v>
      </c>
      <c r="D875" s="902" t="s">
        <v>475</v>
      </c>
      <c r="E875" s="900" t="s">
        <v>85</v>
      </c>
      <c r="F875" s="472" t="s">
        <v>497</v>
      </c>
      <c r="G875" s="473" t="s">
        <v>522</v>
      </c>
      <c r="H875" s="207" t="s">
        <v>509</v>
      </c>
      <c r="I875" s="207" t="s">
        <v>515</v>
      </c>
      <c r="J875" s="207"/>
      <c r="K875" s="234" t="s">
        <v>1157</v>
      </c>
      <c r="L875" s="234" t="s">
        <v>97</v>
      </c>
      <c r="M875" s="398" t="s">
        <v>1125</v>
      </c>
      <c r="N875" s="398" t="s">
        <v>98</v>
      </c>
      <c r="O875" s="234" t="s">
        <v>344</v>
      </c>
      <c r="P875" s="2159">
        <f t="shared" si="71"/>
        <v>12</v>
      </c>
      <c r="Q875" s="294">
        <v>8</v>
      </c>
      <c r="R875" s="295">
        <v>4</v>
      </c>
      <c r="S875" s="295"/>
      <c r="T875" s="295"/>
      <c r="U875" s="295"/>
      <c r="V875" s="295"/>
      <c r="W875" s="296"/>
      <c r="X875" s="72"/>
      <c r="Y875" s="72"/>
      <c r="Z875" s="63" t="str">
        <f>C875</f>
        <v>TC</v>
      </c>
      <c r="AA875" s="46" t="s">
        <v>877</v>
      </c>
      <c r="AB875" s="46" t="s">
        <v>880</v>
      </c>
      <c r="AC875" s="46">
        <f t="shared" si="74"/>
        <v>10</v>
      </c>
      <c r="AD875" s="46"/>
      <c r="AE875" s="46"/>
      <c r="AF875" s="2111">
        <f t="shared" si="72"/>
        <v>12</v>
      </c>
      <c r="AG875" s="2111">
        <f t="shared" si="73"/>
        <v>0</v>
      </c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  <c r="BP875" s="46"/>
      <c r="BQ875" s="46"/>
      <c r="BR875" s="46"/>
      <c r="BS875" s="46"/>
      <c r="BT875" s="46"/>
      <c r="BU875" s="46"/>
      <c r="BV875" s="46"/>
      <c r="BW875" s="46"/>
      <c r="BX875" s="46"/>
      <c r="BY875" s="46"/>
      <c r="BZ875" s="46"/>
      <c r="CA875" s="46"/>
      <c r="CB875" s="46"/>
      <c r="CC875" s="46"/>
      <c r="CD875" s="46"/>
      <c r="CE875" s="46"/>
      <c r="CF875" s="46"/>
      <c r="CG875" s="46"/>
      <c r="CH875" s="46"/>
      <c r="CI875" s="46"/>
      <c r="CJ875" s="46"/>
      <c r="CK875" s="46"/>
      <c r="CL875" s="46"/>
      <c r="CM875" s="46"/>
      <c r="CN875" s="46"/>
      <c r="CO875" s="46"/>
      <c r="CP875" s="46"/>
      <c r="CQ875" s="46"/>
      <c r="CR875" s="46"/>
      <c r="CS875" s="46"/>
      <c r="CT875" s="46"/>
      <c r="CU875" s="46"/>
      <c r="CV875" s="46"/>
      <c r="CW875" s="46"/>
      <c r="CX875" s="46"/>
      <c r="CY875" s="46"/>
      <c r="CZ875" s="46"/>
      <c r="DA875" s="46"/>
      <c r="DB875" s="46"/>
      <c r="DC875" s="46"/>
      <c r="DD875" s="46"/>
      <c r="DE875" s="46"/>
      <c r="DF875" s="46"/>
      <c r="DG875" s="46"/>
      <c r="DH875" s="46"/>
      <c r="DI875" s="46"/>
      <c r="DJ875" s="46"/>
      <c r="DK875" s="46"/>
      <c r="DL875" s="46"/>
      <c r="DM875" s="46"/>
      <c r="DN875" s="46"/>
      <c r="DO875" s="46"/>
      <c r="DP875" s="46"/>
      <c r="DQ875" s="46"/>
      <c r="DR875" s="46"/>
      <c r="DS875" s="46"/>
      <c r="DT875" s="46"/>
      <c r="DU875" s="46"/>
      <c r="DV875" s="46"/>
      <c r="DW875" s="46"/>
      <c r="DX875" s="46"/>
      <c r="DY875" s="46"/>
      <c r="DZ875" s="46"/>
      <c r="EA875" s="46"/>
      <c r="EB875" s="46"/>
      <c r="EC875" s="46"/>
      <c r="ED875" s="46"/>
      <c r="EE875" s="46"/>
      <c r="EF875" s="46"/>
      <c r="EG875" s="46"/>
      <c r="EH875" s="46"/>
      <c r="EI875" s="46"/>
      <c r="EJ875" s="46"/>
      <c r="EK875" s="46"/>
      <c r="EL875" s="46"/>
      <c r="EM875" s="46"/>
      <c r="EN875" s="46"/>
      <c r="EO875" s="46"/>
      <c r="EP875" s="46"/>
      <c r="EQ875" s="46"/>
      <c r="ER875" s="46"/>
      <c r="ES875" s="46"/>
      <c r="ET875" s="46"/>
      <c r="EU875" s="46"/>
      <c r="EV875" s="46"/>
      <c r="EW875" s="46"/>
      <c r="EX875" s="46"/>
      <c r="EY875" s="46"/>
      <c r="EZ875" s="46"/>
      <c r="FA875" s="46"/>
      <c r="FB875" s="46"/>
      <c r="FC875" s="46"/>
      <c r="FD875" s="46"/>
      <c r="FE875" s="46"/>
      <c r="FF875" s="46"/>
      <c r="FG875" s="46"/>
      <c r="FH875" s="46"/>
      <c r="FI875" s="46"/>
      <c r="FJ875" s="46"/>
      <c r="FK875" s="46"/>
      <c r="FL875" s="46"/>
      <c r="FM875" s="46"/>
      <c r="FN875" s="46"/>
      <c r="FO875" s="46"/>
      <c r="FP875" s="46"/>
      <c r="FQ875" s="46"/>
      <c r="FR875" s="46"/>
      <c r="FS875" s="46"/>
      <c r="FT875" s="46"/>
      <c r="FU875" s="46"/>
      <c r="FV875" s="46"/>
      <c r="FW875" s="46"/>
      <c r="FX875" s="46"/>
      <c r="FY875" s="46"/>
      <c r="FZ875" s="46"/>
      <c r="GA875" s="46"/>
      <c r="GB875" s="46"/>
      <c r="GC875" s="46"/>
      <c r="GD875" s="46"/>
      <c r="GE875" s="46"/>
      <c r="GF875" s="46"/>
      <c r="GG875" s="46"/>
      <c r="GH875" s="46"/>
      <c r="GI875" s="46"/>
      <c r="GJ875" s="46"/>
      <c r="GK875" s="46"/>
      <c r="GL875" s="46"/>
      <c r="GM875" s="46"/>
      <c r="GN875" s="46"/>
      <c r="GO875" s="46"/>
      <c r="GP875" s="46"/>
      <c r="GQ875" s="46"/>
      <c r="GR875" s="46"/>
      <c r="GS875" s="46"/>
      <c r="GT875" s="46"/>
      <c r="GU875" s="46"/>
      <c r="GV875" s="46"/>
      <c r="GW875" s="46"/>
      <c r="GX875" s="46"/>
      <c r="GY875" s="46"/>
      <c r="GZ875" s="46"/>
      <c r="HA875" s="46"/>
      <c r="HB875" s="46"/>
      <c r="HC875" s="46"/>
      <c r="HD875" s="46"/>
      <c r="HE875" s="46"/>
      <c r="HF875" s="46"/>
      <c r="HG875" s="46"/>
      <c r="HH875" s="46"/>
      <c r="HI875" s="46"/>
      <c r="HJ875" s="46"/>
      <c r="HK875" s="46"/>
      <c r="HL875" s="46"/>
      <c r="HM875" s="46"/>
      <c r="HN875" s="46"/>
      <c r="HO875" s="46"/>
      <c r="HP875" s="46"/>
      <c r="HQ875" s="46"/>
      <c r="HR875" s="46"/>
      <c r="HS875" s="46"/>
      <c r="HT875" s="46"/>
      <c r="HU875" s="46"/>
      <c r="HV875" s="46"/>
      <c r="HW875" s="46"/>
      <c r="HX875" s="46"/>
      <c r="HY875" s="46"/>
      <c r="HZ875" s="46"/>
      <c r="IA875" s="46"/>
      <c r="IB875" s="46"/>
      <c r="IC875" s="46"/>
      <c r="ID875" s="46"/>
      <c r="IE875" s="46"/>
      <c r="IF875" s="46"/>
      <c r="IG875" s="46"/>
      <c r="IH875" s="46"/>
      <c r="II875" s="46"/>
      <c r="IJ875" s="46"/>
      <c r="IK875" s="46"/>
      <c r="IL875" s="46"/>
      <c r="IM875" s="46"/>
      <c r="IN875" s="46"/>
      <c r="IO875" s="46"/>
      <c r="IP875" s="46"/>
      <c r="IQ875" s="46"/>
      <c r="IR875" s="46"/>
      <c r="IS875" s="46"/>
      <c r="IT875" s="46"/>
      <c r="IU875" s="46"/>
      <c r="IV875" s="46"/>
      <c r="IW875" s="46"/>
      <c r="IX875" s="46"/>
      <c r="IY875" s="46"/>
      <c r="IZ875" s="46"/>
      <c r="JA875" s="46"/>
      <c r="JB875" s="46"/>
      <c r="JC875" s="46"/>
      <c r="JD875" s="46"/>
      <c r="JE875" s="46"/>
    </row>
    <row r="876" spans="1:265" s="7" customFormat="1" ht="15" customHeight="1" thickBot="1" x14ac:dyDescent="0.25">
      <c r="A876" s="790"/>
      <c r="B876" s="73" t="s">
        <v>450</v>
      </c>
      <c r="C876" s="113"/>
      <c r="D876" s="892" t="s">
        <v>475</v>
      </c>
      <c r="E876" s="900"/>
      <c r="F876" s="472"/>
      <c r="G876" s="473"/>
      <c r="H876" s="186" t="s">
        <v>509</v>
      </c>
      <c r="I876" s="186" t="s">
        <v>515</v>
      </c>
      <c r="J876" s="186"/>
      <c r="K876" s="229" t="s">
        <v>1161</v>
      </c>
      <c r="L876" s="229" t="s">
        <v>97</v>
      </c>
      <c r="M876" s="397" t="s">
        <v>393</v>
      </c>
      <c r="N876" s="397" t="s">
        <v>24</v>
      </c>
      <c r="O876" s="229" t="s">
        <v>348</v>
      </c>
      <c r="P876" s="2159">
        <f t="shared" si="71"/>
        <v>2</v>
      </c>
      <c r="Q876" s="297">
        <v>2</v>
      </c>
      <c r="R876" s="298"/>
      <c r="S876" s="298"/>
      <c r="T876" s="298"/>
      <c r="U876" s="298"/>
      <c r="V876" s="298"/>
      <c r="W876" s="299"/>
      <c r="X876" s="72"/>
      <c r="Y876" s="72"/>
      <c r="Z876" s="63"/>
      <c r="AA876" s="46"/>
      <c r="AB876" s="46"/>
      <c r="AC876" s="46" t="str">
        <f t="shared" si="74"/>
        <v/>
      </c>
      <c r="AD876" s="46"/>
      <c r="AE876" s="46"/>
      <c r="AF876" s="2111">
        <f t="shared" si="72"/>
        <v>2</v>
      </c>
      <c r="AG876" s="2111">
        <f t="shared" si="73"/>
        <v>0</v>
      </c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6"/>
      <c r="CR876" s="46"/>
      <c r="CS876" s="46"/>
      <c r="CT876" s="46"/>
      <c r="CU876" s="46"/>
      <c r="CV876" s="46"/>
      <c r="CW876" s="46"/>
      <c r="CX876" s="46"/>
      <c r="CY876" s="46"/>
      <c r="CZ876" s="46"/>
      <c r="DA876" s="46"/>
      <c r="DB876" s="46"/>
      <c r="DC876" s="46"/>
      <c r="DD876" s="46"/>
      <c r="DE876" s="46"/>
      <c r="DF876" s="46"/>
      <c r="DG876" s="46"/>
      <c r="DH876" s="46"/>
      <c r="DI876" s="46"/>
      <c r="DJ876" s="46"/>
      <c r="DK876" s="46"/>
      <c r="DL876" s="46"/>
      <c r="DM876" s="46"/>
      <c r="DN876" s="46"/>
      <c r="DO876" s="46"/>
      <c r="DP876" s="46"/>
      <c r="DQ876" s="46"/>
      <c r="DR876" s="46"/>
      <c r="DS876" s="46"/>
      <c r="DT876" s="46"/>
      <c r="DU876" s="46"/>
      <c r="DV876" s="46"/>
      <c r="DW876" s="46"/>
      <c r="DX876" s="46"/>
      <c r="DY876" s="46"/>
      <c r="DZ876" s="46"/>
      <c r="EA876" s="46"/>
      <c r="EB876" s="46"/>
      <c r="EC876" s="46"/>
      <c r="ED876" s="46"/>
      <c r="EE876" s="46"/>
      <c r="EF876" s="46"/>
      <c r="EG876" s="46"/>
      <c r="EH876" s="46"/>
      <c r="EI876" s="46"/>
      <c r="EJ876" s="46"/>
      <c r="EK876" s="46"/>
      <c r="EL876" s="46"/>
      <c r="EM876" s="46"/>
      <c r="EN876" s="46"/>
      <c r="EO876" s="46"/>
      <c r="EP876" s="46"/>
      <c r="EQ876" s="46"/>
      <c r="ER876" s="46"/>
      <c r="ES876" s="46"/>
      <c r="ET876" s="46"/>
      <c r="EU876" s="46"/>
      <c r="EV876" s="46"/>
      <c r="EW876" s="46"/>
      <c r="EX876" s="46"/>
      <c r="EY876" s="46"/>
      <c r="EZ876" s="46"/>
      <c r="FA876" s="46"/>
      <c r="FB876" s="46"/>
      <c r="FC876" s="46"/>
      <c r="FD876" s="46"/>
      <c r="FE876" s="46"/>
      <c r="FF876" s="46"/>
      <c r="FG876" s="46"/>
      <c r="FH876" s="46"/>
      <c r="FI876" s="46"/>
      <c r="FJ876" s="46"/>
      <c r="FK876" s="46"/>
      <c r="FL876" s="46"/>
      <c r="FM876" s="46"/>
      <c r="FN876" s="46"/>
      <c r="FO876" s="46"/>
      <c r="FP876" s="46"/>
      <c r="FQ876" s="46"/>
      <c r="FR876" s="46"/>
      <c r="FS876" s="46"/>
      <c r="FT876" s="46"/>
      <c r="FU876" s="46"/>
      <c r="FV876" s="46"/>
      <c r="FW876" s="46"/>
      <c r="FX876" s="46"/>
      <c r="FY876" s="46"/>
      <c r="FZ876" s="46"/>
      <c r="GA876" s="46"/>
      <c r="GB876" s="46"/>
      <c r="GC876" s="46"/>
      <c r="GD876" s="46"/>
      <c r="GE876" s="46"/>
      <c r="GF876" s="46"/>
      <c r="GG876" s="46"/>
      <c r="GH876" s="46"/>
      <c r="GI876" s="46"/>
      <c r="GJ876" s="46"/>
      <c r="GK876" s="46"/>
      <c r="GL876" s="46"/>
      <c r="GM876" s="46"/>
      <c r="GN876" s="46"/>
      <c r="GO876" s="46"/>
      <c r="GP876" s="46"/>
      <c r="GQ876" s="46"/>
      <c r="GR876" s="46"/>
      <c r="GS876" s="46"/>
      <c r="GT876" s="46"/>
      <c r="GU876" s="46"/>
      <c r="GV876" s="46"/>
      <c r="GW876" s="46"/>
      <c r="GX876" s="46"/>
      <c r="GY876" s="46"/>
      <c r="GZ876" s="46"/>
      <c r="HA876" s="46"/>
      <c r="HB876" s="46"/>
      <c r="HC876" s="46"/>
      <c r="HD876" s="46"/>
      <c r="HE876" s="46"/>
      <c r="HF876" s="46"/>
      <c r="HG876" s="46"/>
      <c r="HH876" s="46"/>
      <c r="HI876" s="46"/>
      <c r="HJ876" s="46"/>
      <c r="HK876" s="46"/>
      <c r="HL876" s="46"/>
      <c r="HM876" s="46"/>
      <c r="HN876" s="46"/>
      <c r="HO876" s="46"/>
      <c r="HP876" s="46"/>
      <c r="HQ876" s="46"/>
      <c r="HR876" s="46"/>
      <c r="HS876" s="46"/>
      <c r="HT876" s="46"/>
      <c r="HU876" s="46"/>
      <c r="HV876" s="46"/>
      <c r="HW876" s="46"/>
      <c r="HX876" s="46"/>
      <c r="HY876" s="46"/>
      <c r="HZ876" s="46"/>
      <c r="IA876" s="46"/>
      <c r="IB876" s="46"/>
      <c r="IC876" s="46"/>
      <c r="ID876" s="46"/>
      <c r="IE876" s="46"/>
      <c r="IF876" s="46"/>
      <c r="IG876" s="46"/>
      <c r="IH876" s="46"/>
      <c r="II876" s="46"/>
      <c r="IJ876" s="46"/>
      <c r="IK876" s="46"/>
      <c r="IL876" s="46"/>
      <c r="IM876" s="46"/>
      <c r="IN876" s="46"/>
      <c r="IO876" s="46"/>
      <c r="IP876" s="46"/>
      <c r="IQ876" s="46"/>
      <c r="IR876" s="46"/>
      <c r="IS876" s="46"/>
      <c r="IT876" s="46"/>
      <c r="IU876" s="46"/>
      <c r="IV876" s="46"/>
      <c r="IW876" s="46"/>
      <c r="IX876" s="46"/>
      <c r="IY876" s="46"/>
      <c r="IZ876" s="46"/>
      <c r="JA876" s="46"/>
      <c r="JB876" s="46"/>
      <c r="JC876" s="46"/>
      <c r="JD876" s="46"/>
      <c r="JE876" s="46"/>
    </row>
    <row r="877" spans="1:265" s="7" customFormat="1" ht="15" customHeight="1" thickBot="1" x14ac:dyDescent="0.25">
      <c r="A877" s="790"/>
      <c r="B877" s="73" t="s">
        <v>450</v>
      </c>
      <c r="C877" s="113"/>
      <c r="D877" s="892" t="s">
        <v>475</v>
      </c>
      <c r="E877" s="900"/>
      <c r="F877" s="472"/>
      <c r="G877" s="473"/>
      <c r="H877" s="186" t="s">
        <v>509</v>
      </c>
      <c r="I877" s="186" t="s">
        <v>515</v>
      </c>
      <c r="J877" s="1756" t="s">
        <v>1424</v>
      </c>
      <c r="K877" s="212" t="s">
        <v>1506</v>
      </c>
      <c r="L877" s="229"/>
      <c r="M877" s="397"/>
      <c r="N877" s="397"/>
      <c r="O877" s="229"/>
      <c r="P877" s="2159">
        <f t="shared" si="71"/>
        <v>0</v>
      </c>
      <c r="Q877" s="297"/>
      <c r="R877" s="298"/>
      <c r="S877" s="298">
        <v>2</v>
      </c>
      <c r="T877" s="298"/>
      <c r="U877" s="298"/>
      <c r="V877" s="298"/>
      <c r="W877" s="299"/>
      <c r="X877" s="72"/>
      <c r="Y877" s="72"/>
      <c r="Z877" s="63"/>
      <c r="AA877" s="46"/>
      <c r="AB877" s="46"/>
      <c r="AC877" s="46" t="str">
        <f t="shared" si="74"/>
        <v/>
      </c>
      <c r="AD877" s="46"/>
      <c r="AE877" s="46"/>
      <c r="AF877" s="2111">
        <f t="shared" si="72"/>
        <v>0</v>
      </c>
      <c r="AG877" s="2111">
        <f t="shared" si="73"/>
        <v>2</v>
      </c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  <c r="CB877" s="46"/>
      <c r="CC877" s="46"/>
      <c r="CD877" s="46"/>
      <c r="CE877" s="46"/>
      <c r="CF877" s="46"/>
      <c r="CG877" s="46"/>
      <c r="CH877" s="46"/>
      <c r="CI877" s="46"/>
      <c r="CJ877" s="46"/>
      <c r="CK877" s="46"/>
      <c r="CL877" s="46"/>
      <c r="CM877" s="46"/>
      <c r="CN877" s="46"/>
      <c r="CO877" s="46"/>
      <c r="CP877" s="46"/>
      <c r="CQ877" s="46"/>
      <c r="CR877" s="46"/>
      <c r="CS877" s="46"/>
      <c r="CT877" s="46"/>
      <c r="CU877" s="46"/>
      <c r="CV877" s="46"/>
      <c r="CW877" s="46"/>
      <c r="CX877" s="46"/>
      <c r="CY877" s="46"/>
      <c r="CZ877" s="46"/>
      <c r="DA877" s="46"/>
      <c r="DB877" s="46"/>
      <c r="DC877" s="46"/>
      <c r="DD877" s="46"/>
      <c r="DE877" s="46"/>
      <c r="DF877" s="46"/>
      <c r="DG877" s="46"/>
      <c r="DH877" s="46"/>
      <c r="DI877" s="46"/>
      <c r="DJ877" s="46"/>
      <c r="DK877" s="46"/>
      <c r="DL877" s="46"/>
      <c r="DM877" s="46"/>
      <c r="DN877" s="46"/>
      <c r="DO877" s="46"/>
      <c r="DP877" s="46"/>
      <c r="DQ877" s="46"/>
      <c r="DR877" s="46"/>
      <c r="DS877" s="46"/>
      <c r="DT877" s="46"/>
      <c r="DU877" s="46"/>
      <c r="DV877" s="46"/>
      <c r="DW877" s="46"/>
      <c r="DX877" s="46"/>
      <c r="DY877" s="46"/>
      <c r="DZ877" s="46"/>
      <c r="EA877" s="46"/>
      <c r="EB877" s="46"/>
      <c r="EC877" s="46"/>
      <c r="ED877" s="46"/>
      <c r="EE877" s="46"/>
      <c r="EF877" s="46"/>
      <c r="EG877" s="46"/>
      <c r="EH877" s="46"/>
      <c r="EI877" s="46"/>
      <c r="EJ877" s="46"/>
      <c r="EK877" s="46"/>
      <c r="EL877" s="46"/>
      <c r="EM877" s="46"/>
      <c r="EN877" s="46"/>
      <c r="EO877" s="46"/>
      <c r="EP877" s="46"/>
      <c r="EQ877" s="46"/>
      <c r="ER877" s="46"/>
      <c r="ES877" s="46"/>
      <c r="ET877" s="46"/>
      <c r="EU877" s="46"/>
      <c r="EV877" s="46"/>
      <c r="EW877" s="46"/>
      <c r="EX877" s="46"/>
      <c r="EY877" s="46"/>
      <c r="EZ877" s="46"/>
      <c r="FA877" s="46"/>
      <c r="FB877" s="46"/>
      <c r="FC877" s="46"/>
      <c r="FD877" s="46"/>
      <c r="FE877" s="46"/>
      <c r="FF877" s="46"/>
      <c r="FG877" s="46"/>
      <c r="FH877" s="46"/>
      <c r="FI877" s="46"/>
      <c r="FJ877" s="46"/>
      <c r="FK877" s="46"/>
      <c r="FL877" s="46"/>
      <c r="FM877" s="46"/>
      <c r="FN877" s="46"/>
      <c r="FO877" s="46"/>
      <c r="FP877" s="46"/>
      <c r="FQ877" s="46"/>
      <c r="FR877" s="46"/>
      <c r="FS877" s="46"/>
      <c r="FT877" s="46"/>
      <c r="FU877" s="46"/>
      <c r="FV877" s="46"/>
      <c r="FW877" s="46"/>
      <c r="FX877" s="46"/>
      <c r="FY877" s="46"/>
      <c r="FZ877" s="46"/>
      <c r="GA877" s="46"/>
      <c r="GB877" s="46"/>
      <c r="GC877" s="46"/>
      <c r="GD877" s="46"/>
      <c r="GE877" s="46"/>
      <c r="GF877" s="46"/>
      <c r="GG877" s="46"/>
      <c r="GH877" s="46"/>
      <c r="GI877" s="46"/>
      <c r="GJ877" s="46"/>
      <c r="GK877" s="46"/>
      <c r="GL877" s="46"/>
      <c r="GM877" s="46"/>
      <c r="GN877" s="46"/>
      <c r="GO877" s="46"/>
      <c r="GP877" s="46"/>
      <c r="GQ877" s="46"/>
      <c r="GR877" s="46"/>
      <c r="GS877" s="46"/>
      <c r="GT877" s="46"/>
      <c r="GU877" s="46"/>
      <c r="GV877" s="46"/>
      <c r="GW877" s="46"/>
      <c r="GX877" s="46"/>
      <c r="GY877" s="46"/>
      <c r="GZ877" s="46"/>
      <c r="HA877" s="46"/>
      <c r="HB877" s="46"/>
      <c r="HC877" s="46"/>
      <c r="HD877" s="46"/>
      <c r="HE877" s="46"/>
      <c r="HF877" s="46"/>
      <c r="HG877" s="46"/>
      <c r="HH877" s="46"/>
      <c r="HI877" s="46"/>
      <c r="HJ877" s="46"/>
      <c r="HK877" s="46"/>
      <c r="HL877" s="46"/>
      <c r="HM877" s="46"/>
      <c r="HN877" s="46"/>
      <c r="HO877" s="46"/>
      <c r="HP877" s="46"/>
      <c r="HQ877" s="46"/>
      <c r="HR877" s="46"/>
      <c r="HS877" s="46"/>
      <c r="HT877" s="46"/>
      <c r="HU877" s="46"/>
      <c r="HV877" s="46"/>
      <c r="HW877" s="46"/>
      <c r="HX877" s="46"/>
      <c r="HY877" s="46"/>
      <c r="HZ877" s="46"/>
      <c r="IA877" s="46"/>
      <c r="IB877" s="46"/>
      <c r="IC877" s="46"/>
      <c r="ID877" s="46"/>
      <c r="IE877" s="46"/>
      <c r="IF877" s="46"/>
      <c r="IG877" s="46"/>
      <c r="IH877" s="46"/>
      <c r="II877" s="46"/>
      <c r="IJ877" s="46"/>
      <c r="IK877" s="46"/>
      <c r="IL877" s="46"/>
      <c r="IM877" s="46"/>
      <c r="IN877" s="46"/>
      <c r="IO877" s="46"/>
      <c r="IP877" s="46"/>
      <c r="IQ877" s="46"/>
      <c r="IR877" s="46"/>
      <c r="IS877" s="46"/>
      <c r="IT877" s="46"/>
      <c r="IU877" s="46"/>
      <c r="IV877" s="46"/>
      <c r="IW877" s="46"/>
      <c r="IX877" s="46"/>
      <c r="IY877" s="46"/>
      <c r="IZ877" s="46"/>
      <c r="JA877" s="46"/>
      <c r="JB877" s="46"/>
      <c r="JC877" s="46"/>
      <c r="JD877" s="46"/>
      <c r="JE877" s="46"/>
    </row>
    <row r="878" spans="1:265" s="788" customFormat="1" ht="15" customHeight="1" thickBot="1" x14ac:dyDescent="0.25">
      <c r="A878" s="790"/>
      <c r="B878" s="73" t="s">
        <v>450</v>
      </c>
      <c r="C878" s="113"/>
      <c r="D878" s="892" t="s">
        <v>475</v>
      </c>
      <c r="E878" s="900"/>
      <c r="F878" s="472"/>
      <c r="G878" s="473"/>
      <c r="H878" s="186" t="s">
        <v>509</v>
      </c>
      <c r="I878" s="186" t="s">
        <v>515</v>
      </c>
      <c r="J878" s="1756" t="s">
        <v>1424</v>
      </c>
      <c r="K878" s="212" t="s">
        <v>1505</v>
      </c>
      <c r="L878" s="229"/>
      <c r="M878" s="397"/>
      <c r="N878" s="397"/>
      <c r="O878" s="229"/>
      <c r="P878" s="2159">
        <f t="shared" si="71"/>
        <v>0</v>
      </c>
      <c r="Q878" s="297"/>
      <c r="R878" s="298"/>
      <c r="S878" s="298">
        <v>2</v>
      </c>
      <c r="T878" s="298"/>
      <c r="U878" s="298"/>
      <c r="V878" s="298"/>
      <c r="X878" s="790"/>
      <c r="Y878" s="790"/>
      <c r="Z878" s="63"/>
      <c r="AA878" s="789"/>
      <c r="AB878" s="789"/>
      <c r="AC878" s="789" t="str">
        <f t="shared" si="74"/>
        <v/>
      </c>
      <c r="AD878" s="789"/>
      <c r="AE878" s="789"/>
      <c r="AF878" s="2111">
        <f t="shared" si="72"/>
        <v>0</v>
      </c>
      <c r="AG878" s="2111">
        <f t="shared" si="73"/>
        <v>2</v>
      </c>
      <c r="AH878" s="789"/>
      <c r="AI878" s="789"/>
      <c r="AJ878" s="789"/>
      <c r="AK878" s="789"/>
      <c r="AL878" s="789"/>
      <c r="AM878" s="789"/>
      <c r="AN878" s="789"/>
      <c r="AO878" s="789"/>
      <c r="AP878" s="789"/>
      <c r="AQ878" s="789"/>
      <c r="AR878" s="789"/>
      <c r="AS878" s="789"/>
      <c r="AT878" s="789"/>
      <c r="AU878" s="789"/>
      <c r="AV878" s="789"/>
      <c r="AW878" s="789"/>
      <c r="AX878" s="789"/>
      <c r="AY878" s="789"/>
      <c r="AZ878" s="789"/>
      <c r="BA878" s="789"/>
      <c r="BB878" s="789"/>
      <c r="BC878" s="789"/>
      <c r="BD878" s="789"/>
      <c r="BE878" s="789"/>
      <c r="BF878" s="789"/>
      <c r="BG878" s="789"/>
      <c r="BH878" s="789"/>
      <c r="BI878" s="789"/>
      <c r="BJ878" s="789"/>
      <c r="BK878" s="789"/>
      <c r="BL878" s="789"/>
      <c r="BM878" s="789"/>
      <c r="BN878" s="789"/>
      <c r="BO878" s="789"/>
      <c r="BP878" s="789"/>
      <c r="BQ878" s="789"/>
      <c r="BR878" s="789"/>
      <c r="BS878" s="789"/>
      <c r="BT878" s="789"/>
      <c r="BU878" s="789"/>
      <c r="BV878" s="789"/>
      <c r="BW878" s="789"/>
      <c r="BX878" s="789"/>
      <c r="BY878" s="789"/>
      <c r="BZ878" s="789"/>
      <c r="CA878" s="789"/>
      <c r="CB878" s="789"/>
      <c r="CC878" s="789"/>
      <c r="CD878" s="789"/>
      <c r="CE878" s="789"/>
      <c r="CF878" s="789"/>
      <c r="CG878" s="789"/>
      <c r="CH878" s="789"/>
      <c r="CI878" s="789"/>
      <c r="CJ878" s="789"/>
      <c r="CK878" s="789"/>
      <c r="CL878" s="789"/>
      <c r="CM878" s="789"/>
      <c r="CN878" s="789"/>
      <c r="CO878" s="789"/>
      <c r="CP878" s="789"/>
      <c r="CQ878" s="789"/>
      <c r="CR878" s="789"/>
      <c r="CS878" s="789"/>
      <c r="CT878" s="789"/>
      <c r="CU878" s="789"/>
      <c r="CV878" s="789"/>
      <c r="CW878" s="789"/>
      <c r="CX878" s="789"/>
      <c r="CY878" s="789"/>
      <c r="CZ878" s="789"/>
      <c r="DA878" s="789"/>
      <c r="DB878" s="789"/>
      <c r="DC878" s="789"/>
      <c r="DD878" s="789"/>
      <c r="DE878" s="789"/>
      <c r="DF878" s="789"/>
      <c r="DG878" s="789"/>
      <c r="DH878" s="789"/>
      <c r="DI878" s="789"/>
      <c r="DJ878" s="789"/>
      <c r="DK878" s="789"/>
      <c r="DL878" s="789"/>
      <c r="DM878" s="789"/>
      <c r="DN878" s="789"/>
      <c r="DO878" s="789"/>
      <c r="DP878" s="789"/>
      <c r="DQ878" s="789"/>
      <c r="DR878" s="789"/>
      <c r="DS878" s="789"/>
      <c r="DT878" s="789"/>
      <c r="DU878" s="789"/>
      <c r="DV878" s="789"/>
      <c r="DW878" s="789"/>
      <c r="DX878" s="789"/>
      <c r="DY878" s="789"/>
      <c r="DZ878" s="789"/>
      <c r="EA878" s="789"/>
      <c r="EB878" s="789"/>
      <c r="EC878" s="789"/>
      <c r="ED878" s="789"/>
      <c r="EE878" s="789"/>
      <c r="EF878" s="789"/>
      <c r="EG878" s="789"/>
      <c r="EH878" s="789"/>
      <c r="EI878" s="789"/>
      <c r="EJ878" s="789"/>
      <c r="EK878" s="789"/>
      <c r="EL878" s="789"/>
      <c r="EM878" s="789"/>
      <c r="EN878" s="789"/>
      <c r="EO878" s="789"/>
      <c r="EP878" s="789"/>
      <c r="EQ878" s="789"/>
      <c r="ER878" s="789"/>
      <c r="ES878" s="789"/>
      <c r="ET878" s="789"/>
      <c r="EU878" s="789"/>
      <c r="EV878" s="789"/>
      <c r="EW878" s="789"/>
      <c r="EX878" s="789"/>
      <c r="EY878" s="789"/>
      <c r="EZ878" s="789"/>
      <c r="FA878" s="789"/>
      <c r="FB878" s="789"/>
      <c r="FC878" s="789"/>
      <c r="FD878" s="789"/>
      <c r="FE878" s="789"/>
      <c r="FF878" s="789"/>
      <c r="FG878" s="789"/>
      <c r="FH878" s="789"/>
      <c r="FI878" s="789"/>
      <c r="FJ878" s="789"/>
      <c r="FK878" s="789"/>
      <c r="FL878" s="789"/>
      <c r="FM878" s="789"/>
      <c r="FN878" s="789"/>
      <c r="FO878" s="789"/>
      <c r="FP878" s="789"/>
      <c r="FQ878" s="789"/>
      <c r="FR878" s="789"/>
      <c r="FS878" s="789"/>
      <c r="FT878" s="789"/>
      <c r="FU878" s="789"/>
      <c r="FV878" s="789"/>
      <c r="FW878" s="789"/>
      <c r="FX878" s="789"/>
      <c r="FY878" s="789"/>
      <c r="FZ878" s="789"/>
      <c r="GA878" s="789"/>
      <c r="GB878" s="789"/>
      <c r="GC878" s="789"/>
      <c r="GD878" s="789"/>
      <c r="GE878" s="789"/>
      <c r="GF878" s="789"/>
      <c r="GG878" s="789"/>
      <c r="GH878" s="789"/>
      <c r="GI878" s="789"/>
      <c r="GJ878" s="789"/>
      <c r="GK878" s="789"/>
      <c r="GL878" s="789"/>
      <c r="GM878" s="789"/>
      <c r="GN878" s="789"/>
      <c r="GO878" s="789"/>
      <c r="GP878" s="789"/>
      <c r="GQ878" s="789"/>
      <c r="GR878" s="789"/>
      <c r="GS878" s="789"/>
      <c r="GT878" s="789"/>
      <c r="GU878" s="789"/>
      <c r="GV878" s="789"/>
      <c r="GW878" s="789"/>
      <c r="GX878" s="789"/>
      <c r="GY878" s="789"/>
      <c r="GZ878" s="789"/>
      <c r="HA878" s="789"/>
      <c r="HB878" s="789"/>
      <c r="HC878" s="789"/>
      <c r="HD878" s="789"/>
      <c r="HE878" s="789"/>
      <c r="HF878" s="789"/>
      <c r="HG878" s="789"/>
      <c r="HH878" s="789"/>
      <c r="HI878" s="789"/>
      <c r="HJ878" s="789"/>
      <c r="HK878" s="789"/>
      <c r="HL878" s="789"/>
      <c r="HM878" s="789"/>
      <c r="HN878" s="789"/>
      <c r="HO878" s="789"/>
      <c r="HP878" s="789"/>
      <c r="HQ878" s="789"/>
      <c r="HR878" s="789"/>
      <c r="HS878" s="789"/>
      <c r="HT878" s="789"/>
      <c r="HU878" s="789"/>
      <c r="HV878" s="789"/>
      <c r="HW878" s="789"/>
      <c r="HX878" s="789"/>
      <c r="HY878" s="789"/>
      <c r="HZ878" s="789"/>
      <c r="IA878" s="789"/>
      <c r="IB878" s="789"/>
      <c r="IC878" s="789"/>
      <c r="ID878" s="789"/>
      <c r="IE878" s="789"/>
      <c r="IF878" s="789"/>
      <c r="IG878" s="789"/>
      <c r="IH878" s="789"/>
      <c r="II878" s="789"/>
      <c r="IJ878" s="789"/>
      <c r="IK878" s="789"/>
      <c r="IL878" s="789"/>
      <c r="IM878" s="789"/>
      <c r="IN878" s="789"/>
      <c r="IO878" s="789"/>
      <c r="IP878" s="789"/>
      <c r="IQ878" s="789"/>
      <c r="IR878" s="789"/>
      <c r="IS878" s="789"/>
      <c r="IT878" s="789"/>
      <c r="IU878" s="789"/>
      <c r="IV878" s="789"/>
      <c r="IW878" s="789"/>
      <c r="IX878" s="789"/>
      <c r="IY878" s="789"/>
      <c r="IZ878" s="789"/>
      <c r="JA878" s="789"/>
      <c r="JB878" s="789"/>
      <c r="JC878" s="789"/>
      <c r="JD878" s="789"/>
      <c r="JE878" s="789"/>
    </row>
    <row r="879" spans="1:265" s="7" customFormat="1" ht="15" customHeight="1" thickBot="1" x14ac:dyDescent="0.25">
      <c r="A879" s="790"/>
      <c r="B879" s="73" t="s">
        <v>450</v>
      </c>
      <c r="C879" s="113"/>
      <c r="D879" s="892" t="s">
        <v>475</v>
      </c>
      <c r="E879" s="900"/>
      <c r="F879" s="472"/>
      <c r="G879" s="473"/>
      <c r="H879" s="186" t="s">
        <v>509</v>
      </c>
      <c r="I879" s="186" t="s">
        <v>515</v>
      </c>
      <c r="J879" s="1783" t="s">
        <v>1425</v>
      </c>
      <c r="K879" s="229" t="s">
        <v>1497</v>
      </c>
      <c r="L879" s="229"/>
      <c r="M879" s="397"/>
      <c r="N879" s="397"/>
      <c r="O879" s="229"/>
      <c r="P879" s="2159">
        <f t="shared" si="71"/>
        <v>0</v>
      </c>
      <c r="Q879" s="297"/>
      <c r="R879" s="298"/>
      <c r="S879" s="298"/>
      <c r="T879" s="298">
        <v>22</v>
      </c>
      <c r="U879" s="298"/>
      <c r="V879" s="298"/>
      <c r="W879" s="299"/>
      <c r="X879" s="95">
        <f>SUM(Q875:W879)</f>
        <v>40</v>
      </c>
      <c r="Y879" s="91">
        <f>X879</f>
        <v>40</v>
      </c>
      <c r="Z879" s="63"/>
      <c r="AA879" s="46"/>
      <c r="AB879" s="46"/>
      <c r="AC879" s="46" t="str">
        <f t="shared" ref="AC879:AC888" si="75">IF(C879&lt;&gt;"",SUMIF(D$6:D$1505,D879,Q$6:R$1505),"")</f>
        <v/>
      </c>
      <c r="AD879" s="46" t="s">
        <v>2086</v>
      </c>
      <c r="AE879" s="46"/>
      <c r="AF879" s="2111">
        <f t="shared" si="72"/>
        <v>0</v>
      </c>
      <c r="AG879" s="2111">
        <f t="shared" si="73"/>
        <v>0</v>
      </c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  <c r="BP879" s="46"/>
      <c r="BQ879" s="46"/>
      <c r="BR879" s="46"/>
      <c r="BS879" s="46"/>
      <c r="BT879" s="46"/>
      <c r="BU879" s="46"/>
      <c r="BV879" s="46"/>
      <c r="BW879" s="46"/>
      <c r="BX879" s="46"/>
      <c r="BY879" s="46"/>
      <c r="BZ879" s="46"/>
      <c r="CA879" s="46"/>
      <c r="CB879" s="46"/>
      <c r="CC879" s="46"/>
      <c r="CD879" s="46"/>
      <c r="CE879" s="46"/>
      <c r="CF879" s="46"/>
      <c r="CG879" s="46"/>
      <c r="CH879" s="46"/>
      <c r="CI879" s="46"/>
      <c r="CJ879" s="46"/>
      <c r="CK879" s="46"/>
      <c r="CL879" s="46"/>
      <c r="CM879" s="46"/>
      <c r="CN879" s="46"/>
      <c r="CO879" s="46"/>
      <c r="CP879" s="46"/>
      <c r="CQ879" s="46"/>
      <c r="CR879" s="46"/>
      <c r="CS879" s="46"/>
      <c r="CT879" s="46"/>
      <c r="CU879" s="46"/>
      <c r="CV879" s="46"/>
      <c r="CW879" s="46"/>
      <c r="CX879" s="46"/>
      <c r="CY879" s="46"/>
      <c r="CZ879" s="46"/>
      <c r="DA879" s="46"/>
      <c r="DB879" s="46"/>
      <c r="DC879" s="46"/>
      <c r="DD879" s="46"/>
      <c r="DE879" s="46"/>
      <c r="DF879" s="46"/>
      <c r="DG879" s="46"/>
      <c r="DH879" s="46"/>
      <c r="DI879" s="46"/>
      <c r="DJ879" s="46"/>
      <c r="DK879" s="46"/>
      <c r="DL879" s="46"/>
      <c r="DM879" s="46"/>
      <c r="DN879" s="46"/>
      <c r="DO879" s="46"/>
      <c r="DP879" s="46"/>
      <c r="DQ879" s="46"/>
      <c r="DR879" s="46"/>
      <c r="DS879" s="46"/>
      <c r="DT879" s="46"/>
      <c r="DU879" s="46"/>
      <c r="DV879" s="46"/>
      <c r="DW879" s="46"/>
      <c r="DX879" s="46"/>
      <c r="DY879" s="46"/>
      <c r="DZ879" s="46"/>
      <c r="EA879" s="46"/>
      <c r="EB879" s="46"/>
      <c r="EC879" s="46"/>
      <c r="ED879" s="46"/>
      <c r="EE879" s="46"/>
      <c r="EF879" s="46"/>
      <c r="EG879" s="46"/>
      <c r="EH879" s="46"/>
      <c r="EI879" s="46"/>
      <c r="EJ879" s="46"/>
      <c r="EK879" s="46"/>
      <c r="EL879" s="46"/>
      <c r="EM879" s="46"/>
      <c r="EN879" s="46"/>
      <c r="EO879" s="46"/>
      <c r="EP879" s="46"/>
      <c r="EQ879" s="46"/>
      <c r="ER879" s="46"/>
      <c r="ES879" s="46"/>
      <c r="ET879" s="46"/>
      <c r="EU879" s="46"/>
      <c r="EV879" s="46"/>
      <c r="EW879" s="46"/>
      <c r="EX879" s="46"/>
      <c r="EY879" s="46"/>
      <c r="EZ879" s="46"/>
      <c r="FA879" s="46"/>
      <c r="FB879" s="46"/>
      <c r="FC879" s="46"/>
      <c r="FD879" s="46"/>
      <c r="FE879" s="46"/>
      <c r="FF879" s="46"/>
      <c r="FG879" s="46"/>
      <c r="FH879" s="46"/>
      <c r="FI879" s="46"/>
      <c r="FJ879" s="46"/>
      <c r="FK879" s="46"/>
      <c r="FL879" s="46"/>
      <c r="FM879" s="46"/>
      <c r="FN879" s="46"/>
      <c r="FO879" s="46"/>
      <c r="FP879" s="46"/>
      <c r="FQ879" s="46"/>
      <c r="FR879" s="46"/>
      <c r="FS879" s="46"/>
      <c r="FT879" s="46"/>
      <c r="FU879" s="46"/>
      <c r="FV879" s="46"/>
      <c r="FW879" s="46"/>
      <c r="FX879" s="46"/>
      <c r="FY879" s="46"/>
      <c r="FZ879" s="46"/>
      <c r="GA879" s="46"/>
      <c r="GB879" s="46"/>
      <c r="GC879" s="46"/>
      <c r="GD879" s="46"/>
      <c r="GE879" s="46"/>
      <c r="GF879" s="46"/>
      <c r="GG879" s="46"/>
      <c r="GH879" s="46"/>
      <c r="GI879" s="46"/>
      <c r="GJ879" s="46"/>
      <c r="GK879" s="46"/>
      <c r="GL879" s="46"/>
      <c r="GM879" s="46"/>
      <c r="GN879" s="46"/>
      <c r="GO879" s="46"/>
      <c r="GP879" s="46"/>
      <c r="GQ879" s="46"/>
      <c r="GR879" s="46"/>
      <c r="GS879" s="46"/>
      <c r="GT879" s="46"/>
      <c r="GU879" s="46"/>
      <c r="GV879" s="46"/>
      <c r="GW879" s="46"/>
      <c r="GX879" s="46"/>
      <c r="GY879" s="46"/>
      <c r="GZ879" s="46"/>
      <c r="HA879" s="46"/>
      <c r="HB879" s="46"/>
      <c r="HC879" s="46"/>
      <c r="HD879" s="46"/>
      <c r="HE879" s="46"/>
      <c r="HF879" s="46"/>
      <c r="HG879" s="46"/>
      <c r="HH879" s="46"/>
      <c r="HI879" s="46"/>
      <c r="HJ879" s="46"/>
      <c r="HK879" s="46"/>
      <c r="HL879" s="46"/>
      <c r="HM879" s="46"/>
      <c r="HN879" s="46"/>
      <c r="HO879" s="46"/>
      <c r="HP879" s="46"/>
      <c r="HQ879" s="46"/>
      <c r="HR879" s="46"/>
      <c r="HS879" s="46"/>
      <c r="HT879" s="46"/>
      <c r="HU879" s="46"/>
      <c r="HV879" s="46"/>
      <c r="HW879" s="46"/>
      <c r="HX879" s="46"/>
      <c r="HY879" s="46"/>
      <c r="HZ879" s="46"/>
      <c r="IA879" s="46"/>
      <c r="IB879" s="46"/>
      <c r="IC879" s="46"/>
      <c r="ID879" s="46"/>
      <c r="IE879" s="46"/>
      <c r="IF879" s="46"/>
      <c r="IG879" s="46"/>
      <c r="IH879" s="46"/>
      <c r="II879" s="46"/>
      <c r="IJ879" s="46"/>
      <c r="IK879" s="46"/>
      <c r="IL879" s="46"/>
      <c r="IM879" s="46"/>
      <c r="IN879" s="46"/>
      <c r="IO879" s="46"/>
      <c r="IP879" s="46"/>
      <c r="IQ879" s="46"/>
      <c r="IR879" s="46"/>
      <c r="IS879" s="46"/>
      <c r="IT879" s="46"/>
      <c r="IU879" s="46"/>
      <c r="IV879" s="46"/>
      <c r="IW879" s="46"/>
      <c r="IX879" s="46"/>
      <c r="IY879" s="46"/>
      <c r="IZ879" s="46"/>
      <c r="JA879" s="46"/>
      <c r="JB879" s="46"/>
      <c r="JC879" s="46"/>
      <c r="JD879" s="46"/>
      <c r="JE879" s="46"/>
    </row>
    <row r="880" spans="1:265" s="7" customFormat="1" ht="15" customHeight="1" thickBot="1" x14ac:dyDescent="0.25">
      <c r="A880" s="273">
        <f>A875+1</f>
        <v>93</v>
      </c>
      <c r="B880" s="630" t="s">
        <v>451</v>
      </c>
      <c r="C880" s="111" t="s">
        <v>83</v>
      </c>
      <c r="D880" s="902" t="s">
        <v>476</v>
      </c>
      <c r="E880" s="842" t="s">
        <v>85</v>
      </c>
      <c r="F880" s="459" t="s">
        <v>501</v>
      </c>
      <c r="G880" s="460" t="s">
        <v>22</v>
      </c>
      <c r="H880" s="207" t="s">
        <v>509</v>
      </c>
      <c r="I880" s="207" t="s">
        <v>515</v>
      </c>
      <c r="J880" s="207"/>
      <c r="K880" s="234" t="s">
        <v>1262</v>
      </c>
      <c r="L880" s="234" t="s">
        <v>97</v>
      </c>
      <c r="M880" s="398">
        <v>7</v>
      </c>
      <c r="N880" s="398" t="s">
        <v>24</v>
      </c>
      <c r="O880" s="234" t="s">
        <v>402</v>
      </c>
      <c r="P880" s="2159">
        <f t="shared" si="71"/>
        <v>15</v>
      </c>
      <c r="Q880" s="294">
        <v>10</v>
      </c>
      <c r="R880" s="295">
        <v>5</v>
      </c>
      <c r="S880" s="295"/>
      <c r="T880" s="295"/>
      <c r="U880" s="295"/>
      <c r="V880" s="295"/>
      <c r="W880" s="296"/>
      <c r="X880" s="86"/>
      <c r="Y880" s="86"/>
      <c r="Z880" s="63" t="str">
        <f>C880</f>
        <v>MT</v>
      </c>
      <c r="AA880" s="46" t="s">
        <v>877</v>
      </c>
      <c r="AB880" s="46" t="s">
        <v>880</v>
      </c>
      <c r="AC880" s="46">
        <f t="shared" si="75"/>
        <v>10</v>
      </c>
      <c r="AD880" s="46"/>
      <c r="AE880" s="46"/>
      <c r="AF880" s="2111">
        <f t="shared" si="72"/>
        <v>15</v>
      </c>
      <c r="AG880" s="2111">
        <f t="shared" si="73"/>
        <v>0</v>
      </c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6"/>
      <c r="EK880" s="46"/>
      <c r="EL880" s="46"/>
      <c r="EM880" s="46"/>
      <c r="EN880" s="46"/>
      <c r="EO880" s="46"/>
      <c r="EP880" s="46"/>
      <c r="EQ880" s="46"/>
      <c r="ER880" s="46"/>
      <c r="ES880" s="46"/>
      <c r="ET880" s="46"/>
      <c r="EU880" s="46"/>
      <c r="EV880" s="46"/>
      <c r="EW880" s="46"/>
      <c r="EX880" s="46"/>
      <c r="EY880" s="46"/>
      <c r="EZ880" s="46"/>
      <c r="FA880" s="46"/>
      <c r="FB880" s="46"/>
      <c r="FC880" s="46"/>
      <c r="FD880" s="46"/>
      <c r="FE880" s="46"/>
      <c r="FF880" s="46"/>
      <c r="FG880" s="46"/>
      <c r="FH880" s="46"/>
      <c r="FI880" s="46"/>
      <c r="FJ880" s="46"/>
      <c r="FK880" s="46"/>
      <c r="FL880" s="46"/>
      <c r="FM880" s="46"/>
      <c r="FN880" s="46"/>
      <c r="FO880" s="46"/>
      <c r="FP880" s="46"/>
      <c r="FQ880" s="46"/>
      <c r="FR880" s="46"/>
      <c r="FS880" s="46"/>
      <c r="FT880" s="46"/>
      <c r="FU880" s="46"/>
      <c r="FV880" s="46"/>
      <c r="FW880" s="46"/>
      <c r="FX880" s="46"/>
      <c r="FY880" s="46"/>
      <c r="FZ880" s="46"/>
      <c r="GA880" s="46"/>
      <c r="GB880" s="46"/>
      <c r="GC880" s="46"/>
      <c r="GD880" s="46"/>
      <c r="GE880" s="46"/>
      <c r="GF880" s="46"/>
      <c r="GG880" s="46"/>
      <c r="GH880" s="46"/>
      <c r="GI880" s="46"/>
      <c r="GJ880" s="46"/>
      <c r="GK880" s="46"/>
      <c r="GL880" s="46"/>
      <c r="GM880" s="46"/>
      <c r="GN880" s="46"/>
      <c r="GO880" s="46"/>
      <c r="GP880" s="46"/>
      <c r="GQ880" s="46"/>
      <c r="GR880" s="46"/>
      <c r="GS880" s="46"/>
      <c r="GT880" s="46"/>
      <c r="GU880" s="46"/>
      <c r="GV880" s="46"/>
      <c r="GW880" s="46"/>
      <c r="GX880" s="46"/>
      <c r="GY880" s="46"/>
      <c r="GZ880" s="46"/>
      <c r="HA880" s="46"/>
      <c r="HB880" s="46"/>
      <c r="HC880" s="46"/>
      <c r="HD880" s="46"/>
      <c r="HE880" s="46"/>
      <c r="HF880" s="46"/>
      <c r="HG880" s="46"/>
      <c r="HH880" s="46"/>
      <c r="HI880" s="46"/>
      <c r="HJ880" s="46"/>
      <c r="HK880" s="46"/>
      <c r="HL880" s="46"/>
      <c r="HM880" s="46"/>
      <c r="HN880" s="46"/>
      <c r="HO880" s="46"/>
      <c r="HP880" s="46"/>
      <c r="HQ880" s="46"/>
      <c r="HR880" s="46"/>
      <c r="HS880" s="46"/>
      <c r="HT880" s="46"/>
      <c r="HU880" s="46"/>
      <c r="HV880" s="46"/>
      <c r="HW880" s="46"/>
      <c r="HX880" s="46"/>
      <c r="HY880" s="46"/>
      <c r="HZ880" s="46"/>
      <c r="IA880" s="46"/>
      <c r="IB880" s="46"/>
      <c r="IC880" s="46"/>
      <c r="ID880" s="46"/>
      <c r="IE880" s="46"/>
      <c r="IF880" s="46"/>
      <c r="IG880" s="46"/>
      <c r="IH880" s="46"/>
      <c r="II880" s="46"/>
      <c r="IJ880" s="46"/>
      <c r="IK880" s="46"/>
      <c r="IL880" s="46"/>
      <c r="IM880" s="46"/>
      <c r="IN880" s="46"/>
      <c r="IO880" s="46"/>
      <c r="IP880" s="46"/>
      <c r="IQ880" s="46"/>
      <c r="IR880" s="46"/>
      <c r="IS880" s="46"/>
      <c r="IT880" s="46"/>
      <c r="IU880" s="46"/>
      <c r="IV880" s="46"/>
      <c r="IW880" s="46"/>
      <c r="IX880" s="46"/>
      <c r="IY880" s="46"/>
      <c r="IZ880" s="46"/>
      <c r="JA880" s="46"/>
      <c r="JB880" s="46"/>
      <c r="JC880" s="46"/>
      <c r="JD880" s="46"/>
      <c r="JE880" s="46"/>
    </row>
    <row r="881" spans="1:265" s="7" customFormat="1" ht="15" customHeight="1" thickBot="1" x14ac:dyDescent="0.25">
      <c r="A881" s="790"/>
      <c r="B881" s="73" t="s">
        <v>451</v>
      </c>
      <c r="C881" s="113"/>
      <c r="D881" s="892" t="s">
        <v>476</v>
      </c>
      <c r="E881" s="900"/>
      <c r="F881" s="472"/>
      <c r="G881" s="473"/>
      <c r="H881" s="186" t="s">
        <v>509</v>
      </c>
      <c r="I881" s="186" t="s">
        <v>515</v>
      </c>
      <c r="J881" s="1769" t="s">
        <v>1424</v>
      </c>
      <c r="K881" s="219" t="s">
        <v>1507</v>
      </c>
      <c r="L881" s="229"/>
      <c r="M881" s="397"/>
      <c r="N881" s="397"/>
      <c r="O881" s="229"/>
      <c r="P881" s="2159">
        <f t="shared" si="71"/>
        <v>0</v>
      </c>
      <c r="Q881" s="297"/>
      <c r="R881" s="298"/>
      <c r="S881" s="298"/>
      <c r="T881" s="298"/>
      <c r="U881" s="298"/>
      <c r="V881" s="298"/>
      <c r="W881" s="299">
        <v>3</v>
      </c>
      <c r="X881" s="72"/>
      <c r="Y881" s="72"/>
      <c r="Z881" s="63"/>
      <c r="AA881" s="46"/>
      <c r="AB881" s="46"/>
      <c r="AC881" s="46" t="str">
        <f t="shared" si="75"/>
        <v/>
      </c>
      <c r="AD881" s="46"/>
      <c r="AE881" s="46"/>
      <c r="AF881" s="2111">
        <f t="shared" si="72"/>
        <v>0</v>
      </c>
      <c r="AG881" s="2111">
        <f t="shared" si="73"/>
        <v>3</v>
      </c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  <c r="BP881" s="46"/>
      <c r="BQ881" s="46"/>
      <c r="BR881" s="46"/>
      <c r="BS881" s="46"/>
      <c r="BT881" s="46"/>
      <c r="BU881" s="46"/>
      <c r="BV881" s="46"/>
      <c r="BW881" s="46"/>
      <c r="BX881" s="46"/>
      <c r="BY881" s="46"/>
      <c r="BZ881" s="46"/>
      <c r="CA881" s="46"/>
      <c r="CB881" s="46"/>
      <c r="CC881" s="46"/>
      <c r="CD881" s="46"/>
      <c r="CE881" s="46"/>
      <c r="CF881" s="46"/>
      <c r="CG881" s="46"/>
      <c r="CH881" s="46"/>
      <c r="CI881" s="46"/>
      <c r="CJ881" s="46"/>
      <c r="CK881" s="46"/>
      <c r="CL881" s="46"/>
      <c r="CM881" s="46"/>
      <c r="CN881" s="46"/>
      <c r="CO881" s="46"/>
      <c r="CP881" s="46"/>
      <c r="CQ881" s="46"/>
      <c r="CR881" s="46"/>
      <c r="CS881" s="46"/>
      <c r="CT881" s="46"/>
      <c r="CU881" s="46"/>
      <c r="CV881" s="46"/>
      <c r="CW881" s="46"/>
      <c r="CX881" s="46"/>
      <c r="CY881" s="46"/>
      <c r="CZ881" s="46"/>
      <c r="DA881" s="46"/>
      <c r="DB881" s="46"/>
      <c r="DC881" s="46"/>
      <c r="DD881" s="46"/>
      <c r="DE881" s="46"/>
      <c r="DF881" s="46"/>
      <c r="DG881" s="46"/>
      <c r="DH881" s="46"/>
      <c r="DI881" s="46"/>
      <c r="DJ881" s="46"/>
      <c r="DK881" s="46"/>
      <c r="DL881" s="46"/>
      <c r="DM881" s="46"/>
      <c r="DN881" s="46"/>
      <c r="DO881" s="46"/>
      <c r="DP881" s="46"/>
      <c r="DQ881" s="46"/>
      <c r="DR881" s="46"/>
      <c r="DS881" s="46"/>
      <c r="DT881" s="46"/>
      <c r="DU881" s="46"/>
      <c r="DV881" s="46"/>
      <c r="DW881" s="46"/>
      <c r="DX881" s="46"/>
      <c r="DY881" s="46"/>
      <c r="DZ881" s="46"/>
      <c r="EA881" s="46"/>
      <c r="EB881" s="46"/>
      <c r="EC881" s="46"/>
      <c r="ED881" s="46"/>
      <c r="EE881" s="46"/>
      <c r="EF881" s="46"/>
      <c r="EG881" s="46"/>
      <c r="EH881" s="46"/>
      <c r="EI881" s="46"/>
      <c r="EJ881" s="46"/>
      <c r="EK881" s="46"/>
      <c r="EL881" s="46"/>
      <c r="EM881" s="46"/>
      <c r="EN881" s="46"/>
      <c r="EO881" s="46"/>
      <c r="EP881" s="46"/>
      <c r="EQ881" s="46"/>
      <c r="ER881" s="46"/>
      <c r="ES881" s="46"/>
      <c r="ET881" s="46"/>
      <c r="EU881" s="46"/>
      <c r="EV881" s="46"/>
      <c r="EW881" s="46"/>
      <c r="EX881" s="46"/>
      <c r="EY881" s="46"/>
      <c r="EZ881" s="46"/>
      <c r="FA881" s="46"/>
      <c r="FB881" s="46"/>
      <c r="FC881" s="46"/>
      <c r="FD881" s="46"/>
      <c r="FE881" s="46"/>
      <c r="FF881" s="46"/>
      <c r="FG881" s="46"/>
      <c r="FH881" s="46"/>
      <c r="FI881" s="46"/>
      <c r="FJ881" s="46"/>
      <c r="FK881" s="46"/>
      <c r="FL881" s="46"/>
      <c r="FM881" s="46"/>
      <c r="FN881" s="46"/>
      <c r="FO881" s="46"/>
      <c r="FP881" s="46"/>
      <c r="FQ881" s="46"/>
      <c r="FR881" s="46"/>
      <c r="FS881" s="46"/>
      <c r="FT881" s="46"/>
      <c r="FU881" s="46"/>
      <c r="FV881" s="46"/>
      <c r="FW881" s="46"/>
      <c r="FX881" s="46"/>
      <c r="FY881" s="46"/>
      <c r="FZ881" s="46"/>
      <c r="GA881" s="46"/>
      <c r="GB881" s="46"/>
      <c r="GC881" s="46"/>
      <c r="GD881" s="46"/>
      <c r="GE881" s="46"/>
      <c r="GF881" s="46"/>
      <c r="GG881" s="46"/>
      <c r="GH881" s="46"/>
      <c r="GI881" s="46"/>
      <c r="GJ881" s="46"/>
      <c r="GK881" s="46"/>
      <c r="GL881" s="46"/>
      <c r="GM881" s="46"/>
      <c r="GN881" s="46"/>
      <c r="GO881" s="46"/>
      <c r="GP881" s="46"/>
      <c r="GQ881" s="46"/>
      <c r="GR881" s="46"/>
      <c r="GS881" s="46"/>
      <c r="GT881" s="46"/>
      <c r="GU881" s="46"/>
      <c r="GV881" s="46"/>
      <c r="GW881" s="46"/>
      <c r="GX881" s="46"/>
      <c r="GY881" s="46"/>
      <c r="GZ881" s="46"/>
      <c r="HA881" s="46"/>
      <c r="HB881" s="46"/>
      <c r="HC881" s="46"/>
      <c r="HD881" s="46"/>
      <c r="HE881" s="46"/>
      <c r="HF881" s="46"/>
      <c r="HG881" s="46"/>
      <c r="HH881" s="46"/>
      <c r="HI881" s="46"/>
      <c r="HJ881" s="46"/>
      <c r="HK881" s="46"/>
      <c r="HL881" s="46"/>
      <c r="HM881" s="46"/>
      <c r="HN881" s="46"/>
      <c r="HO881" s="46"/>
      <c r="HP881" s="46"/>
      <c r="HQ881" s="46"/>
      <c r="HR881" s="46"/>
      <c r="HS881" s="46"/>
      <c r="HT881" s="46"/>
      <c r="HU881" s="46"/>
      <c r="HV881" s="46"/>
      <c r="HW881" s="46"/>
      <c r="HX881" s="46"/>
      <c r="HY881" s="46"/>
      <c r="HZ881" s="46"/>
      <c r="IA881" s="46"/>
      <c r="IB881" s="46"/>
      <c r="IC881" s="46"/>
      <c r="ID881" s="46"/>
      <c r="IE881" s="46"/>
      <c r="IF881" s="46"/>
      <c r="IG881" s="46"/>
      <c r="IH881" s="46"/>
      <c r="II881" s="46"/>
      <c r="IJ881" s="46"/>
      <c r="IK881" s="46"/>
      <c r="IL881" s="46"/>
      <c r="IM881" s="46"/>
      <c r="IN881" s="46"/>
      <c r="IO881" s="46"/>
      <c r="IP881" s="46"/>
      <c r="IQ881" s="46"/>
      <c r="IR881" s="46"/>
      <c r="IS881" s="46"/>
      <c r="IT881" s="46"/>
      <c r="IU881" s="46"/>
      <c r="IV881" s="46"/>
      <c r="IW881" s="46"/>
      <c r="IX881" s="46"/>
      <c r="IY881" s="46"/>
      <c r="IZ881" s="46"/>
      <c r="JA881" s="46"/>
      <c r="JB881" s="46"/>
      <c r="JC881" s="46"/>
      <c r="JD881" s="46"/>
      <c r="JE881" s="46"/>
    </row>
    <row r="882" spans="1:265" s="7" customFormat="1" ht="15" customHeight="1" thickBot="1" x14ac:dyDescent="0.25">
      <c r="A882" s="790"/>
      <c r="B882" s="73" t="s">
        <v>451</v>
      </c>
      <c r="C882" s="113"/>
      <c r="D882" s="892" t="s">
        <v>476</v>
      </c>
      <c r="E882" s="900"/>
      <c r="F882" s="472"/>
      <c r="G882" s="473"/>
      <c r="H882" s="186" t="s">
        <v>509</v>
      </c>
      <c r="I882" s="186" t="s">
        <v>515</v>
      </c>
      <c r="J882" s="1756" t="s">
        <v>1424</v>
      </c>
      <c r="K882" s="212" t="s">
        <v>1505</v>
      </c>
      <c r="L882" s="235"/>
      <c r="M882" s="524"/>
      <c r="N882" s="524"/>
      <c r="O882" s="235"/>
      <c r="P882" s="2159">
        <f t="shared" si="71"/>
        <v>0</v>
      </c>
      <c r="Q882" s="300"/>
      <c r="R882" s="298"/>
      <c r="S882" s="298">
        <v>1</v>
      </c>
      <c r="T882" s="298"/>
      <c r="U882" s="298"/>
      <c r="V882" s="298"/>
      <c r="W882" s="299"/>
      <c r="X882" s="274"/>
      <c r="Y882" s="274"/>
      <c r="Z882" s="63"/>
      <c r="AA882" s="46"/>
      <c r="AB882" s="46"/>
      <c r="AC882" s="46" t="str">
        <f t="shared" si="75"/>
        <v/>
      </c>
      <c r="AD882" s="46"/>
      <c r="AE882" s="46"/>
      <c r="AF882" s="2111">
        <f t="shared" si="72"/>
        <v>0</v>
      </c>
      <c r="AG882" s="2111">
        <f t="shared" si="73"/>
        <v>1</v>
      </c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6"/>
      <c r="CR882" s="46"/>
      <c r="CS882" s="46"/>
      <c r="CT882" s="46"/>
      <c r="CU882" s="46"/>
      <c r="CV882" s="46"/>
      <c r="CW882" s="46"/>
      <c r="CX882" s="46"/>
      <c r="CY882" s="46"/>
      <c r="CZ882" s="46"/>
      <c r="DA882" s="46"/>
      <c r="DB882" s="46"/>
      <c r="DC882" s="46"/>
      <c r="DD882" s="46"/>
      <c r="DE882" s="46"/>
      <c r="DF882" s="46"/>
      <c r="DG882" s="46"/>
      <c r="DH882" s="46"/>
      <c r="DI882" s="46"/>
      <c r="DJ882" s="46"/>
      <c r="DK882" s="46"/>
      <c r="DL882" s="46"/>
      <c r="DM882" s="46"/>
      <c r="DN882" s="46"/>
      <c r="DO882" s="46"/>
      <c r="DP882" s="46"/>
      <c r="DQ882" s="46"/>
      <c r="DR882" s="46"/>
      <c r="DS882" s="46"/>
      <c r="DT882" s="46"/>
      <c r="DU882" s="46"/>
      <c r="DV882" s="46"/>
      <c r="DW882" s="46"/>
      <c r="DX882" s="46"/>
      <c r="DY882" s="46"/>
      <c r="DZ882" s="46"/>
      <c r="EA882" s="46"/>
      <c r="EB882" s="46"/>
      <c r="EC882" s="46"/>
      <c r="ED882" s="46"/>
      <c r="EE882" s="46"/>
      <c r="EF882" s="46"/>
      <c r="EG882" s="46"/>
      <c r="EH882" s="46"/>
      <c r="EI882" s="46"/>
      <c r="EJ882" s="46"/>
      <c r="EK882" s="46"/>
      <c r="EL882" s="46"/>
      <c r="EM882" s="46"/>
      <c r="EN882" s="46"/>
      <c r="EO882" s="46"/>
      <c r="EP882" s="46"/>
      <c r="EQ882" s="46"/>
      <c r="ER882" s="46"/>
      <c r="ES882" s="46"/>
      <c r="ET882" s="46"/>
      <c r="EU882" s="46"/>
      <c r="EV882" s="46"/>
      <c r="EW882" s="46"/>
      <c r="EX882" s="46"/>
      <c r="EY882" s="46"/>
      <c r="EZ882" s="46"/>
      <c r="FA882" s="46"/>
      <c r="FB882" s="46"/>
      <c r="FC882" s="46"/>
      <c r="FD882" s="46"/>
      <c r="FE882" s="46"/>
      <c r="FF882" s="46"/>
      <c r="FG882" s="46"/>
      <c r="FH882" s="46"/>
      <c r="FI882" s="46"/>
      <c r="FJ882" s="46"/>
      <c r="FK882" s="46"/>
      <c r="FL882" s="46"/>
      <c r="FM882" s="46"/>
      <c r="FN882" s="46"/>
      <c r="FO882" s="46"/>
      <c r="FP882" s="46"/>
      <c r="FQ882" s="46"/>
      <c r="FR882" s="46"/>
      <c r="FS882" s="46"/>
      <c r="FT882" s="46"/>
      <c r="FU882" s="46"/>
      <c r="FV882" s="46"/>
      <c r="FW882" s="46"/>
      <c r="FX882" s="46"/>
      <c r="FY882" s="46"/>
      <c r="FZ882" s="46"/>
      <c r="GA882" s="46"/>
      <c r="GB882" s="46"/>
      <c r="GC882" s="46"/>
      <c r="GD882" s="46"/>
      <c r="GE882" s="46"/>
      <c r="GF882" s="46"/>
      <c r="GG882" s="46"/>
      <c r="GH882" s="46"/>
      <c r="GI882" s="46"/>
      <c r="GJ882" s="46"/>
      <c r="GK882" s="46"/>
      <c r="GL882" s="46"/>
      <c r="GM882" s="46"/>
      <c r="GN882" s="46"/>
      <c r="GO882" s="46"/>
      <c r="GP882" s="46"/>
      <c r="GQ882" s="46"/>
      <c r="GR882" s="46"/>
      <c r="GS882" s="46"/>
      <c r="GT882" s="46"/>
      <c r="GU882" s="46"/>
      <c r="GV882" s="46"/>
      <c r="GW882" s="46"/>
      <c r="GX882" s="46"/>
      <c r="GY882" s="46"/>
      <c r="GZ882" s="46"/>
      <c r="HA882" s="46"/>
      <c r="HB882" s="46"/>
      <c r="HC882" s="46"/>
      <c r="HD882" s="46"/>
      <c r="HE882" s="46"/>
      <c r="HF882" s="46"/>
      <c r="HG882" s="46"/>
      <c r="HH882" s="46"/>
      <c r="HI882" s="46"/>
      <c r="HJ882" s="46"/>
      <c r="HK882" s="46"/>
      <c r="HL882" s="46"/>
      <c r="HM882" s="46"/>
      <c r="HN882" s="46"/>
      <c r="HO882" s="46"/>
      <c r="HP882" s="46"/>
      <c r="HQ882" s="46"/>
      <c r="HR882" s="46"/>
      <c r="HS882" s="46"/>
      <c r="HT882" s="46"/>
      <c r="HU882" s="46"/>
      <c r="HV882" s="46"/>
      <c r="HW882" s="46"/>
      <c r="HX882" s="46"/>
      <c r="HY882" s="46"/>
      <c r="HZ882" s="46"/>
      <c r="IA882" s="46"/>
      <c r="IB882" s="46"/>
      <c r="IC882" s="46"/>
      <c r="ID882" s="46"/>
      <c r="IE882" s="46"/>
      <c r="IF882" s="46"/>
      <c r="IG882" s="46"/>
      <c r="IH882" s="46"/>
      <c r="II882" s="46"/>
      <c r="IJ882" s="46"/>
      <c r="IK882" s="46"/>
      <c r="IL882" s="46"/>
      <c r="IM882" s="46"/>
      <c r="IN882" s="46"/>
      <c r="IO882" s="46"/>
      <c r="IP882" s="46"/>
      <c r="IQ882" s="46"/>
      <c r="IR882" s="46"/>
      <c r="IS882" s="46"/>
      <c r="IT882" s="46"/>
      <c r="IU882" s="46"/>
      <c r="IV882" s="46"/>
      <c r="IW882" s="46"/>
      <c r="IX882" s="46"/>
      <c r="IY882" s="46"/>
      <c r="IZ882" s="46"/>
      <c r="JA882" s="46"/>
      <c r="JB882" s="46"/>
      <c r="JC882" s="46"/>
      <c r="JD882" s="46"/>
      <c r="JE882" s="46"/>
    </row>
    <row r="883" spans="1:265" s="7" customFormat="1" ht="15" customHeight="1" thickBot="1" x14ac:dyDescent="0.25">
      <c r="A883" s="790"/>
      <c r="B883" s="73" t="s">
        <v>451</v>
      </c>
      <c r="C883" s="113"/>
      <c r="D883" s="903" t="s">
        <v>476</v>
      </c>
      <c r="E883" s="900"/>
      <c r="F883" s="472"/>
      <c r="G883" s="473"/>
      <c r="H883" s="208" t="s">
        <v>509</v>
      </c>
      <c r="I883" s="208" t="s">
        <v>515</v>
      </c>
      <c r="J883" s="1756" t="s">
        <v>1424</v>
      </c>
      <c r="K883" s="212" t="s">
        <v>1506</v>
      </c>
      <c r="L883" s="235"/>
      <c r="M883" s="524"/>
      <c r="N883" s="524"/>
      <c r="O883" s="235"/>
      <c r="P883" s="2159">
        <f t="shared" si="71"/>
        <v>0</v>
      </c>
      <c r="Q883" s="300"/>
      <c r="R883" s="301"/>
      <c r="S883" s="301">
        <v>1</v>
      </c>
      <c r="T883" s="301"/>
      <c r="U883" s="301"/>
      <c r="V883" s="301"/>
      <c r="W883" s="302"/>
      <c r="X883" s="72">
        <f>SUM(Q880:W883)</f>
        <v>20</v>
      </c>
      <c r="Y883" s="72">
        <f>X883</f>
        <v>20</v>
      </c>
      <c r="Z883" s="63"/>
      <c r="AA883" s="46"/>
      <c r="AB883" s="46"/>
      <c r="AC883" s="46" t="str">
        <f t="shared" si="75"/>
        <v/>
      </c>
      <c r="AD883" s="46"/>
      <c r="AE883" s="46"/>
      <c r="AF883" s="2111">
        <f t="shared" si="72"/>
        <v>0</v>
      </c>
      <c r="AG883" s="2111">
        <f t="shared" si="73"/>
        <v>1</v>
      </c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  <c r="BP883" s="46"/>
      <c r="BQ883" s="46"/>
      <c r="BR883" s="46"/>
      <c r="BS883" s="46"/>
      <c r="BT883" s="46"/>
      <c r="BU883" s="46"/>
      <c r="BV883" s="46"/>
      <c r="BW883" s="46"/>
      <c r="BX883" s="46"/>
      <c r="BY883" s="46"/>
      <c r="BZ883" s="46"/>
      <c r="CA883" s="46"/>
      <c r="CB883" s="46"/>
      <c r="CC883" s="46"/>
      <c r="CD883" s="46"/>
      <c r="CE883" s="46"/>
      <c r="CF883" s="46"/>
      <c r="CG883" s="46"/>
      <c r="CH883" s="46"/>
      <c r="CI883" s="46"/>
      <c r="CJ883" s="46"/>
      <c r="CK883" s="46"/>
      <c r="CL883" s="46"/>
      <c r="CM883" s="46"/>
      <c r="CN883" s="46"/>
      <c r="CO883" s="46"/>
      <c r="CP883" s="46"/>
      <c r="CQ883" s="46"/>
      <c r="CR883" s="46"/>
      <c r="CS883" s="46"/>
      <c r="CT883" s="46"/>
      <c r="CU883" s="46"/>
      <c r="CV883" s="46"/>
      <c r="CW883" s="46"/>
      <c r="CX883" s="46"/>
      <c r="CY883" s="46"/>
      <c r="CZ883" s="46"/>
      <c r="DA883" s="46"/>
      <c r="DB883" s="46"/>
      <c r="DC883" s="46"/>
      <c r="DD883" s="46"/>
      <c r="DE883" s="46"/>
      <c r="DF883" s="46"/>
      <c r="DG883" s="46"/>
      <c r="DH883" s="46"/>
      <c r="DI883" s="46"/>
      <c r="DJ883" s="46"/>
      <c r="DK883" s="46"/>
      <c r="DL883" s="46"/>
      <c r="DM883" s="46"/>
      <c r="DN883" s="46"/>
      <c r="DO883" s="46"/>
      <c r="DP883" s="46"/>
      <c r="DQ883" s="46"/>
      <c r="DR883" s="46"/>
      <c r="DS883" s="46"/>
      <c r="DT883" s="46"/>
      <c r="DU883" s="46"/>
      <c r="DV883" s="46"/>
      <c r="DW883" s="46"/>
      <c r="DX883" s="46"/>
      <c r="DY883" s="46"/>
      <c r="DZ883" s="46"/>
      <c r="EA883" s="46"/>
      <c r="EB883" s="46"/>
      <c r="EC883" s="46"/>
      <c r="ED883" s="46"/>
      <c r="EE883" s="46"/>
      <c r="EF883" s="46"/>
      <c r="EG883" s="46"/>
      <c r="EH883" s="46"/>
      <c r="EI883" s="46"/>
      <c r="EJ883" s="46"/>
      <c r="EK883" s="46"/>
      <c r="EL883" s="46"/>
      <c r="EM883" s="46"/>
      <c r="EN883" s="46"/>
      <c r="EO883" s="46"/>
      <c r="EP883" s="46"/>
      <c r="EQ883" s="46"/>
      <c r="ER883" s="46"/>
      <c r="ES883" s="46"/>
      <c r="ET883" s="46"/>
      <c r="EU883" s="46"/>
      <c r="EV883" s="46"/>
      <c r="EW883" s="46"/>
      <c r="EX883" s="46"/>
      <c r="EY883" s="46"/>
      <c r="EZ883" s="46"/>
      <c r="FA883" s="46"/>
      <c r="FB883" s="46"/>
      <c r="FC883" s="46"/>
      <c r="FD883" s="46"/>
      <c r="FE883" s="46"/>
      <c r="FF883" s="46"/>
      <c r="FG883" s="46"/>
      <c r="FH883" s="46"/>
      <c r="FI883" s="46"/>
      <c r="FJ883" s="46"/>
      <c r="FK883" s="46"/>
      <c r="FL883" s="46"/>
      <c r="FM883" s="46"/>
      <c r="FN883" s="46"/>
      <c r="FO883" s="46"/>
      <c r="FP883" s="46"/>
      <c r="FQ883" s="46"/>
      <c r="FR883" s="46"/>
      <c r="FS883" s="46"/>
      <c r="FT883" s="46"/>
      <c r="FU883" s="46"/>
      <c r="FV883" s="46"/>
      <c r="FW883" s="46"/>
      <c r="FX883" s="46"/>
      <c r="FY883" s="46"/>
      <c r="FZ883" s="46"/>
      <c r="GA883" s="46"/>
      <c r="GB883" s="46"/>
      <c r="GC883" s="46"/>
      <c r="GD883" s="46"/>
      <c r="GE883" s="46"/>
      <c r="GF883" s="46"/>
      <c r="GG883" s="46"/>
      <c r="GH883" s="46"/>
      <c r="GI883" s="46"/>
      <c r="GJ883" s="46"/>
      <c r="GK883" s="46"/>
      <c r="GL883" s="46"/>
      <c r="GM883" s="46"/>
      <c r="GN883" s="46"/>
      <c r="GO883" s="46"/>
      <c r="GP883" s="46"/>
      <c r="GQ883" s="46"/>
      <c r="GR883" s="46"/>
      <c r="GS883" s="46"/>
      <c r="GT883" s="46"/>
      <c r="GU883" s="46"/>
      <c r="GV883" s="46"/>
      <c r="GW883" s="46"/>
      <c r="GX883" s="46"/>
      <c r="GY883" s="46"/>
      <c r="GZ883" s="46"/>
      <c r="HA883" s="46"/>
      <c r="HB883" s="46"/>
      <c r="HC883" s="46"/>
      <c r="HD883" s="46"/>
      <c r="HE883" s="46"/>
      <c r="HF883" s="46"/>
      <c r="HG883" s="46"/>
      <c r="HH883" s="46"/>
      <c r="HI883" s="46"/>
      <c r="HJ883" s="46"/>
      <c r="HK883" s="46"/>
      <c r="HL883" s="46"/>
      <c r="HM883" s="46"/>
      <c r="HN883" s="46"/>
      <c r="HO883" s="46"/>
      <c r="HP883" s="46"/>
      <c r="HQ883" s="46"/>
      <c r="HR883" s="46"/>
      <c r="HS883" s="46"/>
      <c r="HT883" s="46"/>
      <c r="HU883" s="46"/>
      <c r="HV883" s="46"/>
      <c r="HW883" s="46"/>
      <c r="HX883" s="46"/>
      <c r="HY883" s="46"/>
      <c r="HZ883" s="46"/>
      <c r="IA883" s="46"/>
      <c r="IB883" s="46"/>
      <c r="IC883" s="46"/>
      <c r="ID883" s="46"/>
      <c r="IE883" s="46"/>
      <c r="IF883" s="46"/>
      <c r="IG883" s="46"/>
      <c r="IH883" s="46"/>
      <c r="II883" s="46"/>
      <c r="IJ883" s="46"/>
      <c r="IK883" s="46"/>
      <c r="IL883" s="46"/>
      <c r="IM883" s="46"/>
      <c r="IN883" s="46"/>
      <c r="IO883" s="46"/>
      <c r="IP883" s="46"/>
      <c r="IQ883" s="46"/>
      <c r="IR883" s="46"/>
      <c r="IS883" s="46"/>
      <c r="IT883" s="46"/>
      <c r="IU883" s="46"/>
      <c r="IV883" s="46"/>
      <c r="IW883" s="46"/>
      <c r="IX883" s="46"/>
      <c r="IY883" s="46"/>
      <c r="IZ883" s="46"/>
      <c r="JA883" s="46"/>
      <c r="JB883" s="46"/>
      <c r="JC883" s="46"/>
      <c r="JD883" s="46"/>
      <c r="JE883" s="46"/>
    </row>
    <row r="884" spans="1:265" s="7" customFormat="1" ht="15" customHeight="1" thickBot="1" x14ac:dyDescent="0.25">
      <c r="A884" s="273">
        <f>+A880+1</f>
        <v>94</v>
      </c>
      <c r="B884" s="630" t="s">
        <v>452</v>
      </c>
      <c r="C884" s="111" t="s">
        <v>83</v>
      </c>
      <c r="D884" s="902" t="s">
        <v>477</v>
      </c>
      <c r="E884" s="842" t="s">
        <v>85</v>
      </c>
      <c r="F884" s="459" t="s">
        <v>497</v>
      </c>
      <c r="G884" s="460" t="s">
        <v>523</v>
      </c>
      <c r="H884" s="207" t="s">
        <v>509</v>
      </c>
      <c r="I884" s="207" t="s">
        <v>515</v>
      </c>
      <c r="J884" s="207"/>
      <c r="K884" s="234" t="s">
        <v>1297</v>
      </c>
      <c r="L884" s="234" t="s">
        <v>97</v>
      </c>
      <c r="M884" s="398" t="s">
        <v>1155</v>
      </c>
      <c r="N884" s="398" t="s">
        <v>24</v>
      </c>
      <c r="O884" s="234" t="s">
        <v>402</v>
      </c>
      <c r="P884" s="2159">
        <f t="shared" si="71"/>
        <v>12</v>
      </c>
      <c r="Q884" s="294">
        <v>8</v>
      </c>
      <c r="R884" s="295">
        <v>4</v>
      </c>
      <c r="S884" s="295"/>
      <c r="T884" s="295"/>
      <c r="U884" s="295"/>
      <c r="V884" s="295"/>
      <c r="W884" s="296"/>
      <c r="X884" s="86"/>
      <c r="Y884" s="86"/>
      <c r="Z884" s="63" t="str">
        <f>C884</f>
        <v>MT</v>
      </c>
      <c r="AA884" s="46" t="s">
        <v>877</v>
      </c>
      <c r="AB884" s="46" t="s">
        <v>880</v>
      </c>
      <c r="AC884" s="46">
        <f t="shared" si="75"/>
        <v>12</v>
      </c>
      <c r="AD884" s="46"/>
      <c r="AE884" s="46"/>
      <c r="AF884" s="2111">
        <f t="shared" si="72"/>
        <v>12</v>
      </c>
      <c r="AG884" s="2111">
        <f t="shared" si="73"/>
        <v>0</v>
      </c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  <c r="BP884" s="46"/>
      <c r="BQ884" s="46"/>
      <c r="BR884" s="46"/>
      <c r="BS884" s="46"/>
      <c r="BT884" s="46"/>
      <c r="BU884" s="46"/>
      <c r="BV884" s="46"/>
      <c r="BW884" s="46"/>
      <c r="BX884" s="46"/>
      <c r="BY884" s="46"/>
      <c r="BZ884" s="46"/>
      <c r="CA884" s="46"/>
      <c r="CB884" s="46"/>
      <c r="CC884" s="46"/>
      <c r="CD884" s="46"/>
      <c r="CE884" s="46"/>
      <c r="CF884" s="46"/>
      <c r="CG884" s="46"/>
      <c r="CH884" s="46"/>
      <c r="CI884" s="46"/>
      <c r="CJ884" s="46"/>
      <c r="CK884" s="46"/>
      <c r="CL884" s="46"/>
      <c r="CM884" s="46"/>
      <c r="CN884" s="46"/>
      <c r="CO884" s="46"/>
      <c r="CP884" s="46"/>
      <c r="CQ884" s="46"/>
      <c r="CR884" s="46"/>
      <c r="CS884" s="46"/>
      <c r="CT884" s="46"/>
      <c r="CU884" s="46"/>
      <c r="CV884" s="46"/>
      <c r="CW884" s="46"/>
      <c r="CX884" s="46"/>
      <c r="CY884" s="46"/>
      <c r="CZ884" s="46"/>
      <c r="DA884" s="46"/>
      <c r="DB884" s="46"/>
      <c r="DC884" s="46"/>
      <c r="DD884" s="46"/>
      <c r="DE884" s="46"/>
      <c r="DF884" s="46"/>
      <c r="DG884" s="46"/>
      <c r="DH884" s="46"/>
      <c r="DI884" s="46"/>
      <c r="DJ884" s="46"/>
      <c r="DK884" s="46"/>
      <c r="DL884" s="46"/>
      <c r="DM884" s="46"/>
      <c r="DN884" s="46"/>
      <c r="DO884" s="46"/>
      <c r="DP884" s="46"/>
      <c r="DQ884" s="46"/>
      <c r="DR884" s="46"/>
      <c r="DS884" s="46"/>
      <c r="DT884" s="46"/>
      <c r="DU884" s="46"/>
      <c r="DV884" s="46"/>
      <c r="DW884" s="46"/>
      <c r="DX884" s="46"/>
      <c r="DY884" s="46"/>
      <c r="DZ884" s="46"/>
      <c r="EA884" s="46"/>
      <c r="EB884" s="46"/>
      <c r="EC884" s="46"/>
      <c r="ED884" s="46"/>
      <c r="EE884" s="46"/>
      <c r="EF884" s="46"/>
      <c r="EG884" s="46"/>
      <c r="EH884" s="46"/>
      <c r="EI884" s="46"/>
      <c r="EJ884" s="46"/>
      <c r="EK884" s="46"/>
      <c r="EL884" s="46"/>
      <c r="EM884" s="46"/>
      <c r="EN884" s="46"/>
      <c r="EO884" s="46"/>
      <c r="EP884" s="46"/>
      <c r="EQ884" s="46"/>
      <c r="ER884" s="46"/>
      <c r="ES884" s="46"/>
      <c r="ET884" s="46"/>
      <c r="EU884" s="46"/>
      <c r="EV884" s="46"/>
      <c r="EW884" s="46"/>
      <c r="EX884" s="46"/>
      <c r="EY884" s="46"/>
      <c r="EZ884" s="46"/>
      <c r="FA884" s="46"/>
      <c r="FB884" s="46"/>
      <c r="FC884" s="46"/>
      <c r="FD884" s="46"/>
      <c r="FE884" s="46"/>
      <c r="FF884" s="46"/>
      <c r="FG884" s="46"/>
      <c r="FH884" s="46"/>
      <c r="FI884" s="46"/>
      <c r="FJ884" s="46"/>
      <c r="FK884" s="46"/>
      <c r="FL884" s="46"/>
      <c r="FM884" s="46"/>
      <c r="FN884" s="46"/>
      <c r="FO884" s="46"/>
      <c r="FP884" s="46"/>
      <c r="FQ884" s="46"/>
      <c r="FR884" s="46"/>
      <c r="FS884" s="46"/>
      <c r="FT884" s="46"/>
      <c r="FU884" s="46"/>
      <c r="FV884" s="46"/>
      <c r="FW884" s="46"/>
      <c r="FX884" s="46"/>
      <c r="FY884" s="46"/>
      <c r="FZ884" s="46"/>
      <c r="GA884" s="46"/>
      <c r="GB884" s="46"/>
      <c r="GC884" s="46"/>
      <c r="GD884" s="46"/>
      <c r="GE884" s="46"/>
      <c r="GF884" s="46"/>
      <c r="GG884" s="46"/>
      <c r="GH884" s="46"/>
      <c r="GI884" s="46"/>
      <c r="GJ884" s="46"/>
      <c r="GK884" s="46"/>
      <c r="GL884" s="46"/>
      <c r="GM884" s="46"/>
      <c r="GN884" s="46"/>
      <c r="GO884" s="46"/>
      <c r="GP884" s="46"/>
      <c r="GQ884" s="46"/>
      <c r="GR884" s="46"/>
      <c r="GS884" s="46"/>
      <c r="GT884" s="46"/>
      <c r="GU884" s="46"/>
      <c r="GV884" s="46"/>
      <c r="GW884" s="46"/>
      <c r="GX884" s="46"/>
      <c r="GY884" s="46"/>
      <c r="GZ884" s="46"/>
      <c r="HA884" s="46"/>
      <c r="HB884" s="46"/>
      <c r="HC884" s="46"/>
      <c r="HD884" s="46"/>
      <c r="HE884" s="46"/>
      <c r="HF884" s="46"/>
      <c r="HG884" s="46"/>
      <c r="HH884" s="46"/>
      <c r="HI884" s="46"/>
      <c r="HJ884" s="46"/>
      <c r="HK884" s="46"/>
      <c r="HL884" s="46"/>
      <c r="HM884" s="46"/>
      <c r="HN884" s="46"/>
      <c r="HO884" s="46"/>
      <c r="HP884" s="46"/>
      <c r="HQ884" s="46"/>
      <c r="HR884" s="46"/>
      <c r="HS884" s="46"/>
      <c r="HT884" s="46"/>
      <c r="HU884" s="46"/>
      <c r="HV884" s="46"/>
      <c r="HW884" s="46"/>
      <c r="HX884" s="46"/>
      <c r="HY884" s="46"/>
      <c r="HZ884" s="46"/>
      <c r="IA884" s="46"/>
      <c r="IB884" s="46"/>
      <c r="IC884" s="46"/>
      <c r="ID884" s="46"/>
      <c r="IE884" s="46"/>
      <c r="IF884" s="46"/>
      <c r="IG884" s="46"/>
      <c r="IH884" s="46"/>
      <c r="II884" s="46"/>
      <c r="IJ884" s="46"/>
      <c r="IK884" s="46"/>
      <c r="IL884" s="46"/>
      <c r="IM884" s="46"/>
      <c r="IN884" s="46"/>
      <c r="IO884" s="46"/>
      <c r="IP884" s="46"/>
      <c r="IQ884" s="46"/>
      <c r="IR884" s="46"/>
      <c r="IS884" s="46"/>
      <c r="IT884" s="46"/>
      <c r="IU884" s="46"/>
      <c r="IV884" s="46"/>
      <c r="IW884" s="46"/>
      <c r="IX884" s="46"/>
      <c r="IY884" s="46"/>
      <c r="IZ884" s="46"/>
      <c r="JA884" s="46"/>
      <c r="JB884" s="46"/>
      <c r="JC884" s="46"/>
      <c r="JD884" s="46"/>
      <c r="JE884" s="46"/>
    </row>
    <row r="885" spans="1:265" s="7" customFormat="1" ht="15" customHeight="1" thickBot="1" x14ac:dyDescent="0.25">
      <c r="A885" s="790"/>
      <c r="B885" s="73" t="s">
        <v>452</v>
      </c>
      <c r="C885" s="113"/>
      <c r="D885" s="903" t="s">
        <v>477</v>
      </c>
      <c r="E885" s="900"/>
      <c r="F885" s="472"/>
      <c r="G885" s="473"/>
      <c r="H885" s="208" t="s">
        <v>509</v>
      </c>
      <c r="I885" s="208" t="s">
        <v>515</v>
      </c>
      <c r="J885" s="208"/>
      <c r="K885" s="231" t="s">
        <v>1151</v>
      </c>
      <c r="L885" s="231" t="s">
        <v>97</v>
      </c>
      <c r="M885" s="515" t="s">
        <v>1134</v>
      </c>
      <c r="N885" s="515" t="s">
        <v>325</v>
      </c>
      <c r="O885" s="231" t="s">
        <v>344</v>
      </c>
      <c r="P885" s="2159">
        <f t="shared" si="71"/>
        <v>4</v>
      </c>
      <c r="Q885" s="280">
        <v>4</v>
      </c>
      <c r="R885" s="301"/>
      <c r="S885" s="301"/>
      <c r="T885" s="301"/>
      <c r="U885" s="301"/>
      <c r="V885" s="301"/>
      <c r="W885" s="302"/>
      <c r="X885" s="274"/>
      <c r="Y885" s="274"/>
      <c r="Z885" s="63"/>
      <c r="AA885" s="46"/>
      <c r="AB885" s="46"/>
      <c r="AC885" s="46" t="str">
        <f t="shared" si="75"/>
        <v/>
      </c>
      <c r="AD885" s="46"/>
      <c r="AE885" s="46"/>
      <c r="AF885" s="2111">
        <f t="shared" si="72"/>
        <v>4</v>
      </c>
      <c r="AG885" s="2111">
        <f t="shared" si="73"/>
        <v>0</v>
      </c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  <c r="BP885" s="46"/>
      <c r="BQ885" s="46"/>
      <c r="BR885" s="46"/>
      <c r="BS885" s="46"/>
      <c r="BT885" s="46"/>
      <c r="BU885" s="46"/>
      <c r="BV885" s="46"/>
      <c r="BW885" s="46"/>
      <c r="BX885" s="46"/>
      <c r="BY885" s="46"/>
      <c r="BZ885" s="46"/>
      <c r="CA885" s="46"/>
      <c r="CB885" s="46"/>
      <c r="CC885" s="46"/>
      <c r="CD885" s="46"/>
      <c r="CE885" s="46"/>
      <c r="CF885" s="46"/>
      <c r="CG885" s="46"/>
      <c r="CH885" s="46"/>
      <c r="CI885" s="46"/>
      <c r="CJ885" s="46"/>
      <c r="CK885" s="46"/>
      <c r="CL885" s="46"/>
      <c r="CM885" s="46"/>
      <c r="CN885" s="46"/>
      <c r="CO885" s="46"/>
      <c r="CP885" s="46"/>
      <c r="CQ885" s="46"/>
      <c r="CR885" s="46"/>
      <c r="CS885" s="46"/>
      <c r="CT885" s="46"/>
      <c r="CU885" s="46"/>
      <c r="CV885" s="46"/>
      <c r="CW885" s="46"/>
      <c r="CX885" s="46"/>
      <c r="CY885" s="46"/>
      <c r="CZ885" s="46"/>
      <c r="DA885" s="46"/>
      <c r="DB885" s="46"/>
      <c r="DC885" s="46"/>
      <c r="DD885" s="46"/>
      <c r="DE885" s="46"/>
      <c r="DF885" s="46"/>
      <c r="DG885" s="46"/>
      <c r="DH885" s="46"/>
      <c r="DI885" s="46"/>
      <c r="DJ885" s="46"/>
      <c r="DK885" s="46"/>
      <c r="DL885" s="46"/>
      <c r="DM885" s="46"/>
      <c r="DN885" s="46"/>
      <c r="DO885" s="46"/>
      <c r="DP885" s="46"/>
      <c r="DQ885" s="46"/>
      <c r="DR885" s="46"/>
      <c r="DS885" s="46"/>
      <c r="DT885" s="46"/>
      <c r="DU885" s="46"/>
      <c r="DV885" s="46"/>
      <c r="DW885" s="46"/>
      <c r="DX885" s="46"/>
      <c r="DY885" s="46"/>
      <c r="DZ885" s="46"/>
      <c r="EA885" s="46"/>
      <c r="EB885" s="46"/>
      <c r="EC885" s="46"/>
      <c r="ED885" s="46"/>
      <c r="EE885" s="46"/>
      <c r="EF885" s="46"/>
      <c r="EG885" s="46"/>
      <c r="EH885" s="46"/>
      <c r="EI885" s="46"/>
      <c r="EJ885" s="46"/>
      <c r="EK885" s="46"/>
      <c r="EL885" s="46"/>
      <c r="EM885" s="46"/>
      <c r="EN885" s="46"/>
      <c r="EO885" s="46"/>
      <c r="EP885" s="46"/>
      <c r="EQ885" s="46"/>
      <c r="ER885" s="46"/>
      <c r="ES885" s="46"/>
      <c r="ET885" s="46"/>
      <c r="EU885" s="46"/>
      <c r="EV885" s="46"/>
      <c r="EW885" s="46"/>
      <c r="EX885" s="46"/>
      <c r="EY885" s="46"/>
      <c r="EZ885" s="46"/>
      <c r="FA885" s="46"/>
      <c r="FB885" s="46"/>
      <c r="FC885" s="46"/>
      <c r="FD885" s="46"/>
      <c r="FE885" s="46"/>
      <c r="FF885" s="46"/>
      <c r="FG885" s="46"/>
      <c r="FH885" s="46"/>
      <c r="FI885" s="46"/>
      <c r="FJ885" s="46"/>
      <c r="FK885" s="46"/>
      <c r="FL885" s="46"/>
      <c r="FM885" s="46"/>
      <c r="FN885" s="46"/>
      <c r="FO885" s="46"/>
      <c r="FP885" s="46"/>
      <c r="FQ885" s="46"/>
      <c r="FR885" s="46"/>
      <c r="FS885" s="46"/>
      <c r="FT885" s="46"/>
      <c r="FU885" s="46"/>
      <c r="FV885" s="46"/>
      <c r="FW885" s="46"/>
      <c r="FX885" s="46"/>
      <c r="FY885" s="46"/>
      <c r="FZ885" s="46"/>
      <c r="GA885" s="46"/>
      <c r="GB885" s="46"/>
      <c r="GC885" s="46"/>
      <c r="GD885" s="46"/>
      <c r="GE885" s="46"/>
      <c r="GF885" s="46"/>
      <c r="GG885" s="46"/>
      <c r="GH885" s="46"/>
      <c r="GI885" s="46"/>
      <c r="GJ885" s="46"/>
      <c r="GK885" s="46"/>
      <c r="GL885" s="46"/>
      <c r="GM885" s="46"/>
      <c r="GN885" s="46"/>
      <c r="GO885" s="46"/>
      <c r="GP885" s="46"/>
      <c r="GQ885" s="46"/>
      <c r="GR885" s="46"/>
      <c r="GS885" s="46"/>
      <c r="GT885" s="46"/>
      <c r="GU885" s="46"/>
      <c r="GV885" s="46"/>
      <c r="GW885" s="46"/>
      <c r="GX885" s="46"/>
      <c r="GY885" s="46"/>
      <c r="GZ885" s="46"/>
      <c r="HA885" s="46"/>
      <c r="HB885" s="46"/>
      <c r="HC885" s="46"/>
      <c r="HD885" s="46"/>
      <c r="HE885" s="46"/>
      <c r="HF885" s="46"/>
      <c r="HG885" s="46"/>
      <c r="HH885" s="46"/>
      <c r="HI885" s="46"/>
      <c r="HJ885" s="46"/>
      <c r="HK885" s="46"/>
      <c r="HL885" s="46"/>
      <c r="HM885" s="46"/>
      <c r="HN885" s="46"/>
      <c r="HO885" s="46"/>
      <c r="HP885" s="46"/>
      <c r="HQ885" s="46"/>
      <c r="HR885" s="46"/>
      <c r="HS885" s="46"/>
      <c r="HT885" s="46"/>
      <c r="HU885" s="46"/>
      <c r="HV885" s="46"/>
      <c r="HW885" s="46"/>
      <c r="HX885" s="46"/>
      <c r="HY885" s="46"/>
      <c r="HZ885" s="46"/>
      <c r="IA885" s="46"/>
      <c r="IB885" s="46"/>
      <c r="IC885" s="46"/>
      <c r="ID885" s="46"/>
      <c r="IE885" s="46"/>
      <c r="IF885" s="46"/>
      <c r="IG885" s="46"/>
      <c r="IH885" s="46"/>
      <c r="II885" s="46"/>
      <c r="IJ885" s="46"/>
      <c r="IK885" s="46"/>
      <c r="IL885" s="46"/>
      <c r="IM885" s="46"/>
      <c r="IN885" s="46"/>
      <c r="IO885" s="46"/>
      <c r="IP885" s="46"/>
      <c r="IQ885" s="46"/>
      <c r="IR885" s="46"/>
      <c r="IS885" s="46"/>
      <c r="IT885" s="46"/>
      <c r="IU885" s="46"/>
      <c r="IV885" s="46"/>
      <c r="IW885" s="46"/>
      <c r="IX885" s="46"/>
      <c r="IY885" s="46"/>
      <c r="IZ885" s="46"/>
      <c r="JA885" s="46"/>
      <c r="JB885" s="46"/>
      <c r="JC885" s="46"/>
      <c r="JD885" s="46"/>
      <c r="JE885" s="46"/>
    </row>
    <row r="886" spans="1:265" s="788" customFormat="1" ht="15" customHeight="1" thickBot="1" x14ac:dyDescent="0.25">
      <c r="A886" s="790"/>
      <c r="B886" s="73" t="s">
        <v>452</v>
      </c>
      <c r="C886" s="113"/>
      <c r="D886" s="903" t="s">
        <v>477</v>
      </c>
      <c r="E886" s="900"/>
      <c r="F886" s="472"/>
      <c r="G886" s="473"/>
      <c r="H886" s="208" t="s">
        <v>509</v>
      </c>
      <c r="I886" s="208" t="s">
        <v>515</v>
      </c>
      <c r="J886" s="1769" t="s">
        <v>1424</v>
      </c>
      <c r="K886" s="219" t="s">
        <v>1507</v>
      </c>
      <c r="L886" s="219"/>
      <c r="M886" s="511"/>
      <c r="N886" s="511"/>
      <c r="O886" s="219"/>
      <c r="P886" s="2159">
        <f t="shared" si="71"/>
        <v>0</v>
      </c>
      <c r="Q886" s="325"/>
      <c r="R886" s="326"/>
      <c r="S886" s="301"/>
      <c r="T886" s="301"/>
      <c r="U886" s="301"/>
      <c r="V886" s="301"/>
      <c r="W886" s="302">
        <v>2</v>
      </c>
      <c r="X886" s="790"/>
      <c r="Y886" s="790"/>
      <c r="Z886" s="63"/>
      <c r="AA886" s="789"/>
      <c r="AB886" s="789"/>
      <c r="AC886" s="789" t="str">
        <f t="shared" si="75"/>
        <v/>
      </c>
      <c r="AD886" s="789"/>
      <c r="AE886" s="789"/>
      <c r="AF886" s="2111">
        <f t="shared" si="72"/>
        <v>0</v>
      </c>
      <c r="AG886" s="2111">
        <f t="shared" si="73"/>
        <v>2</v>
      </c>
      <c r="AH886" s="789"/>
      <c r="AI886" s="789"/>
      <c r="AJ886" s="789"/>
      <c r="AK886" s="789"/>
      <c r="AL886" s="789"/>
      <c r="AM886" s="789"/>
      <c r="AN886" s="789"/>
      <c r="AO886" s="789"/>
      <c r="AP886" s="789"/>
      <c r="AQ886" s="789"/>
      <c r="AR886" s="789"/>
      <c r="AS886" s="789"/>
      <c r="AT886" s="789"/>
      <c r="AU886" s="789"/>
      <c r="AV886" s="789"/>
      <c r="AW886" s="789"/>
      <c r="AX886" s="789"/>
      <c r="AY886" s="789"/>
      <c r="AZ886" s="789"/>
      <c r="BA886" s="789"/>
      <c r="BB886" s="789"/>
      <c r="BC886" s="789"/>
      <c r="BD886" s="789"/>
      <c r="BE886" s="789"/>
      <c r="BF886" s="789"/>
      <c r="BG886" s="789"/>
      <c r="BH886" s="789"/>
      <c r="BI886" s="789"/>
      <c r="BJ886" s="789"/>
      <c r="BK886" s="789"/>
      <c r="BL886" s="789"/>
      <c r="BM886" s="789"/>
      <c r="BN886" s="789"/>
      <c r="BO886" s="789"/>
      <c r="BP886" s="789"/>
      <c r="BQ886" s="789"/>
      <c r="BR886" s="789"/>
      <c r="BS886" s="789"/>
      <c r="BT886" s="789"/>
      <c r="BU886" s="789"/>
      <c r="BV886" s="789"/>
      <c r="BW886" s="789"/>
      <c r="BX886" s="789"/>
      <c r="BY886" s="789"/>
      <c r="BZ886" s="789"/>
      <c r="CA886" s="789"/>
      <c r="CB886" s="789"/>
      <c r="CC886" s="789"/>
      <c r="CD886" s="789"/>
      <c r="CE886" s="789"/>
      <c r="CF886" s="789"/>
      <c r="CG886" s="789"/>
      <c r="CH886" s="789"/>
      <c r="CI886" s="789"/>
      <c r="CJ886" s="789"/>
      <c r="CK886" s="789"/>
      <c r="CL886" s="789"/>
      <c r="CM886" s="789"/>
      <c r="CN886" s="789"/>
      <c r="CO886" s="789"/>
      <c r="CP886" s="789"/>
      <c r="CQ886" s="789"/>
      <c r="CR886" s="789"/>
      <c r="CS886" s="789"/>
      <c r="CT886" s="789"/>
      <c r="CU886" s="789"/>
      <c r="CV886" s="789"/>
      <c r="CW886" s="789"/>
      <c r="CX886" s="789"/>
      <c r="CY886" s="789"/>
      <c r="CZ886" s="789"/>
      <c r="DA886" s="789"/>
      <c r="DB886" s="789"/>
      <c r="DC886" s="789"/>
      <c r="DD886" s="789"/>
      <c r="DE886" s="789"/>
      <c r="DF886" s="789"/>
      <c r="DG886" s="789"/>
      <c r="DH886" s="789"/>
      <c r="DI886" s="789"/>
      <c r="DJ886" s="789"/>
      <c r="DK886" s="789"/>
      <c r="DL886" s="789"/>
      <c r="DM886" s="789"/>
      <c r="DN886" s="789"/>
      <c r="DO886" s="789"/>
      <c r="DP886" s="789"/>
      <c r="DQ886" s="789"/>
      <c r="DR886" s="789"/>
      <c r="DS886" s="789"/>
      <c r="DT886" s="789"/>
      <c r="DU886" s="789"/>
      <c r="DV886" s="789"/>
      <c r="DW886" s="789"/>
      <c r="DX886" s="789"/>
      <c r="DY886" s="789"/>
      <c r="DZ886" s="789"/>
      <c r="EA886" s="789"/>
      <c r="EB886" s="789"/>
      <c r="EC886" s="789"/>
      <c r="ED886" s="789"/>
      <c r="EE886" s="789"/>
      <c r="EF886" s="789"/>
      <c r="EG886" s="789"/>
      <c r="EH886" s="789"/>
      <c r="EI886" s="789"/>
      <c r="EJ886" s="789"/>
      <c r="EK886" s="789"/>
      <c r="EL886" s="789"/>
      <c r="EM886" s="789"/>
      <c r="EN886" s="789"/>
      <c r="EO886" s="789"/>
      <c r="EP886" s="789"/>
      <c r="EQ886" s="789"/>
      <c r="ER886" s="789"/>
      <c r="ES886" s="789"/>
      <c r="ET886" s="789"/>
      <c r="EU886" s="789"/>
      <c r="EV886" s="789"/>
      <c r="EW886" s="789"/>
      <c r="EX886" s="789"/>
      <c r="EY886" s="789"/>
      <c r="EZ886" s="789"/>
      <c r="FA886" s="789"/>
      <c r="FB886" s="789"/>
      <c r="FC886" s="789"/>
      <c r="FD886" s="789"/>
      <c r="FE886" s="789"/>
      <c r="FF886" s="789"/>
      <c r="FG886" s="789"/>
      <c r="FH886" s="789"/>
      <c r="FI886" s="789"/>
      <c r="FJ886" s="789"/>
      <c r="FK886" s="789"/>
      <c r="FL886" s="789"/>
      <c r="FM886" s="789"/>
      <c r="FN886" s="789"/>
      <c r="FO886" s="789"/>
      <c r="FP886" s="789"/>
      <c r="FQ886" s="789"/>
      <c r="FR886" s="789"/>
      <c r="FS886" s="789"/>
      <c r="FT886" s="789"/>
      <c r="FU886" s="789"/>
      <c r="FV886" s="789"/>
      <c r="FW886" s="789"/>
      <c r="FX886" s="789"/>
      <c r="FY886" s="789"/>
      <c r="FZ886" s="789"/>
      <c r="GA886" s="789"/>
      <c r="GB886" s="789"/>
      <c r="GC886" s="789"/>
      <c r="GD886" s="789"/>
      <c r="GE886" s="789"/>
      <c r="GF886" s="789"/>
      <c r="GG886" s="789"/>
      <c r="GH886" s="789"/>
      <c r="GI886" s="789"/>
      <c r="GJ886" s="789"/>
      <c r="GK886" s="789"/>
      <c r="GL886" s="789"/>
      <c r="GM886" s="789"/>
      <c r="GN886" s="789"/>
      <c r="GO886" s="789"/>
      <c r="GP886" s="789"/>
      <c r="GQ886" s="789"/>
      <c r="GR886" s="789"/>
      <c r="GS886" s="789"/>
      <c r="GT886" s="789"/>
      <c r="GU886" s="789"/>
      <c r="GV886" s="789"/>
      <c r="GW886" s="789"/>
      <c r="GX886" s="789"/>
      <c r="GY886" s="789"/>
      <c r="GZ886" s="789"/>
      <c r="HA886" s="789"/>
      <c r="HB886" s="789"/>
      <c r="HC886" s="789"/>
      <c r="HD886" s="789"/>
      <c r="HE886" s="789"/>
      <c r="HF886" s="789"/>
      <c r="HG886" s="789"/>
      <c r="HH886" s="789"/>
      <c r="HI886" s="789"/>
      <c r="HJ886" s="789"/>
      <c r="HK886" s="789"/>
      <c r="HL886" s="789"/>
      <c r="HM886" s="789"/>
      <c r="HN886" s="789"/>
      <c r="HO886" s="789"/>
      <c r="HP886" s="789"/>
      <c r="HQ886" s="789"/>
      <c r="HR886" s="789"/>
      <c r="HS886" s="789"/>
      <c r="HT886" s="789"/>
      <c r="HU886" s="789"/>
      <c r="HV886" s="789"/>
      <c r="HW886" s="789"/>
      <c r="HX886" s="789"/>
      <c r="HY886" s="789"/>
      <c r="HZ886" s="789"/>
      <c r="IA886" s="789"/>
      <c r="IB886" s="789"/>
      <c r="IC886" s="789"/>
      <c r="ID886" s="789"/>
      <c r="IE886" s="789"/>
      <c r="IF886" s="789"/>
      <c r="IG886" s="789"/>
      <c r="IH886" s="789"/>
      <c r="II886" s="789"/>
      <c r="IJ886" s="789"/>
      <c r="IK886" s="789"/>
      <c r="IL886" s="789"/>
      <c r="IM886" s="789"/>
      <c r="IN886" s="789"/>
      <c r="IO886" s="789"/>
      <c r="IP886" s="789"/>
      <c r="IQ886" s="789"/>
      <c r="IR886" s="789"/>
      <c r="IS886" s="789"/>
      <c r="IT886" s="789"/>
      <c r="IU886" s="789"/>
      <c r="IV886" s="789"/>
      <c r="IW886" s="789"/>
      <c r="IX886" s="789"/>
      <c r="IY886" s="789"/>
      <c r="IZ886" s="789"/>
      <c r="JA886" s="789"/>
      <c r="JB886" s="789"/>
      <c r="JC886" s="789"/>
      <c r="JD886" s="789"/>
      <c r="JE886" s="789"/>
    </row>
    <row r="887" spans="1:265" s="7" customFormat="1" ht="15" customHeight="1" thickBot="1" x14ac:dyDescent="0.25">
      <c r="A887" s="790"/>
      <c r="B887" s="73" t="s">
        <v>452</v>
      </c>
      <c r="C887" s="113"/>
      <c r="D887" s="903" t="s">
        <v>477</v>
      </c>
      <c r="E887" s="900"/>
      <c r="F887" s="472"/>
      <c r="G887" s="473"/>
      <c r="H887" s="208" t="s">
        <v>509</v>
      </c>
      <c r="I887" s="208" t="s">
        <v>515</v>
      </c>
      <c r="J887" s="1756" t="s">
        <v>1424</v>
      </c>
      <c r="K887" s="212" t="s">
        <v>1505</v>
      </c>
      <c r="L887" s="219"/>
      <c r="M887" s="511"/>
      <c r="N887" s="511"/>
      <c r="O887" s="219"/>
      <c r="P887" s="2159">
        <f t="shared" si="71"/>
        <v>0</v>
      </c>
      <c r="Q887" s="325"/>
      <c r="R887" s="326"/>
      <c r="S887" s="301">
        <v>1</v>
      </c>
      <c r="T887" s="301"/>
      <c r="U887" s="301"/>
      <c r="V887" s="301"/>
      <c r="W887" s="302"/>
      <c r="X887" s="274"/>
      <c r="Y887" s="274"/>
      <c r="Z887" s="63"/>
      <c r="AA887" s="46"/>
      <c r="AB887" s="46"/>
      <c r="AC887" s="46" t="str">
        <f t="shared" si="75"/>
        <v/>
      </c>
      <c r="AD887" s="46"/>
      <c r="AE887" s="46"/>
      <c r="AF887" s="2111">
        <f t="shared" si="72"/>
        <v>0</v>
      </c>
      <c r="AG887" s="2111">
        <f t="shared" si="73"/>
        <v>1</v>
      </c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  <c r="BP887" s="46"/>
      <c r="BQ887" s="46"/>
      <c r="BR887" s="46"/>
      <c r="BS887" s="46"/>
      <c r="BT887" s="46"/>
      <c r="BU887" s="46"/>
      <c r="BV887" s="46"/>
      <c r="BW887" s="46"/>
      <c r="BX887" s="46"/>
      <c r="BY887" s="46"/>
      <c r="BZ887" s="46"/>
      <c r="CA887" s="46"/>
      <c r="CB887" s="46"/>
      <c r="CC887" s="46"/>
      <c r="CD887" s="46"/>
      <c r="CE887" s="46"/>
      <c r="CF887" s="46"/>
      <c r="CG887" s="46"/>
      <c r="CH887" s="46"/>
      <c r="CI887" s="46"/>
      <c r="CJ887" s="46"/>
      <c r="CK887" s="46"/>
      <c r="CL887" s="46"/>
      <c r="CM887" s="46"/>
      <c r="CN887" s="46"/>
      <c r="CO887" s="46"/>
      <c r="CP887" s="46"/>
      <c r="CQ887" s="46"/>
      <c r="CR887" s="46"/>
      <c r="CS887" s="46"/>
      <c r="CT887" s="46"/>
      <c r="CU887" s="46"/>
      <c r="CV887" s="46"/>
      <c r="CW887" s="46"/>
      <c r="CX887" s="46"/>
      <c r="CY887" s="46"/>
      <c r="CZ887" s="46"/>
      <c r="DA887" s="46"/>
      <c r="DB887" s="46"/>
      <c r="DC887" s="46"/>
      <c r="DD887" s="46"/>
      <c r="DE887" s="46"/>
      <c r="DF887" s="46"/>
      <c r="DG887" s="46"/>
      <c r="DH887" s="46"/>
      <c r="DI887" s="46"/>
      <c r="DJ887" s="46"/>
      <c r="DK887" s="46"/>
      <c r="DL887" s="46"/>
      <c r="DM887" s="46"/>
      <c r="DN887" s="46"/>
      <c r="DO887" s="46"/>
      <c r="DP887" s="46"/>
      <c r="DQ887" s="46"/>
      <c r="DR887" s="46"/>
      <c r="DS887" s="46"/>
      <c r="DT887" s="46"/>
      <c r="DU887" s="46"/>
      <c r="DV887" s="46"/>
      <c r="DW887" s="46"/>
      <c r="DX887" s="46"/>
      <c r="DY887" s="46"/>
      <c r="DZ887" s="46"/>
      <c r="EA887" s="46"/>
      <c r="EB887" s="46"/>
      <c r="EC887" s="46"/>
      <c r="ED887" s="46"/>
      <c r="EE887" s="46"/>
      <c r="EF887" s="46"/>
      <c r="EG887" s="46"/>
      <c r="EH887" s="46"/>
      <c r="EI887" s="46"/>
      <c r="EJ887" s="46"/>
      <c r="EK887" s="46"/>
      <c r="EL887" s="46"/>
      <c r="EM887" s="46"/>
      <c r="EN887" s="46"/>
      <c r="EO887" s="46"/>
      <c r="EP887" s="46"/>
      <c r="EQ887" s="46"/>
      <c r="ER887" s="46"/>
      <c r="ES887" s="46"/>
      <c r="ET887" s="46"/>
      <c r="EU887" s="46"/>
      <c r="EV887" s="46"/>
      <c r="EW887" s="46"/>
      <c r="EX887" s="46"/>
      <c r="EY887" s="46"/>
      <c r="EZ887" s="46"/>
      <c r="FA887" s="46"/>
      <c r="FB887" s="46"/>
      <c r="FC887" s="46"/>
      <c r="FD887" s="46"/>
      <c r="FE887" s="46"/>
      <c r="FF887" s="46"/>
      <c r="FG887" s="46"/>
      <c r="FH887" s="46"/>
      <c r="FI887" s="46"/>
      <c r="FJ887" s="46"/>
      <c r="FK887" s="46"/>
      <c r="FL887" s="46"/>
      <c r="FM887" s="46"/>
      <c r="FN887" s="46"/>
      <c r="FO887" s="46"/>
      <c r="FP887" s="46"/>
      <c r="FQ887" s="46"/>
      <c r="FR887" s="46"/>
      <c r="FS887" s="46"/>
      <c r="FT887" s="46"/>
      <c r="FU887" s="46"/>
      <c r="FV887" s="46"/>
      <c r="FW887" s="46"/>
      <c r="FX887" s="46"/>
      <c r="FY887" s="46"/>
      <c r="FZ887" s="46"/>
      <c r="GA887" s="46"/>
      <c r="GB887" s="46"/>
      <c r="GC887" s="46"/>
      <c r="GD887" s="46"/>
      <c r="GE887" s="46"/>
      <c r="GF887" s="46"/>
      <c r="GG887" s="46"/>
      <c r="GH887" s="46"/>
      <c r="GI887" s="46"/>
      <c r="GJ887" s="46"/>
      <c r="GK887" s="46"/>
      <c r="GL887" s="46"/>
      <c r="GM887" s="46"/>
      <c r="GN887" s="46"/>
      <c r="GO887" s="46"/>
      <c r="GP887" s="46"/>
      <c r="GQ887" s="46"/>
      <c r="GR887" s="46"/>
      <c r="GS887" s="46"/>
      <c r="GT887" s="46"/>
      <c r="GU887" s="46"/>
      <c r="GV887" s="46"/>
      <c r="GW887" s="46"/>
      <c r="GX887" s="46"/>
      <c r="GY887" s="46"/>
      <c r="GZ887" s="46"/>
      <c r="HA887" s="46"/>
      <c r="HB887" s="46"/>
      <c r="HC887" s="46"/>
      <c r="HD887" s="46"/>
      <c r="HE887" s="46"/>
      <c r="HF887" s="46"/>
      <c r="HG887" s="46"/>
      <c r="HH887" s="46"/>
      <c r="HI887" s="46"/>
      <c r="HJ887" s="46"/>
      <c r="HK887" s="46"/>
      <c r="HL887" s="46"/>
      <c r="HM887" s="46"/>
      <c r="HN887" s="46"/>
      <c r="HO887" s="46"/>
      <c r="HP887" s="46"/>
      <c r="HQ887" s="46"/>
      <c r="HR887" s="46"/>
      <c r="HS887" s="46"/>
      <c r="HT887" s="46"/>
      <c r="HU887" s="46"/>
      <c r="HV887" s="46"/>
      <c r="HW887" s="46"/>
      <c r="HX887" s="46"/>
      <c r="HY887" s="46"/>
      <c r="HZ887" s="46"/>
      <c r="IA887" s="46"/>
      <c r="IB887" s="46"/>
      <c r="IC887" s="46"/>
      <c r="ID887" s="46"/>
      <c r="IE887" s="46"/>
      <c r="IF887" s="46"/>
      <c r="IG887" s="46"/>
      <c r="IH887" s="46"/>
      <c r="II887" s="46"/>
      <c r="IJ887" s="46"/>
      <c r="IK887" s="46"/>
      <c r="IL887" s="46"/>
      <c r="IM887" s="46"/>
      <c r="IN887" s="46"/>
      <c r="IO887" s="46"/>
      <c r="IP887" s="46"/>
      <c r="IQ887" s="46"/>
      <c r="IR887" s="46"/>
      <c r="IS887" s="46"/>
      <c r="IT887" s="46"/>
      <c r="IU887" s="46"/>
      <c r="IV887" s="46"/>
      <c r="IW887" s="46"/>
      <c r="IX887" s="46"/>
      <c r="IY887" s="46"/>
      <c r="IZ887" s="46"/>
      <c r="JA887" s="46"/>
      <c r="JB887" s="46"/>
      <c r="JC887" s="46"/>
      <c r="JD887" s="46"/>
      <c r="JE887" s="46"/>
    </row>
    <row r="888" spans="1:265" s="7" customFormat="1" ht="15" customHeight="1" thickBot="1" x14ac:dyDescent="0.25">
      <c r="A888" s="790"/>
      <c r="B888" s="73" t="s">
        <v>452</v>
      </c>
      <c r="C888" s="113"/>
      <c r="D888" s="903" t="s">
        <v>477</v>
      </c>
      <c r="E888" s="900"/>
      <c r="F888" s="472"/>
      <c r="G888" s="473"/>
      <c r="H888" s="208" t="s">
        <v>509</v>
      </c>
      <c r="I888" s="208" t="s">
        <v>515</v>
      </c>
      <c r="J888" s="1756" t="s">
        <v>1424</v>
      </c>
      <c r="K888" s="212" t="s">
        <v>1506</v>
      </c>
      <c r="L888" s="219"/>
      <c r="M888" s="511"/>
      <c r="N888" s="511"/>
      <c r="O888" s="219"/>
      <c r="P888" s="2159">
        <f t="shared" si="71"/>
        <v>0</v>
      </c>
      <c r="Q888" s="325"/>
      <c r="R888" s="326"/>
      <c r="S888" s="301">
        <v>1</v>
      </c>
      <c r="T888" s="301"/>
      <c r="U888" s="301"/>
      <c r="V888" s="301"/>
      <c r="W888" s="302"/>
      <c r="X888" s="72">
        <f>SUM(Q884:W888)</f>
        <v>20</v>
      </c>
      <c r="Y888" s="72">
        <f>X888</f>
        <v>20</v>
      </c>
      <c r="Z888" s="63"/>
      <c r="AA888" s="46"/>
      <c r="AB888" s="46"/>
      <c r="AC888" s="46" t="str">
        <f t="shared" si="75"/>
        <v/>
      </c>
      <c r="AD888" s="46"/>
      <c r="AE888" s="46"/>
      <c r="AF888" s="2111">
        <f t="shared" si="72"/>
        <v>0</v>
      </c>
      <c r="AG888" s="2111">
        <f t="shared" si="73"/>
        <v>1</v>
      </c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  <c r="BP888" s="46"/>
      <c r="BQ888" s="46"/>
      <c r="BR888" s="46"/>
      <c r="BS888" s="46"/>
      <c r="BT888" s="46"/>
      <c r="BU888" s="46"/>
      <c r="BV888" s="46"/>
      <c r="BW888" s="46"/>
      <c r="BX888" s="46"/>
      <c r="BY888" s="46"/>
      <c r="BZ888" s="46"/>
      <c r="CA888" s="46"/>
      <c r="CB888" s="46"/>
      <c r="CC888" s="46"/>
      <c r="CD888" s="46"/>
      <c r="CE888" s="46"/>
      <c r="CF888" s="46"/>
      <c r="CG888" s="46"/>
      <c r="CH888" s="46"/>
      <c r="CI888" s="46"/>
      <c r="CJ888" s="46"/>
      <c r="CK888" s="46"/>
      <c r="CL888" s="46"/>
      <c r="CM888" s="46"/>
      <c r="CN888" s="46"/>
      <c r="CO888" s="46"/>
      <c r="CP888" s="46"/>
      <c r="CQ888" s="46"/>
      <c r="CR888" s="46"/>
      <c r="CS888" s="46"/>
      <c r="CT888" s="46"/>
      <c r="CU888" s="46"/>
      <c r="CV888" s="46"/>
      <c r="CW888" s="46"/>
      <c r="CX888" s="46"/>
      <c r="CY888" s="46"/>
      <c r="CZ888" s="46"/>
      <c r="DA888" s="46"/>
      <c r="DB888" s="46"/>
      <c r="DC888" s="46"/>
      <c r="DD888" s="46"/>
      <c r="DE888" s="46"/>
      <c r="DF888" s="46"/>
      <c r="DG888" s="46"/>
      <c r="DH888" s="46"/>
      <c r="DI888" s="46"/>
      <c r="DJ888" s="46"/>
      <c r="DK888" s="46"/>
      <c r="DL888" s="46"/>
      <c r="DM888" s="46"/>
      <c r="DN888" s="46"/>
      <c r="DO888" s="46"/>
      <c r="DP888" s="46"/>
      <c r="DQ888" s="46"/>
      <c r="DR888" s="46"/>
      <c r="DS888" s="46"/>
      <c r="DT888" s="46"/>
      <c r="DU888" s="46"/>
      <c r="DV888" s="46"/>
      <c r="DW888" s="46"/>
      <c r="DX888" s="46"/>
      <c r="DY888" s="46"/>
      <c r="DZ888" s="46"/>
      <c r="EA888" s="46"/>
      <c r="EB888" s="46"/>
      <c r="EC888" s="46"/>
      <c r="ED888" s="46"/>
      <c r="EE888" s="46"/>
      <c r="EF888" s="46"/>
      <c r="EG888" s="46"/>
      <c r="EH888" s="46"/>
      <c r="EI888" s="46"/>
      <c r="EJ888" s="46"/>
      <c r="EK888" s="46"/>
      <c r="EL888" s="46"/>
      <c r="EM888" s="46"/>
      <c r="EN888" s="46"/>
      <c r="EO888" s="46"/>
      <c r="EP888" s="46"/>
      <c r="EQ888" s="46"/>
      <c r="ER888" s="46"/>
      <c r="ES888" s="46"/>
      <c r="ET888" s="46"/>
      <c r="EU888" s="46"/>
      <c r="EV888" s="46"/>
      <c r="EW888" s="46"/>
      <c r="EX888" s="46"/>
      <c r="EY888" s="46"/>
      <c r="EZ888" s="46"/>
      <c r="FA888" s="46"/>
      <c r="FB888" s="46"/>
      <c r="FC888" s="46"/>
      <c r="FD888" s="46"/>
      <c r="FE888" s="46"/>
      <c r="FF888" s="46"/>
      <c r="FG888" s="46"/>
      <c r="FH888" s="46"/>
      <c r="FI888" s="46"/>
      <c r="FJ888" s="46"/>
      <c r="FK888" s="46"/>
      <c r="FL888" s="46"/>
      <c r="FM888" s="46"/>
      <c r="FN888" s="46"/>
      <c r="FO888" s="46"/>
      <c r="FP888" s="46"/>
      <c r="FQ888" s="46"/>
      <c r="FR888" s="46"/>
      <c r="FS888" s="46"/>
      <c r="FT888" s="46"/>
      <c r="FU888" s="46"/>
      <c r="FV888" s="46"/>
      <c r="FW888" s="46"/>
      <c r="FX888" s="46"/>
      <c r="FY888" s="46"/>
      <c r="FZ888" s="46"/>
      <c r="GA888" s="46"/>
      <c r="GB888" s="46"/>
      <c r="GC888" s="46"/>
      <c r="GD888" s="46"/>
      <c r="GE888" s="46"/>
      <c r="GF888" s="46"/>
      <c r="GG888" s="46"/>
      <c r="GH888" s="46"/>
      <c r="GI888" s="46"/>
      <c r="GJ888" s="46"/>
      <c r="GK888" s="46"/>
      <c r="GL888" s="46"/>
      <c r="GM888" s="46"/>
      <c r="GN888" s="46"/>
      <c r="GO888" s="46"/>
      <c r="GP888" s="46"/>
      <c r="GQ888" s="46"/>
      <c r="GR888" s="46"/>
      <c r="GS888" s="46"/>
      <c r="GT888" s="46"/>
      <c r="GU888" s="46"/>
      <c r="GV888" s="46"/>
      <c r="GW888" s="46"/>
      <c r="GX888" s="46"/>
      <c r="GY888" s="46"/>
      <c r="GZ888" s="46"/>
      <c r="HA888" s="46"/>
      <c r="HB888" s="46"/>
      <c r="HC888" s="46"/>
      <c r="HD888" s="46"/>
      <c r="HE888" s="46"/>
      <c r="HF888" s="46"/>
      <c r="HG888" s="46"/>
      <c r="HH888" s="46"/>
      <c r="HI888" s="46"/>
      <c r="HJ888" s="46"/>
      <c r="HK888" s="46"/>
      <c r="HL888" s="46"/>
      <c r="HM888" s="46"/>
      <c r="HN888" s="46"/>
      <c r="HO888" s="46"/>
      <c r="HP888" s="46"/>
      <c r="HQ888" s="46"/>
      <c r="HR888" s="46"/>
      <c r="HS888" s="46"/>
      <c r="HT888" s="46"/>
      <c r="HU888" s="46"/>
      <c r="HV888" s="46"/>
      <c r="HW888" s="46"/>
      <c r="HX888" s="46"/>
      <c r="HY888" s="46"/>
      <c r="HZ888" s="46"/>
      <c r="IA888" s="46"/>
      <c r="IB888" s="46"/>
      <c r="IC888" s="46"/>
      <c r="ID888" s="46"/>
      <c r="IE888" s="46"/>
      <c r="IF888" s="46"/>
      <c r="IG888" s="46"/>
      <c r="IH888" s="46"/>
      <c r="II888" s="46"/>
      <c r="IJ888" s="46"/>
      <c r="IK888" s="46"/>
      <c r="IL888" s="46"/>
      <c r="IM888" s="46"/>
      <c r="IN888" s="46"/>
      <c r="IO888" s="46"/>
      <c r="IP888" s="46"/>
      <c r="IQ888" s="46"/>
      <c r="IR888" s="46"/>
      <c r="IS888" s="46"/>
      <c r="IT888" s="46"/>
      <c r="IU888" s="46"/>
      <c r="IV888" s="46"/>
      <c r="IW888" s="46"/>
      <c r="IX888" s="46"/>
      <c r="IY888" s="46"/>
      <c r="IZ888" s="46"/>
      <c r="JA888" s="46"/>
      <c r="JB888" s="46"/>
      <c r="JC888" s="46"/>
      <c r="JD888" s="46"/>
      <c r="JE888" s="46"/>
    </row>
    <row r="889" spans="1:265" s="549" customFormat="1" ht="15" customHeight="1" thickBot="1" x14ac:dyDescent="0.25">
      <c r="A889" s="273">
        <f>+A884+1</f>
        <v>95</v>
      </c>
      <c r="B889" s="630" t="s">
        <v>2001</v>
      </c>
      <c r="C889" s="111" t="s">
        <v>35</v>
      </c>
      <c r="D889" s="898" t="s">
        <v>2002</v>
      </c>
      <c r="E889" s="842" t="s">
        <v>2003</v>
      </c>
      <c r="F889" s="459" t="s">
        <v>1956</v>
      </c>
      <c r="G889" s="460" t="s">
        <v>1950</v>
      </c>
      <c r="H889" s="205" t="s">
        <v>421</v>
      </c>
      <c r="I889" s="205" t="s">
        <v>1847</v>
      </c>
      <c r="J889" s="205"/>
      <c r="K889" s="230" t="s">
        <v>2004</v>
      </c>
      <c r="L889" s="230" t="s">
        <v>97</v>
      </c>
      <c r="M889" s="526">
        <v>7</v>
      </c>
      <c r="N889" s="526" t="s">
        <v>24</v>
      </c>
      <c r="O889" s="230" t="s">
        <v>1860</v>
      </c>
      <c r="P889" s="2159">
        <f t="shared" si="71"/>
        <v>4</v>
      </c>
      <c r="Q889" s="277">
        <v>4</v>
      </c>
      <c r="R889" s="278"/>
      <c r="S889" s="278"/>
      <c r="T889" s="278"/>
      <c r="U889" s="278"/>
      <c r="V889" s="278"/>
      <c r="W889" s="279"/>
      <c r="X889" s="1867"/>
      <c r="Y889" s="1867"/>
      <c r="Z889" s="1868" t="str">
        <f>C889</f>
        <v>TC</v>
      </c>
      <c r="AA889" s="549" t="s">
        <v>876</v>
      </c>
      <c r="AB889" s="549" t="s">
        <v>881</v>
      </c>
      <c r="AC889" s="549">
        <f t="shared" ref="AC889:AC897" si="76">IF(C889&lt;&gt;"",SUMIF(D$6:D$1558,D889,Q$6:R$1558),"")</f>
        <v>16</v>
      </c>
      <c r="AF889" s="2111">
        <f t="shared" si="72"/>
        <v>4</v>
      </c>
      <c r="AG889" s="2111">
        <f t="shared" si="73"/>
        <v>0</v>
      </c>
    </row>
    <row r="890" spans="1:265" s="549" customFormat="1" ht="15" customHeight="1" thickBot="1" x14ac:dyDescent="0.25">
      <c r="A890" s="790"/>
      <c r="B890" s="73" t="s">
        <v>2001</v>
      </c>
      <c r="C890" s="113"/>
      <c r="D890" s="1896" t="s">
        <v>2002</v>
      </c>
      <c r="E890" s="900"/>
      <c r="F890" s="472"/>
      <c r="G890" s="473"/>
      <c r="H890" s="546" t="s">
        <v>421</v>
      </c>
      <c r="I890" s="546" t="s">
        <v>1847</v>
      </c>
      <c r="J890" s="546"/>
      <c r="K890" s="547" t="s">
        <v>2004</v>
      </c>
      <c r="L890" s="547" t="s">
        <v>97</v>
      </c>
      <c r="M890" s="732">
        <v>7</v>
      </c>
      <c r="N890" s="732" t="s">
        <v>98</v>
      </c>
      <c r="O890" s="547" t="s">
        <v>1860</v>
      </c>
      <c r="P890" s="2159">
        <f t="shared" si="71"/>
        <v>4</v>
      </c>
      <c r="Q890" s="548">
        <v>4</v>
      </c>
      <c r="R890" s="724"/>
      <c r="S890" s="724"/>
      <c r="T890" s="724"/>
      <c r="U890" s="724"/>
      <c r="V890" s="724"/>
      <c r="W890" s="725"/>
      <c r="X890" s="1870"/>
      <c r="Y890" s="1870"/>
      <c r="Z890" s="1868"/>
      <c r="AC890" s="549" t="str">
        <f t="shared" si="76"/>
        <v/>
      </c>
      <c r="AF890" s="2111">
        <f t="shared" si="72"/>
        <v>4</v>
      </c>
      <c r="AG890" s="2111">
        <f t="shared" si="73"/>
        <v>0</v>
      </c>
    </row>
    <row r="891" spans="1:265" s="549" customFormat="1" ht="15" customHeight="1" thickBot="1" x14ac:dyDescent="0.25">
      <c r="A891" s="790"/>
      <c r="B891" s="73" t="s">
        <v>2001</v>
      </c>
      <c r="C891" s="113"/>
      <c r="D891" s="907" t="s">
        <v>2002</v>
      </c>
      <c r="E891" s="900"/>
      <c r="F891" s="472"/>
      <c r="G891" s="473"/>
      <c r="H891" s="188" t="s">
        <v>421</v>
      </c>
      <c r="I891" s="188" t="s">
        <v>1847</v>
      </c>
      <c r="J891" s="178"/>
      <c r="K891" s="212" t="s">
        <v>2004</v>
      </c>
      <c r="L891" s="232" t="s">
        <v>97</v>
      </c>
      <c r="M891" s="527">
        <v>7</v>
      </c>
      <c r="N891" s="527" t="s">
        <v>395</v>
      </c>
      <c r="O891" s="232" t="s">
        <v>429</v>
      </c>
      <c r="P891" s="2159">
        <f t="shared" si="71"/>
        <v>4</v>
      </c>
      <c r="Q891" s="316">
        <v>4</v>
      </c>
      <c r="R891" s="317"/>
      <c r="S891" s="317"/>
      <c r="T891" s="317"/>
      <c r="U891" s="317"/>
      <c r="V891" s="317"/>
      <c r="W891" s="318"/>
      <c r="X891" s="1870"/>
      <c r="Y891" s="1870"/>
      <c r="Z891" s="1868"/>
      <c r="AC891" s="549" t="str">
        <f t="shared" si="76"/>
        <v/>
      </c>
      <c r="AF891" s="2111">
        <f t="shared" si="72"/>
        <v>4</v>
      </c>
      <c r="AG891" s="2111">
        <f t="shared" si="73"/>
        <v>0</v>
      </c>
    </row>
    <row r="892" spans="1:265" s="549" customFormat="1" ht="15" customHeight="1" thickBot="1" x14ac:dyDescent="0.25">
      <c r="A892" s="790"/>
      <c r="B892" s="73" t="s">
        <v>2001</v>
      </c>
      <c r="C892" s="113"/>
      <c r="D892" s="907" t="s">
        <v>2002</v>
      </c>
      <c r="E892" s="900"/>
      <c r="F892" s="472"/>
      <c r="G892" s="473"/>
      <c r="H892" s="188" t="s">
        <v>421</v>
      </c>
      <c r="I892" s="188" t="s">
        <v>1847</v>
      </c>
      <c r="J892" s="178"/>
      <c r="K892" s="212" t="s">
        <v>2004</v>
      </c>
      <c r="L892" s="232" t="s">
        <v>97</v>
      </c>
      <c r="M892" s="527" t="s">
        <v>1123</v>
      </c>
      <c r="N892" s="527" t="s">
        <v>24</v>
      </c>
      <c r="O892" s="232" t="s">
        <v>429</v>
      </c>
      <c r="P892" s="2159">
        <f t="shared" si="71"/>
        <v>4</v>
      </c>
      <c r="Q892" s="316">
        <v>4</v>
      </c>
      <c r="R892" s="317"/>
      <c r="S892" s="317"/>
      <c r="T892" s="317"/>
      <c r="U892" s="317"/>
      <c r="V892" s="317"/>
      <c r="W892" s="318"/>
      <c r="X892" s="1870"/>
      <c r="Y892" s="1870"/>
      <c r="Z892" s="1868"/>
      <c r="AC892" s="549" t="str">
        <f t="shared" si="76"/>
        <v/>
      </c>
      <c r="AF892" s="2111">
        <f t="shared" si="72"/>
        <v>4</v>
      </c>
      <c r="AG892" s="2111">
        <f t="shared" si="73"/>
        <v>0</v>
      </c>
    </row>
    <row r="893" spans="1:265" s="549" customFormat="1" ht="15" customHeight="1" thickBot="1" x14ac:dyDescent="0.25">
      <c r="A893" s="790"/>
      <c r="B893" s="73" t="s">
        <v>2001</v>
      </c>
      <c r="C893" s="113"/>
      <c r="D893" s="907" t="s">
        <v>2002</v>
      </c>
      <c r="E893" s="900"/>
      <c r="F893" s="472"/>
      <c r="G893" s="473"/>
      <c r="H893" s="188" t="s">
        <v>421</v>
      </c>
      <c r="I893" s="188" t="s">
        <v>1847</v>
      </c>
      <c r="J893" s="1769" t="s">
        <v>1424</v>
      </c>
      <c r="K893" s="212" t="s">
        <v>1539</v>
      </c>
      <c r="L893" s="232"/>
      <c r="M893" s="527"/>
      <c r="N893" s="527"/>
      <c r="O893" s="232"/>
      <c r="P893" s="2159">
        <f t="shared" si="71"/>
        <v>0</v>
      </c>
      <c r="Q893" s="316"/>
      <c r="R893" s="317"/>
      <c r="S893" s="317">
        <v>2</v>
      </c>
      <c r="T893" s="317"/>
      <c r="U893" s="317"/>
      <c r="V893" s="317"/>
      <c r="W893" s="318"/>
      <c r="X893" s="1870"/>
      <c r="Y893" s="1870"/>
      <c r="Z893" s="1868"/>
      <c r="AC893" s="549" t="str">
        <f t="shared" si="76"/>
        <v/>
      </c>
      <c r="AF893" s="2111">
        <f t="shared" si="72"/>
        <v>0</v>
      </c>
      <c r="AG893" s="2111">
        <f t="shared" si="73"/>
        <v>2</v>
      </c>
    </row>
    <row r="894" spans="1:265" s="549" customFormat="1" ht="15" customHeight="1" thickBot="1" x14ac:dyDescent="0.25">
      <c r="A894" s="790"/>
      <c r="B894" s="73" t="s">
        <v>2001</v>
      </c>
      <c r="C894" s="113"/>
      <c r="D894" s="907" t="s">
        <v>2002</v>
      </c>
      <c r="E894" s="900"/>
      <c r="F894" s="472"/>
      <c r="G894" s="473"/>
      <c r="H894" s="188" t="s">
        <v>421</v>
      </c>
      <c r="I894" s="188" t="s">
        <v>1847</v>
      </c>
      <c r="J894" s="1769" t="s">
        <v>1424</v>
      </c>
      <c r="K894" s="212" t="s">
        <v>1863</v>
      </c>
      <c r="L894" s="232"/>
      <c r="M894" s="527"/>
      <c r="N894" s="527"/>
      <c r="O894" s="232"/>
      <c r="P894" s="2159">
        <f t="shared" si="71"/>
        <v>0</v>
      </c>
      <c r="Q894" s="316"/>
      <c r="R894" s="317"/>
      <c r="S894" s="317">
        <v>1</v>
      </c>
      <c r="T894" s="317"/>
      <c r="U894" s="317"/>
      <c r="V894" s="317"/>
      <c r="W894" s="318"/>
      <c r="X894" s="1870"/>
      <c r="Y894" s="1870"/>
      <c r="Z894" s="1868"/>
      <c r="AC894" s="549" t="str">
        <f t="shared" si="76"/>
        <v/>
      </c>
      <c r="AF894" s="2111">
        <f t="shared" si="72"/>
        <v>0</v>
      </c>
      <c r="AG894" s="2111">
        <f t="shared" si="73"/>
        <v>1</v>
      </c>
    </row>
    <row r="895" spans="1:265" s="549" customFormat="1" ht="15" customHeight="1" thickBot="1" x14ac:dyDescent="0.25">
      <c r="A895" s="790"/>
      <c r="B895" s="73" t="s">
        <v>2001</v>
      </c>
      <c r="C895" s="113"/>
      <c r="D895" s="907" t="s">
        <v>2002</v>
      </c>
      <c r="E895" s="900"/>
      <c r="F895" s="472"/>
      <c r="G895" s="473"/>
      <c r="H895" s="188" t="s">
        <v>421</v>
      </c>
      <c r="I895" s="188" t="s">
        <v>1847</v>
      </c>
      <c r="J895" s="1769" t="s">
        <v>1424</v>
      </c>
      <c r="K895" s="232" t="s">
        <v>1864</v>
      </c>
      <c r="L895" s="232"/>
      <c r="M895" s="527"/>
      <c r="N895" s="527"/>
      <c r="O895" s="232"/>
      <c r="P895" s="2159">
        <f t="shared" si="71"/>
        <v>0</v>
      </c>
      <c r="Q895" s="316"/>
      <c r="R895" s="317"/>
      <c r="S895" s="317"/>
      <c r="T895" s="317"/>
      <c r="U895" s="317"/>
      <c r="V895" s="317"/>
      <c r="W895" s="318">
        <v>2</v>
      </c>
      <c r="X895" s="1870"/>
      <c r="Y895" s="1870"/>
      <c r="Z895" s="1868"/>
      <c r="AC895" s="549" t="str">
        <f t="shared" si="76"/>
        <v/>
      </c>
      <c r="AF895" s="2111">
        <f t="shared" si="72"/>
        <v>0</v>
      </c>
      <c r="AG895" s="2111">
        <f t="shared" si="73"/>
        <v>2</v>
      </c>
    </row>
    <row r="896" spans="1:265" s="549" customFormat="1" ht="15" customHeight="1" thickBot="1" x14ac:dyDescent="0.25">
      <c r="A896" s="790"/>
      <c r="B896" s="73" t="s">
        <v>2001</v>
      </c>
      <c r="C896" s="113"/>
      <c r="D896" s="907" t="s">
        <v>2002</v>
      </c>
      <c r="E896" s="900"/>
      <c r="F896" s="472"/>
      <c r="G896" s="473"/>
      <c r="H896" s="188" t="s">
        <v>421</v>
      </c>
      <c r="I896" s="188" t="s">
        <v>1847</v>
      </c>
      <c r="J896" s="1726" t="s">
        <v>95</v>
      </c>
      <c r="K896" s="1068" t="s">
        <v>1712</v>
      </c>
      <c r="L896" s="229"/>
      <c r="M896" s="397"/>
      <c r="N896" s="397"/>
      <c r="O896" s="229"/>
      <c r="P896" s="2159">
        <f t="shared" si="71"/>
        <v>0</v>
      </c>
      <c r="Q896" s="297"/>
      <c r="R896" s="298"/>
      <c r="S896" s="298"/>
      <c r="T896" s="298"/>
      <c r="U896" s="298">
        <v>2</v>
      </c>
      <c r="V896" s="317"/>
      <c r="W896" s="318"/>
      <c r="X896" s="1870"/>
      <c r="Y896" s="1870"/>
      <c r="Z896" s="1868"/>
      <c r="AC896" s="549" t="str">
        <f t="shared" si="76"/>
        <v/>
      </c>
      <c r="AF896" s="2111">
        <f t="shared" si="72"/>
        <v>0</v>
      </c>
      <c r="AG896" s="2111">
        <f t="shared" si="73"/>
        <v>0</v>
      </c>
    </row>
    <row r="897" spans="1:265" s="549" customFormat="1" ht="15" customHeight="1" thickBot="1" x14ac:dyDescent="0.25">
      <c r="A897" s="275"/>
      <c r="B897" s="92" t="s">
        <v>2001</v>
      </c>
      <c r="C897" s="115"/>
      <c r="D897" s="901" t="s">
        <v>2002</v>
      </c>
      <c r="E897" s="904"/>
      <c r="F897" s="474"/>
      <c r="G897" s="475"/>
      <c r="H897" s="206" t="s">
        <v>421</v>
      </c>
      <c r="I897" s="206" t="s">
        <v>1847</v>
      </c>
      <c r="J897" s="1783" t="s">
        <v>1425</v>
      </c>
      <c r="K897" s="233" t="s">
        <v>1497</v>
      </c>
      <c r="L897" s="233"/>
      <c r="M897" s="528"/>
      <c r="N897" s="528"/>
      <c r="O897" s="233"/>
      <c r="P897" s="2159">
        <f t="shared" si="71"/>
        <v>0</v>
      </c>
      <c r="Q897" s="319"/>
      <c r="R897" s="320"/>
      <c r="S897" s="320"/>
      <c r="T897" s="320">
        <v>17</v>
      </c>
      <c r="U897" s="320"/>
      <c r="V897" s="320"/>
      <c r="W897" s="321"/>
      <c r="X897" s="1893">
        <f>SUM(Q889:W897)</f>
        <v>40</v>
      </c>
      <c r="Y897" s="1893">
        <f>X897</f>
        <v>40</v>
      </c>
      <c r="Z897" s="1868"/>
      <c r="AC897" s="549" t="str">
        <f t="shared" si="76"/>
        <v/>
      </c>
      <c r="AD897" s="549" t="s">
        <v>2086</v>
      </c>
      <c r="AF897" s="2111">
        <f t="shared" si="72"/>
        <v>0</v>
      </c>
      <c r="AG897" s="2111">
        <f t="shared" si="73"/>
        <v>0</v>
      </c>
    </row>
    <row r="898" spans="1:265" s="7" customFormat="1" ht="15" customHeight="1" thickBot="1" x14ac:dyDescent="0.25">
      <c r="A898" s="273">
        <f>A889+1</f>
        <v>96</v>
      </c>
      <c r="B898" s="631" t="s">
        <v>453</v>
      </c>
      <c r="C898" s="111" t="s">
        <v>35</v>
      </c>
      <c r="D898" s="902" t="s">
        <v>478</v>
      </c>
      <c r="E898" s="842" t="s">
        <v>85</v>
      </c>
      <c r="F898" s="459" t="s">
        <v>502</v>
      </c>
      <c r="G898" s="460" t="s">
        <v>222</v>
      </c>
      <c r="H898" s="207" t="s">
        <v>509</v>
      </c>
      <c r="I898" s="207" t="s">
        <v>1848</v>
      </c>
      <c r="J898" s="207"/>
      <c r="K898" s="234" t="s">
        <v>1260</v>
      </c>
      <c r="L898" s="234" t="s">
        <v>97</v>
      </c>
      <c r="M898" s="398" t="s">
        <v>392</v>
      </c>
      <c r="N898" s="398" t="s">
        <v>24</v>
      </c>
      <c r="O898" s="234" t="s">
        <v>402</v>
      </c>
      <c r="P898" s="2159">
        <f t="shared" si="71"/>
        <v>4</v>
      </c>
      <c r="Q898" s="294">
        <v>4</v>
      </c>
      <c r="R898" s="295"/>
      <c r="S898" s="295"/>
      <c r="T898" s="295"/>
      <c r="U898" s="295"/>
      <c r="V898" s="295"/>
      <c r="W898" s="296"/>
      <c r="X898" s="86"/>
      <c r="Y898" s="86"/>
      <c r="Z898" s="63" t="str">
        <f>C898</f>
        <v>TC</v>
      </c>
      <c r="AA898" s="46" t="s">
        <v>877</v>
      </c>
      <c r="AB898" s="46" t="s">
        <v>881</v>
      </c>
      <c r="AC898" s="46">
        <f t="shared" ref="AC898:AC908" si="77">IF(C898&lt;&gt;"",SUMIF(D$6:D$1505,D898,Q$6:R$1505),"")</f>
        <v>20</v>
      </c>
      <c r="AD898" s="46"/>
      <c r="AE898" s="46"/>
      <c r="AF898" s="2111">
        <f t="shared" si="72"/>
        <v>4</v>
      </c>
      <c r="AG898" s="2111">
        <f t="shared" si="73"/>
        <v>0</v>
      </c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  <c r="BP898" s="46"/>
      <c r="BQ898" s="46"/>
      <c r="BR898" s="46"/>
      <c r="BS898" s="46"/>
      <c r="BT898" s="46"/>
      <c r="BU898" s="46"/>
      <c r="BV898" s="46"/>
      <c r="BW898" s="46"/>
      <c r="BX898" s="46"/>
      <c r="BY898" s="46"/>
      <c r="BZ898" s="46"/>
      <c r="CA898" s="46"/>
      <c r="CB898" s="46"/>
      <c r="CC898" s="46"/>
      <c r="CD898" s="46"/>
      <c r="CE898" s="46"/>
      <c r="CF898" s="46"/>
      <c r="CG898" s="46"/>
      <c r="CH898" s="46"/>
      <c r="CI898" s="46"/>
      <c r="CJ898" s="46"/>
      <c r="CK898" s="46"/>
      <c r="CL898" s="46"/>
      <c r="CM898" s="46"/>
      <c r="CN898" s="46"/>
      <c r="CO898" s="46"/>
      <c r="CP898" s="46"/>
      <c r="CQ898" s="46"/>
      <c r="CR898" s="46"/>
      <c r="CS898" s="46"/>
      <c r="CT898" s="46"/>
      <c r="CU898" s="46"/>
      <c r="CV898" s="46"/>
      <c r="CW898" s="46"/>
      <c r="CX898" s="46"/>
      <c r="CY898" s="46"/>
      <c r="CZ898" s="46"/>
      <c r="DA898" s="46"/>
      <c r="DB898" s="46"/>
      <c r="DC898" s="46"/>
      <c r="DD898" s="46"/>
      <c r="DE898" s="46"/>
      <c r="DF898" s="46"/>
      <c r="DG898" s="46"/>
      <c r="DH898" s="46"/>
      <c r="DI898" s="46"/>
      <c r="DJ898" s="46"/>
      <c r="DK898" s="46"/>
      <c r="DL898" s="46"/>
      <c r="DM898" s="46"/>
      <c r="DN898" s="46"/>
      <c r="DO898" s="46"/>
      <c r="DP898" s="46"/>
      <c r="DQ898" s="46"/>
      <c r="DR898" s="46"/>
      <c r="DS898" s="46"/>
      <c r="DT898" s="46"/>
      <c r="DU898" s="46"/>
      <c r="DV898" s="46"/>
      <c r="DW898" s="46"/>
      <c r="DX898" s="46"/>
      <c r="DY898" s="46"/>
      <c r="DZ898" s="46"/>
      <c r="EA898" s="46"/>
      <c r="EB898" s="46"/>
      <c r="EC898" s="46"/>
      <c r="ED898" s="46"/>
      <c r="EE898" s="46"/>
      <c r="EF898" s="46"/>
      <c r="EG898" s="46"/>
      <c r="EH898" s="46"/>
      <c r="EI898" s="46"/>
      <c r="EJ898" s="46"/>
      <c r="EK898" s="46"/>
      <c r="EL898" s="46"/>
      <c r="EM898" s="46"/>
      <c r="EN898" s="46"/>
      <c r="EO898" s="46"/>
      <c r="EP898" s="46"/>
      <c r="EQ898" s="46"/>
      <c r="ER898" s="46"/>
      <c r="ES898" s="46"/>
      <c r="ET898" s="46"/>
      <c r="EU898" s="46"/>
      <c r="EV898" s="46"/>
      <c r="EW898" s="46"/>
      <c r="EX898" s="46"/>
      <c r="EY898" s="46"/>
      <c r="EZ898" s="46"/>
      <c r="FA898" s="46"/>
      <c r="FB898" s="46"/>
      <c r="FC898" s="46"/>
      <c r="FD898" s="46"/>
      <c r="FE898" s="46"/>
      <c r="FF898" s="46"/>
      <c r="FG898" s="46"/>
      <c r="FH898" s="46"/>
      <c r="FI898" s="46"/>
      <c r="FJ898" s="46"/>
      <c r="FK898" s="46"/>
      <c r="FL898" s="46"/>
      <c r="FM898" s="46"/>
      <c r="FN898" s="46"/>
      <c r="FO898" s="46"/>
      <c r="FP898" s="46"/>
      <c r="FQ898" s="46"/>
      <c r="FR898" s="46"/>
      <c r="FS898" s="46"/>
      <c r="FT898" s="46"/>
      <c r="FU898" s="46"/>
      <c r="FV898" s="46"/>
      <c r="FW898" s="46"/>
      <c r="FX898" s="46"/>
      <c r="FY898" s="46"/>
      <c r="FZ898" s="46"/>
      <c r="GA898" s="46"/>
      <c r="GB898" s="46"/>
      <c r="GC898" s="46"/>
      <c r="GD898" s="46"/>
      <c r="GE898" s="46"/>
      <c r="GF898" s="46"/>
      <c r="GG898" s="46"/>
      <c r="GH898" s="46"/>
      <c r="GI898" s="46"/>
      <c r="GJ898" s="46"/>
      <c r="GK898" s="46"/>
      <c r="GL898" s="46"/>
      <c r="GM898" s="46"/>
      <c r="GN898" s="46"/>
      <c r="GO898" s="46"/>
      <c r="GP898" s="46"/>
      <c r="GQ898" s="46"/>
      <c r="GR898" s="46"/>
      <c r="GS898" s="46"/>
      <c r="GT898" s="46"/>
      <c r="GU898" s="46"/>
      <c r="GV898" s="46"/>
      <c r="GW898" s="46"/>
      <c r="GX898" s="46"/>
      <c r="GY898" s="46"/>
      <c r="GZ898" s="46"/>
      <c r="HA898" s="46"/>
      <c r="HB898" s="46"/>
      <c r="HC898" s="46"/>
      <c r="HD898" s="46"/>
      <c r="HE898" s="46"/>
      <c r="HF898" s="46"/>
      <c r="HG898" s="46"/>
      <c r="HH898" s="46"/>
      <c r="HI898" s="46"/>
      <c r="HJ898" s="46"/>
      <c r="HK898" s="46"/>
      <c r="HL898" s="46"/>
      <c r="HM898" s="46"/>
      <c r="HN898" s="46"/>
      <c r="HO898" s="46"/>
      <c r="HP898" s="46"/>
      <c r="HQ898" s="46"/>
      <c r="HR898" s="46"/>
      <c r="HS898" s="46"/>
      <c r="HT898" s="46"/>
      <c r="HU898" s="46"/>
      <c r="HV898" s="46"/>
      <c r="HW898" s="46"/>
      <c r="HX898" s="46"/>
      <c r="HY898" s="46"/>
      <c r="HZ898" s="46"/>
      <c r="IA898" s="46"/>
      <c r="IB898" s="46"/>
      <c r="IC898" s="46"/>
      <c r="ID898" s="46"/>
      <c r="IE898" s="46"/>
      <c r="IF898" s="46"/>
      <c r="IG898" s="46"/>
      <c r="IH898" s="46"/>
      <c r="II898" s="46"/>
      <c r="IJ898" s="46"/>
      <c r="IK898" s="46"/>
      <c r="IL898" s="46"/>
      <c r="IM898" s="46"/>
      <c r="IN898" s="46"/>
      <c r="IO898" s="46"/>
      <c r="IP898" s="46"/>
      <c r="IQ898" s="46"/>
      <c r="IR898" s="46"/>
      <c r="IS898" s="46"/>
      <c r="IT898" s="46"/>
      <c r="IU898" s="46"/>
      <c r="IV898" s="46"/>
      <c r="IW898" s="46"/>
      <c r="IX898" s="46"/>
      <c r="IY898" s="46"/>
      <c r="IZ898" s="46"/>
      <c r="JA898" s="46"/>
      <c r="JB898" s="46"/>
      <c r="JC898" s="46"/>
      <c r="JD898" s="46"/>
      <c r="JE898" s="46"/>
    </row>
    <row r="899" spans="1:265" s="7" customFormat="1" ht="15" customHeight="1" thickBot="1" x14ac:dyDescent="0.25">
      <c r="A899" s="790"/>
      <c r="B899" s="73" t="s">
        <v>453</v>
      </c>
      <c r="C899" s="113"/>
      <c r="D899" s="892" t="s">
        <v>478</v>
      </c>
      <c r="E899" s="900"/>
      <c r="F899" s="472"/>
      <c r="G899" s="473"/>
      <c r="H899" s="186" t="s">
        <v>509</v>
      </c>
      <c r="I899" s="186" t="s">
        <v>1848</v>
      </c>
      <c r="J899" s="186"/>
      <c r="K899" s="229" t="s">
        <v>1260</v>
      </c>
      <c r="L899" s="229" t="s">
        <v>97</v>
      </c>
      <c r="M899" s="397" t="s">
        <v>392</v>
      </c>
      <c r="N899" s="397" t="s">
        <v>98</v>
      </c>
      <c r="O899" s="229" t="s">
        <v>402</v>
      </c>
      <c r="P899" s="2159">
        <f t="shared" si="71"/>
        <v>4</v>
      </c>
      <c r="Q899" s="297">
        <v>4</v>
      </c>
      <c r="R899" s="298"/>
      <c r="S899" s="298"/>
      <c r="T899" s="298"/>
      <c r="U899" s="298"/>
      <c r="V899" s="298"/>
      <c r="W899" s="299"/>
      <c r="X899" s="72"/>
      <c r="Y899" s="72"/>
      <c r="Z899" s="63"/>
      <c r="AA899" s="46"/>
      <c r="AB899" s="46"/>
      <c r="AC899" s="46" t="str">
        <f t="shared" si="77"/>
        <v/>
      </c>
      <c r="AD899" s="46"/>
      <c r="AE899" s="46"/>
      <c r="AF899" s="2111">
        <f t="shared" si="72"/>
        <v>4</v>
      </c>
      <c r="AG899" s="2111">
        <f t="shared" si="73"/>
        <v>0</v>
      </c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  <c r="BP899" s="46"/>
      <c r="BQ899" s="46"/>
      <c r="BR899" s="46"/>
      <c r="BS899" s="46"/>
      <c r="BT899" s="46"/>
      <c r="BU899" s="46"/>
      <c r="BV899" s="46"/>
      <c r="BW899" s="46"/>
      <c r="BX899" s="46"/>
      <c r="BY899" s="46"/>
      <c r="BZ899" s="46"/>
      <c r="CA899" s="46"/>
      <c r="CB899" s="46"/>
      <c r="CC899" s="46"/>
      <c r="CD899" s="46"/>
      <c r="CE899" s="46"/>
      <c r="CF899" s="46"/>
      <c r="CG899" s="46"/>
      <c r="CH899" s="46"/>
      <c r="CI899" s="46"/>
      <c r="CJ899" s="46"/>
      <c r="CK899" s="46"/>
      <c r="CL899" s="46"/>
      <c r="CM899" s="46"/>
      <c r="CN899" s="46"/>
      <c r="CO899" s="46"/>
      <c r="CP899" s="46"/>
      <c r="CQ899" s="46"/>
      <c r="CR899" s="46"/>
      <c r="CS899" s="46"/>
      <c r="CT899" s="46"/>
      <c r="CU899" s="46"/>
      <c r="CV899" s="46"/>
      <c r="CW899" s="46"/>
      <c r="CX899" s="46"/>
      <c r="CY899" s="46"/>
      <c r="CZ899" s="46"/>
      <c r="DA899" s="46"/>
      <c r="DB899" s="46"/>
      <c r="DC899" s="46"/>
      <c r="DD899" s="46"/>
      <c r="DE899" s="46"/>
      <c r="DF899" s="46"/>
      <c r="DG899" s="46"/>
      <c r="DH899" s="46"/>
      <c r="DI899" s="46"/>
      <c r="DJ899" s="46"/>
      <c r="DK899" s="46"/>
      <c r="DL899" s="46"/>
      <c r="DM899" s="46"/>
      <c r="DN899" s="46"/>
      <c r="DO899" s="46"/>
      <c r="DP899" s="46"/>
      <c r="DQ899" s="46"/>
      <c r="DR899" s="46"/>
      <c r="DS899" s="46"/>
      <c r="DT899" s="46"/>
      <c r="DU899" s="46"/>
      <c r="DV899" s="46"/>
      <c r="DW899" s="46"/>
      <c r="DX899" s="46"/>
      <c r="DY899" s="46"/>
      <c r="DZ899" s="46"/>
      <c r="EA899" s="46"/>
      <c r="EB899" s="46"/>
      <c r="EC899" s="46"/>
      <c r="ED899" s="46"/>
      <c r="EE899" s="46"/>
      <c r="EF899" s="46"/>
      <c r="EG899" s="46"/>
      <c r="EH899" s="46"/>
      <c r="EI899" s="46"/>
      <c r="EJ899" s="46"/>
      <c r="EK899" s="46"/>
      <c r="EL899" s="46"/>
      <c r="EM899" s="46"/>
      <c r="EN899" s="46"/>
      <c r="EO899" s="46"/>
      <c r="EP899" s="46"/>
      <c r="EQ899" s="46"/>
      <c r="ER899" s="46"/>
      <c r="ES899" s="46"/>
      <c r="ET899" s="46"/>
      <c r="EU899" s="46"/>
      <c r="EV899" s="46"/>
      <c r="EW899" s="46"/>
      <c r="EX899" s="46"/>
      <c r="EY899" s="46"/>
      <c r="EZ899" s="46"/>
      <c r="FA899" s="46"/>
      <c r="FB899" s="46"/>
      <c r="FC899" s="46"/>
      <c r="FD899" s="46"/>
      <c r="FE899" s="46"/>
      <c r="FF899" s="46"/>
      <c r="FG899" s="46"/>
      <c r="FH899" s="46"/>
      <c r="FI899" s="46"/>
      <c r="FJ899" s="46"/>
      <c r="FK899" s="46"/>
      <c r="FL899" s="46"/>
      <c r="FM899" s="46"/>
      <c r="FN899" s="46"/>
      <c r="FO899" s="46"/>
      <c r="FP899" s="46"/>
      <c r="FQ899" s="46"/>
      <c r="FR899" s="46"/>
      <c r="FS899" s="46"/>
      <c r="FT899" s="46"/>
      <c r="FU899" s="46"/>
      <c r="FV899" s="46"/>
      <c r="FW899" s="46"/>
      <c r="FX899" s="46"/>
      <c r="FY899" s="46"/>
      <c r="FZ899" s="46"/>
      <c r="GA899" s="46"/>
      <c r="GB899" s="46"/>
      <c r="GC899" s="46"/>
      <c r="GD899" s="46"/>
      <c r="GE899" s="46"/>
      <c r="GF899" s="46"/>
      <c r="GG899" s="46"/>
      <c r="GH899" s="46"/>
      <c r="GI899" s="46"/>
      <c r="GJ899" s="46"/>
      <c r="GK899" s="46"/>
      <c r="GL899" s="46"/>
      <c r="GM899" s="46"/>
      <c r="GN899" s="46"/>
      <c r="GO899" s="46"/>
      <c r="GP899" s="46"/>
      <c r="GQ899" s="46"/>
      <c r="GR899" s="46"/>
      <c r="GS899" s="46"/>
      <c r="GT899" s="46"/>
      <c r="GU899" s="46"/>
      <c r="GV899" s="46"/>
      <c r="GW899" s="46"/>
      <c r="GX899" s="46"/>
      <c r="GY899" s="46"/>
      <c r="GZ899" s="46"/>
      <c r="HA899" s="46"/>
      <c r="HB899" s="46"/>
      <c r="HC899" s="46"/>
      <c r="HD899" s="46"/>
      <c r="HE899" s="46"/>
      <c r="HF899" s="46"/>
      <c r="HG899" s="46"/>
      <c r="HH899" s="46"/>
      <c r="HI899" s="46"/>
      <c r="HJ899" s="46"/>
      <c r="HK899" s="46"/>
      <c r="HL899" s="46"/>
      <c r="HM899" s="46"/>
      <c r="HN899" s="46"/>
      <c r="HO899" s="46"/>
      <c r="HP899" s="46"/>
      <c r="HQ899" s="46"/>
      <c r="HR899" s="46"/>
      <c r="HS899" s="46"/>
      <c r="HT899" s="46"/>
      <c r="HU899" s="46"/>
      <c r="HV899" s="46"/>
      <c r="HW899" s="46"/>
      <c r="HX899" s="46"/>
      <c r="HY899" s="46"/>
      <c r="HZ899" s="46"/>
      <c r="IA899" s="46"/>
      <c r="IB899" s="46"/>
      <c r="IC899" s="46"/>
      <c r="ID899" s="46"/>
      <c r="IE899" s="46"/>
      <c r="IF899" s="46"/>
      <c r="IG899" s="46"/>
      <c r="IH899" s="46"/>
      <c r="II899" s="46"/>
      <c r="IJ899" s="46"/>
      <c r="IK899" s="46"/>
      <c r="IL899" s="46"/>
      <c r="IM899" s="46"/>
      <c r="IN899" s="46"/>
      <c r="IO899" s="46"/>
      <c r="IP899" s="46"/>
      <c r="IQ899" s="46"/>
      <c r="IR899" s="46"/>
      <c r="IS899" s="46"/>
      <c r="IT899" s="46"/>
      <c r="IU899" s="46"/>
      <c r="IV899" s="46"/>
      <c r="IW899" s="46"/>
      <c r="IX899" s="46"/>
      <c r="IY899" s="46"/>
      <c r="IZ899" s="46"/>
      <c r="JA899" s="46"/>
      <c r="JB899" s="46"/>
      <c r="JC899" s="46"/>
      <c r="JD899" s="46"/>
      <c r="JE899" s="46"/>
    </row>
    <row r="900" spans="1:265" s="7" customFormat="1" ht="15" customHeight="1" thickBot="1" x14ac:dyDescent="0.25">
      <c r="A900" s="790"/>
      <c r="B900" s="73" t="s">
        <v>453</v>
      </c>
      <c r="C900" s="113"/>
      <c r="D900" s="892" t="s">
        <v>478</v>
      </c>
      <c r="E900" s="900"/>
      <c r="F900" s="472"/>
      <c r="G900" s="473"/>
      <c r="H900" s="186" t="s">
        <v>509</v>
      </c>
      <c r="I900" s="184" t="s">
        <v>1848</v>
      </c>
      <c r="J900" s="184"/>
      <c r="K900" s="225" t="s">
        <v>1121</v>
      </c>
      <c r="L900" s="225" t="s">
        <v>97</v>
      </c>
      <c r="M900" s="397">
        <v>3</v>
      </c>
      <c r="N900" s="397" t="s">
        <v>24</v>
      </c>
      <c r="O900" s="225" t="s">
        <v>402</v>
      </c>
      <c r="P900" s="2159">
        <f t="shared" si="71"/>
        <v>4</v>
      </c>
      <c r="Q900" s="297">
        <v>4</v>
      </c>
      <c r="R900" s="298"/>
      <c r="S900" s="298"/>
      <c r="T900" s="298"/>
      <c r="U900" s="298"/>
      <c r="V900" s="298"/>
      <c r="W900" s="299"/>
      <c r="X900" s="72"/>
      <c r="Y900" s="72"/>
      <c r="Z900" s="63"/>
      <c r="AA900" s="46"/>
      <c r="AB900" s="46"/>
      <c r="AC900" s="46" t="str">
        <f t="shared" si="77"/>
        <v/>
      </c>
      <c r="AD900" s="46"/>
      <c r="AE900" s="46"/>
      <c r="AF900" s="2111">
        <f t="shared" si="72"/>
        <v>4</v>
      </c>
      <c r="AG900" s="2111">
        <f t="shared" si="73"/>
        <v>0</v>
      </c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  <c r="BP900" s="46"/>
      <c r="BQ900" s="46"/>
      <c r="BR900" s="46"/>
      <c r="BS900" s="46"/>
      <c r="BT900" s="46"/>
      <c r="BU900" s="46"/>
      <c r="BV900" s="46"/>
      <c r="BW900" s="46"/>
      <c r="BX900" s="46"/>
      <c r="BY900" s="46"/>
      <c r="BZ900" s="46"/>
      <c r="CA900" s="46"/>
      <c r="CB900" s="46"/>
      <c r="CC900" s="46"/>
      <c r="CD900" s="46"/>
      <c r="CE900" s="46"/>
      <c r="CF900" s="46"/>
      <c r="CG900" s="46"/>
      <c r="CH900" s="46"/>
      <c r="CI900" s="46"/>
      <c r="CJ900" s="46"/>
      <c r="CK900" s="46"/>
      <c r="CL900" s="46"/>
      <c r="CM900" s="46"/>
      <c r="CN900" s="46"/>
      <c r="CO900" s="46"/>
      <c r="CP900" s="46"/>
      <c r="CQ900" s="46"/>
      <c r="CR900" s="46"/>
      <c r="CS900" s="46"/>
      <c r="CT900" s="46"/>
      <c r="CU900" s="46"/>
      <c r="CV900" s="46"/>
      <c r="CW900" s="46"/>
      <c r="CX900" s="46"/>
      <c r="CY900" s="46"/>
      <c r="CZ900" s="46"/>
      <c r="DA900" s="46"/>
      <c r="DB900" s="46"/>
      <c r="DC900" s="46"/>
      <c r="DD900" s="46"/>
      <c r="DE900" s="46"/>
      <c r="DF900" s="46"/>
      <c r="DG900" s="46"/>
      <c r="DH900" s="46"/>
      <c r="DI900" s="46"/>
      <c r="DJ900" s="46"/>
      <c r="DK900" s="46"/>
      <c r="DL900" s="46"/>
      <c r="DM900" s="46"/>
      <c r="DN900" s="46"/>
      <c r="DO900" s="46"/>
      <c r="DP900" s="46"/>
      <c r="DQ900" s="46"/>
      <c r="DR900" s="46"/>
      <c r="DS900" s="46"/>
      <c r="DT900" s="46"/>
      <c r="DU900" s="46"/>
      <c r="DV900" s="46"/>
      <c r="DW900" s="46"/>
      <c r="DX900" s="46"/>
      <c r="DY900" s="46"/>
      <c r="DZ900" s="46"/>
      <c r="EA900" s="46"/>
      <c r="EB900" s="46"/>
      <c r="EC900" s="46"/>
      <c r="ED900" s="46"/>
      <c r="EE900" s="46"/>
      <c r="EF900" s="46"/>
      <c r="EG900" s="46"/>
      <c r="EH900" s="46"/>
      <c r="EI900" s="46"/>
      <c r="EJ900" s="46"/>
      <c r="EK900" s="46"/>
      <c r="EL900" s="46"/>
      <c r="EM900" s="46"/>
      <c r="EN900" s="46"/>
      <c r="EO900" s="46"/>
      <c r="EP900" s="46"/>
      <c r="EQ900" s="46"/>
      <c r="ER900" s="46"/>
      <c r="ES900" s="46"/>
      <c r="ET900" s="46"/>
      <c r="EU900" s="46"/>
      <c r="EV900" s="46"/>
      <c r="EW900" s="46"/>
      <c r="EX900" s="46"/>
      <c r="EY900" s="46"/>
      <c r="EZ900" s="46"/>
      <c r="FA900" s="46"/>
      <c r="FB900" s="46"/>
      <c r="FC900" s="46"/>
      <c r="FD900" s="46"/>
      <c r="FE900" s="46"/>
      <c r="FF900" s="46"/>
      <c r="FG900" s="46"/>
      <c r="FH900" s="46"/>
      <c r="FI900" s="46"/>
      <c r="FJ900" s="46"/>
      <c r="FK900" s="46"/>
      <c r="FL900" s="46"/>
      <c r="FM900" s="46"/>
      <c r="FN900" s="46"/>
      <c r="FO900" s="46"/>
      <c r="FP900" s="46"/>
      <c r="FQ900" s="46"/>
      <c r="FR900" s="46"/>
      <c r="FS900" s="46"/>
      <c r="FT900" s="46"/>
      <c r="FU900" s="46"/>
      <c r="FV900" s="46"/>
      <c r="FW900" s="46"/>
      <c r="FX900" s="46"/>
      <c r="FY900" s="46"/>
      <c r="FZ900" s="46"/>
      <c r="GA900" s="46"/>
      <c r="GB900" s="46"/>
      <c r="GC900" s="46"/>
      <c r="GD900" s="46"/>
      <c r="GE900" s="46"/>
      <c r="GF900" s="46"/>
      <c r="GG900" s="46"/>
      <c r="GH900" s="46"/>
      <c r="GI900" s="46"/>
      <c r="GJ900" s="46"/>
      <c r="GK900" s="46"/>
      <c r="GL900" s="46"/>
      <c r="GM900" s="46"/>
      <c r="GN900" s="46"/>
      <c r="GO900" s="46"/>
      <c r="GP900" s="46"/>
      <c r="GQ900" s="46"/>
      <c r="GR900" s="46"/>
      <c r="GS900" s="46"/>
      <c r="GT900" s="46"/>
      <c r="GU900" s="46"/>
      <c r="GV900" s="46"/>
      <c r="GW900" s="46"/>
      <c r="GX900" s="46"/>
      <c r="GY900" s="46"/>
      <c r="GZ900" s="46"/>
      <c r="HA900" s="46"/>
      <c r="HB900" s="46"/>
      <c r="HC900" s="46"/>
      <c r="HD900" s="46"/>
      <c r="HE900" s="46"/>
      <c r="HF900" s="46"/>
      <c r="HG900" s="46"/>
      <c r="HH900" s="46"/>
      <c r="HI900" s="46"/>
      <c r="HJ900" s="46"/>
      <c r="HK900" s="46"/>
      <c r="HL900" s="46"/>
      <c r="HM900" s="46"/>
      <c r="HN900" s="46"/>
      <c r="HO900" s="46"/>
      <c r="HP900" s="46"/>
      <c r="HQ900" s="46"/>
      <c r="HR900" s="46"/>
      <c r="HS900" s="46"/>
      <c r="HT900" s="46"/>
      <c r="HU900" s="46"/>
      <c r="HV900" s="46"/>
      <c r="HW900" s="46"/>
      <c r="HX900" s="46"/>
      <c r="HY900" s="46"/>
      <c r="HZ900" s="46"/>
      <c r="IA900" s="46"/>
      <c r="IB900" s="46"/>
      <c r="IC900" s="46"/>
      <c r="ID900" s="46"/>
      <c r="IE900" s="46"/>
      <c r="IF900" s="46"/>
      <c r="IG900" s="46"/>
      <c r="IH900" s="46"/>
      <c r="II900" s="46"/>
      <c r="IJ900" s="46"/>
      <c r="IK900" s="46"/>
      <c r="IL900" s="46"/>
      <c r="IM900" s="46"/>
      <c r="IN900" s="46"/>
      <c r="IO900" s="46"/>
      <c r="IP900" s="46"/>
      <c r="IQ900" s="46"/>
      <c r="IR900" s="46"/>
      <c r="IS900" s="46"/>
      <c r="IT900" s="46"/>
      <c r="IU900" s="46"/>
      <c r="IV900" s="46"/>
      <c r="IW900" s="46"/>
      <c r="IX900" s="46"/>
      <c r="IY900" s="46"/>
      <c r="IZ900" s="46"/>
      <c r="JA900" s="46"/>
      <c r="JB900" s="46"/>
      <c r="JC900" s="46"/>
      <c r="JD900" s="46"/>
      <c r="JE900" s="46"/>
    </row>
    <row r="901" spans="1:265" s="7" customFormat="1" ht="15" customHeight="1" thickBot="1" x14ac:dyDescent="0.25">
      <c r="A901" s="790"/>
      <c r="B901" s="73" t="s">
        <v>453</v>
      </c>
      <c r="C901" s="113"/>
      <c r="D901" s="892" t="s">
        <v>478</v>
      </c>
      <c r="E901" s="900"/>
      <c r="F901" s="472"/>
      <c r="G901" s="473"/>
      <c r="H901" s="186" t="s">
        <v>509</v>
      </c>
      <c r="I901" s="186" t="s">
        <v>1848</v>
      </c>
      <c r="J901" s="186"/>
      <c r="K901" s="229" t="s">
        <v>1133</v>
      </c>
      <c r="L901" s="229" t="s">
        <v>97</v>
      </c>
      <c r="M901" s="397" t="s">
        <v>393</v>
      </c>
      <c r="N901" s="397" t="s">
        <v>24</v>
      </c>
      <c r="O901" s="229" t="s">
        <v>402</v>
      </c>
      <c r="P901" s="2159">
        <f t="shared" si="71"/>
        <v>4</v>
      </c>
      <c r="Q901" s="297">
        <v>4</v>
      </c>
      <c r="R901" s="298"/>
      <c r="S901" s="298"/>
      <c r="T901" s="298"/>
      <c r="U901" s="298"/>
      <c r="V901" s="298"/>
      <c r="W901" s="299"/>
      <c r="X901" s="72"/>
      <c r="Y901" s="72"/>
      <c r="Z901" s="63"/>
      <c r="AA901" s="46"/>
      <c r="AB901" s="46"/>
      <c r="AC901" s="46" t="str">
        <f t="shared" si="77"/>
        <v/>
      </c>
      <c r="AD901" s="46"/>
      <c r="AE901" s="46"/>
      <c r="AF901" s="2111">
        <f t="shared" si="72"/>
        <v>4</v>
      </c>
      <c r="AG901" s="2111">
        <f t="shared" si="73"/>
        <v>0</v>
      </c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  <c r="BP901" s="46"/>
      <c r="BQ901" s="46"/>
      <c r="BR901" s="46"/>
      <c r="BS901" s="46"/>
      <c r="BT901" s="46"/>
      <c r="BU901" s="46"/>
      <c r="BV901" s="46"/>
      <c r="BW901" s="46"/>
      <c r="BX901" s="46"/>
      <c r="BY901" s="46"/>
      <c r="BZ901" s="46"/>
      <c r="CA901" s="46"/>
      <c r="CB901" s="46"/>
      <c r="CC901" s="46"/>
      <c r="CD901" s="46"/>
      <c r="CE901" s="46"/>
      <c r="CF901" s="46"/>
      <c r="CG901" s="46"/>
      <c r="CH901" s="46"/>
      <c r="CI901" s="46"/>
      <c r="CJ901" s="46"/>
      <c r="CK901" s="46"/>
      <c r="CL901" s="46"/>
      <c r="CM901" s="46"/>
      <c r="CN901" s="46"/>
      <c r="CO901" s="46"/>
      <c r="CP901" s="46"/>
      <c r="CQ901" s="46"/>
      <c r="CR901" s="46"/>
      <c r="CS901" s="46"/>
      <c r="CT901" s="46"/>
      <c r="CU901" s="46"/>
      <c r="CV901" s="46"/>
      <c r="CW901" s="46"/>
      <c r="CX901" s="46"/>
      <c r="CY901" s="46"/>
      <c r="CZ901" s="46"/>
      <c r="DA901" s="46"/>
      <c r="DB901" s="46"/>
      <c r="DC901" s="46"/>
      <c r="DD901" s="46"/>
      <c r="DE901" s="46"/>
      <c r="DF901" s="46"/>
      <c r="DG901" s="46"/>
      <c r="DH901" s="46"/>
      <c r="DI901" s="46"/>
      <c r="DJ901" s="46"/>
      <c r="DK901" s="46"/>
      <c r="DL901" s="46"/>
      <c r="DM901" s="46"/>
      <c r="DN901" s="46"/>
      <c r="DO901" s="46"/>
      <c r="DP901" s="46"/>
      <c r="DQ901" s="46"/>
      <c r="DR901" s="46"/>
      <c r="DS901" s="46"/>
      <c r="DT901" s="46"/>
      <c r="DU901" s="46"/>
      <c r="DV901" s="46"/>
      <c r="DW901" s="46"/>
      <c r="DX901" s="46"/>
      <c r="DY901" s="46"/>
      <c r="DZ901" s="46"/>
      <c r="EA901" s="46"/>
      <c r="EB901" s="46"/>
      <c r="EC901" s="46"/>
      <c r="ED901" s="46"/>
      <c r="EE901" s="46"/>
      <c r="EF901" s="46"/>
      <c r="EG901" s="46"/>
      <c r="EH901" s="46"/>
      <c r="EI901" s="46"/>
      <c r="EJ901" s="46"/>
      <c r="EK901" s="46"/>
      <c r="EL901" s="46"/>
      <c r="EM901" s="46"/>
      <c r="EN901" s="46"/>
      <c r="EO901" s="46"/>
      <c r="EP901" s="46"/>
      <c r="EQ901" s="46"/>
      <c r="ER901" s="46"/>
      <c r="ES901" s="46"/>
      <c r="ET901" s="46"/>
      <c r="EU901" s="46"/>
      <c r="EV901" s="46"/>
      <c r="EW901" s="46"/>
      <c r="EX901" s="46"/>
      <c r="EY901" s="46"/>
      <c r="EZ901" s="46"/>
      <c r="FA901" s="46"/>
      <c r="FB901" s="46"/>
      <c r="FC901" s="46"/>
      <c r="FD901" s="46"/>
      <c r="FE901" s="46"/>
      <c r="FF901" s="46"/>
      <c r="FG901" s="46"/>
      <c r="FH901" s="46"/>
      <c r="FI901" s="46"/>
      <c r="FJ901" s="46"/>
      <c r="FK901" s="46"/>
      <c r="FL901" s="46"/>
      <c r="FM901" s="46"/>
      <c r="FN901" s="46"/>
      <c r="FO901" s="46"/>
      <c r="FP901" s="46"/>
      <c r="FQ901" s="46"/>
      <c r="FR901" s="46"/>
      <c r="FS901" s="46"/>
      <c r="FT901" s="46"/>
      <c r="FU901" s="46"/>
      <c r="FV901" s="46"/>
      <c r="FW901" s="46"/>
      <c r="FX901" s="46"/>
      <c r="FY901" s="46"/>
      <c r="FZ901" s="46"/>
      <c r="GA901" s="46"/>
      <c r="GB901" s="46"/>
      <c r="GC901" s="46"/>
      <c r="GD901" s="46"/>
      <c r="GE901" s="46"/>
      <c r="GF901" s="46"/>
      <c r="GG901" s="46"/>
      <c r="GH901" s="46"/>
      <c r="GI901" s="46"/>
      <c r="GJ901" s="46"/>
      <c r="GK901" s="46"/>
      <c r="GL901" s="46"/>
      <c r="GM901" s="46"/>
      <c r="GN901" s="46"/>
      <c r="GO901" s="46"/>
      <c r="GP901" s="46"/>
      <c r="GQ901" s="46"/>
      <c r="GR901" s="46"/>
      <c r="GS901" s="46"/>
      <c r="GT901" s="46"/>
      <c r="GU901" s="46"/>
      <c r="GV901" s="46"/>
      <c r="GW901" s="46"/>
      <c r="GX901" s="46"/>
      <c r="GY901" s="46"/>
      <c r="GZ901" s="46"/>
      <c r="HA901" s="46"/>
      <c r="HB901" s="46"/>
      <c r="HC901" s="46"/>
      <c r="HD901" s="46"/>
      <c r="HE901" s="46"/>
      <c r="HF901" s="46"/>
      <c r="HG901" s="46"/>
      <c r="HH901" s="46"/>
      <c r="HI901" s="46"/>
      <c r="HJ901" s="46"/>
      <c r="HK901" s="46"/>
      <c r="HL901" s="46"/>
      <c r="HM901" s="46"/>
      <c r="HN901" s="46"/>
      <c r="HO901" s="46"/>
      <c r="HP901" s="46"/>
      <c r="HQ901" s="46"/>
      <c r="HR901" s="46"/>
      <c r="HS901" s="46"/>
      <c r="HT901" s="46"/>
      <c r="HU901" s="46"/>
      <c r="HV901" s="46"/>
      <c r="HW901" s="46"/>
      <c r="HX901" s="46"/>
      <c r="HY901" s="46"/>
      <c r="HZ901" s="46"/>
      <c r="IA901" s="46"/>
      <c r="IB901" s="46"/>
      <c r="IC901" s="46"/>
      <c r="ID901" s="46"/>
      <c r="IE901" s="46"/>
      <c r="IF901" s="46"/>
      <c r="IG901" s="46"/>
      <c r="IH901" s="46"/>
      <c r="II901" s="46"/>
      <c r="IJ901" s="46"/>
      <c r="IK901" s="46"/>
      <c r="IL901" s="46"/>
      <c r="IM901" s="46"/>
      <c r="IN901" s="46"/>
      <c r="IO901" s="46"/>
      <c r="IP901" s="46"/>
      <c r="IQ901" s="46"/>
      <c r="IR901" s="46"/>
      <c r="IS901" s="46"/>
      <c r="IT901" s="46"/>
      <c r="IU901" s="46"/>
      <c r="IV901" s="46"/>
      <c r="IW901" s="46"/>
      <c r="IX901" s="46"/>
      <c r="IY901" s="46"/>
      <c r="IZ901" s="46"/>
      <c r="JA901" s="46"/>
      <c r="JB901" s="46"/>
      <c r="JC901" s="46"/>
      <c r="JD901" s="46"/>
      <c r="JE901" s="46"/>
    </row>
    <row r="902" spans="1:265" s="7" customFormat="1" ht="15" customHeight="1" thickBot="1" x14ac:dyDescent="0.25">
      <c r="A902" s="790"/>
      <c r="B902" s="73" t="s">
        <v>453</v>
      </c>
      <c r="C902" s="113"/>
      <c r="D902" s="892" t="s">
        <v>478</v>
      </c>
      <c r="E902" s="900"/>
      <c r="F902" s="472"/>
      <c r="G902" s="473"/>
      <c r="H902" s="186" t="s">
        <v>509</v>
      </c>
      <c r="I902" s="186" t="s">
        <v>1848</v>
      </c>
      <c r="J902" s="186"/>
      <c r="K902" s="229" t="s">
        <v>1133</v>
      </c>
      <c r="L902" s="229" t="s">
        <v>97</v>
      </c>
      <c r="M902" s="397" t="s">
        <v>393</v>
      </c>
      <c r="N902" s="397" t="s">
        <v>98</v>
      </c>
      <c r="O902" s="229" t="s">
        <v>402</v>
      </c>
      <c r="P902" s="2159">
        <f t="shared" si="71"/>
        <v>4</v>
      </c>
      <c r="Q902" s="297">
        <v>4</v>
      </c>
      <c r="R902" s="298"/>
      <c r="S902" s="298"/>
      <c r="T902" s="298"/>
      <c r="U902" s="298"/>
      <c r="V902" s="298"/>
      <c r="W902" s="299"/>
      <c r="X902" s="274"/>
      <c r="Y902" s="274"/>
      <c r="Z902" s="63"/>
      <c r="AA902" s="46"/>
      <c r="AB902" s="46"/>
      <c r="AC902" s="46" t="str">
        <f t="shared" si="77"/>
        <v/>
      </c>
      <c r="AD902" s="46"/>
      <c r="AE902" s="46"/>
      <c r="AF902" s="2111">
        <f t="shared" si="72"/>
        <v>4</v>
      </c>
      <c r="AG902" s="2111">
        <f t="shared" si="73"/>
        <v>0</v>
      </c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6"/>
      <c r="CG902" s="46"/>
      <c r="CH902" s="46"/>
      <c r="CI902" s="46"/>
      <c r="CJ902" s="46"/>
      <c r="CK902" s="46"/>
      <c r="CL902" s="46"/>
      <c r="CM902" s="46"/>
      <c r="CN902" s="46"/>
      <c r="CO902" s="46"/>
      <c r="CP902" s="46"/>
      <c r="CQ902" s="46"/>
      <c r="CR902" s="46"/>
      <c r="CS902" s="46"/>
      <c r="CT902" s="46"/>
      <c r="CU902" s="46"/>
      <c r="CV902" s="46"/>
      <c r="CW902" s="46"/>
      <c r="CX902" s="46"/>
      <c r="CY902" s="46"/>
      <c r="CZ902" s="46"/>
      <c r="DA902" s="46"/>
      <c r="DB902" s="46"/>
      <c r="DC902" s="46"/>
      <c r="DD902" s="46"/>
      <c r="DE902" s="46"/>
      <c r="DF902" s="46"/>
      <c r="DG902" s="46"/>
      <c r="DH902" s="46"/>
      <c r="DI902" s="46"/>
      <c r="DJ902" s="46"/>
      <c r="DK902" s="46"/>
      <c r="DL902" s="46"/>
      <c r="DM902" s="46"/>
      <c r="DN902" s="46"/>
      <c r="DO902" s="46"/>
      <c r="DP902" s="46"/>
      <c r="DQ902" s="46"/>
      <c r="DR902" s="46"/>
      <c r="DS902" s="46"/>
      <c r="DT902" s="46"/>
      <c r="DU902" s="46"/>
      <c r="DV902" s="46"/>
      <c r="DW902" s="46"/>
      <c r="DX902" s="46"/>
      <c r="DY902" s="46"/>
      <c r="DZ902" s="46"/>
      <c r="EA902" s="46"/>
      <c r="EB902" s="46"/>
      <c r="EC902" s="46"/>
      <c r="ED902" s="46"/>
      <c r="EE902" s="46"/>
      <c r="EF902" s="46"/>
      <c r="EG902" s="46"/>
      <c r="EH902" s="46"/>
      <c r="EI902" s="46"/>
      <c r="EJ902" s="46"/>
      <c r="EK902" s="46"/>
      <c r="EL902" s="46"/>
      <c r="EM902" s="46"/>
      <c r="EN902" s="46"/>
      <c r="EO902" s="46"/>
      <c r="EP902" s="46"/>
      <c r="EQ902" s="46"/>
      <c r="ER902" s="46"/>
      <c r="ES902" s="46"/>
      <c r="ET902" s="46"/>
      <c r="EU902" s="46"/>
      <c r="EV902" s="46"/>
      <c r="EW902" s="46"/>
      <c r="EX902" s="46"/>
      <c r="EY902" s="46"/>
      <c r="EZ902" s="46"/>
      <c r="FA902" s="46"/>
      <c r="FB902" s="46"/>
      <c r="FC902" s="46"/>
      <c r="FD902" s="46"/>
      <c r="FE902" s="46"/>
      <c r="FF902" s="46"/>
      <c r="FG902" s="46"/>
      <c r="FH902" s="46"/>
      <c r="FI902" s="46"/>
      <c r="FJ902" s="46"/>
      <c r="FK902" s="46"/>
      <c r="FL902" s="46"/>
      <c r="FM902" s="46"/>
      <c r="FN902" s="46"/>
      <c r="FO902" s="46"/>
      <c r="FP902" s="46"/>
      <c r="FQ902" s="46"/>
      <c r="FR902" s="46"/>
      <c r="FS902" s="46"/>
      <c r="FT902" s="46"/>
      <c r="FU902" s="46"/>
      <c r="FV902" s="46"/>
      <c r="FW902" s="46"/>
      <c r="FX902" s="46"/>
      <c r="FY902" s="46"/>
      <c r="FZ902" s="46"/>
      <c r="GA902" s="46"/>
      <c r="GB902" s="46"/>
      <c r="GC902" s="46"/>
      <c r="GD902" s="46"/>
      <c r="GE902" s="46"/>
      <c r="GF902" s="46"/>
      <c r="GG902" s="46"/>
      <c r="GH902" s="46"/>
      <c r="GI902" s="46"/>
      <c r="GJ902" s="46"/>
      <c r="GK902" s="46"/>
      <c r="GL902" s="46"/>
      <c r="GM902" s="46"/>
      <c r="GN902" s="46"/>
      <c r="GO902" s="46"/>
      <c r="GP902" s="46"/>
      <c r="GQ902" s="46"/>
      <c r="GR902" s="46"/>
      <c r="GS902" s="46"/>
      <c r="GT902" s="46"/>
      <c r="GU902" s="46"/>
      <c r="GV902" s="46"/>
      <c r="GW902" s="46"/>
      <c r="GX902" s="46"/>
      <c r="GY902" s="46"/>
      <c r="GZ902" s="46"/>
      <c r="HA902" s="46"/>
      <c r="HB902" s="46"/>
      <c r="HC902" s="46"/>
      <c r="HD902" s="46"/>
      <c r="HE902" s="46"/>
      <c r="HF902" s="46"/>
      <c r="HG902" s="46"/>
      <c r="HH902" s="46"/>
      <c r="HI902" s="46"/>
      <c r="HJ902" s="46"/>
      <c r="HK902" s="46"/>
      <c r="HL902" s="46"/>
      <c r="HM902" s="46"/>
      <c r="HN902" s="46"/>
      <c r="HO902" s="46"/>
      <c r="HP902" s="46"/>
      <c r="HQ902" s="46"/>
      <c r="HR902" s="46"/>
      <c r="HS902" s="46"/>
      <c r="HT902" s="46"/>
      <c r="HU902" s="46"/>
      <c r="HV902" s="46"/>
      <c r="HW902" s="46"/>
      <c r="HX902" s="46"/>
      <c r="HY902" s="46"/>
      <c r="HZ902" s="46"/>
      <c r="IA902" s="46"/>
      <c r="IB902" s="46"/>
      <c r="IC902" s="46"/>
      <c r="ID902" s="46"/>
      <c r="IE902" s="46"/>
      <c r="IF902" s="46"/>
      <c r="IG902" s="46"/>
      <c r="IH902" s="46"/>
      <c r="II902" s="46"/>
      <c r="IJ902" s="46"/>
      <c r="IK902" s="46"/>
      <c r="IL902" s="46"/>
      <c r="IM902" s="46"/>
      <c r="IN902" s="46"/>
      <c r="IO902" s="46"/>
      <c r="IP902" s="46"/>
      <c r="IQ902" s="46"/>
      <c r="IR902" s="46"/>
      <c r="IS902" s="46"/>
      <c r="IT902" s="46"/>
      <c r="IU902" s="46"/>
      <c r="IV902" s="46"/>
      <c r="IW902" s="46"/>
      <c r="IX902" s="46"/>
      <c r="IY902" s="46"/>
      <c r="IZ902" s="46"/>
      <c r="JA902" s="46"/>
      <c r="JB902" s="46"/>
      <c r="JC902" s="46"/>
      <c r="JD902" s="46"/>
      <c r="JE902" s="46"/>
    </row>
    <row r="903" spans="1:265" s="7" customFormat="1" ht="15" customHeight="1" thickBot="1" x14ac:dyDescent="0.25">
      <c r="A903" s="790"/>
      <c r="B903" s="73" t="s">
        <v>453</v>
      </c>
      <c r="C903" s="113"/>
      <c r="D903" s="892" t="s">
        <v>478</v>
      </c>
      <c r="E903" s="900"/>
      <c r="F903" s="472"/>
      <c r="G903" s="473"/>
      <c r="H903" s="186" t="s">
        <v>509</v>
      </c>
      <c r="I903" s="186" t="s">
        <v>511</v>
      </c>
      <c r="J903" s="1756" t="s">
        <v>1424</v>
      </c>
      <c r="K903" s="229" t="s">
        <v>1507</v>
      </c>
      <c r="L903" s="229"/>
      <c r="M903" s="397"/>
      <c r="N903" s="397"/>
      <c r="O903" s="229"/>
      <c r="P903" s="2159">
        <f t="shared" ref="P903:P966" si="78">SUM(Q903:R903)</f>
        <v>0</v>
      </c>
      <c r="Q903" s="297"/>
      <c r="R903" s="298"/>
      <c r="S903" s="298"/>
      <c r="T903" s="298"/>
      <c r="U903" s="298"/>
      <c r="V903" s="298"/>
      <c r="W903" s="299">
        <v>4</v>
      </c>
      <c r="X903" s="72"/>
      <c r="Y903" s="72"/>
      <c r="Z903" s="63"/>
      <c r="AA903" s="46"/>
      <c r="AB903" s="46"/>
      <c r="AC903" s="46" t="str">
        <f t="shared" si="77"/>
        <v/>
      </c>
      <c r="AD903" s="46"/>
      <c r="AE903" s="46"/>
      <c r="AF903" s="2111">
        <f t="shared" si="72"/>
        <v>0</v>
      </c>
      <c r="AG903" s="2111">
        <f t="shared" si="73"/>
        <v>4</v>
      </c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  <c r="BP903" s="46"/>
      <c r="BQ903" s="46"/>
      <c r="BR903" s="46"/>
      <c r="BS903" s="46"/>
      <c r="BT903" s="46"/>
      <c r="BU903" s="46"/>
      <c r="BV903" s="46"/>
      <c r="BW903" s="46"/>
      <c r="BX903" s="46"/>
      <c r="BY903" s="46"/>
      <c r="BZ903" s="46"/>
      <c r="CA903" s="46"/>
      <c r="CB903" s="46"/>
      <c r="CC903" s="46"/>
      <c r="CD903" s="46"/>
      <c r="CE903" s="46"/>
      <c r="CF903" s="46"/>
      <c r="CG903" s="46"/>
      <c r="CH903" s="46"/>
      <c r="CI903" s="46"/>
      <c r="CJ903" s="46"/>
      <c r="CK903" s="46"/>
      <c r="CL903" s="46"/>
      <c r="CM903" s="46"/>
      <c r="CN903" s="46"/>
      <c r="CO903" s="46"/>
      <c r="CP903" s="46"/>
      <c r="CQ903" s="46"/>
      <c r="CR903" s="46"/>
      <c r="CS903" s="46"/>
      <c r="CT903" s="46"/>
      <c r="CU903" s="46"/>
      <c r="CV903" s="46"/>
      <c r="CW903" s="46"/>
      <c r="CX903" s="46"/>
      <c r="CY903" s="46"/>
      <c r="CZ903" s="46"/>
      <c r="DA903" s="46"/>
      <c r="DB903" s="46"/>
      <c r="DC903" s="46"/>
      <c r="DD903" s="46"/>
      <c r="DE903" s="46"/>
      <c r="DF903" s="46"/>
      <c r="DG903" s="46"/>
      <c r="DH903" s="46"/>
      <c r="DI903" s="46"/>
      <c r="DJ903" s="46"/>
      <c r="DK903" s="46"/>
      <c r="DL903" s="46"/>
      <c r="DM903" s="46"/>
      <c r="DN903" s="46"/>
      <c r="DO903" s="46"/>
      <c r="DP903" s="46"/>
      <c r="DQ903" s="46"/>
      <c r="DR903" s="46"/>
      <c r="DS903" s="46"/>
      <c r="DT903" s="46"/>
      <c r="DU903" s="46"/>
      <c r="DV903" s="46"/>
      <c r="DW903" s="46"/>
      <c r="DX903" s="46"/>
      <c r="DY903" s="46"/>
      <c r="DZ903" s="46"/>
      <c r="EA903" s="46"/>
      <c r="EB903" s="46"/>
      <c r="EC903" s="46"/>
      <c r="ED903" s="46"/>
      <c r="EE903" s="46"/>
      <c r="EF903" s="46"/>
      <c r="EG903" s="46"/>
      <c r="EH903" s="46"/>
      <c r="EI903" s="46"/>
      <c r="EJ903" s="46"/>
      <c r="EK903" s="46"/>
      <c r="EL903" s="46"/>
      <c r="EM903" s="46"/>
      <c r="EN903" s="46"/>
      <c r="EO903" s="46"/>
      <c r="EP903" s="46"/>
      <c r="EQ903" s="46"/>
      <c r="ER903" s="46"/>
      <c r="ES903" s="46"/>
      <c r="ET903" s="46"/>
      <c r="EU903" s="46"/>
      <c r="EV903" s="46"/>
      <c r="EW903" s="46"/>
      <c r="EX903" s="46"/>
      <c r="EY903" s="46"/>
      <c r="EZ903" s="46"/>
      <c r="FA903" s="46"/>
      <c r="FB903" s="46"/>
      <c r="FC903" s="46"/>
      <c r="FD903" s="46"/>
      <c r="FE903" s="46"/>
      <c r="FF903" s="46"/>
      <c r="FG903" s="46"/>
      <c r="FH903" s="46"/>
      <c r="FI903" s="46"/>
      <c r="FJ903" s="46"/>
      <c r="FK903" s="46"/>
      <c r="FL903" s="46"/>
      <c r="FM903" s="46"/>
      <c r="FN903" s="46"/>
      <c r="FO903" s="46"/>
      <c r="FP903" s="46"/>
      <c r="FQ903" s="46"/>
      <c r="FR903" s="46"/>
      <c r="FS903" s="46"/>
      <c r="FT903" s="46"/>
      <c r="FU903" s="46"/>
      <c r="FV903" s="46"/>
      <c r="FW903" s="46"/>
      <c r="FX903" s="46"/>
      <c r="FY903" s="46"/>
      <c r="FZ903" s="46"/>
      <c r="GA903" s="46"/>
      <c r="GB903" s="46"/>
      <c r="GC903" s="46"/>
      <c r="GD903" s="46"/>
      <c r="GE903" s="46"/>
      <c r="GF903" s="46"/>
      <c r="GG903" s="46"/>
      <c r="GH903" s="46"/>
      <c r="GI903" s="46"/>
      <c r="GJ903" s="46"/>
      <c r="GK903" s="46"/>
      <c r="GL903" s="46"/>
      <c r="GM903" s="46"/>
      <c r="GN903" s="46"/>
      <c r="GO903" s="46"/>
      <c r="GP903" s="46"/>
      <c r="GQ903" s="46"/>
      <c r="GR903" s="46"/>
      <c r="GS903" s="46"/>
      <c r="GT903" s="46"/>
      <c r="GU903" s="46"/>
      <c r="GV903" s="46"/>
      <c r="GW903" s="46"/>
      <c r="GX903" s="46"/>
      <c r="GY903" s="46"/>
      <c r="GZ903" s="46"/>
      <c r="HA903" s="46"/>
      <c r="HB903" s="46"/>
      <c r="HC903" s="46"/>
      <c r="HD903" s="46"/>
      <c r="HE903" s="46"/>
      <c r="HF903" s="46"/>
      <c r="HG903" s="46"/>
      <c r="HH903" s="46"/>
      <c r="HI903" s="46"/>
      <c r="HJ903" s="46"/>
      <c r="HK903" s="46"/>
      <c r="HL903" s="46"/>
      <c r="HM903" s="46"/>
      <c r="HN903" s="46"/>
      <c r="HO903" s="46"/>
      <c r="HP903" s="46"/>
      <c r="HQ903" s="46"/>
      <c r="HR903" s="46"/>
      <c r="HS903" s="46"/>
      <c r="HT903" s="46"/>
      <c r="HU903" s="46"/>
      <c r="HV903" s="46"/>
      <c r="HW903" s="46"/>
      <c r="HX903" s="46"/>
      <c r="HY903" s="46"/>
      <c r="HZ903" s="46"/>
      <c r="IA903" s="46"/>
      <c r="IB903" s="46"/>
      <c r="IC903" s="46"/>
      <c r="ID903" s="46"/>
      <c r="IE903" s="46"/>
      <c r="IF903" s="46"/>
      <c r="IG903" s="46"/>
      <c r="IH903" s="46"/>
      <c r="II903" s="46"/>
      <c r="IJ903" s="46"/>
      <c r="IK903" s="46"/>
      <c r="IL903" s="46"/>
      <c r="IM903" s="46"/>
      <c r="IN903" s="46"/>
      <c r="IO903" s="46"/>
      <c r="IP903" s="46"/>
      <c r="IQ903" s="46"/>
      <c r="IR903" s="46"/>
      <c r="IS903" s="46"/>
      <c r="IT903" s="46"/>
      <c r="IU903" s="46"/>
      <c r="IV903" s="46"/>
      <c r="IW903" s="46"/>
      <c r="IX903" s="46"/>
      <c r="IY903" s="46"/>
      <c r="IZ903" s="46"/>
      <c r="JA903" s="46"/>
      <c r="JB903" s="46"/>
      <c r="JC903" s="46"/>
      <c r="JD903" s="46"/>
      <c r="JE903" s="46"/>
    </row>
    <row r="904" spans="1:265" s="7" customFormat="1" ht="15" customHeight="1" thickBot="1" x14ac:dyDescent="0.25">
      <c r="A904" s="790"/>
      <c r="B904" s="73" t="s">
        <v>453</v>
      </c>
      <c r="C904" s="113"/>
      <c r="D904" s="892" t="s">
        <v>478</v>
      </c>
      <c r="E904" s="900"/>
      <c r="F904" s="472"/>
      <c r="G904" s="473"/>
      <c r="H904" s="186" t="s">
        <v>509</v>
      </c>
      <c r="I904" s="186" t="s">
        <v>511</v>
      </c>
      <c r="J904" s="1766" t="s">
        <v>1424</v>
      </c>
      <c r="K904" s="229" t="s">
        <v>1558</v>
      </c>
      <c r="L904" s="229"/>
      <c r="M904" s="397"/>
      <c r="N904" s="397"/>
      <c r="O904" s="229"/>
      <c r="P904" s="2159">
        <f t="shared" si="78"/>
        <v>0</v>
      </c>
      <c r="Q904" s="297"/>
      <c r="R904" s="298"/>
      <c r="S904" s="298"/>
      <c r="T904" s="298"/>
      <c r="U904" s="298"/>
      <c r="V904" s="298"/>
      <c r="W904" s="299">
        <v>3</v>
      </c>
      <c r="X904" s="72"/>
      <c r="Y904" s="72"/>
      <c r="Z904" s="63"/>
      <c r="AA904" s="46"/>
      <c r="AB904" s="46"/>
      <c r="AC904" s="46" t="str">
        <f t="shared" si="77"/>
        <v/>
      </c>
      <c r="AD904" s="46"/>
      <c r="AE904" s="46"/>
      <c r="AF904" s="2111">
        <f t="shared" ref="AF904:AF967" si="79">SUM(Q904:R904)</f>
        <v>0</v>
      </c>
      <c r="AG904" s="2111">
        <f t="shared" ref="AG904:AG967" si="80">S904+W904</f>
        <v>3</v>
      </c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  <c r="BP904" s="46"/>
      <c r="BQ904" s="46"/>
      <c r="BR904" s="46"/>
      <c r="BS904" s="46"/>
      <c r="BT904" s="46"/>
      <c r="BU904" s="46"/>
      <c r="BV904" s="46"/>
      <c r="BW904" s="46"/>
      <c r="BX904" s="46"/>
      <c r="BY904" s="46"/>
      <c r="BZ904" s="46"/>
      <c r="CA904" s="46"/>
      <c r="CB904" s="46"/>
      <c r="CC904" s="46"/>
      <c r="CD904" s="46"/>
      <c r="CE904" s="46"/>
      <c r="CF904" s="46"/>
      <c r="CG904" s="46"/>
      <c r="CH904" s="46"/>
      <c r="CI904" s="46"/>
      <c r="CJ904" s="46"/>
      <c r="CK904" s="46"/>
      <c r="CL904" s="46"/>
      <c r="CM904" s="46"/>
      <c r="CN904" s="46"/>
      <c r="CO904" s="46"/>
      <c r="CP904" s="46"/>
      <c r="CQ904" s="46"/>
      <c r="CR904" s="46"/>
      <c r="CS904" s="46"/>
      <c r="CT904" s="46"/>
      <c r="CU904" s="46"/>
      <c r="CV904" s="46"/>
      <c r="CW904" s="46"/>
      <c r="CX904" s="46"/>
      <c r="CY904" s="46"/>
      <c r="CZ904" s="46"/>
      <c r="DA904" s="46"/>
      <c r="DB904" s="46"/>
      <c r="DC904" s="46"/>
      <c r="DD904" s="46"/>
      <c r="DE904" s="46"/>
      <c r="DF904" s="46"/>
      <c r="DG904" s="46"/>
      <c r="DH904" s="46"/>
      <c r="DI904" s="46"/>
      <c r="DJ904" s="46"/>
      <c r="DK904" s="46"/>
      <c r="DL904" s="46"/>
      <c r="DM904" s="46"/>
      <c r="DN904" s="46"/>
      <c r="DO904" s="46"/>
      <c r="DP904" s="46"/>
      <c r="DQ904" s="46"/>
      <c r="DR904" s="46"/>
      <c r="DS904" s="46"/>
      <c r="DT904" s="46"/>
      <c r="DU904" s="46"/>
      <c r="DV904" s="46"/>
      <c r="DW904" s="46"/>
      <c r="DX904" s="46"/>
      <c r="DY904" s="46"/>
      <c r="DZ904" s="46"/>
      <c r="EA904" s="46"/>
      <c r="EB904" s="46"/>
      <c r="EC904" s="46"/>
      <c r="ED904" s="46"/>
      <c r="EE904" s="46"/>
      <c r="EF904" s="46"/>
      <c r="EG904" s="46"/>
      <c r="EH904" s="46"/>
      <c r="EI904" s="46"/>
      <c r="EJ904" s="46"/>
      <c r="EK904" s="46"/>
      <c r="EL904" s="46"/>
      <c r="EM904" s="46"/>
      <c r="EN904" s="46"/>
      <c r="EO904" s="46"/>
      <c r="EP904" s="46"/>
      <c r="EQ904" s="46"/>
      <c r="ER904" s="46"/>
      <c r="ES904" s="46"/>
      <c r="ET904" s="46"/>
      <c r="EU904" s="46"/>
      <c r="EV904" s="46"/>
      <c r="EW904" s="46"/>
      <c r="EX904" s="46"/>
      <c r="EY904" s="46"/>
      <c r="EZ904" s="46"/>
      <c r="FA904" s="46"/>
      <c r="FB904" s="46"/>
      <c r="FC904" s="46"/>
      <c r="FD904" s="46"/>
      <c r="FE904" s="46"/>
      <c r="FF904" s="46"/>
      <c r="FG904" s="46"/>
      <c r="FH904" s="46"/>
      <c r="FI904" s="46"/>
      <c r="FJ904" s="46"/>
      <c r="FK904" s="46"/>
      <c r="FL904" s="46"/>
      <c r="FM904" s="46"/>
      <c r="FN904" s="46"/>
      <c r="FO904" s="46"/>
      <c r="FP904" s="46"/>
      <c r="FQ904" s="46"/>
      <c r="FR904" s="46"/>
      <c r="FS904" s="46"/>
      <c r="FT904" s="46"/>
      <c r="FU904" s="46"/>
      <c r="FV904" s="46"/>
      <c r="FW904" s="46"/>
      <c r="FX904" s="46"/>
      <c r="FY904" s="46"/>
      <c r="FZ904" s="46"/>
      <c r="GA904" s="46"/>
      <c r="GB904" s="46"/>
      <c r="GC904" s="46"/>
      <c r="GD904" s="46"/>
      <c r="GE904" s="46"/>
      <c r="GF904" s="46"/>
      <c r="GG904" s="46"/>
      <c r="GH904" s="46"/>
      <c r="GI904" s="46"/>
      <c r="GJ904" s="46"/>
      <c r="GK904" s="46"/>
      <c r="GL904" s="46"/>
      <c r="GM904" s="46"/>
      <c r="GN904" s="46"/>
      <c r="GO904" s="46"/>
      <c r="GP904" s="46"/>
      <c r="GQ904" s="46"/>
      <c r="GR904" s="46"/>
      <c r="GS904" s="46"/>
      <c r="GT904" s="46"/>
      <c r="GU904" s="46"/>
      <c r="GV904" s="46"/>
      <c r="GW904" s="46"/>
      <c r="GX904" s="46"/>
      <c r="GY904" s="46"/>
      <c r="GZ904" s="46"/>
      <c r="HA904" s="46"/>
      <c r="HB904" s="46"/>
      <c r="HC904" s="46"/>
      <c r="HD904" s="46"/>
      <c r="HE904" s="46"/>
      <c r="HF904" s="46"/>
      <c r="HG904" s="46"/>
      <c r="HH904" s="46"/>
      <c r="HI904" s="46"/>
      <c r="HJ904" s="46"/>
      <c r="HK904" s="46"/>
      <c r="HL904" s="46"/>
      <c r="HM904" s="46"/>
      <c r="HN904" s="46"/>
      <c r="HO904" s="46"/>
      <c r="HP904" s="46"/>
      <c r="HQ904" s="46"/>
      <c r="HR904" s="46"/>
      <c r="HS904" s="46"/>
      <c r="HT904" s="46"/>
      <c r="HU904" s="46"/>
      <c r="HV904" s="46"/>
      <c r="HW904" s="46"/>
      <c r="HX904" s="46"/>
      <c r="HY904" s="46"/>
      <c r="HZ904" s="46"/>
      <c r="IA904" s="46"/>
      <c r="IB904" s="46"/>
      <c r="IC904" s="46"/>
      <c r="ID904" s="46"/>
      <c r="IE904" s="46"/>
      <c r="IF904" s="46"/>
      <c r="IG904" s="46"/>
      <c r="IH904" s="46"/>
      <c r="II904" s="46"/>
      <c r="IJ904" s="46"/>
      <c r="IK904" s="46"/>
      <c r="IL904" s="46"/>
      <c r="IM904" s="46"/>
      <c r="IN904" s="46"/>
      <c r="IO904" s="46"/>
      <c r="IP904" s="46"/>
      <c r="IQ904" s="46"/>
      <c r="IR904" s="46"/>
      <c r="IS904" s="46"/>
      <c r="IT904" s="46"/>
      <c r="IU904" s="46"/>
      <c r="IV904" s="46"/>
      <c r="IW904" s="46"/>
      <c r="IX904" s="46"/>
      <c r="IY904" s="46"/>
      <c r="IZ904" s="46"/>
      <c r="JA904" s="46"/>
      <c r="JB904" s="46"/>
      <c r="JC904" s="46"/>
      <c r="JD904" s="46"/>
      <c r="JE904" s="46"/>
    </row>
    <row r="905" spans="1:265" s="788" customFormat="1" ht="15" customHeight="1" thickBot="1" x14ac:dyDescent="0.25">
      <c r="A905" s="790"/>
      <c r="B905" s="73" t="s">
        <v>453</v>
      </c>
      <c r="C905" s="113"/>
      <c r="D905" s="892" t="s">
        <v>478</v>
      </c>
      <c r="E905" s="900"/>
      <c r="F905" s="472"/>
      <c r="G905" s="473"/>
      <c r="H905" s="186" t="s">
        <v>509</v>
      </c>
      <c r="I905" s="186" t="s">
        <v>1848</v>
      </c>
      <c r="J905" s="1726" t="s">
        <v>95</v>
      </c>
      <c r="K905" s="1068" t="s">
        <v>1712</v>
      </c>
      <c r="L905" s="229"/>
      <c r="M905" s="397"/>
      <c r="N905" s="397"/>
      <c r="O905" s="229"/>
      <c r="P905" s="2159">
        <f t="shared" si="78"/>
        <v>0</v>
      </c>
      <c r="Q905" s="297"/>
      <c r="R905" s="298"/>
      <c r="S905" s="298"/>
      <c r="T905" s="298"/>
      <c r="U905" s="298">
        <v>4</v>
      </c>
      <c r="V905" s="298"/>
      <c r="W905" s="299"/>
      <c r="X905" s="790"/>
      <c r="Y905" s="790"/>
      <c r="Z905" s="63"/>
      <c r="AA905" s="789"/>
      <c r="AB905" s="789"/>
      <c r="AC905" s="789" t="str">
        <f t="shared" si="77"/>
        <v/>
      </c>
      <c r="AD905" s="789"/>
      <c r="AE905" s="789"/>
      <c r="AF905" s="2111">
        <f t="shared" si="79"/>
        <v>0</v>
      </c>
      <c r="AG905" s="2111">
        <f t="shared" si="80"/>
        <v>0</v>
      </c>
      <c r="AH905" s="789"/>
      <c r="AI905" s="789"/>
      <c r="AJ905" s="789"/>
      <c r="AK905" s="789"/>
      <c r="AL905" s="789"/>
      <c r="AM905" s="789"/>
      <c r="AN905" s="789"/>
      <c r="AO905" s="789"/>
      <c r="AP905" s="789"/>
      <c r="AQ905" s="789"/>
      <c r="AR905" s="789"/>
      <c r="AS905" s="789"/>
      <c r="AT905" s="789"/>
      <c r="AU905" s="789"/>
      <c r="AV905" s="789"/>
      <c r="AW905" s="789"/>
      <c r="AX905" s="789"/>
      <c r="AY905" s="789"/>
      <c r="AZ905" s="789"/>
      <c r="BA905" s="789"/>
      <c r="BB905" s="789"/>
      <c r="BC905" s="789"/>
      <c r="BD905" s="789"/>
      <c r="BE905" s="789"/>
      <c r="BF905" s="789"/>
      <c r="BG905" s="789"/>
      <c r="BH905" s="789"/>
      <c r="BI905" s="789"/>
      <c r="BJ905" s="789"/>
      <c r="BK905" s="789"/>
      <c r="BL905" s="789"/>
      <c r="BM905" s="789"/>
      <c r="BN905" s="789"/>
      <c r="BO905" s="789"/>
      <c r="BP905" s="789"/>
      <c r="BQ905" s="789"/>
      <c r="BR905" s="789"/>
      <c r="BS905" s="789"/>
      <c r="BT905" s="789"/>
      <c r="BU905" s="789"/>
      <c r="BV905" s="789"/>
      <c r="BW905" s="789"/>
      <c r="BX905" s="789"/>
      <c r="BY905" s="789"/>
      <c r="BZ905" s="789"/>
      <c r="CA905" s="789"/>
      <c r="CB905" s="789"/>
      <c r="CC905" s="789"/>
      <c r="CD905" s="789"/>
      <c r="CE905" s="789"/>
      <c r="CF905" s="789"/>
      <c r="CG905" s="789"/>
      <c r="CH905" s="789"/>
      <c r="CI905" s="789"/>
      <c r="CJ905" s="789"/>
      <c r="CK905" s="789"/>
      <c r="CL905" s="789"/>
      <c r="CM905" s="789"/>
      <c r="CN905" s="789"/>
      <c r="CO905" s="789"/>
      <c r="CP905" s="789"/>
      <c r="CQ905" s="789"/>
      <c r="CR905" s="789"/>
      <c r="CS905" s="789"/>
      <c r="CT905" s="789"/>
      <c r="CU905" s="789"/>
      <c r="CV905" s="789"/>
      <c r="CW905" s="789"/>
      <c r="CX905" s="789"/>
      <c r="CY905" s="789"/>
      <c r="CZ905" s="789"/>
      <c r="DA905" s="789"/>
      <c r="DB905" s="789"/>
      <c r="DC905" s="789"/>
      <c r="DD905" s="789"/>
      <c r="DE905" s="789"/>
      <c r="DF905" s="789"/>
      <c r="DG905" s="789"/>
      <c r="DH905" s="789"/>
      <c r="DI905" s="789"/>
      <c r="DJ905" s="789"/>
      <c r="DK905" s="789"/>
      <c r="DL905" s="789"/>
      <c r="DM905" s="789"/>
      <c r="DN905" s="789"/>
      <c r="DO905" s="789"/>
      <c r="DP905" s="789"/>
      <c r="DQ905" s="789"/>
      <c r="DR905" s="789"/>
      <c r="DS905" s="789"/>
      <c r="DT905" s="789"/>
      <c r="DU905" s="789"/>
      <c r="DV905" s="789"/>
      <c r="DW905" s="789"/>
      <c r="DX905" s="789"/>
      <c r="DY905" s="789"/>
      <c r="DZ905" s="789"/>
      <c r="EA905" s="789"/>
      <c r="EB905" s="789"/>
      <c r="EC905" s="789"/>
      <c r="ED905" s="789"/>
      <c r="EE905" s="789"/>
      <c r="EF905" s="789"/>
      <c r="EG905" s="789"/>
      <c r="EH905" s="789"/>
      <c r="EI905" s="789"/>
      <c r="EJ905" s="789"/>
      <c r="EK905" s="789"/>
      <c r="EL905" s="789"/>
      <c r="EM905" s="789"/>
      <c r="EN905" s="789"/>
      <c r="EO905" s="789"/>
      <c r="EP905" s="789"/>
      <c r="EQ905" s="789"/>
      <c r="ER905" s="789"/>
      <c r="ES905" s="789"/>
      <c r="ET905" s="789"/>
      <c r="EU905" s="789"/>
      <c r="EV905" s="789"/>
      <c r="EW905" s="789"/>
      <c r="EX905" s="789"/>
      <c r="EY905" s="789"/>
      <c r="EZ905" s="789"/>
      <c r="FA905" s="789"/>
      <c r="FB905" s="789"/>
      <c r="FC905" s="789"/>
      <c r="FD905" s="789"/>
      <c r="FE905" s="789"/>
      <c r="FF905" s="789"/>
      <c r="FG905" s="789"/>
      <c r="FH905" s="789"/>
      <c r="FI905" s="789"/>
      <c r="FJ905" s="789"/>
      <c r="FK905" s="789"/>
      <c r="FL905" s="789"/>
      <c r="FM905" s="789"/>
      <c r="FN905" s="789"/>
      <c r="FO905" s="789"/>
      <c r="FP905" s="789"/>
      <c r="FQ905" s="789"/>
      <c r="FR905" s="789"/>
      <c r="FS905" s="789"/>
      <c r="FT905" s="789"/>
      <c r="FU905" s="789"/>
      <c r="FV905" s="789"/>
      <c r="FW905" s="789"/>
      <c r="FX905" s="789"/>
      <c r="FY905" s="789"/>
      <c r="FZ905" s="789"/>
      <c r="GA905" s="789"/>
      <c r="GB905" s="789"/>
      <c r="GC905" s="789"/>
      <c r="GD905" s="789"/>
      <c r="GE905" s="789"/>
      <c r="GF905" s="789"/>
      <c r="GG905" s="789"/>
      <c r="GH905" s="789"/>
      <c r="GI905" s="789"/>
      <c r="GJ905" s="789"/>
      <c r="GK905" s="789"/>
      <c r="GL905" s="789"/>
      <c r="GM905" s="789"/>
      <c r="GN905" s="789"/>
      <c r="GO905" s="789"/>
      <c r="GP905" s="789"/>
      <c r="GQ905" s="789"/>
      <c r="GR905" s="789"/>
      <c r="GS905" s="789"/>
      <c r="GT905" s="789"/>
      <c r="GU905" s="789"/>
      <c r="GV905" s="789"/>
      <c r="GW905" s="789"/>
      <c r="GX905" s="789"/>
      <c r="GY905" s="789"/>
      <c r="GZ905" s="789"/>
      <c r="HA905" s="789"/>
      <c r="HB905" s="789"/>
      <c r="HC905" s="789"/>
      <c r="HD905" s="789"/>
      <c r="HE905" s="789"/>
      <c r="HF905" s="789"/>
      <c r="HG905" s="789"/>
      <c r="HH905" s="789"/>
      <c r="HI905" s="789"/>
      <c r="HJ905" s="789"/>
      <c r="HK905" s="789"/>
      <c r="HL905" s="789"/>
      <c r="HM905" s="789"/>
      <c r="HN905" s="789"/>
      <c r="HO905" s="789"/>
      <c r="HP905" s="789"/>
      <c r="HQ905" s="789"/>
      <c r="HR905" s="789"/>
      <c r="HS905" s="789"/>
      <c r="HT905" s="789"/>
      <c r="HU905" s="789"/>
      <c r="HV905" s="789"/>
      <c r="HW905" s="789"/>
      <c r="HX905" s="789"/>
      <c r="HY905" s="789"/>
      <c r="HZ905" s="789"/>
      <c r="IA905" s="789"/>
      <c r="IB905" s="789"/>
      <c r="IC905" s="789"/>
      <c r="ID905" s="789"/>
      <c r="IE905" s="789"/>
      <c r="IF905" s="789"/>
      <c r="IG905" s="789"/>
      <c r="IH905" s="789"/>
      <c r="II905" s="789"/>
      <c r="IJ905" s="789"/>
      <c r="IK905" s="789"/>
      <c r="IL905" s="789"/>
      <c r="IM905" s="789"/>
      <c r="IN905" s="789"/>
      <c r="IO905" s="789"/>
      <c r="IP905" s="789"/>
      <c r="IQ905" s="789"/>
      <c r="IR905" s="789"/>
      <c r="IS905" s="789"/>
      <c r="IT905" s="789"/>
      <c r="IU905" s="789"/>
      <c r="IV905" s="789"/>
      <c r="IW905" s="789"/>
      <c r="IX905" s="789"/>
      <c r="IY905" s="789"/>
      <c r="IZ905" s="789"/>
      <c r="JA905" s="789"/>
      <c r="JB905" s="789"/>
      <c r="JC905" s="789"/>
      <c r="JD905" s="789"/>
      <c r="JE905" s="789"/>
    </row>
    <row r="906" spans="1:265" s="7" customFormat="1" ht="15" customHeight="1" thickBot="1" x14ac:dyDescent="0.25">
      <c r="A906" s="790"/>
      <c r="B906" s="73" t="s">
        <v>453</v>
      </c>
      <c r="C906" s="113"/>
      <c r="D906" s="892" t="s">
        <v>478</v>
      </c>
      <c r="E906" s="900"/>
      <c r="F906" s="472"/>
      <c r="G906" s="473"/>
      <c r="H906" s="186" t="s">
        <v>509</v>
      </c>
      <c r="I906" s="186" t="s">
        <v>1848</v>
      </c>
      <c r="J906" s="1740" t="s">
        <v>1425</v>
      </c>
      <c r="K906" s="229" t="s">
        <v>1732</v>
      </c>
      <c r="L906" s="229"/>
      <c r="M906" s="397"/>
      <c r="N906" s="397"/>
      <c r="O906" s="229"/>
      <c r="P906" s="2159">
        <f t="shared" si="78"/>
        <v>0</v>
      </c>
      <c r="Q906" s="297"/>
      <c r="R906" s="298"/>
      <c r="S906" s="298"/>
      <c r="T906" s="298">
        <v>3</v>
      </c>
      <c r="U906" s="298"/>
      <c r="V906" s="298"/>
      <c r="W906" s="299"/>
      <c r="X906" s="72"/>
      <c r="Y906" s="72"/>
      <c r="Z906" s="63"/>
      <c r="AA906" s="46"/>
      <c r="AB906" s="46"/>
      <c r="AC906" s="46" t="str">
        <f t="shared" si="77"/>
        <v/>
      </c>
      <c r="AD906" s="46" t="s">
        <v>2077</v>
      </c>
      <c r="AE906" s="46"/>
      <c r="AF906" s="2111">
        <f t="shared" si="79"/>
        <v>0</v>
      </c>
      <c r="AG906" s="2111">
        <f t="shared" si="80"/>
        <v>0</v>
      </c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  <c r="BP906" s="46"/>
      <c r="BQ906" s="46"/>
      <c r="BR906" s="46"/>
      <c r="BS906" s="46"/>
      <c r="BT906" s="46"/>
      <c r="BU906" s="46"/>
      <c r="BV906" s="46"/>
      <c r="BW906" s="46"/>
      <c r="BX906" s="46"/>
      <c r="BY906" s="46"/>
      <c r="BZ906" s="46"/>
      <c r="CA906" s="46"/>
      <c r="CB906" s="46"/>
      <c r="CC906" s="46"/>
      <c r="CD906" s="46"/>
      <c r="CE906" s="46"/>
      <c r="CF906" s="46"/>
      <c r="CG906" s="46"/>
      <c r="CH906" s="46"/>
      <c r="CI906" s="46"/>
      <c r="CJ906" s="46"/>
      <c r="CK906" s="46"/>
      <c r="CL906" s="46"/>
      <c r="CM906" s="46"/>
      <c r="CN906" s="46"/>
      <c r="CO906" s="46"/>
      <c r="CP906" s="46"/>
      <c r="CQ906" s="46"/>
      <c r="CR906" s="46"/>
      <c r="CS906" s="46"/>
      <c r="CT906" s="46"/>
      <c r="CU906" s="46"/>
      <c r="CV906" s="46"/>
      <c r="CW906" s="46"/>
      <c r="CX906" s="46"/>
      <c r="CY906" s="46"/>
      <c r="CZ906" s="46"/>
      <c r="DA906" s="46"/>
      <c r="DB906" s="46"/>
      <c r="DC906" s="46"/>
      <c r="DD906" s="46"/>
      <c r="DE906" s="46"/>
      <c r="DF906" s="46"/>
      <c r="DG906" s="46"/>
      <c r="DH906" s="46"/>
      <c r="DI906" s="46"/>
      <c r="DJ906" s="46"/>
      <c r="DK906" s="46"/>
      <c r="DL906" s="46"/>
      <c r="DM906" s="46"/>
      <c r="DN906" s="46"/>
      <c r="DO906" s="46"/>
      <c r="DP906" s="46"/>
      <c r="DQ906" s="46"/>
      <c r="DR906" s="46"/>
      <c r="DS906" s="46"/>
      <c r="DT906" s="46"/>
      <c r="DU906" s="46"/>
      <c r="DV906" s="46"/>
      <c r="DW906" s="46"/>
      <c r="DX906" s="46"/>
      <c r="DY906" s="46"/>
      <c r="DZ906" s="46"/>
      <c r="EA906" s="46"/>
      <c r="EB906" s="46"/>
      <c r="EC906" s="46"/>
      <c r="ED906" s="46"/>
      <c r="EE906" s="46"/>
      <c r="EF906" s="46"/>
      <c r="EG906" s="46"/>
      <c r="EH906" s="46"/>
      <c r="EI906" s="46"/>
      <c r="EJ906" s="46"/>
      <c r="EK906" s="46"/>
      <c r="EL906" s="46"/>
      <c r="EM906" s="46"/>
      <c r="EN906" s="46"/>
      <c r="EO906" s="46"/>
      <c r="EP906" s="46"/>
      <c r="EQ906" s="46"/>
      <c r="ER906" s="46"/>
      <c r="ES906" s="46"/>
      <c r="ET906" s="46"/>
      <c r="EU906" s="46"/>
      <c r="EV906" s="46"/>
      <c r="EW906" s="46"/>
      <c r="EX906" s="46"/>
      <c r="EY906" s="46"/>
      <c r="EZ906" s="46"/>
      <c r="FA906" s="46"/>
      <c r="FB906" s="46"/>
      <c r="FC906" s="46"/>
      <c r="FD906" s="46"/>
      <c r="FE906" s="46"/>
      <c r="FF906" s="46"/>
      <c r="FG906" s="46"/>
      <c r="FH906" s="46"/>
      <c r="FI906" s="46"/>
      <c r="FJ906" s="46"/>
      <c r="FK906" s="46"/>
      <c r="FL906" s="46"/>
      <c r="FM906" s="46"/>
      <c r="FN906" s="46"/>
      <c r="FO906" s="46"/>
      <c r="FP906" s="46"/>
      <c r="FQ906" s="46"/>
      <c r="FR906" s="46"/>
      <c r="FS906" s="46"/>
      <c r="FT906" s="46"/>
      <c r="FU906" s="46"/>
      <c r="FV906" s="46"/>
      <c r="FW906" s="46"/>
      <c r="FX906" s="46"/>
      <c r="FY906" s="46"/>
      <c r="FZ906" s="46"/>
      <c r="GA906" s="46"/>
      <c r="GB906" s="46"/>
      <c r="GC906" s="46"/>
      <c r="GD906" s="46"/>
      <c r="GE906" s="46"/>
      <c r="GF906" s="46"/>
      <c r="GG906" s="46"/>
      <c r="GH906" s="46"/>
      <c r="GI906" s="46"/>
      <c r="GJ906" s="46"/>
      <c r="GK906" s="46"/>
      <c r="GL906" s="46"/>
      <c r="GM906" s="46"/>
      <c r="GN906" s="46"/>
      <c r="GO906" s="46"/>
      <c r="GP906" s="46"/>
      <c r="GQ906" s="46"/>
      <c r="GR906" s="46"/>
      <c r="GS906" s="46"/>
      <c r="GT906" s="46"/>
      <c r="GU906" s="46"/>
      <c r="GV906" s="46"/>
      <c r="GW906" s="46"/>
      <c r="GX906" s="46"/>
      <c r="GY906" s="46"/>
      <c r="GZ906" s="46"/>
      <c r="HA906" s="46"/>
      <c r="HB906" s="46"/>
      <c r="HC906" s="46"/>
      <c r="HD906" s="46"/>
      <c r="HE906" s="46"/>
      <c r="HF906" s="46"/>
      <c r="HG906" s="46"/>
      <c r="HH906" s="46"/>
      <c r="HI906" s="46"/>
      <c r="HJ906" s="46"/>
      <c r="HK906" s="46"/>
      <c r="HL906" s="46"/>
      <c r="HM906" s="46"/>
      <c r="HN906" s="46"/>
      <c r="HO906" s="46"/>
      <c r="HP906" s="46"/>
      <c r="HQ906" s="46"/>
      <c r="HR906" s="46"/>
      <c r="HS906" s="46"/>
      <c r="HT906" s="46"/>
      <c r="HU906" s="46"/>
      <c r="HV906" s="46"/>
      <c r="HW906" s="46"/>
      <c r="HX906" s="46"/>
      <c r="HY906" s="46"/>
      <c r="HZ906" s="46"/>
      <c r="IA906" s="46"/>
      <c r="IB906" s="46"/>
      <c r="IC906" s="46"/>
      <c r="ID906" s="46"/>
      <c r="IE906" s="46"/>
      <c r="IF906" s="46"/>
      <c r="IG906" s="46"/>
      <c r="IH906" s="46"/>
      <c r="II906" s="46"/>
      <c r="IJ906" s="46"/>
      <c r="IK906" s="46"/>
      <c r="IL906" s="46"/>
      <c r="IM906" s="46"/>
      <c r="IN906" s="46"/>
      <c r="IO906" s="46"/>
      <c r="IP906" s="46"/>
      <c r="IQ906" s="46"/>
      <c r="IR906" s="46"/>
      <c r="IS906" s="46"/>
      <c r="IT906" s="46"/>
      <c r="IU906" s="46"/>
      <c r="IV906" s="46"/>
      <c r="IW906" s="46"/>
      <c r="IX906" s="46"/>
      <c r="IY906" s="46"/>
      <c r="IZ906" s="46"/>
      <c r="JA906" s="46"/>
      <c r="JB906" s="46"/>
      <c r="JC906" s="46"/>
      <c r="JD906" s="46"/>
      <c r="JE906" s="46"/>
    </row>
    <row r="907" spans="1:265" s="7" customFormat="1" ht="15" customHeight="1" thickBot="1" x14ac:dyDescent="0.25">
      <c r="A907" s="790"/>
      <c r="B907" s="73" t="s">
        <v>453</v>
      </c>
      <c r="C907" s="113"/>
      <c r="D907" s="892" t="s">
        <v>478</v>
      </c>
      <c r="E907" s="900"/>
      <c r="F907" s="472"/>
      <c r="G907" s="473"/>
      <c r="H907" s="186" t="s">
        <v>509</v>
      </c>
      <c r="I907" s="186" t="s">
        <v>1848</v>
      </c>
      <c r="J907" s="1756" t="s">
        <v>1424</v>
      </c>
      <c r="K907" s="212" t="s">
        <v>1505</v>
      </c>
      <c r="L907" s="229"/>
      <c r="M907" s="397"/>
      <c r="N907" s="397"/>
      <c r="O907" s="229"/>
      <c r="P907" s="2159">
        <f t="shared" si="78"/>
        <v>0</v>
      </c>
      <c r="Q907" s="297"/>
      <c r="R907" s="298"/>
      <c r="S907" s="298">
        <v>4</v>
      </c>
      <c r="T907" s="298"/>
      <c r="U907" s="298"/>
      <c r="V907" s="298"/>
      <c r="W907" s="299"/>
      <c r="X907" s="72"/>
      <c r="Y907" s="72"/>
      <c r="Z907" s="63"/>
      <c r="AA907" s="46"/>
      <c r="AB907" s="46"/>
      <c r="AC907" s="46" t="str">
        <f t="shared" si="77"/>
        <v/>
      </c>
      <c r="AD907" s="46"/>
      <c r="AE907" s="46"/>
      <c r="AF907" s="2111">
        <f t="shared" si="79"/>
        <v>0</v>
      </c>
      <c r="AG907" s="2111">
        <f t="shared" si="80"/>
        <v>4</v>
      </c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  <c r="BP907" s="46"/>
      <c r="BQ907" s="46"/>
      <c r="BR907" s="46"/>
      <c r="BS907" s="46"/>
      <c r="BT907" s="46"/>
      <c r="BU907" s="46"/>
      <c r="BV907" s="46"/>
      <c r="BW907" s="46"/>
      <c r="BX907" s="46"/>
      <c r="BY907" s="46"/>
      <c r="BZ907" s="46"/>
      <c r="CA907" s="46"/>
      <c r="CB907" s="46"/>
      <c r="CC907" s="46"/>
      <c r="CD907" s="46"/>
      <c r="CE907" s="46"/>
      <c r="CF907" s="46"/>
      <c r="CG907" s="46"/>
      <c r="CH907" s="46"/>
      <c r="CI907" s="46"/>
      <c r="CJ907" s="46"/>
      <c r="CK907" s="46"/>
      <c r="CL907" s="46"/>
      <c r="CM907" s="46"/>
      <c r="CN907" s="46"/>
      <c r="CO907" s="46"/>
      <c r="CP907" s="46"/>
      <c r="CQ907" s="46"/>
      <c r="CR907" s="46"/>
      <c r="CS907" s="46"/>
      <c r="CT907" s="46"/>
      <c r="CU907" s="46"/>
      <c r="CV907" s="46"/>
      <c r="CW907" s="46"/>
      <c r="CX907" s="46"/>
      <c r="CY907" s="46"/>
      <c r="CZ907" s="46"/>
      <c r="DA907" s="46"/>
      <c r="DB907" s="46"/>
      <c r="DC907" s="46"/>
      <c r="DD907" s="46"/>
      <c r="DE907" s="46"/>
      <c r="DF907" s="46"/>
      <c r="DG907" s="46"/>
      <c r="DH907" s="46"/>
      <c r="DI907" s="46"/>
      <c r="DJ907" s="46"/>
      <c r="DK907" s="46"/>
      <c r="DL907" s="46"/>
      <c r="DM907" s="46"/>
      <c r="DN907" s="46"/>
      <c r="DO907" s="46"/>
      <c r="DP907" s="46"/>
      <c r="DQ907" s="46"/>
      <c r="DR907" s="46"/>
      <c r="DS907" s="46"/>
      <c r="DT907" s="46"/>
      <c r="DU907" s="46"/>
      <c r="DV907" s="46"/>
      <c r="DW907" s="46"/>
      <c r="DX907" s="46"/>
      <c r="DY907" s="46"/>
      <c r="DZ907" s="46"/>
      <c r="EA907" s="46"/>
      <c r="EB907" s="46"/>
      <c r="EC907" s="46"/>
      <c r="ED907" s="46"/>
      <c r="EE907" s="46"/>
      <c r="EF907" s="46"/>
      <c r="EG907" s="46"/>
      <c r="EH907" s="46"/>
      <c r="EI907" s="46"/>
      <c r="EJ907" s="46"/>
      <c r="EK907" s="46"/>
      <c r="EL907" s="46"/>
      <c r="EM907" s="46"/>
      <c r="EN907" s="46"/>
      <c r="EO907" s="46"/>
      <c r="EP907" s="46"/>
      <c r="EQ907" s="46"/>
      <c r="ER907" s="46"/>
      <c r="ES907" s="46"/>
      <c r="ET907" s="46"/>
      <c r="EU907" s="46"/>
      <c r="EV907" s="46"/>
      <c r="EW907" s="46"/>
      <c r="EX907" s="46"/>
      <c r="EY907" s="46"/>
      <c r="EZ907" s="46"/>
      <c r="FA907" s="46"/>
      <c r="FB907" s="46"/>
      <c r="FC907" s="46"/>
      <c r="FD907" s="46"/>
      <c r="FE907" s="46"/>
      <c r="FF907" s="46"/>
      <c r="FG907" s="46"/>
      <c r="FH907" s="46"/>
      <c r="FI907" s="46"/>
      <c r="FJ907" s="46"/>
      <c r="FK907" s="46"/>
      <c r="FL907" s="46"/>
      <c r="FM907" s="46"/>
      <c r="FN907" s="46"/>
      <c r="FO907" s="46"/>
      <c r="FP907" s="46"/>
      <c r="FQ907" s="46"/>
      <c r="FR907" s="46"/>
      <c r="FS907" s="46"/>
      <c r="FT907" s="46"/>
      <c r="FU907" s="46"/>
      <c r="FV907" s="46"/>
      <c r="FW907" s="46"/>
      <c r="FX907" s="46"/>
      <c r="FY907" s="46"/>
      <c r="FZ907" s="46"/>
      <c r="GA907" s="46"/>
      <c r="GB907" s="46"/>
      <c r="GC907" s="46"/>
      <c r="GD907" s="46"/>
      <c r="GE907" s="46"/>
      <c r="GF907" s="46"/>
      <c r="GG907" s="46"/>
      <c r="GH907" s="46"/>
      <c r="GI907" s="46"/>
      <c r="GJ907" s="46"/>
      <c r="GK907" s="46"/>
      <c r="GL907" s="46"/>
      <c r="GM907" s="46"/>
      <c r="GN907" s="46"/>
      <c r="GO907" s="46"/>
      <c r="GP907" s="46"/>
      <c r="GQ907" s="46"/>
      <c r="GR907" s="46"/>
      <c r="GS907" s="46"/>
      <c r="GT907" s="46"/>
      <c r="GU907" s="46"/>
      <c r="GV907" s="46"/>
      <c r="GW907" s="46"/>
      <c r="GX907" s="46"/>
      <c r="GY907" s="46"/>
      <c r="GZ907" s="46"/>
      <c r="HA907" s="46"/>
      <c r="HB907" s="46"/>
      <c r="HC907" s="46"/>
      <c r="HD907" s="46"/>
      <c r="HE907" s="46"/>
      <c r="HF907" s="46"/>
      <c r="HG907" s="46"/>
      <c r="HH907" s="46"/>
      <c r="HI907" s="46"/>
      <c r="HJ907" s="46"/>
      <c r="HK907" s="46"/>
      <c r="HL907" s="46"/>
      <c r="HM907" s="46"/>
      <c r="HN907" s="46"/>
      <c r="HO907" s="46"/>
      <c r="HP907" s="46"/>
      <c r="HQ907" s="46"/>
      <c r="HR907" s="46"/>
      <c r="HS907" s="46"/>
      <c r="HT907" s="46"/>
      <c r="HU907" s="46"/>
      <c r="HV907" s="46"/>
      <c r="HW907" s="46"/>
      <c r="HX907" s="46"/>
      <c r="HY907" s="46"/>
      <c r="HZ907" s="46"/>
      <c r="IA907" s="46"/>
      <c r="IB907" s="46"/>
      <c r="IC907" s="46"/>
      <c r="ID907" s="46"/>
      <c r="IE907" s="46"/>
      <c r="IF907" s="46"/>
      <c r="IG907" s="46"/>
      <c r="IH907" s="46"/>
      <c r="II907" s="46"/>
      <c r="IJ907" s="46"/>
      <c r="IK907" s="46"/>
      <c r="IL907" s="46"/>
      <c r="IM907" s="46"/>
      <c r="IN907" s="46"/>
      <c r="IO907" s="46"/>
      <c r="IP907" s="46"/>
      <c r="IQ907" s="46"/>
      <c r="IR907" s="46"/>
      <c r="IS907" s="46"/>
      <c r="IT907" s="46"/>
      <c r="IU907" s="46"/>
      <c r="IV907" s="46"/>
      <c r="IW907" s="46"/>
      <c r="IX907" s="46"/>
      <c r="IY907" s="46"/>
      <c r="IZ907" s="46"/>
      <c r="JA907" s="46"/>
      <c r="JB907" s="46"/>
      <c r="JC907" s="46"/>
      <c r="JD907" s="46"/>
      <c r="JE907" s="46"/>
    </row>
    <row r="908" spans="1:265" s="7" customFormat="1" ht="15" customHeight="1" thickBot="1" x14ac:dyDescent="0.25">
      <c r="A908" s="275"/>
      <c r="B908" s="92" t="s">
        <v>453</v>
      </c>
      <c r="C908" s="115"/>
      <c r="D908" s="903" t="s">
        <v>478</v>
      </c>
      <c r="E908" s="904"/>
      <c r="F908" s="474"/>
      <c r="G908" s="475"/>
      <c r="H908" s="208" t="s">
        <v>509</v>
      </c>
      <c r="I908" s="208" t="s">
        <v>1848</v>
      </c>
      <c r="J908" s="1762" t="s">
        <v>1424</v>
      </c>
      <c r="K908" s="235" t="s">
        <v>1506</v>
      </c>
      <c r="L908" s="235"/>
      <c r="M908" s="524"/>
      <c r="N908" s="524"/>
      <c r="O908" s="235"/>
      <c r="P908" s="2159">
        <f t="shared" si="78"/>
        <v>0</v>
      </c>
      <c r="Q908" s="300"/>
      <c r="R908" s="301"/>
      <c r="S908" s="301">
        <v>2</v>
      </c>
      <c r="T908" s="301"/>
      <c r="U908" s="301"/>
      <c r="V908" s="301"/>
      <c r="W908" s="302"/>
      <c r="X908" s="91">
        <f>SUM(Q898:W908)</f>
        <v>40</v>
      </c>
      <c r="Y908" s="91">
        <f>X908</f>
        <v>40</v>
      </c>
      <c r="Z908" s="63"/>
      <c r="AA908" s="46"/>
      <c r="AB908" s="46"/>
      <c r="AC908" s="46" t="str">
        <f t="shared" si="77"/>
        <v/>
      </c>
      <c r="AD908" s="46"/>
      <c r="AE908" s="46"/>
      <c r="AF908" s="2111">
        <f t="shared" si="79"/>
        <v>0</v>
      </c>
      <c r="AG908" s="2111">
        <f t="shared" si="80"/>
        <v>2</v>
      </c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  <c r="BP908" s="46"/>
      <c r="BQ908" s="46"/>
      <c r="BR908" s="46"/>
      <c r="BS908" s="46"/>
      <c r="BT908" s="46"/>
      <c r="BU908" s="46"/>
      <c r="BV908" s="46"/>
      <c r="BW908" s="46"/>
      <c r="BX908" s="46"/>
      <c r="BY908" s="46"/>
      <c r="BZ908" s="46"/>
      <c r="CA908" s="46"/>
      <c r="CB908" s="46"/>
      <c r="CC908" s="46"/>
      <c r="CD908" s="46"/>
      <c r="CE908" s="46"/>
      <c r="CF908" s="46"/>
      <c r="CG908" s="46"/>
      <c r="CH908" s="46"/>
      <c r="CI908" s="46"/>
      <c r="CJ908" s="46"/>
      <c r="CK908" s="46"/>
      <c r="CL908" s="46"/>
      <c r="CM908" s="46"/>
      <c r="CN908" s="46"/>
      <c r="CO908" s="46"/>
      <c r="CP908" s="46"/>
      <c r="CQ908" s="46"/>
      <c r="CR908" s="46"/>
      <c r="CS908" s="46"/>
      <c r="CT908" s="46"/>
      <c r="CU908" s="46"/>
      <c r="CV908" s="46"/>
      <c r="CW908" s="46"/>
      <c r="CX908" s="46"/>
      <c r="CY908" s="46"/>
      <c r="CZ908" s="46"/>
      <c r="DA908" s="46"/>
      <c r="DB908" s="46"/>
      <c r="DC908" s="46"/>
      <c r="DD908" s="46"/>
      <c r="DE908" s="46"/>
      <c r="DF908" s="46"/>
      <c r="DG908" s="46"/>
      <c r="DH908" s="46"/>
      <c r="DI908" s="46"/>
      <c r="DJ908" s="46"/>
      <c r="DK908" s="46"/>
      <c r="DL908" s="46"/>
      <c r="DM908" s="46"/>
      <c r="DN908" s="46"/>
      <c r="DO908" s="46"/>
      <c r="DP908" s="46"/>
      <c r="DQ908" s="46"/>
      <c r="DR908" s="46"/>
      <c r="DS908" s="46"/>
      <c r="DT908" s="46"/>
      <c r="DU908" s="46"/>
      <c r="DV908" s="46"/>
      <c r="DW908" s="46"/>
      <c r="DX908" s="46"/>
      <c r="DY908" s="46"/>
      <c r="DZ908" s="46"/>
      <c r="EA908" s="46"/>
      <c r="EB908" s="46"/>
      <c r="EC908" s="46"/>
      <c r="ED908" s="46"/>
      <c r="EE908" s="46"/>
      <c r="EF908" s="46"/>
      <c r="EG908" s="46"/>
      <c r="EH908" s="46"/>
      <c r="EI908" s="46"/>
      <c r="EJ908" s="46"/>
      <c r="EK908" s="46"/>
      <c r="EL908" s="46"/>
      <c r="EM908" s="46"/>
      <c r="EN908" s="46"/>
      <c r="EO908" s="46"/>
      <c r="EP908" s="46"/>
      <c r="EQ908" s="46"/>
      <c r="ER908" s="46"/>
      <c r="ES908" s="46"/>
      <c r="ET908" s="46"/>
      <c r="EU908" s="46"/>
      <c r="EV908" s="46"/>
      <c r="EW908" s="46"/>
      <c r="EX908" s="46"/>
      <c r="EY908" s="46"/>
      <c r="EZ908" s="46"/>
      <c r="FA908" s="46"/>
      <c r="FB908" s="46"/>
      <c r="FC908" s="46"/>
      <c r="FD908" s="46"/>
      <c r="FE908" s="46"/>
      <c r="FF908" s="46"/>
      <c r="FG908" s="46"/>
      <c r="FH908" s="46"/>
      <c r="FI908" s="46"/>
      <c r="FJ908" s="46"/>
      <c r="FK908" s="46"/>
      <c r="FL908" s="46"/>
      <c r="FM908" s="46"/>
      <c r="FN908" s="46"/>
      <c r="FO908" s="46"/>
      <c r="FP908" s="46"/>
      <c r="FQ908" s="46"/>
      <c r="FR908" s="46"/>
      <c r="FS908" s="46"/>
      <c r="FT908" s="46"/>
      <c r="FU908" s="46"/>
      <c r="FV908" s="46"/>
      <c r="FW908" s="46"/>
      <c r="FX908" s="46"/>
      <c r="FY908" s="46"/>
      <c r="FZ908" s="46"/>
      <c r="GA908" s="46"/>
      <c r="GB908" s="46"/>
      <c r="GC908" s="46"/>
      <c r="GD908" s="46"/>
      <c r="GE908" s="46"/>
      <c r="GF908" s="46"/>
      <c r="GG908" s="46"/>
      <c r="GH908" s="46"/>
      <c r="GI908" s="46"/>
      <c r="GJ908" s="46"/>
      <c r="GK908" s="46"/>
      <c r="GL908" s="46"/>
      <c r="GM908" s="46"/>
      <c r="GN908" s="46"/>
      <c r="GO908" s="46"/>
      <c r="GP908" s="46"/>
      <c r="GQ908" s="46"/>
      <c r="GR908" s="46"/>
      <c r="GS908" s="46"/>
      <c r="GT908" s="46"/>
      <c r="GU908" s="46"/>
      <c r="GV908" s="46"/>
      <c r="GW908" s="46"/>
      <c r="GX908" s="46"/>
      <c r="GY908" s="46"/>
      <c r="GZ908" s="46"/>
      <c r="HA908" s="46"/>
      <c r="HB908" s="46"/>
      <c r="HC908" s="46"/>
      <c r="HD908" s="46"/>
      <c r="HE908" s="46"/>
      <c r="HF908" s="46"/>
      <c r="HG908" s="46"/>
      <c r="HH908" s="46"/>
      <c r="HI908" s="46"/>
      <c r="HJ908" s="46"/>
      <c r="HK908" s="46"/>
      <c r="HL908" s="46"/>
      <c r="HM908" s="46"/>
      <c r="HN908" s="46"/>
      <c r="HO908" s="46"/>
      <c r="HP908" s="46"/>
      <c r="HQ908" s="46"/>
      <c r="HR908" s="46"/>
      <c r="HS908" s="46"/>
      <c r="HT908" s="46"/>
      <c r="HU908" s="46"/>
      <c r="HV908" s="46"/>
      <c r="HW908" s="46"/>
      <c r="HX908" s="46"/>
      <c r="HY908" s="46"/>
      <c r="HZ908" s="46"/>
      <c r="IA908" s="46"/>
      <c r="IB908" s="46"/>
      <c r="IC908" s="46"/>
      <c r="ID908" s="46"/>
      <c r="IE908" s="46"/>
      <c r="IF908" s="46"/>
      <c r="IG908" s="46"/>
      <c r="IH908" s="46"/>
      <c r="II908" s="46"/>
      <c r="IJ908" s="46"/>
      <c r="IK908" s="46"/>
      <c r="IL908" s="46"/>
      <c r="IM908" s="46"/>
      <c r="IN908" s="46"/>
      <c r="IO908" s="46"/>
      <c r="IP908" s="46"/>
      <c r="IQ908" s="46"/>
      <c r="IR908" s="46"/>
      <c r="IS908" s="46"/>
      <c r="IT908" s="46"/>
      <c r="IU908" s="46"/>
      <c r="IV908" s="46"/>
      <c r="IW908" s="46"/>
      <c r="IX908" s="46"/>
      <c r="IY908" s="46"/>
      <c r="IZ908" s="46"/>
      <c r="JA908" s="46"/>
      <c r="JB908" s="46"/>
      <c r="JC908" s="46"/>
      <c r="JD908" s="46"/>
      <c r="JE908" s="46"/>
    </row>
    <row r="909" spans="1:265" s="549" customFormat="1" ht="15" customHeight="1" thickBot="1" x14ac:dyDescent="0.25">
      <c r="A909" s="273">
        <f>A898+1</f>
        <v>97</v>
      </c>
      <c r="B909" s="630" t="s">
        <v>2005</v>
      </c>
      <c r="C909" s="111" t="s">
        <v>35</v>
      </c>
      <c r="D909" s="1872" t="s">
        <v>2006</v>
      </c>
      <c r="E909" s="842" t="s">
        <v>2007</v>
      </c>
      <c r="F909" s="459" t="s">
        <v>2008</v>
      </c>
      <c r="G909" s="460" t="s">
        <v>1906</v>
      </c>
      <c r="H909" s="726" t="s">
        <v>421</v>
      </c>
      <c r="I909" s="726" t="s">
        <v>1847</v>
      </c>
      <c r="J909" s="726"/>
      <c r="K909" s="727" t="s">
        <v>1988</v>
      </c>
      <c r="L909" s="727" t="s">
        <v>97</v>
      </c>
      <c r="M909" s="728">
        <v>3</v>
      </c>
      <c r="N909" s="728" t="s">
        <v>24</v>
      </c>
      <c r="O909" s="727" t="s">
        <v>1860</v>
      </c>
      <c r="P909" s="2159">
        <f t="shared" si="78"/>
        <v>4</v>
      </c>
      <c r="Q909" s="729">
        <v>3</v>
      </c>
      <c r="R909" s="730">
        <v>1</v>
      </c>
      <c r="S909" s="730"/>
      <c r="T909" s="730"/>
      <c r="U909" s="730"/>
      <c r="V909" s="730"/>
      <c r="W909" s="731"/>
      <c r="X909" s="1867"/>
      <c r="Y909" s="1867"/>
      <c r="Z909" s="1868" t="str">
        <f>C909</f>
        <v>TC</v>
      </c>
      <c r="AA909" s="549" t="s">
        <v>876</v>
      </c>
      <c r="AB909" s="549" t="s">
        <v>881</v>
      </c>
      <c r="AC909" s="549">
        <f t="shared" ref="AC909:AC918" si="81">IF(C909&lt;&gt;"",SUMIF(D$6:D$1548,D909,Q$6:R$1548),"")</f>
        <v>15</v>
      </c>
      <c r="AF909" s="2111">
        <f t="shared" si="79"/>
        <v>4</v>
      </c>
      <c r="AG909" s="2111">
        <f t="shared" si="80"/>
        <v>0</v>
      </c>
    </row>
    <row r="910" spans="1:265" s="549" customFormat="1" ht="15" customHeight="1" thickBot="1" x14ac:dyDescent="0.25">
      <c r="A910" s="790"/>
      <c r="B910" s="73" t="s">
        <v>2005</v>
      </c>
      <c r="C910" s="113"/>
      <c r="D910" s="1896" t="s">
        <v>2006</v>
      </c>
      <c r="E910" s="900"/>
      <c r="F910" s="472"/>
      <c r="G910" s="473"/>
      <c r="H910" s="546" t="s">
        <v>421</v>
      </c>
      <c r="I910" s="546" t="s">
        <v>1847</v>
      </c>
      <c r="J910" s="546"/>
      <c r="K910" s="547" t="s">
        <v>1988</v>
      </c>
      <c r="L910" s="547" t="s">
        <v>97</v>
      </c>
      <c r="M910" s="732">
        <v>3</v>
      </c>
      <c r="N910" s="732" t="s">
        <v>98</v>
      </c>
      <c r="O910" s="547" t="s">
        <v>1860</v>
      </c>
      <c r="P910" s="2159">
        <f t="shared" si="78"/>
        <v>4</v>
      </c>
      <c r="Q910" s="548">
        <v>3</v>
      </c>
      <c r="R910" s="724">
        <v>1</v>
      </c>
      <c r="S910" s="724"/>
      <c r="T910" s="724"/>
      <c r="U910" s="724"/>
      <c r="V910" s="724"/>
      <c r="W910" s="725"/>
      <c r="X910" s="1870"/>
      <c r="Y910" s="1870"/>
      <c r="Z910" s="1868"/>
      <c r="AC910" s="549" t="str">
        <f t="shared" si="81"/>
        <v/>
      </c>
      <c r="AF910" s="2111">
        <f t="shared" si="79"/>
        <v>4</v>
      </c>
      <c r="AG910" s="2111">
        <f t="shared" si="80"/>
        <v>0</v>
      </c>
    </row>
    <row r="911" spans="1:265" s="549" customFormat="1" ht="15" customHeight="1" thickBot="1" x14ac:dyDescent="0.25">
      <c r="A911" s="790"/>
      <c r="B911" s="73" t="s">
        <v>2005</v>
      </c>
      <c r="C911" s="113"/>
      <c r="D911" s="1896" t="s">
        <v>2006</v>
      </c>
      <c r="E911" s="900"/>
      <c r="F911" s="472"/>
      <c r="G911" s="473"/>
      <c r="H911" s="546" t="s">
        <v>421</v>
      </c>
      <c r="I911" s="546" t="s">
        <v>1847</v>
      </c>
      <c r="J911" s="546"/>
      <c r="K911" s="547" t="s">
        <v>1968</v>
      </c>
      <c r="L911" s="547" t="s">
        <v>97</v>
      </c>
      <c r="M911" s="732">
        <v>7</v>
      </c>
      <c r="N911" s="732" t="s">
        <v>395</v>
      </c>
      <c r="O911" s="547" t="s">
        <v>429</v>
      </c>
      <c r="P911" s="2159">
        <f t="shared" si="78"/>
        <v>4</v>
      </c>
      <c r="Q911" s="548">
        <v>3</v>
      </c>
      <c r="R911" s="724">
        <v>1</v>
      </c>
      <c r="S911" s="724"/>
      <c r="T911" s="724"/>
      <c r="U911" s="724"/>
      <c r="V911" s="724"/>
      <c r="W911" s="725"/>
      <c r="X911" s="1870"/>
      <c r="Y911" s="1870"/>
      <c r="Z911" s="1868"/>
      <c r="AC911" s="549" t="str">
        <f t="shared" si="81"/>
        <v/>
      </c>
      <c r="AF911" s="2111">
        <f t="shared" si="79"/>
        <v>4</v>
      </c>
      <c r="AG911" s="2111">
        <f t="shared" si="80"/>
        <v>0</v>
      </c>
    </row>
    <row r="912" spans="1:265" s="549" customFormat="1" ht="15" customHeight="1" thickBot="1" x14ac:dyDescent="0.25">
      <c r="A912" s="790"/>
      <c r="B912" s="73" t="s">
        <v>2005</v>
      </c>
      <c r="C912" s="113"/>
      <c r="D912" s="1896" t="s">
        <v>2006</v>
      </c>
      <c r="E912" s="900"/>
      <c r="F912" s="472"/>
      <c r="G912" s="473"/>
      <c r="H912" s="546" t="s">
        <v>421</v>
      </c>
      <c r="I912" s="546" t="s">
        <v>1847</v>
      </c>
      <c r="J912" s="546"/>
      <c r="K912" s="547" t="s">
        <v>2009</v>
      </c>
      <c r="L912" s="547" t="s">
        <v>97</v>
      </c>
      <c r="M912" s="732">
        <v>7</v>
      </c>
      <c r="N912" s="732" t="s">
        <v>2050</v>
      </c>
      <c r="O912" s="547" t="s">
        <v>1860</v>
      </c>
      <c r="P912" s="2159">
        <f t="shared" si="78"/>
        <v>4</v>
      </c>
      <c r="Q912" s="548">
        <v>3</v>
      </c>
      <c r="R912" s="724">
        <v>1</v>
      </c>
      <c r="S912" s="724"/>
      <c r="T912" s="724"/>
      <c r="U912" s="724"/>
      <c r="V912" s="724"/>
      <c r="W912" s="725"/>
      <c r="X912" s="1870"/>
      <c r="Y912" s="1870"/>
      <c r="Z912" s="1868"/>
      <c r="AC912" s="549" t="str">
        <f t="shared" si="81"/>
        <v/>
      </c>
      <c r="AF912" s="2111">
        <f t="shared" si="79"/>
        <v>4</v>
      </c>
      <c r="AG912" s="2111">
        <f t="shared" si="80"/>
        <v>0</v>
      </c>
    </row>
    <row r="913" spans="1:265" s="549" customFormat="1" ht="15" customHeight="1" thickBot="1" x14ac:dyDescent="0.25">
      <c r="A913" s="790"/>
      <c r="B913" s="73" t="s">
        <v>2005</v>
      </c>
      <c r="C913" s="113"/>
      <c r="D913" s="1896" t="s">
        <v>2006</v>
      </c>
      <c r="E913" s="900"/>
      <c r="F913" s="472"/>
      <c r="G913" s="473"/>
      <c r="H913" s="546" t="s">
        <v>421</v>
      </c>
      <c r="I913" s="546" t="s">
        <v>1847</v>
      </c>
      <c r="J913" s="546"/>
      <c r="K913" s="547" t="s">
        <v>2009</v>
      </c>
      <c r="L913" s="547" t="s">
        <v>97</v>
      </c>
      <c r="M913" s="732">
        <v>7</v>
      </c>
      <c r="N913" s="732" t="s">
        <v>2051</v>
      </c>
      <c r="O913" s="547" t="s">
        <v>429</v>
      </c>
      <c r="P913" s="2159">
        <f t="shared" si="78"/>
        <v>4</v>
      </c>
      <c r="Q913" s="548">
        <v>3</v>
      </c>
      <c r="R913" s="724">
        <v>1</v>
      </c>
      <c r="S913" s="724"/>
      <c r="T913" s="724"/>
      <c r="U913" s="724"/>
      <c r="V913" s="724"/>
      <c r="W913" s="725"/>
      <c r="X913" s="1870"/>
      <c r="Y913" s="1870"/>
      <c r="Z913" s="1868"/>
      <c r="AC913" s="549" t="str">
        <f t="shared" si="81"/>
        <v/>
      </c>
      <c r="AF913" s="2111">
        <f t="shared" si="79"/>
        <v>4</v>
      </c>
      <c r="AG913" s="2111">
        <f t="shared" si="80"/>
        <v>0</v>
      </c>
    </row>
    <row r="914" spans="1:265" s="549" customFormat="1" ht="15" customHeight="1" thickBot="1" x14ac:dyDescent="0.25">
      <c r="A914" s="790"/>
      <c r="B914" s="73" t="s">
        <v>2005</v>
      </c>
      <c r="C914" s="113"/>
      <c r="D914" s="1896" t="s">
        <v>2006</v>
      </c>
      <c r="E914" s="900"/>
      <c r="F914" s="472"/>
      <c r="G914" s="473"/>
      <c r="H914" s="546" t="s">
        <v>421</v>
      </c>
      <c r="I914" s="546" t="s">
        <v>1847</v>
      </c>
      <c r="J914" s="1756" t="s">
        <v>1424</v>
      </c>
      <c r="K914" s="212" t="s">
        <v>1539</v>
      </c>
      <c r="L914" s="547"/>
      <c r="M914" s="732"/>
      <c r="N914" s="732"/>
      <c r="O914" s="547"/>
      <c r="P914" s="2159">
        <f t="shared" si="78"/>
        <v>0</v>
      </c>
      <c r="Q914" s="548"/>
      <c r="R914" s="724"/>
      <c r="S914" s="724">
        <v>4</v>
      </c>
      <c r="T914" s="724"/>
      <c r="U914" s="724"/>
      <c r="V914" s="724"/>
      <c r="W914" s="725"/>
      <c r="X914" s="1870"/>
      <c r="Y914" s="1870"/>
      <c r="Z914" s="1868"/>
      <c r="AC914" s="549" t="str">
        <f t="shared" si="81"/>
        <v/>
      </c>
      <c r="AF914" s="2111">
        <f t="shared" si="79"/>
        <v>0</v>
      </c>
      <c r="AG914" s="2111">
        <f t="shared" si="80"/>
        <v>4</v>
      </c>
    </row>
    <row r="915" spans="1:265" s="549" customFormat="1" ht="15" customHeight="1" thickBot="1" x14ac:dyDescent="0.25">
      <c r="A915" s="790"/>
      <c r="B915" s="73" t="s">
        <v>2005</v>
      </c>
      <c r="C915" s="113"/>
      <c r="D915" s="1897" t="s">
        <v>2006</v>
      </c>
      <c r="E915" s="900"/>
      <c r="F915" s="472"/>
      <c r="G915" s="473"/>
      <c r="H915" s="736" t="s">
        <v>421</v>
      </c>
      <c r="I915" s="736" t="s">
        <v>1847</v>
      </c>
      <c r="J915" s="1756" t="s">
        <v>1424</v>
      </c>
      <c r="K915" s="212" t="s">
        <v>1863</v>
      </c>
      <c r="L915" s="756"/>
      <c r="M915" s="757"/>
      <c r="N915" s="757"/>
      <c r="O915" s="756"/>
      <c r="P915" s="2159">
        <f t="shared" si="78"/>
        <v>0</v>
      </c>
      <c r="Q915" s="758"/>
      <c r="R915" s="759"/>
      <c r="S915" s="759">
        <v>2</v>
      </c>
      <c r="T915" s="759"/>
      <c r="U915" s="759"/>
      <c r="V915" s="759"/>
      <c r="W915" s="760"/>
      <c r="X915" s="1870"/>
      <c r="Y915" s="1870"/>
      <c r="Z915" s="1868"/>
      <c r="AC915" s="549" t="str">
        <f t="shared" si="81"/>
        <v/>
      </c>
      <c r="AF915" s="2111">
        <f t="shared" si="79"/>
        <v>0</v>
      </c>
      <c r="AG915" s="2111">
        <f t="shared" si="80"/>
        <v>2</v>
      </c>
    </row>
    <row r="916" spans="1:265" s="549" customFormat="1" ht="15" customHeight="1" thickBot="1" x14ac:dyDescent="0.25">
      <c r="A916" s="790"/>
      <c r="B916" s="73" t="s">
        <v>2005</v>
      </c>
      <c r="C916" s="113"/>
      <c r="D916" s="1897" t="s">
        <v>2006</v>
      </c>
      <c r="E916" s="900"/>
      <c r="F916" s="472"/>
      <c r="G916" s="473"/>
      <c r="H916" s="736" t="s">
        <v>421</v>
      </c>
      <c r="I916" s="736" t="s">
        <v>1847</v>
      </c>
      <c r="J916" s="1756" t="s">
        <v>1424</v>
      </c>
      <c r="K916" s="756" t="s">
        <v>1864</v>
      </c>
      <c r="L916" s="756"/>
      <c r="M916" s="757"/>
      <c r="N916" s="757"/>
      <c r="O916" s="756"/>
      <c r="P916" s="2159">
        <f t="shared" si="78"/>
        <v>0</v>
      </c>
      <c r="Q916" s="758"/>
      <c r="R916" s="759"/>
      <c r="S916" s="759"/>
      <c r="T916" s="759"/>
      <c r="U916" s="759"/>
      <c r="V916" s="759"/>
      <c r="W916" s="760">
        <v>6</v>
      </c>
      <c r="X916" s="1870"/>
      <c r="Y916" s="1870"/>
      <c r="Z916" s="1868"/>
      <c r="AC916" s="549" t="str">
        <f t="shared" si="81"/>
        <v/>
      </c>
      <c r="AF916" s="2111">
        <f t="shared" si="79"/>
        <v>0</v>
      </c>
      <c r="AG916" s="2111">
        <f t="shared" si="80"/>
        <v>6</v>
      </c>
    </row>
    <row r="917" spans="1:265" s="549" customFormat="1" ht="15" customHeight="1" thickBot="1" x14ac:dyDescent="0.25">
      <c r="A917" s="790"/>
      <c r="B917" s="73" t="s">
        <v>2005</v>
      </c>
      <c r="C917" s="113"/>
      <c r="D917" s="1897" t="s">
        <v>2006</v>
      </c>
      <c r="E917" s="900"/>
      <c r="F917" s="472"/>
      <c r="G917" s="473"/>
      <c r="H917" s="736" t="s">
        <v>421</v>
      </c>
      <c r="I917" s="736" t="s">
        <v>1847</v>
      </c>
      <c r="J917" s="1768" t="s">
        <v>1424</v>
      </c>
      <c r="K917" s="547" t="s">
        <v>1644</v>
      </c>
      <c r="L917" s="756"/>
      <c r="M917" s="757"/>
      <c r="N917" s="757"/>
      <c r="O917" s="756"/>
      <c r="P917" s="2159">
        <f t="shared" si="78"/>
        <v>0</v>
      </c>
      <c r="Q917" s="758"/>
      <c r="R917" s="759"/>
      <c r="S917" s="759">
        <v>4</v>
      </c>
      <c r="T917" s="759"/>
      <c r="U917" s="759"/>
      <c r="V917" s="759"/>
      <c r="W917" s="760"/>
      <c r="X917" s="1870"/>
      <c r="Y917" s="1870"/>
      <c r="Z917" s="1868"/>
      <c r="AC917" s="549" t="str">
        <f t="shared" si="81"/>
        <v/>
      </c>
      <c r="AF917" s="2111">
        <f t="shared" si="79"/>
        <v>0</v>
      </c>
      <c r="AG917" s="2111">
        <f t="shared" si="80"/>
        <v>4</v>
      </c>
    </row>
    <row r="918" spans="1:265" s="549" customFormat="1" ht="15" customHeight="1" thickBot="1" x14ac:dyDescent="0.25">
      <c r="A918" s="790"/>
      <c r="B918" s="73" t="s">
        <v>2005</v>
      </c>
      <c r="C918" s="113"/>
      <c r="D918" s="1898" t="s">
        <v>2006</v>
      </c>
      <c r="E918" s="900"/>
      <c r="F918" s="472"/>
      <c r="G918" s="473"/>
      <c r="H918" s="1899" t="s">
        <v>421</v>
      </c>
      <c r="I918" s="1899" t="s">
        <v>1847</v>
      </c>
      <c r="J918" s="1756" t="s">
        <v>1424</v>
      </c>
      <c r="K918" s="742" t="s">
        <v>1894</v>
      </c>
      <c r="L918" s="813"/>
      <c r="M918" s="814"/>
      <c r="N918" s="814"/>
      <c r="O918" s="813"/>
      <c r="P918" s="2159">
        <f t="shared" si="78"/>
        <v>0</v>
      </c>
      <c r="Q918" s="815"/>
      <c r="R918" s="816"/>
      <c r="S918" s="816"/>
      <c r="T918" s="816"/>
      <c r="U918" s="816"/>
      <c r="V918" s="816"/>
      <c r="W918" s="817">
        <v>4</v>
      </c>
      <c r="X918" s="1870">
        <f>SUM(Q909:W918)</f>
        <v>40</v>
      </c>
      <c r="Y918" s="1870">
        <f>X918</f>
        <v>40</v>
      </c>
      <c r="Z918" s="1868"/>
      <c r="AC918" s="549" t="str">
        <f t="shared" si="81"/>
        <v/>
      </c>
      <c r="AF918" s="2111">
        <f t="shared" si="79"/>
        <v>0</v>
      </c>
      <c r="AG918" s="2111">
        <f t="shared" si="80"/>
        <v>4</v>
      </c>
    </row>
    <row r="919" spans="1:265" s="7" customFormat="1" ht="15" customHeight="1" thickBot="1" x14ac:dyDescent="0.25">
      <c r="A919" s="273">
        <f>A909+1</f>
        <v>98</v>
      </c>
      <c r="B919" s="630" t="s">
        <v>72</v>
      </c>
      <c r="C919" s="111" t="s">
        <v>35</v>
      </c>
      <c r="D919" s="882" t="s">
        <v>73</v>
      </c>
      <c r="E919" s="861" t="s">
        <v>89</v>
      </c>
      <c r="F919" s="435" t="s">
        <v>21</v>
      </c>
      <c r="G919" s="436" t="s">
        <v>22</v>
      </c>
      <c r="H919" s="202" t="s">
        <v>23</v>
      </c>
      <c r="I919" s="202" t="s">
        <v>104</v>
      </c>
      <c r="J919" s="202"/>
      <c r="K919" s="224" t="s">
        <v>141</v>
      </c>
      <c r="L919" s="224" t="s">
        <v>97</v>
      </c>
      <c r="M919" s="398" t="s">
        <v>392</v>
      </c>
      <c r="N919" s="398" t="s">
        <v>24</v>
      </c>
      <c r="O919" s="224" t="s">
        <v>348</v>
      </c>
      <c r="P919" s="2159">
        <f t="shared" si="78"/>
        <v>3</v>
      </c>
      <c r="Q919" s="294">
        <v>3</v>
      </c>
      <c r="R919" s="295"/>
      <c r="S919" s="295"/>
      <c r="T919" s="295"/>
      <c r="U919" s="295"/>
      <c r="V919" s="295"/>
      <c r="W919" s="296"/>
      <c r="X919" s="121"/>
      <c r="Y919" s="121"/>
      <c r="Z919" s="63" t="str">
        <f>C919</f>
        <v>TC</v>
      </c>
      <c r="AA919" s="46" t="s">
        <v>873</v>
      </c>
      <c r="AB919" s="46" t="s">
        <v>880</v>
      </c>
      <c r="AC919" s="46">
        <f t="shared" ref="AC919:AC937" si="82">IF(C919&lt;&gt;"",SUMIF(D$6:D$1505,D919,Q$6:R$1505),"")</f>
        <v>18</v>
      </c>
      <c r="AD919" s="46"/>
      <c r="AE919" s="46"/>
      <c r="AF919" s="2111">
        <f t="shared" si="79"/>
        <v>3</v>
      </c>
      <c r="AG919" s="2111">
        <f t="shared" si="80"/>
        <v>0</v>
      </c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  <c r="BP919" s="46"/>
      <c r="BQ919" s="46"/>
      <c r="BR919" s="46"/>
      <c r="BS919" s="46"/>
      <c r="BT919" s="46"/>
      <c r="BU919" s="46"/>
      <c r="BV919" s="46"/>
      <c r="BW919" s="46"/>
      <c r="BX919" s="46"/>
      <c r="BY919" s="46"/>
      <c r="BZ919" s="46"/>
      <c r="CA919" s="46"/>
      <c r="CB919" s="46"/>
      <c r="CC919" s="46"/>
      <c r="CD919" s="46"/>
      <c r="CE919" s="46"/>
      <c r="CF919" s="46"/>
      <c r="CG919" s="46"/>
      <c r="CH919" s="46"/>
      <c r="CI919" s="46"/>
      <c r="CJ919" s="46"/>
      <c r="CK919" s="46"/>
      <c r="CL919" s="46"/>
      <c r="CM919" s="46"/>
      <c r="CN919" s="46"/>
      <c r="CO919" s="46"/>
      <c r="CP919" s="46"/>
      <c r="CQ919" s="46"/>
      <c r="CR919" s="46"/>
      <c r="CS919" s="46"/>
      <c r="CT919" s="46"/>
      <c r="CU919" s="46"/>
      <c r="CV919" s="46"/>
      <c r="CW919" s="46"/>
      <c r="CX919" s="46"/>
      <c r="CY919" s="46"/>
      <c r="CZ919" s="46"/>
      <c r="DA919" s="46"/>
      <c r="DB919" s="46"/>
      <c r="DC919" s="46"/>
      <c r="DD919" s="46"/>
      <c r="DE919" s="46"/>
      <c r="DF919" s="46"/>
      <c r="DG919" s="46"/>
      <c r="DH919" s="46"/>
      <c r="DI919" s="46"/>
      <c r="DJ919" s="46"/>
      <c r="DK919" s="46"/>
      <c r="DL919" s="46"/>
      <c r="DM919" s="46"/>
      <c r="DN919" s="46"/>
      <c r="DO919" s="46"/>
      <c r="DP919" s="46"/>
      <c r="DQ919" s="46"/>
      <c r="DR919" s="46"/>
      <c r="DS919" s="46"/>
      <c r="DT919" s="46"/>
      <c r="DU919" s="46"/>
      <c r="DV919" s="46"/>
      <c r="DW919" s="46"/>
      <c r="DX919" s="46"/>
      <c r="DY919" s="46"/>
      <c r="DZ919" s="46"/>
      <c r="EA919" s="46"/>
      <c r="EB919" s="46"/>
      <c r="EC919" s="46"/>
      <c r="ED919" s="46"/>
      <c r="EE919" s="46"/>
      <c r="EF919" s="46"/>
      <c r="EG919" s="46"/>
      <c r="EH919" s="46"/>
      <c r="EI919" s="46"/>
      <c r="EJ919" s="46"/>
      <c r="EK919" s="46"/>
      <c r="EL919" s="46"/>
      <c r="EM919" s="46"/>
      <c r="EN919" s="46"/>
      <c r="EO919" s="46"/>
      <c r="EP919" s="46"/>
      <c r="EQ919" s="46"/>
      <c r="ER919" s="46"/>
      <c r="ES919" s="46"/>
      <c r="ET919" s="46"/>
      <c r="EU919" s="46"/>
      <c r="EV919" s="46"/>
      <c r="EW919" s="46"/>
      <c r="EX919" s="46"/>
      <c r="EY919" s="46"/>
      <c r="EZ919" s="46"/>
      <c r="FA919" s="46"/>
      <c r="FB919" s="46"/>
      <c r="FC919" s="46"/>
      <c r="FD919" s="46"/>
      <c r="FE919" s="46"/>
      <c r="FF919" s="46"/>
      <c r="FG919" s="46"/>
      <c r="FH919" s="46"/>
      <c r="FI919" s="46"/>
      <c r="FJ919" s="46"/>
      <c r="FK919" s="46"/>
      <c r="FL919" s="46"/>
      <c r="FM919" s="46"/>
      <c r="FN919" s="46"/>
      <c r="FO919" s="46"/>
      <c r="FP919" s="46"/>
      <c r="FQ919" s="46"/>
      <c r="FR919" s="46"/>
      <c r="FS919" s="46"/>
      <c r="FT919" s="46"/>
      <c r="FU919" s="46"/>
      <c r="FV919" s="46"/>
      <c r="FW919" s="46"/>
      <c r="FX919" s="46"/>
      <c r="FY919" s="46"/>
      <c r="FZ919" s="46"/>
      <c r="GA919" s="46"/>
      <c r="GB919" s="46"/>
      <c r="GC919" s="46"/>
      <c r="GD919" s="46"/>
      <c r="GE919" s="46"/>
      <c r="GF919" s="46"/>
      <c r="GG919" s="46"/>
      <c r="GH919" s="46"/>
      <c r="GI919" s="46"/>
      <c r="GJ919" s="46"/>
      <c r="GK919" s="46"/>
      <c r="GL919" s="46"/>
      <c r="GM919" s="46"/>
      <c r="GN919" s="46"/>
      <c r="GO919" s="46"/>
      <c r="GP919" s="46"/>
      <c r="GQ919" s="46"/>
      <c r="GR919" s="46"/>
      <c r="GS919" s="46"/>
      <c r="GT919" s="46"/>
      <c r="GU919" s="46"/>
      <c r="GV919" s="46"/>
      <c r="GW919" s="46"/>
      <c r="GX919" s="46"/>
      <c r="GY919" s="46"/>
      <c r="GZ919" s="46"/>
      <c r="HA919" s="46"/>
      <c r="HB919" s="46"/>
      <c r="HC919" s="46"/>
      <c r="HD919" s="46"/>
      <c r="HE919" s="46"/>
      <c r="HF919" s="46"/>
      <c r="HG919" s="46"/>
      <c r="HH919" s="46"/>
      <c r="HI919" s="46"/>
      <c r="HJ919" s="46"/>
      <c r="HK919" s="46"/>
      <c r="HL919" s="46"/>
      <c r="HM919" s="46"/>
      <c r="HN919" s="46"/>
      <c r="HO919" s="46"/>
      <c r="HP919" s="46"/>
      <c r="HQ919" s="46"/>
      <c r="HR919" s="46"/>
      <c r="HS919" s="46"/>
      <c r="HT919" s="46"/>
      <c r="HU919" s="46"/>
      <c r="HV919" s="46"/>
      <c r="HW919" s="46"/>
      <c r="HX919" s="46"/>
      <c r="HY919" s="46"/>
      <c r="HZ919" s="46"/>
      <c r="IA919" s="46"/>
      <c r="IB919" s="46"/>
      <c r="IC919" s="46"/>
      <c r="ID919" s="46"/>
      <c r="IE919" s="46"/>
      <c r="IF919" s="46"/>
      <c r="IG919" s="46"/>
      <c r="IH919" s="46"/>
      <c r="II919" s="46"/>
      <c r="IJ919" s="46"/>
      <c r="IK919" s="46"/>
      <c r="IL919" s="46"/>
      <c r="IM919" s="46"/>
      <c r="IN919" s="46"/>
      <c r="IO919" s="46"/>
      <c r="IP919" s="46"/>
      <c r="IQ919" s="46"/>
      <c r="IR919" s="46"/>
      <c r="IS919" s="46"/>
      <c r="IT919" s="46"/>
      <c r="IU919" s="46"/>
      <c r="IV919" s="46"/>
      <c r="IW919" s="46"/>
      <c r="IX919" s="46"/>
      <c r="IY919" s="46"/>
      <c r="IZ919" s="46"/>
      <c r="JA919" s="46"/>
      <c r="JB919" s="46"/>
      <c r="JC919" s="46"/>
      <c r="JD919" s="46"/>
      <c r="JE919" s="46"/>
    </row>
    <row r="920" spans="1:265" s="7" customFormat="1" ht="15" customHeight="1" thickBot="1" x14ac:dyDescent="0.25">
      <c r="A920" s="790"/>
      <c r="B920" s="73" t="s">
        <v>72</v>
      </c>
      <c r="C920" s="113"/>
      <c r="D920" s="884" t="s">
        <v>73</v>
      </c>
      <c r="E920" s="905"/>
      <c r="F920" s="437"/>
      <c r="G920" s="438"/>
      <c r="H920" s="184" t="s">
        <v>23</v>
      </c>
      <c r="I920" s="184" t="s">
        <v>104</v>
      </c>
      <c r="J920" s="184"/>
      <c r="K920" s="225" t="s">
        <v>141</v>
      </c>
      <c r="L920" s="225" t="s">
        <v>97</v>
      </c>
      <c r="M920" s="397" t="s">
        <v>392</v>
      </c>
      <c r="N920" s="397" t="s">
        <v>98</v>
      </c>
      <c r="O920" s="225" t="s">
        <v>348</v>
      </c>
      <c r="P920" s="2159">
        <f t="shared" si="78"/>
        <v>3</v>
      </c>
      <c r="Q920" s="297">
        <v>3</v>
      </c>
      <c r="R920" s="298"/>
      <c r="S920" s="298"/>
      <c r="T920" s="298"/>
      <c r="U920" s="298"/>
      <c r="V920" s="298"/>
      <c r="W920" s="299"/>
      <c r="X920" s="122"/>
      <c r="Y920" s="122"/>
      <c r="Z920" s="63"/>
      <c r="AA920" s="46"/>
      <c r="AB920" s="46"/>
      <c r="AC920" s="46" t="str">
        <f t="shared" si="82"/>
        <v/>
      </c>
      <c r="AD920" s="46"/>
      <c r="AE920" s="46"/>
      <c r="AF920" s="2111">
        <f t="shared" si="79"/>
        <v>3</v>
      </c>
      <c r="AG920" s="2111">
        <f t="shared" si="80"/>
        <v>0</v>
      </c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  <c r="BP920" s="46"/>
      <c r="BQ920" s="46"/>
      <c r="BR920" s="46"/>
      <c r="BS920" s="46"/>
      <c r="BT920" s="46"/>
      <c r="BU920" s="46"/>
      <c r="BV920" s="46"/>
      <c r="BW920" s="46"/>
      <c r="BX920" s="46"/>
      <c r="BY920" s="46"/>
      <c r="BZ920" s="46"/>
      <c r="CA920" s="46"/>
      <c r="CB920" s="46"/>
      <c r="CC920" s="46"/>
      <c r="CD920" s="46"/>
      <c r="CE920" s="46"/>
      <c r="CF920" s="46"/>
      <c r="CG920" s="46"/>
      <c r="CH920" s="46"/>
      <c r="CI920" s="46"/>
      <c r="CJ920" s="46"/>
      <c r="CK920" s="46"/>
      <c r="CL920" s="46"/>
      <c r="CM920" s="46"/>
      <c r="CN920" s="46"/>
      <c r="CO920" s="46"/>
      <c r="CP920" s="46"/>
      <c r="CQ920" s="46"/>
      <c r="CR920" s="46"/>
      <c r="CS920" s="46"/>
      <c r="CT920" s="46"/>
      <c r="CU920" s="46"/>
      <c r="CV920" s="46"/>
      <c r="CW920" s="46"/>
      <c r="CX920" s="46"/>
      <c r="CY920" s="46"/>
      <c r="CZ920" s="46"/>
      <c r="DA920" s="46"/>
      <c r="DB920" s="46"/>
      <c r="DC920" s="46"/>
      <c r="DD920" s="46"/>
      <c r="DE920" s="46"/>
      <c r="DF920" s="46"/>
      <c r="DG920" s="46"/>
      <c r="DH920" s="46"/>
      <c r="DI920" s="46"/>
      <c r="DJ920" s="46"/>
      <c r="DK920" s="46"/>
      <c r="DL920" s="46"/>
      <c r="DM920" s="46"/>
      <c r="DN920" s="46"/>
      <c r="DO920" s="46"/>
      <c r="DP920" s="46"/>
      <c r="DQ920" s="46"/>
      <c r="DR920" s="46"/>
      <c r="DS920" s="46"/>
      <c r="DT920" s="46"/>
      <c r="DU920" s="46"/>
      <c r="DV920" s="46"/>
      <c r="DW920" s="46"/>
      <c r="DX920" s="46"/>
      <c r="DY920" s="46"/>
      <c r="DZ920" s="46"/>
      <c r="EA920" s="46"/>
      <c r="EB920" s="46"/>
      <c r="EC920" s="46"/>
      <c r="ED920" s="46"/>
      <c r="EE920" s="46"/>
      <c r="EF920" s="46"/>
      <c r="EG920" s="46"/>
      <c r="EH920" s="46"/>
      <c r="EI920" s="46"/>
      <c r="EJ920" s="46"/>
      <c r="EK920" s="46"/>
      <c r="EL920" s="46"/>
      <c r="EM920" s="46"/>
      <c r="EN920" s="46"/>
      <c r="EO920" s="46"/>
      <c r="EP920" s="46"/>
      <c r="EQ920" s="46"/>
      <c r="ER920" s="46"/>
      <c r="ES920" s="46"/>
      <c r="ET920" s="46"/>
      <c r="EU920" s="46"/>
      <c r="EV920" s="46"/>
      <c r="EW920" s="46"/>
      <c r="EX920" s="46"/>
      <c r="EY920" s="46"/>
      <c r="EZ920" s="46"/>
      <c r="FA920" s="46"/>
      <c r="FB920" s="46"/>
      <c r="FC920" s="46"/>
      <c r="FD920" s="46"/>
      <c r="FE920" s="46"/>
      <c r="FF920" s="46"/>
      <c r="FG920" s="46"/>
      <c r="FH920" s="46"/>
      <c r="FI920" s="46"/>
      <c r="FJ920" s="46"/>
      <c r="FK920" s="46"/>
      <c r="FL920" s="46"/>
      <c r="FM920" s="46"/>
      <c r="FN920" s="46"/>
      <c r="FO920" s="46"/>
      <c r="FP920" s="46"/>
      <c r="FQ920" s="46"/>
      <c r="FR920" s="46"/>
      <c r="FS920" s="46"/>
      <c r="FT920" s="46"/>
      <c r="FU920" s="46"/>
      <c r="FV920" s="46"/>
      <c r="FW920" s="46"/>
      <c r="FX920" s="46"/>
      <c r="FY920" s="46"/>
      <c r="FZ920" s="46"/>
      <c r="GA920" s="46"/>
      <c r="GB920" s="46"/>
      <c r="GC920" s="46"/>
      <c r="GD920" s="46"/>
      <c r="GE920" s="46"/>
      <c r="GF920" s="46"/>
      <c r="GG920" s="46"/>
      <c r="GH920" s="46"/>
      <c r="GI920" s="46"/>
      <c r="GJ920" s="46"/>
      <c r="GK920" s="46"/>
      <c r="GL920" s="46"/>
      <c r="GM920" s="46"/>
      <c r="GN920" s="46"/>
      <c r="GO920" s="46"/>
      <c r="GP920" s="46"/>
      <c r="GQ920" s="46"/>
      <c r="GR920" s="46"/>
      <c r="GS920" s="46"/>
      <c r="GT920" s="46"/>
      <c r="GU920" s="46"/>
      <c r="GV920" s="46"/>
      <c r="GW920" s="46"/>
      <c r="GX920" s="46"/>
      <c r="GY920" s="46"/>
      <c r="GZ920" s="46"/>
      <c r="HA920" s="46"/>
      <c r="HB920" s="46"/>
      <c r="HC920" s="46"/>
      <c r="HD920" s="46"/>
      <c r="HE920" s="46"/>
      <c r="HF920" s="46"/>
      <c r="HG920" s="46"/>
      <c r="HH920" s="46"/>
      <c r="HI920" s="46"/>
      <c r="HJ920" s="46"/>
      <c r="HK920" s="46"/>
      <c r="HL920" s="46"/>
      <c r="HM920" s="46"/>
      <c r="HN920" s="46"/>
      <c r="HO920" s="46"/>
      <c r="HP920" s="46"/>
      <c r="HQ920" s="46"/>
      <c r="HR920" s="46"/>
      <c r="HS920" s="46"/>
      <c r="HT920" s="46"/>
      <c r="HU920" s="46"/>
      <c r="HV920" s="46"/>
      <c r="HW920" s="46"/>
      <c r="HX920" s="46"/>
      <c r="HY920" s="46"/>
      <c r="HZ920" s="46"/>
      <c r="IA920" s="46"/>
      <c r="IB920" s="46"/>
      <c r="IC920" s="46"/>
      <c r="ID920" s="46"/>
      <c r="IE920" s="46"/>
      <c r="IF920" s="46"/>
      <c r="IG920" s="46"/>
      <c r="IH920" s="46"/>
      <c r="II920" s="46"/>
      <c r="IJ920" s="46"/>
      <c r="IK920" s="46"/>
      <c r="IL920" s="46"/>
      <c r="IM920" s="46"/>
      <c r="IN920" s="46"/>
      <c r="IO920" s="46"/>
      <c r="IP920" s="46"/>
      <c r="IQ920" s="46"/>
      <c r="IR920" s="46"/>
      <c r="IS920" s="46"/>
      <c r="IT920" s="46"/>
      <c r="IU920" s="46"/>
      <c r="IV920" s="46"/>
      <c r="IW920" s="46"/>
      <c r="IX920" s="46"/>
      <c r="IY920" s="46"/>
      <c r="IZ920" s="46"/>
      <c r="JA920" s="46"/>
      <c r="JB920" s="46"/>
      <c r="JC920" s="46"/>
      <c r="JD920" s="46"/>
      <c r="JE920" s="46"/>
    </row>
    <row r="921" spans="1:265" s="7" customFormat="1" ht="15" customHeight="1" thickBot="1" x14ac:dyDescent="0.25">
      <c r="A921" s="790"/>
      <c r="B921" s="73" t="s">
        <v>72</v>
      </c>
      <c r="C921" s="113"/>
      <c r="D921" s="884" t="s">
        <v>73</v>
      </c>
      <c r="E921" s="905"/>
      <c r="F921" s="437"/>
      <c r="G921" s="438"/>
      <c r="H921" s="184" t="s">
        <v>23</v>
      </c>
      <c r="I921" s="184" t="s">
        <v>107</v>
      </c>
      <c r="J921" s="184"/>
      <c r="K921" s="225" t="s">
        <v>141</v>
      </c>
      <c r="L921" s="225" t="s">
        <v>97</v>
      </c>
      <c r="M921" s="397">
        <v>1</v>
      </c>
      <c r="N921" s="397" t="s">
        <v>24</v>
      </c>
      <c r="O921" s="225" t="s">
        <v>348</v>
      </c>
      <c r="P921" s="2159">
        <f t="shared" si="78"/>
        <v>2</v>
      </c>
      <c r="Q921" s="297">
        <v>2</v>
      </c>
      <c r="R921" s="298"/>
      <c r="S921" s="298"/>
      <c r="T921" s="298"/>
      <c r="U921" s="298"/>
      <c r="V921" s="298"/>
      <c r="W921" s="299"/>
      <c r="X921" s="122"/>
      <c r="Y921" s="122"/>
      <c r="Z921" s="63"/>
      <c r="AA921" s="46"/>
      <c r="AB921" s="46"/>
      <c r="AC921" s="46" t="str">
        <f t="shared" si="82"/>
        <v/>
      </c>
      <c r="AD921" s="46"/>
      <c r="AE921" s="46"/>
      <c r="AF921" s="2111">
        <f t="shared" si="79"/>
        <v>2</v>
      </c>
      <c r="AG921" s="2111">
        <f t="shared" si="80"/>
        <v>0</v>
      </c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  <c r="BP921" s="46"/>
      <c r="BQ921" s="46"/>
      <c r="BR921" s="46"/>
      <c r="BS921" s="46"/>
      <c r="BT921" s="46"/>
      <c r="BU921" s="46"/>
      <c r="BV921" s="46"/>
      <c r="BW921" s="46"/>
      <c r="BX921" s="46"/>
      <c r="BY921" s="46"/>
      <c r="BZ921" s="46"/>
      <c r="CA921" s="46"/>
      <c r="CB921" s="46"/>
      <c r="CC921" s="46"/>
      <c r="CD921" s="46"/>
      <c r="CE921" s="46"/>
      <c r="CF921" s="46"/>
      <c r="CG921" s="46"/>
      <c r="CH921" s="46"/>
      <c r="CI921" s="46"/>
      <c r="CJ921" s="46"/>
      <c r="CK921" s="46"/>
      <c r="CL921" s="46"/>
      <c r="CM921" s="46"/>
      <c r="CN921" s="46"/>
      <c r="CO921" s="46"/>
      <c r="CP921" s="46"/>
      <c r="CQ921" s="46"/>
      <c r="CR921" s="46"/>
      <c r="CS921" s="46"/>
      <c r="CT921" s="46"/>
      <c r="CU921" s="46"/>
      <c r="CV921" s="46"/>
      <c r="CW921" s="46"/>
      <c r="CX921" s="46"/>
      <c r="CY921" s="46"/>
      <c r="CZ921" s="46"/>
      <c r="DA921" s="46"/>
      <c r="DB921" s="46"/>
      <c r="DC921" s="46"/>
      <c r="DD921" s="46"/>
      <c r="DE921" s="46"/>
      <c r="DF921" s="46"/>
      <c r="DG921" s="46"/>
      <c r="DH921" s="46"/>
      <c r="DI921" s="46"/>
      <c r="DJ921" s="46"/>
      <c r="DK921" s="46"/>
      <c r="DL921" s="46"/>
      <c r="DM921" s="46"/>
      <c r="DN921" s="46"/>
      <c r="DO921" s="46"/>
      <c r="DP921" s="46"/>
      <c r="DQ921" s="46"/>
      <c r="DR921" s="46"/>
      <c r="DS921" s="46"/>
      <c r="DT921" s="46"/>
      <c r="DU921" s="46"/>
      <c r="DV921" s="46"/>
      <c r="DW921" s="46"/>
      <c r="DX921" s="46"/>
      <c r="DY921" s="46"/>
      <c r="DZ921" s="46"/>
      <c r="EA921" s="46"/>
      <c r="EB921" s="46"/>
      <c r="EC921" s="46"/>
      <c r="ED921" s="46"/>
      <c r="EE921" s="46"/>
      <c r="EF921" s="46"/>
      <c r="EG921" s="46"/>
      <c r="EH921" s="46"/>
      <c r="EI921" s="46"/>
      <c r="EJ921" s="46"/>
      <c r="EK921" s="46"/>
      <c r="EL921" s="46"/>
      <c r="EM921" s="46"/>
      <c r="EN921" s="46"/>
      <c r="EO921" s="46"/>
      <c r="EP921" s="46"/>
      <c r="EQ921" s="46"/>
      <c r="ER921" s="46"/>
      <c r="ES921" s="46"/>
      <c r="ET921" s="46"/>
      <c r="EU921" s="46"/>
      <c r="EV921" s="46"/>
      <c r="EW921" s="46"/>
      <c r="EX921" s="46"/>
      <c r="EY921" s="46"/>
      <c r="EZ921" s="46"/>
      <c r="FA921" s="46"/>
      <c r="FB921" s="46"/>
      <c r="FC921" s="46"/>
      <c r="FD921" s="46"/>
      <c r="FE921" s="46"/>
      <c r="FF921" s="46"/>
      <c r="FG921" s="46"/>
      <c r="FH921" s="46"/>
      <c r="FI921" s="46"/>
      <c r="FJ921" s="46"/>
      <c r="FK921" s="46"/>
      <c r="FL921" s="46"/>
      <c r="FM921" s="46"/>
      <c r="FN921" s="46"/>
      <c r="FO921" s="46"/>
      <c r="FP921" s="46"/>
      <c r="FQ921" s="46"/>
      <c r="FR921" s="46"/>
      <c r="FS921" s="46"/>
      <c r="FT921" s="46"/>
      <c r="FU921" s="46"/>
      <c r="FV921" s="46"/>
      <c r="FW921" s="46"/>
      <c r="FX921" s="46"/>
      <c r="FY921" s="46"/>
      <c r="FZ921" s="46"/>
      <c r="GA921" s="46"/>
      <c r="GB921" s="46"/>
      <c r="GC921" s="46"/>
      <c r="GD921" s="46"/>
      <c r="GE921" s="46"/>
      <c r="GF921" s="46"/>
      <c r="GG921" s="46"/>
      <c r="GH921" s="46"/>
      <c r="GI921" s="46"/>
      <c r="GJ921" s="46"/>
      <c r="GK921" s="46"/>
      <c r="GL921" s="46"/>
      <c r="GM921" s="46"/>
      <c r="GN921" s="46"/>
      <c r="GO921" s="46"/>
      <c r="GP921" s="46"/>
      <c r="GQ921" s="46"/>
      <c r="GR921" s="46"/>
      <c r="GS921" s="46"/>
      <c r="GT921" s="46"/>
      <c r="GU921" s="46"/>
      <c r="GV921" s="46"/>
      <c r="GW921" s="46"/>
      <c r="GX921" s="46"/>
      <c r="GY921" s="46"/>
      <c r="GZ921" s="46"/>
      <c r="HA921" s="46"/>
      <c r="HB921" s="46"/>
      <c r="HC921" s="46"/>
      <c r="HD921" s="46"/>
      <c r="HE921" s="46"/>
      <c r="HF921" s="46"/>
      <c r="HG921" s="46"/>
      <c r="HH921" s="46"/>
      <c r="HI921" s="46"/>
      <c r="HJ921" s="46"/>
      <c r="HK921" s="46"/>
      <c r="HL921" s="46"/>
      <c r="HM921" s="46"/>
      <c r="HN921" s="46"/>
      <c r="HO921" s="46"/>
      <c r="HP921" s="46"/>
      <c r="HQ921" s="46"/>
      <c r="HR921" s="46"/>
      <c r="HS921" s="46"/>
      <c r="HT921" s="46"/>
      <c r="HU921" s="46"/>
      <c r="HV921" s="46"/>
      <c r="HW921" s="46"/>
      <c r="HX921" s="46"/>
      <c r="HY921" s="46"/>
      <c r="HZ921" s="46"/>
      <c r="IA921" s="46"/>
      <c r="IB921" s="46"/>
      <c r="IC921" s="46"/>
      <c r="ID921" s="46"/>
      <c r="IE921" s="46"/>
      <c r="IF921" s="46"/>
      <c r="IG921" s="46"/>
      <c r="IH921" s="46"/>
      <c r="II921" s="46"/>
      <c r="IJ921" s="46"/>
      <c r="IK921" s="46"/>
      <c r="IL921" s="46"/>
      <c r="IM921" s="46"/>
      <c r="IN921" s="46"/>
      <c r="IO921" s="46"/>
      <c r="IP921" s="46"/>
      <c r="IQ921" s="46"/>
      <c r="IR921" s="46"/>
      <c r="IS921" s="46"/>
      <c r="IT921" s="46"/>
      <c r="IU921" s="46"/>
      <c r="IV921" s="46"/>
      <c r="IW921" s="46"/>
      <c r="IX921" s="46"/>
      <c r="IY921" s="46"/>
      <c r="IZ921" s="46"/>
      <c r="JA921" s="46"/>
      <c r="JB921" s="46"/>
      <c r="JC921" s="46"/>
      <c r="JD921" s="46"/>
      <c r="JE921" s="46"/>
    </row>
    <row r="922" spans="1:265" s="7" customFormat="1" ht="15" customHeight="1" thickBot="1" x14ac:dyDescent="0.25">
      <c r="A922" s="790"/>
      <c r="B922" s="73" t="s">
        <v>72</v>
      </c>
      <c r="C922" s="113"/>
      <c r="D922" s="884" t="s">
        <v>73</v>
      </c>
      <c r="E922" s="905"/>
      <c r="F922" s="437"/>
      <c r="G922" s="438"/>
      <c r="H922" s="184" t="s">
        <v>23</v>
      </c>
      <c r="I922" s="184" t="s">
        <v>107</v>
      </c>
      <c r="J922" s="184"/>
      <c r="K922" s="225" t="s">
        <v>141</v>
      </c>
      <c r="L922" s="225" t="s">
        <v>97</v>
      </c>
      <c r="M922" s="397">
        <v>1</v>
      </c>
      <c r="N922" s="397" t="s">
        <v>98</v>
      </c>
      <c r="O922" s="225" t="s">
        <v>344</v>
      </c>
      <c r="P922" s="2159">
        <f t="shared" si="78"/>
        <v>2</v>
      </c>
      <c r="Q922" s="297">
        <v>2</v>
      </c>
      <c r="R922" s="298"/>
      <c r="S922" s="298"/>
      <c r="T922" s="298"/>
      <c r="U922" s="298"/>
      <c r="V922" s="298"/>
      <c r="W922" s="299"/>
      <c r="X922" s="122"/>
      <c r="Y922" s="122"/>
      <c r="Z922" s="63"/>
      <c r="AA922" s="46"/>
      <c r="AB922" s="46"/>
      <c r="AC922" s="46" t="str">
        <f t="shared" si="82"/>
        <v/>
      </c>
      <c r="AD922" s="46"/>
      <c r="AE922" s="46"/>
      <c r="AF922" s="2111">
        <f t="shared" si="79"/>
        <v>2</v>
      </c>
      <c r="AG922" s="2111">
        <f t="shared" si="80"/>
        <v>0</v>
      </c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  <c r="BP922" s="46"/>
      <c r="BQ922" s="46"/>
      <c r="BR922" s="46"/>
      <c r="BS922" s="46"/>
      <c r="BT922" s="46"/>
      <c r="BU922" s="46"/>
      <c r="BV922" s="46"/>
      <c r="BW922" s="46"/>
      <c r="BX922" s="46"/>
      <c r="BY922" s="46"/>
      <c r="BZ922" s="46"/>
      <c r="CA922" s="46"/>
      <c r="CB922" s="46"/>
      <c r="CC922" s="46"/>
      <c r="CD922" s="46"/>
      <c r="CE922" s="46"/>
      <c r="CF922" s="46"/>
      <c r="CG922" s="46"/>
      <c r="CH922" s="46"/>
      <c r="CI922" s="46"/>
      <c r="CJ922" s="46"/>
      <c r="CK922" s="46"/>
      <c r="CL922" s="46"/>
      <c r="CM922" s="46"/>
      <c r="CN922" s="46"/>
      <c r="CO922" s="46"/>
      <c r="CP922" s="46"/>
      <c r="CQ922" s="46"/>
      <c r="CR922" s="46"/>
      <c r="CS922" s="46"/>
      <c r="CT922" s="46"/>
      <c r="CU922" s="46"/>
      <c r="CV922" s="46"/>
      <c r="CW922" s="46"/>
      <c r="CX922" s="46"/>
      <c r="CY922" s="46"/>
      <c r="CZ922" s="46"/>
      <c r="DA922" s="46"/>
      <c r="DB922" s="46"/>
      <c r="DC922" s="46"/>
      <c r="DD922" s="46"/>
      <c r="DE922" s="46"/>
      <c r="DF922" s="46"/>
      <c r="DG922" s="46"/>
      <c r="DH922" s="46"/>
      <c r="DI922" s="46"/>
      <c r="DJ922" s="46"/>
      <c r="DK922" s="46"/>
      <c r="DL922" s="46"/>
      <c r="DM922" s="46"/>
      <c r="DN922" s="46"/>
      <c r="DO922" s="46"/>
      <c r="DP922" s="46"/>
      <c r="DQ922" s="46"/>
      <c r="DR922" s="46"/>
      <c r="DS922" s="46"/>
      <c r="DT922" s="46"/>
      <c r="DU922" s="46"/>
      <c r="DV922" s="46"/>
      <c r="DW922" s="46"/>
      <c r="DX922" s="46"/>
      <c r="DY922" s="46"/>
      <c r="DZ922" s="46"/>
      <c r="EA922" s="46"/>
      <c r="EB922" s="46"/>
      <c r="EC922" s="46"/>
      <c r="ED922" s="46"/>
      <c r="EE922" s="46"/>
      <c r="EF922" s="46"/>
      <c r="EG922" s="46"/>
      <c r="EH922" s="46"/>
      <c r="EI922" s="46"/>
      <c r="EJ922" s="46"/>
      <c r="EK922" s="46"/>
      <c r="EL922" s="46"/>
      <c r="EM922" s="46"/>
      <c r="EN922" s="46"/>
      <c r="EO922" s="46"/>
      <c r="EP922" s="46"/>
      <c r="EQ922" s="46"/>
      <c r="ER922" s="46"/>
      <c r="ES922" s="46"/>
      <c r="ET922" s="46"/>
      <c r="EU922" s="46"/>
      <c r="EV922" s="46"/>
      <c r="EW922" s="46"/>
      <c r="EX922" s="46"/>
      <c r="EY922" s="46"/>
      <c r="EZ922" s="46"/>
      <c r="FA922" s="46"/>
      <c r="FB922" s="46"/>
      <c r="FC922" s="46"/>
      <c r="FD922" s="46"/>
      <c r="FE922" s="46"/>
      <c r="FF922" s="46"/>
      <c r="FG922" s="46"/>
      <c r="FH922" s="46"/>
      <c r="FI922" s="46"/>
      <c r="FJ922" s="46"/>
      <c r="FK922" s="46"/>
      <c r="FL922" s="46"/>
      <c r="FM922" s="46"/>
      <c r="FN922" s="46"/>
      <c r="FO922" s="46"/>
      <c r="FP922" s="46"/>
      <c r="FQ922" s="46"/>
      <c r="FR922" s="46"/>
      <c r="FS922" s="46"/>
      <c r="FT922" s="46"/>
      <c r="FU922" s="46"/>
      <c r="FV922" s="46"/>
      <c r="FW922" s="46"/>
      <c r="FX922" s="46"/>
      <c r="FY922" s="46"/>
      <c r="FZ922" s="46"/>
      <c r="GA922" s="46"/>
      <c r="GB922" s="46"/>
      <c r="GC922" s="46"/>
      <c r="GD922" s="46"/>
      <c r="GE922" s="46"/>
      <c r="GF922" s="46"/>
      <c r="GG922" s="46"/>
      <c r="GH922" s="46"/>
      <c r="GI922" s="46"/>
      <c r="GJ922" s="46"/>
      <c r="GK922" s="46"/>
      <c r="GL922" s="46"/>
      <c r="GM922" s="46"/>
      <c r="GN922" s="46"/>
      <c r="GO922" s="46"/>
      <c r="GP922" s="46"/>
      <c r="GQ922" s="46"/>
      <c r="GR922" s="46"/>
      <c r="GS922" s="46"/>
      <c r="GT922" s="46"/>
      <c r="GU922" s="46"/>
      <c r="GV922" s="46"/>
      <c r="GW922" s="46"/>
      <c r="GX922" s="46"/>
      <c r="GY922" s="46"/>
      <c r="GZ922" s="46"/>
      <c r="HA922" s="46"/>
      <c r="HB922" s="46"/>
      <c r="HC922" s="46"/>
      <c r="HD922" s="46"/>
      <c r="HE922" s="46"/>
      <c r="HF922" s="46"/>
      <c r="HG922" s="46"/>
      <c r="HH922" s="46"/>
      <c r="HI922" s="46"/>
      <c r="HJ922" s="46"/>
      <c r="HK922" s="46"/>
      <c r="HL922" s="46"/>
      <c r="HM922" s="46"/>
      <c r="HN922" s="46"/>
      <c r="HO922" s="46"/>
      <c r="HP922" s="46"/>
      <c r="HQ922" s="46"/>
      <c r="HR922" s="46"/>
      <c r="HS922" s="46"/>
      <c r="HT922" s="46"/>
      <c r="HU922" s="46"/>
      <c r="HV922" s="46"/>
      <c r="HW922" s="46"/>
      <c r="HX922" s="46"/>
      <c r="HY922" s="46"/>
      <c r="HZ922" s="46"/>
      <c r="IA922" s="46"/>
      <c r="IB922" s="46"/>
      <c r="IC922" s="46"/>
      <c r="ID922" s="46"/>
      <c r="IE922" s="46"/>
      <c r="IF922" s="46"/>
      <c r="IG922" s="46"/>
      <c r="IH922" s="46"/>
      <c r="II922" s="46"/>
      <c r="IJ922" s="46"/>
      <c r="IK922" s="46"/>
      <c r="IL922" s="46"/>
      <c r="IM922" s="46"/>
      <c r="IN922" s="46"/>
      <c r="IO922" s="46"/>
      <c r="IP922" s="46"/>
      <c r="IQ922" s="46"/>
      <c r="IR922" s="46"/>
      <c r="IS922" s="46"/>
      <c r="IT922" s="46"/>
      <c r="IU922" s="46"/>
      <c r="IV922" s="46"/>
      <c r="IW922" s="46"/>
      <c r="IX922" s="46"/>
      <c r="IY922" s="46"/>
      <c r="IZ922" s="46"/>
      <c r="JA922" s="46"/>
      <c r="JB922" s="46"/>
      <c r="JC922" s="46"/>
      <c r="JD922" s="46"/>
      <c r="JE922" s="46"/>
    </row>
    <row r="923" spans="1:265" s="788" customFormat="1" ht="15" customHeight="1" thickBot="1" x14ac:dyDescent="0.25">
      <c r="A923" s="790"/>
      <c r="B923" s="73" t="s">
        <v>72</v>
      </c>
      <c r="C923" s="113"/>
      <c r="D923" s="884" t="s">
        <v>73</v>
      </c>
      <c r="E923" s="905"/>
      <c r="F923" s="437"/>
      <c r="G923" s="438"/>
      <c r="H923" s="184" t="s">
        <v>23</v>
      </c>
      <c r="I923" s="184" t="s">
        <v>108</v>
      </c>
      <c r="J923" s="184"/>
      <c r="K923" s="225" t="s">
        <v>141</v>
      </c>
      <c r="L923" s="225" t="s">
        <v>97</v>
      </c>
      <c r="M923" s="397" t="s">
        <v>393</v>
      </c>
      <c r="N923" s="397" t="s">
        <v>24</v>
      </c>
      <c r="O923" s="225" t="s">
        <v>344</v>
      </c>
      <c r="P923" s="2159">
        <f t="shared" si="78"/>
        <v>4</v>
      </c>
      <c r="Q923" s="297">
        <v>4</v>
      </c>
      <c r="R923" s="298"/>
      <c r="S923" s="298"/>
      <c r="T923" s="298"/>
      <c r="U923" s="298"/>
      <c r="V923" s="298"/>
      <c r="W923" s="299"/>
      <c r="X923" s="122"/>
      <c r="Y923" s="122"/>
      <c r="Z923" s="63"/>
      <c r="AA923" s="789"/>
      <c r="AB923" s="789"/>
      <c r="AC923" s="789" t="str">
        <f t="shared" si="82"/>
        <v/>
      </c>
      <c r="AD923" s="789"/>
      <c r="AE923" s="789"/>
      <c r="AF923" s="2111">
        <f t="shared" si="79"/>
        <v>4</v>
      </c>
      <c r="AG923" s="2111">
        <f t="shared" si="80"/>
        <v>0</v>
      </c>
      <c r="AH923" s="789"/>
      <c r="AI923" s="789"/>
      <c r="AJ923" s="789"/>
      <c r="AK923" s="789"/>
      <c r="AL923" s="789"/>
      <c r="AM923" s="789"/>
      <c r="AN923" s="789"/>
      <c r="AO923" s="789"/>
      <c r="AP923" s="789"/>
      <c r="AQ923" s="789"/>
      <c r="AR923" s="789"/>
      <c r="AS923" s="789"/>
      <c r="AT923" s="789"/>
      <c r="AU923" s="789"/>
      <c r="AV923" s="789"/>
      <c r="AW923" s="789"/>
      <c r="AX923" s="789"/>
      <c r="AY923" s="789"/>
      <c r="AZ923" s="789"/>
      <c r="BA923" s="789"/>
      <c r="BB923" s="789"/>
      <c r="BC923" s="789"/>
      <c r="BD923" s="789"/>
      <c r="BE923" s="789"/>
      <c r="BF923" s="789"/>
      <c r="BG923" s="789"/>
      <c r="BH923" s="789"/>
      <c r="BI923" s="789"/>
      <c r="BJ923" s="789"/>
      <c r="BK923" s="789"/>
      <c r="BL923" s="789"/>
      <c r="BM923" s="789"/>
      <c r="BN923" s="789"/>
      <c r="BO923" s="789"/>
      <c r="BP923" s="789"/>
      <c r="BQ923" s="789"/>
      <c r="BR923" s="789"/>
      <c r="BS923" s="789"/>
      <c r="BT923" s="789"/>
      <c r="BU923" s="789"/>
      <c r="BV923" s="789"/>
      <c r="BW923" s="789"/>
      <c r="BX923" s="789"/>
      <c r="BY923" s="789"/>
      <c r="BZ923" s="789"/>
      <c r="CA923" s="789"/>
      <c r="CB923" s="789"/>
      <c r="CC923" s="789"/>
      <c r="CD923" s="789"/>
      <c r="CE923" s="789"/>
      <c r="CF923" s="789"/>
      <c r="CG923" s="789"/>
      <c r="CH923" s="789"/>
      <c r="CI923" s="789"/>
      <c r="CJ923" s="789"/>
      <c r="CK923" s="789"/>
      <c r="CL923" s="789"/>
      <c r="CM923" s="789"/>
      <c r="CN923" s="789"/>
      <c r="CO923" s="789"/>
      <c r="CP923" s="789"/>
      <c r="CQ923" s="789"/>
      <c r="CR923" s="789"/>
      <c r="CS923" s="789"/>
      <c r="CT923" s="789"/>
      <c r="CU923" s="789"/>
      <c r="CV923" s="789"/>
      <c r="CW923" s="789"/>
      <c r="CX923" s="789"/>
      <c r="CY923" s="789"/>
      <c r="CZ923" s="789"/>
      <c r="DA923" s="789"/>
      <c r="DB923" s="789"/>
      <c r="DC923" s="789"/>
      <c r="DD923" s="789"/>
      <c r="DE923" s="789"/>
      <c r="DF923" s="789"/>
      <c r="DG923" s="789"/>
      <c r="DH923" s="789"/>
      <c r="DI923" s="789"/>
      <c r="DJ923" s="789"/>
      <c r="DK923" s="789"/>
      <c r="DL923" s="789"/>
      <c r="DM923" s="789"/>
      <c r="DN923" s="789"/>
      <c r="DO923" s="789"/>
      <c r="DP923" s="789"/>
      <c r="DQ923" s="789"/>
      <c r="DR923" s="789"/>
      <c r="DS923" s="789"/>
      <c r="DT923" s="789"/>
      <c r="DU923" s="789"/>
      <c r="DV923" s="789"/>
      <c r="DW923" s="789"/>
      <c r="DX923" s="789"/>
      <c r="DY923" s="789"/>
      <c r="DZ923" s="789"/>
      <c r="EA923" s="789"/>
      <c r="EB923" s="789"/>
      <c r="EC923" s="789"/>
      <c r="ED923" s="789"/>
      <c r="EE923" s="789"/>
      <c r="EF923" s="789"/>
      <c r="EG923" s="789"/>
      <c r="EH923" s="789"/>
      <c r="EI923" s="789"/>
      <c r="EJ923" s="789"/>
      <c r="EK923" s="789"/>
      <c r="EL923" s="789"/>
      <c r="EM923" s="789"/>
      <c r="EN923" s="789"/>
      <c r="EO923" s="789"/>
      <c r="EP923" s="789"/>
      <c r="EQ923" s="789"/>
      <c r="ER923" s="789"/>
      <c r="ES923" s="789"/>
      <c r="ET923" s="789"/>
      <c r="EU923" s="789"/>
      <c r="EV923" s="789"/>
      <c r="EW923" s="789"/>
      <c r="EX923" s="789"/>
      <c r="EY923" s="789"/>
      <c r="EZ923" s="789"/>
      <c r="FA923" s="789"/>
      <c r="FB923" s="789"/>
      <c r="FC923" s="789"/>
      <c r="FD923" s="789"/>
      <c r="FE923" s="789"/>
      <c r="FF923" s="789"/>
      <c r="FG923" s="789"/>
      <c r="FH923" s="789"/>
      <c r="FI923" s="789"/>
      <c r="FJ923" s="789"/>
      <c r="FK923" s="789"/>
      <c r="FL923" s="789"/>
      <c r="FM923" s="789"/>
      <c r="FN923" s="789"/>
      <c r="FO923" s="789"/>
      <c r="FP923" s="789"/>
      <c r="FQ923" s="789"/>
      <c r="FR923" s="789"/>
      <c r="FS923" s="789"/>
      <c r="FT923" s="789"/>
      <c r="FU923" s="789"/>
      <c r="FV923" s="789"/>
      <c r="FW923" s="789"/>
      <c r="FX923" s="789"/>
      <c r="FY923" s="789"/>
      <c r="FZ923" s="789"/>
      <c r="GA923" s="789"/>
      <c r="GB923" s="789"/>
      <c r="GC923" s="789"/>
      <c r="GD923" s="789"/>
      <c r="GE923" s="789"/>
      <c r="GF923" s="789"/>
      <c r="GG923" s="789"/>
      <c r="GH923" s="789"/>
      <c r="GI923" s="789"/>
      <c r="GJ923" s="789"/>
      <c r="GK923" s="789"/>
      <c r="GL923" s="789"/>
      <c r="GM923" s="789"/>
      <c r="GN923" s="789"/>
      <c r="GO923" s="789"/>
      <c r="GP923" s="789"/>
      <c r="GQ923" s="789"/>
      <c r="GR923" s="789"/>
      <c r="GS923" s="789"/>
      <c r="GT923" s="789"/>
      <c r="GU923" s="789"/>
      <c r="GV923" s="789"/>
      <c r="GW923" s="789"/>
      <c r="GX923" s="789"/>
      <c r="GY923" s="789"/>
      <c r="GZ923" s="789"/>
      <c r="HA923" s="789"/>
      <c r="HB923" s="789"/>
      <c r="HC923" s="789"/>
      <c r="HD923" s="789"/>
      <c r="HE923" s="789"/>
      <c r="HF923" s="789"/>
      <c r="HG923" s="789"/>
      <c r="HH923" s="789"/>
      <c r="HI923" s="789"/>
      <c r="HJ923" s="789"/>
      <c r="HK923" s="789"/>
      <c r="HL923" s="789"/>
      <c r="HM923" s="789"/>
      <c r="HN923" s="789"/>
      <c r="HO923" s="789"/>
      <c r="HP923" s="789"/>
      <c r="HQ923" s="789"/>
      <c r="HR923" s="789"/>
      <c r="HS923" s="789"/>
      <c r="HT923" s="789"/>
      <c r="HU923" s="789"/>
      <c r="HV923" s="789"/>
      <c r="HW923" s="789"/>
      <c r="HX923" s="789"/>
      <c r="HY923" s="789"/>
      <c r="HZ923" s="789"/>
      <c r="IA923" s="789"/>
      <c r="IB923" s="789"/>
      <c r="IC923" s="789"/>
      <c r="ID923" s="789"/>
      <c r="IE923" s="789"/>
      <c r="IF923" s="789"/>
      <c r="IG923" s="789"/>
      <c r="IH923" s="789"/>
      <c r="II923" s="789"/>
      <c r="IJ923" s="789"/>
      <c r="IK923" s="789"/>
      <c r="IL923" s="789"/>
      <c r="IM923" s="789"/>
      <c r="IN923" s="789"/>
      <c r="IO923" s="789"/>
      <c r="IP923" s="789"/>
      <c r="IQ923" s="789"/>
      <c r="IR923" s="789"/>
      <c r="IS923" s="789"/>
      <c r="IT923" s="789"/>
      <c r="IU923" s="789"/>
      <c r="IV923" s="789"/>
      <c r="IW923" s="789"/>
      <c r="IX923" s="789"/>
      <c r="IY923" s="789"/>
      <c r="IZ923" s="789"/>
      <c r="JA923" s="789"/>
      <c r="JB923" s="789"/>
      <c r="JC923" s="789"/>
      <c r="JD923" s="789"/>
      <c r="JE923" s="789"/>
    </row>
    <row r="924" spans="1:265" s="788" customFormat="1" ht="15" customHeight="1" thickBot="1" x14ac:dyDescent="0.25">
      <c r="A924" s="790"/>
      <c r="B924" s="73" t="s">
        <v>72</v>
      </c>
      <c r="C924" s="113"/>
      <c r="D924" s="884" t="s">
        <v>73</v>
      </c>
      <c r="E924" s="905"/>
      <c r="F924" s="437"/>
      <c r="G924" s="438"/>
      <c r="H924" s="596" t="s">
        <v>1046</v>
      </c>
      <c r="I924" s="596" t="s">
        <v>1238</v>
      </c>
      <c r="J924" s="580"/>
      <c r="K924" s="596" t="s">
        <v>305</v>
      </c>
      <c r="L924" s="598" t="s">
        <v>1030</v>
      </c>
      <c r="M924" s="598">
        <v>1</v>
      </c>
      <c r="N924" s="598" t="s">
        <v>24</v>
      </c>
      <c r="O924" s="598" t="s">
        <v>348</v>
      </c>
      <c r="P924" s="2159">
        <f t="shared" si="78"/>
        <v>2</v>
      </c>
      <c r="Q924" s="599">
        <v>2</v>
      </c>
      <c r="R924" s="298"/>
      <c r="S924" s="298"/>
      <c r="T924" s="298"/>
      <c r="U924" s="298"/>
      <c r="V924" s="298"/>
      <c r="W924" s="299"/>
      <c r="X924" s="122"/>
      <c r="Y924" s="122"/>
      <c r="Z924" s="63"/>
      <c r="AA924" s="789"/>
      <c r="AB924" s="789"/>
      <c r="AC924" s="789" t="str">
        <f t="shared" si="82"/>
        <v/>
      </c>
      <c r="AD924" s="789"/>
      <c r="AE924" s="789"/>
      <c r="AF924" s="2111">
        <f t="shared" si="79"/>
        <v>2</v>
      </c>
      <c r="AG924" s="2111">
        <f t="shared" si="80"/>
        <v>0</v>
      </c>
      <c r="AH924" s="789"/>
      <c r="AI924" s="789"/>
      <c r="AJ924" s="789"/>
      <c r="AK924" s="789"/>
      <c r="AL924" s="789"/>
      <c r="AM924" s="789"/>
      <c r="AN924" s="789"/>
      <c r="AO924" s="789"/>
      <c r="AP924" s="789"/>
      <c r="AQ924" s="789"/>
      <c r="AR924" s="789"/>
      <c r="AS924" s="789"/>
      <c r="AT924" s="789"/>
      <c r="AU924" s="789"/>
      <c r="AV924" s="789"/>
      <c r="AW924" s="789"/>
      <c r="AX924" s="789"/>
      <c r="AY924" s="789"/>
      <c r="AZ924" s="789"/>
      <c r="BA924" s="789"/>
      <c r="BB924" s="789"/>
      <c r="BC924" s="789"/>
      <c r="BD924" s="789"/>
      <c r="BE924" s="789"/>
      <c r="BF924" s="789"/>
      <c r="BG924" s="789"/>
      <c r="BH924" s="789"/>
      <c r="BI924" s="789"/>
      <c r="BJ924" s="789"/>
      <c r="BK924" s="789"/>
      <c r="BL924" s="789"/>
      <c r="BM924" s="789"/>
      <c r="BN924" s="789"/>
      <c r="BO924" s="789"/>
      <c r="BP924" s="789"/>
      <c r="BQ924" s="789"/>
      <c r="BR924" s="789"/>
      <c r="BS924" s="789"/>
      <c r="BT924" s="789"/>
      <c r="BU924" s="789"/>
      <c r="BV924" s="789"/>
      <c r="BW924" s="789"/>
      <c r="BX924" s="789"/>
      <c r="BY924" s="789"/>
      <c r="BZ924" s="789"/>
      <c r="CA924" s="789"/>
      <c r="CB924" s="789"/>
      <c r="CC924" s="789"/>
      <c r="CD924" s="789"/>
      <c r="CE924" s="789"/>
      <c r="CF924" s="789"/>
      <c r="CG924" s="789"/>
      <c r="CH924" s="789"/>
      <c r="CI924" s="789"/>
      <c r="CJ924" s="789"/>
      <c r="CK924" s="789"/>
      <c r="CL924" s="789"/>
      <c r="CM924" s="789"/>
      <c r="CN924" s="789"/>
      <c r="CO924" s="789"/>
      <c r="CP924" s="789"/>
      <c r="CQ924" s="789"/>
      <c r="CR924" s="789"/>
      <c r="CS924" s="789"/>
      <c r="CT924" s="789"/>
      <c r="CU924" s="789"/>
      <c r="CV924" s="789"/>
      <c r="CW924" s="789"/>
      <c r="CX924" s="789"/>
      <c r="CY924" s="789"/>
      <c r="CZ924" s="789"/>
      <c r="DA924" s="789"/>
      <c r="DB924" s="789"/>
      <c r="DC924" s="789"/>
      <c r="DD924" s="789"/>
      <c r="DE924" s="789"/>
      <c r="DF924" s="789"/>
      <c r="DG924" s="789"/>
      <c r="DH924" s="789"/>
      <c r="DI924" s="789"/>
      <c r="DJ924" s="789"/>
      <c r="DK924" s="789"/>
      <c r="DL924" s="789"/>
      <c r="DM924" s="789"/>
      <c r="DN924" s="789"/>
      <c r="DO924" s="789"/>
      <c r="DP924" s="789"/>
      <c r="DQ924" s="789"/>
      <c r="DR924" s="789"/>
      <c r="DS924" s="789"/>
      <c r="DT924" s="789"/>
      <c r="DU924" s="789"/>
      <c r="DV924" s="789"/>
      <c r="DW924" s="789"/>
      <c r="DX924" s="789"/>
      <c r="DY924" s="789"/>
      <c r="DZ924" s="789"/>
      <c r="EA924" s="789"/>
      <c r="EB924" s="789"/>
      <c r="EC924" s="789"/>
      <c r="ED924" s="789"/>
      <c r="EE924" s="789"/>
      <c r="EF924" s="789"/>
      <c r="EG924" s="789"/>
      <c r="EH924" s="789"/>
      <c r="EI924" s="789"/>
      <c r="EJ924" s="789"/>
      <c r="EK924" s="789"/>
      <c r="EL924" s="789"/>
      <c r="EM924" s="789"/>
      <c r="EN924" s="789"/>
      <c r="EO924" s="789"/>
      <c r="EP924" s="789"/>
      <c r="EQ924" s="789"/>
      <c r="ER924" s="789"/>
      <c r="ES924" s="789"/>
      <c r="ET924" s="789"/>
      <c r="EU924" s="789"/>
      <c r="EV924" s="789"/>
      <c r="EW924" s="789"/>
      <c r="EX924" s="789"/>
      <c r="EY924" s="789"/>
      <c r="EZ924" s="789"/>
      <c r="FA924" s="789"/>
      <c r="FB924" s="789"/>
      <c r="FC924" s="789"/>
      <c r="FD924" s="789"/>
      <c r="FE924" s="789"/>
      <c r="FF924" s="789"/>
      <c r="FG924" s="789"/>
      <c r="FH924" s="789"/>
      <c r="FI924" s="789"/>
      <c r="FJ924" s="789"/>
      <c r="FK924" s="789"/>
      <c r="FL924" s="789"/>
      <c r="FM924" s="789"/>
      <c r="FN924" s="789"/>
      <c r="FO924" s="789"/>
      <c r="FP924" s="789"/>
      <c r="FQ924" s="789"/>
      <c r="FR924" s="789"/>
      <c r="FS924" s="789"/>
      <c r="FT924" s="789"/>
      <c r="FU924" s="789"/>
      <c r="FV924" s="789"/>
      <c r="FW924" s="789"/>
      <c r="FX924" s="789"/>
      <c r="FY924" s="789"/>
      <c r="FZ924" s="789"/>
      <c r="GA924" s="789"/>
      <c r="GB924" s="789"/>
      <c r="GC924" s="789"/>
      <c r="GD924" s="789"/>
      <c r="GE924" s="789"/>
      <c r="GF924" s="789"/>
      <c r="GG924" s="789"/>
      <c r="GH924" s="789"/>
      <c r="GI924" s="789"/>
      <c r="GJ924" s="789"/>
      <c r="GK924" s="789"/>
      <c r="GL924" s="789"/>
      <c r="GM924" s="789"/>
      <c r="GN924" s="789"/>
      <c r="GO924" s="789"/>
      <c r="GP924" s="789"/>
      <c r="GQ924" s="789"/>
      <c r="GR924" s="789"/>
      <c r="GS924" s="789"/>
      <c r="GT924" s="789"/>
      <c r="GU924" s="789"/>
      <c r="GV924" s="789"/>
      <c r="GW924" s="789"/>
      <c r="GX924" s="789"/>
      <c r="GY924" s="789"/>
      <c r="GZ924" s="789"/>
      <c r="HA924" s="789"/>
      <c r="HB924" s="789"/>
      <c r="HC924" s="789"/>
      <c r="HD924" s="789"/>
      <c r="HE924" s="789"/>
      <c r="HF924" s="789"/>
      <c r="HG924" s="789"/>
      <c r="HH924" s="789"/>
      <c r="HI924" s="789"/>
      <c r="HJ924" s="789"/>
      <c r="HK924" s="789"/>
      <c r="HL924" s="789"/>
      <c r="HM924" s="789"/>
      <c r="HN924" s="789"/>
      <c r="HO924" s="789"/>
      <c r="HP924" s="789"/>
      <c r="HQ924" s="789"/>
      <c r="HR924" s="789"/>
      <c r="HS924" s="789"/>
      <c r="HT924" s="789"/>
      <c r="HU924" s="789"/>
      <c r="HV924" s="789"/>
      <c r="HW924" s="789"/>
      <c r="HX924" s="789"/>
      <c r="HY924" s="789"/>
      <c r="HZ924" s="789"/>
      <c r="IA924" s="789"/>
      <c r="IB924" s="789"/>
      <c r="IC924" s="789"/>
      <c r="ID924" s="789"/>
      <c r="IE924" s="789"/>
      <c r="IF924" s="789"/>
      <c r="IG924" s="789"/>
      <c r="IH924" s="789"/>
      <c r="II924" s="789"/>
      <c r="IJ924" s="789"/>
      <c r="IK924" s="789"/>
      <c r="IL924" s="789"/>
      <c r="IM924" s="789"/>
      <c r="IN924" s="789"/>
      <c r="IO924" s="789"/>
      <c r="IP924" s="789"/>
      <c r="IQ924" s="789"/>
      <c r="IR924" s="789"/>
      <c r="IS924" s="789"/>
      <c r="IT924" s="789"/>
      <c r="IU924" s="789"/>
      <c r="IV924" s="789"/>
      <c r="IW924" s="789"/>
      <c r="IX924" s="789"/>
      <c r="IY924" s="789"/>
      <c r="IZ924" s="789"/>
      <c r="JA924" s="789"/>
      <c r="JB924" s="789"/>
      <c r="JC924" s="789"/>
      <c r="JD924" s="789"/>
      <c r="JE924" s="789"/>
    </row>
    <row r="925" spans="1:265" s="7" customFormat="1" ht="15" customHeight="1" thickBot="1" x14ac:dyDescent="0.25">
      <c r="A925" s="790"/>
      <c r="B925" s="73" t="s">
        <v>72</v>
      </c>
      <c r="C925" s="113"/>
      <c r="D925" s="884" t="s">
        <v>73</v>
      </c>
      <c r="E925" s="905"/>
      <c r="F925" s="437"/>
      <c r="G925" s="438"/>
      <c r="H925" s="859" t="s">
        <v>1046</v>
      </c>
      <c r="I925" s="736" t="s">
        <v>1238</v>
      </c>
      <c r="J925" s="546"/>
      <c r="K925" s="736" t="s">
        <v>305</v>
      </c>
      <c r="L925" s="552" t="s">
        <v>1030</v>
      </c>
      <c r="M925" s="552">
        <v>1</v>
      </c>
      <c r="N925" s="552" t="s">
        <v>98</v>
      </c>
      <c r="O925" s="552" t="s">
        <v>348</v>
      </c>
      <c r="P925" s="2159">
        <f t="shared" si="78"/>
        <v>2</v>
      </c>
      <c r="Q925" s="734">
        <v>2</v>
      </c>
      <c r="R925" s="298"/>
      <c r="S925" s="298"/>
      <c r="T925" s="298"/>
      <c r="U925" s="298"/>
      <c r="V925" s="298"/>
      <c r="W925" s="299"/>
      <c r="X925" s="122"/>
      <c r="Y925" s="122"/>
      <c r="Z925" s="63"/>
      <c r="AA925" s="46"/>
      <c r="AB925" s="46"/>
      <c r="AC925" s="46" t="str">
        <f t="shared" si="82"/>
        <v/>
      </c>
      <c r="AD925" s="46"/>
      <c r="AE925" s="46"/>
      <c r="AF925" s="2111">
        <f t="shared" si="79"/>
        <v>2</v>
      </c>
      <c r="AG925" s="2111">
        <f t="shared" si="80"/>
        <v>0</v>
      </c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  <c r="BP925" s="46"/>
      <c r="BQ925" s="46"/>
      <c r="BR925" s="46"/>
      <c r="BS925" s="46"/>
      <c r="BT925" s="46"/>
      <c r="BU925" s="46"/>
      <c r="BV925" s="46"/>
      <c r="BW925" s="46"/>
      <c r="BX925" s="46"/>
      <c r="BY925" s="46"/>
      <c r="BZ925" s="46"/>
      <c r="CA925" s="46"/>
      <c r="CB925" s="46"/>
      <c r="CC925" s="46"/>
      <c r="CD925" s="46"/>
      <c r="CE925" s="46"/>
      <c r="CF925" s="46"/>
      <c r="CG925" s="46"/>
      <c r="CH925" s="46"/>
      <c r="CI925" s="46"/>
      <c r="CJ925" s="46"/>
      <c r="CK925" s="46"/>
      <c r="CL925" s="46"/>
      <c r="CM925" s="46"/>
      <c r="CN925" s="46"/>
      <c r="CO925" s="46"/>
      <c r="CP925" s="46"/>
      <c r="CQ925" s="46"/>
      <c r="CR925" s="46"/>
      <c r="CS925" s="46"/>
      <c r="CT925" s="46"/>
      <c r="CU925" s="46"/>
      <c r="CV925" s="46"/>
      <c r="CW925" s="46"/>
      <c r="CX925" s="46"/>
      <c r="CY925" s="46"/>
      <c r="CZ925" s="46"/>
      <c r="DA925" s="46"/>
      <c r="DB925" s="46"/>
      <c r="DC925" s="46"/>
      <c r="DD925" s="46"/>
      <c r="DE925" s="46"/>
      <c r="DF925" s="46"/>
      <c r="DG925" s="46"/>
      <c r="DH925" s="46"/>
      <c r="DI925" s="46"/>
      <c r="DJ925" s="46"/>
      <c r="DK925" s="46"/>
      <c r="DL925" s="46"/>
      <c r="DM925" s="46"/>
      <c r="DN925" s="46"/>
      <c r="DO925" s="46"/>
      <c r="DP925" s="46"/>
      <c r="DQ925" s="46"/>
      <c r="DR925" s="46"/>
      <c r="DS925" s="46"/>
      <c r="DT925" s="46"/>
      <c r="DU925" s="46"/>
      <c r="DV925" s="46"/>
      <c r="DW925" s="46"/>
      <c r="DX925" s="46"/>
      <c r="DY925" s="46"/>
      <c r="DZ925" s="46"/>
      <c r="EA925" s="46"/>
      <c r="EB925" s="46"/>
      <c r="EC925" s="46"/>
      <c r="ED925" s="46"/>
      <c r="EE925" s="46"/>
      <c r="EF925" s="46"/>
      <c r="EG925" s="46"/>
      <c r="EH925" s="46"/>
      <c r="EI925" s="46"/>
      <c r="EJ925" s="46"/>
      <c r="EK925" s="46"/>
      <c r="EL925" s="46"/>
      <c r="EM925" s="46"/>
      <c r="EN925" s="46"/>
      <c r="EO925" s="46"/>
      <c r="EP925" s="46"/>
      <c r="EQ925" s="46"/>
      <c r="ER925" s="46"/>
      <c r="ES925" s="46"/>
      <c r="ET925" s="46"/>
      <c r="EU925" s="46"/>
      <c r="EV925" s="46"/>
      <c r="EW925" s="46"/>
      <c r="EX925" s="46"/>
      <c r="EY925" s="46"/>
      <c r="EZ925" s="46"/>
      <c r="FA925" s="46"/>
      <c r="FB925" s="46"/>
      <c r="FC925" s="46"/>
      <c r="FD925" s="46"/>
      <c r="FE925" s="46"/>
      <c r="FF925" s="46"/>
      <c r="FG925" s="46"/>
      <c r="FH925" s="46"/>
      <c r="FI925" s="46"/>
      <c r="FJ925" s="46"/>
      <c r="FK925" s="46"/>
      <c r="FL925" s="46"/>
      <c r="FM925" s="46"/>
      <c r="FN925" s="46"/>
      <c r="FO925" s="46"/>
      <c r="FP925" s="46"/>
      <c r="FQ925" s="46"/>
      <c r="FR925" s="46"/>
      <c r="FS925" s="46"/>
      <c r="FT925" s="46"/>
      <c r="FU925" s="46"/>
      <c r="FV925" s="46"/>
      <c r="FW925" s="46"/>
      <c r="FX925" s="46"/>
      <c r="FY925" s="46"/>
      <c r="FZ925" s="46"/>
      <c r="GA925" s="46"/>
      <c r="GB925" s="46"/>
      <c r="GC925" s="46"/>
      <c r="GD925" s="46"/>
      <c r="GE925" s="46"/>
      <c r="GF925" s="46"/>
      <c r="GG925" s="46"/>
      <c r="GH925" s="46"/>
      <c r="GI925" s="46"/>
      <c r="GJ925" s="46"/>
      <c r="GK925" s="46"/>
      <c r="GL925" s="46"/>
      <c r="GM925" s="46"/>
      <c r="GN925" s="46"/>
      <c r="GO925" s="46"/>
      <c r="GP925" s="46"/>
      <c r="GQ925" s="46"/>
      <c r="GR925" s="46"/>
      <c r="GS925" s="46"/>
      <c r="GT925" s="46"/>
      <c r="GU925" s="46"/>
      <c r="GV925" s="46"/>
      <c r="GW925" s="46"/>
      <c r="GX925" s="46"/>
      <c r="GY925" s="46"/>
      <c r="GZ925" s="46"/>
      <c r="HA925" s="46"/>
      <c r="HB925" s="46"/>
      <c r="HC925" s="46"/>
      <c r="HD925" s="46"/>
      <c r="HE925" s="46"/>
      <c r="HF925" s="46"/>
      <c r="HG925" s="46"/>
      <c r="HH925" s="46"/>
      <c r="HI925" s="46"/>
      <c r="HJ925" s="46"/>
      <c r="HK925" s="46"/>
      <c r="HL925" s="46"/>
      <c r="HM925" s="46"/>
      <c r="HN925" s="46"/>
      <c r="HO925" s="46"/>
      <c r="HP925" s="46"/>
      <c r="HQ925" s="46"/>
      <c r="HR925" s="46"/>
      <c r="HS925" s="46"/>
      <c r="HT925" s="46"/>
      <c r="HU925" s="46"/>
      <c r="HV925" s="46"/>
      <c r="HW925" s="46"/>
      <c r="HX925" s="46"/>
      <c r="HY925" s="46"/>
      <c r="HZ925" s="46"/>
      <c r="IA925" s="46"/>
      <c r="IB925" s="46"/>
      <c r="IC925" s="46"/>
      <c r="ID925" s="46"/>
      <c r="IE925" s="46"/>
      <c r="IF925" s="46"/>
      <c r="IG925" s="46"/>
      <c r="IH925" s="46"/>
      <c r="II925" s="46"/>
      <c r="IJ925" s="46"/>
      <c r="IK925" s="46"/>
      <c r="IL925" s="46"/>
      <c r="IM925" s="46"/>
      <c r="IN925" s="46"/>
      <c r="IO925" s="46"/>
      <c r="IP925" s="46"/>
      <c r="IQ925" s="46"/>
      <c r="IR925" s="46"/>
      <c r="IS925" s="46"/>
      <c r="IT925" s="46"/>
      <c r="IU925" s="46"/>
      <c r="IV925" s="46"/>
      <c r="IW925" s="46"/>
      <c r="IX925" s="46"/>
      <c r="IY925" s="46"/>
      <c r="IZ925" s="46"/>
      <c r="JA925" s="46"/>
      <c r="JB925" s="46"/>
      <c r="JC925" s="46"/>
      <c r="JD925" s="46"/>
      <c r="JE925" s="46"/>
    </row>
    <row r="926" spans="1:265" s="7" customFormat="1" ht="15" customHeight="1" thickBot="1" x14ac:dyDescent="0.25">
      <c r="A926" s="790"/>
      <c r="B926" s="73" t="s">
        <v>72</v>
      </c>
      <c r="C926" s="113"/>
      <c r="D926" s="884" t="s">
        <v>73</v>
      </c>
      <c r="E926" s="905"/>
      <c r="F926" s="437"/>
      <c r="G926" s="438"/>
      <c r="H926" s="184" t="s">
        <v>23</v>
      </c>
      <c r="I926" s="184" t="s">
        <v>104</v>
      </c>
      <c r="J926" s="1756" t="s">
        <v>1424</v>
      </c>
      <c r="K926" s="212" t="s">
        <v>1505</v>
      </c>
      <c r="L926" s="225"/>
      <c r="M926" s="397"/>
      <c r="N926" s="397"/>
      <c r="O926" s="225"/>
      <c r="P926" s="2159">
        <f t="shared" si="78"/>
        <v>0</v>
      </c>
      <c r="Q926" s="297"/>
      <c r="R926" s="298"/>
      <c r="S926" s="298">
        <v>4</v>
      </c>
      <c r="T926" s="298"/>
      <c r="U926" s="298"/>
      <c r="V926" s="298"/>
      <c r="W926" s="299"/>
      <c r="X926" s="122"/>
      <c r="Y926" s="122"/>
      <c r="Z926" s="63"/>
      <c r="AA926" s="46"/>
      <c r="AB926" s="46"/>
      <c r="AC926" s="46" t="str">
        <f t="shared" si="82"/>
        <v/>
      </c>
      <c r="AD926" s="46"/>
      <c r="AE926" s="46"/>
      <c r="AF926" s="2111">
        <f t="shared" si="79"/>
        <v>0</v>
      </c>
      <c r="AG926" s="2111">
        <f t="shared" si="80"/>
        <v>4</v>
      </c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  <c r="BP926" s="46"/>
      <c r="BQ926" s="46"/>
      <c r="BR926" s="46"/>
      <c r="BS926" s="46"/>
      <c r="BT926" s="46"/>
      <c r="BU926" s="46"/>
      <c r="BV926" s="46"/>
      <c r="BW926" s="46"/>
      <c r="BX926" s="46"/>
      <c r="BY926" s="46"/>
      <c r="BZ926" s="46"/>
      <c r="CA926" s="46"/>
      <c r="CB926" s="46"/>
      <c r="CC926" s="46"/>
      <c r="CD926" s="46"/>
      <c r="CE926" s="46"/>
      <c r="CF926" s="46"/>
      <c r="CG926" s="46"/>
      <c r="CH926" s="46"/>
      <c r="CI926" s="46"/>
      <c r="CJ926" s="46"/>
      <c r="CK926" s="46"/>
      <c r="CL926" s="46"/>
      <c r="CM926" s="46"/>
      <c r="CN926" s="46"/>
      <c r="CO926" s="46"/>
      <c r="CP926" s="46"/>
      <c r="CQ926" s="46"/>
      <c r="CR926" s="46"/>
      <c r="CS926" s="46"/>
      <c r="CT926" s="46"/>
      <c r="CU926" s="46"/>
      <c r="CV926" s="46"/>
      <c r="CW926" s="46"/>
      <c r="CX926" s="46"/>
      <c r="CY926" s="46"/>
      <c r="CZ926" s="46"/>
      <c r="DA926" s="46"/>
      <c r="DB926" s="46"/>
      <c r="DC926" s="46"/>
      <c r="DD926" s="46"/>
      <c r="DE926" s="46"/>
      <c r="DF926" s="46"/>
      <c r="DG926" s="46"/>
      <c r="DH926" s="46"/>
      <c r="DI926" s="46"/>
      <c r="DJ926" s="46"/>
      <c r="DK926" s="46"/>
      <c r="DL926" s="46"/>
      <c r="DM926" s="46"/>
      <c r="DN926" s="46"/>
      <c r="DO926" s="46"/>
      <c r="DP926" s="46"/>
      <c r="DQ926" s="46"/>
      <c r="DR926" s="46"/>
      <c r="DS926" s="46"/>
      <c r="DT926" s="46"/>
      <c r="DU926" s="46"/>
      <c r="DV926" s="46"/>
      <c r="DW926" s="46"/>
      <c r="DX926" s="46"/>
      <c r="DY926" s="46"/>
      <c r="DZ926" s="46"/>
      <c r="EA926" s="46"/>
      <c r="EB926" s="46"/>
      <c r="EC926" s="46"/>
      <c r="ED926" s="46"/>
      <c r="EE926" s="46"/>
      <c r="EF926" s="46"/>
      <c r="EG926" s="46"/>
      <c r="EH926" s="46"/>
      <c r="EI926" s="46"/>
      <c r="EJ926" s="46"/>
      <c r="EK926" s="46"/>
      <c r="EL926" s="46"/>
      <c r="EM926" s="46"/>
      <c r="EN926" s="46"/>
      <c r="EO926" s="46"/>
      <c r="EP926" s="46"/>
      <c r="EQ926" s="46"/>
      <c r="ER926" s="46"/>
      <c r="ES926" s="46"/>
      <c r="ET926" s="46"/>
      <c r="EU926" s="46"/>
      <c r="EV926" s="46"/>
      <c r="EW926" s="46"/>
      <c r="EX926" s="46"/>
      <c r="EY926" s="46"/>
      <c r="EZ926" s="46"/>
      <c r="FA926" s="46"/>
      <c r="FB926" s="46"/>
      <c r="FC926" s="46"/>
      <c r="FD926" s="46"/>
      <c r="FE926" s="46"/>
      <c r="FF926" s="46"/>
      <c r="FG926" s="46"/>
      <c r="FH926" s="46"/>
      <c r="FI926" s="46"/>
      <c r="FJ926" s="46"/>
      <c r="FK926" s="46"/>
      <c r="FL926" s="46"/>
      <c r="FM926" s="46"/>
      <c r="FN926" s="46"/>
      <c r="FO926" s="46"/>
      <c r="FP926" s="46"/>
      <c r="FQ926" s="46"/>
      <c r="FR926" s="46"/>
      <c r="FS926" s="46"/>
      <c r="FT926" s="46"/>
      <c r="FU926" s="46"/>
      <c r="FV926" s="46"/>
      <c r="FW926" s="46"/>
      <c r="FX926" s="46"/>
      <c r="FY926" s="46"/>
      <c r="FZ926" s="46"/>
      <c r="GA926" s="46"/>
      <c r="GB926" s="46"/>
      <c r="GC926" s="46"/>
      <c r="GD926" s="46"/>
      <c r="GE926" s="46"/>
      <c r="GF926" s="46"/>
      <c r="GG926" s="46"/>
      <c r="GH926" s="46"/>
      <c r="GI926" s="46"/>
      <c r="GJ926" s="46"/>
      <c r="GK926" s="46"/>
      <c r="GL926" s="46"/>
      <c r="GM926" s="46"/>
      <c r="GN926" s="46"/>
      <c r="GO926" s="46"/>
      <c r="GP926" s="46"/>
      <c r="GQ926" s="46"/>
      <c r="GR926" s="46"/>
      <c r="GS926" s="46"/>
      <c r="GT926" s="46"/>
      <c r="GU926" s="46"/>
      <c r="GV926" s="46"/>
      <c r="GW926" s="46"/>
      <c r="GX926" s="46"/>
      <c r="GY926" s="46"/>
      <c r="GZ926" s="46"/>
      <c r="HA926" s="46"/>
      <c r="HB926" s="46"/>
      <c r="HC926" s="46"/>
      <c r="HD926" s="46"/>
      <c r="HE926" s="46"/>
      <c r="HF926" s="46"/>
      <c r="HG926" s="46"/>
      <c r="HH926" s="46"/>
      <c r="HI926" s="46"/>
      <c r="HJ926" s="46"/>
      <c r="HK926" s="46"/>
      <c r="HL926" s="46"/>
      <c r="HM926" s="46"/>
      <c r="HN926" s="46"/>
      <c r="HO926" s="46"/>
      <c r="HP926" s="46"/>
      <c r="HQ926" s="46"/>
      <c r="HR926" s="46"/>
      <c r="HS926" s="46"/>
      <c r="HT926" s="46"/>
      <c r="HU926" s="46"/>
      <c r="HV926" s="46"/>
      <c r="HW926" s="46"/>
      <c r="HX926" s="46"/>
      <c r="HY926" s="46"/>
      <c r="HZ926" s="46"/>
      <c r="IA926" s="46"/>
      <c r="IB926" s="46"/>
      <c r="IC926" s="46"/>
      <c r="ID926" s="46"/>
      <c r="IE926" s="46"/>
      <c r="IF926" s="46"/>
      <c r="IG926" s="46"/>
      <c r="IH926" s="46"/>
      <c r="II926" s="46"/>
      <c r="IJ926" s="46"/>
      <c r="IK926" s="46"/>
      <c r="IL926" s="46"/>
      <c r="IM926" s="46"/>
      <c r="IN926" s="46"/>
      <c r="IO926" s="46"/>
      <c r="IP926" s="46"/>
      <c r="IQ926" s="46"/>
      <c r="IR926" s="46"/>
      <c r="IS926" s="46"/>
      <c r="IT926" s="46"/>
      <c r="IU926" s="46"/>
      <c r="IV926" s="46"/>
      <c r="IW926" s="46"/>
      <c r="IX926" s="46"/>
      <c r="IY926" s="46"/>
      <c r="IZ926" s="46"/>
      <c r="JA926" s="46"/>
      <c r="JB926" s="46"/>
      <c r="JC926" s="46"/>
      <c r="JD926" s="46"/>
      <c r="JE926" s="46"/>
    </row>
    <row r="927" spans="1:265" s="7" customFormat="1" ht="15" customHeight="1" thickBot="1" x14ac:dyDescent="0.25">
      <c r="A927" s="790"/>
      <c r="B927" s="73" t="s">
        <v>72</v>
      </c>
      <c r="C927" s="113"/>
      <c r="D927" s="884" t="s">
        <v>73</v>
      </c>
      <c r="E927" s="905"/>
      <c r="F927" s="437"/>
      <c r="G927" s="438"/>
      <c r="H927" s="184" t="s">
        <v>23</v>
      </c>
      <c r="I927" s="184" t="s">
        <v>104</v>
      </c>
      <c r="J927" s="1756" t="s">
        <v>1424</v>
      </c>
      <c r="K927" s="212" t="s">
        <v>1506</v>
      </c>
      <c r="L927" s="225"/>
      <c r="M927" s="397"/>
      <c r="N927" s="397"/>
      <c r="O927" s="225"/>
      <c r="P927" s="2159">
        <f t="shared" si="78"/>
        <v>0</v>
      </c>
      <c r="Q927" s="297"/>
      <c r="R927" s="298"/>
      <c r="S927" s="298">
        <v>2</v>
      </c>
      <c r="T927" s="298"/>
      <c r="U927" s="298"/>
      <c r="V927" s="298"/>
      <c r="W927" s="299"/>
      <c r="X927" s="122"/>
      <c r="Y927" s="122"/>
      <c r="Z927" s="63"/>
      <c r="AA927" s="46"/>
      <c r="AB927" s="46"/>
      <c r="AC927" s="46" t="str">
        <f t="shared" si="82"/>
        <v/>
      </c>
      <c r="AD927" s="46"/>
      <c r="AE927" s="46"/>
      <c r="AF927" s="2111">
        <f t="shared" si="79"/>
        <v>0</v>
      </c>
      <c r="AG927" s="2111">
        <f t="shared" si="80"/>
        <v>2</v>
      </c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  <c r="BP927" s="46"/>
      <c r="BQ927" s="46"/>
      <c r="BR927" s="46"/>
      <c r="BS927" s="46"/>
      <c r="BT927" s="46"/>
      <c r="BU927" s="46"/>
      <c r="BV927" s="46"/>
      <c r="BW927" s="46"/>
      <c r="BX927" s="46"/>
      <c r="BY927" s="46"/>
      <c r="BZ927" s="46"/>
      <c r="CA927" s="46"/>
      <c r="CB927" s="46"/>
      <c r="CC927" s="46"/>
      <c r="CD927" s="46"/>
      <c r="CE927" s="46"/>
      <c r="CF927" s="46"/>
      <c r="CG927" s="46"/>
      <c r="CH927" s="46"/>
      <c r="CI927" s="46"/>
      <c r="CJ927" s="46"/>
      <c r="CK927" s="46"/>
      <c r="CL927" s="46"/>
      <c r="CM927" s="46"/>
      <c r="CN927" s="46"/>
      <c r="CO927" s="46"/>
      <c r="CP927" s="46"/>
      <c r="CQ927" s="46"/>
      <c r="CR927" s="46"/>
      <c r="CS927" s="46"/>
      <c r="CT927" s="46"/>
      <c r="CU927" s="46"/>
      <c r="CV927" s="46"/>
      <c r="CW927" s="46"/>
      <c r="CX927" s="46"/>
      <c r="CY927" s="46"/>
      <c r="CZ927" s="46"/>
      <c r="DA927" s="46"/>
      <c r="DB927" s="46"/>
      <c r="DC927" s="46"/>
      <c r="DD927" s="46"/>
      <c r="DE927" s="46"/>
      <c r="DF927" s="46"/>
      <c r="DG927" s="46"/>
      <c r="DH927" s="46"/>
      <c r="DI927" s="46"/>
      <c r="DJ927" s="46"/>
      <c r="DK927" s="46"/>
      <c r="DL927" s="46"/>
      <c r="DM927" s="46"/>
      <c r="DN927" s="46"/>
      <c r="DO927" s="46"/>
      <c r="DP927" s="46"/>
      <c r="DQ927" s="46"/>
      <c r="DR927" s="46"/>
      <c r="DS927" s="46"/>
      <c r="DT927" s="46"/>
      <c r="DU927" s="46"/>
      <c r="DV927" s="46"/>
      <c r="DW927" s="46"/>
      <c r="DX927" s="46"/>
      <c r="DY927" s="46"/>
      <c r="DZ927" s="46"/>
      <c r="EA927" s="46"/>
      <c r="EB927" s="46"/>
      <c r="EC927" s="46"/>
      <c r="ED927" s="46"/>
      <c r="EE927" s="46"/>
      <c r="EF927" s="46"/>
      <c r="EG927" s="46"/>
      <c r="EH927" s="46"/>
      <c r="EI927" s="46"/>
      <c r="EJ927" s="46"/>
      <c r="EK927" s="46"/>
      <c r="EL927" s="46"/>
      <c r="EM927" s="46"/>
      <c r="EN927" s="46"/>
      <c r="EO927" s="46"/>
      <c r="EP927" s="46"/>
      <c r="EQ927" s="46"/>
      <c r="ER927" s="46"/>
      <c r="ES927" s="46"/>
      <c r="ET927" s="46"/>
      <c r="EU927" s="46"/>
      <c r="EV927" s="46"/>
      <c r="EW927" s="46"/>
      <c r="EX927" s="46"/>
      <c r="EY927" s="46"/>
      <c r="EZ927" s="46"/>
      <c r="FA927" s="46"/>
      <c r="FB927" s="46"/>
      <c r="FC927" s="46"/>
      <c r="FD927" s="46"/>
      <c r="FE927" s="46"/>
      <c r="FF927" s="46"/>
      <c r="FG927" s="46"/>
      <c r="FH927" s="46"/>
      <c r="FI927" s="46"/>
      <c r="FJ927" s="46"/>
      <c r="FK927" s="46"/>
      <c r="FL927" s="46"/>
      <c r="FM927" s="46"/>
      <c r="FN927" s="46"/>
      <c r="FO927" s="46"/>
      <c r="FP927" s="46"/>
      <c r="FQ927" s="46"/>
      <c r="FR927" s="46"/>
      <c r="FS927" s="46"/>
      <c r="FT927" s="46"/>
      <c r="FU927" s="46"/>
      <c r="FV927" s="46"/>
      <c r="FW927" s="46"/>
      <c r="FX927" s="46"/>
      <c r="FY927" s="46"/>
      <c r="FZ927" s="46"/>
      <c r="GA927" s="46"/>
      <c r="GB927" s="46"/>
      <c r="GC927" s="46"/>
      <c r="GD927" s="46"/>
      <c r="GE927" s="46"/>
      <c r="GF927" s="46"/>
      <c r="GG927" s="46"/>
      <c r="GH927" s="46"/>
      <c r="GI927" s="46"/>
      <c r="GJ927" s="46"/>
      <c r="GK927" s="46"/>
      <c r="GL927" s="46"/>
      <c r="GM927" s="46"/>
      <c r="GN927" s="46"/>
      <c r="GO927" s="46"/>
      <c r="GP927" s="46"/>
      <c r="GQ927" s="46"/>
      <c r="GR927" s="46"/>
      <c r="GS927" s="46"/>
      <c r="GT927" s="46"/>
      <c r="GU927" s="46"/>
      <c r="GV927" s="46"/>
      <c r="GW927" s="46"/>
      <c r="GX927" s="46"/>
      <c r="GY927" s="46"/>
      <c r="GZ927" s="46"/>
      <c r="HA927" s="46"/>
      <c r="HB927" s="46"/>
      <c r="HC927" s="46"/>
      <c r="HD927" s="46"/>
      <c r="HE927" s="46"/>
      <c r="HF927" s="46"/>
      <c r="HG927" s="46"/>
      <c r="HH927" s="46"/>
      <c r="HI927" s="46"/>
      <c r="HJ927" s="46"/>
      <c r="HK927" s="46"/>
      <c r="HL927" s="46"/>
      <c r="HM927" s="46"/>
      <c r="HN927" s="46"/>
      <c r="HO927" s="46"/>
      <c r="HP927" s="46"/>
      <c r="HQ927" s="46"/>
      <c r="HR927" s="46"/>
      <c r="HS927" s="46"/>
      <c r="HT927" s="46"/>
      <c r="HU927" s="46"/>
      <c r="HV927" s="46"/>
      <c r="HW927" s="46"/>
      <c r="HX927" s="46"/>
      <c r="HY927" s="46"/>
      <c r="HZ927" s="46"/>
      <c r="IA927" s="46"/>
      <c r="IB927" s="46"/>
      <c r="IC927" s="46"/>
      <c r="ID927" s="46"/>
      <c r="IE927" s="46"/>
      <c r="IF927" s="46"/>
      <c r="IG927" s="46"/>
      <c r="IH927" s="46"/>
      <c r="II927" s="46"/>
      <c r="IJ927" s="46"/>
      <c r="IK927" s="46"/>
      <c r="IL927" s="46"/>
      <c r="IM927" s="46"/>
      <c r="IN927" s="46"/>
      <c r="IO927" s="46"/>
      <c r="IP927" s="46"/>
      <c r="IQ927" s="46"/>
      <c r="IR927" s="46"/>
      <c r="IS927" s="46"/>
      <c r="IT927" s="46"/>
      <c r="IU927" s="46"/>
      <c r="IV927" s="46"/>
      <c r="IW927" s="46"/>
      <c r="IX927" s="46"/>
      <c r="IY927" s="46"/>
      <c r="IZ927" s="46"/>
      <c r="JA927" s="46"/>
      <c r="JB927" s="46"/>
      <c r="JC927" s="46"/>
      <c r="JD927" s="46"/>
      <c r="JE927" s="46"/>
    </row>
    <row r="928" spans="1:265" s="7" customFormat="1" ht="15" customHeight="1" thickBot="1" x14ac:dyDescent="0.25">
      <c r="A928" s="790"/>
      <c r="B928" s="73" t="s">
        <v>72</v>
      </c>
      <c r="C928" s="113"/>
      <c r="D928" s="884" t="s">
        <v>73</v>
      </c>
      <c r="E928" s="905"/>
      <c r="F928" s="437"/>
      <c r="G928" s="438"/>
      <c r="H928" s="184" t="s">
        <v>23</v>
      </c>
      <c r="I928" s="184" t="s">
        <v>100</v>
      </c>
      <c r="J928" s="1776" t="s">
        <v>1425</v>
      </c>
      <c r="K928" s="225" t="s">
        <v>1850</v>
      </c>
      <c r="L928" s="225"/>
      <c r="M928" s="397"/>
      <c r="N928" s="397"/>
      <c r="O928" s="225"/>
      <c r="P928" s="2159">
        <f t="shared" si="78"/>
        <v>0</v>
      </c>
      <c r="Q928" s="297"/>
      <c r="R928" s="298"/>
      <c r="S928" s="298"/>
      <c r="T928" s="298">
        <v>5</v>
      </c>
      <c r="U928" s="298"/>
      <c r="V928" s="298"/>
      <c r="W928" s="299"/>
      <c r="X928" s="122"/>
      <c r="Y928" s="122"/>
      <c r="Z928" s="63"/>
      <c r="AA928" s="46"/>
      <c r="AB928" s="46"/>
      <c r="AC928" s="46" t="str">
        <f t="shared" si="82"/>
        <v/>
      </c>
      <c r="AD928" s="46"/>
      <c r="AE928" s="46"/>
      <c r="AF928" s="2111">
        <f t="shared" si="79"/>
        <v>0</v>
      </c>
      <c r="AG928" s="2111">
        <f t="shared" si="80"/>
        <v>0</v>
      </c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6"/>
      <c r="CG928" s="46"/>
      <c r="CH928" s="46"/>
      <c r="CI928" s="46"/>
      <c r="CJ928" s="46"/>
      <c r="CK928" s="46"/>
      <c r="CL928" s="46"/>
      <c r="CM928" s="46"/>
      <c r="CN928" s="46"/>
      <c r="CO928" s="46"/>
      <c r="CP928" s="46"/>
      <c r="CQ928" s="46"/>
      <c r="CR928" s="46"/>
      <c r="CS928" s="46"/>
      <c r="CT928" s="46"/>
      <c r="CU928" s="46"/>
      <c r="CV928" s="46"/>
      <c r="CW928" s="46"/>
      <c r="CX928" s="46"/>
      <c r="CY928" s="46"/>
      <c r="CZ928" s="46"/>
      <c r="DA928" s="46"/>
      <c r="DB928" s="46"/>
      <c r="DC928" s="46"/>
      <c r="DD928" s="46"/>
      <c r="DE928" s="46"/>
      <c r="DF928" s="46"/>
      <c r="DG928" s="46"/>
      <c r="DH928" s="46"/>
      <c r="DI928" s="46"/>
      <c r="DJ928" s="46"/>
      <c r="DK928" s="46"/>
      <c r="DL928" s="46"/>
      <c r="DM928" s="46"/>
      <c r="DN928" s="46"/>
      <c r="DO928" s="46"/>
      <c r="DP928" s="46"/>
      <c r="DQ928" s="46"/>
      <c r="DR928" s="46"/>
      <c r="DS928" s="46"/>
      <c r="DT928" s="46"/>
      <c r="DU928" s="46"/>
      <c r="DV928" s="46"/>
      <c r="DW928" s="46"/>
      <c r="DX928" s="46"/>
      <c r="DY928" s="46"/>
      <c r="DZ928" s="46"/>
      <c r="EA928" s="46"/>
      <c r="EB928" s="46"/>
      <c r="EC928" s="46"/>
      <c r="ED928" s="46"/>
      <c r="EE928" s="46"/>
      <c r="EF928" s="46"/>
      <c r="EG928" s="46"/>
      <c r="EH928" s="46"/>
      <c r="EI928" s="46"/>
      <c r="EJ928" s="46"/>
      <c r="EK928" s="46"/>
      <c r="EL928" s="46"/>
      <c r="EM928" s="46"/>
      <c r="EN928" s="46"/>
      <c r="EO928" s="46"/>
      <c r="EP928" s="46"/>
      <c r="EQ928" s="46"/>
      <c r="ER928" s="46"/>
      <c r="ES928" s="46"/>
      <c r="ET928" s="46"/>
      <c r="EU928" s="46"/>
      <c r="EV928" s="46"/>
      <c r="EW928" s="46"/>
      <c r="EX928" s="46"/>
      <c r="EY928" s="46"/>
      <c r="EZ928" s="46"/>
      <c r="FA928" s="46"/>
      <c r="FB928" s="46"/>
      <c r="FC928" s="46"/>
      <c r="FD928" s="46"/>
      <c r="FE928" s="46"/>
      <c r="FF928" s="46"/>
      <c r="FG928" s="46"/>
      <c r="FH928" s="46"/>
      <c r="FI928" s="46"/>
      <c r="FJ928" s="46"/>
      <c r="FK928" s="46"/>
      <c r="FL928" s="46"/>
      <c r="FM928" s="46"/>
      <c r="FN928" s="46"/>
      <c r="FO928" s="46"/>
      <c r="FP928" s="46"/>
      <c r="FQ928" s="46"/>
      <c r="FR928" s="46"/>
      <c r="FS928" s="46"/>
      <c r="FT928" s="46"/>
      <c r="FU928" s="46"/>
      <c r="FV928" s="46"/>
      <c r="FW928" s="46"/>
      <c r="FX928" s="46"/>
      <c r="FY928" s="46"/>
      <c r="FZ928" s="46"/>
      <c r="GA928" s="46"/>
      <c r="GB928" s="46"/>
      <c r="GC928" s="46"/>
      <c r="GD928" s="46"/>
      <c r="GE928" s="46"/>
      <c r="GF928" s="46"/>
      <c r="GG928" s="46"/>
      <c r="GH928" s="46"/>
      <c r="GI928" s="46"/>
      <c r="GJ928" s="46"/>
      <c r="GK928" s="46"/>
      <c r="GL928" s="46"/>
      <c r="GM928" s="46"/>
      <c r="GN928" s="46"/>
      <c r="GO928" s="46"/>
      <c r="GP928" s="46"/>
      <c r="GQ928" s="46"/>
      <c r="GR928" s="46"/>
      <c r="GS928" s="46"/>
      <c r="GT928" s="46"/>
      <c r="GU928" s="46"/>
      <c r="GV928" s="46"/>
      <c r="GW928" s="46"/>
      <c r="GX928" s="46"/>
      <c r="GY928" s="46"/>
      <c r="GZ928" s="46"/>
      <c r="HA928" s="46"/>
      <c r="HB928" s="46"/>
      <c r="HC928" s="46"/>
      <c r="HD928" s="46"/>
      <c r="HE928" s="46"/>
      <c r="HF928" s="46"/>
      <c r="HG928" s="46"/>
      <c r="HH928" s="46"/>
      <c r="HI928" s="46"/>
      <c r="HJ928" s="46"/>
      <c r="HK928" s="46"/>
      <c r="HL928" s="46"/>
      <c r="HM928" s="46"/>
      <c r="HN928" s="46"/>
      <c r="HO928" s="46"/>
      <c r="HP928" s="46"/>
      <c r="HQ928" s="46"/>
      <c r="HR928" s="46"/>
      <c r="HS928" s="46"/>
      <c r="HT928" s="46"/>
      <c r="HU928" s="46"/>
      <c r="HV928" s="46"/>
      <c r="HW928" s="46"/>
      <c r="HX928" s="46"/>
      <c r="HY928" s="46"/>
      <c r="HZ928" s="46"/>
      <c r="IA928" s="46"/>
      <c r="IB928" s="46"/>
      <c r="IC928" s="46"/>
      <c r="ID928" s="46"/>
      <c r="IE928" s="46"/>
      <c r="IF928" s="46"/>
      <c r="IG928" s="46"/>
      <c r="IH928" s="46"/>
      <c r="II928" s="46"/>
      <c r="IJ928" s="46"/>
      <c r="IK928" s="46"/>
      <c r="IL928" s="46"/>
      <c r="IM928" s="46"/>
      <c r="IN928" s="46"/>
      <c r="IO928" s="46"/>
      <c r="IP928" s="46"/>
      <c r="IQ928" s="46"/>
      <c r="IR928" s="46"/>
      <c r="IS928" s="46"/>
      <c r="IT928" s="46"/>
      <c r="IU928" s="46"/>
      <c r="IV928" s="46"/>
      <c r="IW928" s="46"/>
      <c r="IX928" s="46"/>
      <c r="IY928" s="46"/>
      <c r="IZ928" s="46"/>
      <c r="JA928" s="46"/>
      <c r="JB928" s="46"/>
      <c r="JC928" s="46"/>
      <c r="JD928" s="46"/>
      <c r="JE928" s="46"/>
    </row>
    <row r="929" spans="1:265" s="7" customFormat="1" ht="15" customHeight="1" thickBot="1" x14ac:dyDescent="0.25">
      <c r="A929" s="790"/>
      <c r="B929" s="73" t="s">
        <v>72</v>
      </c>
      <c r="C929" s="113"/>
      <c r="D929" s="892" t="s">
        <v>73</v>
      </c>
      <c r="E929" s="905"/>
      <c r="F929" s="437"/>
      <c r="G929" s="438"/>
      <c r="H929" s="186" t="s">
        <v>23</v>
      </c>
      <c r="I929" s="186" t="s">
        <v>107</v>
      </c>
      <c r="J929" s="1756" t="s">
        <v>1424</v>
      </c>
      <c r="K929" s="229" t="s">
        <v>1507</v>
      </c>
      <c r="L929" s="229"/>
      <c r="M929" s="397"/>
      <c r="N929" s="397"/>
      <c r="O929" s="229"/>
      <c r="P929" s="2159">
        <f t="shared" si="78"/>
        <v>0</v>
      </c>
      <c r="Q929" s="297"/>
      <c r="R929" s="298"/>
      <c r="S929" s="298"/>
      <c r="T929" s="298"/>
      <c r="U929" s="298"/>
      <c r="V929" s="298"/>
      <c r="W929" s="299">
        <v>5</v>
      </c>
      <c r="X929" s="122"/>
      <c r="Y929" s="122"/>
      <c r="Z929" s="63"/>
      <c r="AA929" s="46"/>
      <c r="AB929" s="46"/>
      <c r="AC929" s="46" t="str">
        <f t="shared" si="82"/>
        <v/>
      </c>
      <c r="AD929" s="46"/>
      <c r="AE929" s="46"/>
      <c r="AF929" s="2111">
        <f t="shared" si="79"/>
        <v>0</v>
      </c>
      <c r="AG929" s="2111">
        <f t="shared" si="80"/>
        <v>5</v>
      </c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  <c r="BP929" s="46"/>
      <c r="BQ929" s="46"/>
      <c r="BR929" s="46"/>
      <c r="BS929" s="46"/>
      <c r="BT929" s="46"/>
      <c r="BU929" s="46"/>
      <c r="BV929" s="46"/>
      <c r="BW929" s="46"/>
      <c r="BX929" s="46"/>
      <c r="BY929" s="46"/>
      <c r="BZ929" s="46"/>
      <c r="CA929" s="46"/>
      <c r="CB929" s="46"/>
      <c r="CC929" s="46"/>
      <c r="CD929" s="46"/>
      <c r="CE929" s="46"/>
      <c r="CF929" s="46"/>
      <c r="CG929" s="46"/>
      <c r="CH929" s="46"/>
      <c r="CI929" s="46"/>
      <c r="CJ929" s="46"/>
      <c r="CK929" s="46"/>
      <c r="CL929" s="46"/>
      <c r="CM929" s="46"/>
      <c r="CN929" s="46"/>
      <c r="CO929" s="46"/>
      <c r="CP929" s="46"/>
      <c r="CQ929" s="46"/>
      <c r="CR929" s="46"/>
      <c r="CS929" s="46"/>
      <c r="CT929" s="46"/>
      <c r="CU929" s="46"/>
      <c r="CV929" s="46"/>
      <c r="CW929" s="46"/>
      <c r="CX929" s="46"/>
      <c r="CY929" s="46"/>
      <c r="CZ929" s="46"/>
      <c r="DA929" s="46"/>
      <c r="DB929" s="46"/>
      <c r="DC929" s="46"/>
      <c r="DD929" s="46"/>
      <c r="DE929" s="46"/>
      <c r="DF929" s="46"/>
      <c r="DG929" s="46"/>
      <c r="DH929" s="46"/>
      <c r="DI929" s="46"/>
      <c r="DJ929" s="46"/>
      <c r="DK929" s="46"/>
      <c r="DL929" s="46"/>
      <c r="DM929" s="46"/>
      <c r="DN929" s="46"/>
      <c r="DO929" s="46"/>
      <c r="DP929" s="46"/>
      <c r="DQ929" s="46"/>
      <c r="DR929" s="46"/>
      <c r="DS929" s="46"/>
      <c r="DT929" s="46"/>
      <c r="DU929" s="46"/>
      <c r="DV929" s="46"/>
      <c r="DW929" s="46"/>
      <c r="DX929" s="46"/>
      <c r="DY929" s="46"/>
      <c r="DZ929" s="46"/>
      <c r="EA929" s="46"/>
      <c r="EB929" s="46"/>
      <c r="EC929" s="46"/>
      <c r="ED929" s="46"/>
      <c r="EE929" s="46"/>
      <c r="EF929" s="46"/>
      <c r="EG929" s="46"/>
      <c r="EH929" s="46"/>
      <c r="EI929" s="46"/>
      <c r="EJ929" s="46"/>
      <c r="EK929" s="46"/>
      <c r="EL929" s="46"/>
      <c r="EM929" s="46"/>
      <c r="EN929" s="46"/>
      <c r="EO929" s="46"/>
      <c r="EP929" s="46"/>
      <c r="EQ929" s="46"/>
      <c r="ER929" s="46"/>
      <c r="ES929" s="46"/>
      <c r="ET929" s="46"/>
      <c r="EU929" s="46"/>
      <c r="EV929" s="46"/>
      <c r="EW929" s="46"/>
      <c r="EX929" s="46"/>
      <c r="EY929" s="46"/>
      <c r="EZ929" s="46"/>
      <c r="FA929" s="46"/>
      <c r="FB929" s="46"/>
      <c r="FC929" s="46"/>
      <c r="FD929" s="46"/>
      <c r="FE929" s="46"/>
      <c r="FF929" s="46"/>
      <c r="FG929" s="46"/>
      <c r="FH929" s="46"/>
      <c r="FI929" s="46"/>
      <c r="FJ929" s="46"/>
      <c r="FK929" s="46"/>
      <c r="FL929" s="46"/>
      <c r="FM929" s="46"/>
      <c r="FN929" s="46"/>
      <c r="FO929" s="46"/>
      <c r="FP929" s="46"/>
      <c r="FQ929" s="46"/>
      <c r="FR929" s="46"/>
      <c r="FS929" s="46"/>
      <c r="FT929" s="46"/>
      <c r="FU929" s="46"/>
      <c r="FV929" s="46"/>
      <c r="FW929" s="46"/>
      <c r="FX929" s="46"/>
      <c r="FY929" s="46"/>
      <c r="FZ929" s="46"/>
      <c r="GA929" s="46"/>
      <c r="GB929" s="46"/>
      <c r="GC929" s="46"/>
      <c r="GD929" s="46"/>
      <c r="GE929" s="46"/>
      <c r="GF929" s="46"/>
      <c r="GG929" s="46"/>
      <c r="GH929" s="46"/>
      <c r="GI929" s="46"/>
      <c r="GJ929" s="46"/>
      <c r="GK929" s="46"/>
      <c r="GL929" s="46"/>
      <c r="GM929" s="46"/>
      <c r="GN929" s="46"/>
      <c r="GO929" s="46"/>
      <c r="GP929" s="46"/>
      <c r="GQ929" s="46"/>
      <c r="GR929" s="46"/>
      <c r="GS929" s="46"/>
      <c r="GT929" s="46"/>
      <c r="GU929" s="46"/>
      <c r="GV929" s="46"/>
      <c r="GW929" s="46"/>
      <c r="GX929" s="46"/>
      <c r="GY929" s="46"/>
      <c r="GZ929" s="46"/>
      <c r="HA929" s="46"/>
      <c r="HB929" s="46"/>
      <c r="HC929" s="46"/>
      <c r="HD929" s="46"/>
      <c r="HE929" s="46"/>
      <c r="HF929" s="46"/>
      <c r="HG929" s="46"/>
      <c r="HH929" s="46"/>
      <c r="HI929" s="46"/>
      <c r="HJ929" s="46"/>
      <c r="HK929" s="46"/>
      <c r="HL929" s="46"/>
      <c r="HM929" s="46"/>
      <c r="HN929" s="46"/>
      <c r="HO929" s="46"/>
      <c r="HP929" s="46"/>
      <c r="HQ929" s="46"/>
      <c r="HR929" s="46"/>
      <c r="HS929" s="46"/>
      <c r="HT929" s="46"/>
      <c r="HU929" s="46"/>
      <c r="HV929" s="46"/>
      <c r="HW929" s="46"/>
      <c r="HX929" s="46"/>
      <c r="HY929" s="46"/>
      <c r="HZ929" s="46"/>
      <c r="IA929" s="46"/>
      <c r="IB929" s="46"/>
      <c r="IC929" s="46"/>
      <c r="ID929" s="46"/>
      <c r="IE929" s="46"/>
      <c r="IF929" s="46"/>
      <c r="IG929" s="46"/>
      <c r="IH929" s="46"/>
      <c r="II929" s="46"/>
      <c r="IJ929" s="46"/>
      <c r="IK929" s="46"/>
      <c r="IL929" s="46"/>
      <c r="IM929" s="46"/>
      <c r="IN929" s="46"/>
      <c r="IO929" s="46"/>
      <c r="IP929" s="46"/>
      <c r="IQ929" s="46"/>
      <c r="IR929" s="46"/>
      <c r="IS929" s="46"/>
      <c r="IT929" s="46"/>
      <c r="IU929" s="46"/>
      <c r="IV929" s="46"/>
      <c r="IW929" s="46"/>
      <c r="IX929" s="46"/>
      <c r="IY929" s="46"/>
      <c r="IZ929" s="46"/>
      <c r="JA929" s="46"/>
      <c r="JB929" s="46"/>
      <c r="JC929" s="46"/>
      <c r="JD929" s="46"/>
      <c r="JE929" s="46"/>
    </row>
    <row r="930" spans="1:265" s="7" customFormat="1" ht="15" customHeight="1" thickBot="1" x14ac:dyDescent="0.25">
      <c r="A930" s="275"/>
      <c r="B930" s="92" t="s">
        <v>72</v>
      </c>
      <c r="C930" s="115"/>
      <c r="D930" s="923" t="s">
        <v>73</v>
      </c>
      <c r="E930" s="906"/>
      <c r="F930" s="439"/>
      <c r="G930" s="440"/>
      <c r="H930" s="253" t="s">
        <v>23</v>
      </c>
      <c r="I930" s="253" t="s">
        <v>100</v>
      </c>
      <c r="J930" s="1797" t="s">
        <v>95</v>
      </c>
      <c r="K930" s="254" t="s">
        <v>2143</v>
      </c>
      <c r="L930" s="254"/>
      <c r="M930" s="530"/>
      <c r="N930" s="530"/>
      <c r="O930" s="254"/>
      <c r="P930" s="2159">
        <f t="shared" si="78"/>
        <v>0</v>
      </c>
      <c r="Q930" s="313"/>
      <c r="R930" s="314"/>
      <c r="S930" s="314"/>
      <c r="T930" s="314"/>
      <c r="U930" s="314">
        <v>6</v>
      </c>
      <c r="V930" s="314"/>
      <c r="W930" s="315"/>
      <c r="X930" s="331">
        <f>SUM(Q919:W930)</f>
        <v>40</v>
      </c>
      <c r="Y930" s="124">
        <f>X930</f>
        <v>40</v>
      </c>
      <c r="Z930" s="63"/>
      <c r="AA930" s="46"/>
      <c r="AB930" s="46"/>
      <c r="AC930" s="46" t="str">
        <f t="shared" si="82"/>
        <v/>
      </c>
      <c r="AD930" s="46"/>
      <c r="AE930" s="46"/>
      <c r="AF930" s="2111">
        <f t="shared" si="79"/>
        <v>0</v>
      </c>
      <c r="AG930" s="2111">
        <f t="shared" si="80"/>
        <v>0</v>
      </c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  <c r="BP930" s="46"/>
      <c r="BQ930" s="46"/>
      <c r="BR930" s="46"/>
      <c r="BS930" s="46"/>
      <c r="BT930" s="46"/>
      <c r="BU930" s="46"/>
      <c r="BV930" s="46"/>
      <c r="BW930" s="46"/>
      <c r="BX930" s="46"/>
      <c r="BY930" s="46"/>
      <c r="BZ930" s="46"/>
      <c r="CA930" s="46"/>
      <c r="CB930" s="46"/>
      <c r="CC930" s="46"/>
      <c r="CD930" s="46"/>
      <c r="CE930" s="46"/>
      <c r="CF930" s="46"/>
      <c r="CG930" s="46"/>
      <c r="CH930" s="46"/>
      <c r="CI930" s="46"/>
      <c r="CJ930" s="46"/>
      <c r="CK930" s="46"/>
      <c r="CL930" s="46"/>
      <c r="CM930" s="46"/>
      <c r="CN930" s="46"/>
      <c r="CO930" s="46"/>
      <c r="CP930" s="46"/>
      <c r="CQ930" s="46"/>
      <c r="CR930" s="46"/>
      <c r="CS930" s="46"/>
      <c r="CT930" s="46"/>
      <c r="CU930" s="46"/>
      <c r="CV930" s="46"/>
      <c r="CW930" s="46"/>
      <c r="CX930" s="46"/>
      <c r="CY930" s="46"/>
      <c r="CZ930" s="46"/>
      <c r="DA930" s="46"/>
      <c r="DB930" s="46"/>
      <c r="DC930" s="46"/>
      <c r="DD930" s="46"/>
      <c r="DE930" s="46"/>
      <c r="DF930" s="46"/>
      <c r="DG930" s="46"/>
      <c r="DH930" s="46"/>
      <c r="DI930" s="46"/>
      <c r="DJ930" s="46"/>
      <c r="DK930" s="46"/>
      <c r="DL930" s="46"/>
      <c r="DM930" s="46"/>
      <c r="DN930" s="46"/>
      <c r="DO930" s="46"/>
      <c r="DP930" s="46"/>
      <c r="DQ930" s="46"/>
      <c r="DR930" s="46"/>
      <c r="DS930" s="46"/>
      <c r="DT930" s="46"/>
      <c r="DU930" s="46"/>
      <c r="DV930" s="46"/>
      <c r="DW930" s="46"/>
      <c r="DX930" s="46"/>
      <c r="DY930" s="46"/>
      <c r="DZ930" s="46"/>
      <c r="EA930" s="46"/>
      <c r="EB930" s="46"/>
      <c r="EC930" s="46"/>
      <c r="ED930" s="46"/>
      <c r="EE930" s="46"/>
      <c r="EF930" s="46"/>
      <c r="EG930" s="46"/>
      <c r="EH930" s="46"/>
      <c r="EI930" s="46"/>
      <c r="EJ930" s="46"/>
      <c r="EK930" s="46"/>
      <c r="EL930" s="46"/>
      <c r="EM930" s="46"/>
      <c r="EN930" s="46"/>
      <c r="EO930" s="46"/>
      <c r="EP930" s="46"/>
      <c r="EQ930" s="46"/>
      <c r="ER930" s="46"/>
      <c r="ES930" s="46"/>
      <c r="ET930" s="46"/>
      <c r="EU930" s="46"/>
      <c r="EV930" s="46"/>
      <c r="EW930" s="46"/>
      <c r="EX930" s="46"/>
      <c r="EY930" s="46"/>
      <c r="EZ930" s="46"/>
      <c r="FA930" s="46"/>
      <c r="FB930" s="46"/>
      <c r="FC930" s="46"/>
      <c r="FD930" s="46"/>
      <c r="FE930" s="46"/>
      <c r="FF930" s="46"/>
      <c r="FG930" s="46"/>
      <c r="FH930" s="46"/>
      <c r="FI930" s="46"/>
      <c r="FJ930" s="46"/>
      <c r="FK930" s="46"/>
      <c r="FL930" s="46"/>
      <c r="FM930" s="46"/>
      <c r="FN930" s="46"/>
      <c r="FO930" s="46"/>
      <c r="FP930" s="46"/>
      <c r="FQ930" s="46"/>
      <c r="FR930" s="46"/>
      <c r="FS930" s="46"/>
      <c r="FT930" s="46"/>
      <c r="FU930" s="46"/>
      <c r="FV930" s="46"/>
      <c r="FW930" s="46"/>
      <c r="FX930" s="46"/>
      <c r="FY930" s="46"/>
      <c r="FZ930" s="46"/>
      <c r="GA930" s="46"/>
      <c r="GB930" s="46"/>
      <c r="GC930" s="46"/>
      <c r="GD930" s="46"/>
      <c r="GE930" s="46"/>
      <c r="GF930" s="46"/>
      <c r="GG930" s="46"/>
      <c r="GH930" s="46"/>
      <c r="GI930" s="46"/>
      <c r="GJ930" s="46"/>
      <c r="GK930" s="46"/>
      <c r="GL930" s="46"/>
      <c r="GM930" s="46"/>
      <c r="GN930" s="46"/>
      <c r="GO930" s="46"/>
      <c r="GP930" s="46"/>
      <c r="GQ930" s="46"/>
      <c r="GR930" s="46"/>
      <c r="GS930" s="46"/>
      <c r="GT930" s="46"/>
      <c r="GU930" s="46"/>
      <c r="GV930" s="46"/>
      <c r="GW930" s="46"/>
      <c r="GX930" s="46"/>
      <c r="GY930" s="46"/>
      <c r="GZ930" s="46"/>
      <c r="HA930" s="46"/>
      <c r="HB930" s="46"/>
      <c r="HC930" s="46"/>
      <c r="HD930" s="46"/>
      <c r="HE930" s="46"/>
      <c r="HF930" s="46"/>
      <c r="HG930" s="46"/>
      <c r="HH930" s="46"/>
      <c r="HI930" s="46"/>
      <c r="HJ930" s="46"/>
      <c r="HK930" s="46"/>
      <c r="HL930" s="46"/>
      <c r="HM930" s="46"/>
      <c r="HN930" s="46"/>
      <c r="HO930" s="46"/>
      <c r="HP930" s="46"/>
      <c r="HQ930" s="46"/>
      <c r="HR930" s="46"/>
      <c r="HS930" s="46"/>
      <c r="HT930" s="46"/>
      <c r="HU930" s="46"/>
      <c r="HV930" s="46"/>
      <c r="HW930" s="46"/>
      <c r="HX930" s="46"/>
      <c r="HY930" s="46"/>
      <c r="HZ930" s="46"/>
      <c r="IA930" s="46"/>
      <c r="IB930" s="46"/>
      <c r="IC930" s="46"/>
      <c r="ID930" s="46"/>
      <c r="IE930" s="46"/>
      <c r="IF930" s="46"/>
      <c r="IG930" s="46"/>
      <c r="IH930" s="46"/>
      <c r="II930" s="46"/>
      <c r="IJ930" s="46"/>
      <c r="IK930" s="46"/>
      <c r="IL930" s="46"/>
      <c r="IM930" s="46"/>
      <c r="IN930" s="46"/>
      <c r="IO930" s="46"/>
      <c r="IP930" s="46"/>
      <c r="IQ930" s="46"/>
      <c r="IR930" s="46"/>
      <c r="IS930" s="46"/>
      <c r="IT930" s="46"/>
      <c r="IU930" s="46"/>
      <c r="IV930" s="46"/>
      <c r="IW930" s="46"/>
      <c r="IX930" s="46"/>
      <c r="IY930" s="46"/>
      <c r="IZ930" s="46"/>
      <c r="JA930" s="46"/>
      <c r="JB930" s="46"/>
      <c r="JC930" s="46"/>
      <c r="JD930" s="46"/>
      <c r="JE930" s="46"/>
    </row>
    <row r="931" spans="1:265" s="7" customFormat="1" ht="15" customHeight="1" thickBot="1" x14ac:dyDescent="0.25">
      <c r="A931" s="273">
        <f>+A919+1</f>
        <v>99</v>
      </c>
      <c r="B931" s="640" t="s">
        <v>551</v>
      </c>
      <c r="C931" s="68" t="s">
        <v>35</v>
      </c>
      <c r="D931" s="909" t="s">
        <v>625</v>
      </c>
      <c r="E931" s="842" t="s">
        <v>89</v>
      </c>
      <c r="F931" s="459" t="s">
        <v>626</v>
      </c>
      <c r="G931" s="460" t="s">
        <v>627</v>
      </c>
      <c r="H931" s="793" t="s">
        <v>539</v>
      </c>
      <c r="I931" s="793" t="s">
        <v>1017</v>
      </c>
      <c r="J931" s="726"/>
      <c r="K931" s="727" t="s">
        <v>1496</v>
      </c>
      <c r="L931" s="727" t="s">
        <v>97</v>
      </c>
      <c r="M931" s="728">
        <v>2</v>
      </c>
      <c r="N931" s="728" t="s">
        <v>24</v>
      </c>
      <c r="O931" s="727" t="s">
        <v>402</v>
      </c>
      <c r="P931" s="2159">
        <f t="shared" si="78"/>
        <v>3</v>
      </c>
      <c r="Q931" s="729">
        <v>3</v>
      </c>
      <c r="R931" s="730"/>
      <c r="S931" s="730"/>
      <c r="T931" s="730"/>
      <c r="U931" s="730"/>
      <c r="V931" s="730"/>
      <c r="W931" s="731"/>
      <c r="X931" s="71"/>
      <c r="Y931" s="71"/>
      <c r="Z931" s="63" t="str">
        <f>C931</f>
        <v>TC</v>
      </c>
      <c r="AA931" s="46" t="s">
        <v>875</v>
      </c>
      <c r="AB931" s="46" t="s">
        <v>881</v>
      </c>
      <c r="AC931" s="46">
        <f t="shared" si="82"/>
        <v>17</v>
      </c>
      <c r="AD931" s="46"/>
      <c r="AE931" s="46"/>
      <c r="AF931" s="2111">
        <f t="shared" si="79"/>
        <v>3</v>
      </c>
      <c r="AG931" s="2111">
        <f t="shared" si="80"/>
        <v>0</v>
      </c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  <c r="BP931" s="46"/>
      <c r="BQ931" s="46"/>
      <c r="BR931" s="46"/>
      <c r="BS931" s="46"/>
      <c r="BT931" s="46"/>
      <c r="BU931" s="46"/>
      <c r="BV931" s="46"/>
      <c r="BW931" s="46"/>
      <c r="BX931" s="46"/>
      <c r="BY931" s="46"/>
      <c r="BZ931" s="46"/>
      <c r="CA931" s="46"/>
      <c r="CB931" s="46"/>
      <c r="CC931" s="46"/>
      <c r="CD931" s="46"/>
      <c r="CE931" s="46"/>
      <c r="CF931" s="46"/>
      <c r="CG931" s="46"/>
      <c r="CH931" s="46"/>
      <c r="CI931" s="46"/>
      <c r="CJ931" s="46"/>
      <c r="CK931" s="46"/>
      <c r="CL931" s="46"/>
      <c r="CM931" s="46"/>
      <c r="CN931" s="46"/>
      <c r="CO931" s="46"/>
      <c r="CP931" s="46"/>
      <c r="CQ931" s="46"/>
      <c r="CR931" s="46"/>
      <c r="CS931" s="46"/>
      <c r="CT931" s="46"/>
      <c r="CU931" s="46"/>
      <c r="CV931" s="46"/>
      <c r="CW931" s="46"/>
      <c r="CX931" s="46"/>
      <c r="CY931" s="46"/>
      <c r="CZ931" s="46"/>
      <c r="DA931" s="46"/>
      <c r="DB931" s="46"/>
      <c r="DC931" s="46"/>
      <c r="DD931" s="46"/>
      <c r="DE931" s="46"/>
      <c r="DF931" s="46"/>
      <c r="DG931" s="46"/>
      <c r="DH931" s="46"/>
      <c r="DI931" s="46"/>
      <c r="DJ931" s="46"/>
      <c r="DK931" s="46"/>
      <c r="DL931" s="46"/>
      <c r="DM931" s="46"/>
      <c r="DN931" s="46"/>
      <c r="DO931" s="46"/>
      <c r="DP931" s="46"/>
      <c r="DQ931" s="46"/>
      <c r="DR931" s="46"/>
      <c r="DS931" s="46"/>
      <c r="DT931" s="46"/>
      <c r="DU931" s="46"/>
      <c r="DV931" s="46"/>
      <c r="DW931" s="46"/>
      <c r="DX931" s="46"/>
      <c r="DY931" s="46"/>
      <c r="DZ931" s="46"/>
      <c r="EA931" s="46"/>
      <c r="EB931" s="46"/>
      <c r="EC931" s="46"/>
      <c r="ED931" s="46"/>
      <c r="EE931" s="46"/>
      <c r="EF931" s="46"/>
      <c r="EG931" s="46"/>
      <c r="EH931" s="46"/>
      <c r="EI931" s="46"/>
      <c r="EJ931" s="46"/>
      <c r="EK931" s="46"/>
      <c r="EL931" s="46"/>
      <c r="EM931" s="46"/>
      <c r="EN931" s="46"/>
      <c r="EO931" s="46"/>
      <c r="EP931" s="46"/>
      <c r="EQ931" s="46"/>
      <c r="ER931" s="46"/>
      <c r="ES931" s="46"/>
      <c r="ET931" s="46"/>
      <c r="EU931" s="46"/>
      <c r="EV931" s="46"/>
      <c r="EW931" s="46"/>
      <c r="EX931" s="46"/>
      <c r="EY931" s="46"/>
      <c r="EZ931" s="46"/>
      <c r="FA931" s="46"/>
      <c r="FB931" s="46"/>
      <c r="FC931" s="46"/>
      <c r="FD931" s="46"/>
      <c r="FE931" s="46"/>
      <c r="FF931" s="46"/>
      <c r="FG931" s="46"/>
      <c r="FH931" s="46"/>
      <c r="FI931" s="46"/>
      <c r="FJ931" s="46"/>
      <c r="FK931" s="46"/>
      <c r="FL931" s="46"/>
      <c r="FM931" s="46"/>
      <c r="FN931" s="46"/>
      <c r="FO931" s="46"/>
      <c r="FP931" s="46"/>
      <c r="FQ931" s="46"/>
      <c r="FR931" s="46"/>
      <c r="FS931" s="46"/>
      <c r="FT931" s="46"/>
      <c r="FU931" s="46"/>
      <c r="FV931" s="46"/>
      <c r="FW931" s="46"/>
      <c r="FX931" s="46"/>
      <c r="FY931" s="46"/>
      <c r="FZ931" s="46"/>
      <c r="GA931" s="46"/>
      <c r="GB931" s="46"/>
      <c r="GC931" s="46"/>
      <c r="GD931" s="46"/>
      <c r="GE931" s="46"/>
      <c r="GF931" s="46"/>
      <c r="GG931" s="46"/>
      <c r="GH931" s="46"/>
      <c r="GI931" s="46"/>
      <c r="GJ931" s="46"/>
      <c r="GK931" s="46"/>
      <c r="GL931" s="46"/>
      <c r="GM931" s="46"/>
      <c r="GN931" s="46"/>
      <c r="GO931" s="46"/>
      <c r="GP931" s="46"/>
      <c r="GQ931" s="46"/>
      <c r="GR931" s="46"/>
      <c r="GS931" s="46"/>
      <c r="GT931" s="46"/>
      <c r="GU931" s="46"/>
      <c r="GV931" s="46"/>
      <c r="GW931" s="46"/>
      <c r="GX931" s="46"/>
      <c r="GY931" s="46"/>
      <c r="GZ931" s="46"/>
      <c r="HA931" s="46"/>
      <c r="HB931" s="46"/>
      <c r="HC931" s="46"/>
      <c r="HD931" s="46"/>
      <c r="HE931" s="46"/>
      <c r="HF931" s="46"/>
      <c r="HG931" s="46"/>
      <c r="HH931" s="46"/>
      <c r="HI931" s="46"/>
      <c r="HJ931" s="46"/>
      <c r="HK931" s="46"/>
      <c r="HL931" s="46"/>
      <c r="HM931" s="46"/>
      <c r="HN931" s="46"/>
      <c r="HO931" s="46"/>
      <c r="HP931" s="46"/>
      <c r="HQ931" s="46"/>
      <c r="HR931" s="46"/>
      <c r="HS931" s="46"/>
      <c r="HT931" s="46"/>
      <c r="HU931" s="46"/>
      <c r="HV931" s="46"/>
      <c r="HW931" s="46"/>
      <c r="HX931" s="46"/>
      <c r="HY931" s="46"/>
      <c r="HZ931" s="46"/>
      <c r="IA931" s="46"/>
      <c r="IB931" s="46"/>
      <c r="IC931" s="46"/>
      <c r="ID931" s="46"/>
      <c r="IE931" s="46"/>
      <c r="IF931" s="46"/>
      <c r="IG931" s="46"/>
      <c r="IH931" s="46"/>
      <c r="II931" s="46"/>
      <c r="IJ931" s="46"/>
      <c r="IK931" s="46"/>
      <c r="IL931" s="46"/>
      <c r="IM931" s="46"/>
      <c r="IN931" s="46"/>
      <c r="IO931" s="46"/>
      <c r="IP931" s="46"/>
      <c r="IQ931" s="46"/>
      <c r="IR931" s="46"/>
      <c r="IS931" s="46"/>
      <c r="IT931" s="46"/>
      <c r="IU931" s="46"/>
      <c r="IV931" s="46"/>
      <c r="IW931" s="46"/>
      <c r="IX931" s="46"/>
      <c r="IY931" s="46"/>
      <c r="IZ931" s="46"/>
      <c r="JA931" s="46"/>
      <c r="JB931" s="46"/>
      <c r="JC931" s="46"/>
      <c r="JD931" s="46"/>
      <c r="JE931" s="46"/>
    </row>
    <row r="932" spans="1:265" s="788" customFormat="1" ht="15" customHeight="1" thickBot="1" x14ac:dyDescent="0.25">
      <c r="A932" s="790"/>
      <c r="B932" s="66" t="s">
        <v>551</v>
      </c>
      <c r="C932" s="74"/>
      <c r="D932" s="910" t="s">
        <v>625</v>
      </c>
      <c r="E932" s="879"/>
      <c r="F932" s="445"/>
      <c r="G932" s="446"/>
      <c r="H932" s="792" t="s">
        <v>539</v>
      </c>
      <c r="I932" s="792" t="s">
        <v>1017</v>
      </c>
      <c r="J932" s="546"/>
      <c r="K932" s="547" t="s">
        <v>1496</v>
      </c>
      <c r="L932" s="547" t="s">
        <v>97</v>
      </c>
      <c r="M932" s="732">
        <v>2</v>
      </c>
      <c r="N932" s="732" t="s">
        <v>98</v>
      </c>
      <c r="O932" s="547" t="s">
        <v>402</v>
      </c>
      <c r="P932" s="2159">
        <f t="shared" si="78"/>
        <v>3</v>
      </c>
      <c r="Q932" s="548">
        <v>3</v>
      </c>
      <c r="R932" s="724"/>
      <c r="S932" s="724"/>
      <c r="T932" s="724"/>
      <c r="U932" s="724"/>
      <c r="V932" s="724"/>
      <c r="W932" s="725"/>
      <c r="X932" s="791"/>
      <c r="Y932" s="791"/>
      <c r="Z932" s="63"/>
      <c r="AA932" s="789"/>
      <c r="AB932" s="789"/>
      <c r="AC932" s="789" t="str">
        <f t="shared" si="82"/>
        <v/>
      </c>
      <c r="AD932" s="789"/>
      <c r="AE932" s="789"/>
      <c r="AF932" s="2111">
        <f t="shared" si="79"/>
        <v>3</v>
      </c>
      <c r="AG932" s="2111">
        <f t="shared" si="80"/>
        <v>0</v>
      </c>
      <c r="AH932" s="789"/>
      <c r="AI932" s="789"/>
      <c r="AJ932" s="789"/>
      <c r="AK932" s="789"/>
      <c r="AL932" s="789"/>
      <c r="AM932" s="789"/>
      <c r="AN932" s="789"/>
      <c r="AO932" s="789"/>
      <c r="AP932" s="789"/>
      <c r="AQ932" s="789"/>
      <c r="AR932" s="789"/>
      <c r="AS932" s="789"/>
      <c r="AT932" s="789"/>
      <c r="AU932" s="789"/>
      <c r="AV932" s="789"/>
      <c r="AW932" s="789"/>
      <c r="AX932" s="789"/>
      <c r="AY932" s="789"/>
      <c r="AZ932" s="789"/>
      <c r="BA932" s="789"/>
      <c r="BB932" s="789"/>
      <c r="BC932" s="789"/>
      <c r="BD932" s="789"/>
      <c r="BE932" s="789"/>
      <c r="BF932" s="789"/>
      <c r="BG932" s="789"/>
      <c r="BH932" s="789"/>
      <c r="BI932" s="789"/>
      <c r="BJ932" s="789"/>
      <c r="BK932" s="789"/>
      <c r="BL932" s="789"/>
      <c r="BM932" s="789"/>
      <c r="BN932" s="789"/>
      <c r="BO932" s="789"/>
      <c r="BP932" s="789"/>
      <c r="BQ932" s="789"/>
      <c r="BR932" s="789"/>
      <c r="BS932" s="789"/>
      <c r="BT932" s="789"/>
      <c r="BU932" s="789"/>
      <c r="BV932" s="789"/>
      <c r="BW932" s="789"/>
      <c r="BX932" s="789"/>
      <c r="BY932" s="789"/>
      <c r="BZ932" s="789"/>
      <c r="CA932" s="789"/>
      <c r="CB932" s="789"/>
      <c r="CC932" s="789"/>
      <c r="CD932" s="789"/>
      <c r="CE932" s="789"/>
      <c r="CF932" s="789"/>
      <c r="CG932" s="789"/>
      <c r="CH932" s="789"/>
      <c r="CI932" s="789"/>
      <c r="CJ932" s="789"/>
      <c r="CK932" s="789"/>
      <c r="CL932" s="789"/>
      <c r="CM932" s="789"/>
      <c r="CN932" s="789"/>
      <c r="CO932" s="789"/>
      <c r="CP932" s="789"/>
      <c r="CQ932" s="789"/>
      <c r="CR932" s="789"/>
      <c r="CS932" s="789"/>
      <c r="CT932" s="789"/>
      <c r="CU932" s="789"/>
      <c r="CV932" s="789"/>
      <c r="CW932" s="789"/>
      <c r="CX932" s="789"/>
      <c r="CY932" s="789"/>
      <c r="CZ932" s="789"/>
      <c r="DA932" s="789"/>
      <c r="DB932" s="789"/>
      <c r="DC932" s="789"/>
      <c r="DD932" s="789"/>
      <c r="DE932" s="789"/>
      <c r="DF932" s="789"/>
      <c r="DG932" s="789"/>
      <c r="DH932" s="789"/>
      <c r="DI932" s="789"/>
      <c r="DJ932" s="789"/>
      <c r="DK932" s="789"/>
      <c r="DL932" s="789"/>
      <c r="DM932" s="789"/>
      <c r="DN932" s="789"/>
      <c r="DO932" s="789"/>
      <c r="DP932" s="789"/>
      <c r="DQ932" s="789"/>
      <c r="DR932" s="789"/>
      <c r="DS932" s="789"/>
      <c r="DT932" s="789"/>
      <c r="DU932" s="789"/>
      <c r="DV932" s="789"/>
      <c r="DW932" s="789"/>
      <c r="DX932" s="789"/>
      <c r="DY932" s="789"/>
      <c r="DZ932" s="789"/>
      <c r="EA932" s="789"/>
      <c r="EB932" s="789"/>
      <c r="EC932" s="789"/>
      <c r="ED932" s="789"/>
      <c r="EE932" s="789"/>
      <c r="EF932" s="789"/>
      <c r="EG932" s="789"/>
      <c r="EH932" s="789"/>
      <c r="EI932" s="789"/>
      <c r="EJ932" s="789"/>
      <c r="EK932" s="789"/>
      <c r="EL932" s="789"/>
      <c r="EM932" s="789"/>
      <c r="EN932" s="789"/>
      <c r="EO932" s="789"/>
      <c r="EP932" s="789"/>
      <c r="EQ932" s="789"/>
      <c r="ER932" s="789"/>
      <c r="ES932" s="789"/>
      <c r="ET932" s="789"/>
      <c r="EU932" s="789"/>
      <c r="EV932" s="789"/>
      <c r="EW932" s="789"/>
      <c r="EX932" s="789"/>
      <c r="EY932" s="789"/>
      <c r="EZ932" s="789"/>
      <c r="FA932" s="789"/>
      <c r="FB932" s="789"/>
      <c r="FC932" s="789"/>
      <c r="FD932" s="789"/>
      <c r="FE932" s="789"/>
      <c r="FF932" s="789"/>
      <c r="FG932" s="789"/>
      <c r="FH932" s="789"/>
      <c r="FI932" s="789"/>
      <c r="FJ932" s="789"/>
      <c r="FK932" s="789"/>
      <c r="FL932" s="789"/>
      <c r="FM932" s="789"/>
      <c r="FN932" s="789"/>
      <c r="FO932" s="789"/>
      <c r="FP932" s="789"/>
      <c r="FQ932" s="789"/>
      <c r="FR932" s="789"/>
      <c r="FS932" s="789"/>
      <c r="FT932" s="789"/>
      <c r="FU932" s="789"/>
      <c r="FV932" s="789"/>
      <c r="FW932" s="789"/>
      <c r="FX932" s="789"/>
      <c r="FY932" s="789"/>
      <c r="FZ932" s="789"/>
      <c r="GA932" s="789"/>
      <c r="GB932" s="789"/>
      <c r="GC932" s="789"/>
      <c r="GD932" s="789"/>
      <c r="GE932" s="789"/>
      <c r="GF932" s="789"/>
      <c r="GG932" s="789"/>
      <c r="GH932" s="789"/>
      <c r="GI932" s="789"/>
      <c r="GJ932" s="789"/>
      <c r="GK932" s="789"/>
      <c r="GL932" s="789"/>
      <c r="GM932" s="789"/>
      <c r="GN932" s="789"/>
      <c r="GO932" s="789"/>
      <c r="GP932" s="789"/>
      <c r="GQ932" s="789"/>
      <c r="GR932" s="789"/>
      <c r="GS932" s="789"/>
      <c r="GT932" s="789"/>
      <c r="GU932" s="789"/>
      <c r="GV932" s="789"/>
      <c r="GW932" s="789"/>
      <c r="GX932" s="789"/>
      <c r="GY932" s="789"/>
      <c r="GZ932" s="789"/>
      <c r="HA932" s="789"/>
      <c r="HB932" s="789"/>
      <c r="HC932" s="789"/>
      <c r="HD932" s="789"/>
      <c r="HE932" s="789"/>
      <c r="HF932" s="789"/>
      <c r="HG932" s="789"/>
      <c r="HH932" s="789"/>
      <c r="HI932" s="789"/>
      <c r="HJ932" s="789"/>
      <c r="HK932" s="789"/>
      <c r="HL932" s="789"/>
      <c r="HM932" s="789"/>
      <c r="HN932" s="789"/>
      <c r="HO932" s="789"/>
      <c r="HP932" s="789"/>
      <c r="HQ932" s="789"/>
      <c r="HR932" s="789"/>
      <c r="HS932" s="789"/>
      <c r="HT932" s="789"/>
      <c r="HU932" s="789"/>
      <c r="HV932" s="789"/>
      <c r="HW932" s="789"/>
      <c r="HX932" s="789"/>
      <c r="HY932" s="789"/>
      <c r="HZ932" s="789"/>
      <c r="IA932" s="789"/>
      <c r="IB932" s="789"/>
      <c r="IC932" s="789"/>
      <c r="ID932" s="789"/>
      <c r="IE932" s="789"/>
      <c r="IF932" s="789"/>
      <c r="IG932" s="789"/>
      <c r="IH932" s="789"/>
      <c r="II932" s="789"/>
      <c r="IJ932" s="789"/>
      <c r="IK932" s="789"/>
      <c r="IL932" s="789"/>
      <c r="IM932" s="789"/>
      <c r="IN932" s="789"/>
      <c r="IO932" s="789"/>
      <c r="IP932" s="789"/>
      <c r="IQ932" s="789"/>
      <c r="IR932" s="789"/>
      <c r="IS932" s="789"/>
      <c r="IT932" s="789"/>
      <c r="IU932" s="789"/>
      <c r="IV932" s="789"/>
      <c r="IW932" s="789"/>
      <c r="IX932" s="789"/>
      <c r="IY932" s="789"/>
      <c r="IZ932" s="789"/>
      <c r="JA932" s="789"/>
      <c r="JB932" s="789"/>
      <c r="JC932" s="789"/>
      <c r="JD932" s="789"/>
      <c r="JE932" s="789"/>
    </row>
    <row r="933" spans="1:265" s="788" customFormat="1" ht="15" customHeight="1" thickBot="1" x14ac:dyDescent="0.25">
      <c r="A933" s="790"/>
      <c r="B933" s="66" t="s">
        <v>551</v>
      </c>
      <c r="C933" s="74"/>
      <c r="D933" s="910" t="s">
        <v>625</v>
      </c>
      <c r="E933" s="879"/>
      <c r="F933" s="445"/>
      <c r="G933" s="446"/>
      <c r="H933" s="792" t="s">
        <v>539</v>
      </c>
      <c r="I933" s="792" t="s">
        <v>1017</v>
      </c>
      <c r="J933" s="546"/>
      <c r="K933" s="547" t="s">
        <v>1496</v>
      </c>
      <c r="L933" s="547" t="s">
        <v>97</v>
      </c>
      <c r="M933" s="732">
        <v>2</v>
      </c>
      <c r="N933" s="732" t="s">
        <v>395</v>
      </c>
      <c r="O933" s="547" t="s">
        <v>402</v>
      </c>
      <c r="P933" s="2159">
        <f t="shared" si="78"/>
        <v>3</v>
      </c>
      <c r="Q933" s="548">
        <v>3</v>
      </c>
      <c r="R933" s="724"/>
      <c r="S933" s="724"/>
      <c r="T933" s="724"/>
      <c r="U933" s="724"/>
      <c r="V933" s="724"/>
      <c r="W933" s="725"/>
      <c r="X933" s="791"/>
      <c r="Y933" s="791"/>
      <c r="Z933" s="63"/>
      <c r="AA933" s="789"/>
      <c r="AB933" s="789"/>
      <c r="AC933" s="789" t="str">
        <f t="shared" si="82"/>
        <v/>
      </c>
      <c r="AD933" s="789"/>
      <c r="AE933" s="789"/>
      <c r="AF933" s="2111">
        <f t="shared" si="79"/>
        <v>3</v>
      </c>
      <c r="AG933" s="2111">
        <f t="shared" si="80"/>
        <v>0</v>
      </c>
      <c r="AH933" s="789"/>
      <c r="AI933" s="789"/>
      <c r="AJ933" s="789"/>
      <c r="AK933" s="789"/>
      <c r="AL933" s="789"/>
      <c r="AM933" s="789"/>
      <c r="AN933" s="789"/>
      <c r="AO933" s="789"/>
      <c r="AP933" s="789"/>
      <c r="AQ933" s="789"/>
      <c r="AR933" s="789"/>
      <c r="AS933" s="789"/>
      <c r="AT933" s="789"/>
      <c r="AU933" s="789"/>
      <c r="AV933" s="789"/>
      <c r="AW933" s="789"/>
      <c r="AX933" s="789"/>
      <c r="AY933" s="789"/>
      <c r="AZ933" s="789"/>
      <c r="BA933" s="789"/>
      <c r="BB933" s="789"/>
      <c r="BC933" s="789"/>
      <c r="BD933" s="789"/>
      <c r="BE933" s="789"/>
      <c r="BF933" s="789"/>
      <c r="BG933" s="789"/>
      <c r="BH933" s="789"/>
      <c r="BI933" s="789"/>
      <c r="BJ933" s="789"/>
      <c r="BK933" s="789"/>
      <c r="BL933" s="789"/>
      <c r="BM933" s="789"/>
      <c r="BN933" s="789"/>
      <c r="BO933" s="789"/>
      <c r="BP933" s="789"/>
      <c r="BQ933" s="789"/>
      <c r="BR933" s="789"/>
      <c r="BS933" s="789"/>
      <c r="BT933" s="789"/>
      <c r="BU933" s="789"/>
      <c r="BV933" s="789"/>
      <c r="BW933" s="789"/>
      <c r="BX933" s="789"/>
      <c r="BY933" s="789"/>
      <c r="BZ933" s="789"/>
      <c r="CA933" s="789"/>
      <c r="CB933" s="789"/>
      <c r="CC933" s="789"/>
      <c r="CD933" s="789"/>
      <c r="CE933" s="789"/>
      <c r="CF933" s="789"/>
      <c r="CG933" s="789"/>
      <c r="CH933" s="789"/>
      <c r="CI933" s="789"/>
      <c r="CJ933" s="789"/>
      <c r="CK933" s="789"/>
      <c r="CL933" s="789"/>
      <c r="CM933" s="789"/>
      <c r="CN933" s="789"/>
      <c r="CO933" s="789"/>
      <c r="CP933" s="789"/>
      <c r="CQ933" s="789"/>
      <c r="CR933" s="789"/>
      <c r="CS933" s="789"/>
      <c r="CT933" s="789"/>
      <c r="CU933" s="789"/>
      <c r="CV933" s="789"/>
      <c r="CW933" s="789"/>
      <c r="CX933" s="789"/>
      <c r="CY933" s="789"/>
      <c r="CZ933" s="789"/>
      <c r="DA933" s="789"/>
      <c r="DB933" s="789"/>
      <c r="DC933" s="789"/>
      <c r="DD933" s="789"/>
      <c r="DE933" s="789"/>
      <c r="DF933" s="789"/>
      <c r="DG933" s="789"/>
      <c r="DH933" s="789"/>
      <c r="DI933" s="789"/>
      <c r="DJ933" s="789"/>
      <c r="DK933" s="789"/>
      <c r="DL933" s="789"/>
      <c r="DM933" s="789"/>
      <c r="DN933" s="789"/>
      <c r="DO933" s="789"/>
      <c r="DP933" s="789"/>
      <c r="DQ933" s="789"/>
      <c r="DR933" s="789"/>
      <c r="DS933" s="789"/>
      <c r="DT933" s="789"/>
      <c r="DU933" s="789"/>
      <c r="DV933" s="789"/>
      <c r="DW933" s="789"/>
      <c r="DX933" s="789"/>
      <c r="DY933" s="789"/>
      <c r="DZ933" s="789"/>
      <c r="EA933" s="789"/>
      <c r="EB933" s="789"/>
      <c r="EC933" s="789"/>
      <c r="ED933" s="789"/>
      <c r="EE933" s="789"/>
      <c r="EF933" s="789"/>
      <c r="EG933" s="789"/>
      <c r="EH933" s="789"/>
      <c r="EI933" s="789"/>
      <c r="EJ933" s="789"/>
      <c r="EK933" s="789"/>
      <c r="EL933" s="789"/>
      <c r="EM933" s="789"/>
      <c r="EN933" s="789"/>
      <c r="EO933" s="789"/>
      <c r="EP933" s="789"/>
      <c r="EQ933" s="789"/>
      <c r="ER933" s="789"/>
      <c r="ES933" s="789"/>
      <c r="ET933" s="789"/>
      <c r="EU933" s="789"/>
      <c r="EV933" s="789"/>
      <c r="EW933" s="789"/>
      <c r="EX933" s="789"/>
      <c r="EY933" s="789"/>
      <c r="EZ933" s="789"/>
      <c r="FA933" s="789"/>
      <c r="FB933" s="789"/>
      <c r="FC933" s="789"/>
      <c r="FD933" s="789"/>
      <c r="FE933" s="789"/>
      <c r="FF933" s="789"/>
      <c r="FG933" s="789"/>
      <c r="FH933" s="789"/>
      <c r="FI933" s="789"/>
      <c r="FJ933" s="789"/>
      <c r="FK933" s="789"/>
      <c r="FL933" s="789"/>
      <c r="FM933" s="789"/>
      <c r="FN933" s="789"/>
      <c r="FO933" s="789"/>
      <c r="FP933" s="789"/>
      <c r="FQ933" s="789"/>
      <c r="FR933" s="789"/>
      <c r="FS933" s="789"/>
      <c r="FT933" s="789"/>
      <c r="FU933" s="789"/>
      <c r="FV933" s="789"/>
      <c r="FW933" s="789"/>
      <c r="FX933" s="789"/>
      <c r="FY933" s="789"/>
      <c r="FZ933" s="789"/>
      <c r="GA933" s="789"/>
      <c r="GB933" s="789"/>
      <c r="GC933" s="789"/>
      <c r="GD933" s="789"/>
      <c r="GE933" s="789"/>
      <c r="GF933" s="789"/>
      <c r="GG933" s="789"/>
      <c r="GH933" s="789"/>
      <c r="GI933" s="789"/>
      <c r="GJ933" s="789"/>
      <c r="GK933" s="789"/>
      <c r="GL933" s="789"/>
      <c r="GM933" s="789"/>
      <c r="GN933" s="789"/>
      <c r="GO933" s="789"/>
      <c r="GP933" s="789"/>
      <c r="GQ933" s="789"/>
      <c r="GR933" s="789"/>
      <c r="GS933" s="789"/>
      <c r="GT933" s="789"/>
      <c r="GU933" s="789"/>
      <c r="GV933" s="789"/>
      <c r="GW933" s="789"/>
      <c r="GX933" s="789"/>
      <c r="GY933" s="789"/>
      <c r="GZ933" s="789"/>
      <c r="HA933" s="789"/>
      <c r="HB933" s="789"/>
      <c r="HC933" s="789"/>
      <c r="HD933" s="789"/>
      <c r="HE933" s="789"/>
      <c r="HF933" s="789"/>
      <c r="HG933" s="789"/>
      <c r="HH933" s="789"/>
      <c r="HI933" s="789"/>
      <c r="HJ933" s="789"/>
      <c r="HK933" s="789"/>
      <c r="HL933" s="789"/>
      <c r="HM933" s="789"/>
      <c r="HN933" s="789"/>
      <c r="HO933" s="789"/>
      <c r="HP933" s="789"/>
      <c r="HQ933" s="789"/>
      <c r="HR933" s="789"/>
      <c r="HS933" s="789"/>
      <c r="HT933" s="789"/>
      <c r="HU933" s="789"/>
      <c r="HV933" s="789"/>
      <c r="HW933" s="789"/>
      <c r="HX933" s="789"/>
      <c r="HY933" s="789"/>
      <c r="HZ933" s="789"/>
      <c r="IA933" s="789"/>
      <c r="IB933" s="789"/>
      <c r="IC933" s="789"/>
      <c r="ID933" s="789"/>
      <c r="IE933" s="789"/>
      <c r="IF933" s="789"/>
      <c r="IG933" s="789"/>
      <c r="IH933" s="789"/>
      <c r="II933" s="789"/>
      <c r="IJ933" s="789"/>
      <c r="IK933" s="789"/>
      <c r="IL933" s="789"/>
      <c r="IM933" s="789"/>
      <c r="IN933" s="789"/>
      <c r="IO933" s="789"/>
      <c r="IP933" s="789"/>
      <c r="IQ933" s="789"/>
      <c r="IR933" s="789"/>
      <c r="IS933" s="789"/>
      <c r="IT933" s="789"/>
      <c r="IU933" s="789"/>
      <c r="IV933" s="789"/>
      <c r="IW933" s="789"/>
      <c r="IX933" s="789"/>
      <c r="IY933" s="789"/>
      <c r="IZ933" s="789"/>
      <c r="JA933" s="789"/>
      <c r="JB933" s="789"/>
      <c r="JC933" s="789"/>
      <c r="JD933" s="789"/>
      <c r="JE933" s="789"/>
    </row>
    <row r="934" spans="1:265" s="788" customFormat="1" ht="15" customHeight="1" thickBot="1" x14ac:dyDescent="0.25">
      <c r="A934" s="790"/>
      <c r="B934" s="66" t="s">
        <v>551</v>
      </c>
      <c r="C934" s="74"/>
      <c r="D934" s="910" t="s">
        <v>625</v>
      </c>
      <c r="E934" s="879"/>
      <c r="F934" s="445"/>
      <c r="G934" s="446"/>
      <c r="H934" s="792" t="s">
        <v>539</v>
      </c>
      <c r="I934" s="792" t="s">
        <v>1023</v>
      </c>
      <c r="J934" s="546"/>
      <c r="K934" s="547" t="s">
        <v>1173</v>
      </c>
      <c r="L934" s="547" t="s">
        <v>97</v>
      </c>
      <c r="M934" s="732">
        <v>4</v>
      </c>
      <c r="N934" s="732" t="s">
        <v>24</v>
      </c>
      <c r="O934" s="547" t="s">
        <v>402</v>
      </c>
      <c r="P934" s="2159">
        <f t="shared" si="78"/>
        <v>2</v>
      </c>
      <c r="Q934" s="548">
        <v>2</v>
      </c>
      <c r="R934" s="724"/>
      <c r="S934" s="724"/>
      <c r="T934" s="724"/>
      <c r="U934" s="724"/>
      <c r="V934" s="724"/>
      <c r="W934" s="725"/>
      <c r="X934" s="791"/>
      <c r="Y934" s="791"/>
      <c r="Z934" s="63"/>
      <c r="AA934" s="789"/>
      <c r="AB934" s="789"/>
      <c r="AC934" s="789" t="str">
        <f t="shared" si="82"/>
        <v/>
      </c>
      <c r="AD934" s="789"/>
      <c r="AE934" s="789"/>
      <c r="AF934" s="2111">
        <f t="shared" si="79"/>
        <v>2</v>
      </c>
      <c r="AG934" s="2111">
        <f t="shared" si="80"/>
        <v>0</v>
      </c>
      <c r="AH934" s="789"/>
      <c r="AI934" s="789"/>
      <c r="AJ934" s="789"/>
      <c r="AK934" s="789"/>
      <c r="AL934" s="789"/>
      <c r="AM934" s="789"/>
      <c r="AN934" s="789"/>
      <c r="AO934" s="789"/>
      <c r="AP934" s="789"/>
      <c r="AQ934" s="789"/>
      <c r="AR934" s="789"/>
      <c r="AS934" s="789"/>
      <c r="AT934" s="789"/>
      <c r="AU934" s="789"/>
      <c r="AV934" s="789"/>
      <c r="AW934" s="789"/>
      <c r="AX934" s="789"/>
      <c r="AY934" s="789"/>
      <c r="AZ934" s="789"/>
      <c r="BA934" s="789"/>
      <c r="BB934" s="789"/>
      <c r="BC934" s="789"/>
      <c r="BD934" s="789"/>
      <c r="BE934" s="789"/>
      <c r="BF934" s="789"/>
      <c r="BG934" s="789"/>
      <c r="BH934" s="789"/>
      <c r="BI934" s="789"/>
      <c r="BJ934" s="789"/>
      <c r="BK934" s="789"/>
      <c r="BL934" s="789"/>
      <c r="BM934" s="789"/>
      <c r="BN934" s="789"/>
      <c r="BO934" s="789"/>
      <c r="BP934" s="789"/>
      <c r="BQ934" s="789"/>
      <c r="BR934" s="789"/>
      <c r="BS934" s="789"/>
      <c r="BT934" s="789"/>
      <c r="BU934" s="789"/>
      <c r="BV934" s="789"/>
      <c r="BW934" s="789"/>
      <c r="BX934" s="789"/>
      <c r="BY934" s="789"/>
      <c r="BZ934" s="789"/>
      <c r="CA934" s="789"/>
      <c r="CB934" s="789"/>
      <c r="CC934" s="789"/>
      <c r="CD934" s="789"/>
      <c r="CE934" s="789"/>
      <c r="CF934" s="789"/>
      <c r="CG934" s="789"/>
      <c r="CH934" s="789"/>
      <c r="CI934" s="789"/>
      <c r="CJ934" s="789"/>
      <c r="CK934" s="789"/>
      <c r="CL934" s="789"/>
      <c r="CM934" s="789"/>
      <c r="CN934" s="789"/>
      <c r="CO934" s="789"/>
      <c r="CP934" s="789"/>
      <c r="CQ934" s="789"/>
      <c r="CR934" s="789"/>
      <c r="CS934" s="789"/>
      <c r="CT934" s="789"/>
      <c r="CU934" s="789"/>
      <c r="CV934" s="789"/>
      <c r="CW934" s="789"/>
      <c r="CX934" s="789"/>
      <c r="CY934" s="789"/>
      <c r="CZ934" s="789"/>
      <c r="DA934" s="789"/>
      <c r="DB934" s="789"/>
      <c r="DC934" s="789"/>
      <c r="DD934" s="789"/>
      <c r="DE934" s="789"/>
      <c r="DF934" s="789"/>
      <c r="DG934" s="789"/>
      <c r="DH934" s="789"/>
      <c r="DI934" s="789"/>
      <c r="DJ934" s="789"/>
      <c r="DK934" s="789"/>
      <c r="DL934" s="789"/>
      <c r="DM934" s="789"/>
      <c r="DN934" s="789"/>
      <c r="DO934" s="789"/>
      <c r="DP934" s="789"/>
      <c r="DQ934" s="789"/>
      <c r="DR934" s="789"/>
      <c r="DS934" s="789"/>
      <c r="DT934" s="789"/>
      <c r="DU934" s="789"/>
      <c r="DV934" s="789"/>
      <c r="DW934" s="789"/>
      <c r="DX934" s="789"/>
      <c r="DY934" s="789"/>
      <c r="DZ934" s="789"/>
      <c r="EA934" s="789"/>
      <c r="EB934" s="789"/>
      <c r="EC934" s="789"/>
      <c r="ED934" s="789"/>
      <c r="EE934" s="789"/>
      <c r="EF934" s="789"/>
      <c r="EG934" s="789"/>
      <c r="EH934" s="789"/>
      <c r="EI934" s="789"/>
      <c r="EJ934" s="789"/>
      <c r="EK934" s="789"/>
      <c r="EL934" s="789"/>
      <c r="EM934" s="789"/>
      <c r="EN934" s="789"/>
      <c r="EO934" s="789"/>
      <c r="EP934" s="789"/>
      <c r="EQ934" s="789"/>
      <c r="ER934" s="789"/>
      <c r="ES934" s="789"/>
      <c r="ET934" s="789"/>
      <c r="EU934" s="789"/>
      <c r="EV934" s="789"/>
      <c r="EW934" s="789"/>
      <c r="EX934" s="789"/>
      <c r="EY934" s="789"/>
      <c r="EZ934" s="789"/>
      <c r="FA934" s="789"/>
      <c r="FB934" s="789"/>
      <c r="FC934" s="789"/>
      <c r="FD934" s="789"/>
      <c r="FE934" s="789"/>
      <c r="FF934" s="789"/>
      <c r="FG934" s="789"/>
      <c r="FH934" s="789"/>
      <c r="FI934" s="789"/>
      <c r="FJ934" s="789"/>
      <c r="FK934" s="789"/>
      <c r="FL934" s="789"/>
      <c r="FM934" s="789"/>
      <c r="FN934" s="789"/>
      <c r="FO934" s="789"/>
      <c r="FP934" s="789"/>
      <c r="FQ934" s="789"/>
      <c r="FR934" s="789"/>
      <c r="FS934" s="789"/>
      <c r="FT934" s="789"/>
      <c r="FU934" s="789"/>
      <c r="FV934" s="789"/>
      <c r="FW934" s="789"/>
      <c r="FX934" s="789"/>
      <c r="FY934" s="789"/>
      <c r="FZ934" s="789"/>
      <c r="GA934" s="789"/>
      <c r="GB934" s="789"/>
      <c r="GC934" s="789"/>
      <c r="GD934" s="789"/>
      <c r="GE934" s="789"/>
      <c r="GF934" s="789"/>
      <c r="GG934" s="789"/>
      <c r="GH934" s="789"/>
      <c r="GI934" s="789"/>
      <c r="GJ934" s="789"/>
      <c r="GK934" s="789"/>
      <c r="GL934" s="789"/>
      <c r="GM934" s="789"/>
      <c r="GN934" s="789"/>
      <c r="GO934" s="789"/>
      <c r="GP934" s="789"/>
      <c r="GQ934" s="789"/>
      <c r="GR934" s="789"/>
      <c r="GS934" s="789"/>
      <c r="GT934" s="789"/>
      <c r="GU934" s="789"/>
      <c r="GV934" s="789"/>
      <c r="GW934" s="789"/>
      <c r="GX934" s="789"/>
      <c r="GY934" s="789"/>
      <c r="GZ934" s="789"/>
      <c r="HA934" s="789"/>
      <c r="HB934" s="789"/>
      <c r="HC934" s="789"/>
      <c r="HD934" s="789"/>
      <c r="HE934" s="789"/>
      <c r="HF934" s="789"/>
      <c r="HG934" s="789"/>
      <c r="HH934" s="789"/>
      <c r="HI934" s="789"/>
      <c r="HJ934" s="789"/>
      <c r="HK934" s="789"/>
      <c r="HL934" s="789"/>
      <c r="HM934" s="789"/>
      <c r="HN934" s="789"/>
      <c r="HO934" s="789"/>
      <c r="HP934" s="789"/>
      <c r="HQ934" s="789"/>
      <c r="HR934" s="789"/>
      <c r="HS934" s="789"/>
      <c r="HT934" s="789"/>
      <c r="HU934" s="789"/>
      <c r="HV934" s="789"/>
      <c r="HW934" s="789"/>
      <c r="HX934" s="789"/>
      <c r="HY934" s="789"/>
      <c r="HZ934" s="789"/>
      <c r="IA934" s="789"/>
      <c r="IB934" s="789"/>
      <c r="IC934" s="789"/>
      <c r="ID934" s="789"/>
      <c r="IE934" s="789"/>
      <c r="IF934" s="789"/>
      <c r="IG934" s="789"/>
      <c r="IH934" s="789"/>
      <c r="II934" s="789"/>
      <c r="IJ934" s="789"/>
      <c r="IK934" s="789"/>
      <c r="IL934" s="789"/>
      <c r="IM934" s="789"/>
      <c r="IN934" s="789"/>
      <c r="IO934" s="789"/>
      <c r="IP934" s="789"/>
      <c r="IQ934" s="789"/>
      <c r="IR934" s="789"/>
      <c r="IS934" s="789"/>
      <c r="IT934" s="789"/>
      <c r="IU934" s="789"/>
      <c r="IV934" s="789"/>
      <c r="IW934" s="789"/>
      <c r="IX934" s="789"/>
      <c r="IY934" s="789"/>
      <c r="IZ934" s="789"/>
      <c r="JA934" s="789"/>
      <c r="JB934" s="789"/>
      <c r="JC934" s="789"/>
      <c r="JD934" s="789"/>
      <c r="JE934" s="789"/>
    </row>
    <row r="935" spans="1:265" s="788" customFormat="1" ht="15" customHeight="1" thickBot="1" x14ac:dyDescent="0.25">
      <c r="A935" s="790"/>
      <c r="B935" s="66" t="s">
        <v>551</v>
      </c>
      <c r="C935" s="74"/>
      <c r="D935" s="910" t="s">
        <v>625</v>
      </c>
      <c r="E935" s="879"/>
      <c r="F935" s="445"/>
      <c r="G935" s="446"/>
      <c r="H935" s="792" t="s">
        <v>539</v>
      </c>
      <c r="I935" s="792" t="s">
        <v>1024</v>
      </c>
      <c r="J935" s="546"/>
      <c r="K935" s="547" t="s">
        <v>1218</v>
      </c>
      <c r="L935" s="547" t="s">
        <v>97</v>
      </c>
      <c r="M935" s="732">
        <v>3</v>
      </c>
      <c r="N935" s="732" t="s">
        <v>24</v>
      </c>
      <c r="O935" s="547" t="s">
        <v>348</v>
      </c>
      <c r="P935" s="2159">
        <f t="shared" si="78"/>
        <v>5</v>
      </c>
      <c r="Q935" s="548">
        <v>3</v>
      </c>
      <c r="R935" s="724">
        <v>2</v>
      </c>
      <c r="S935" s="724"/>
      <c r="T935" s="724"/>
      <c r="U935" s="724"/>
      <c r="V935" s="724"/>
      <c r="W935" s="725"/>
      <c r="X935" s="791"/>
      <c r="Y935" s="791"/>
      <c r="Z935" s="63"/>
      <c r="AA935" s="789"/>
      <c r="AB935" s="789"/>
      <c r="AC935" s="789" t="str">
        <f t="shared" si="82"/>
        <v/>
      </c>
      <c r="AD935" s="789"/>
      <c r="AE935" s="789"/>
      <c r="AF935" s="2111">
        <f t="shared" si="79"/>
        <v>5</v>
      </c>
      <c r="AG935" s="2111">
        <f t="shared" si="80"/>
        <v>0</v>
      </c>
      <c r="AH935" s="789"/>
      <c r="AI935" s="789"/>
      <c r="AJ935" s="789"/>
      <c r="AK935" s="789"/>
      <c r="AL935" s="789"/>
      <c r="AM935" s="789"/>
      <c r="AN935" s="789"/>
      <c r="AO935" s="789"/>
      <c r="AP935" s="789"/>
      <c r="AQ935" s="789"/>
      <c r="AR935" s="789"/>
      <c r="AS935" s="789"/>
      <c r="AT935" s="789"/>
      <c r="AU935" s="789"/>
      <c r="AV935" s="789"/>
      <c r="AW935" s="789"/>
      <c r="AX935" s="789"/>
      <c r="AY935" s="789"/>
      <c r="AZ935" s="789"/>
      <c r="BA935" s="789"/>
      <c r="BB935" s="789"/>
      <c r="BC935" s="789"/>
      <c r="BD935" s="789"/>
      <c r="BE935" s="789"/>
      <c r="BF935" s="789"/>
      <c r="BG935" s="789"/>
      <c r="BH935" s="789"/>
      <c r="BI935" s="789"/>
      <c r="BJ935" s="789"/>
      <c r="BK935" s="789"/>
      <c r="BL935" s="789"/>
      <c r="BM935" s="789"/>
      <c r="BN935" s="789"/>
      <c r="BO935" s="789"/>
      <c r="BP935" s="789"/>
      <c r="BQ935" s="789"/>
      <c r="BR935" s="789"/>
      <c r="BS935" s="789"/>
      <c r="BT935" s="789"/>
      <c r="BU935" s="789"/>
      <c r="BV935" s="789"/>
      <c r="BW935" s="789"/>
      <c r="BX935" s="789"/>
      <c r="BY935" s="789"/>
      <c r="BZ935" s="789"/>
      <c r="CA935" s="789"/>
      <c r="CB935" s="789"/>
      <c r="CC935" s="789"/>
      <c r="CD935" s="789"/>
      <c r="CE935" s="789"/>
      <c r="CF935" s="789"/>
      <c r="CG935" s="789"/>
      <c r="CH935" s="789"/>
      <c r="CI935" s="789"/>
      <c r="CJ935" s="789"/>
      <c r="CK935" s="789"/>
      <c r="CL935" s="789"/>
      <c r="CM935" s="789"/>
      <c r="CN935" s="789"/>
      <c r="CO935" s="789"/>
      <c r="CP935" s="789"/>
      <c r="CQ935" s="789"/>
      <c r="CR935" s="789"/>
      <c r="CS935" s="789"/>
      <c r="CT935" s="789"/>
      <c r="CU935" s="789"/>
      <c r="CV935" s="789"/>
      <c r="CW935" s="789"/>
      <c r="CX935" s="789"/>
      <c r="CY935" s="789"/>
      <c r="CZ935" s="789"/>
      <c r="DA935" s="789"/>
      <c r="DB935" s="789"/>
      <c r="DC935" s="789"/>
      <c r="DD935" s="789"/>
      <c r="DE935" s="789"/>
      <c r="DF935" s="789"/>
      <c r="DG935" s="789"/>
      <c r="DH935" s="789"/>
      <c r="DI935" s="789"/>
      <c r="DJ935" s="789"/>
      <c r="DK935" s="789"/>
      <c r="DL935" s="789"/>
      <c r="DM935" s="789"/>
      <c r="DN935" s="789"/>
      <c r="DO935" s="789"/>
      <c r="DP935" s="789"/>
      <c r="DQ935" s="789"/>
      <c r="DR935" s="789"/>
      <c r="DS935" s="789"/>
      <c r="DT935" s="789"/>
      <c r="DU935" s="789"/>
      <c r="DV935" s="789"/>
      <c r="DW935" s="789"/>
      <c r="DX935" s="789"/>
      <c r="DY935" s="789"/>
      <c r="DZ935" s="789"/>
      <c r="EA935" s="789"/>
      <c r="EB935" s="789"/>
      <c r="EC935" s="789"/>
      <c r="ED935" s="789"/>
      <c r="EE935" s="789"/>
      <c r="EF935" s="789"/>
      <c r="EG935" s="789"/>
      <c r="EH935" s="789"/>
      <c r="EI935" s="789"/>
      <c r="EJ935" s="789"/>
      <c r="EK935" s="789"/>
      <c r="EL935" s="789"/>
      <c r="EM935" s="789"/>
      <c r="EN935" s="789"/>
      <c r="EO935" s="789"/>
      <c r="EP935" s="789"/>
      <c r="EQ935" s="789"/>
      <c r="ER935" s="789"/>
      <c r="ES935" s="789"/>
      <c r="ET935" s="789"/>
      <c r="EU935" s="789"/>
      <c r="EV935" s="789"/>
      <c r="EW935" s="789"/>
      <c r="EX935" s="789"/>
      <c r="EY935" s="789"/>
      <c r="EZ935" s="789"/>
      <c r="FA935" s="789"/>
      <c r="FB935" s="789"/>
      <c r="FC935" s="789"/>
      <c r="FD935" s="789"/>
      <c r="FE935" s="789"/>
      <c r="FF935" s="789"/>
      <c r="FG935" s="789"/>
      <c r="FH935" s="789"/>
      <c r="FI935" s="789"/>
      <c r="FJ935" s="789"/>
      <c r="FK935" s="789"/>
      <c r="FL935" s="789"/>
      <c r="FM935" s="789"/>
      <c r="FN935" s="789"/>
      <c r="FO935" s="789"/>
      <c r="FP935" s="789"/>
      <c r="FQ935" s="789"/>
      <c r="FR935" s="789"/>
      <c r="FS935" s="789"/>
      <c r="FT935" s="789"/>
      <c r="FU935" s="789"/>
      <c r="FV935" s="789"/>
      <c r="FW935" s="789"/>
      <c r="FX935" s="789"/>
      <c r="FY935" s="789"/>
      <c r="FZ935" s="789"/>
      <c r="GA935" s="789"/>
      <c r="GB935" s="789"/>
      <c r="GC935" s="789"/>
      <c r="GD935" s="789"/>
      <c r="GE935" s="789"/>
      <c r="GF935" s="789"/>
      <c r="GG935" s="789"/>
      <c r="GH935" s="789"/>
      <c r="GI935" s="789"/>
      <c r="GJ935" s="789"/>
      <c r="GK935" s="789"/>
      <c r="GL935" s="789"/>
      <c r="GM935" s="789"/>
      <c r="GN935" s="789"/>
      <c r="GO935" s="789"/>
      <c r="GP935" s="789"/>
      <c r="GQ935" s="789"/>
      <c r="GR935" s="789"/>
      <c r="GS935" s="789"/>
      <c r="GT935" s="789"/>
      <c r="GU935" s="789"/>
      <c r="GV935" s="789"/>
      <c r="GW935" s="789"/>
      <c r="GX935" s="789"/>
      <c r="GY935" s="789"/>
      <c r="GZ935" s="789"/>
      <c r="HA935" s="789"/>
      <c r="HB935" s="789"/>
      <c r="HC935" s="789"/>
      <c r="HD935" s="789"/>
      <c r="HE935" s="789"/>
      <c r="HF935" s="789"/>
      <c r="HG935" s="789"/>
      <c r="HH935" s="789"/>
      <c r="HI935" s="789"/>
      <c r="HJ935" s="789"/>
      <c r="HK935" s="789"/>
      <c r="HL935" s="789"/>
      <c r="HM935" s="789"/>
      <c r="HN935" s="789"/>
      <c r="HO935" s="789"/>
      <c r="HP935" s="789"/>
      <c r="HQ935" s="789"/>
      <c r="HR935" s="789"/>
      <c r="HS935" s="789"/>
      <c r="HT935" s="789"/>
      <c r="HU935" s="789"/>
      <c r="HV935" s="789"/>
      <c r="HW935" s="789"/>
      <c r="HX935" s="789"/>
      <c r="HY935" s="789"/>
      <c r="HZ935" s="789"/>
      <c r="IA935" s="789"/>
      <c r="IB935" s="789"/>
      <c r="IC935" s="789"/>
      <c r="ID935" s="789"/>
      <c r="IE935" s="789"/>
      <c r="IF935" s="789"/>
      <c r="IG935" s="789"/>
      <c r="IH935" s="789"/>
      <c r="II935" s="789"/>
      <c r="IJ935" s="789"/>
      <c r="IK935" s="789"/>
      <c r="IL935" s="789"/>
      <c r="IM935" s="789"/>
      <c r="IN935" s="789"/>
      <c r="IO935" s="789"/>
      <c r="IP935" s="789"/>
      <c r="IQ935" s="789"/>
      <c r="IR935" s="789"/>
      <c r="IS935" s="789"/>
      <c r="IT935" s="789"/>
      <c r="IU935" s="789"/>
      <c r="IV935" s="789"/>
      <c r="IW935" s="789"/>
      <c r="IX935" s="789"/>
      <c r="IY935" s="789"/>
      <c r="IZ935" s="789"/>
      <c r="JA935" s="789"/>
      <c r="JB935" s="789"/>
      <c r="JC935" s="789"/>
      <c r="JD935" s="789"/>
      <c r="JE935" s="789"/>
    </row>
    <row r="936" spans="1:265" s="7" customFormat="1" ht="15" customHeight="1" thickBot="1" x14ac:dyDescent="0.25">
      <c r="A936" s="790"/>
      <c r="B936" s="66" t="s">
        <v>551</v>
      </c>
      <c r="C936" s="74"/>
      <c r="D936" s="910" t="s">
        <v>625</v>
      </c>
      <c r="E936" s="879"/>
      <c r="F936" s="445"/>
      <c r="G936" s="446"/>
      <c r="H936" s="792" t="s">
        <v>539</v>
      </c>
      <c r="I936" s="792" t="s">
        <v>1017</v>
      </c>
      <c r="J936" s="546"/>
      <c r="K936" s="547" t="s">
        <v>1218</v>
      </c>
      <c r="L936" s="547" t="s">
        <v>97</v>
      </c>
      <c r="M936" s="732">
        <v>3</v>
      </c>
      <c r="N936" s="732" t="s">
        <v>24</v>
      </c>
      <c r="O936" s="547" t="s">
        <v>402</v>
      </c>
      <c r="P936" s="2159">
        <f t="shared" si="78"/>
        <v>3</v>
      </c>
      <c r="Q936" s="548">
        <v>3</v>
      </c>
      <c r="R936" s="724"/>
      <c r="S936" s="724"/>
      <c r="T936" s="724"/>
      <c r="U936" s="724"/>
      <c r="V936" s="724"/>
      <c r="W936" s="725"/>
      <c r="X936" s="79"/>
      <c r="Y936" s="79"/>
      <c r="Z936" s="63"/>
      <c r="AA936" s="46"/>
      <c r="AB936" s="46"/>
      <c r="AC936" s="46" t="str">
        <f t="shared" si="82"/>
        <v/>
      </c>
      <c r="AD936" s="46"/>
      <c r="AE936" s="46"/>
      <c r="AF936" s="2111">
        <f t="shared" si="79"/>
        <v>3</v>
      </c>
      <c r="AG936" s="2111">
        <f t="shared" si="80"/>
        <v>0</v>
      </c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  <c r="BP936" s="46"/>
      <c r="BQ936" s="46"/>
      <c r="BR936" s="46"/>
      <c r="BS936" s="46"/>
      <c r="BT936" s="46"/>
      <c r="BU936" s="46"/>
      <c r="BV936" s="46"/>
      <c r="BW936" s="46"/>
      <c r="BX936" s="46"/>
      <c r="BY936" s="46"/>
      <c r="BZ936" s="46"/>
      <c r="CA936" s="46"/>
      <c r="CB936" s="46"/>
      <c r="CC936" s="46"/>
      <c r="CD936" s="46"/>
      <c r="CE936" s="46"/>
      <c r="CF936" s="46"/>
      <c r="CG936" s="46"/>
      <c r="CH936" s="46"/>
      <c r="CI936" s="46"/>
      <c r="CJ936" s="46"/>
      <c r="CK936" s="46"/>
      <c r="CL936" s="46"/>
      <c r="CM936" s="46"/>
      <c r="CN936" s="46"/>
      <c r="CO936" s="46"/>
      <c r="CP936" s="46"/>
      <c r="CQ936" s="46"/>
      <c r="CR936" s="46"/>
      <c r="CS936" s="46"/>
      <c r="CT936" s="46"/>
      <c r="CU936" s="46"/>
      <c r="CV936" s="46"/>
      <c r="CW936" s="46"/>
      <c r="CX936" s="46"/>
      <c r="CY936" s="46"/>
      <c r="CZ936" s="46"/>
      <c r="DA936" s="46"/>
      <c r="DB936" s="46"/>
      <c r="DC936" s="46"/>
      <c r="DD936" s="46"/>
      <c r="DE936" s="46"/>
      <c r="DF936" s="46"/>
      <c r="DG936" s="46"/>
      <c r="DH936" s="46"/>
      <c r="DI936" s="46"/>
      <c r="DJ936" s="46"/>
      <c r="DK936" s="46"/>
      <c r="DL936" s="46"/>
      <c r="DM936" s="46"/>
      <c r="DN936" s="46"/>
      <c r="DO936" s="46"/>
      <c r="DP936" s="46"/>
      <c r="DQ936" s="46"/>
      <c r="DR936" s="46"/>
      <c r="DS936" s="46"/>
      <c r="DT936" s="46"/>
      <c r="DU936" s="46"/>
      <c r="DV936" s="46"/>
      <c r="DW936" s="46"/>
      <c r="DX936" s="46"/>
      <c r="DY936" s="46"/>
      <c r="DZ936" s="46"/>
      <c r="EA936" s="46"/>
      <c r="EB936" s="46"/>
      <c r="EC936" s="46"/>
      <c r="ED936" s="46"/>
      <c r="EE936" s="46"/>
      <c r="EF936" s="46"/>
      <c r="EG936" s="46"/>
      <c r="EH936" s="46"/>
      <c r="EI936" s="46"/>
      <c r="EJ936" s="46"/>
      <c r="EK936" s="46"/>
      <c r="EL936" s="46"/>
      <c r="EM936" s="46"/>
      <c r="EN936" s="46"/>
      <c r="EO936" s="46"/>
      <c r="EP936" s="46"/>
      <c r="EQ936" s="46"/>
      <c r="ER936" s="46"/>
      <c r="ES936" s="46"/>
      <c r="ET936" s="46"/>
      <c r="EU936" s="46"/>
      <c r="EV936" s="46"/>
      <c r="EW936" s="46"/>
      <c r="EX936" s="46"/>
      <c r="EY936" s="46"/>
      <c r="EZ936" s="46"/>
      <c r="FA936" s="46"/>
      <c r="FB936" s="46"/>
      <c r="FC936" s="46"/>
      <c r="FD936" s="46"/>
      <c r="FE936" s="46"/>
      <c r="FF936" s="46"/>
      <c r="FG936" s="46"/>
      <c r="FH936" s="46"/>
      <c r="FI936" s="46"/>
      <c r="FJ936" s="46"/>
      <c r="FK936" s="46"/>
      <c r="FL936" s="46"/>
      <c r="FM936" s="46"/>
      <c r="FN936" s="46"/>
      <c r="FO936" s="46"/>
      <c r="FP936" s="46"/>
      <c r="FQ936" s="46"/>
      <c r="FR936" s="46"/>
      <c r="FS936" s="46"/>
      <c r="FT936" s="46"/>
      <c r="FU936" s="46"/>
      <c r="FV936" s="46"/>
      <c r="FW936" s="46"/>
      <c r="FX936" s="46"/>
      <c r="FY936" s="46"/>
      <c r="FZ936" s="46"/>
      <c r="GA936" s="46"/>
      <c r="GB936" s="46"/>
      <c r="GC936" s="46"/>
      <c r="GD936" s="46"/>
      <c r="GE936" s="46"/>
      <c r="GF936" s="46"/>
      <c r="GG936" s="46"/>
      <c r="GH936" s="46"/>
      <c r="GI936" s="46"/>
      <c r="GJ936" s="46"/>
      <c r="GK936" s="46"/>
      <c r="GL936" s="46"/>
      <c r="GM936" s="46"/>
      <c r="GN936" s="46"/>
      <c r="GO936" s="46"/>
      <c r="GP936" s="46"/>
      <c r="GQ936" s="46"/>
      <c r="GR936" s="46"/>
      <c r="GS936" s="46"/>
      <c r="GT936" s="46"/>
      <c r="GU936" s="46"/>
      <c r="GV936" s="46"/>
      <c r="GW936" s="46"/>
      <c r="GX936" s="46"/>
      <c r="GY936" s="46"/>
      <c r="GZ936" s="46"/>
      <c r="HA936" s="46"/>
      <c r="HB936" s="46"/>
      <c r="HC936" s="46"/>
      <c r="HD936" s="46"/>
      <c r="HE936" s="46"/>
      <c r="HF936" s="46"/>
      <c r="HG936" s="46"/>
      <c r="HH936" s="46"/>
      <c r="HI936" s="46"/>
      <c r="HJ936" s="46"/>
      <c r="HK936" s="46"/>
      <c r="HL936" s="46"/>
      <c r="HM936" s="46"/>
      <c r="HN936" s="46"/>
      <c r="HO936" s="46"/>
      <c r="HP936" s="46"/>
      <c r="HQ936" s="46"/>
      <c r="HR936" s="46"/>
      <c r="HS936" s="46"/>
      <c r="HT936" s="46"/>
      <c r="HU936" s="46"/>
      <c r="HV936" s="46"/>
      <c r="HW936" s="46"/>
      <c r="HX936" s="46"/>
      <c r="HY936" s="46"/>
      <c r="HZ936" s="46"/>
      <c r="IA936" s="46"/>
      <c r="IB936" s="46"/>
      <c r="IC936" s="46"/>
      <c r="ID936" s="46"/>
      <c r="IE936" s="46"/>
      <c r="IF936" s="46"/>
      <c r="IG936" s="46"/>
      <c r="IH936" s="46"/>
      <c r="II936" s="46"/>
      <c r="IJ936" s="46"/>
      <c r="IK936" s="46"/>
      <c r="IL936" s="46"/>
      <c r="IM936" s="46"/>
      <c r="IN936" s="46"/>
      <c r="IO936" s="46"/>
      <c r="IP936" s="46"/>
      <c r="IQ936" s="46"/>
      <c r="IR936" s="46"/>
      <c r="IS936" s="46"/>
      <c r="IT936" s="46"/>
      <c r="IU936" s="46"/>
      <c r="IV936" s="46"/>
      <c r="IW936" s="46"/>
      <c r="IX936" s="46"/>
      <c r="IY936" s="46"/>
      <c r="IZ936" s="46"/>
      <c r="JA936" s="46"/>
      <c r="JB936" s="46"/>
      <c r="JC936" s="46"/>
      <c r="JD936" s="46"/>
      <c r="JE936" s="46"/>
    </row>
    <row r="937" spans="1:265" s="7" customFormat="1" ht="15" customHeight="1" thickBot="1" x14ac:dyDescent="0.25">
      <c r="A937" s="790"/>
      <c r="B937" s="66" t="s">
        <v>551</v>
      </c>
      <c r="C937" s="74"/>
      <c r="D937" s="910" t="s">
        <v>625</v>
      </c>
      <c r="E937" s="879"/>
      <c r="F937" s="445"/>
      <c r="G937" s="446"/>
      <c r="H937" s="792" t="s">
        <v>539</v>
      </c>
      <c r="I937" s="792" t="s">
        <v>1017</v>
      </c>
      <c r="J937" s="1756" t="s">
        <v>1424</v>
      </c>
      <c r="K937" s="212" t="s">
        <v>1505</v>
      </c>
      <c r="L937" s="547"/>
      <c r="M937" s="732"/>
      <c r="N937" s="732"/>
      <c r="O937" s="547"/>
      <c r="P937" s="2159">
        <f t="shared" si="78"/>
        <v>0</v>
      </c>
      <c r="Q937" s="548"/>
      <c r="R937" s="724"/>
      <c r="S937" s="724">
        <v>4</v>
      </c>
      <c r="T937" s="724"/>
      <c r="U937" s="724"/>
      <c r="V937" s="724"/>
      <c r="W937" s="725"/>
      <c r="X937" s="79"/>
      <c r="Y937" s="79"/>
      <c r="Z937" s="63"/>
      <c r="AA937" s="46"/>
      <c r="AB937" s="46"/>
      <c r="AC937" s="46" t="str">
        <f t="shared" si="82"/>
        <v/>
      </c>
      <c r="AD937" s="46"/>
      <c r="AE937" s="46"/>
      <c r="AF937" s="2111">
        <f t="shared" si="79"/>
        <v>0</v>
      </c>
      <c r="AG937" s="2111">
        <f t="shared" si="80"/>
        <v>4</v>
      </c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  <c r="BP937" s="46"/>
      <c r="BQ937" s="46"/>
      <c r="BR937" s="46"/>
      <c r="BS937" s="46"/>
      <c r="BT937" s="46"/>
      <c r="BU937" s="46"/>
      <c r="BV937" s="46"/>
      <c r="BW937" s="46"/>
      <c r="BX937" s="46"/>
      <c r="BY937" s="46"/>
      <c r="BZ937" s="46"/>
      <c r="CA937" s="46"/>
      <c r="CB937" s="46"/>
      <c r="CC937" s="46"/>
      <c r="CD937" s="46"/>
      <c r="CE937" s="46"/>
      <c r="CF937" s="46"/>
      <c r="CG937" s="46"/>
      <c r="CH937" s="46"/>
      <c r="CI937" s="46"/>
      <c r="CJ937" s="46"/>
      <c r="CK937" s="46"/>
      <c r="CL937" s="46"/>
      <c r="CM937" s="46"/>
      <c r="CN937" s="46"/>
      <c r="CO937" s="46"/>
      <c r="CP937" s="46"/>
      <c r="CQ937" s="46"/>
      <c r="CR937" s="46"/>
      <c r="CS937" s="46"/>
      <c r="CT937" s="46"/>
      <c r="CU937" s="46"/>
      <c r="CV937" s="46"/>
      <c r="CW937" s="46"/>
      <c r="CX937" s="46"/>
      <c r="CY937" s="46"/>
      <c r="CZ937" s="46"/>
      <c r="DA937" s="46"/>
      <c r="DB937" s="46"/>
      <c r="DC937" s="46"/>
      <c r="DD937" s="46"/>
      <c r="DE937" s="46"/>
      <c r="DF937" s="46"/>
      <c r="DG937" s="46"/>
      <c r="DH937" s="46"/>
      <c r="DI937" s="46"/>
      <c r="DJ937" s="46"/>
      <c r="DK937" s="46"/>
      <c r="DL937" s="46"/>
      <c r="DM937" s="46"/>
      <c r="DN937" s="46"/>
      <c r="DO937" s="46"/>
      <c r="DP937" s="46"/>
      <c r="DQ937" s="46"/>
      <c r="DR937" s="46"/>
      <c r="DS937" s="46"/>
      <c r="DT937" s="46"/>
      <c r="DU937" s="46"/>
      <c r="DV937" s="46"/>
      <c r="DW937" s="46"/>
      <c r="DX937" s="46"/>
      <c r="DY937" s="46"/>
      <c r="DZ937" s="46"/>
      <c r="EA937" s="46"/>
      <c r="EB937" s="46"/>
      <c r="EC937" s="46"/>
      <c r="ED937" s="46"/>
      <c r="EE937" s="46"/>
      <c r="EF937" s="46"/>
      <c r="EG937" s="46"/>
      <c r="EH937" s="46"/>
      <c r="EI937" s="46"/>
      <c r="EJ937" s="46"/>
      <c r="EK937" s="46"/>
      <c r="EL937" s="46"/>
      <c r="EM937" s="46"/>
      <c r="EN937" s="46"/>
      <c r="EO937" s="46"/>
      <c r="EP937" s="46"/>
      <c r="EQ937" s="46"/>
      <c r="ER937" s="46"/>
      <c r="ES937" s="46"/>
      <c r="ET937" s="46"/>
      <c r="EU937" s="46"/>
      <c r="EV937" s="46"/>
      <c r="EW937" s="46"/>
      <c r="EX937" s="46"/>
      <c r="EY937" s="46"/>
      <c r="EZ937" s="46"/>
      <c r="FA937" s="46"/>
      <c r="FB937" s="46"/>
      <c r="FC937" s="46"/>
      <c r="FD937" s="46"/>
      <c r="FE937" s="46"/>
      <c r="FF937" s="46"/>
      <c r="FG937" s="46"/>
      <c r="FH937" s="46"/>
      <c r="FI937" s="46"/>
      <c r="FJ937" s="46"/>
      <c r="FK937" s="46"/>
      <c r="FL937" s="46"/>
      <c r="FM937" s="46"/>
      <c r="FN937" s="46"/>
      <c r="FO937" s="46"/>
      <c r="FP937" s="46"/>
      <c r="FQ937" s="46"/>
      <c r="FR937" s="46"/>
      <c r="FS937" s="46"/>
      <c r="FT937" s="46"/>
      <c r="FU937" s="46"/>
      <c r="FV937" s="46"/>
      <c r="FW937" s="46"/>
      <c r="FX937" s="46"/>
      <c r="FY937" s="46"/>
      <c r="FZ937" s="46"/>
      <c r="GA937" s="46"/>
      <c r="GB937" s="46"/>
      <c r="GC937" s="46"/>
      <c r="GD937" s="46"/>
      <c r="GE937" s="46"/>
      <c r="GF937" s="46"/>
      <c r="GG937" s="46"/>
      <c r="GH937" s="46"/>
      <c r="GI937" s="46"/>
      <c r="GJ937" s="46"/>
      <c r="GK937" s="46"/>
      <c r="GL937" s="46"/>
      <c r="GM937" s="46"/>
      <c r="GN937" s="46"/>
      <c r="GO937" s="46"/>
      <c r="GP937" s="46"/>
      <c r="GQ937" s="46"/>
      <c r="GR937" s="46"/>
      <c r="GS937" s="46"/>
      <c r="GT937" s="46"/>
      <c r="GU937" s="46"/>
      <c r="GV937" s="46"/>
      <c r="GW937" s="46"/>
      <c r="GX937" s="46"/>
      <c r="GY937" s="46"/>
      <c r="GZ937" s="46"/>
      <c r="HA937" s="46"/>
      <c r="HB937" s="46"/>
      <c r="HC937" s="46"/>
      <c r="HD937" s="46"/>
      <c r="HE937" s="46"/>
      <c r="HF937" s="46"/>
      <c r="HG937" s="46"/>
      <c r="HH937" s="46"/>
      <c r="HI937" s="46"/>
      <c r="HJ937" s="46"/>
      <c r="HK937" s="46"/>
      <c r="HL937" s="46"/>
      <c r="HM937" s="46"/>
      <c r="HN937" s="46"/>
      <c r="HO937" s="46"/>
      <c r="HP937" s="46"/>
      <c r="HQ937" s="46"/>
      <c r="HR937" s="46"/>
      <c r="HS937" s="46"/>
      <c r="HT937" s="46"/>
      <c r="HU937" s="46"/>
      <c r="HV937" s="46"/>
      <c r="HW937" s="46"/>
      <c r="HX937" s="46"/>
      <c r="HY937" s="46"/>
      <c r="HZ937" s="46"/>
      <c r="IA937" s="46"/>
      <c r="IB937" s="46"/>
      <c r="IC937" s="46"/>
      <c r="ID937" s="46"/>
      <c r="IE937" s="46"/>
      <c r="IF937" s="46"/>
      <c r="IG937" s="46"/>
      <c r="IH937" s="46"/>
      <c r="II937" s="46"/>
      <c r="IJ937" s="46"/>
      <c r="IK937" s="46"/>
      <c r="IL937" s="46"/>
      <c r="IM937" s="46"/>
      <c r="IN937" s="46"/>
      <c r="IO937" s="46"/>
      <c r="IP937" s="46"/>
      <c r="IQ937" s="46"/>
      <c r="IR937" s="46"/>
      <c r="IS937" s="46"/>
      <c r="IT937" s="46"/>
      <c r="IU937" s="46"/>
      <c r="IV937" s="46"/>
      <c r="IW937" s="46"/>
      <c r="IX937" s="46"/>
      <c r="IY937" s="46"/>
      <c r="IZ937" s="46"/>
      <c r="JA937" s="46"/>
      <c r="JB937" s="46"/>
      <c r="JC937" s="46"/>
      <c r="JD937" s="46"/>
      <c r="JE937" s="46"/>
    </row>
    <row r="938" spans="1:265" s="788" customFormat="1" ht="15" customHeight="1" thickBot="1" x14ac:dyDescent="0.25">
      <c r="A938" s="790"/>
      <c r="B938" s="66" t="s">
        <v>551</v>
      </c>
      <c r="C938" s="74"/>
      <c r="D938" s="910" t="s">
        <v>625</v>
      </c>
      <c r="E938" s="879"/>
      <c r="F938" s="445"/>
      <c r="G938" s="446"/>
      <c r="H938" s="792" t="s">
        <v>539</v>
      </c>
      <c r="I938" s="792" t="s">
        <v>1017</v>
      </c>
      <c r="J938" s="1740" t="s">
        <v>1425</v>
      </c>
      <c r="K938" s="799" t="s">
        <v>1732</v>
      </c>
      <c r="L938" s="799"/>
      <c r="M938" s="811"/>
      <c r="N938" s="811"/>
      <c r="O938" s="799"/>
      <c r="P938" s="2159">
        <f t="shared" si="78"/>
        <v>0</v>
      </c>
      <c r="Q938" s="801"/>
      <c r="R938" s="802"/>
      <c r="S938" s="802"/>
      <c r="T938" s="802">
        <v>5</v>
      </c>
      <c r="U938" s="724"/>
      <c r="V938" s="724"/>
      <c r="W938" s="725"/>
      <c r="X938" s="791"/>
      <c r="Y938" s="791"/>
      <c r="Z938" s="63"/>
      <c r="AA938" s="789"/>
      <c r="AB938" s="789"/>
      <c r="AC938" s="789"/>
      <c r="AD938" s="789" t="s">
        <v>2077</v>
      </c>
      <c r="AE938" s="789"/>
      <c r="AF938" s="2111">
        <f t="shared" si="79"/>
        <v>0</v>
      </c>
      <c r="AG938" s="2111">
        <f t="shared" si="80"/>
        <v>0</v>
      </c>
      <c r="AH938" s="789"/>
      <c r="AI938" s="789"/>
      <c r="AJ938" s="789"/>
      <c r="AK938" s="789"/>
      <c r="AL938" s="789"/>
      <c r="AM938" s="789"/>
      <c r="AN938" s="789"/>
      <c r="AO938" s="789"/>
      <c r="AP938" s="789"/>
      <c r="AQ938" s="789"/>
      <c r="AR938" s="789"/>
      <c r="AS938" s="789"/>
      <c r="AT938" s="789"/>
      <c r="AU938" s="789"/>
      <c r="AV938" s="789"/>
      <c r="AW938" s="789"/>
      <c r="AX938" s="789"/>
      <c r="AY938" s="789"/>
      <c r="AZ938" s="789"/>
      <c r="BA938" s="789"/>
      <c r="BB938" s="789"/>
      <c r="BC938" s="789"/>
      <c r="BD938" s="789"/>
      <c r="BE938" s="789"/>
      <c r="BF938" s="789"/>
      <c r="BG938" s="789"/>
      <c r="BH938" s="789"/>
      <c r="BI938" s="789"/>
      <c r="BJ938" s="789"/>
      <c r="BK938" s="789"/>
      <c r="BL938" s="789"/>
      <c r="BM938" s="789"/>
      <c r="BN938" s="789"/>
      <c r="BO938" s="789"/>
      <c r="BP938" s="789"/>
      <c r="BQ938" s="789"/>
      <c r="BR938" s="789"/>
      <c r="BS938" s="789"/>
      <c r="BT938" s="789"/>
      <c r="BU938" s="789"/>
      <c r="BV938" s="789"/>
      <c r="BW938" s="789"/>
      <c r="BX938" s="789"/>
      <c r="BY938" s="789"/>
      <c r="BZ938" s="789"/>
      <c r="CA938" s="789"/>
      <c r="CB938" s="789"/>
      <c r="CC938" s="789"/>
      <c r="CD938" s="789"/>
      <c r="CE938" s="789"/>
      <c r="CF938" s="789"/>
      <c r="CG938" s="789"/>
      <c r="CH938" s="789"/>
      <c r="CI938" s="789"/>
      <c r="CJ938" s="789"/>
      <c r="CK938" s="789"/>
      <c r="CL938" s="789"/>
      <c r="CM938" s="789"/>
      <c r="CN938" s="789"/>
      <c r="CO938" s="789"/>
      <c r="CP938" s="789"/>
      <c r="CQ938" s="789"/>
      <c r="CR938" s="789"/>
      <c r="CS938" s="789"/>
      <c r="CT938" s="789"/>
      <c r="CU938" s="789"/>
      <c r="CV938" s="789"/>
      <c r="CW938" s="789"/>
      <c r="CX938" s="789"/>
      <c r="CY938" s="789"/>
      <c r="CZ938" s="789"/>
      <c r="DA938" s="789"/>
      <c r="DB938" s="789"/>
      <c r="DC938" s="789"/>
      <c r="DD938" s="789"/>
      <c r="DE938" s="789"/>
      <c r="DF938" s="789"/>
      <c r="DG938" s="789"/>
      <c r="DH938" s="789"/>
      <c r="DI938" s="789"/>
      <c r="DJ938" s="789"/>
      <c r="DK938" s="789"/>
      <c r="DL938" s="789"/>
      <c r="DM938" s="789"/>
      <c r="DN938" s="789"/>
      <c r="DO938" s="789"/>
      <c r="DP938" s="789"/>
      <c r="DQ938" s="789"/>
      <c r="DR938" s="789"/>
      <c r="DS938" s="789"/>
      <c r="DT938" s="789"/>
      <c r="DU938" s="789"/>
      <c r="DV938" s="789"/>
      <c r="DW938" s="789"/>
      <c r="DX938" s="789"/>
      <c r="DY938" s="789"/>
      <c r="DZ938" s="789"/>
      <c r="EA938" s="789"/>
      <c r="EB938" s="789"/>
      <c r="EC938" s="789"/>
      <c r="ED938" s="789"/>
      <c r="EE938" s="789"/>
      <c r="EF938" s="789"/>
      <c r="EG938" s="789"/>
      <c r="EH938" s="789"/>
      <c r="EI938" s="789"/>
      <c r="EJ938" s="789"/>
      <c r="EK938" s="789"/>
      <c r="EL938" s="789"/>
      <c r="EM938" s="789"/>
      <c r="EN938" s="789"/>
      <c r="EO938" s="789"/>
      <c r="EP938" s="789"/>
      <c r="EQ938" s="789"/>
      <c r="ER938" s="789"/>
      <c r="ES938" s="789"/>
      <c r="ET938" s="789"/>
      <c r="EU938" s="789"/>
      <c r="EV938" s="789"/>
      <c r="EW938" s="789"/>
      <c r="EX938" s="789"/>
      <c r="EY938" s="789"/>
      <c r="EZ938" s="789"/>
      <c r="FA938" s="789"/>
      <c r="FB938" s="789"/>
      <c r="FC938" s="789"/>
      <c r="FD938" s="789"/>
      <c r="FE938" s="789"/>
      <c r="FF938" s="789"/>
      <c r="FG938" s="789"/>
      <c r="FH938" s="789"/>
      <c r="FI938" s="789"/>
      <c r="FJ938" s="789"/>
      <c r="FK938" s="789"/>
      <c r="FL938" s="789"/>
      <c r="FM938" s="789"/>
      <c r="FN938" s="789"/>
      <c r="FO938" s="789"/>
      <c r="FP938" s="789"/>
      <c r="FQ938" s="789"/>
      <c r="FR938" s="789"/>
      <c r="FS938" s="789"/>
      <c r="FT938" s="789"/>
      <c r="FU938" s="789"/>
      <c r="FV938" s="789"/>
      <c r="FW938" s="789"/>
      <c r="FX938" s="789"/>
      <c r="FY938" s="789"/>
      <c r="FZ938" s="789"/>
      <c r="GA938" s="789"/>
      <c r="GB938" s="789"/>
      <c r="GC938" s="789"/>
      <c r="GD938" s="789"/>
      <c r="GE938" s="789"/>
      <c r="GF938" s="789"/>
      <c r="GG938" s="789"/>
      <c r="GH938" s="789"/>
      <c r="GI938" s="789"/>
      <c r="GJ938" s="789"/>
      <c r="GK938" s="789"/>
      <c r="GL938" s="789"/>
      <c r="GM938" s="789"/>
      <c r="GN938" s="789"/>
      <c r="GO938" s="789"/>
      <c r="GP938" s="789"/>
      <c r="GQ938" s="789"/>
      <c r="GR938" s="789"/>
      <c r="GS938" s="789"/>
      <c r="GT938" s="789"/>
      <c r="GU938" s="789"/>
      <c r="GV938" s="789"/>
      <c r="GW938" s="789"/>
      <c r="GX938" s="789"/>
      <c r="GY938" s="789"/>
      <c r="GZ938" s="789"/>
      <c r="HA938" s="789"/>
      <c r="HB938" s="789"/>
      <c r="HC938" s="789"/>
      <c r="HD938" s="789"/>
      <c r="HE938" s="789"/>
      <c r="HF938" s="789"/>
      <c r="HG938" s="789"/>
      <c r="HH938" s="789"/>
      <c r="HI938" s="789"/>
      <c r="HJ938" s="789"/>
      <c r="HK938" s="789"/>
      <c r="HL938" s="789"/>
      <c r="HM938" s="789"/>
      <c r="HN938" s="789"/>
      <c r="HO938" s="789"/>
      <c r="HP938" s="789"/>
      <c r="HQ938" s="789"/>
      <c r="HR938" s="789"/>
      <c r="HS938" s="789"/>
      <c r="HT938" s="789"/>
      <c r="HU938" s="789"/>
      <c r="HV938" s="789"/>
      <c r="HW938" s="789"/>
      <c r="HX938" s="789"/>
      <c r="HY938" s="789"/>
      <c r="HZ938" s="789"/>
      <c r="IA938" s="789"/>
      <c r="IB938" s="789"/>
      <c r="IC938" s="789"/>
      <c r="ID938" s="789"/>
      <c r="IE938" s="789"/>
      <c r="IF938" s="789"/>
      <c r="IG938" s="789"/>
      <c r="IH938" s="789"/>
      <c r="II938" s="789"/>
      <c r="IJ938" s="789"/>
      <c r="IK938" s="789"/>
      <c r="IL938" s="789"/>
      <c r="IM938" s="789"/>
      <c r="IN938" s="789"/>
      <c r="IO938" s="789"/>
      <c r="IP938" s="789"/>
      <c r="IQ938" s="789"/>
      <c r="IR938" s="789"/>
      <c r="IS938" s="789"/>
      <c r="IT938" s="789"/>
      <c r="IU938" s="789"/>
      <c r="IV938" s="789"/>
      <c r="IW938" s="789"/>
      <c r="IX938" s="789"/>
      <c r="IY938" s="789"/>
      <c r="IZ938" s="789"/>
      <c r="JA938" s="789"/>
      <c r="JB938" s="789"/>
      <c r="JC938" s="789"/>
      <c r="JD938" s="789"/>
      <c r="JE938" s="789"/>
    </row>
    <row r="939" spans="1:265" s="7" customFormat="1" ht="15" customHeight="1" thickBot="1" x14ac:dyDescent="0.25">
      <c r="A939" s="790"/>
      <c r="B939" s="66" t="s">
        <v>551</v>
      </c>
      <c r="C939" s="74"/>
      <c r="D939" s="910" t="s">
        <v>625</v>
      </c>
      <c r="E939" s="879"/>
      <c r="F939" s="445"/>
      <c r="G939" s="446"/>
      <c r="H939" s="792" t="s">
        <v>539</v>
      </c>
      <c r="I939" s="792" t="s">
        <v>1017</v>
      </c>
      <c r="J939" s="1756" t="s">
        <v>1424</v>
      </c>
      <c r="K939" s="212" t="s">
        <v>1506</v>
      </c>
      <c r="L939" s="547"/>
      <c r="M939" s="732"/>
      <c r="N939" s="732"/>
      <c r="O939" s="547"/>
      <c r="P939" s="2159">
        <f t="shared" si="78"/>
        <v>0</v>
      </c>
      <c r="Q939" s="548"/>
      <c r="R939" s="724"/>
      <c r="S939" s="724">
        <v>2</v>
      </c>
      <c r="T939" s="724"/>
      <c r="U939" s="724"/>
      <c r="V939" s="724"/>
      <c r="W939" s="725"/>
      <c r="X939" s="79"/>
      <c r="Y939" s="79"/>
      <c r="Z939" s="63"/>
      <c r="AA939" s="46"/>
      <c r="AB939" s="46"/>
      <c r="AC939" s="46" t="str">
        <f>IF(C939&lt;&gt;"",SUMIF(D$6:D$1505,D939,Q$6:R$1505),"")</f>
        <v/>
      </c>
      <c r="AD939" s="46"/>
      <c r="AE939" s="46"/>
      <c r="AF939" s="2111">
        <f t="shared" si="79"/>
        <v>0</v>
      </c>
      <c r="AG939" s="2111">
        <f t="shared" si="80"/>
        <v>2</v>
      </c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  <c r="BP939" s="46"/>
      <c r="BQ939" s="46"/>
      <c r="BR939" s="46"/>
      <c r="BS939" s="46"/>
      <c r="BT939" s="46"/>
      <c r="BU939" s="46"/>
      <c r="BV939" s="46"/>
      <c r="BW939" s="46"/>
      <c r="BX939" s="46"/>
      <c r="BY939" s="46"/>
      <c r="BZ939" s="46"/>
      <c r="CA939" s="46"/>
      <c r="CB939" s="46"/>
      <c r="CC939" s="46"/>
      <c r="CD939" s="46"/>
      <c r="CE939" s="46"/>
      <c r="CF939" s="46"/>
      <c r="CG939" s="46"/>
      <c r="CH939" s="46"/>
      <c r="CI939" s="46"/>
      <c r="CJ939" s="46"/>
      <c r="CK939" s="46"/>
      <c r="CL939" s="46"/>
      <c r="CM939" s="46"/>
      <c r="CN939" s="46"/>
      <c r="CO939" s="46"/>
      <c r="CP939" s="46"/>
      <c r="CQ939" s="46"/>
      <c r="CR939" s="46"/>
      <c r="CS939" s="46"/>
      <c r="CT939" s="46"/>
      <c r="CU939" s="46"/>
      <c r="CV939" s="46"/>
      <c r="CW939" s="46"/>
      <c r="CX939" s="46"/>
      <c r="CY939" s="46"/>
      <c r="CZ939" s="46"/>
      <c r="DA939" s="46"/>
      <c r="DB939" s="46"/>
      <c r="DC939" s="46"/>
      <c r="DD939" s="46"/>
      <c r="DE939" s="46"/>
      <c r="DF939" s="46"/>
      <c r="DG939" s="46"/>
      <c r="DH939" s="46"/>
      <c r="DI939" s="46"/>
      <c r="DJ939" s="46"/>
      <c r="DK939" s="46"/>
      <c r="DL939" s="46"/>
      <c r="DM939" s="46"/>
      <c r="DN939" s="46"/>
      <c r="DO939" s="46"/>
      <c r="DP939" s="46"/>
      <c r="DQ939" s="46"/>
      <c r="DR939" s="46"/>
      <c r="DS939" s="46"/>
      <c r="DT939" s="46"/>
      <c r="DU939" s="46"/>
      <c r="DV939" s="46"/>
      <c r="DW939" s="46"/>
      <c r="DX939" s="46"/>
      <c r="DY939" s="46"/>
      <c r="DZ939" s="46"/>
      <c r="EA939" s="46"/>
      <c r="EB939" s="46"/>
      <c r="EC939" s="46"/>
      <c r="ED939" s="46"/>
      <c r="EE939" s="46"/>
      <c r="EF939" s="46"/>
      <c r="EG939" s="46"/>
      <c r="EH939" s="46"/>
      <c r="EI939" s="46"/>
      <c r="EJ939" s="46"/>
      <c r="EK939" s="46"/>
      <c r="EL939" s="46"/>
      <c r="EM939" s="46"/>
      <c r="EN939" s="46"/>
      <c r="EO939" s="46"/>
      <c r="EP939" s="46"/>
      <c r="EQ939" s="46"/>
      <c r="ER939" s="46"/>
      <c r="ES939" s="46"/>
      <c r="ET939" s="46"/>
      <c r="EU939" s="46"/>
      <c r="EV939" s="46"/>
      <c r="EW939" s="46"/>
      <c r="EX939" s="46"/>
      <c r="EY939" s="46"/>
      <c r="EZ939" s="46"/>
      <c r="FA939" s="46"/>
      <c r="FB939" s="46"/>
      <c r="FC939" s="46"/>
      <c r="FD939" s="46"/>
      <c r="FE939" s="46"/>
      <c r="FF939" s="46"/>
      <c r="FG939" s="46"/>
      <c r="FH939" s="46"/>
      <c r="FI939" s="46"/>
      <c r="FJ939" s="46"/>
      <c r="FK939" s="46"/>
      <c r="FL939" s="46"/>
      <c r="FM939" s="46"/>
      <c r="FN939" s="46"/>
      <c r="FO939" s="46"/>
      <c r="FP939" s="46"/>
      <c r="FQ939" s="46"/>
      <c r="FR939" s="46"/>
      <c r="FS939" s="46"/>
      <c r="FT939" s="46"/>
      <c r="FU939" s="46"/>
      <c r="FV939" s="46"/>
      <c r="FW939" s="46"/>
      <c r="FX939" s="46"/>
      <c r="FY939" s="46"/>
      <c r="FZ939" s="46"/>
      <c r="GA939" s="46"/>
      <c r="GB939" s="46"/>
      <c r="GC939" s="46"/>
      <c r="GD939" s="46"/>
      <c r="GE939" s="46"/>
      <c r="GF939" s="46"/>
      <c r="GG939" s="46"/>
      <c r="GH939" s="46"/>
      <c r="GI939" s="46"/>
      <c r="GJ939" s="46"/>
      <c r="GK939" s="46"/>
      <c r="GL939" s="46"/>
      <c r="GM939" s="46"/>
      <c r="GN939" s="46"/>
      <c r="GO939" s="46"/>
      <c r="GP939" s="46"/>
      <c r="GQ939" s="46"/>
      <c r="GR939" s="46"/>
      <c r="GS939" s="46"/>
      <c r="GT939" s="46"/>
      <c r="GU939" s="46"/>
      <c r="GV939" s="46"/>
      <c r="GW939" s="46"/>
      <c r="GX939" s="46"/>
      <c r="GY939" s="46"/>
      <c r="GZ939" s="46"/>
      <c r="HA939" s="46"/>
      <c r="HB939" s="46"/>
      <c r="HC939" s="46"/>
      <c r="HD939" s="46"/>
      <c r="HE939" s="46"/>
      <c r="HF939" s="46"/>
      <c r="HG939" s="46"/>
      <c r="HH939" s="46"/>
      <c r="HI939" s="46"/>
      <c r="HJ939" s="46"/>
      <c r="HK939" s="46"/>
      <c r="HL939" s="46"/>
      <c r="HM939" s="46"/>
      <c r="HN939" s="46"/>
      <c r="HO939" s="46"/>
      <c r="HP939" s="46"/>
      <c r="HQ939" s="46"/>
      <c r="HR939" s="46"/>
      <c r="HS939" s="46"/>
      <c r="HT939" s="46"/>
      <c r="HU939" s="46"/>
      <c r="HV939" s="46"/>
      <c r="HW939" s="46"/>
      <c r="HX939" s="46"/>
      <c r="HY939" s="46"/>
      <c r="HZ939" s="46"/>
      <c r="IA939" s="46"/>
      <c r="IB939" s="46"/>
      <c r="IC939" s="46"/>
      <c r="ID939" s="46"/>
      <c r="IE939" s="46"/>
      <c r="IF939" s="46"/>
      <c r="IG939" s="46"/>
      <c r="IH939" s="46"/>
      <c r="II939" s="46"/>
      <c r="IJ939" s="46"/>
      <c r="IK939" s="46"/>
      <c r="IL939" s="46"/>
      <c r="IM939" s="46"/>
      <c r="IN939" s="46"/>
      <c r="IO939" s="46"/>
      <c r="IP939" s="46"/>
      <c r="IQ939" s="46"/>
      <c r="IR939" s="46"/>
      <c r="IS939" s="46"/>
      <c r="IT939" s="46"/>
      <c r="IU939" s="46"/>
      <c r="IV939" s="46"/>
      <c r="IW939" s="46"/>
      <c r="IX939" s="46"/>
      <c r="IY939" s="46"/>
      <c r="IZ939" s="46"/>
      <c r="JA939" s="46"/>
      <c r="JB939" s="46"/>
      <c r="JC939" s="46"/>
      <c r="JD939" s="46"/>
      <c r="JE939" s="46"/>
    </row>
    <row r="940" spans="1:265" s="7" customFormat="1" ht="15" customHeight="1" thickBot="1" x14ac:dyDescent="0.25">
      <c r="A940" s="790"/>
      <c r="B940" s="66" t="s">
        <v>551</v>
      </c>
      <c r="C940" s="74"/>
      <c r="D940" s="910" t="s">
        <v>625</v>
      </c>
      <c r="E940" s="879"/>
      <c r="F940" s="445"/>
      <c r="G940" s="446"/>
      <c r="H940" s="792" t="s">
        <v>539</v>
      </c>
      <c r="I940" s="792" t="s">
        <v>1017</v>
      </c>
      <c r="J940" s="1726" t="s">
        <v>95</v>
      </c>
      <c r="K940" s="1068" t="s">
        <v>1712</v>
      </c>
      <c r="L940" s="547"/>
      <c r="M940" s="732"/>
      <c r="N940" s="732"/>
      <c r="O940" s="547"/>
      <c r="P940" s="2159">
        <f t="shared" si="78"/>
        <v>0</v>
      </c>
      <c r="Q940" s="548"/>
      <c r="R940" s="724"/>
      <c r="S940" s="724"/>
      <c r="T940" s="724"/>
      <c r="U940" s="724">
        <v>5</v>
      </c>
      <c r="V940" s="724"/>
      <c r="W940" s="725"/>
      <c r="X940" s="79"/>
      <c r="Y940" s="79"/>
      <c r="Z940" s="63"/>
      <c r="AA940" s="46"/>
      <c r="AB940" s="46"/>
      <c r="AC940" s="46" t="str">
        <f>IF(C940&lt;&gt;"",SUMIF(D$6:D$1505,D940,Q$6:R$1505),"")</f>
        <v/>
      </c>
      <c r="AD940" s="46"/>
      <c r="AE940" s="46"/>
      <c r="AF940" s="2111">
        <f t="shared" si="79"/>
        <v>0</v>
      </c>
      <c r="AG940" s="2111">
        <f t="shared" si="80"/>
        <v>0</v>
      </c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  <c r="BP940" s="46"/>
      <c r="BQ940" s="46"/>
      <c r="BR940" s="46"/>
      <c r="BS940" s="46"/>
      <c r="BT940" s="46"/>
      <c r="BU940" s="46"/>
      <c r="BV940" s="46"/>
      <c r="BW940" s="46"/>
      <c r="BX940" s="46"/>
      <c r="BY940" s="46"/>
      <c r="BZ940" s="46"/>
      <c r="CA940" s="46"/>
      <c r="CB940" s="46"/>
      <c r="CC940" s="46"/>
      <c r="CD940" s="46"/>
      <c r="CE940" s="46"/>
      <c r="CF940" s="46"/>
      <c r="CG940" s="46"/>
      <c r="CH940" s="46"/>
      <c r="CI940" s="46"/>
      <c r="CJ940" s="46"/>
      <c r="CK940" s="46"/>
      <c r="CL940" s="46"/>
      <c r="CM940" s="46"/>
      <c r="CN940" s="46"/>
      <c r="CO940" s="46"/>
      <c r="CP940" s="46"/>
      <c r="CQ940" s="46"/>
      <c r="CR940" s="46"/>
      <c r="CS940" s="46"/>
      <c r="CT940" s="46"/>
      <c r="CU940" s="46"/>
      <c r="CV940" s="46"/>
      <c r="CW940" s="46"/>
      <c r="CX940" s="46"/>
      <c r="CY940" s="46"/>
      <c r="CZ940" s="46"/>
      <c r="DA940" s="46"/>
      <c r="DB940" s="46"/>
      <c r="DC940" s="46"/>
      <c r="DD940" s="46"/>
      <c r="DE940" s="46"/>
      <c r="DF940" s="46"/>
      <c r="DG940" s="46"/>
      <c r="DH940" s="46"/>
      <c r="DI940" s="46"/>
      <c r="DJ940" s="46"/>
      <c r="DK940" s="46"/>
      <c r="DL940" s="46"/>
      <c r="DM940" s="46"/>
      <c r="DN940" s="46"/>
      <c r="DO940" s="46"/>
      <c r="DP940" s="46"/>
      <c r="DQ940" s="46"/>
      <c r="DR940" s="46"/>
      <c r="DS940" s="46"/>
      <c r="DT940" s="46"/>
      <c r="DU940" s="46"/>
      <c r="DV940" s="46"/>
      <c r="DW940" s="46"/>
      <c r="DX940" s="46"/>
      <c r="DY940" s="46"/>
      <c r="DZ940" s="46"/>
      <c r="EA940" s="46"/>
      <c r="EB940" s="46"/>
      <c r="EC940" s="46"/>
      <c r="ED940" s="46"/>
      <c r="EE940" s="46"/>
      <c r="EF940" s="46"/>
      <c r="EG940" s="46"/>
      <c r="EH940" s="46"/>
      <c r="EI940" s="46"/>
      <c r="EJ940" s="46"/>
      <c r="EK940" s="46"/>
      <c r="EL940" s="46"/>
      <c r="EM940" s="46"/>
      <c r="EN940" s="46"/>
      <c r="EO940" s="46"/>
      <c r="EP940" s="46"/>
      <c r="EQ940" s="46"/>
      <c r="ER940" s="46"/>
      <c r="ES940" s="46"/>
      <c r="ET940" s="46"/>
      <c r="EU940" s="46"/>
      <c r="EV940" s="46"/>
      <c r="EW940" s="46"/>
      <c r="EX940" s="46"/>
      <c r="EY940" s="46"/>
      <c r="EZ940" s="46"/>
      <c r="FA940" s="46"/>
      <c r="FB940" s="46"/>
      <c r="FC940" s="46"/>
      <c r="FD940" s="46"/>
      <c r="FE940" s="46"/>
      <c r="FF940" s="46"/>
      <c r="FG940" s="46"/>
      <c r="FH940" s="46"/>
      <c r="FI940" s="46"/>
      <c r="FJ940" s="46"/>
      <c r="FK940" s="46"/>
      <c r="FL940" s="46"/>
      <c r="FM940" s="46"/>
      <c r="FN940" s="46"/>
      <c r="FO940" s="46"/>
      <c r="FP940" s="46"/>
      <c r="FQ940" s="46"/>
      <c r="FR940" s="46"/>
      <c r="FS940" s="46"/>
      <c r="FT940" s="46"/>
      <c r="FU940" s="46"/>
      <c r="FV940" s="46"/>
      <c r="FW940" s="46"/>
      <c r="FX940" s="46"/>
      <c r="FY940" s="46"/>
      <c r="FZ940" s="46"/>
      <c r="GA940" s="46"/>
      <c r="GB940" s="46"/>
      <c r="GC940" s="46"/>
      <c r="GD940" s="46"/>
      <c r="GE940" s="46"/>
      <c r="GF940" s="46"/>
      <c r="GG940" s="46"/>
      <c r="GH940" s="46"/>
      <c r="GI940" s="46"/>
      <c r="GJ940" s="46"/>
      <c r="GK940" s="46"/>
      <c r="GL940" s="46"/>
      <c r="GM940" s="46"/>
      <c r="GN940" s="46"/>
      <c r="GO940" s="46"/>
      <c r="GP940" s="46"/>
      <c r="GQ940" s="46"/>
      <c r="GR940" s="46"/>
      <c r="GS940" s="46"/>
      <c r="GT940" s="46"/>
      <c r="GU940" s="46"/>
      <c r="GV940" s="46"/>
      <c r="GW940" s="46"/>
      <c r="GX940" s="46"/>
      <c r="GY940" s="46"/>
      <c r="GZ940" s="46"/>
      <c r="HA940" s="46"/>
      <c r="HB940" s="46"/>
      <c r="HC940" s="46"/>
      <c r="HD940" s="46"/>
      <c r="HE940" s="46"/>
      <c r="HF940" s="46"/>
      <c r="HG940" s="46"/>
      <c r="HH940" s="46"/>
      <c r="HI940" s="46"/>
      <c r="HJ940" s="46"/>
      <c r="HK940" s="46"/>
      <c r="HL940" s="46"/>
      <c r="HM940" s="46"/>
      <c r="HN940" s="46"/>
      <c r="HO940" s="46"/>
      <c r="HP940" s="46"/>
      <c r="HQ940" s="46"/>
      <c r="HR940" s="46"/>
      <c r="HS940" s="46"/>
      <c r="HT940" s="46"/>
      <c r="HU940" s="46"/>
      <c r="HV940" s="46"/>
      <c r="HW940" s="46"/>
      <c r="HX940" s="46"/>
      <c r="HY940" s="46"/>
      <c r="HZ940" s="46"/>
      <c r="IA940" s="46"/>
      <c r="IB940" s="46"/>
      <c r="IC940" s="46"/>
      <c r="ID940" s="46"/>
      <c r="IE940" s="46"/>
      <c r="IF940" s="46"/>
      <c r="IG940" s="46"/>
      <c r="IH940" s="46"/>
      <c r="II940" s="46"/>
      <c r="IJ940" s="46"/>
      <c r="IK940" s="46"/>
      <c r="IL940" s="46"/>
      <c r="IM940" s="46"/>
      <c r="IN940" s="46"/>
      <c r="IO940" s="46"/>
      <c r="IP940" s="46"/>
      <c r="IQ940" s="46"/>
      <c r="IR940" s="46"/>
      <c r="IS940" s="46"/>
      <c r="IT940" s="46"/>
      <c r="IU940" s="46"/>
      <c r="IV940" s="46"/>
      <c r="IW940" s="46"/>
      <c r="IX940" s="46"/>
      <c r="IY940" s="46"/>
      <c r="IZ940" s="46"/>
      <c r="JA940" s="46"/>
      <c r="JB940" s="46"/>
      <c r="JC940" s="46"/>
      <c r="JD940" s="46"/>
      <c r="JE940" s="46"/>
    </row>
    <row r="941" spans="1:265" s="7" customFormat="1" ht="15" customHeight="1" thickBot="1" x14ac:dyDescent="0.25">
      <c r="A941" s="275"/>
      <c r="B941" s="127" t="s">
        <v>551</v>
      </c>
      <c r="C941" s="140"/>
      <c r="D941" s="911" t="s">
        <v>625</v>
      </c>
      <c r="E941" s="881"/>
      <c r="F941" s="447"/>
      <c r="G941" s="448"/>
      <c r="H941" s="794" t="s">
        <v>539</v>
      </c>
      <c r="I941" s="794" t="s">
        <v>1017</v>
      </c>
      <c r="J941" s="1770" t="s">
        <v>1424</v>
      </c>
      <c r="K941" s="737" t="s">
        <v>1507</v>
      </c>
      <c r="L941" s="737"/>
      <c r="M941" s="746"/>
      <c r="N941" s="746"/>
      <c r="O941" s="737"/>
      <c r="P941" s="2159">
        <f t="shared" si="78"/>
        <v>0</v>
      </c>
      <c r="Q941" s="747"/>
      <c r="R941" s="735"/>
      <c r="S941" s="735"/>
      <c r="T941" s="735"/>
      <c r="U941" s="735"/>
      <c r="V941" s="735"/>
      <c r="W941" s="748">
        <v>5</v>
      </c>
      <c r="X941" s="109">
        <f>SUM(Q931:W941)</f>
        <v>40</v>
      </c>
      <c r="Y941" s="109">
        <f>X941</f>
        <v>40</v>
      </c>
      <c r="Z941" s="63"/>
      <c r="AA941" s="46"/>
      <c r="AB941" s="46"/>
      <c r="AC941" s="46" t="str">
        <f>IF(C941&lt;&gt;"",SUMIF(D$6:D$1505,D941,Q$6:R$1505),"")</f>
        <v/>
      </c>
      <c r="AD941" s="46"/>
      <c r="AE941" s="46"/>
      <c r="AF941" s="2111">
        <f t="shared" si="79"/>
        <v>0</v>
      </c>
      <c r="AG941" s="2111">
        <f t="shared" si="80"/>
        <v>5</v>
      </c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6"/>
      <c r="CG941" s="46"/>
      <c r="CH941" s="46"/>
      <c r="CI941" s="46"/>
      <c r="CJ941" s="46"/>
      <c r="CK941" s="46"/>
      <c r="CL941" s="46"/>
      <c r="CM941" s="46"/>
      <c r="CN941" s="46"/>
      <c r="CO941" s="46"/>
      <c r="CP941" s="46"/>
      <c r="CQ941" s="46"/>
      <c r="CR941" s="46"/>
      <c r="CS941" s="46"/>
      <c r="CT941" s="46"/>
      <c r="CU941" s="46"/>
      <c r="CV941" s="46"/>
      <c r="CW941" s="46"/>
      <c r="CX941" s="46"/>
      <c r="CY941" s="46"/>
      <c r="CZ941" s="46"/>
      <c r="DA941" s="46"/>
      <c r="DB941" s="46"/>
      <c r="DC941" s="46"/>
      <c r="DD941" s="46"/>
      <c r="DE941" s="46"/>
      <c r="DF941" s="46"/>
      <c r="DG941" s="46"/>
      <c r="DH941" s="46"/>
      <c r="DI941" s="46"/>
      <c r="DJ941" s="46"/>
      <c r="DK941" s="46"/>
      <c r="DL941" s="46"/>
      <c r="DM941" s="46"/>
      <c r="DN941" s="46"/>
      <c r="DO941" s="46"/>
      <c r="DP941" s="46"/>
      <c r="DQ941" s="46"/>
      <c r="DR941" s="46"/>
      <c r="DS941" s="46"/>
      <c r="DT941" s="46"/>
      <c r="DU941" s="46"/>
      <c r="DV941" s="46"/>
      <c r="DW941" s="46"/>
      <c r="DX941" s="46"/>
      <c r="DY941" s="46"/>
      <c r="DZ941" s="46"/>
      <c r="EA941" s="46"/>
      <c r="EB941" s="46"/>
      <c r="EC941" s="46"/>
      <c r="ED941" s="46"/>
      <c r="EE941" s="46"/>
      <c r="EF941" s="46"/>
      <c r="EG941" s="46"/>
      <c r="EH941" s="46"/>
      <c r="EI941" s="46"/>
      <c r="EJ941" s="46"/>
      <c r="EK941" s="46"/>
      <c r="EL941" s="46"/>
      <c r="EM941" s="46"/>
      <c r="EN941" s="46"/>
      <c r="EO941" s="46"/>
      <c r="EP941" s="46"/>
      <c r="EQ941" s="46"/>
      <c r="ER941" s="46"/>
      <c r="ES941" s="46"/>
      <c r="ET941" s="46"/>
      <c r="EU941" s="46"/>
      <c r="EV941" s="46"/>
      <c r="EW941" s="46"/>
      <c r="EX941" s="46"/>
      <c r="EY941" s="46"/>
      <c r="EZ941" s="46"/>
      <c r="FA941" s="46"/>
      <c r="FB941" s="46"/>
      <c r="FC941" s="46"/>
      <c r="FD941" s="46"/>
      <c r="FE941" s="46"/>
      <c r="FF941" s="46"/>
      <c r="FG941" s="46"/>
      <c r="FH941" s="46"/>
      <c r="FI941" s="46"/>
      <c r="FJ941" s="46"/>
      <c r="FK941" s="46"/>
      <c r="FL941" s="46"/>
      <c r="FM941" s="46"/>
      <c r="FN941" s="46"/>
      <c r="FO941" s="46"/>
      <c r="FP941" s="46"/>
      <c r="FQ941" s="46"/>
      <c r="FR941" s="46"/>
      <c r="FS941" s="46"/>
      <c r="FT941" s="46"/>
      <c r="FU941" s="46"/>
      <c r="FV941" s="46"/>
      <c r="FW941" s="46"/>
      <c r="FX941" s="46"/>
      <c r="FY941" s="46"/>
      <c r="FZ941" s="46"/>
      <c r="GA941" s="46"/>
      <c r="GB941" s="46"/>
      <c r="GC941" s="46"/>
      <c r="GD941" s="46"/>
      <c r="GE941" s="46"/>
      <c r="GF941" s="46"/>
      <c r="GG941" s="46"/>
      <c r="GH941" s="46"/>
      <c r="GI941" s="46"/>
      <c r="GJ941" s="46"/>
      <c r="GK941" s="46"/>
      <c r="GL941" s="46"/>
      <c r="GM941" s="46"/>
      <c r="GN941" s="46"/>
      <c r="GO941" s="46"/>
      <c r="GP941" s="46"/>
      <c r="GQ941" s="46"/>
      <c r="GR941" s="46"/>
      <c r="GS941" s="46"/>
      <c r="GT941" s="46"/>
      <c r="GU941" s="46"/>
      <c r="GV941" s="46"/>
      <c r="GW941" s="46"/>
      <c r="GX941" s="46"/>
      <c r="GY941" s="46"/>
      <c r="GZ941" s="46"/>
      <c r="HA941" s="46"/>
      <c r="HB941" s="46"/>
      <c r="HC941" s="46"/>
      <c r="HD941" s="46"/>
      <c r="HE941" s="46"/>
      <c r="HF941" s="46"/>
      <c r="HG941" s="46"/>
      <c r="HH941" s="46"/>
      <c r="HI941" s="46"/>
      <c r="HJ941" s="46"/>
      <c r="HK941" s="46"/>
      <c r="HL941" s="46"/>
      <c r="HM941" s="46"/>
      <c r="HN941" s="46"/>
      <c r="HO941" s="46"/>
      <c r="HP941" s="46"/>
      <c r="HQ941" s="46"/>
      <c r="HR941" s="46"/>
      <c r="HS941" s="46"/>
      <c r="HT941" s="46"/>
      <c r="HU941" s="46"/>
      <c r="HV941" s="46"/>
      <c r="HW941" s="46"/>
      <c r="HX941" s="46"/>
      <c r="HY941" s="46"/>
      <c r="HZ941" s="46"/>
      <c r="IA941" s="46"/>
      <c r="IB941" s="46"/>
      <c r="IC941" s="46"/>
      <c r="ID941" s="46"/>
      <c r="IE941" s="46"/>
      <c r="IF941" s="46"/>
      <c r="IG941" s="46"/>
      <c r="IH941" s="46"/>
      <c r="II941" s="46"/>
      <c r="IJ941" s="46"/>
      <c r="IK941" s="46"/>
      <c r="IL941" s="46"/>
      <c r="IM941" s="46"/>
      <c r="IN941" s="46"/>
      <c r="IO941" s="46"/>
      <c r="IP941" s="46"/>
      <c r="IQ941" s="46"/>
      <c r="IR941" s="46"/>
      <c r="IS941" s="46"/>
      <c r="IT941" s="46"/>
      <c r="IU941" s="46"/>
      <c r="IV941" s="46"/>
      <c r="IW941" s="46"/>
      <c r="IX941" s="46"/>
      <c r="IY941" s="46"/>
      <c r="IZ941" s="46"/>
      <c r="JA941" s="46"/>
      <c r="JB941" s="46"/>
      <c r="JC941" s="46"/>
      <c r="JD941" s="46"/>
      <c r="JE941" s="46"/>
    </row>
    <row r="942" spans="1:265" s="549" customFormat="1" ht="15" customHeight="1" thickBot="1" x14ac:dyDescent="0.25">
      <c r="A942" s="273">
        <f>A931+1</f>
        <v>100</v>
      </c>
      <c r="B942" s="630" t="s">
        <v>2010</v>
      </c>
      <c r="C942" s="111" t="s">
        <v>35</v>
      </c>
      <c r="D942" s="1915" t="s">
        <v>2011</v>
      </c>
      <c r="E942" s="900" t="s">
        <v>2012</v>
      </c>
      <c r="F942" s="472" t="s">
        <v>422</v>
      </c>
      <c r="G942" s="473" t="s">
        <v>22</v>
      </c>
      <c r="H942" s="1916" t="s">
        <v>421</v>
      </c>
      <c r="I942" s="1916" t="s">
        <v>1847</v>
      </c>
      <c r="J942" s="1916"/>
      <c r="K942" s="1917" t="s">
        <v>1256</v>
      </c>
      <c r="L942" s="1917" t="s">
        <v>97</v>
      </c>
      <c r="M942" s="1918">
        <v>1</v>
      </c>
      <c r="N942" s="1918" t="s">
        <v>24</v>
      </c>
      <c r="O942" s="1917" t="s">
        <v>1860</v>
      </c>
      <c r="P942" s="2159">
        <f t="shared" si="78"/>
        <v>3</v>
      </c>
      <c r="Q942" s="1919">
        <v>3</v>
      </c>
      <c r="R942" s="1920"/>
      <c r="S942" s="1920"/>
      <c r="T942" s="1920"/>
      <c r="U942" s="1920"/>
      <c r="V942" s="1920"/>
      <c r="W942" s="1921"/>
      <c r="X942" s="1870"/>
      <c r="Y942" s="1870"/>
      <c r="Z942" s="1868" t="str">
        <f>C942</f>
        <v>TC</v>
      </c>
      <c r="AA942" s="549" t="s">
        <v>876</v>
      </c>
      <c r="AB942" s="549" t="s">
        <v>881</v>
      </c>
      <c r="AC942" s="549">
        <f t="shared" ref="AC942:AC954" si="83">IF(C942&lt;&gt;"",SUMIF(D$6:D$1534,D942,Q$6:R$1534),"")</f>
        <v>19</v>
      </c>
      <c r="AF942" s="2111">
        <f t="shared" si="79"/>
        <v>3</v>
      </c>
      <c r="AG942" s="2111">
        <f t="shared" si="80"/>
        <v>0</v>
      </c>
    </row>
    <row r="943" spans="1:265" s="549" customFormat="1" ht="15" customHeight="1" thickBot="1" x14ac:dyDescent="0.25">
      <c r="A943" s="790"/>
      <c r="B943" s="73" t="s">
        <v>2010</v>
      </c>
      <c r="C943" s="113"/>
      <c r="D943" s="907" t="s">
        <v>2011</v>
      </c>
      <c r="E943" s="900"/>
      <c r="F943" s="472"/>
      <c r="G943" s="473"/>
      <c r="H943" s="188" t="s">
        <v>421</v>
      </c>
      <c r="I943" s="188" t="s">
        <v>1847</v>
      </c>
      <c r="J943" s="188"/>
      <c r="K943" s="232" t="s">
        <v>1256</v>
      </c>
      <c r="L943" s="232" t="s">
        <v>97</v>
      </c>
      <c r="M943" s="527">
        <v>1</v>
      </c>
      <c r="N943" s="527" t="s">
        <v>98</v>
      </c>
      <c r="O943" s="232" t="s">
        <v>429</v>
      </c>
      <c r="P943" s="2159">
        <f t="shared" si="78"/>
        <v>3</v>
      </c>
      <c r="Q943" s="316">
        <v>3</v>
      </c>
      <c r="R943" s="317"/>
      <c r="S943" s="317"/>
      <c r="T943" s="317"/>
      <c r="U943" s="317"/>
      <c r="V943" s="317"/>
      <c r="W943" s="318"/>
      <c r="X943" s="1870"/>
      <c r="Y943" s="1870"/>
      <c r="Z943" s="1868"/>
      <c r="AC943" s="549" t="str">
        <f t="shared" si="83"/>
        <v/>
      </c>
      <c r="AF943" s="2111">
        <f t="shared" si="79"/>
        <v>3</v>
      </c>
      <c r="AG943" s="2111">
        <f t="shared" si="80"/>
        <v>0</v>
      </c>
    </row>
    <row r="944" spans="1:265" s="549" customFormat="1" ht="15" customHeight="1" thickBot="1" x14ac:dyDescent="0.25">
      <c r="A944" s="790"/>
      <c r="B944" s="73" t="s">
        <v>2010</v>
      </c>
      <c r="C944" s="113"/>
      <c r="D944" s="907" t="s">
        <v>2011</v>
      </c>
      <c r="E944" s="900"/>
      <c r="F944" s="472"/>
      <c r="G944" s="473"/>
      <c r="H944" s="188" t="s">
        <v>421</v>
      </c>
      <c r="I944" s="188" t="s">
        <v>1847</v>
      </c>
      <c r="J944" s="188"/>
      <c r="K944" s="232" t="s">
        <v>1859</v>
      </c>
      <c r="L944" s="232" t="s">
        <v>97</v>
      </c>
      <c r="M944" s="527">
        <v>2</v>
      </c>
      <c r="N944" s="527" t="s">
        <v>24</v>
      </c>
      <c r="O944" s="232" t="s">
        <v>1860</v>
      </c>
      <c r="P944" s="2159">
        <f t="shared" si="78"/>
        <v>2</v>
      </c>
      <c r="Q944" s="316">
        <v>2</v>
      </c>
      <c r="R944" s="317"/>
      <c r="S944" s="317"/>
      <c r="T944" s="317"/>
      <c r="U944" s="317"/>
      <c r="V944" s="317"/>
      <c r="W944" s="318"/>
      <c r="X944" s="1870"/>
      <c r="Y944" s="1870"/>
      <c r="Z944" s="1868"/>
      <c r="AC944" s="549" t="str">
        <f t="shared" si="83"/>
        <v/>
      </c>
      <c r="AF944" s="2111">
        <f t="shared" si="79"/>
        <v>2</v>
      </c>
      <c r="AG944" s="2111">
        <f t="shared" si="80"/>
        <v>0</v>
      </c>
    </row>
    <row r="945" spans="1:265" s="549" customFormat="1" ht="15" customHeight="1" thickBot="1" x14ac:dyDescent="0.25">
      <c r="A945" s="790"/>
      <c r="B945" s="73" t="s">
        <v>2010</v>
      </c>
      <c r="C945" s="113"/>
      <c r="D945" s="899" t="s">
        <v>2011</v>
      </c>
      <c r="E945" s="900"/>
      <c r="F945" s="472"/>
      <c r="G945" s="473"/>
      <c r="H945" s="187" t="s">
        <v>421</v>
      </c>
      <c r="I945" s="187" t="s">
        <v>1847</v>
      </c>
      <c r="J945" s="187"/>
      <c r="K945" s="231" t="s">
        <v>2013</v>
      </c>
      <c r="L945" s="231" t="s">
        <v>97</v>
      </c>
      <c r="M945" s="515">
        <v>3</v>
      </c>
      <c r="N945" s="515" t="s">
        <v>24</v>
      </c>
      <c r="O945" s="231" t="s">
        <v>1860</v>
      </c>
      <c r="P945" s="2159">
        <f t="shared" si="78"/>
        <v>2</v>
      </c>
      <c r="Q945" s="280">
        <v>2</v>
      </c>
      <c r="R945" s="281"/>
      <c r="S945" s="281"/>
      <c r="T945" s="281"/>
      <c r="U945" s="281"/>
      <c r="V945" s="281"/>
      <c r="W945" s="282"/>
      <c r="X945" s="1870"/>
      <c r="Y945" s="1870"/>
      <c r="Z945" s="1868"/>
      <c r="AC945" s="549" t="str">
        <f t="shared" si="83"/>
        <v/>
      </c>
      <c r="AF945" s="2111">
        <f t="shared" si="79"/>
        <v>2</v>
      </c>
      <c r="AG945" s="2111">
        <f t="shared" si="80"/>
        <v>0</v>
      </c>
    </row>
    <row r="946" spans="1:265" s="549" customFormat="1" ht="15" customHeight="1" thickBot="1" x14ac:dyDescent="0.25">
      <c r="A946" s="790"/>
      <c r="B946" s="73" t="s">
        <v>2010</v>
      </c>
      <c r="C946" s="113"/>
      <c r="D946" s="899" t="s">
        <v>2011</v>
      </c>
      <c r="E946" s="900"/>
      <c r="F946" s="472"/>
      <c r="G946" s="473"/>
      <c r="H946" s="187" t="s">
        <v>421</v>
      </c>
      <c r="I946" s="187" t="s">
        <v>1847</v>
      </c>
      <c r="J946" s="187"/>
      <c r="K946" s="231" t="s">
        <v>2013</v>
      </c>
      <c r="L946" s="231" t="s">
        <v>97</v>
      </c>
      <c r="M946" s="515">
        <v>3</v>
      </c>
      <c r="N946" s="515" t="s">
        <v>98</v>
      </c>
      <c r="O946" s="231" t="s">
        <v>1860</v>
      </c>
      <c r="P946" s="2159">
        <f t="shared" si="78"/>
        <v>2</v>
      </c>
      <c r="Q946" s="280">
        <v>2</v>
      </c>
      <c r="R946" s="281"/>
      <c r="S946" s="281"/>
      <c r="T946" s="281"/>
      <c r="U946" s="281"/>
      <c r="V946" s="281"/>
      <c r="W946" s="282"/>
      <c r="X946" s="1870"/>
      <c r="Y946" s="1870"/>
      <c r="Z946" s="1868"/>
      <c r="AC946" s="549" t="str">
        <f t="shared" si="83"/>
        <v/>
      </c>
      <c r="AF946" s="2111">
        <f t="shared" si="79"/>
        <v>2</v>
      </c>
      <c r="AG946" s="2111">
        <f t="shared" si="80"/>
        <v>0</v>
      </c>
    </row>
    <row r="947" spans="1:265" s="549" customFormat="1" ht="15" customHeight="1" thickBot="1" x14ac:dyDescent="0.25">
      <c r="A947" s="790"/>
      <c r="B947" s="73" t="s">
        <v>2010</v>
      </c>
      <c r="C947" s="113"/>
      <c r="D947" s="899" t="s">
        <v>2011</v>
      </c>
      <c r="E947" s="900"/>
      <c r="F947" s="472"/>
      <c r="G947" s="473"/>
      <c r="H947" s="187" t="s">
        <v>421</v>
      </c>
      <c r="I947" s="187" t="s">
        <v>1847</v>
      </c>
      <c r="J947" s="187"/>
      <c r="K947" s="231" t="s">
        <v>2013</v>
      </c>
      <c r="L947" s="231" t="s">
        <v>97</v>
      </c>
      <c r="M947" s="515">
        <v>3</v>
      </c>
      <c r="N947" s="515" t="s">
        <v>395</v>
      </c>
      <c r="O947" s="231" t="s">
        <v>429</v>
      </c>
      <c r="P947" s="2159">
        <f t="shared" si="78"/>
        <v>2</v>
      </c>
      <c r="Q947" s="280">
        <v>2</v>
      </c>
      <c r="R947" s="281"/>
      <c r="S947" s="281"/>
      <c r="T947" s="281"/>
      <c r="U947" s="281"/>
      <c r="V947" s="281"/>
      <c r="W947" s="282"/>
      <c r="X947" s="1870"/>
      <c r="Y947" s="1870"/>
      <c r="Z947" s="1868"/>
      <c r="AC947" s="549" t="str">
        <f t="shared" si="83"/>
        <v/>
      </c>
      <c r="AF947" s="2111">
        <f t="shared" si="79"/>
        <v>2</v>
      </c>
      <c r="AG947" s="2111">
        <f t="shared" si="80"/>
        <v>0</v>
      </c>
    </row>
    <row r="948" spans="1:265" s="549" customFormat="1" ht="15" customHeight="1" thickBot="1" x14ac:dyDescent="0.25">
      <c r="A948" s="790"/>
      <c r="B948" s="73" t="s">
        <v>2010</v>
      </c>
      <c r="C948" s="113"/>
      <c r="D948" s="907" t="s">
        <v>2011</v>
      </c>
      <c r="E948" s="900"/>
      <c r="F948" s="472"/>
      <c r="G948" s="473"/>
      <c r="H948" s="188" t="s">
        <v>421</v>
      </c>
      <c r="I948" s="188" t="s">
        <v>1849</v>
      </c>
      <c r="J948" s="188"/>
      <c r="K948" s="232" t="s">
        <v>2014</v>
      </c>
      <c r="L948" s="232" t="s">
        <v>97</v>
      </c>
      <c r="M948" s="527">
        <v>1</v>
      </c>
      <c r="N948" s="527" t="s">
        <v>24</v>
      </c>
      <c r="O948" s="232" t="s">
        <v>429</v>
      </c>
      <c r="P948" s="2159">
        <f t="shared" si="78"/>
        <v>2</v>
      </c>
      <c r="Q948" s="316">
        <v>2</v>
      </c>
      <c r="R948" s="317"/>
      <c r="S948" s="317"/>
      <c r="T948" s="317"/>
      <c r="U948" s="317"/>
      <c r="V948" s="317"/>
      <c r="W948" s="318"/>
      <c r="X948" s="1870"/>
      <c r="Y948" s="1870"/>
      <c r="Z948" s="1868"/>
      <c r="AC948" s="549" t="str">
        <f t="shared" si="83"/>
        <v/>
      </c>
      <c r="AF948" s="2111">
        <f t="shared" si="79"/>
        <v>2</v>
      </c>
      <c r="AG948" s="2111">
        <f t="shared" si="80"/>
        <v>0</v>
      </c>
    </row>
    <row r="949" spans="1:265" s="549" customFormat="1" ht="15" customHeight="1" thickBot="1" x14ac:dyDescent="0.25">
      <c r="A949" s="790"/>
      <c r="B949" s="73" t="s">
        <v>2010</v>
      </c>
      <c r="C949" s="113"/>
      <c r="D949" s="899" t="s">
        <v>2011</v>
      </c>
      <c r="E949" s="900"/>
      <c r="F949" s="472"/>
      <c r="G949" s="473"/>
      <c r="H949" s="187" t="s">
        <v>421</v>
      </c>
      <c r="I949" s="187" t="s">
        <v>1849</v>
      </c>
      <c r="J949" s="187"/>
      <c r="K949" s="231" t="s">
        <v>2015</v>
      </c>
      <c r="L949" s="231" t="s">
        <v>97</v>
      </c>
      <c r="M949" s="515">
        <v>5</v>
      </c>
      <c r="N949" s="515" t="s">
        <v>24</v>
      </c>
      <c r="O949" s="231" t="s">
        <v>429</v>
      </c>
      <c r="P949" s="2159">
        <f t="shared" si="78"/>
        <v>3</v>
      </c>
      <c r="Q949" s="280">
        <v>3</v>
      </c>
      <c r="R949" s="281"/>
      <c r="S949" s="281"/>
      <c r="T949" s="281"/>
      <c r="U949" s="281"/>
      <c r="V949" s="281"/>
      <c r="W949" s="282"/>
      <c r="X949" s="1870"/>
      <c r="Y949" s="1870"/>
      <c r="Z949" s="1868"/>
      <c r="AC949" s="549" t="str">
        <f t="shared" si="83"/>
        <v/>
      </c>
      <c r="AF949" s="2111">
        <f t="shared" si="79"/>
        <v>3</v>
      </c>
      <c r="AG949" s="2111">
        <f t="shared" si="80"/>
        <v>0</v>
      </c>
    </row>
    <row r="950" spans="1:265" s="549" customFormat="1" ht="15" customHeight="1" thickBot="1" x14ac:dyDescent="0.25">
      <c r="A950" s="790"/>
      <c r="B950" s="73" t="s">
        <v>2010</v>
      </c>
      <c r="C950" s="113"/>
      <c r="D950" s="907" t="s">
        <v>2011</v>
      </c>
      <c r="E950" s="900"/>
      <c r="F950" s="472"/>
      <c r="G950" s="473"/>
      <c r="H950" s="188" t="s">
        <v>421</v>
      </c>
      <c r="I950" s="188" t="s">
        <v>1847</v>
      </c>
      <c r="J950" s="1756" t="s">
        <v>1424</v>
      </c>
      <c r="K950" s="212" t="s">
        <v>1539</v>
      </c>
      <c r="L950" s="232"/>
      <c r="M950" s="527"/>
      <c r="N950" s="527"/>
      <c r="O950" s="232"/>
      <c r="P950" s="2159">
        <f t="shared" si="78"/>
        <v>0</v>
      </c>
      <c r="Q950" s="316"/>
      <c r="R950" s="317"/>
      <c r="S950" s="317">
        <v>4</v>
      </c>
      <c r="T950" s="317"/>
      <c r="U950" s="317"/>
      <c r="V950" s="317"/>
      <c r="W950" s="318"/>
      <c r="X950" s="1870"/>
      <c r="Y950" s="1870"/>
      <c r="Z950" s="1868"/>
      <c r="AC950" s="549" t="str">
        <f t="shared" si="83"/>
        <v/>
      </c>
      <c r="AF950" s="2111">
        <f t="shared" si="79"/>
        <v>0</v>
      </c>
      <c r="AG950" s="2111">
        <f t="shared" si="80"/>
        <v>4</v>
      </c>
    </row>
    <row r="951" spans="1:265" s="549" customFormat="1" ht="15" customHeight="1" thickBot="1" x14ac:dyDescent="0.25">
      <c r="A951" s="790"/>
      <c r="B951" s="73" t="s">
        <v>2010</v>
      </c>
      <c r="C951" s="113"/>
      <c r="D951" s="907" t="s">
        <v>2011</v>
      </c>
      <c r="E951" s="900"/>
      <c r="F951" s="472"/>
      <c r="G951" s="473"/>
      <c r="H951" s="188" t="s">
        <v>421</v>
      </c>
      <c r="I951" s="188" t="s">
        <v>1847</v>
      </c>
      <c r="J951" s="1756" t="s">
        <v>1424</v>
      </c>
      <c r="K951" s="212" t="s">
        <v>1863</v>
      </c>
      <c r="L951" s="232"/>
      <c r="M951" s="527"/>
      <c r="N951" s="527"/>
      <c r="O951" s="232"/>
      <c r="P951" s="2159">
        <f t="shared" si="78"/>
        <v>0</v>
      </c>
      <c r="Q951" s="316"/>
      <c r="R951" s="317"/>
      <c r="S951" s="317">
        <v>2</v>
      </c>
      <c r="T951" s="317"/>
      <c r="U951" s="317"/>
      <c r="V951" s="317"/>
      <c r="W951" s="318"/>
      <c r="X951" s="1870"/>
      <c r="Y951" s="1870"/>
      <c r="Z951" s="1868"/>
      <c r="AC951" s="549" t="str">
        <f t="shared" si="83"/>
        <v/>
      </c>
      <c r="AF951" s="2111">
        <f t="shared" si="79"/>
        <v>0</v>
      </c>
      <c r="AG951" s="2111">
        <f t="shared" si="80"/>
        <v>2</v>
      </c>
    </row>
    <row r="952" spans="1:265" s="549" customFormat="1" ht="15" customHeight="1" thickBot="1" x14ac:dyDescent="0.25">
      <c r="A952" s="790"/>
      <c r="B952" s="73" t="s">
        <v>2010</v>
      </c>
      <c r="C952" s="113"/>
      <c r="D952" s="907" t="s">
        <v>2011</v>
      </c>
      <c r="E952" s="900"/>
      <c r="F952" s="472"/>
      <c r="G952" s="473"/>
      <c r="H952" s="188" t="s">
        <v>421</v>
      </c>
      <c r="I952" s="188" t="s">
        <v>1847</v>
      </c>
      <c r="J952" s="1756" t="s">
        <v>1424</v>
      </c>
      <c r="K952" s="232" t="s">
        <v>1864</v>
      </c>
      <c r="L952" s="232"/>
      <c r="M952" s="527"/>
      <c r="N952" s="527"/>
      <c r="O952" s="232"/>
      <c r="P952" s="2159">
        <f t="shared" si="78"/>
        <v>0</v>
      </c>
      <c r="Q952" s="316"/>
      <c r="R952" s="317"/>
      <c r="S952" s="317"/>
      <c r="T952" s="317"/>
      <c r="U952" s="317"/>
      <c r="V952" s="317"/>
      <c r="W952" s="318">
        <v>5</v>
      </c>
      <c r="X952" s="1870"/>
      <c r="Y952" s="1870"/>
      <c r="Z952" s="1868"/>
      <c r="AC952" s="549" t="str">
        <f t="shared" si="83"/>
        <v/>
      </c>
      <c r="AF952" s="2111">
        <f t="shared" si="79"/>
        <v>0</v>
      </c>
      <c r="AG952" s="2111">
        <f t="shared" si="80"/>
        <v>5</v>
      </c>
    </row>
    <row r="953" spans="1:265" s="549" customFormat="1" ht="15" customHeight="1" thickBot="1" x14ac:dyDescent="0.25">
      <c r="A953" s="790"/>
      <c r="B953" s="73" t="s">
        <v>2010</v>
      </c>
      <c r="C953" s="113"/>
      <c r="D953" s="907" t="s">
        <v>2011</v>
      </c>
      <c r="E953" s="900"/>
      <c r="F953" s="472"/>
      <c r="G953" s="473"/>
      <c r="H953" s="188" t="s">
        <v>421</v>
      </c>
      <c r="I953" s="188" t="s">
        <v>1847</v>
      </c>
      <c r="J953" s="1801" t="s">
        <v>96</v>
      </c>
      <c r="K953" s="232" t="s">
        <v>2146</v>
      </c>
      <c r="L953" s="232"/>
      <c r="M953" s="527"/>
      <c r="N953" s="527"/>
      <c r="O953" s="232"/>
      <c r="P953" s="2159">
        <f t="shared" si="78"/>
        <v>0</v>
      </c>
      <c r="Q953" s="316"/>
      <c r="R953" s="317"/>
      <c r="S953" s="317"/>
      <c r="T953" s="317"/>
      <c r="U953" s="317"/>
      <c r="V953" s="317">
        <v>5</v>
      </c>
      <c r="W953" s="318"/>
      <c r="X953" s="1870"/>
      <c r="Y953" s="1870"/>
      <c r="Z953" s="1868"/>
      <c r="AC953" s="549" t="str">
        <f t="shared" si="83"/>
        <v/>
      </c>
      <c r="AF953" s="2111">
        <f t="shared" si="79"/>
        <v>0</v>
      </c>
      <c r="AG953" s="2111">
        <f t="shared" si="80"/>
        <v>0</v>
      </c>
    </row>
    <row r="954" spans="1:265" s="549" customFormat="1" ht="15" customHeight="1" thickBot="1" x14ac:dyDescent="0.25">
      <c r="A954" s="275"/>
      <c r="B954" s="92" t="s">
        <v>2010</v>
      </c>
      <c r="C954" s="115"/>
      <c r="D954" s="901" t="s">
        <v>2011</v>
      </c>
      <c r="E954" s="900"/>
      <c r="F954" s="472"/>
      <c r="G954" s="473"/>
      <c r="H954" s="206" t="s">
        <v>421</v>
      </c>
      <c r="I954" s="206" t="s">
        <v>1847</v>
      </c>
      <c r="J954" s="1756" t="s">
        <v>1424</v>
      </c>
      <c r="K954" s="742" t="s">
        <v>1894</v>
      </c>
      <c r="L954" s="233"/>
      <c r="M954" s="528"/>
      <c r="N954" s="528"/>
      <c r="O954" s="233"/>
      <c r="P954" s="2159">
        <f t="shared" si="78"/>
        <v>0</v>
      </c>
      <c r="Q954" s="319"/>
      <c r="R954" s="320"/>
      <c r="S954" s="320"/>
      <c r="T954" s="320"/>
      <c r="U954" s="320"/>
      <c r="V954" s="320"/>
      <c r="W954" s="321">
        <v>5</v>
      </c>
      <c r="X954" s="1870">
        <f>SUM(Q942:W954)</f>
        <v>40</v>
      </c>
      <c r="Y954" s="1870">
        <f>X954</f>
        <v>40</v>
      </c>
      <c r="Z954" s="1868"/>
      <c r="AC954" s="549" t="str">
        <f t="shared" si="83"/>
        <v/>
      </c>
      <c r="AF954" s="2111">
        <f t="shared" si="79"/>
        <v>0</v>
      </c>
      <c r="AG954" s="2111">
        <f t="shared" si="80"/>
        <v>5</v>
      </c>
    </row>
    <row r="955" spans="1:265" s="7" customFormat="1" ht="15" customHeight="1" thickBot="1" x14ac:dyDescent="0.25">
      <c r="A955" s="273">
        <f>A942+1</f>
        <v>101</v>
      </c>
      <c r="B955" s="630" t="s">
        <v>454</v>
      </c>
      <c r="C955" s="111" t="s">
        <v>35</v>
      </c>
      <c r="D955" s="902" t="s">
        <v>479</v>
      </c>
      <c r="E955" s="842" t="s">
        <v>494</v>
      </c>
      <c r="F955" s="459" t="s">
        <v>499</v>
      </c>
      <c r="G955" s="460" t="s">
        <v>523</v>
      </c>
      <c r="H955" s="207" t="s">
        <v>509</v>
      </c>
      <c r="I955" s="207" t="s">
        <v>511</v>
      </c>
      <c r="J955" s="207"/>
      <c r="K955" s="234" t="s">
        <v>1135</v>
      </c>
      <c r="L955" s="234" t="s">
        <v>97</v>
      </c>
      <c r="M955" s="398" t="s">
        <v>397</v>
      </c>
      <c r="N955" s="398" t="s">
        <v>24</v>
      </c>
      <c r="O955" s="234" t="s">
        <v>402</v>
      </c>
      <c r="P955" s="2159">
        <f t="shared" si="78"/>
        <v>4</v>
      </c>
      <c r="Q955" s="294">
        <v>4</v>
      </c>
      <c r="R955" s="295"/>
      <c r="S955" s="295"/>
      <c r="T955" s="295"/>
      <c r="U955" s="295"/>
      <c r="V955" s="295"/>
      <c r="W955" s="296"/>
      <c r="X955" s="86"/>
      <c r="Y955" s="86"/>
      <c r="Z955" s="63" t="str">
        <f>C955</f>
        <v>TC</v>
      </c>
      <c r="AA955" s="46" t="s">
        <v>877</v>
      </c>
      <c r="AB955" s="46" t="s">
        <v>881</v>
      </c>
      <c r="AC955" s="46">
        <f t="shared" ref="AC955:AC986" si="84">IF(C955&lt;&gt;"",SUMIF(D$6:D$1505,D955,Q$6:R$1505),"")</f>
        <v>20</v>
      </c>
      <c r="AD955" s="46"/>
      <c r="AE955" s="46"/>
      <c r="AF955" s="2111">
        <f t="shared" si="79"/>
        <v>4</v>
      </c>
      <c r="AG955" s="2111">
        <f t="shared" si="80"/>
        <v>0</v>
      </c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  <c r="BP955" s="46"/>
      <c r="BQ955" s="46"/>
      <c r="BR955" s="46"/>
      <c r="BS955" s="46"/>
      <c r="BT955" s="46"/>
      <c r="BU955" s="46"/>
      <c r="BV955" s="46"/>
      <c r="BW955" s="46"/>
      <c r="BX955" s="46"/>
      <c r="BY955" s="46"/>
      <c r="BZ955" s="46"/>
      <c r="CA955" s="46"/>
      <c r="CB955" s="46"/>
      <c r="CC955" s="46"/>
      <c r="CD955" s="46"/>
      <c r="CE955" s="46"/>
      <c r="CF955" s="46"/>
      <c r="CG955" s="46"/>
      <c r="CH955" s="46"/>
      <c r="CI955" s="46"/>
      <c r="CJ955" s="46"/>
      <c r="CK955" s="46"/>
      <c r="CL955" s="46"/>
      <c r="CM955" s="46"/>
      <c r="CN955" s="46"/>
      <c r="CO955" s="46"/>
      <c r="CP955" s="46"/>
      <c r="CQ955" s="46"/>
      <c r="CR955" s="46"/>
      <c r="CS955" s="46"/>
      <c r="CT955" s="46"/>
      <c r="CU955" s="46"/>
      <c r="CV955" s="46"/>
      <c r="CW955" s="46"/>
      <c r="CX955" s="46"/>
      <c r="CY955" s="46"/>
      <c r="CZ955" s="46"/>
      <c r="DA955" s="46"/>
      <c r="DB955" s="46"/>
      <c r="DC955" s="46"/>
      <c r="DD955" s="46"/>
      <c r="DE955" s="46"/>
      <c r="DF955" s="46"/>
      <c r="DG955" s="46"/>
      <c r="DH955" s="46"/>
      <c r="DI955" s="46"/>
      <c r="DJ955" s="46"/>
      <c r="DK955" s="46"/>
      <c r="DL955" s="46"/>
      <c r="DM955" s="46"/>
      <c r="DN955" s="46"/>
      <c r="DO955" s="46"/>
      <c r="DP955" s="46"/>
      <c r="DQ955" s="46"/>
      <c r="DR955" s="46"/>
      <c r="DS955" s="46"/>
      <c r="DT955" s="46"/>
      <c r="DU955" s="46"/>
      <c r="DV955" s="46"/>
      <c r="DW955" s="46"/>
      <c r="DX955" s="46"/>
      <c r="DY955" s="46"/>
      <c r="DZ955" s="46"/>
      <c r="EA955" s="46"/>
      <c r="EB955" s="46"/>
      <c r="EC955" s="46"/>
      <c r="ED955" s="46"/>
      <c r="EE955" s="46"/>
      <c r="EF955" s="46"/>
      <c r="EG955" s="46"/>
      <c r="EH955" s="46"/>
      <c r="EI955" s="46"/>
      <c r="EJ955" s="46"/>
      <c r="EK955" s="46"/>
      <c r="EL955" s="46"/>
      <c r="EM955" s="46"/>
      <c r="EN955" s="46"/>
      <c r="EO955" s="46"/>
      <c r="EP955" s="46"/>
      <c r="EQ955" s="46"/>
      <c r="ER955" s="46"/>
      <c r="ES955" s="46"/>
      <c r="ET955" s="46"/>
      <c r="EU955" s="46"/>
      <c r="EV955" s="46"/>
      <c r="EW955" s="46"/>
      <c r="EX955" s="46"/>
      <c r="EY955" s="46"/>
      <c r="EZ955" s="46"/>
      <c r="FA955" s="46"/>
      <c r="FB955" s="46"/>
      <c r="FC955" s="46"/>
      <c r="FD955" s="46"/>
      <c r="FE955" s="46"/>
      <c r="FF955" s="46"/>
      <c r="FG955" s="46"/>
      <c r="FH955" s="46"/>
      <c r="FI955" s="46"/>
      <c r="FJ955" s="46"/>
      <c r="FK955" s="46"/>
      <c r="FL955" s="46"/>
      <c r="FM955" s="46"/>
      <c r="FN955" s="46"/>
      <c r="FO955" s="46"/>
      <c r="FP955" s="46"/>
      <c r="FQ955" s="46"/>
      <c r="FR955" s="46"/>
      <c r="FS955" s="46"/>
      <c r="FT955" s="46"/>
      <c r="FU955" s="46"/>
      <c r="FV955" s="46"/>
      <c r="FW955" s="46"/>
      <c r="FX955" s="46"/>
      <c r="FY955" s="46"/>
      <c r="FZ955" s="46"/>
      <c r="GA955" s="46"/>
      <c r="GB955" s="46"/>
      <c r="GC955" s="46"/>
      <c r="GD955" s="46"/>
      <c r="GE955" s="46"/>
      <c r="GF955" s="46"/>
      <c r="GG955" s="46"/>
      <c r="GH955" s="46"/>
      <c r="GI955" s="46"/>
      <c r="GJ955" s="46"/>
      <c r="GK955" s="46"/>
      <c r="GL955" s="46"/>
      <c r="GM955" s="46"/>
      <c r="GN955" s="46"/>
      <c r="GO955" s="46"/>
      <c r="GP955" s="46"/>
      <c r="GQ955" s="46"/>
      <c r="GR955" s="46"/>
      <c r="GS955" s="46"/>
      <c r="GT955" s="46"/>
      <c r="GU955" s="46"/>
      <c r="GV955" s="46"/>
      <c r="GW955" s="46"/>
      <c r="GX955" s="46"/>
      <c r="GY955" s="46"/>
      <c r="GZ955" s="46"/>
      <c r="HA955" s="46"/>
      <c r="HB955" s="46"/>
      <c r="HC955" s="46"/>
      <c r="HD955" s="46"/>
      <c r="HE955" s="46"/>
      <c r="HF955" s="46"/>
      <c r="HG955" s="46"/>
      <c r="HH955" s="46"/>
      <c r="HI955" s="46"/>
      <c r="HJ955" s="46"/>
      <c r="HK955" s="46"/>
      <c r="HL955" s="46"/>
      <c r="HM955" s="46"/>
      <c r="HN955" s="46"/>
      <c r="HO955" s="46"/>
      <c r="HP955" s="46"/>
      <c r="HQ955" s="46"/>
      <c r="HR955" s="46"/>
      <c r="HS955" s="46"/>
      <c r="HT955" s="46"/>
      <c r="HU955" s="46"/>
      <c r="HV955" s="46"/>
      <c r="HW955" s="46"/>
      <c r="HX955" s="46"/>
      <c r="HY955" s="46"/>
      <c r="HZ955" s="46"/>
      <c r="IA955" s="46"/>
      <c r="IB955" s="46"/>
      <c r="IC955" s="46"/>
      <c r="ID955" s="46"/>
      <c r="IE955" s="46"/>
      <c r="IF955" s="46"/>
      <c r="IG955" s="46"/>
      <c r="IH955" s="46"/>
      <c r="II955" s="46"/>
      <c r="IJ955" s="46"/>
      <c r="IK955" s="46"/>
      <c r="IL955" s="46"/>
      <c r="IM955" s="46"/>
      <c r="IN955" s="46"/>
      <c r="IO955" s="46"/>
      <c r="IP955" s="46"/>
      <c r="IQ955" s="46"/>
      <c r="IR955" s="46"/>
      <c r="IS955" s="46"/>
      <c r="IT955" s="46"/>
      <c r="IU955" s="46"/>
      <c r="IV955" s="46"/>
      <c r="IW955" s="46"/>
      <c r="IX955" s="46"/>
      <c r="IY955" s="46"/>
      <c r="IZ955" s="46"/>
      <c r="JA955" s="46"/>
      <c r="JB955" s="46"/>
      <c r="JC955" s="46"/>
      <c r="JD955" s="46"/>
      <c r="JE955" s="46"/>
    </row>
    <row r="956" spans="1:265" s="7" customFormat="1" ht="15" customHeight="1" thickBot="1" x14ac:dyDescent="0.25">
      <c r="A956" s="790"/>
      <c r="B956" s="73" t="s">
        <v>454</v>
      </c>
      <c r="C956" s="113"/>
      <c r="D956" s="892" t="s">
        <v>479</v>
      </c>
      <c r="E956" s="900"/>
      <c r="F956" s="472"/>
      <c r="G956" s="473"/>
      <c r="H956" s="186" t="s">
        <v>509</v>
      </c>
      <c r="I956" s="186" t="s">
        <v>1848</v>
      </c>
      <c r="J956" s="186"/>
      <c r="K956" s="229" t="s">
        <v>1136</v>
      </c>
      <c r="L956" s="229" t="s">
        <v>97</v>
      </c>
      <c r="M956" s="397" t="s">
        <v>392</v>
      </c>
      <c r="N956" s="397" t="s">
        <v>24</v>
      </c>
      <c r="O956" s="229" t="s">
        <v>402</v>
      </c>
      <c r="P956" s="2159">
        <f t="shared" si="78"/>
        <v>3</v>
      </c>
      <c r="Q956" s="297">
        <v>3</v>
      </c>
      <c r="R956" s="298"/>
      <c r="S956" s="298"/>
      <c r="T956" s="298"/>
      <c r="U956" s="298"/>
      <c r="V956" s="298"/>
      <c r="W956" s="299"/>
      <c r="X956" s="72"/>
      <c r="Y956" s="72"/>
      <c r="Z956" s="63"/>
      <c r="AA956" s="46"/>
      <c r="AB956" s="46"/>
      <c r="AC956" s="46" t="str">
        <f t="shared" si="84"/>
        <v/>
      </c>
      <c r="AD956" s="46"/>
      <c r="AE956" s="46"/>
      <c r="AF956" s="2111">
        <f t="shared" si="79"/>
        <v>3</v>
      </c>
      <c r="AG956" s="2111">
        <f t="shared" si="80"/>
        <v>0</v>
      </c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  <c r="BP956" s="46"/>
      <c r="BQ956" s="46"/>
      <c r="BR956" s="46"/>
      <c r="BS956" s="46"/>
      <c r="BT956" s="46"/>
      <c r="BU956" s="46"/>
      <c r="BV956" s="46"/>
      <c r="BW956" s="46"/>
      <c r="BX956" s="46"/>
      <c r="BY956" s="46"/>
      <c r="BZ956" s="46"/>
      <c r="CA956" s="46"/>
      <c r="CB956" s="46"/>
      <c r="CC956" s="46"/>
      <c r="CD956" s="46"/>
      <c r="CE956" s="46"/>
      <c r="CF956" s="46"/>
      <c r="CG956" s="46"/>
      <c r="CH956" s="46"/>
      <c r="CI956" s="46"/>
      <c r="CJ956" s="46"/>
      <c r="CK956" s="46"/>
      <c r="CL956" s="46"/>
      <c r="CM956" s="46"/>
      <c r="CN956" s="46"/>
      <c r="CO956" s="46"/>
      <c r="CP956" s="46"/>
      <c r="CQ956" s="46"/>
      <c r="CR956" s="46"/>
      <c r="CS956" s="46"/>
      <c r="CT956" s="46"/>
      <c r="CU956" s="46"/>
      <c r="CV956" s="46"/>
      <c r="CW956" s="46"/>
      <c r="CX956" s="46"/>
      <c r="CY956" s="46"/>
      <c r="CZ956" s="46"/>
      <c r="DA956" s="46"/>
      <c r="DB956" s="46"/>
      <c r="DC956" s="46"/>
      <c r="DD956" s="46"/>
      <c r="DE956" s="46"/>
      <c r="DF956" s="46"/>
      <c r="DG956" s="46"/>
      <c r="DH956" s="46"/>
      <c r="DI956" s="46"/>
      <c r="DJ956" s="46"/>
      <c r="DK956" s="46"/>
      <c r="DL956" s="46"/>
      <c r="DM956" s="46"/>
      <c r="DN956" s="46"/>
      <c r="DO956" s="46"/>
      <c r="DP956" s="46"/>
      <c r="DQ956" s="46"/>
      <c r="DR956" s="46"/>
      <c r="DS956" s="46"/>
      <c r="DT956" s="46"/>
      <c r="DU956" s="46"/>
      <c r="DV956" s="46"/>
      <c r="DW956" s="46"/>
      <c r="DX956" s="46"/>
      <c r="DY956" s="46"/>
      <c r="DZ956" s="46"/>
      <c r="EA956" s="46"/>
      <c r="EB956" s="46"/>
      <c r="EC956" s="46"/>
      <c r="ED956" s="46"/>
      <c r="EE956" s="46"/>
      <c r="EF956" s="46"/>
      <c r="EG956" s="46"/>
      <c r="EH956" s="46"/>
      <c r="EI956" s="46"/>
      <c r="EJ956" s="46"/>
      <c r="EK956" s="46"/>
      <c r="EL956" s="46"/>
      <c r="EM956" s="46"/>
      <c r="EN956" s="46"/>
      <c r="EO956" s="46"/>
      <c r="EP956" s="46"/>
      <c r="EQ956" s="46"/>
      <c r="ER956" s="46"/>
      <c r="ES956" s="46"/>
      <c r="ET956" s="46"/>
      <c r="EU956" s="46"/>
      <c r="EV956" s="46"/>
      <c r="EW956" s="46"/>
      <c r="EX956" s="46"/>
      <c r="EY956" s="46"/>
      <c r="EZ956" s="46"/>
      <c r="FA956" s="46"/>
      <c r="FB956" s="46"/>
      <c r="FC956" s="46"/>
      <c r="FD956" s="46"/>
      <c r="FE956" s="46"/>
      <c r="FF956" s="46"/>
      <c r="FG956" s="46"/>
      <c r="FH956" s="46"/>
      <c r="FI956" s="46"/>
      <c r="FJ956" s="46"/>
      <c r="FK956" s="46"/>
      <c r="FL956" s="46"/>
      <c r="FM956" s="46"/>
      <c r="FN956" s="46"/>
      <c r="FO956" s="46"/>
      <c r="FP956" s="46"/>
      <c r="FQ956" s="46"/>
      <c r="FR956" s="46"/>
      <c r="FS956" s="46"/>
      <c r="FT956" s="46"/>
      <c r="FU956" s="46"/>
      <c r="FV956" s="46"/>
      <c r="FW956" s="46"/>
      <c r="FX956" s="46"/>
      <c r="FY956" s="46"/>
      <c r="FZ956" s="46"/>
      <c r="GA956" s="46"/>
      <c r="GB956" s="46"/>
      <c r="GC956" s="46"/>
      <c r="GD956" s="46"/>
      <c r="GE956" s="46"/>
      <c r="GF956" s="46"/>
      <c r="GG956" s="46"/>
      <c r="GH956" s="46"/>
      <c r="GI956" s="46"/>
      <c r="GJ956" s="46"/>
      <c r="GK956" s="46"/>
      <c r="GL956" s="46"/>
      <c r="GM956" s="46"/>
      <c r="GN956" s="46"/>
      <c r="GO956" s="46"/>
      <c r="GP956" s="46"/>
      <c r="GQ956" s="46"/>
      <c r="GR956" s="46"/>
      <c r="GS956" s="46"/>
      <c r="GT956" s="46"/>
      <c r="GU956" s="46"/>
      <c r="GV956" s="46"/>
      <c r="GW956" s="46"/>
      <c r="GX956" s="46"/>
      <c r="GY956" s="46"/>
      <c r="GZ956" s="46"/>
      <c r="HA956" s="46"/>
      <c r="HB956" s="46"/>
      <c r="HC956" s="46"/>
      <c r="HD956" s="46"/>
      <c r="HE956" s="46"/>
      <c r="HF956" s="46"/>
      <c r="HG956" s="46"/>
      <c r="HH956" s="46"/>
      <c r="HI956" s="46"/>
      <c r="HJ956" s="46"/>
      <c r="HK956" s="46"/>
      <c r="HL956" s="46"/>
      <c r="HM956" s="46"/>
      <c r="HN956" s="46"/>
      <c r="HO956" s="46"/>
      <c r="HP956" s="46"/>
      <c r="HQ956" s="46"/>
      <c r="HR956" s="46"/>
      <c r="HS956" s="46"/>
      <c r="HT956" s="46"/>
      <c r="HU956" s="46"/>
      <c r="HV956" s="46"/>
      <c r="HW956" s="46"/>
      <c r="HX956" s="46"/>
      <c r="HY956" s="46"/>
      <c r="HZ956" s="46"/>
      <c r="IA956" s="46"/>
      <c r="IB956" s="46"/>
      <c r="IC956" s="46"/>
      <c r="ID956" s="46"/>
      <c r="IE956" s="46"/>
      <c r="IF956" s="46"/>
      <c r="IG956" s="46"/>
      <c r="IH956" s="46"/>
      <c r="II956" s="46"/>
      <c r="IJ956" s="46"/>
      <c r="IK956" s="46"/>
      <c r="IL956" s="46"/>
      <c r="IM956" s="46"/>
      <c r="IN956" s="46"/>
      <c r="IO956" s="46"/>
      <c r="IP956" s="46"/>
      <c r="IQ956" s="46"/>
      <c r="IR956" s="46"/>
      <c r="IS956" s="46"/>
      <c r="IT956" s="46"/>
      <c r="IU956" s="46"/>
      <c r="IV956" s="46"/>
      <c r="IW956" s="46"/>
      <c r="IX956" s="46"/>
      <c r="IY956" s="46"/>
      <c r="IZ956" s="46"/>
      <c r="JA956" s="46"/>
      <c r="JB956" s="46"/>
      <c r="JC956" s="46"/>
      <c r="JD956" s="46"/>
      <c r="JE956" s="46"/>
    </row>
    <row r="957" spans="1:265" s="7" customFormat="1" ht="15" customHeight="1" thickBot="1" x14ac:dyDescent="0.25">
      <c r="A957" s="790"/>
      <c r="B957" s="73" t="s">
        <v>454</v>
      </c>
      <c r="C957" s="113"/>
      <c r="D957" s="892" t="s">
        <v>479</v>
      </c>
      <c r="E957" s="900"/>
      <c r="F957" s="472"/>
      <c r="G957" s="473"/>
      <c r="H957" s="186" t="s">
        <v>509</v>
      </c>
      <c r="I957" s="186" t="s">
        <v>1848</v>
      </c>
      <c r="J957" s="186"/>
      <c r="K957" s="229" t="s">
        <v>1136</v>
      </c>
      <c r="L957" s="229" t="s">
        <v>97</v>
      </c>
      <c r="M957" s="397" t="s">
        <v>392</v>
      </c>
      <c r="N957" s="397" t="s">
        <v>98</v>
      </c>
      <c r="O957" s="229" t="s">
        <v>402</v>
      </c>
      <c r="P957" s="2159">
        <f t="shared" si="78"/>
        <v>3</v>
      </c>
      <c r="Q957" s="297">
        <v>3</v>
      </c>
      <c r="R957" s="298"/>
      <c r="S957" s="298"/>
      <c r="T957" s="298"/>
      <c r="U957" s="298"/>
      <c r="V957" s="298"/>
      <c r="W957" s="299"/>
      <c r="X957" s="72"/>
      <c r="Y957" s="72"/>
      <c r="Z957" s="63"/>
      <c r="AA957" s="46"/>
      <c r="AB957" s="46"/>
      <c r="AC957" s="46" t="str">
        <f t="shared" si="84"/>
        <v/>
      </c>
      <c r="AD957" s="46"/>
      <c r="AE957" s="46"/>
      <c r="AF957" s="2111">
        <f t="shared" si="79"/>
        <v>3</v>
      </c>
      <c r="AG957" s="2111">
        <f t="shared" si="80"/>
        <v>0</v>
      </c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  <c r="BP957" s="46"/>
      <c r="BQ957" s="46"/>
      <c r="BR957" s="46"/>
      <c r="BS957" s="46"/>
      <c r="BT957" s="46"/>
      <c r="BU957" s="46"/>
      <c r="BV957" s="46"/>
      <c r="BW957" s="46"/>
      <c r="BX957" s="46"/>
      <c r="BY957" s="46"/>
      <c r="BZ957" s="46"/>
      <c r="CA957" s="46"/>
      <c r="CB957" s="46"/>
      <c r="CC957" s="46"/>
      <c r="CD957" s="46"/>
      <c r="CE957" s="46"/>
      <c r="CF957" s="46"/>
      <c r="CG957" s="46"/>
      <c r="CH957" s="46"/>
      <c r="CI957" s="46"/>
      <c r="CJ957" s="46"/>
      <c r="CK957" s="46"/>
      <c r="CL957" s="46"/>
      <c r="CM957" s="46"/>
      <c r="CN957" s="46"/>
      <c r="CO957" s="46"/>
      <c r="CP957" s="46"/>
      <c r="CQ957" s="46"/>
      <c r="CR957" s="46"/>
      <c r="CS957" s="46"/>
      <c r="CT957" s="46"/>
      <c r="CU957" s="46"/>
      <c r="CV957" s="46"/>
      <c r="CW957" s="46"/>
      <c r="CX957" s="46"/>
      <c r="CY957" s="46"/>
      <c r="CZ957" s="46"/>
      <c r="DA957" s="46"/>
      <c r="DB957" s="46"/>
      <c r="DC957" s="46"/>
      <c r="DD957" s="46"/>
      <c r="DE957" s="46"/>
      <c r="DF957" s="46"/>
      <c r="DG957" s="46"/>
      <c r="DH957" s="46"/>
      <c r="DI957" s="46"/>
      <c r="DJ957" s="46"/>
      <c r="DK957" s="46"/>
      <c r="DL957" s="46"/>
      <c r="DM957" s="46"/>
      <c r="DN957" s="46"/>
      <c r="DO957" s="46"/>
      <c r="DP957" s="46"/>
      <c r="DQ957" s="46"/>
      <c r="DR957" s="46"/>
      <c r="DS957" s="46"/>
      <c r="DT957" s="46"/>
      <c r="DU957" s="46"/>
      <c r="DV957" s="46"/>
      <c r="DW957" s="46"/>
      <c r="DX957" s="46"/>
      <c r="DY957" s="46"/>
      <c r="DZ957" s="46"/>
      <c r="EA957" s="46"/>
      <c r="EB957" s="46"/>
      <c r="EC957" s="46"/>
      <c r="ED957" s="46"/>
      <c r="EE957" s="46"/>
      <c r="EF957" s="46"/>
      <c r="EG957" s="46"/>
      <c r="EH957" s="46"/>
      <c r="EI957" s="46"/>
      <c r="EJ957" s="46"/>
      <c r="EK957" s="46"/>
      <c r="EL957" s="46"/>
      <c r="EM957" s="46"/>
      <c r="EN957" s="46"/>
      <c r="EO957" s="46"/>
      <c r="EP957" s="46"/>
      <c r="EQ957" s="46"/>
      <c r="ER957" s="46"/>
      <c r="ES957" s="46"/>
      <c r="ET957" s="46"/>
      <c r="EU957" s="46"/>
      <c r="EV957" s="46"/>
      <c r="EW957" s="46"/>
      <c r="EX957" s="46"/>
      <c r="EY957" s="46"/>
      <c r="EZ957" s="46"/>
      <c r="FA957" s="46"/>
      <c r="FB957" s="46"/>
      <c r="FC957" s="46"/>
      <c r="FD957" s="46"/>
      <c r="FE957" s="46"/>
      <c r="FF957" s="46"/>
      <c r="FG957" s="46"/>
      <c r="FH957" s="46"/>
      <c r="FI957" s="46"/>
      <c r="FJ957" s="46"/>
      <c r="FK957" s="46"/>
      <c r="FL957" s="46"/>
      <c r="FM957" s="46"/>
      <c r="FN957" s="46"/>
      <c r="FO957" s="46"/>
      <c r="FP957" s="46"/>
      <c r="FQ957" s="46"/>
      <c r="FR957" s="46"/>
      <c r="FS957" s="46"/>
      <c r="FT957" s="46"/>
      <c r="FU957" s="46"/>
      <c r="FV957" s="46"/>
      <c r="FW957" s="46"/>
      <c r="FX957" s="46"/>
      <c r="FY957" s="46"/>
      <c r="FZ957" s="46"/>
      <c r="GA957" s="46"/>
      <c r="GB957" s="46"/>
      <c r="GC957" s="46"/>
      <c r="GD957" s="46"/>
      <c r="GE957" s="46"/>
      <c r="GF957" s="46"/>
      <c r="GG957" s="46"/>
      <c r="GH957" s="46"/>
      <c r="GI957" s="46"/>
      <c r="GJ957" s="46"/>
      <c r="GK957" s="46"/>
      <c r="GL957" s="46"/>
      <c r="GM957" s="46"/>
      <c r="GN957" s="46"/>
      <c r="GO957" s="46"/>
      <c r="GP957" s="46"/>
      <c r="GQ957" s="46"/>
      <c r="GR957" s="46"/>
      <c r="GS957" s="46"/>
      <c r="GT957" s="46"/>
      <c r="GU957" s="46"/>
      <c r="GV957" s="46"/>
      <c r="GW957" s="46"/>
      <c r="GX957" s="46"/>
      <c r="GY957" s="46"/>
      <c r="GZ957" s="46"/>
      <c r="HA957" s="46"/>
      <c r="HB957" s="46"/>
      <c r="HC957" s="46"/>
      <c r="HD957" s="46"/>
      <c r="HE957" s="46"/>
      <c r="HF957" s="46"/>
      <c r="HG957" s="46"/>
      <c r="HH957" s="46"/>
      <c r="HI957" s="46"/>
      <c r="HJ957" s="46"/>
      <c r="HK957" s="46"/>
      <c r="HL957" s="46"/>
      <c r="HM957" s="46"/>
      <c r="HN957" s="46"/>
      <c r="HO957" s="46"/>
      <c r="HP957" s="46"/>
      <c r="HQ957" s="46"/>
      <c r="HR957" s="46"/>
      <c r="HS957" s="46"/>
      <c r="HT957" s="46"/>
      <c r="HU957" s="46"/>
      <c r="HV957" s="46"/>
      <c r="HW957" s="46"/>
      <c r="HX957" s="46"/>
      <c r="HY957" s="46"/>
      <c r="HZ957" s="46"/>
      <c r="IA957" s="46"/>
      <c r="IB957" s="46"/>
      <c r="IC957" s="46"/>
      <c r="ID957" s="46"/>
      <c r="IE957" s="46"/>
      <c r="IF957" s="46"/>
      <c r="IG957" s="46"/>
      <c r="IH957" s="46"/>
      <c r="II957" s="46"/>
      <c r="IJ957" s="46"/>
      <c r="IK957" s="46"/>
      <c r="IL957" s="46"/>
      <c r="IM957" s="46"/>
      <c r="IN957" s="46"/>
      <c r="IO957" s="46"/>
      <c r="IP957" s="46"/>
      <c r="IQ957" s="46"/>
      <c r="IR957" s="46"/>
      <c r="IS957" s="46"/>
      <c r="IT957" s="46"/>
      <c r="IU957" s="46"/>
      <c r="IV957" s="46"/>
      <c r="IW957" s="46"/>
      <c r="IX957" s="46"/>
      <c r="IY957" s="46"/>
      <c r="IZ957" s="46"/>
      <c r="JA957" s="46"/>
      <c r="JB957" s="46"/>
      <c r="JC957" s="46"/>
      <c r="JD957" s="46"/>
      <c r="JE957" s="46"/>
    </row>
    <row r="958" spans="1:265" s="7" customFormat="1" ht="15" customHeight="1" thickBot="1" x14ac:dyDescent="0.25">
      <c r="A958" s="790"/>
      <c r="B958" s="73" t="s">
        <v>454</v>
      </c>
      <c r="C958" s="113"/>
      <c r="D958" s="892" t="s">
        <v>479</v>
      </c>
      <c r="E958" s="900"/>
      <c r="F958" s="472"/>
      <c r="G958" s="473"/>
      <c r="H958" s="186" t="s">
        <v>509</v>
      </c>
      <c r="I958" s="186" t="s">
        <v>1848</v>
      </c>
      <c r="J958" s="186"/>
      <c r="K958" s="229" t="s">
        <v>1275</v>
      </c>
      <c r="L958" s="229" t="s">
        <v>97</v>
      </c>
      <c r="M958" s="397">
        <v>1</v>
      </c>
      <c r="N958" s="397" t="s">
        <v>24</v>
      </c>
      <c r="O958" s="229" t="s">
        <v>402</v>
      </c>
      <c r="P958" s="2159">
        <f t="shared" si="78"/>
        <v>2</v>
      </c>
      <c r="Q958" s="297">
        <v>2</v>
      </c>
      <c r="R958" s="298"/>
      <c r="S958" s="298"/>
      <c r="T958" s="298"/>
      <c r="U958" s="298"/>
      <c r="V958" s="298"/>
      <c r="W958" s="299"/>
      <c r="X958" s="72"/>
      <c r="Y958" s="72"/>
      <c r="Z958" s="63"/>
      <c r="AA958" s="46"/>
      <c r="AB958" s="46"/>
      <c r="AC958" s="46" t="str">
        <f t="shared" si="84"/>
        <v/>
      </c>
      <c r="AD958" s="46"/>
      <c r="AE958" s="46"/>
      <c r="AF958" s="2111">
        <f t="shared" si="79"/>
        <v>2</v>
      </c>
      <c r="AG958" s="2111">
        <f t="shared" si="80"/>
        <v>0</v>
      </c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  <c r="BP958" s="46"/>
      <c r="BQ958" s="46"/>
      <c r="BR958" s="46"/>
      <c r="BS958" s="46"/>
      <c r="BT958" s="46"/>
      <c r="BU958" s="46"/>
      <c r="BV958" s="46"/>
      <c r="BW958" s="46"/>
      <c r="BX958" s="46"/>
      <c r="BY958" s="46"/>
      <c r="BZ958" s="46"/>
      <c r="CA958" s="46"/>
      <c r="CB958" s="46"/>
      <c r="CC958" s="46"/>
      <c r="CD958" s="46"/>
      <c r="CE958" s="46"/>
      <c r="CF958" s="46"/>
      <c r="CG958" s="46"/>
      <c r="CH958" s="46"/>
      <c r="CI958" s="46"/>
      <c r="CJ958" s="46"/>
      <c r="CK958" s="46"/>
      <c r="CL958" s="46"/>
      <c r="CM958" s="46"/>
      <c r="CN958" s="46"/>
      <c r="CO958" s="46"/>
      <c r="CP958" s="46"/>
      <c r="CQ958" s="46"/>
      <c r="CR958" s="46"/>
      <c r="CS958" s="46"/>
      <c r="CT958" s="46"/>
      <c r="CU958" s="46"/>
      <c r="CV958" s="46"/>
      <c r="CW958" s="46"/>
      <c r="CX958" s="46"/>
      <c r="CY958" s="46"/>
      <c r="CZ958" s="46"/>
      <c r="DA958" s="46"/>
      <c r="DB958" s="46"/>
      <c r="DC958" s="46"/>
      <c r="DD958" s="46"/>
      <c r="DE958" s="46"/>
      <c r="DF958" s="46"/>
      <c r="DG958" s="46"/>
      <c r="DH958" s="46"/>
      <c r="DI958" s="46"/>
      <c r="DJ958" s="46"/>
      <c r="DK958" s="46"/>
      <c r="DL958" s="46"/>
      <c r="DM958" s="46"/>
      <c r="DN958" s="46"/>
      <c r="DO958" s="46"/>
      <c r="DP958" s="46"/>
      <c r="DQ958" s="46"/>
      <c r="DR958" s="46"/>
      <c r="DS958" s="46"/>
      <c r="DT958" s="46"/>
      <c r="DU958" s="46"/>
      <c r="DV958" s="46"/>
      <c r="DW958" s="46"/>
      <c r="DX958" s="46"/>
      <c r="DY958" s="46"/>
      <c r="DZ958" s="46"/>
      <c r="EA958" s="46"/>
      <c r="EB958" s="46"/>
      <c r="EC958" s="46"/>
      <c r="ED958" s="46"/>
      <c r="EE958" s="46"/>
      <c r="EF958" s="46"/>
      <c r="EG958" s="46"/>
      <c r="EH958" s="46"/>
      <c r="EI958" s="46"/>
      <c r="EJ958" s="46"/>
      <c r="EK958" s="46"/>
      <c r="EL958" s="46"/>
      <c r="EM958" s="46"/>
      <c r="EN958" s="46"/>
      <c r="EO958" s="46"/>
      <c r="EP958" s="46"/>
      <c r="EQ958" s="46"/>
      <c r="ER958" s="46"/>
      <c r="ES958" s="46"/>
      <c r="ET958" s="46"/>
      <c r="EU958" s="46"/>
      <c r="EV958" s="46"/>
      <c r="EW958" s="46"/>
      <c r="EX958" s="46"/>
      <c r="EY958" s="46"/>
      <c r="EZ958" s="46"/>
      <c r="FA958" s="46"/>
      <c r="FB958" s="46"/>
      <c r="FC958" s="46"/>
      <c r="FD958" s="46"/>
      <c r="FE958" s="46"/>
      <c r="FF958" s="46"/>
      <c r="FG958" s="46"/>
      <c r="FH958" s="46"/>
      <c r="FI958" s="46"/>
      <c r="FJ958" s="46"/>
      <c r="FK958" s="46"/>
      <c r="FL958" s="46"/>
      <c r="FM958" s="46"/>
      <c r="FN958" s="46"/>
      <c r="FO958" s="46"/>
      <c r="FP958" s="46"/>
      <c r="FQ958" s="46"/>
      <c r="FR958" s="46"/>
      <c r="FS958" s="46"/>
      <c r="FT958" s="46"/>
      <c r="FU958" s="46"/>
      <c r="FV958" s="46"/>
      <c r="FW958" s="46"/>
      <c r="FX958" s="46"/>
      <c r="FY958" s="46"/>
      <c r="FZ958" s="46"/>
      <c r="GA958" s="46"/>
      <c r="GB958" s="46"/>
      <c r="GC958" s="46"/>
      <c r="GD958" s="46"/>
      <c r="GE958" s="46"/>
      <c r="GF958" s="46"/>
      <c r="GG958" s="46"/>
      <c r="GH958" s="46"/>
      <c r="GI958" s="46"/>
      <c r="GJ958" s="46"/>
      <c r="GK958" s="46"/>
      <c r="GL958" s="46"/>
      <c r="GM958" s="46"/>
      <c r="GN958" s="46"/>
      <c r="GO958" s="46"/>
      <c r="GP958" s="46"/>
      <c r="GQ958" s="46"/>
      <c r="GR958" s="46"/>
      <c r="GS958" s="46"/>
      <c r="GT958" s="46"/>
      <c r="GU958" s="46"/>
      <c r="GV958" s="46"/>
      <c r="GW958" s="46"/>
      <c r="GX958" s="46"/>
      <c r="GY958" s="46"/>
      <c r="GZ958" s="46"/>
      <c r="HA958" s="46"/>
      <c r="HB958" s="46"/>
      <c r="HC958" s="46"/>
      <c r="HD958" s="46"/>
      <c r="HE958" s="46"/>
      <c r="HF958" s="46"/>
      <c r="HG958" s="46"/>
      <c r="HH958" s="46"/>
      <c r="HI958" s="46"/>
      <c r="HJ958" s="46"/>
      <c r="HK958" s="46"/>
      <c r="HL958" s="46"/>
      <c r="HM958" s="46"/>
      <c r="HN958" s="46"/>
      <c r="HO958" s="46"/>
      <c r="HP958" s="46"/>
      <c r="HQ958" s="46"/>
      <c r="HR958" s="46"/>
      <c r="HS958" s="46"/>
      <c r="HT958" s="46"/>
      <c r="HU958" s="46"/>
      <c r="HV958" s="46"/>
      <c r="HW958" s="46"/>
      <c r="HX958" s="46"/>
      <c r="HY958" s="46"/>
      <c r="HZ958" s="46"/>
      <c r="IA958" s="46"/>
      <c r="IB958" s="46"/>
      <c r="IC958" s="46"/>
      <c r="ID958" s="46"/>
      <c r="IE958" s="46"/>
      <c r="IF958" s="46"/>
      <c r="IG958" s="46"/>
      <c r="IH958" s="46"/>
      <c r="II958" s="46"/>
      <c r="IJ958" s="46"/>
      <c r="IK958" s="46"/>
      <c r="IL958" s="46"/>
      <c r="IM958" s="46"/>
      <c r="IN958" s="46"/>
      <c r="IO958" s="46"/>
      <c r="IP958" s="46"/>
      <c r="IQ958" s="46"/>
      <c r="IR958" s="46"/>
      <c r="IS958" s="46"/>
      <c r="IT958" s="46"/>
      <c r="IU958" s="46"/>
      <c r="IV958" s="46"/>
      <c r="IW958" s="46"/>
      <c r="IX958" s="46"/>
      <c r="IY958" s="46"/>
      <c r="IZ958" s="46"/>
      <c r="JA958" s="46"/>
      <c r="JB958" s="46"/>
      <c r="JC958" s="46"/>
      <c r="JD958" s="46"/>
      <c r="JE958" s="46"/>
    </row>
    <row r="959" spans="1:265" s="7" customFormat="1" ht="15" customHeight="1" thickBot="1" x14ac:dyDescent="0.25">
      <c r="A959" s="790"/>
      <c r="B959" s="73" t="s">
        <v>454</v>
      </c>
      <c r="C959" s="113"/>
      <c r="D959" s="892" t="s">
        <v>479</v>
      </c>
      <c r="E959" s="900"/>
      <c r="F959" s="472"/>
      <c r="G959" s="473"/>
      <c r="H959" s="208" t="s">
        <v>509</v>
      </c>
      <c r="I959" s="208" t="s">
        <v>1848</v>
      </c>
      <c r="J959" s="208"/>
      <c r="K959" s="235" t="s">
        <v>1275</v>
      </c>
      <c r="L959" s="235" t="s">
        <v>97</v>
      </c>
      <c r="M959" s="524">
        <v>1</v>
      </c>
      <c r="N959" s="524" t="s">
        <v>98</v>
      </c>
      <c r="O959" s="235" t="s">
        <v>402</v>
      </c>
      <c r="P959" s="2159">
        <f t="shared" si="78"/>
        <v>2</v>
      </c>
      <c r="Q959" s="300">
        <v>2</v>
      </c>
      <c r="R959" s="301"/>
      <c r="S959" s="301"/>
      <c r="T959" s="301"/>
      <c r="U959" s="301"/>
      <c r="V959" s="301"/>
      <c r="W959" s="302"/>
      <c r="X959" s="72"/>
      <c r="Y959" s="72"/>
      <c r="Z959" s="63"/>
      <c r="AA959" s="46"/>
      <c r="AB959" s="46"/>
      <c r="AC959" s="46" t="str">
        <f t="shared" si="84"/>
        <v/>
      </c>
      <c r="AD959" s="46"/>
      <c r="AE959" s="46"/>
      <c r="AF959" s="2111">
        <f t="shared" si="79"/>
        <v>2</v>
      </c>
      <c r="AG959" s="2111">
        <f t="shared" si="80"/>
        <v>0</v>
      </c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  <c r="BP959" s="46"/>
      <c r="BQ959" s="46"/>
      <c r="BR959" s="46"/>
      <c r="BS959" s="46"/>
      <c r="BT959" s="46"/>
      <c r="BU959" s="46"/>
      <c r="BV959" s="46"/>
      <c r="BW959" s="46"/>
      <c r="BX959" s="46"/>
      <c r="BY959" s="46"/>
      <c r="BZ959" s="46"/>
      <c r="CA959" s="46"/>
      <c r="CB959" s="46"/>
      <c r="CC959" s="46"/>
      <c r="CD959" s="46"/>
      <c r="CE959" s="46"/>
      <c r="CF959" s="46"/>
      <c r="CG959" s="46"/>
      <c r="CH959" s="46"/>
      <c r="CI959" s="46"/>
      <c r="CJ959" s="46"/>
      <c r="CK959" s="46"/>
      <c r="CL959" s="46"/>
      <c r="CM959" s="46"/>
      <c r="CN959" s="46"/>
      <c r="CO959" s="46"/>
      <c r="CP959" s="46"/>
      <c r="CQ959" s="46"/>
      <c r="CR959" s="46"/>
      <c r="CS959" s="46"/>
      <c r="CT959" s="46"/>
      <c r="CU959" s="46"/>
      <c r="CV959" s="46"/>
      <c r="CW959" s="46"/>
      <c r="CX959" s="46"/>
      <c r="CY959" s="46"/>
      <c r="CZ959" s="46"/>
      <c r="DA959" s="46"/>
      <c r="DB959" s="46"/>
      <c r="DC959" s="46"/>
      <c r="DD959" s="46"/>
      <c r="DE959" s="46"/>
      <c r="DF959" s="46"/>
      <c r="DG959" s="46"/>
      <c r="DH959" s="46"/>
      <c r="DI959" s="46"/>
      <c r="DJ959" s="46"/>
      <c r="DK959" s="46"/>
      <c r="DL959" s="46"/>
      <c r="DM959" s="46"/>
      <c r="DN959" s="46"/>
      <c r="DO959" s="46"/>
      <c r="DP959" s="46"/>
      <c r="DQ959" s="46"/>
      <c r="DR959" s="46"/>
      <c r="DS959" s="46"/>
      <c r="DT959" s="46"/>
      <c r="DU959" s="46"/>
      <c r="DV959" s="46"/>
      <c r="DW959" s="46"/>
      <c r="DX959" s="46"/>
      <c r="DY959" s="46"/>
      <c r="DZ959" s="46"/>
      <c r="EA959" s="46"/>
      <c r="EB959" s="46"/>
      <c r="EC959" s="46"/>
      <c r="ED959" s="46"/>
      <c r="EE959" s="46"/>
      <c r="EF959" s="46"/>
      <c r="EG959" s="46"/>
      <c r="EH959" s="46"/>
      <c r="EI959" s="46"/>
      <c r="EJ959" s="46"/>
      <c r="EK959" s="46"/>
      <c r="EL959" s="46"/>
      <c r="EM959" s="46"/>
      <c r="EN959" s="46"/>
      <c r="EO959" s="46"/>
      <c r="EP959" s="46"/>
      <c r="EQ959" s="46"/>
      <c r="ER959" s="46"/>
      <c r="ES959" s="46"/>
      <c r="ET959" s="46"/>
      <c r="EU959" s="46"/>
      <c r="EV959" s="46"/>
      <c r="EW959" s="46"/>
      <c r="EX959" s="46"/>
      <c r="EY959" s="46"/>
      <c r="EZ959" s="46"/>
      <c r="FA959" s="46"/>
      <c r="FB959" s="46"/>
      <c r="FC959" s="46"/>
      <c r="FD959" s="46"/>
      <c r="FE959" s="46"/>
      <c r="FF959" s="46"/>
      <c r="FG959" s="46"/>
      <c r="FH959" s="46"/>
      <c r="FI959" s="46"/>
      <c r="FJ959" s="46"/>
      <c r="FK959" s="46"/>
      <c r="FL959" s="46"/>
      <c r="FM959" s="46"/>
      <c r="FN959" s="46"/>
      <c r="FO959" s="46"/>
      <c r="FP959" s="46"/>
      <c r="FQ959" s="46"/>
      <c r="FR959" s="46"/>
      <c r="FS959" s="46"/>
      <c r="FT959" s="46"/>
      <c r="FU959" s="46"/>
      <c r="FV959" s="46"/>
      <c r="FW959" s="46"/>
      <c r="FX959" s="46"/>
      <c r="FY959" s="46"/>
      <c r="FZ959" s="46"/>
      <c r="GA959" s="46"/>
      <c r="GB959" s="46"/>
      <c r="GC959" s="46"/>
      <c r="GD959" s="46"/>
      <c r="GE959" s="46"/>
      <c r="GF959" s="46"/>
      <c r="GG959" s="46"/>
      <c r="GH959" s="46"/>
      <c r="GI959" s="46"/>
      <c r="GJ959" s="46"/>
      <c r="GK959" s="46"/>
      <c r="GL959" s="46"/>
      <c r="GM959" s="46"/>
      <c r="GN959" s="46"/>
      <c r="GO959" s="46"/>
      <c r="GP959" s="46"/>
      <c r="GQ959" s="46"/>
      <c r="GR959" s="46"/>
      <c r="GS959" s="46"/>
      <c r="GT959" s="46"/>
      <c r="GU959" s="46"/>
      <c r="GV959" s="46"/>
      <c r="GW959" s="46"/>
      <c r="GX959" s="46"/>
      <c r="GY959" s="46"/>
      <c r="GZ959" s="46"/>
      <c r="HA959" s="46"/>
      <c r="HB959" s="46"/>
      <c r="HC959" s="46"/>
      <c r="HD959" s="46"/>
      <c r="HE959" s="46"/>
      <c r="HF959" s="46"/>
      <c r="HG959" s="46"/>
      <c r="HH959" s="46"/>
      <c r="HI959" s="46"/>
      <c r="HJ959" s="46"/>
      <c r="HK959" s="46"/>
      <c r="HL959" s="46"/>
      <c r="HM959" s="46"/>
      <c r="HN959" s="46"/>
      <c r="HO959" s="46"/>
      <c r="HP959" s="46"/>
      <c r="HQ959" s="46"/>
      <c r="HR959" s="46"/>
      <c r="HS959" s="46"/>
      <c r="HT959" s="46"/>
      <c r="HU959" s="46"/>
      <c r="HV959" s="46"/>
      <c r="HW959" s="46"/>
      <c r="HX959" s="46"/>
      <c r="HY959" s="46"/>
      <c r="HZ959" s="46"/>
      <c r="IA959" s="46"/>
      <c r="IB959" s="46"/>
      <c r="IC959" s="46"/>
      <c r="ID959" s="46"/>
      <c r="IE959" s="46"/>
      <c r="IF959" s="46"/>
      <c r="IG959" s="46"/>
      <c r="IH959" s="46"/>
      <c r="II959" s="46"/>
      <c r="IJ959" s="46"/>
      <c r="IK959" s="46"/>
      <c r="IL959" s="46"/>
      <c r="IM959" s="46"/>
      <c r="IN959" s="46"/>
      <c r="IO959" s="46"/>
      <c r="IP959" s="46"/>
      <c r="IQ959" s="46"/>
      <c r="IR959" s="46"/>
      <c r="IS959" s="46"/>
      <c r="IT959" s="46"/>
      <c r="IU959" s="46"/>
      <c r="IV959" s="46"/>
      <c r="IW959" s="46"/>
      <c r="IX959" s="46"/>
      <c r="IY959" s="46"/>
      <c r="IZ959" s="46"/>
      <c r="JA959" s="46"/>
      <c r="JB959" s="46"/>
      <c r="JC959" s="46"/>
      <c r="JD959" s="46"/>
      <c r="JE959" s="46"/>
    </row>
    <row r="960" spans="1:265" s="788" customFormat="1" ht="15" customHeight="1" thickBot="1" x14ac:dyDescent="0.25">
      <c r="A960" s="790"/>
      <c r="B960" s="73" t="s">
        <v>454</v>
      </c>
      <c r="C960" s="113"/>
      <c r="D960" s="892" t="s">
        <v>479</v>
      </c>
      <c r="E960" s="900"/>
      <c r="F960" s="472"/>
      <c r="G960" s="473"/>
      <c r="H960" s="186" t="s">
        <v>509</v>
      </c>
      <c r="I960" s="186" t="s">
        <v>1848</v>
      </c>
      <c r="J960" s="186"/>
      <c r="K960" s="229" t="s">
        <v>1137</v>
      </c>
      <c r="L960" s="229" t="s">
        <v>97</v>
      </c>
      <c r="M960" s="397" t="s">
        <v>393</v>
      </c>
      <c r="N960" s="397" t="s">
        <v>24</v>
      </c>
      <c r="O960" s="229" t="s">
        <v>402</v>
      </c>
      <c r="P960" s="2159">
        <f t="shared" si="78"/>
        <v>3</v>
      </c>
      <c r="Q960" s="297">
        <v>3</v>
      </c>
      <c r="R960" s="298"/>
      <c r="S960" s="298"/>
      <c r="T960" s="298"/>
      <c r="U960" s="298"/>
      <c r="V960" s="298"/>
      <c r="W960" s="299"/>
      <c r="X960" s="790"/>
      <c r="Y960" s="790"/>
      <c r="Z960" s="63"/>
      <c r="AA960" s="789"/>
      <c r="AB960" s="789"/>
      <c r="AC960" s="789" t="str">
        <f t="shared" si="84"/>
        <v/>
      </c>
      <c r="AD960" s="789"/>
      <c r="AE960" s="789"/>
      <c r="AF960" s="2111">
        <f t="shared" si="79"/>
        <v>3</v>
      </c>
      <c r="AG960" s="2111">
        <f t="shared" si="80"/>
        <v>0</v>
      </c>
      <c r="AH960" s="789"/>
      <c r="AI960" s="789"/>
      <c r="AJ960" s="789"/>
      <c r="AK960" s="789"/>
      <c r="AL960" s="789"/>
      <c r="AM960" s="789"/>
      <c r="AN960" s="789"/>
      <c r="AO960" s="789"/>
      <c r="AP960" s="789"/>
      <c r="AQ960" s="789"/>
      <c r="AR960" s="789"/>
      <c r="AS960" s="789"/>
      <c r="AT960" s="789"/>
      <c r="AU960" s="789"/>
      <c r="AV960" s="789"/>
      <c r="AW960" s="789"/>
      <c r="AX960" s="789"/>
      <c r="AY960" s="789"/>
      <c r="AZ960" s="789"/>
      <c r="BA960" s="789"/>
      <c r="BB960" s="789"/>
      <c r="BC960" s="789"/>
      <c r="BD960" s="789"/>
      <c r="BE960" s="789"/>
      <c r="BF960" s="789"/>
      <c r="BG960" s="789"/>
      <c r="BH960" s="789"/>
      <c r="BI960" s="789"/>
      <c r="BJ960" s="789"/>
      <c r="BK960" s="789"/>
      <c r="BL960" s="789"/>
      <c r="BM960" s="789"/>
      <c r="BN960" s="789"/>
      <c r="BO960" s="789"/>
      <c r="BP960" s="789"/>
      <c r="BQ960" s="789"/>
      <c r="BR960" s="789"/>
      <c r="BS960" s="789"/>
      <c r="BT960" s="789"/>
      <c r="BU960" s="789"/>
      <c r="BV960" s="789"/>
      <c r="BW960" s="789"/>
      <c r="BX960" s="789"/>
      <c r="BY960" s="789"/>
      <c r="BZ960" s="789"/>
      <c r="CA960" s="789"/>
      <c r="CB960" s="789"/>
      <c r="CC960" s="789"/>
      <c r="CD960" s="789"/>
      <c r="CE960" s="789"/>
      <c r="CF960" s="789"/>
      <c r="CG960" s="789"/>
      <c r="CH960" s="789"/>
      <c r="CI960" s="789"/>
      <c r="CJ960" s="789"/>
      <c r="CK960" s="789"/>
      <c r="CL960" s="789"/>
      <c r="CM960" s="789"/>
      <c r="CN960" s="789"/>
      <c r="CO960" s="789"/>
      <c r="CP960" s="789"/>
      <c r="CQ960" s="789"/>
      <c r="CR960" s="789"/>
      <c r="CS960" s="789"/>
      <c r="CT960" s="789"/>
      <c r="CU960" s="789"/>
      <c r="CV960" s="789"/>
      <c r="CW960" s="789"/>
      <c r="CX960" s="789"/>
      <c r="CY960" s="789"/>
      <c r="CZ960" s="789"/>
      <c r="DA960" s="789"/>
      <c r="DB960" s="789"/>
      <c r="DC960" s="789"/>
      <c r="DD960" s="789"/>
      <c r="DE960" s="789"/>
      <c r="DF960" s="789"/>
      <c r="DG960" s="789"/>
      <c r="DH960" s="789"/>
      <c r="DI960" s="789"/>
      <c r="DJ960" s="789"/>
      <c r="DK960" s="789"/>
      <c r="DL960" s="789"/>
      <c r="DM960" s="789"/>
      <c r="DN960" s="789"/>
      <c r="DO960" s="789"/>
      <c r="DP960" s="789"/>
      <c r="DQ960" s="789"/>
      <c r="DR960" s="789"/>
      <c r="DS960" s="789"/>
      <c r="DT960" s="789"/>
      <c r="DU960" s="789"/>
      <c r="DV960" s="789"/>
      <c r="DW960" s="789"/>
      <c r="DX960" s="789"/>
      <c r="DY960" s="789"/>
      <c r="DZ960" s="789"/>
      <c r="EA960" s="789"/>
      <c r="EB960" s="789"/>
      <c r="EC960" s="789"/>
      <c r="ED960" s="789"/>
      <c r="EE960" s="789"/>
      <c r="EF960" s="789"/>
      <c r="EG960" s="789"/>
      <c r="EH960" s="789"/>
      <c r="EI960" s="789"/>
      <c r="EJ960" s="789"/>
      <c r="EK960" s="789"/>
      <c r="EL960" s="789"/>
      <c r="EM960" s="789"/>
      <c r="EN960" s="789"/>
      <c r="EO960" s="789"/>
      <c r="EP960" s="789"/>
      <c r="EQ960" s="789"/>
      <c r="ER960" s="789"/>
      <c r="ES960" s="789"/>
      <c r="ET960" s="789"/>
      <c r="EU960" s="789"/>
      <c r="EV960" s="789"/>
      <c r="EW960" s="789"/>
      <c r="EX960" s="789"/>
      <c r="EY960" s="789"/>
      <c r="EZ960" s="789"/>
      <c r="FA960" s="789"/>
      <c r="FB960" s="789"/>
      <c r="FC960" s="789"/>
      <c r="FD960" s="789"/>
      <c r="FE960" s="789"/>
      <c r="FF960" s="789"/>
      <c r="FG960" s="789"/>
      <c r="FH960" s="789"/>
      <c r="FI960" s="789"/>
      <c r="FJ960" s="789"/>
      <c r="FK960" s="789"/>
      <c r="FL960" s="789"/>
      <c r="FM960" s="789"/>
      <c r="FN960" s="789"/>
      <c r="FO960" s="789"/>
      <c r="FP960" s="789"/>
      <c r="FQ960" s="789"/>
      <c r="FR960" s="789"/>
      <c r="FS960" s="789"/>
      <c r="FT960" s="789"/>
      <c r="FU960" s="789"/>
      <c r="FV960" s="789"/>
      <c r="FW960" s="789"/>
      <c r="FX960" s="789"/>
      <c r="FY960" s="789"/>
      <c r="FZ960" s="789"/>
      <c r="GA960" s="789"/>
      <c r="GB960" s="789"/>
      <c r="GC960" s="789"/>
      <c r="GD960" s="789"/>
      <c r="GE960" s="789"/>
      <c r="GF960" s="789"/>
      <c r="GG960" s="789"/>
      <c r="GH960" s="789"/>
      <c r="GI960" s="789"/>
      <c r="GJ960" s="789"/>
      <c r="GK960" s="789"/>
      <c r="GL960" s="789"/>
      <c r="GM960" s="789"/>
      <c r="GN960" s="789"/>
      <c r="GO960" s="789"/>
      <c r="GP960" s="789"/>
      <c r="GQ960" s="789"/>
      <c r="GR960" s="789"/>
      <c r="GS960" s="789"/>
      <c r="GT960" s="789"/>
      <c r="GU960" s="789"/>
      <c r="GV960" s="789"/>
      <c r="GW960" s="789"/>
      <c r="GX960" s="789"/>
      <c r="GY960" s="789"/>
      <c r="GZ960" s="789"/>
      <c r="HA960" s="789"/>
      <c r="HB960" s="789"/>
      <c r="HC960" s="789"/>
      <c r="HD960" s="789"/>
      <c r="HE960" s="789"/>
      <c r="HF960" s="789"/>
      <c r="HG960" s="789"/>
      <c r="HH960" s="789"/>
      <c r="HI960" s="789"/>
      <c r="HJ960" s="789"/>
      <c r="HK960" s="789"/>
      <c r="HL960" s="789"/>
      <c r="HM960" s="789"/>
      <c r="HN960" s="789"/>
      <c r="HO960" s="789"/>
      <c r="HP960" s="789"/>
      <c r="HQ960" s="789"/>
      <c r="HR960" s="789"/>
      <c r="HS960" s="789"/>
      <c r="HT960" s="789"/>
      <c r="HU960" s="789"/>
      <c r="HV960" s="789"/>
      <c r="HW960" s="789"/>
      <c r="HX960" s="789"/>
      <c r="HY960" s="789"/>
      <c r="HZ960" s="789"/>
      <c r="IA960" s="789"/>
      <c r="IB960" s="789"/>
      <c r="IC960" s="789"/>
      <c r="ID960" s="789"/>
      <c r="IE960" s="789"/>
      <c r="IF960" s="789"/>
      <c r="IG960" s="789"/>
      <c r="IH960" s="789"/>
      <c r="II960" s="789"/>
      <c r="IJ960" s="789"/>
      <c r="IK960" s="789"/>
      <c r="IL960" s="789"/>
      <c r="IM960" s="789"/>
      <c r="IN960" s="789"/>
      <c r="IO960" s="789"/>
      <c r="IP960" s="789"/>
      <c r="IQ960" s="789"/>
      <c r="IR960" s="789"/>
      <c r="IS960" s="789"/>
      <c r="IT960" s="789"/>
      <c r="IU960" s="789"/>
      <c r="IV960" s="789"/>
      <c r="IW960" s="789"/>
      <c r="IX960" s="789"/>
      <c r="IY960" s="789"/>
      <c r="IZ960" s="789"/>
      <c r="JA960" s="789"/>
      <c r="JB960" s="789"/>
      <c r="JC960" s="789"/>
      <c r="JD960" s="789"/>
      <c r="JE960" s="789"/>
    </row>
    <row r="961" spans="1:265" s="7" customFormat="1" ht="15" customHeight="1" thickBot="1" x14ac:dyDescent="0.25">
      <c r="A961" s="790"/>
      <c r="B961" s="73" t="s">
        <v>454</v>
      </c>
      <c r="C961" s="113"/>
      <c r="D961" s="892" t="s">
        <v>479</v>
      </c>
      <c r="E961" s="900"/>
      <c r="F961" s="472"/>
      <c r="G961" s="473"/>
      <c r="H961" s="186" t="s">
        <v>509</v>
      </c>
      <c r="I961" s="186" t="s">
        <v>1848</v>
      </c>
      <c r="J961" s="186"/>
      <c r="K961" s="229" t="s">
        <v>1137</v>
      </c>
      <c r="L961" s="229" t="s">
        <v>97</v>
      </c>
      <c r="M961" s="397" t="s">
        <v>393</v>
      </c>
      <c r="N961" s="397" t="s">
        <v>98</v>
      </c>
      <c r="O961" s="229" t="s">
        <v>402</v>
      </c>
      <c r="P961" s="2159">
        <f t="shared" si="78"/>
        <v>3</v>
      </c>
      <c r="Q961" s="297">
        <v>3</v>
      </c>
      <c r="R961" s="298"/>
      <c r="S961" s="298"/>
      <c r="T961" s="298"/>
      <c r="U961" s="298"/>
      <c r="V961" s="298"/>
      <c r="W961" s="299"/>
      <c r="X961" s="274"/>
      <c r="Y961" s="274"/>
      <c r="Z961" s="63"/>
      <c r="AA961" s="46"/>
      <c r="AB961" s="46"/>
      <c r="AC961" s="46" t="str">
        <f t="shared" si="84"/>
        <v/>
      </c>
      <c r="AD961" s="46"/>
      <c r="AE961" s="46"/>
      <c r="AF961" s="2111">
        <f t="shared" si="79"/>
        <v>3</v>
      </c>
      <c r="AG961" s="2111">
        <f t="shared" si="80"/>
        <v>0</v>
      </c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  <c r="BP961" s="46"/>
      <c r="BQ961" s="46"/>
      <c r="BR961" s="46"/>
      <c r="BS961" s="46"/>
      <c r="BT961" s="46"/>
      <c r="BU961" s="46"/>
      <c r="BV961" s="46"/>
      <c r="BW961" s="46"/>
      <c r="BX961" s="46"/>
      <c r="BY961" s="46"/>
      <c r="BZ961" s="46"/>
      <c r="CA961" s="46"/>
      <c r="CB961" s="46"/>
      <c r="CC961" s="46"/>
      <c r="CD961" s="46"/>
      <c r="CE961" s="46"/>
      <c r="CF961" s="46"/>
      <c r="CG961" s="46"/>
      <c r="CH961" s="46"/>
      <c r="CI961" s="46"/>
      <c r="CJ961" s="46"/>
      <c r="CK961" s="46"/>
      <c r="CL961" s="46"/>
      <c r="CM961" s="46"/>
      <c r="CN961" s="46"/>
      <c r="CO961" s="46"/>
      <c r="CP961" s="46"/>
      <c r="CQ961" s="46"/>
      <c r="CR961" s="46"/>
      <c r="CS961" s="46"/>
      <c r="CT961" s="46"/>
      <c r="CU961" s="46"/>
      <c r="CV961" s="46"/>
      <c r="CW961" s="46"/>
      <c r="CX961" s="46"/>
      <c r="CY961" s="46"/>
      <c r="CZ961" s="46"/>
      <c r="DA961" s="46"/>
      <c r="DB961" s="46"/>
      <c r="DC961" s="46"/>
      <c r="DD961" s="46"/>
      <c r="DE961" s="46"/>
      <c r="DF961" s="46"/>
      <c r="DG961" s="46"/>
      <c r="DH961" s="46"/>
      <c r="DI961" s="46"/>
      <c r="DJ961" s="46"/>
      <c r="DK961" s="46"/>
      <c r="DL961" s="46"/>
      <c r="DM961" s="46"/>
      <c r="DN961" s="46"/>
      <c r="DO961" s="46"/>
      <c r="DP961" s="46"/>
      <c r="DQ961" s="46"/>
      <c r="DR961" s="46"/>
      <c r="DS961" s="46"/>
      <c r="DT961" s="46"/>
      <c r="DU961" s="46"/>
      <c r="DV961" s="46"/>
      <c r="DW961" s="46"/>
      <c r="DX961" s="46"/>
      <c r="DY961" s="46"/>
      <c r="DZ961" s="46"/>
      <c r="EA961" s="46"/>
      <c r="EB961" s="46"/>
      <c r="EC961" s="46"/>
      <c r="ED961" s="46"/>
      <c r="EE961" s="46"/>
      <c r="EF961" s="46"/>
      <c r="EG961" s="46"/>
      <c r="EH961" s="46"/>
      <c r="EI961" s="46"/>
      <c r="EJ961" s="46"/>
      <c r="EK961" s="46"/>
      <c r="EL961" s="46"/>
      <c r="EM961" s="46"/>
      <c r="EN961" s="46"/>
      <c r="EO961" s="46"/>
      <c r="EP961" s="46"/>
      <c r="EQ961" s="46"/>
      <c r="ER961" s="46"/>
      <c r="ES961" s="46"/>
      <c r="ET961" s="46"/>
      <c r="EU961" s="46"/>
      <c r="EV961" s="46"/>
      <c r="EW961" s="46"/>
      <c r="EX961" s="46"/>
      <c r="EY961" s="46"/>
      <c r="EZ961" s="46"/>
      <c r="FA961" s="46"/>
      <c r="FB961" s="46"/>
      <c r="FC961" s="46"/>
      <c r="FD961" s="46"/>
      <c r="FE961" s="46"/>
      <c r="FF961" s="46"/>
      <c r="FG961" s="46"/>
      <c r="FH961" s="46"/>
      <c r="FI961" s="46"/>
      <c r="FJ961" s="46"/>
      <c r="FK961" s="46"/>
      <c r="FL961" s="46"/>
      <c r="FM961" s="46"/>
      <c r="FN961" s="46"/>
      <c r="FO961" s="46"/>
      <c r="FP961" s="46"/>
      <c r="FQ961" s="46"/>
      <c r="FR961" s="46"/>
      <c r="FS961" s="46"/>
      <c r="FT961" s="46"/>
      <c r="FU961" s="46"/>
      <c r="FV961" s="46"/>
      <c r="FW961" s="46"/>
      <c r="FX961" s="46"/>
      <c r="FY961" s="46"/>
      <c r="FZ961" s="46"/>
      <c r="GA961" s="46"/>
      <c r="GB961" s="46"/>
      <c r="GC961" s="46"/>
      <c r="GD961" s="46"/>
      <c r="GE961" s="46"/>
      <c r="GF961" s="46"/>
      <c r="GG961" s="46"/>
      <c r="GH961" s="46"/>
      <c r="GI961" s="46"/>
      <c r="GJ961" s="46"/>
      <c r="GK961" s="46"/>
      <c r="GL961" s="46"/>
      <c r="GM961" s="46"/>
      <c r="GN961" s="46"/>
      <c r="GO961" s="46"/>
      <c r="GP961" s="46"/>
      <c r="GQ961" s="46"/>
      <c r="GR961" s="46"/>
      <c r="GS961" s="46"/>
      <c r="GT961" s="46"/>
      <c r="GU961" s="46"/>
      <c r="GV961" s="46"/>
      <c r="GW961" s="46"/>
      <c r="GX961" s="46"/>
      <c r="GY961" s="46"/>
      <c r="GZ961" s="46"/>
      <c r="HA961" s="46"/>
      <c r="HB961" s="46"/>
      <c r="HC961" s="46"/>
      <c r="HD961" s="46"/>
      <c r="HE961" s="46"/>
      <c r="HF961" s="46"/>
      <c r="HG961" s="46"/>
      <c r="HH961" s="46"/>
      <c r="HI961" s="46"/>
      <c r="HJ961" s="46"/>
      <c r="HK961" s="46"/>
      <c r="HL961" s="46"/>
      <c r="HM961" s="46"/>
      <c r="HN961" s="46"/>
      <c r="HO961" s="46"/>
      <c r="HP961" s="46"/>
      <c r="HQ961" s="46"/>
      <c r="HR961" s="46"/>
      <c r="HS961" s="46"/>
      <c r="HT961" s="46"/>
      <c r="HU961" s="46"/>
      <c r="HV961" s="46"/>
      <c r="HW961" s="46"/>
      <c r="HX961" s="46"/>
      <c r="HY961" s="46"/>
      <c r="HZ961" s="46"/>
      <c r="IA961" s="46"/>
      <c r="IB961" s="46"/>
      <c r="IC961" s="46"/>
      <c r="ID961" s="46"/>
      <c r="IE961" s="46"/>
      <c r="IF961" s="46"/>
      <c r="IG961" s="46"/>
      <c r="IH961" s="46"/>
      <c r="II961" s="46"/>
      <c r="IJ961" s="46"/>
      <c r="IK961" s="46"/>
      <c r="IL961" s="46"/>
      <c r="IM961" s="46"/>
      <c r="IN961" s="46"/>
      <c r="IO961" s="46"/>
      <c r="IP961" s="46"/>
      <c r="IQ961" s="46"/>
      <c r="IR961" s="46"/>
      <c r="IS961" s="46"/>
      <c r="IT961" s="46"/>
      <c r="IU961" s="46"/>
      <c r="IV961" s="46"/>
      <c r="IW961" s="46"/>
      <c r="IX961" s="46"/>
      <c r="IY961" s="46"/>
      <c r="IZ961" s="46"/>
      <c r="JA961" s="46"/>
      <c r="JB961" s="46"/>
      <c r="JC961" s="46"/>
      <c r="JD961" s="46"/>
      <c r="JE961" s="46"/>
    </row>
    <row r="962" spans="1:265" s="7" customFormat="1" ht="15" customHeight="1" thickBot="1" x14ac:dyDescent="0.25">
      <c r="A962" s="790"/>
      <c r="B962" s="73" t="s">
        <v>454</v>
      </c>
      <c r="C962" s="113"/>
      <c r="D962" s="892" t="s">
        <v>479</v>
      </c>
      <c r="E962" s="900"/>
      <c r="F962" s="472"/>
      <c r="G962" s="473"/>
      <c r="H962" s="186" t="s">
        <v>509</v>
      </c>
      <c r="I962" s="186" t="s">
        <v>511</v>
      </c>
      <c r="J962" s="1766" t="s">
        <v>1424</v>
      </c>
      <c r="K962" s="229" t="s">
        <v>1558</v>
      </c>
      <c r="L962" s="229"/>
      <c r="M962" s="397"/>
      <c r="N962" s="397"/>
      <c r="O962" s="229"/>
      <c r="P962" s="2159">
        <f t="shared" si="78"/>
        <v>0</v>
      </c>
      <c r="Q962" s="297"/>
      <c r="R962" s="298"/>
      <c r="S962" s="298"/>
      <c r="T962" s="298"/>
      <c r="U962" s="298"/>
      <c r="V962" s="298"/>
      <c r="W962" s="299">
        <v>2</v>
      </c>
      <c r="X962" s="274"/>
      <c r="Y962" s="274"/>
      <c r="Z962" s="63"/>
      <c r="AA962" s="46"/>
      <c r="AB962" s="46"/>
      <c r="AC962" s="46" t="str">
        <f t="shared" si="84"/>
        <v/>
      </c>
      <c r="AD962" s="46"/>
      <c r="AE962" s="46"/>
      <c r="AF962" s="2111">
        <f t="shared" si="79"/>
        <v>0</v>
      </c>
      <c r="AG962" s="2111">
        <f t="shared" si="80"/>
        <v>2</v>
      </c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  <c r="BP962" s="46"/>
      <c r="BQ962" s="46"/>
      <c r="BR962" s="46"/>
      <c r="BS962" s="46"/>
      <c r="BT962" s="46"/>
      <c r="BU962" s="46"/>
      <c r="BV962" s="46"/>
      <c r="BW962" s="46"/>
      <c r="BX962" s="46"/>
      <c r="BY962" s="46"/>
      <c r="BZ962" s="46"/>
      <c r="CA962" s="46"/>
      <c r="CB962" s="46"/>
      <c r="CC962" s="46"/>
      <c r="CD962" s="46"/>
      <c r="CE962" s="46"/>
      <c r="CF962" s="46"/>
      <c r="CG962" s="46"/>
      <c r="CH962" s="46"/>
      <c r="CI962" s="46"/>
      <c r="CJ962" s="46"/>
      <c r="CK962" s="46"/>
      <c r="CL962" s="46"/>
      <c r="CM962" s="46"/>
      <c r="CN962" s="46"/>
      <c r="CO962" s="46"/>
      <c r="CP962" s="46"/>
      <c r="CQ962" s="46"/>
      <c r="CR962" s="46"/>
      <c r="CS962" s="46"/>
      <c r="CT962" s="46"/>
      <c r="CU962" s="46"/>
      <c r="CV962" s="46"/>
      <c r="CW962" s="46"/>
      <c r="CX962" s="46"/>
      <c r="CY962" s="46"/>
      <c r="CZ962" s="46"/>
      <c r="DA962" s="46"/>
      <c r="DB962" s="46"/>
      <c r="DC962" s="46"/>
      <c r="DD962" s="46"/>
      <c r="DE962" s="46"/>
      <c r="DF962" s="46"/>
      <c r="DG962" s="46"/>
      <c r="DH962" s="46"/>
      <c r="DI962" s="46"/>
      <c r="DJ962" s="46"/>
      <c r="DK962" s="46"/>
      <c r="DL962" s="46"/>
      <c r="DM962" s="46"/>
      <c r="DN962" s="46"/>
      <c r="DO962" s="46"/>
      <c r="DP962" s="46"/>
      <c r="DQ962" s="46"/>
      <c r="DR962" s="46"/>
      <c r="DS962" s="46"/>
      <c r="DT962" s="46"/>
      <c r="DU962" s="46"/>
      <c r="DV962" s="46"/>
      <c r="DW962" s="46"/>
      <c r="DX962" s="46"/>
      <c r="DY962" s="46"/>
      <c r="DZ962" s="46"/>
      <c r="EA962" s="46"/>
      <c r="EB962" s="46"/>
      <c r="EC962" s="46"/>
      <c r="ED962" s="46"/>
      <c r="EE962" s="46"/>
      <c r="EF962" s="46"/>
      <c r="EG962" s="46"/>
      <c r="EH962" s="46"/>
      <c r="EI962" s="46"/>
      <c r="EJ962" s="46"/>
      <c r="EK962" s="46"/>
      <c r="EL962" s="46"/>
      <c r="EM962" s="46"/>
      <c r="EN962" s="46"/>
      <c r="EO962" s="46"/>
      <c r="EP962" s="46"/>
      <c r="EQ962" s="46"/>
      <c r="ER962" s="46"/>
      <c r="ES962" s="46"/>
      <c r="ET962" s="46"/>
      <c r="EU962" s="46"/>
      <c r="EV962" s="46"/>
      <c r="EW962" s="46"/>
      <c r="EX962" s="46"/>
      <c r="EY962" s="46"/>
      <c r="EZ962" s="46"/>
      <c r="FA962" s="46"/>
      <c r="FB962" s="46"/>
      <c r="FC962" s="46"/>
      <c r="FD962" s="46"/>
      <c r="FE962" s="46"/>
      <c r="FF962" s="46"/>
      <c r="FG962" s="46"/>
      <c r="FH962" s="46"/>
      <c r="FI962" s="46"/>
      <c r="FJ962" s="46"/>
      <c r="FK962" s="46"/>
      <c r="FL962" s="46"/>
      <c r="FM962" s="46"/>
      <c r="FN962" s="46"/>
      <c r="FO962" s="46"/>
      <c r="FP962" s="46"/>
      <c r="FQ962" s="46"/>
      <c r="FR962" s="46"/>
      <c r="FS962" s="46"/>
      <c r="FT962" s="46"/>
      <c r="FU962" s="46"/>
      <c r="FV962" s="46"/>
      <c r="FW962" s="46"/>
      <c r="FX962" s="46"/>
      <c r="FY962" s="46"/>
      <c r="FZ962" s="46"/>
      <c r="GA962" s="46"/>
      <c r="GB962" s="46"/>
      <c r="GC962" s="46"/>
      <c r="GD962" s="46"/>
      <c r="GE962" s="46"/>
      <c r="GF962" s="46"/>
      <c r="GG962" s="46"/>
      <c r="GH962" s="46"/>
      <c r="GI962" s="46"/>
      <c r="GJ962" s="46"/>
      <c r="GK962" s="46"/>
      <c r="GL962" s="46"/>
      <c r="GM962" s="46"/>
      <c r="GN962" s="46"/>
      <c r="GO962" s="46"/>
      <c r="GP962" s="46"/>
      <c r="GQ962" s="46"/>
      <c r="GR962" s="46"/>
      <c r="GS962" s="46"/>
      <c r="GT962" s="46"/>
      <c r="GU962" s="46"/>
      <c r="GV962" s="46"/>
      <c r="GW962" s="46"/>
      <c r="GX962" s="46"/>
      <c r="GY962" s="46"/>
      <c r="GZ962" s="46"/>
      <c r="HA962" s="46"/>
      <c r="HB962" s="46"/>
      <c r="HC962" s="46"/>
      <c r="HD962" s="46"/>
      <c r="HE962" s="46"/>
      <c r="HF962" s="46"/>
      <c r="HG962" s="46"/>
      <c r="HH962" s="46"/>
      <c r="HI962" s="46"/>
      <c r="HJ962" s="46"/>
      <c r="HK962" s="46"/>
      <c r="HL962" s="46"/>
      <c r="HM962" s="46"/>
      <c r="HN962" s="46"/>
      <c r="HO962" s="46"/>
      <c r="HP962" s="46"/>
      <c r="HQ962" s="46"/>
      <c r="HR962" s="46"/>
      <c r="HS962" s="46"/>
      <c r="HT962" s="46"/>
      <c r="HU962" s="46"/>
      <c r="HV962" s="46"/>
      <c r="HW962" s="46"/>
      <c r="HX962" s="46"/>
      <c r="HY962" s="46"/>
      <c r="HZ962" s="46"/>
      <c r="IA962" s="46"/>
      <c r="IB962" s="46"/>
      <c r="IC962" s="46"/>
      <c r="ID962" s="46"/>
      <c r="IE962" s="46"/>
      <c r="IF962" s="46"/>
      <c r="IG962" s="46"/>
      <c r="IH962" s="46"/>
      <c r="II962" s="46"/>
      <c r="IJ962" s="46"/>
      <c r="IK962" s="46"/>
      <c r="IL962" s="46"/>
      <c r="IM962" s="46"/>
      <c r="IN962" s="46"/>
      <c r="IO962" s="46"/>
      <c r="IP962" s="46"/>
      <c r="IQ962" s="46"/>
      <c r="IR962" s="46"/>
      <c r="IS962" s="46"/>
      <c r="IT962" s="46"/>
      <c r="IU962" s="46"/>
      <c r="IV962" s="46"/>
      <c r="IW962" s="46"/>
      <c r="IX962" s="46"/>
      <c r="IY962" s="46"/>
      <c r="IZ962" s="46"/>
      <c r="JA962" s="46"/>
      <c r="JB962" s="46"/>
      <c r="JC962" s="46"/>
      <c r="JD962" s="46"/>
      <c r="JE962" s="46"/>
    </row>
    <row r="963" spans="1:265" s="7" customFormat="1" ht="15" customHeight="1" thickBot="1" x14ac:dyDescent="0.25">
      <c r="A963" s="790"/>
      <c r="B963" s="73" t="s">
        <v>454</v>
      </c>
      <c r="C963" s="113"/>
      <c r="D963" s="892" t="s">
        <v>479</v>
      </c>
      <c r="E963" s="900"/>
      <c r="F963" s="472"/>
      <c r="G963" s="473"/>
      <c r="H963" s="186" t="s">
        <v>509</v>
      </c>
      <c r="I963" s="186" t="s">
        <v>1848</v>
      </c>
      <c r="J963" s="1756" t="s">
        <v>1424</v>
      </c>
      <c r="K963" s="212" t="s">
        <v>1505</v>
      </c>
      <c r="L963" s="229"/>
      <c r="M963" s="397"/>
      <c r="N963" s="397"/>
      <c r="O963" s="229"/>
      <c r="P963" s="2159">
        <f t="shared" si="78"/>
        <v>0</v>
      </c>
      <c r="Q963" s="297"/>
      <c r="R963" s="298"/>
      <c r="S963" s="298">
        <v>4</v>
      </c>
      <c r="T963" s="298"/>
      <c r="U963" s="298"/>
      <c r="V963" s="298"/>
      <c r="W963" s="299"/>
      <c r="X963" s="274"/>
      <c r="Y963" s="274"/>
      <c r="Z963" s="63"/>
      <c r="AA963" s="46"/>
      <c r="AB963" s="46"/>
      <c r="AC963" s="46" t="str">
        <f t="shared" si="84"/>
        <v/>
      </c>
      <c r="AD963" s="46"/>
      <c r="AE963" s="46"/>
      <c r="AF963" s="2111">
        <f t="shared" si="79"/>
        <v>0</v>
      </c>
      <c r="AG963" s="2111">
        <f t="shared" si="80"/>
        <v>4</v>
      </c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  <c r="BP963" s="46"/>
      <c r="BQ963" s="46"/>
      <c r="BR963" s="46"/>
      <c r="BS963" s="46"/>
      <c r="BT963" s="46"/>
      <c r="BU963" s="46"/>
      <c r="BV963" s="46"/>
      <c r="BW963" s="46"/>
      <c r="BX963" s="46"/>
      <c r="BY963" s="46"/>
      <c r="BZ963" s="46"/>
      <c r="CA963" s="46"/>
      <c r="CB963" s="46"/>
      <c r="CC963" s="46"/>
      <c r="CD963" s="46"/>
      <c r="CE963" s="46"/>
      <c r="CF963" s="46"/>
      <c r="CG963" s="46"/>
      <c r="CH963" s="46"/>
      <c r="CI963" s="46"/>
      <c r="CJ963" s="46"/>
      <c r="CK963" s="46"/>
      <c r="CL963" s="46"/>
      <c r="CM963" s="46"/>
      <c r="CN963" s="46"/>
      <c r="CO963" s="46"/>
      <c r="CP963" s="46"/>
      <c r="CQ963" s="46"/>
      <c r="CR963" s="46"/>
      <c r="CS963" s="46"/>
      <c r="CT963" s="46"/>
      <c r="CU963" s="46"/>
      <c r="CV963" s="46"/>
      <c r="CW963" s="46"/>
      <c r="CX963" s="46"/>
      <c r="CY963" s="46"/>
      <c r="CZ963" s="46"/>
      <c r="DA963" s="46"/>
      <c r="DB963" s="46"/>
      <c r="DC963" s="46"/>
      <c r="DD963" s="46"/>
      <c r="DE963" s="46"/>
      <c r="DF963" s="46"/>
      <c r="DG963" s="46"/>
      <c r="DH963" s="46"/>
      <c r="DI963" s="46"/>
      <c r="DJ963" s="46"/>
      <c r="DK963" s="46"/>
      <c r="DL963" s="46"/>
      <c r="DM963" s="46"/>
      <c r="DN963" s="46"/>
      <c r="DO963" s="46"/>
      <c r="DP963" s="46"/>
      <c r="DQ963" s="46"/>
      <c r="DR963" s="46"/>
      <c r="DS963" s="46"/>
      <c r="DT963" s="46"/>
      <c r="DU963" s="46"/>
      <c r="DV963" s="46"/>
      <c r="DW963" s="46"/>
      <c r="DX963" s="46"/>
      <c r="DY963" s="46"/>
      <c r="DZ963" s="46"/>
      <c r="EA963" s="46"/>
      <c r="EB963" s="46"/>
      <c r="EC963" s="46"/>
      <c r="ED963" s="46"/>
      <c r="EE963" s="46"/>
      <c r="EF963" s="46"/>
      <c r="EG963" s="46"/>
      <c r="EH963" s="46"/>
      <c r="EI963" s="46"/>
      <c r="EJ963" s="46"/>
      <c r="EK963" s="46"/>
      <c r="EL963" s="46"/>
      <c r="EM963" s="46"/>
      <c r="EN963" s="46"/>
      <c r="EO963" s="46"/>
      <c r="EP963" s="46"/>
      <c r="EQ963" s="46"/>
      <c r="ER963" s="46"/>
      <c r="ES963" s="46"/>
      <c r="ET963" s="46"/>
      <c r="EU963" s="46"/>
      <c r="EV963" s="46"/>
      <c r="EW963" s="46"/>
      <c r="EX963" s="46"/>
      <c r="EY963" s="46"/>
      <c r="EZ963" s="46"/>
      <c r="FA963" s="46"/>
      <c r="FB963" s="46"/>
      <c r="FC963" s="46"/>
      <c r="FD963" s="46"/>
      <c r="FE963" s="46"/>
      <c r="FF963" s="46"/>
      <c r="FG963" s="46"/>
      <c r="FH963" s="46"/>
      <c r="FI963" s="46"/>
      <c r="FJ963" s="46"/>
      <c r="FK963" s="46"/>
      <c r="FL963" s="46"/>
      <c r="FM963" s="46"/>
      <c r="FN963" s="46"/>
      <c r="FO963" s="46"/>
      <c r="FP963" s="46"/>
      <c r="FQ963" s="46"/>
      <c r="FR963" s="46"/>
      <c r="FS963" s="46"/>
      <c r="FT963" s="46"/>
      <c r="FU963" s="46"/>
      <c r="FV963" s="46"/>
      <c r="FW963" s="46"/>
      <c r="FX963" s="46"/>
      <c r="FY963" s="46"/>
      <c r="FZ963" s="46"/>
      <c r="GA963" s="46"/>
      <c r="GB963" s="46"/>
      <c r="GC963" s="46"/>
      <c r="GD963" s="46"/>
      <c r="GE963" s="46"/>
      <c r="GF963" s="46"/>
      <c r="GG963" s="46"/>
      <c r="GH963" s="46"/>
      <c r="GI963" s="46"/>
      <c r="GJ963" s="46"/>
      <c r="GK963" s="46"/>
      <c r="GL963" s="46"/>
      <c r="GM963" s="46"/>
      <c r="GN963" s="46"/>
      <c r="GO963" s="46"/>
      <c r="GP963" s="46"/>
      <c r="GQ963" s="46"/>
      <c r="GR963" s="46"/>
      <c r="GS963" s="46"/>
      <c r="GT963" s="46"/>
      <c r="GU963" s="46"/>
      <c r="GV963" s="46"/>
      <c r="GW963" s="46"/>
      <c r="GX963" s="46"/>
      <c r="GY963" s="46"/>
      <c r="GZ963" s="46"/>
      <c r="HA963" s="46"/>
      <c r="HB963" s="46"/>
      <c r="HC963" s="46"/>
      <c r="HD963" s="46"/>
      <c r="HE963" s="46"/>
      <c r="HF963" s="46"/>
      <c r="HG963" s="46"/>
      <c r="HH963" s="46"/>
      <c r="HI963" s="46"/>
      <c r="HJ963" s="46"/>
      <c r="HK963" s="46"/>
      <c r="HL963" s="46"/>
      <c r="HM963" s="46"/>
      <c r="HN963" s="46"/>
      <c r="HO963" s="46"/>
      <c r="HP963" s="46"/>
      <c r="HQ963" s="46"/>
      <c r="HR963" s="46"/>
      <c r="HS963" s="46"/>
      <c r="HT963" s="46"/>
      <c r="HU963" s="46"/>
      <c r="HV963" s="46"/>
      <c r="HW963" s="46"/>
      <c r="HX963" s="46"/>
      <c r="HY963" s="46"/>
      <c r="HZ963" s="46"/>
      <c r="IA963" s="46"/>
      <c r="IB963" s="46"/>
      <c r="IC963" s="46"/>
      <c r="ID963" s="46"/>
      <c r="IE963" s="46"/>
      <c r="IF963" s="46"/>
      <c r="IG963" s="46"/>
      <c r="IH963" s="46"/>
      <c r="II963" s="46"/>
      <c r="IJ963" s="46"/>
      <c r="IK963" s="46"/>
      <c r="IL963" s="46"/>
      <c r="IM963" s="46"/>
      <c r="IN963" s="46"/>
      <c r="IO963" s="46"/>
      <c r="IP963" s="46"/>
      <c r="IQ963" s="46"/>
      <c r="IR963" s="46"/>
      <c r="IS963" s="46"/>
      <c r="IT963" s="46"/>
      <c r="IU963" s="46"/>
      <c r="IV963" s="46"/>
      <c r="IW963" s="46"/>
      <c r="IX963" s="46"/>
      <c r="IY963" s="46"/>
      <c r="IZ963" s="46"/>
      <c r="JA963" s="46"/>
      <c r="JB963" s="46"/>
      <c r="JC963" s="46"/>
      <c r="JD963" s="46"/>
      <c r="JE963" s="46"/>
    </row>
    <row r="964" spans="1:265" s="7" customFormat="1" ht="15" customHeight="1" thickBot="1" x14ac:dyDescent="0.25">
      <c r="A964" s="790"/>
      <c r="B964" s="73" t="s">
        <v>454</v>
      </c>
      <c r="C964" s="113"/>
      <c r="D964" s="862" t="s">
        <v>479</v>
      </c>
      <c r="E964" s="900"/>
      <c r="F964" s="472"/>
      <c r="G964" s="473"/>
      <c r="H964" s="204" t="s">
        <v>509</v>
      </c>
      <c r="I964" s="186" t="s">
        <v>1848</v>
      </c>
      <c r="J964" s="1756" t="s">
        <v>1424</v>
      </c>
      <c r="K964" s="212" t="s">
        <v>1506</v>
      </c>
      <c r="L964" s="245"/>
      <c r="M964" s="535"/>
      <c r="N964" s="535"/>
      <c r="O964" s="245"/>
      <c r="P964" s="2159">
        <f t="shared" si="78"/>
        <v>0</v>
      </c>
      <c r="Q964" s="353"/>
      <c r="R964" s="354"/>
      <c r="S964" s="354">
        <v>2</v>
      </c>
      <c r="T964" s="354"/>
      <c r="U964" s="354"/>
      <c r="V964" s="354"/>
      <c r="W964" s="355"/>
      <c r="X964" s="72"/>
      <c r="Y964" s="72"/>
      <c r="Z964" s="63"/>
      <c r="AA964" s="46"/>
      <c r="AB964" s="46"/>
      <c r="AC964" s="46" t="str">
        <f t="shared" si="84"/>
        <v/>
      </c>
      <c r="AD964" s="46"/>
      <c r="AE964" s="46"/>
      <c r="AF964" s="2111">
        <f t="shared" si="79"/>
        <v>0</v>
      </c>
      <c r="AG964" s="2111">
        <f t="shared" si="80"/>
        <v>2</v>
      </c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  <c r="BP964" s="46"/>
      <c r="BQ964" s="46"/>
      <c r="BR964" s="46"/>
      <c r="BS964" s="46"/>
      <c r="BT964" s="46"/>
      <c r="BU964" s="46"/>
      <c r="BV964" s="46"/>
      <c r="BW964" s="46"/>
      <c r="BX964" s="46"/>
      <c r="BY964" s="46"/>
      <c r="BZ964" s="46"/>
      <c r="CA964" s="46"/>
      <c r="CB964" s="46"/>
      <c r="CC964" s="46"/>
      <c r="CD964" s="46"/>
      <c r="CE964" s="46"/>
      <c r="CF964" s="46"/>
      <c r="CG964" s="46"/>
      <c r="CH964" s="46"/>
      <c r="CI964" s="46"/>
      <c r="CJ964" s="46"/>
      <c r="CK964" s="46"/>
      <c r="CL964" s="46"/>
      <c r="CM964" s="46"/>
      <c r="CN964" s="46"/>
      <c r="CO964" s="46"/>
      <c r="CP964" s="46"/>
      <c r="CQ964" s="46"/>
      <c r="CR964" s="46"/>
      <c r="CS964" s="46"/>
      <c r="CT964" s="46"/>
      <c r="CU964" s="46"/>
      <c r="CV964" s="46"/>
      <c r="CW964" s="46"/>
      <c r="CX964" s="46"/>
      <c r="CY964" s="46"/>
      <c r="CZ964" s="46"/>
      <c r="DA964" s="46"/>
      <c r="DB964" s="46"/>
      <c r="DC964" s="46"/>
      <c r="DD964" s="46"/>
      <c r="DE964" s="46"/>
      <c r="DF964" s="46"/>
      <c r="DG964" s="46"/>
      <c r="DH964" s="46"/>
      <c r="DI964" s="46"/>
      <c r="DJ964" s="46"/>
      <c r="DK964" s="46"/>
      <c r="DL964" s="46"/>
      <c r="DM964" s="46"/>
      <c r="DN964" s="46"/>
      <c r="DO964" s="46"/>
      <c r="DP964" s="46"/>
      <c r="DQ964" s="46"/>
      <c r="DR964" s="46"/>
      <c r="DS964" s="46"/>
      <c r="DT964" s="46"/>
      <c r="DU964" s="46"/>
      <c r="DV964" s="46"/>
      <c r="DW964" s="46"/>
      <c r="DX964" s="46"/>
      <c r="DY964" s="46"/>
      <c r="DZ964" s="46"/>
      <c r="EA964" s="46"/>
      <c r="EB964" s="46"/>
      <c r="EC964" s="46"/>
      <c r="ED964" s="46"/>
      <c r="EE964" s="46"/>
      <c r="EF964" s="46"/>
      <c r="EG964" s="46"/>
      <c r="EH964" s="46"/>
      <c r="EI964" s="46"/>
      <c r="EJ964" s="46"/>
      <c r="EK964" s="46"/>
      <c r="EL964" s="46"/>
      <c r="EM964" s="46"/>
      <c r="EN964" s="46"/>
      <c r="EO964" s="46"/>
      <c r="EP964" s="46"/>
      <c r="EQ964" s="46"/>
      <c r="ER964" s="46"/>
      <c r="ES964" s="46"/>
      <c r="ET964" s="46"/>
      <c r="EU964" s="46"/>
      <c r="EV964" s="46"/>
      <c r="EW964" s="46"/>
      <c r="EX964" s="46"/>
      <c r="EY964" s="46"/>
      <c r="EZ964" s="46"/>
      <c r="FA964" s="46"/>
      <c r="FB964" s="46"/>
      <c r="FC964" s="46"/>
      <c r="FD964" s="46"/>
      <c r="FE964" s="46"/>
      <c r="FF964" s="46"/>
      <c r="FG964" s="46"/>
      <c r="FH964" s="46"/>
      <c r="FI964" s="46"/>
      <c r="FJ964" s="46"/>
      <c r="FK964" s="46"/>
      <c r="FL964" s="46"/>
      <c r="FM964" s="46"/>
      <c r="FN964" s="46"/>
      <c r="FO964" s="46"/>
      <c r="FP964" s="46"/>
      <c r="FQ964" s="46"/>
      <c r="FR964" s="46"/>
      <c r="FS964" s="46"/>
      <c r="FT964" s="46"/>
      <c r="FU964" s="46"/>
      <c r="FV964" s="46"/>
      <c r="FW964" s="46"/>
      <c r="FX964" s="46"/>
      <c r="FY964" s="46"/>
      <c r="FZ964" s="46"/>
      <c r="GA964" s="46"/>
      <c r="GB964" s="46"/>
      <c r="GC964" s="46"/>
      <c r="GD964" s="46"/>
      <c r="GE964" s="46"/>
      <c r="GF964" s="46"/>
      <c r="GG964" s="46"/>
      <c r="GH964" s="46"/>
      <c r="GI964" s="46"/>
      <c r="GJ964" s="46"/>
      <c r="GK964" s="46"/>
      <c r="GL964" s="46"/>
      <c r="GM964" s="46"/>
      <c r="GN964" s="46"/>
      <c r="GO964" s="46"/>
      <c r="GP964" s="46"/>
      <c r="GQ964" s="46"/>
      <c r="GR964" s="46"/>
      <c r="GS964" s="46"/>
      <c r="GT964" s="46"/>
      <c r="GU964" s="46"/>
      <c r="GV964" s="46"/>
      <c r="GW964" s="46"/>
      <c r="GX964" s="46"/>
      <c r="GY964" s="46"/>
      <c r="GZ964" s="46"/>
      <c r="HA964" s="46"/>
      <c r="HB964" s="46"/>
      <c r="HC964" s="46"/>
      <c r="HD964" s="46"/>
      <c r="HE964" s="46"/>
      <c r="HF964" s="46"/>
      <c r="HG964" s="46"/>
      <c r="HH964" s="46"/>
      <c r="HI964" s="46"/>
      <c r="HJ964" s="46"/>
      <c r="HK964" s="46"/>
      <c r="HL964" s="46"/>
      <c r="HM964" s="46"/>
      <c r="HN964" s="46"/>
      <c r="HO964" s="46"/>
      <c r="HP964" s="46"/>
      <c r="HQ964" s="46"/>
      <c r="HR964" s="46"/>
      <c r="HS964" s="46"/>
      <c r="HT964" s="46"/>
      <c r="HU964" s="46"/>
      <c r="HV964" s="46"/>
      <c r="HW964" s="46"/>
      <c r="HX964" s="46"/>
      <c r="HY964" s="46"/>
      <c r="HZ964" s="46"/>
      <c r="IA964" s="46"/>
      <c r="IB964" s="46"/>
      <c r="IC964" s="46"/>
      <c r="ID964" s="46"/>
      <c r="IE964" s="46"/>
      <c r="IF964" s="46"/>
      <c r="IG964" s="46"/>
      <c r="IH964" s="46"/>
      <c r="II964" s="46"/>
      <c r="IJ964" s="46"/>
      <c r="IK964" s="46"/>
      <c r="IL964" s="46"/>
      <c r="IM964" s="46"/>
      <c r="IN964" s="46"/>
      <c r="IO964" s="46"/>
      <c r="IP964" s="46"/>
      <c r="IQ964" s="46"/>
      <c r="IR964" s="46"/>
      <c r="IS964" s="46"/>
      <c r="IT964" s="46"/>
      <c r="IU964" s="46"/>
      <c r="IV964" s="46"/>
      <c r="IW964" s="46"/>
      <c r="IX964" s="46"/>
      <c r="IY964" s="46"/>
      <c r="IZ964" s="46"/>
      <c r="JA964" s="46"/>
      <c r="JB964" s="46"/>
      <c r="JC964" s="46"/>
      <c r="JD964" s="46"/>
      <c r="JE964" s="46"/>
    </row>
    <row r="965" spans="1:265" s="7" customFormat="1" ht="15" customHeight="1" thickBot="1" x14ac:dyDescent="0.25">
      <c r="A965" s="790"/>
      <c r="B965" s="73" t="s">
        <v>454</v>
      </c>
      <c r="C965" s="113"/>
      <c r="D965" s="892" t="s">
        <v>479</v>
      </c>
      <c r="E965" s="900"/>
      <c r="F965" s="472"/>
      <c r="G965" s="473"/>
      <c r="H965" s="186" t="s">
        <v>509</v>
      </c>
      <c r="I965" s="186" t="s">
        <v>511</v>
      </c>
      <c r="J965" s="1740" t="s">
        <v>1425</v>
      </c>
      <c r="K965" s="229" t="s">
        <v>1732</v>
      </c>
      <c r="L965" s="229"/>
      <c r="M965" s="397"/>
      <c r="N965" s="397"/>
      <c r="O965" s="229"/>
      <c r="P965" s="2159">
        <f t="shared" si="78"/>
        <v>0</v>
      </c>
      <c r="Q965" s="297"/>
      <c r="R965" s="298"/>
      <c r="S965" s="298"/>
      <c r="T965" s="298">
        <v>4</v>
      </c>
      <c r="U965" s="298"/>
      <c r="V965" s="298"/>
      <c r="W965" s="299"/>
      <c r="X965" s="72"/>
      <c r="Y965" s="72"/>
      <c r="Z965" s="63"/>
      <c r="AA965" s="46"/>
      <c r="AB965" s="46"/>
      <c r="AC965" s="46" t="str">
        <f t="shared" si="84"/>
        <v/>
      </c>
      <c r="AD965" s="46" t="s">
        <v>2077</v>
      </c>
      <c r="AE965" s="46"/>
      <c r="AF965" s="2111">
        <f t="shared" si="79"/>
        <v>0</v>
      </c>
      <c r="AG965" s="2111">
        <f t="shared" si="80"/>
        <v>0</v>
      </c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  <c r="BP965" s="46"/>
      <c r="BQ965" s="46"/>
      <c r="BR965" s="46"/>
      <c r="BS965" s="46"/>
      <c r="BT965" s="46"/>
      <c r="BU965" s="46"/>
      <c r="BV965" s="46"/>
      <c r="BW965" s="46"/>
      <c r="BX965" s="46"/>
      <c r="BY965" s="46"/>
      <c r="BZ965" s="46"/>
      <c r="CA965" s="46"/>
      <c r="CB965" s="46"/>
      <c r="CC965" s="46"/>
      <c r="CD965" s="46"/>
      <c r="CE965" s="46"/>
      <c r="CF965" s="46"/>
      <c r="CG965" s="46"/>
      <c r="CH965" s="46"/>
      <c r="CI965" s="46"/>
      <c r="CJ965" s="46"/>
      <c r="CK965" s="46"/>
      <c r="CL965" s="46"/>
      <c r="CM965" s="46"/>
      <c r="CN965" s="46"/>
      <c r="CO965" s="46"/>
      <c r="CP965" s="46"/>
      <c r="CQ965" s="46"/>
      <c r="CR965" s="46"/>
      <c r="CS965" s="46"/>
      <c r="CT965" s="46"/>
      <c r="CU965" s="46"/>
      <c r="CV965" s="46"/>
      <c r="CW965" s="46"/>
      <c r="CX965" s="46"/>
      <c r="CY965" s="46"/>
      <c r="CZ965" s="46"/>
      <c r="DA965" s="46"/>
      <c r="DB965" s="46"/>
      <c r="DC965" s="46"/>
      <c r="DD965" s="46"/>
      <c r="DE965" s="46"/>
      <c r="DF965" s="46"/>
      <c r="DG965" s="46"/>
      <c r="DH965" s="46"/>
      <c r="DI965" s="46"/>
      <c r="DJ965" s="46"/>
      <c r="DK965" s="46"/>
      <c r="DL965" s="46"/>
      <c r="DM965" s="46"/>
      <c r="DN965" s="46"/>
      <c r="DO965" s="46"/>
      <c r="DP965" s="46"/>
      <c r="DQ965" s="46"/>
      <c r="DR965" s="46"/>
      <c r="DS965" s="46"/>
      <c r="DT965" s="46"/>
      <c r="DU965" s="46"/>
      <c r="DV965" s="46"/>
      <c r="DW965" s="46"/>
      <c r="DX965" s="46"/>
      <c r="DY965" s="46"/>
      <c r="DZ965" s="46"/>
      <c r="EA965" s="46"/>
      <c r="EB965" s="46"/>
      <c r="EC965" s="46"/>
      <c r="ED965" s="46"/>
      <c r="EE965" s="46"/>
      <c r="EF965" s="46"/>
      <c r="EG965" s="46"/>
      <c r="EH965" s="46"/>
      <c r="EI965" s="46"/>
      <c r="EJ965" s="46"/>
      <c r="EK965" s="46"/>
      <c r="EL965" s="46"/>
      <c r="EM965" s="46"/>
      <c r="EN965" s="46"/>
      <c r="EO965" s="46"/>
      <c r="EP965" s="46"/>
      <c r="EQ965" s="46"/>
      <c r="ER965" s="46"/>
      <c r="ES965" s="46"/>
      <c r="ET965" s="46"/>
      <c r="EU965" s="46"/>
      <c r="EV965" s="46"/>
      <c r="EW965" s="46"/>
      <c r="EX965" s="46"/>
      <c r="EY965" s="46"/>
      <c r="EZ965" s="46"/>
      <c r="FA965" s="46"/>
      <c r="FB965" s="46"/>
      <c r="FC965" s="46"/>
      <c r="FD965" s="46"/>
      <c r="FE965" s="46"/>
      <c r="FF965" s="46"/>
      <c r="FG965" s="46"/>
      <c r="FH965" s="46"/>
      <c r="FI965" s="46"/>
      <c r="FJ965" s="46"/>
      <c r="FK965" s="46"/>
      <c r="FL965" s="46"/>
      <c r="FM965" s="46"/>
      <c r="FN965" s="46"/>
      <c r="FO965" s="46"/>
      <c r="FP965" s="46"/>
      <c r="FQ965" s="46"/>
      <c r="FR965" s="46"/>
      <c r="FS965" s="46"/>
      <c r="FT965" s="46"/>
      <c r="FU965" s="46"/>
      <c r="FV965" s="46"/>
      <c r="FW965" s="46"/>
      <c r="FX965" s="46"/>
      <c r="FY965" s="46"/>
      <c r="FZ965" s="46"/>
      <c r="GA965" s="46"/>
      <c r="GB965" s="46"/>
      <c r="GC965" s="46"/>
      <c r="GD965" s="46"/>
      <c r="GE965" s="46"/>
      <c r="GF965" s="46"/>
      <c r="GG965" s="46"/>
      <c r="GH965" s="46"/>
      <c r="GI965" s="46"/>
      <c r="GJ965" s="46"/>
      <c r="GK965" s="46"/>
      <c r="GL965" s="46"/>
      <c r="GM965" s="46"/>
      <c r="GN965" s="46"/>
      <c r="GO965" s="46"/>
      <c r="GP965" s="46"/>
      <c r="GQ965" s="46"/>
      <c r="GR965" s="46"/>
      <c r="GS965" s="46"/>
      <c r="GT965" s="46"/>
      <c r="GU965" s="46"/>
      <c r="GV965" s="46"/>
      <c r="GW965" s="46"/>
      <c r="GX965" s="46"/>
      <c r="GY965" s="46"/>
      <c r="GZ965" s="46"/>
      <c r="HA965" s="46"/>
      <c r="HB965" s="46"/>
      <c r="HC965" s="46"/>
      <c r="HD965" s="46"/>
      <c r="HE965" s="46"/>
      <c r="HF965" s="46"/>
      <c r="HG965" s="46"/>
      <c r="HH965" s="46"/>
      <c r="HI965" s="46"/>
      <c r="HJ965" s="46"/>
      <c r="HK965" s="46"/>
      <c r="HL965" s="46"/>
      <c r="HM965" s="46"/>
      <c r="HN965" s="46"/>
      <c r="HO965" s="46"/>
      <c r="HP965" s="46"/>
      <c r="HQ965" s="46"/>
      <c r="HR965" s="46"/>
      <c r="HS965" s="46"/>
      <c r="HT965" s="46"/>
      <c r="HU965" s="46"/>
      <c r="HV965" s="46"/>
      <c r="HW965" s="46"/>
      <c r="HX965" s="46"/>
      <c r="HY965" s="46"/>
      <c r="HZ965" s="46"/>
      <c r="IA965" s="46"/>
      <c r="IB965" s="46"/>
      <c r="IC965" s="46"/>
      <c r="ID965" s="46"/>
      <c r="IE965" s="46"/>
      <c r="IF965" s="46"/>
      <c r="IG965" s="46"/>
      <c r="IH965" s="46"/>
      <c r="II965" s="46"/>
      <c r="IJ965" s="46"/>
      <c r="IK965" s="46"/>
      <c r="IL965" s="46"/>
      <c r="IM965" s="46"/>
      <c r="IN965" s="46"/>
      <c r="IO965" s="46"/>
      <c r="IP965" s="46"/>
      <c r="IQ965" s="46"/>
      <c r="IR965" s="46"/>
      <c r="IS965" s="46"/>
      <c r="IT965" s="46"/>
      <c r="IU965" s="46"/>
      <c r="IV965" s="46"/>
      <c r="IW965" s="46"/>
      <c r="IX965" s="46"/>
      <c r="IY965" s="46"/>
      <c r="IZ965" s="46"/>
      <c r="JA965" s="46"/>
      <c r="JB965" s="46"/>
      <c r="JC965" s="46"/>
      <c r="JD965" s="46"/>
      <c r="JE965" s="46"/>
    </row>
    <row r="966" spans="1:265" s="7" customFormat="1" ht="17.25" customHeight="1" thickBot="1" x14ac:dyDescent="0.25">
      <c r="A966" s="790"/>
      <c r="B966" s="73" t="s">
        <v>454</v>
      </c>
      <c r="C966" s="113"/>
      <c r="D966" s="892" t="s">
        <v>479</v>
      </c>
      <c r="E966" s="900"/>
      <c r="F966" s="472"/>
      <c r="G966" s="473"/>
      <c r="H966" s="208" t="s">
        <v>509</v>
      </c>
      <c r="I966" s="208" t="s">
        <v>511</v>
      </c>
      <c r="J966" s="1769" t="s">
        <v>1424</v>
      </c>
      <c r="K966" s="235" t="s">
        <v>1507</v>
      </c>
      <c r="L966" s="235"/>
      <c r="M966" s="524"/>
      <c r="N966" s="524"/>
      <c r="O966" s="235"/>
      <c r="P966" s="2159">
        <f t="shared" si="78"/>
        <v>0</v>
      </c>
      <c r="Q966" s="300"/>
      <c r="R966" s="301"/>
      <c r="S966" s="301"/>
      <c r="T966" s="301"/>
      <c r="U966" s="301"/>
      <c r="V966" s="301"/>
      <c r="W966" s="302">
        <v>5</v>
      </c>
      <c r="X966" s="72"/>
      <c r="Y966" s="72"/>
      <c r="Z966" s="63"/>
      <c r="AA966" s="46"/>
      <c r="AB966" s="46"/>
      <c r="AC966" s="46" t="str">
        <f t="shared" si="84"/>
        <v/>
      </c>
      <c r="AD966" s="46"/>
      <c r="AE966" s="46"/>
      <c r="AF966" s="2111">
        <f t="shared" si="79"/>
        <v>0</v>
      </c>
      <c r="AG966" s="2111">
        <f t="shared" si="80"/>
        <v>5</v>
      </c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  <c r="BP966" s="46"/>
      <c r="BQ966" s="46"/>
      <c r="BR966" s="46"/>
      <c r="BS966" s="46"/>
      <c r="BT966" s="46"/>
      <c r="BU966" s="46"/>
      <c r="BV966" s="46"/>
      <c r="BW966" s="46"/>
      <c r="BX966" s="46"/>
      <c r="BY966" s="46"/>
      <c r="BZ966" s="46"/>
      <c r="CA966" s="46"/>
      <c r="CB966" s="46"/>
      <c r="CC966" s="46"/>
      <c r="CD966" s="46"/>
      <c r="CE966" s="46"/>
      <c r="CF966" s="46"/>
      <c r="CG966" s="46"/>
      <c r="CH966" s="46"/>
      <c r="CI966" s="46"/>
      <c r="CJ966" s="46"/>
      <c r="CK966" s="46"/>
      <c r="CL966" s="46"/>
      <c r="CM966" s="46"/>
      <c r="CN966" s="46"/>
      <c r="CO966" s="46"/>
      <c r="CP966" s="46"/>
      <c r="CQ966" s="46"/>
      <c r="CR966" s="46"/>
      <c r="CS966" s="46"/>
      <c r="CT966" s="46"/>
      <c r="CU966" s="46"/>
      <c r="CV966" s="46"/>
      <c r="CW966" s="46"/>
      <c r="CX966" s="46"/>
      <c r="CY966" s="46"/>
      <c r="CZ966" s="46"/>
      <c r="DA966" s="46"/>
      <c r="DB966" s="46"/>
      <c r="DC966" s="46"/>
      <c r="DD966" s="46"/>
      <c r="DE966" s="46"/>
      <c r="DF966" s="46"/>
      <c r="DG966" s="46"/>
      <c r="DH966" s="46"/>
      <c r="DI966" s="46"/>
      <c r="DJ966" s="46"/>
      <c r="DK966" s="46"/>
      <c r="DL966" s="46"/>
      <c r="DM966" s="46"/>
      <c r="DN966" s="46"/>
      <c r="DO966" s="46"/>
      <c r="DP966" s="46"/>
      <c r="DQ966" s="46"/>
      <c r="DR966" s="46"/>
      <c r="DS966" s="46"/>
      <c r="DT966" s="46"/>
      <c r="DU966" s="46"/>
      <c r="DV966" s="46"/>
      <c r="DW966" s="46"/>
      <c r="DX966" s="46"/>
      <c r="DY966" s="46"/>
      <c r="DZ966" s="46"/>
      <c r="EA966" s="46"/>
      <c r="EB966" s="46"/>
      <c r="EC966" s="46"/>
      <c r="ED966" s="46"/>
      <c r="EE966" s="46"/>
      <c r="EF966" s="46"/>
      <c r="EG966" s="46"/>
      <c r="EH966" s="46"/>
      <c r="EI966" s="46"/>
      <c r="EJ966" s="46"/>
      <c r="EK966" s="46"/>
      <c r="EL966" s="46"/>
      <c r="EM966" s="46"/>
      <c r="EN966" s="46"/>
      <c r="EO966" s="46"/>
      <c r="EP966" s="46"/>
      <c r="EQ966" s="46"/>
      <c r="ER966" s="46"/>
      <c r="ES966" s="46"/>
      <c r="ET966" s="46"/>
      <c r="EU966" s="46"/>
      <c r="EV966" s="46"/>
      <c r="EW966" s="46"/>
      <c r="EX966" s="46"/>
      <c r="EY966" s="46"/>
      <c r="EZ966" s="46"/>
      <c r="FA966" s="46"/>
      <c r="FB966" s="46"/>
      <c r="FC966" s="46"/>
      <c r="FD966" s="46"/>
      <c r="FE966" s="46"/>
      <c r="FF966" s="46"/>
      <c r="FG966" s="46"/>
      <c r="FH966" s="46"/>
      <c r="FI966" s="46"/>
      <c r="FJ966" s="46"/>
      <c r="FK966" s="46"/>
      <c r="FL966" s="46"/>
      <c r="FM966" s="46"/>
      <c r="FN966" s="46"/>
      <c r="FO966" s="46"/>
      <c r="FP966" s="46"/>
      <c r="FQ966" s="46"/>
      <c r="FR966" s="46"/>
      <c r="FS966" s="46"/>
      <c r="FT966" s="46"/>
      <c r="FU966" s="46"/>
      <c r="FV966" s="46"/>
      <c r="FW966" s="46"/>
      <c r="FX966" s="46"/>
      <c r="FY966" s="46"/>
      <c r="FZ966" s="46"/>
      <c r="GA966" s="46"/>
      <c r="GB966" s="46"/>
      <c r="GC966" s="46"/>
      <c r="GD966" s="46"/>
      <c r="GE966" s="46"/>
      <c r="GF966" s="46"/>
      <c r="GG966" s="46"/>
      <c r="GH966" s="46"/>
      <c r="GI966" s="46"/>
      <c r="GJ966" s="46"/>
      <c r="GK966" s="46"/>
      <c r="GL966" s="46"/>
      <c r="GM966" s="46"/>
      <c r="GN966" s="46"/>
      <c r="GO966" s="46"/>
      <c r="GP966" s="46"/>
      <c r="GQ966" s="46"/>
      <c r="GR966" s="46"/>
      <c r="GS966" s="46"/>
      <c r="GT966" s="46"/>
      <c r="GU966" s="46"/>
      <c r="GV966" s="46"/>
      <c r="GW966" s="46"/>
      <c r="GX966" s="46"/>
      <c r="GY966" s="46"/>
      <c r="GZ966" s="46"/>
      <c r="HA966" s="46"/>
      <c r="HB966" s="46"/>
      <c r="HC966" s="46"/>
      <c r="HD966" s="46"/>
      <c r="HE966" s="46"/>
      <c r="HF966" s="46"/>
      <c r="HG966" s="46"/>
      <c r="HH966" s="46"/>
      <c r="HI966" s="46"/>
      <c r="HJ966" s="46"/>
      <c r="HK966" s="46"/>
      <c r="HL966" s="46"/>
      <c r="HM966" s="46"/>
      <c r="HN966" s="46"/>
      <c r="HO966" s="46"/>
      <c r="HP966" s="46"/>
      <c r="HQ966" s="46"/>
      <c r="HR966" s="46"/>
      <c r="HS966" s="46"/>
      <c r="HT966" s="46"/>
      <c r="HU966" s="46"/>
      <c r="HV966" s="46"/>
      <c r="HW966" s="46"/>
      <c r="HX966" s="46"/>
      <c r="HY966" s="46"/>
      <c r="HZ966" s="46"/>
      <c r="IA966" s="46"/>
      <c r="IB966" s="46"/>
      <c r="IC966" s="46"/>
      <c r="ID966" s="46"/>
      <c r="IE966" s="46"/>
      <c r="IF966" s="46"/>
      <c r="IG966" s="46"/>
      <c r="IH966" s="46"/>
      <c r="II966" s="46"/>
      <c r="IJ966" s="46"/>
      <c r="IK966" s="46"/>
      <c r="IL966" s="46"/>
      <c r="IM966" s="46"/>
      <c r="IN966" s="46"/>
      <c r="IO966" s="46"/>
      <c r="IP966" s="46"/>
      <c r="IQ966" s="46"/>
      <c r="IR966" s="46"/>
      <c r="IS966" s="46"/>
      <c r="IT966" s="46"/>
      <c r="IU966" s="46"/>
      <c r="IV966" s="46"/>
      <c r="IW966" s="46"/>
      <c r="IX966" s="46"/>
      <c r="IY966" s="46"/>
      <c r="IZ966" s="46"/>
      <c r="JA966" s="46"/>
      <c r="JB966" s="46"/>
      <c r="JC966" s="46"/>
      <c r="JD966" s="46"/>
      <c r="JE966" s="46"/>
    </row>
    <row r="967" spans="1:265" s="7" customFormat="1" ht="15" customHeight="1" thickBot="1" x14ac:dyDescent="0.25">
      <c r="A967" s="275"/>
      <c r="B967" s="92" t="s">
        <v>454</v>
      </c>
      <c r="C967" s="115"/>
      <c r="D967" s="903" t="s">
        <v>479</v>
      </c>
      <c r="E967" s="904"/>
      <c r="F967" s="474"/>
      <c r="G967" s="475"/>
      <c r="H967" s="411" t="s">
        <v>509</v>
      </c>
      <c r="I967" s="411" t="s">
        <v>511</v>
      </c>
      <c r="J967" s="1809" t="s">
        <v>96</v>
      </c>
      <c r="K967" s="2046" t="s">
        <v>1469</v>
      </c>
      <c r="L967" s="412"/>
      <c r="M967" s="530"/>
      <c r="N967" s="530"/>
      <c r="O967" s="412"/>
      <c r="P967" s="2159">
        <f t="shared" ref="P967:P1030" si="85">SUM(Q967:R967)</f>
        <v>0</v>
      </c>
      <c r="Q967" s="313"/>
      <c r="R967" s="314"/>
      <c r="S967" s="314"/>
      <c r="T967" s="314"/>
      <c r="U967" s="314"/>
      <c r="V967" s="314">
        <v>3</v>
      </c>
      <c r="W967" s="315"/>
      <c r="X967" s="91">
        <f>SUM(Q955:W967)</f>
        <v>40</v>
      </c>
      <c r="Y967" s="91">
        <f>X967</f>
        <v>40</v>
      </c>
      <c r="Z967" s="63"/>
      <c r="AA967" s="46"/>
      <c r="AB967" s="46"/>
      <c r="AC967" s="46" t="str">
        <f t="shared" si="84"/>
        <v/>
      </c>
      <c r="AD967" s="46"/>
      <c r="AE967" s="2045"/>
      <c r="AF967" s="2111">
        <f t="shared" si="79"/>
        <v>0</v>
      </c>
      <c r="AG967" s="2111">
        <f t="shared" si="80"/>
        <v>0</v>
      </c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6"/>
      <c r="CG967" s="46"/>
      <c r="CH967" s="46"/>
      <c r="CI967" s="46"/>
      <c r="CJ967" s="46"/>
      <c r="CK967" s="46"/>
      <c r="CL967" s="46"/>
      <c r="CM967" s="46"/>
      <c r="CN967" s="46"/>
      <c r="CO967" s="46"/>
      <c r="CP967" s="46"/>
      <c r="CQ967" s="46"/>
      <c r="CR967" s="46"/>
      <c r="CS967" s="46"/>
      <c r="CT967" s="46"/>
      <c r="CU967" s="46"/>
      <c r="CV967" s="46"/>
      <c r="CW967" s="46"/>
      <c r="CX967" s="46"/>
      <c r="CY967" s="46"/>
      <c r="CZ967" s="46"/>
      <c r="DA967" s="46"/>
      <c r="DB967" s="46"/>
      <c r="DC967" s="46"/>
      <c r="DD967" s="46"/>
      <c r="DE967" s="46"/>
      <c r="DF967" s="46"/>
      <c r="DG967" s="46"/>
      <c r="DH967" s="46"/>
      <c r="DI967" s="46"/>
      <c r="DJ967" s="46"/>
      <c r="DK967" s="46"/>
      <c r="DL967" s="46"/>
      <c r="DM967" s="46"/>
      <c r="DN967" s="46"/>
      <c r="DO967" s="46"/>
      <c r="DP967" s="46"/>
      <c r="DQ967" s="46"/>
      <c r="DR967" s="46"/>
      <c r="DS967" s="46"/>
      <c r="DT967" s="46"/>
      <c r="DU967" s="46"/>
      <c r="DV967" s="46"/>
      <c r="DW967" s="46"/>
      <c r="DX967" s="46"/>
      <c r="DY967" s="46"/>
      <c r="DZ967" s="46"/>
      <c r="EA967" s="46"/>
      <c r="EB967" s="46"/>
      <c r="EC967" s="46"/>
      <c r="ED967" s="46"/>
      <c r="EE967" s="46"/>
      <c r="EF967" s="46"/>
      <c r="EG967" s="46"/>
      <c r="EH967" s="46"/>
      <c r="EI967" s="46"/>
      <c r="EJ967" s="46"/>
      <c r="EK967" s="46"/>
      <c r="EL967" s="46"/>
      <c r="EM967" s="46"/>
      <c r="EN967" s="46"/>
      <c r="EO967" s="46"/>
      <c r="EP967" s="46"/>
      <c r="EQ967" s="46"/>
      <c r="ER967" s="46"/>
      <c r="ES967" s="46"/>
      <c r="ET967" s="46"/>
      <c r="EU967" s="46"/>
      <c r="EV967" s="46"/>
      <c r="EW967" s="46"/>
      <c r="EX967" s="46"/>
      <c r="EY967" s="46"/>
      <c r="EZ967" s="46"/>
      <c r="FA967" s="46"/>
      <c r="FB967" s="46"/>
      <c r="FC967" s="46"/>
      <c r="FD967" s="46"/>
      <c r="FE967" s="46"/>
      <c r="FF967" s="46"/>
      <c r="FG967" s="46"/>
      <c r="FH967" s="46"/>
      <c r="FI967" s="46"/>
      <c r="FJ967" s="46"/>
      <c r="FK967" s="46"/>
      <c r="FL967" s="46"/>
      <c r="FM967" s="46"/>
      <c r="FN967" s="46"/>
      <c r="FO967" s="46"/>
      <c r="FP967" s="46"/>
      <c r="FQ967" s="46"/>
      <c r="FR967" s="46"/>
      <c r="FS967" s="46"/>
      <c r="FT967" s="46"/>
      <c r="FU967" s="46"/>
      <c r="FV967" s="46"/>
      <c r="FW967" s="46"/>
      <c r="FX967" s="46"/>
      <c r="FY967" s="46"/>
      <c r="FZ967" s="46"/>
      <c r="GA967" s="46"/>
      <c r="GB967" s="46"/>
      <c r="GC967" s="46"/>
      <c r="GD967" s="46"/>
      <c r="GE967" s="46"/>
      <c r="GF967" s="46"/>
      <c r="GG967" s="46"/>
      <c r="GH967" s="46"/>
      <c r="GI967" s="46"/>
      <c r="GJ967" s="46"/>
      <c r="GK967" s="46"/>
      <c r="GL967" s="46"/>
      <c r="GM967" s="46"/>
      <c r="GN967" s="46"/>
      <c r="GO967" s="46"/>
      <c r="GP967" s="46"/>
      <c r="GQ967" s="46"/>
      <c r="GR967" s="46"/>
      <c r="GS967" s="46"/>
      <c r="GT967" s="46"/>
      <c r="GU967" s="46"/>
      <c r="GV967" s="46"/>
      <c r="GW967" s="46"/>
      <c r="GX967" s="46"/>
      <c r="GY967" s="46"/>
      <c r="GZ967" s="46"/>
      <c r="HA967" s="46"/>
      <c r="HB967" s="46"/>
      <c r="HC967" s="46"/>
      <c r="HD967" s="46"/>
      <c r="HE967" s="46"/>
      <c r="HF967" s="46"/>
      <c r="HG967" s="46"/>
      <c r="HH967" s="46"/>
      <c r="HI967" s="46"/>
      <c r="HJ967" s="46"/>
      <c r="HK967" s="46"/>
      <c r="HL967" s="46"/>
      <c r="HM967" s="46"/>
      <c r="HN967" s="46"/>
      <c r="HO967" s="46"/>
      <c r="HP967" s="46"/>
      <c r="HQ967" s="46"/>
      <c r="HR967" s="46"/>
      <c r="HS967" s="46"/>
      <c r="HT967" s="46"/>
      <c r="HU967" s="46"/>
      <c r="HV967" s="46"/>
      <c r="HW967" s="46"/>
      <c r="HX967" s="46"/>
      <c r="HY967" s="46"/>
      <c r="HZ967" s="46"/>
      <c r="IA967" s="46"/>
      <c r="IB967" s="46"/>
      <c r="IC967" s="46"/>
      <c r="ID967" s="46"/>
      <c r="IE967" s="46"/>
      <c r="IF967" s="46"/>
      <c r="IG967" s="46"/>
      <c r="IH967" s="46"/>
      <c r="II967" s="46"/>
      <c r="IJ967" s="46"/>
      <c r="IK967" s="46"/>
      <c r="IL967" s="46"/>
      <c r="IM967" s="46"/>
      <c r="IN967" s="46"/>
      <c r="IO967" s="46"/>
      <c r="IP967" s="46"/>
      <c r="IQ967" s="46"/>
      <c r="IR967" s="46"/>
      <c r="IS967" s="46"/>
      <c r="IT967" s="46"/>
      <c r="IU967" s="46"/>
      <c r="IV967" s="46"/>
      <c r="IW967" s="46"/>
      <c r="IX967" s="46"/>
      <c r="IY967" s="46"/>
      <c r="IZ967" s="46"/>
      <c r="JA967" s="46"/>
      <c r="JB967" s="46"/>
      <c r="JC967" s="46"/>
      <c r="JD967" s="46"/>
      <c r="JE967" s="46"/>
    </row>
    <row r="968" spans="1:265" s="7" customFormat="1" ht="15" customHeight="1" thickBot="1" x14ac:dyDescent="0.25">
      <c r="A968" s="790">
        <f>+A955+1</f>
        <v>102</v>
      </c>
      <c r="B968" s="632" t="s">
        <v>455</v>
      </c>
      <c r="C968" s="113" t="s">
        <v>35</v>
      </c>
      <c r="D968" s="902" t="s">
        <v>480</v>
      </c>
      <c r="E968" s="900" t="s">
        <v>490</v>
      </c>
      <c r="F968" s="472" t="s">
        <v>497</v>
      </c>
      <c r="G968" s="473" t="s">
        <v>519</v>
      </c>
      <c r="H968" s="207" t="s">
        <v>509</v>
      </c>
      <c r="I968" s="207" t="s">
        <v>515</v>
      </c>
      <c r="J968" s="207"/>
      <c r="K968" s="234" t="s">
        <v>1160</v>
      </c>
      <c r="L968" s="234" t="s">
        <v>97</v>
      </c>
      <c r="M968" s="398" t="s">
        <v>397</v>
      </c>
      <c r="N968" s="398" t="s">
        <v>24</v>
      </c>
      <c r="O968" s="234" t="s">
        <v>344</v>
      </c>
      <c r="P968" s="2159">
        <f t="shared" si="85"/>
        <v>15</v>
      </c>
      <c r="Q968" s="294">
        <v>10</v>
      </c>
      <c r="R968" s="295">
        <v>5</v>
      </c>
      <c r="S968" s="295"/>
      <c r="T968" s="295"/>
      <c r="U968" s="295"/>
      <c r="V968" s="295"/>
      <c r="W968" s="296"/>
      <c r="X968" s="72"/>
      <c r="Y968" s="72"/>
      <c r="Z968" s="63" t="str">
        <f>C968</f>
        <v>TC</v>
      </c>
      <c r="AA968" s="46" t="s">
        <v>877</v>
      </c>
      <c r="AB968" s="46" t="s">
        <v>880</v>
      </c>
      <c r="AC968" s="46">
        <f t="shared" si="84"/>
        <v>18</v>
      </c>
      <c r="AD968" s="46"/>
      <c r="AE968" s="46"/>
      <c r="AF968" s="2111">
        <f t="shared" ref="AF968:AF1031" si="86">SUM(Q968:R968)</f>
        <v>15</v>
      </c>
      <c r="AG968" s="2111">
        <f t="shared" ref="AG968:AG1031" si="87">S968+W968</f>
        <v>0</v>
      </c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  <c r="BP968" s="46"/>
      <c r="BQ968" s="46"/>
      <c r="BR968" s="46"/>
      <c r="BS968" s="46"/>
      <c r="BT968" s="46"/>
      <c r="BU968" s="46"/>
      <c r="BV968" s="46"/>
      <c r="BW968" s="46"/>
      <c r="BX968" s="46"/>
      <c r="BY968" s="46"/>
      <c r="BZ968" s="46"/>
      <c r="CA968" s="46"/>
      <c r="CB968" s="46"/>
      <c r="CC968" s="46"/>
      <c r="CD968" s="46"/>
      <c r="CE968" s="46"/>
      <c r="CF968" s="46"/>
      <c r="CG968" s="46"/>
      <c r="CH968" s="46"/>
      <c r="CI968" s="46"/>
      <c r="CJ968" s="46"/>
      <c r="CK968" s="46"/>
      <c r="CL968" s="46"/>
      <c r="CM968" s="46"/>
      <c r="CN968" s="46"/>
      <c r="CO968" s="46"/>
      <c r="CP968" s="46"/>
      <c r="CQ968" s="46"/>
      <c r="CR968" s="46"/>
      <c r="CS968" s="46"/>
      <c r="CT968" s="46"/>
      <c r="CU968" s="46"/>
      <c r="CV968" s="46"/>
      <c r="CW968" s="46"/>
      <c r="CX968" s="46"/>
      <c r="CY968" s="46"/>
      <c r="CZ968" s="46"/>
      <c r="DA968" s="46"/>
      <c r="DB968" s="46"/>
      <c r="DC968" s="46"/>
      <c r="DD968" s="46"/>
      <c r="DE968" s="46"/>
      <c r="DF968" s="46"/>
      <c r="DG968" s="46"/>
      <c r="DH968" s="46"/>
      <c r="DI968" s="46"/>
      <c r="DJ968" s="46"/>
      <c r="DK968" s="46"/>
      <c r="DL968" s="46"/>
      <c r="DM968" s="46"/>
      <c r="DN968" s="46"/>
      <c r="DO968" s="46"/>
      <c r="DP968" s="46"/>
      <c r="DQ968" s="46"/>
      <c r="DR968" s="46"/>
      <c r="DS968" s="46"/>
      <c r="DT968" s="46"/>
      <c r="DU968" s="46"/>
      <c r="DV968" s="46"/>
      <c r="DW968" s="46"/>
      <c r="DX968" s="46"/>
      <c r="DY968" s="46"/>
      <c r="DZ968" s="46"/>
      <c r="EA968" s="46"/>
      <c r="EB968" s="46"/>
      <c r="EC968" s="46"/>
      <c r="ED968" s="46"/>
      <c r="EE968" s="46"/>
      <c r="EF968" s="46"/>
      <c r="EG968" s="46"/>
      <c r="EH968" s="46"/>
      <c r="EI968" s="46"/>
      <c r="EJ968" s="46"/>
      <c r="EK968" s="46"/>
      <c r="EL968" s="46"/>
      <c r="EM968" s="46"/>
      <c r="EN968" s="46"/>
      <c r="EO968" s="46"/>
      <c r="EP968" s="46"/>
      <c r="EQ968" s="46"/>
      <c r="ER968" s="46"/>
      <c r="ES968" s="46"/>
      <c r="ET968" s="46"/>
      <c r="EU968" s="46"/>
      <c r="EV968" s="46"/>
      <c r="EW968" s="46"/>
      <c r="EX968" s="46"/>
      <c r="EY968" s="46"/>
      <c r="EZ968" s="46"/>
      <c r="FA968" s="46"/>
      <c r="FB968" s="46"/>
      <c r="FC968" s="46"/>
      <c r="FD968" s="46"/>
      <c r="FE968" s="46"/>
      <c r="FF968" s="46"/>
      <c r="FG968" s="46"/>
      <c r="FH968" s="46"/>
      <c r="FI968" s="46"/>
      <c r="FJ968" s="46"/>
      <c r="FK968" s="46"/>
      <c r="FL968" s="46"/>
      <c r="FM968" s="46"/>
      <c r="FN968" s="46"/>
      <c r="FO968" s="46"/>
      <c r="FP968" s="46"/>
      <c r="FQ968" s="46"/>
      <c r="FR968" s="46"/>
      <c r="FS968" s="46"/>
      <c r="FT968" s="46"/>
      <c r="FU968" s="46"/>
      <c r="FV968" s="46"/>
      <c r="FW968" s="46"/>
      <c r="FX968" s="46"/>
      <c r="FY968" s="46"/>
      <c r="FZ968" s="46"/>
      <c r="GA968" s="46"/>
      <c r="GB968" s="46"/>
      <c r="GC968" s="46"/>
      <c r="GD968" s="46"/>
      <c r="GE968" s="46"/>
      <c r="GF968" s="46"/>
      <c r="GG968" s="46"/>
      <c r="GH968" s="46"/>
      <c r="GI968" s="46"/>
      <c r="GJ968" s="46"/>
      <c r="GK968" s="46"/>
      <c r="GL968" s="46"/>
      <c r="GM968" s="46"/>
      <c r="GN968" s="46"/>
      <c r="GO968" s="46"/>
      <c r="GP968" s="46"/>
      <c r="GQ968" s="46"/>
      <c r="GR968" s="46"/>
      <c r="GS968" s="46"/>
      <c r="GT968" s="46"/>
      <c r="GU968" s="46"/>
      <c r="GV968" s="46"/>
      <c r="GW968" s="46"/>
      <c r="GX968" s="46"/>
      <c r="GY968" s="46"/>
      <c r="GZ968" s="46"/>
      <c r="HA968" s="46"/>
      <c r="HB968" s="46"/>
      <c r="HC968" s="46"/>
      <c r="HD968" s="46"/>
      <c r="HE968" s="46"/>
      <c r="HF968" s="46"/>
      <c r="HG968" s="46"/>
      <c r="HH968" s="46"/>
      <c r="HI968" s="46"/>
      <c r="HJ968" s="46"/>
      <c r="HK968" s="46"/>
      <c r="HL968" s="46"/>
      <c r="HM968" s="46"/>
      <c r="HN968" s="46"/>
      <c r="HO968" s="46"/>
      <c r="HP968" s="46"/>
      <c r="HQ968" s="46"/>
      <c r="HR968" s="46"/>
      <c r="HS968" s="46"/>
      <c r="HT968" s="46"/>
      <c r="HU968" s="46"/>
      <c r="HV968" s="46"/>
      <c r="HW968" s="46"/>
      <c r="HX968" s="46"/>
      <c r="HY968" s="46"/>
      <c r="HZ968" s="46"/>
      <c r="IA968" s="46"/>
      <c r="IB968" s="46"/>
      <c r="IC968" s="46"/>
      <c r="ID968" s="46"/>
      <c r="IE968" s="46"/>
      <c r="IF968" s="46"/>
      <c r="IG968" s="46"/>
      <c r="IH968" s="46"/>
      <c r="II968" s="46"/>
      <c r="IJ968" s="46"/>
      <c r="IK968" s="46"/>
      <c r="IL968" s="46"/>
      <c r="IM968" s="46"/>
      <c r="IN968" s="46"/>
      <c r="IO968" s="46"/>
      <c r="IP968" s="46"/>
      <c r="IQ968" s="46"/>
      <c r="IR968" s="46"/>
      <c r="IS968" s="46"/>
      <c r="IT968" s="46"/>
      <c r="IU968" s="46"/>
      <c r="IV968" s="46"/>
      <c r="IW968" s="46"/>
      <c r="IX968" s="46"/>
      <c r="IY968" s="46"/>
      <c r="IZ968" s="46"/>
      <c r="JA968" s="46"/>
      <c r="JB968" s="46"/>
      <c r="JC968" s="46"/>
      <c r="JD968" s="46"/>
      <c r="JE968" s="46"/>
    </row>
    <row r="969" spans="1:265" s="7" customFormat="1" ht="15" customHeight="1" thickBot="1" x14ac:dyDescent="0.25">
      <c r="A969" s="790"/>
      <c r="B969" s="73" t="s">
        <v>455</v>
      </c>
      <c r="C969" s="113"/>
      <c r="D969" s="892" t="s">
        <v>480</v>
      </c>
      <c r="E969" s="900"/>
      <c r="F969" s="472"/>
      <c r="G969" s="473"/>
      <c r="H969" s="186" t="s">
        <v>509</v>
      </c>
      <c r="I969" s="186" t="s">
        <v>515</v>
      </c>
      <c r="J969" s="186"/>
      <c r="K969" s="229" t="s">
        <v>525</v>
      </c>
      <c r="L969" s="229" t="s">
        <v>97</v>
      </c>
      <c r="M969" s="397" t="s">
        <v>1155</v>
      </c>
      <c r="N969" s="397" t="s">
        <v>98</v>
      </c>
      <c r="O969" s="229" t="s">
        <v>344</v>
      </c>
      <c r="P969" s="2159">
        <f t="shared" si="85"/>
        <v>12</v>
      </c>
      <c r="Q969" s="297">
        <v>8</v>
      </c>
      <c r="R969" s="298">
        <v>4</v>
      </c>
      <c r="S969" s="298"/>
      <c r="T969" s="298"/>
      <c r="U969" s="298"/>
      <c r="V969" s="298"/>
      <c r="W969" s="299"/>
      <c r="X969" s="72"/>
      <c r="Y969" s="72"/>
      <c r="Z969" s="63"/>
      <c r="AA969" s="46"/>
      <c r="AB969" s="46"/>
      <c r="AC969" s="46" t="str">
        <f t="shared" si="84"/>
        <v/>
      </c>
      <c r="AD969" s="46"/>
      <c r="AE969" s="46"/>
      <c r="AF969" s="2111">
        <f t="shared" si="86"/>
        <v>12</v>
      </c>
      <c r="AG969" s="2111">
        <f t="shared" si="87"/>
        <v>0</v>
      </c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  <c r="BP969" s="46"/>
      <c r="BQ969" s="46"/>
      <c r="BR969" s="46"/>
      <c r="BS969" s="46"/>
      <c r="BT969" s="46"/>
      <c r="BU969" s="46"/>
      <c r="BV969" s="46"/>
      <c r="BW969" s="46"/>
      <c r="BX969" s="46"/>
      <c r="BY969" s="46"/>
      <c r="BZ969" s="46"/>
      <c r="CA969" s="46"/>
      <c r="CB969" s="46"/>
      <c r="CC969" s="46"/>
      <c r="CD969" s="46"/>
      <c r="CE969" s="46"/>
      <c r="CF969" s="46"/>
      <c r="CG969" s="46"/>
      <c r="CH969" s="46"/>
      <c r="CI969" s="46"/>
      <c r="CJ969" s="46"/>
      <c r="CK969" s="46"/>
      <c r="CL969" s="46"/>
      <c r="CM969" s="46"/>
      <c r="CN969" s="46"/>
      <c r="CO969" s="46"/>
      <c r="CP969" s="46"/>
      <c r="CQ969" s="46"/>
      <c r="CR969" s="46"/>
      <c r="CS969" s="46"/>
      <c r="CT969" s="46"/>
      <c r="CU969" s="46"/>
      <c r="CV969" s="46"/>
      <c r="CW969" s="46"/>
      <c r="CX969" s="46"/>
      <c r="CY969" s="46"/>
      <c r="CZ969" s="46"/>
      <c r="DA969" s="46"/>
      <c r="DB969" s="46"/>
      <c r="DC969" s="46"/>
      <c r="DD969" s="46"/>
      <c r="DE969" s="46"/>
      <c r="DF969" s="46"/>
      <c r="DG969" s="46"/>
      <c r="DH969" s="46"/>
      <c r="DI969" s="46"/>
      <c r="DJ969" s="46"/>
      <c r="DK969" s="46"/>
      <c r="DL969" s="46"/>
      <c r="DM969" s="46"/>
      <c r="DN969" s="46"/>
      <c r="DO969" s="46"/>
      <c r="DP969" s="46"/>
      <c r="DQ969" s="46"/>
      <c r="DR969" s="46"/>
      <c r="DS969" s="46"/>
      <c r="DT969" s="46"/>
      <c r="DU969" s="46"/>
      <c r="DV969" s="46"/>
      <c r="DW969" s="46"/>
      <c r="DX969" s="46"/>
      <c r="DY969" s="46"/>
      <c r="DZ969" s="46"/>
      <c r="EA969" s="46"/>
      <c r="EB969" s="46"/>
      <c r="EC969" s="46"/>
      <c r="ED969" s="46"/>
      <c r="EE969" s="46"/>
      <c r="EF969" s="46"/>
      <c r="EG969" s="46"/>
      <c r="EH969" s="46"/>
      <c r="EI969" s="46"/>
      <c r="EJ969" s="46"/>
      <c r="EK969" s="46"/>
      <c r="EL969" s="46"/>
      <c r="EM969" s="46"/>
      <c r="EN969" s="46"/>
      <c r="EO969" s="46"/>
      <c r="EP969" s="46"/>
      <c r="EQ969" s="46"/>
      <c r="ER969" s="46"/>
      <c r="ES969" s="46"/>
      <c r="ET969" s="46"/>
      <c r="EU969" s="46"/>
      <c r="EV969" s="46"/>
      <c r="EW969" s="46"/>
      <c r="EX969" s="46"/>
      <c r="EY969" s="46"/>
      <c r="EZ969" s="46"/>
      <c r="FA969" s="46"/>
      <c r="FB969" s="46"/>
      <c r="FC969" s="46"/>
      <c r="FD969" s="46"/>
      <c r="FE969" s="46"/>
      <c r="FF969" s="46"/>
      <c r="FG969" s="46"/>
      <c r="FH969" s="46"/>
      <c r="FI969" s="46"/>
      <c r="FJ969" s="46"/>
      <c r="FK969" s="46"/>
      <c r="FL969" s="46"/>
      <c r="FM969" s="46"/>
      <c r="FN969" s="46"/>
      <c r="FO969" s="46"/>
      <c r="FP969" s="46"/>
      <c r="FQ969" s="46"/>
      <c r="FR969" s="46"/>
      <c r="FS969" s="46"/>
      <c r="FT969" s="46"/>
      <c r="FU969" s="46"/>
      <c r="FV969" s="46"/>
      <c r="FW969" s="46"/>
      <c r="FX969" s="46"/>
      <c r="FY969" s="46"/>
      <c r="FZ969" s="46"/>
      <c r="GA969" s="46"/>
      <c r="GB969" s="46"/>
      <c r="GC969" s="46"/>
      <c r="GD969" s="46"/>
      <c r="GE969" s="46"/>
      <c r="GF969" s="46"/>
      <c r="GG969" s="46"/>
      <c r="GH969" s="46"/>
      <c r="GI969" s="46"/>
      <c r="GJ969" s="46"/>
      <c r="GK969" s="46"/>
      <c r="GL969" s="46"/>
      <c r="GM969" s="46"/>
      <c r="GN969" s="46"/>
      <c r="GO969" s="46"/>
      <c r="GP969" s="46"/>
      <c r="GQ969" s="46"/>
      <c r="GR969" s="46"/>
      <c r="GS969" s="46"/>
      <c r="GT969" s="46"/>
      <c r="GU969" s="46"/>
      <c r="GV969" s="46"/>
      <c r="GW969" s="46"/>
      <c r="GX969" s="46"/>
      <c r="GY969" s="46"/>
      <c r="GZ969" s="46"/>
      <c r="HA969" s="46"/>
      <c r="HB969" s="46"/>
      <c r="HC969" s="46"/>
      <c r="HD969" s="46"/>
      <c r="HE969" s="46"/>
      <c r="HF969" s="46"/>
      <c r="HG969" s="46"/>
      <c r="HH969" s="46"/>
      <c r="HI969" s="46"/>
      <c r="HJ969" s="46"/>
      <c r="HK969" s="46"/>
      <c r="HL969" s="46"/>
      <c r="HM969" s="46"/>
      <c r="HN969" s="46"/>
      <c r="HO969" s="46"/>
      <c r="HP969" s="46"/>
      <c r="HQ969" s="46"/>
      <c r="HR969" s="46"/>
      <c r="HS969" s="46"/>
      <c r="HT969" s="46"/>
      <c r="HU969" s="46"/>
      <c r="HV969" s="46"/>
      <c r="HW969" s="46"/>
      <c r="HX969" s="46"/>
      <c r="HY969" s="46"/>
      <c r="HZ969" s="46"/>
      <c r="IA969" s="46"/>
      <c r="IB969" s="46"/>
      <c r="IC969" s="46"/>
      <c r="ID969" s="46"/>
      <c r="IE969" s="46"/>
      <c r="IF969" s="46"/>
      <c r="IG969" s="46"/>
      <c r="IH969" s="46"/>
      <c r="II969" s="46"/>
      <c r="IJ969" s="46"/>
      <c r="IK969" s="46"/>
      <c r="IL969" s="46"/>
      <c r="IM969" s="46"/>
      <c r="IN969" s="46"/>
      <c r="IO969" s="46"/>
      <c r="IP969" s="46"/>
      <c r="IQ969" s="46"/>
      <c r="IR969" s="46"/>
      <c r="IS969" s="46"/>
      <c r="IT969" s="46"/>
      <c r="IU969" s="46"/>
      <c r="IV969" s="46"/>
      <c r="IW969" s="46"/>
      <c r="IX969" s="46"/>
      <c r="IY969" s="46"/>
      <c r="IZ969" s="46"/>
      <c r="JA969" s="46"/>
      <c r="JB969" s="46"/>
      <c r="JC969" s="46"/>
      <c r="JD969" s="46"/>
      <c r="JE969" s="46"/>
    </row>
    <row r="970" spans="1:265" s="7" customFormat="1" ht="15" customHeight="1" thickBot="1" x14ac:dyDescent="0.25">
      <c r="A970" s="790"/>
      <c r="B970" s="73" t="s">
        <v>455</v>
      </c>
      <c r="C970" s="113"/>
      <c r="D970" s="892" t="s">
        <v>480</v>
      </c>
      <c r="E970" s="900"/>
      <c r="F970" s="472"/>
      <c r="G970" s="473"/>
      <c r="H970" s="186" t="s">
        <v>509</v>
      </c>
      <c r="I970" s="186" t="s">
        <v>515</v>
      </c>
      <c r="J970" s="1740" t="s">
        <v>1425</v>
      </c>
      <c r="K970" s="229" t="s">
        <v>1732</v>
      </c>
      <c r="L970" s="229"/>
      <c r="M970" s="397"/>
      <c r="N970" s="397"/>
      <c r="O970" s="229"/>
      <c r="P970" s="2159">
        <f t="shared" si="85"/>
        <v>0</v>
      </c>
      <c r="Q970" s="297"/>
      <c r="R970" s="298"/>
      <c r="S970" s="298"/>
      <c r="T970" s="298">
        <v>2</v>
      </c>
      <c r="U970" s="298"/>
      <c r="V970" s="298"/>
      <c r="W970" s="299"/>
      <c r="X970" s="274"/>
      <c r="Y970" s="274"/>
      <c r="Z970" s="63"/>
      <c r="AA970" s="46"/>
      <c r="AB970" s="46"/>
      <c r="AC970" s="46" t="str">
        <f t="shared" si="84"/>
        <v/>
      </c>
      <c r="AD970" s="46" t="s">
        <v>2077</v>
      </c>
      <c r="AE970" s="46"/>
      <c r="AF970" s="2111">
        <f t="shared" si="86"/>
        <v>0</v>
      </c>
      <c r="AG970" s="2111">
        <f t="shared" si="87"/>
        <v>0</v>
      </c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  <c r="BP970" s="46"/>
      <c r="BQ970" s="46"/>
      <c r="BR970" s="46"/>
      <c r="BS970" s="46"/>
      <c r="BT970" s="46"/>
      <c r="BU970" s="46"/>
      <c r="BV970" s="46"/>
      <c r="BW970" s="46"/>
      <c r="BX970" s="46"/>
      <c r="BY970" s="46"/>
      <c r="BZ970" s="46"/>
      <c r="CA970" s="46"/>
      <c r="CB970" s="46"/>
      <c r="CC970" s="46"/>
      <c r="CD970" s="46"/>
      <c r="CE970" s="46"/>
      <c r="CF970" s="46"/>
      <c r="CG970" s="46"/>
      <c r="CH970" s="46"/>
      <c r="CI970" s="46"/>
      <c r="CJ970" s="46"/>
      <c r="CK970" s="46"/>
      <c r="CL970" s="46"/>
      <c r="CM970" s="46"/>
      <c r="CN970" s="46"/>
      <c r="CO970" s="46"/>
      <c r="CP970" s="46"/>
      <c r="CQ970" s="46"/>
      <c r="CR970" s="46"/>
      <c r="CS970" s="46"/>
      <c r="CT970" s="46"/>
      <c r="CU970" s="46"/>
      <c r="CV970" s="46"/>
      <c r="CW970" s="46"/>
      <c r="CX970" s="46"/>
      <c r="CY970" s="46"/>
      <c r="CZ970" s="46"/>
      <c r="DA970" s="46"/>
      <c r="DB970" s="46"/>
      <c r="DC970" s="46"/>
      <c r="DD970" s="46"/>
      <c r="DE970" s="46"/>
      <c r="DF970" s="46"/>
      <c r="DG970" s="46"/>
      <c r="DH970" s="46"/>
      <c r="DI970" s="46"/>
      <c r="DJ970" s="46"/>
      <c r="DK970" s="46"/>
      <c r="DL970" s="46"/>
      <c r="DM970" s="46"/>
      <c r="DN970" s="46"/>
      <c r="DO970" s="46"/>
      <c r="DP970" s="46"/>
      <c r="DQ970" s="46"/>
      <c r="DR970" s="46"/>
      <c r="DS970" s="46"/>
      <c r="DT970" s="46"/>
      <c r="DU970" s="46"/>
      <c r="DV970" s="46"/>
      <c r="DW970" s="46"/>
      <c r="DX970" s="46"/>
      <c r="DY970" s="46"/>
      <c r="DZ970" s="46"/>
      <c r="EA970" s="46"/>
      <c r="EB970" s="46"/>
      <c r="EC970" s="46"/>
      <c r="ED970" s="46"/>
      <c r="EE970" s="46"/>
      <c r="EF970" s="46"/>
      <c r="EG970" s="46"/>
      <c r="EH970" s="46"/>
      <c r="EI970" s="46"/>
      <c r="EJ970" s="46"/>
      <c r="EK970" s="46"/>
      <c r="EL970" s="46"/>
      <c r="EM970" s="46"/>
      <c r="EN970" s="46"/>
      <c r="EO970" s="46"/>
      <c r="EP970" s="46"/>
      <c r="EQ970" s="46"/>
      <c r="ER970" s="46"/>
      <c r="ES970" s="46"/>
      <c r="ET970" s="46"/>
      <c r="EU970" s="46"/>
      <c r="EV970" s="46"/>
      <c r="EW970" s="46"/>
      <c r="EX970" s="46"/>
      <c r="EY970" s="46"/>
      <c r="EZ970" s="46"/>
      <c r="FA970" s="46"/>
      <c r="FB970" s="46"/>
      <c r="FC970" s="46"/>
      <c r="FD970" s="46"/>
      <c r="FE970" s="46"/>
      <c r="FF970" s="46"/>
      <c r="FG970" s="46"/>
      <c r="FH970" s="46"/>
      <c r="FI970" s="46"/>
      <c r="FJ970" s="46"/>
      <c r="FK970" s="46"/>
      <c r="FL970" s="46"/>
      <c r="FM970" s="46"/>
      <c r="FN970" s="46"/>
      <c r="FO970" s="46"/>
      <c r="FP970" s="46"/>
      <c r="FQ970" s="46"/>
      <c r="FR970" s="46"/>
      <c r="FS970" s="46"/>
      <c r="FT970" s="46"/>
      <c r="FU970" s="46"/>
      <c r="FV970" s="46"/>
      <c r="FW970" s="46"/>
      <c r="FX970" s="46"/>
      <c r="FY970" s="46"/>
      <c r="FZ970" s="46"/>
      <c r="GA970" s="46"/>
      <c r="GB970" s="46"/>
      <c r="GC970" s="46"/>
      <c r="GD970" s="46"/>
      <c r="GE970" s="46"/>
      <c r="GF970" s="46"/>
      <c r="GG970" s="46"/>
      <c r="GH970" s="46"/>
      <c r="GI970" s="46"/>
      <c r="GJ970" s="46"/>
      <c r="GK970" s="46"/>
      <c r="GL970" s="46"/>
      <c r="GM970" s="46"/>
      <c r="GN970" s="46"/>
      <c r="GO970" s="46"/>
      <c r="GP970" s="46"/>
      <c r="GQ970" s="46"/>
      <c r="GR970" s="46"/>
      <c r="GS970" s="46"/>
      <c r="GT970" s="46"/>
      <c r="GU970" s="46"/>
      <c r="GV970" s="46"/>
      <c r="GW970" s="46"/>
      <c r="GX970" s="46"/>
      <c r="GY970" s="46"/>
      <c r="GZ970" s="46"/>
      <c r="HA970" s="46"/>
      <c r="HB970" s="46"/>
      <c r="HC970" s="46"/>
      <c r="HD970" s="46"/>
      <c r="HE970" s="46"/>
      <c r="HF970" s="46"/>
      <c r="HG970" s="46"/>
      <c r="HH970" s="46"/>
      <c r="HI970" s="46"/>
      <c r="HJ970" s="46"/>
      <c r="HK970" s="46"/>
      <c r="HL970" s="46"/>
      <c r="HM970" s="46"/>
      <c r="HN970" s="46"/>
      <c r="HO970" s="46"/>
      <c r="HP970" s="46"/>
      <c r="HQ970" s="46"/>
      <c r="HR970" s="46"/>
      <c r="HS970" s="46"/>
      <c r="HT970" s="46"/>
      <c r="HU970" s="46"/>
      <c r="HV970" s="46"/>
      <c r="HW970" s="46"/>
      <c r="HX970" s="46"/>
      <c r="HY970" s="46"/>
      <c r="HZ970" s="46"/>
      <c r="IA970" s="46"/>
      <c r="IB970" s="46"/>
      <c r="IC970" s="46"/>
      <c r="ID970" s="46"/>
      <c r="IE970" s="46"/>
      <c r="IF970" s="46"/>
      <c r="IG970" s="46"/>
      <c r="IH970" s="46"/>
      <c r="II970" s="46"/>
      <c r="IJ970" s="46"/>
      <c r="IK970" s="46"/>
      <c r="IL970" s="46"/>
      <c r="IM970" s="46"/>
      <c r="IN970" s="46"/>
      <c r="IO970" s="46"/>
      <c r="IP970" s="46"/>
      <c r="IQ970" s="46"/>
      <c r="IR970" s="46"/>
      <c r="IS970" s="46"/>
      <c r="IT970" s="46"/>
      <c r="IU970" s="46"/>
      <c r="IV970" s="46"/>
      <c r="IW970" s="46"/>
      <c r="IX970" s="46"/>
      <c r="IY970" s="46"/>
      <c r="IZ970" s="46"/>
      <c r="JA970" s="46"/>
      <c r="JB970" s="46"/>
      <c r="JC970" s="46"/>
      <c r="JD970" s="46"/>
      <c r="JE970" s="46"/>
    </row>
    <row r="971" spans="1:265" s="7" customFormat="1" ht="15" customHeight="1" thickBot="1" x14ac:dyDescent="0.25">
      <c r="A971" s="790"/>
      <c r="B971" s="73" t="s">
        <v>455</v>
      </c>
      <c r="C971" s="113"/>
      <c r="D971" s="892" t="s">
        <v>480</v>
      </c>
      <c r="E971" s="900"/>
      <c r="F971" s="472"/>
      <c r="G971" s="473"/>
      <c r="H971" s="186" t="s">
        <v>509</v>
      </c>
      <c r="I971" s="186" t="s">
        <v>515</v>
      </c>
      <c r="J971" s="1756" t="s">
        <v>1424</v>
      </c>
      <c r="K971" s="212" t="s">
        <v>1506</v>
      </c>
      <c r="L971" s="229"/>
      <c r="M971" s="397"/>
      <c r="N971" s="397"/>
      <c r="O971" s="229"/>
      <c r="P971" s="2159">
        <f t="shared" si="85"/>
        <v>0</v>
      </c>
      <c r="Q971" s="297"/>
      <c r="R971" s="298"/>
      <c r="S971" s="298">
        <v>2</v>
      </c>
      <c r="T971" s="298"/>
      <c r="U971" s="298"/>
      <c r="V971" s="298"/>
      <c r="W971" s="299"/>
      <c r="X971" s="72"/>
      <c r="Y971" s="72"/>
      <c r="Z971" s="63"/>
      <c r="AA971" s="46"/>
      <c r="AB971" s="46"/>
      <c r="AC971" s="46" t="str">
        <f t="shared" si="84"/>
        <v/>
      </c>
      <c r="AD971" s="46"/>
      <c r="AE971" s="46"/>
      <c r="AF971" s="2111">
        <f t="shared" si="86"/>
        <v>0</v>
      </c>
      <c r="AG971" s="2111">
        <f t="shared" si="87"/>
        <v>2</v>
      </c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  <c r="BP971" s="46"/>
      <c r="BQ971" s="46"/>
      <c r="BR971" s="46"/>
      <c r="BS971" s="46"/>
      <c r="BT971" s="46"/>
      <c r="BU971" s="46"/>
      <c r="BV971" s="46"/>
      <c r="BW971" s="46"/>
      <c r="BX971" s="46"/>
      <c r="BY971" s="46"/>
      <c r="BZ971" s="46"/>
      <c r="CA971" s="46"/>
      <c r="CB971" s="46"/>
      <c r="CC971" s="46"/>
      <c r="CD971" s="46"/>
      <c r="CE971" s="46"/>
      <c r="CF971" s="46"/>
      <c r="CG971" s="46"/>
      <c r="CH971" s="46"/>
      <c r="CI971" s="46"/>
      <c r="CJ971" s="46"/>
      <c r="CK971" s="46"/>
      <c r="CL971" s="46"/>
      <c r="CM971" s="46"/>
      <c r="CN971" s="46"/>
      <c r="CO971" s="46"/>
      <c r="CP971" s="46"/>
      <c r="CQ971" s="46"/>
      <c r="CR971" s="46"/>
      <c r="CS971" s="46"/>
      <c r="CT971" s="46"/>
      <c r="CU971" s="46"/>
      <c r="CV971" s="46"/>
      <c r="CW971" s="46"/>
      <c r="CX971" s="46"/>
      <c r="CY971" s="46"/>
      <c r="CZ971" s="46"/>
      <c r="DA971" s="46"/>
      <c r="DB971" s="46"/>
      <c r="DC971" s="46"/>
      <c r="DD971" s="46"/>
      <c r="DE971" s="46"/>
      <c r="DF971" s="46"/>
      <c r="DG971" s="46"/>
      <c r="DH971" s="46"/>
      <c r="DI971" s="46"/>
      <c r="DJ971" s="46"/>
      <c r="DK971" s="46"/>
      <c r="DL971" s="46"/>
      <c r="DM971" s="46"/>
      <c r="DN971" s="46"/>
      <c r="DO971" s="46"/>
      <c r="DP971" s="46"/>
      <c r="DQ971" s="46"/>
      <c r="DR971" s="46"/>
      <c r="DS971" s="46"/>
      <c r="DT971" s="46"/>
      <c r="DU971" s="46"/>
      <c r="DV971" s="46"/>
      <c r="DW971" s="46"/>
      <c r="DX971" s="46"/>
      <c r="DY971" s="46"/>
      <c r="DZ971" s="46"/>
      <c r="EA971" s="46"/>
      <c r="EB971" s="46"/>
      <c r="EC971" s="46"/>
      <c r="ED971" s="46"/>
      <c r="EE971" s="46"/>
      <c r="EF971" s="46"/>
      <c r="EG971" s="46"/>
      <c r="EH971" s="46"/>
      <c r="EI971" s="46"/>
      <c r="EJ971" s="46"/>
      <c r="EK971" s="46"/>
      <c r="EL971" s="46"/>
      <c r="EM971" s="46"/>
      <c r="EN971" s="46"/>
      <c r="EO971" s="46"/>
      <c r="EP971" s="46"/>
      <c r="EQ971" s="46"/>
      <c r="ER971" s="46"/>
      <c r="ES971" s="46"/>
      <c r="ET971" s="46"/>
      <c r="EU971" s="46"/>
      <c r="EV971" s="46"/>
      <c r="EW971" s="46"/>
      <c r="EX971" s="46"/>
      <c r="EY971" s="46"/>
      <c r="EZ971" s="46"/>
      <c r="FA971" s="46"/>
      <c r="FB971" s="46"/>
      <c r="FC971" s="46"/>
      <c r="FD971" s="46"/>
      <c r="FE971" s="46"/>
      <c r="FF971" s="46"/>
      <c r="FG971" s="46"/>
      <c r="FH971" s="46"/>
      <c r="FI971" s="46"/>
      <c r="FJ971" s="46"/>
      <c r="FK971" s="46"/>
      <c r="FL971" s="46"/>
      <c r="FM971" s="46"/>
      <c r="FN971" s="46"/>
      <c r="FO971" s="46"/>
      <c r="FP971" s="46"/>
      <c r="FQ971" s="46"/>
      <c r="FR971" s="46"/>
      <c r="FS971" s="46"/>
      <c r="FT971" s="46"/>
      <c r="FU971" s="46"/>
      <c r="FV971" s="46"/>
      <c r="FW971" s="46"/>
      <c r="FX971" s="46"/>
      <c r="FY971" s="46"/>
      <c r="FZ971" s="46"/>
      <c r="GA971" s="46"/>
      <c r="GB971" s="46"/>
      <c r="GC971" s="46"/>
      <c r="GD971" s="46"/>
      <c r="GE971" s="46"/>
      <c r="GF971" s="46"/>
      <c r="GG971" s="46"/>
      <c r="GH971" s="46"/>
      <c r="GI971" s="46"/>
      <c r="GJ971" s="46"/>
      <c r="GK971" s="46"/>
      <c r="GL971" s="46"/>
      <c r="GM971" s="46"/>
      <c r="GN971" s="46"/>
      <c r="GO971" s="46"/>
      <c r="GP971" s="46"/>
      <c r="GQ971" s="46"/>
      <c r="GR971" s="46"/>
      <c r="GS971" s="46"/>
      <c r="GT971" s="46"/>
      <c r="GU971" s="46"/>
      <c r="GV971" s="46"/>
      <c r="GW971" s="46"/>
      <c r="GX971" s="46"/>
      <c r="GY971" s="46"/>
      <c r="GZ971" s="46"/>
      <c r="HA971" s="46"/>
      <c r="HB971" s="46"/>
      <c r="HC971" s="46"/>
      <c r="HD971" s="46"/>
      <c r="HE971" s="46"/>
      <c r="HF971" s="46"/>
      <c r="HG971" s="46"/>
      <c r="HH971" s="46"/>
      <c r="HI971" s="46"/>
      <c r="HJ971" s="46"/>
      <c r="HK971" s="46"/>
      <c r="HL971" s="46"/>
      <c r="HM971" s="46"/>
      <c r="HN971" s="46"/>
      <c r="HO971" s="46"/>
      <c r="HP971" s="46"/>
      <c r="HQ971" s="46"/>
      <c r="HR971" s="46"/>
      <c r="HS971" s="46"/>
      <c r="HT971" s="46"/>
      <c r="HU971" s="46"/>
      <c r="HV971" s="46"/>
      <c r="HW971" s="46"/>
      <c r="HX971" s="46"/>
      <c r="HY971" s="46"/>
      <c r="HZ971" s="46"/>
      <c r="IA971" s="46"/>
      <c r="IB971" s="46"/>
      <c r="IC971" s="46"/>
      <c r="ID971" s="46"/>
      <c r="IE971" s="46"/>
      <c r="IF971" s="46"/>
      <c r="IG971" s="46"/>
      <c r="IH971" s="46"/>
      <c r="II971" s="46"/>
      <c r="IJ971" s="46"/>
      <c r="IK971" s="46"/>
      <c r="IL971" s="46"/>
      <c r="IM971" s="46"/>
      <c r="IN971" s="46"/>
      <c r="IO971" s="46"/>
      <c r="IP971" s="46"/>
      <c r="IQ971" s="46"/>
      <c r="IR971" s="46"/>
      <c r="IS971" s="46"/>
      <c r="IT971" s="46"/>
      <c r="IU971" s="46"/>
      <c r="IV971" s="46"/>
      <c r="IW971" s="46"/>
      <c r="IX971" s="46"/>
      <c r="IY971" s="46"/>
      <c r="IZ971" s="46"/>
      <c r="JA971" s="46"/>
      <c r="JB971" s="46"/>
      <c r="JC971" s="46"/>
      <c r="JD971" s="46"/>
      <c r="JE971" s="46"/>
    </row>
    <row r="972" spans="1:265" s="7" customFormat="1" ht="15" customHeight="1" thickBot="1" x14ac:dyDescent="0.25">
      <c r="A972" s="790"/>
      <c r="B972" s="73" t="s">
        <v>455</v>
      </c>
      <c r="C972" s="113"/>
      <c r="D972" s="892" t="s">
        <v>480</v>
      </c>
      <c r="E972" s="900"/>
      <c r="F972" s="472"/>
      <c r="G972" s="473"/>
      <c r="H972" s="186" t="s">
        <v>509</v>
      </c>
      <c r="I972" s="186" t="s">
        <v>515</v>
      </c>
      <c r="J972" s="1756" t="s">
        <v>1424</v>
      </c>
      <c r="K972" s="212" t="s">
        <v>1505</v>
      </c>
      <c r="L972" s="229"/>
      <c r="M972" s="397"/>
      <c r="N972" s="397"/>
      <c r="O972" s="229"/>
      <c r="P972" s="2159">
        <f t="shared" si="85"/>
        <v>0</v>
      </c>
      <c r="Q972" s="297"/>
      <c r="R972" s="298"/>
      <c r="S972" s="298">
        <v>2</v>
      </c>
      <c r="T972" s="298"/>
      <c r="U972" s="298"/>
      <c r="V972" s="298"/>
      <c r="W972" s="299"/>
      <c r="X972" s="72"/>
      <c r="Y972" s="72"/>
      <c r="Z972" s="63"/>
      <c r="AA972" s="46"/>
      <c r="AB972" s="46"/>
      <c r="AC972" s="46" t="str">
        <f t="shared" si="84"/>
        <v/>
      </c>
      <c r="AD972" s="46"/>
      <c r="AE972" s="46"/>
      <c r="AF972" s="2111">
        <f t="shared" si="86"/>
        <v>0</v>
      </c>
      <c r="AG972" s="2111">
        <f t="shared" si="87"/>
        <v>2</v>
      </c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  <c r="BP972" s="46"/>
      <c r="BQ972" s="46"/>
      <c r="BR972" s="46"/>
      <c r="BS972" s="46"/>
      <c r="BT972" s="46"/>
      <c r="BU972" s="46"/>
      <c r="BV972" s="46"/>
      <c r="BW972" s="46"/>
      <c r="BX972" s="46"/>
      <c r="BY972" s="46"/>
      <c r="BZ972" s="46"/>
      <c r="CA972" s="46"/>
      <c r="CB972" s="46"/>
      <c r="CC972" s="46"/>
      <c r="CD972" s="46"/>
      <c r="CE972" s="46"/>
      <c r="CF972" s="46"/>
      <c r="CG972" s="46"/>
      <c r="CH972" s="46"/>
      <c r="CI972" s="46"/>
      <c r="CJ972" s="46"/>
      <c r="CK972" s="46"/>
      <c r="CL972" s="46"/>
      <c r="CM972" s="46"/>
      <c r="CN972" s="46"/>
      <c r="CO972" s="46"/>
      <c r="CP972" s="46"/>
      <c r="CQ972" s="46"/>
      <c r="CR972" s="46"/>
      <c r="CS972" s="46"/>
      <c r="CT972" s="46"/>
      <c r="CU972" s="46"/>
      <c r="CV972" s="46"/>
      <c r="CW972" s="46"/>
      <c r="CX972" s="46"/>
      <c r="CY972" s="46"/>
      <c r="CZ972" s="46"/>
      <c r="DA972" s="46"/>
      <c r="DB972" s="46"/>
      <c r="DC972" s="46"/>
      <c r="DD972" s="46"/>
      <c r="DE972" s="46"/>
      <c r="DF972" s="46"/>
      <c r="DG972" s="46"/>
      <c r="DH972" s="46"/>
      <c r="DI972" s="46"/>
      <c r="DJ972" s="46"/>
      <c r="DK972" s="46"/>
      <c r="DL972" s="46"/>
      <c r="DM972" s="46"/>
      <c r="DN972" s="46"/>
      <c r="DO972" s="46"/>
      <c r="DP972" s="46"/>
      <c r="DQ972" s="46"/>
      <c r="DR972" s="46"/>
      <c r="DS972" s="46"/>
      <c r="DT972" s="46"/>
      <c r="DU972" s="46"/>
      <c r="DV972" s="46"/>
      <c r="DW972" s="46"/>
      <c r="DX972" s="46"/>
      <c r="DY972" s="46"/>
      <c r="DZ972" s="46"/>
      <c r="EA972" s="46"/>
      <c r="EB972" s="46"/>
      <c r="EC972" s="46"/>
      <c r="ED972" s="46"/>
      <c r="EE972" s="46"/>
      <c r="EF972" s="46"/>
      <c r="EG972" s="46"/>
      <c r="EH972" s="46"/>
      <c r="EI972" s="46"/>
      <c r="EJ972" s="46"/>
      <c r="EK972" s="46"/>
      <c r="EL972" s="46"/>
      <c r="EM972" s="46"/>
      <c r="EN972" s="46"/>
      <c r="EO972" s="46"/>
      <c r="EP972" s="46"/>
      <c r="EQ972" s="46"/>
      <c r="ER972" s="46"/>
      <c r="ES972" s="46"/>
      <c r="ET972" s="46"/>
      <c r="EU972" s="46"/>
      <c r="EV972" s="46"/>
      <c r="EW972" s="46"/>
      <c r="EX972" s="46"/>
      <c r="EY972" s="46"/>
      <c r="EZ972" s="46"/>
      <c r="FA972" s="46"/>
      <c r="FB972" s="46"/>
      <c r="FC972" s="46"/>
      <c r="FD972" s="46"/>
      <c r="FE972" s="46"/>
      <c r="FF972" s="46"/>
      <c r="FG972" s="46"/>
      <c r="FH972" s="46"/>
      <c r="FI972" s="46"/>
      <c r="FJ972" s="46"/>
      <c r="FK972" s="46"/>
      <c r="FL972" s="46"/>
      <c r="FM972" s="46"/>
      <c r="FN972" s="46"/>
      <c r="FO972" s="46"/>
      <c r="FP972" s="46"/>
      <c r="FQ972" s="46"/>
      <c r="FR972" s="46"/>
      <c r="FS972" s="46"/>
      <c r="FT972" s="46"/>
      <c r="FU972" s="46"/>
      <c r="FV972" s="46"/>
      <c r="FW972" s="46"/>
      <c r="FX972" s="46"/>
      <c r="FY972" s="46"/>
      <c r="FZ972" s="46"/>
      <c r="GA972" s="46"/>
      <c r="GB972" s="46"/>
      <c r="GC972" s="46"/>
      <c r="GD972" s="46"/>
      <c r="GE972" s="46"/>
      <c r="GF972" s="46"/>
      <c r="GG972" s="46"/>
      <c r="GH972" s="46"/>
      <c r="GI972" s="46"/>
      <c r="GJ972" s="46"/>
      <c r="GK972" s="46"/>
      <c r="GL972" s="46"/>
      <c r="GM972" s="46"/>
      <c r="GN972" s="46"/>
      <c r="GO972" s="46"/>
      <c r="GP972" s="46"/>
      <c r="GQ972" s="46"/>
      <c r="GR972" s="46"/>
      <c r="GS972" s="46"/>
      <c r="GT972" s="46"/>
      <c r="GU972" s="46"/>
      <c r="GV972" s="46"/>
      <c r="GW972" s="46"/>
      <c r="GX972" s="46"/>
      <c r="GY972" s="46"/>
      <c r="GZ972" s="46"/>
      <c r="HA972" s="46"/>
      <c r="HB972" s="46"/>
      <c r="HC972" s="46"/>
      <c r="HD972" s="46"/>
      <c r="HE972" s="46"/>
      <c r="HF972" s="46"/>
      <c r="HG972" s="46"/>
      <c r="HH972" s="46"/>
      <c r="HI972" s="46"/>
      <c r="HJ972" s="46"/>
      <c r="HK972" s="46"/>
      <c r="HL972" s="46"/>
      <c r="HM972" s="46"/>
      <c r="HN972" s="46"/>
      <c r="HO972" s="46"/>
      <c r="HP972" s="46"/>
      <c r="HQ972" s="46"/>
      <c r="HR972" s="46"/>
      <c r="HS972" s="46"/>
      <c r="HT972" s="46"/>
      <c r="HU972" s="46"/>
      <c r="HV972" s="46"/>
      <c r="HW972" s="46"/>
      <c r="HX972" s="46"/>
      <c r="HY972" s="46"/>
      <c r="HZ972" s="46"/>
      <c r="IA972" s="46"/>
      <c r="IB972" s="46"/>
      <c r="IC972" s="46"/>
      <c r="ID972" s="46"/>
      <c r="IE972" s="46"/>
      <c r="IF972" s="46"/>
      <c r="IG972" s="46"/>
      <c r="IH972" s="46"/>
      <c r="II972" s="46"/>
      <c r="IJ972" s="46"/>
      <c r="IK972" s="46"/>
      <c r="IL972" s="46"/>
      <c r="IM972" s="46"/>
      <c r="IN972" s="46"/>
      <c r="IO972" s="46"/>
      <c r="IP972" s="46"/>
      <c r="IQ972" s="46"/>
      <c r="IR972" s="46"/>
      <c r="IS972" s="46"/>
      <c r="IT972" s="46"/>
      <c r="IU972" s="46"/>
      <c r="IV972" s="46"/>
      <c r="IW972" s="46"/>
      <c r="IX972" s="46"/>
      <c r="IY972" s="46"/>
      <c r="IZ972" s="46"/>
      <c r="JA972" s="46"/>
      <c r="JB972" s="46"/>
      <c r="JC972" s="46"/>
      <c r="JD972" s="46"/>
      <c r="JE972" s="46"/>
    </row>
    <row r="973" spans="1:265" s="7" customFormat="1" ht="15" customHeight="1" thickBot="1" x14ac:dyDescent="0.25">
      <c r="A973" s="790"/>
      <c r="B973" s="73" t="s">
        <v>455</v>
      </c>
      <c r="C973" s="113"/>
      <c r="D973" s="892" t="s">
        <v>480</v>
      </c>
      <c r="E973" s="900"/>
      <c r="F973" s="472"/>
      <c r="G973" s="473"/>
      <c r="H973" s="186" t="s">
        <v>509</v>
      </c>
      <c r="I973" s="186" t="s">
        <v>515</v>
      </c>
      <c r="J973" s="1766" t="s">
        <v>1424</v>
      </c>
      <c r="K973" s="229" t="s">
        <v>1507</v>
      </c>
      <c r="M973" s="6"/>
      <c r="N973" s="6"/>
      <c r="P973" s="2159">
        <f t="shared" si="85"/>
        <v>0</v>
      </c>
      <c r="S973" s="298"/>
      <c r="T973" s="298"/>
      <c r="U973" s="298"/>
      <c r="V973" s="298"/>
      <c r="W973" s="299">
        <v>3</v>
      </c>
      <c r="X973" s="72"/>
      <c r="Y973" s="72"/>
      <c r="Z973" s="63"/>
      <c r="AA973" s="46"/>
      <c r="AB973" s="46"/>
      <c r="AC973" s="46" t="str">
        <f t="shared" si="84"/>
        <v/>
      </c>
      <c r="AD973" s="46"/>
      <c r="AE973" s="46"/>
      <c r="AF973" s="2111">
        <f t="shared" si="86"/>
        <v>0</v>
      </c>
      <c r="AG973" s="2111">
        <f t="shared" si="87"/>
        <v>3</v>
      </c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  <c r="BP973" s="46"/>
      <c r="BQ973" s="46"/>
      <c r="BR973" s="46"/>
      <c r="BS973" s="46"/>
      <c r="BT973" s="46"/>
      <c r="BU973" s="46"/>
      <c r="BV973" s="46"/>
      <c r="BW973" s="46"/>
      <c r="BX973" s="46"/>
      <c r="BY973" s="46"/>
      <c r="BZ973" s="46"/>
      <c r="CA973" s="46"/>
      <c r="CB973" s="46"/>
      <c r="CC973" s="46"/>
      <c r="CD973" s="46"/>
      <c r="CE973" s="46"/>
      <c r="CF973" s="46"/>
      <c r="CG973" s="46"/>
      <c r="CH973" s="46"/>
      <c r="CI973" s="46"/>
      <c r="CJ973" s="46"/>
      <c r="CK973" s="46"/>
      <c r="CL973" s="46"/>
      <c r="CM973" s="46"/>
      <c r="CN973" s="46"/>
      <c r="CO973" s="46"/>
      <c r="CP973" s="46"/>
      <c r="CQ973" s="46"/>
      <c r="CR973" s="46"/>
      <c r="CS973" s="46"/>
      <c r="CT973" s="46"/>
      <c r="CU973" s="46"/>
      <c r="CV973" s="46"/>
      <c r="CW973" s="46"/>
      <c r="CX973" s="46"/>
      <c r="CY973" s="46"/>
      <c r="CZ973" s="46"/>
      <c r="DA973" s="46"/>
      <c r="DB973" s="46"/>
      <c r="DC973" s="46"/>
      <c r="DD973" s="46"/>
      <c r="DE973" s="46"/>
      <c r="DF973" s="46"/>
      <c r="DG973" s="46"/>
      <c r="DH973" s="46"/>
      <c r="DI973" s="46"/>
      <c r="DJ973" s="46"/>
      <c r="DK973" s="46"/>
      <c r="DL973" s="46"/>
      <c r="DM973" s="46"/>
      <c r="DN973" s="46"/>
      <c r="DO973" s="46"/>
      <c r="DP973" s="46"/>
      <c r="DQ973" s="46"/>
      <c r="DR973" s="46"/>
      <c r="DS973" s="46"/>
      <c r="DT973" s="46"/>
      <c r="DU973" s="46"/>
      <c r="DV973" s="46"/>
      <c r="DW973" s="46"/>
      <c r="DX973" s="46"/>
      <c r="DY973" s="46"/>
      <c r="DZ973" s="46"/>
      <c r="EA973" s="46"/>
      <c r="EB973" s="46"/>
      <c r="EC973" s="46"/>
      <c r="ED973" s="46"/>
      <c r="EE973" s="46"/>
      <c r="EF973" s="46"/>
      <c r="EG973" s="46"/>
      <c r="EH973" s="46"/>
      <c r="EI973" s="46"/>
      <c r="EJ973" s="46"/>
      <c r="EK973" s="46"/>
      <c r="EL973" s="46"/>
      <c r="EM973" s="46"/>
      <c r="EN973" s="46"/>
      <c r="EO973" s="46"/>
      <c r="EP973" s="46"/>
      <c r="EQ973" s="46"/>
      <c r="ER973" s="46"/>
      <c r="ES973" s="46"/>
      <c r="ET973" s="46"/>
      <c r="EU973" s="46"/>
      <c r="EV973" s="46"/>
      <c r="EW973" s="46"/>
      <c r="EX973" s="46"/>
      <c r="EY973" s="46"/>
      <c r="EZ973" s="46"/>
      <c r="FA973" s="46"/>
      <c r="FB973" s="46"/>
      <c r="FC973" s="46"/>
      <c r="FD973" s="46"/>
      <c r="FE973" s="46"/>
      <c r="FF973" s="46"/>
      <c r="FG973" s="46"/>
      <c r="FH973" s="46"/>
      <c r="FI973" s="46"/>
      <c r="FJ973" s="46"/>
      <c r="FK973" s="46"/>
      <c r="FL973" s="46"/>
      <c r="FM973" s="46"/>
      <c r="FN973" s="46"/>
      <c r="FO973" s="46"/>
      <c r="FP973" s="46"/>
      <c r="FQ973" s="46"/>
      <c r="FR973" s="46"/>
      <c r="FS973" s="46"/>
      <c r="FT973" s="46"/>
      <c r="FU973" s="46"/>
      <c r="FV973" s="46"/>
      <c r="FW973" s="46"/>
      <c r="FX973" s="46"/>
      <c r="FY973" s="46"/>
      <c r="FZ973" s="46"/>
      <c r="GA973" s="46"/>
      <c r="GB973" s="46"/>
      <c r="GC973" s="46"/>
      <c r="GD973" s="46"/>
      <c r="GE973" s="46"/>
      <c r="GF973" s="46"/>
      <c r="GG973" s="46"/>
      <c r="GH973" s="46"/>
      <c r="GI973" s="46"/>
      <c r="GJ973" s="46"/>
      <c r="GK973" s="46"/>
      <c r="GL973" s="46"/>
      <c r="GM973" s="46"/>
      <c r="GN973" s="46"/>
      <c r="GO973" s="46"/>
      <c r="GP973" s="46"/>
      <c r="GQ973" s="46"/>
      <c r="GR973" s="46"/>
      <c r="GS973" s="46"/>
      <c r="GT973" s="46"/>
      <c r="GU973" s="46"/>
      <c r="GV973" s="46"/>
      <c r="GW973" s="46"/>
      <c r="GX973" s="46"/>
      <c r="GY973" s="46"/>
      <c r="GZ973" s="46"/>
      <c r="HA973" s="46"/>
      <c r="HB973" s="46"/>
      <c r="HC973" s="46"/>
      <c r="HD973" s="46"/>
      <c r="HE973" s="46"/>
      <c r="HF973" s="46"/>
      <c r="HG973" s="46"/>
      <c r="HH973" s="46"/>
      <c r="HI973" s="46"/>
      <c r="HJ973" s="46"/>
      <c r="HK973" s="46"/>
      <c r="HL973" s="46"/>
      <c r="HM973" s="46"/>
      <c r="HN973" s="46"/>
      <c r="HO973" s="46"/>
      <c r="HP973" s="46"/>
      <c r="HQ973" s="46"/>
      <c r="HR973" s="46"/>
      <c r="HS973" s="46"/>
      <c r="HT973" s="46"/>
      <c r="HU973" s="46"/>
      <c r="HV973" s="46"/>
      <c r="HW973" s="46"/>
      <c r="HX973" s="46"/>
      <c r="HY973" s="46"/>
      <c r="HZ973" s="46"/>
      <c r="IA973" s="46"/>
      <c r="IB973" s="46"/>
      <c r="IC973" s="46"/>
      <c r="ID973" s="46"/>
      <c r="IE973" s="46"/>
      <c r="IF973" s="46"/>
      <c r="IG973" s="46"/>
      <c r="IH973" s="46"/>
      <c r="II973" s="46"/>
      <c r="IJ973" s="46"/>
      <c r="IK973" s="46"/>
      <c r="IL973" s="46"/>
      <c r="IM973" s="46"/>
      <c r="IN973" s="46"/>
      <c r="IO973" s="46"/>
      <c r="IP973" s="46"/>
      <c r="IQ973" s="46"/>
      <c r="IR973" s="46"/>
      <c r="IS973" s="46"/>
      <c r="IT973" s="46"/>
      <c r="IU973" s="46"/>
      <c r="IV973" s="46"/>
      <c r="IW973" s="46"/>
      <c r="IX973" s="46"/>
      <c r="IY973" s="46"/>
      <c r="IZ973" s="46"/>
      <c r="JA973" s="46"/>
      <c r="JB973" s="46"/>
      <c r="JC973" s="46"/>
      <c r="JD973" s="46"/>
      <c r="JE973" s="46"/>
    </row>
    <row r="974" spans="1:265" s="7" customFormat="1" ht="15" customHeight="1" thickBot="1" x14ac:dyDescent="0.25">
      <c r="A974" s="790"/>
      <c r="B974" s="73" t="s">
        <v>455</v>
      </c>
      <c r="C974" s="113"/>
      <c r="D974" s="903" t="s">
        <v>480</v>
      </c>
      <c r="E974" s="900"/>
      <c r="F974" s="472"/>
      <c r="G974" s="473"/>
      <c r="H974" s="208" t="s">
        <v>509</v>
      </c>
      <c r="I974" s="208" t="s">
        <v>515</v>
      </c>
      <c r="J974" s="1785" t="s">
        <v>1425</v>
      </c>
      <c r="K974" s="235" t="s">
        <v>1737</v>
      </c>
      <c r="L974" s="235"/>
      <c r="M974" s="524"/>
      <c r="N974" s="524"/>
      <c r="O974" s="235"/>
      <c r="P974" s="2159">
        <f t="shared" si="85"/>
        <v>0</v>
      </c>
      <c r="Q974" s="300"/>
      <c r="R974" s="301"/>
      <c r="S974" s="301"/>
      <c r="T974" s="301">
        <v>4</v>
      </c>
      <c r="U974" s="301"/>
      <c r="V974" s="301"/>
      <c r="W974" s="302"/>
      <c r="X974" s="90">
        <f>SUM(Q968:W974)</f>
        <v>40</v>
      </c>
      <c r="Y974" s="72">
        <f>SUM(X968:X974)</f>
        <v>40</v>
      </c>
      <c r="Z974" s="63"/>
      <c r="AA974" s="46"/>
      <c r="AB974" s="46"/>
      <c r="AC974" s="46" t="str">
        <f t="shared" si="84"/>
        <v/>
      </c>
      <c r="AD974" s="46"/>
      <c r="AE974" s="46"/>
      <c r="AF974" s="2111">
        <f t="shared" si="86"/>
        <v>0</v>
      </c>
      <c r="AG974" s="2111">
        <f t="shared" si="87"/>
        <v>0</v>
      </c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  <c r="BP974" s="46"/>
      <c r="BQ974" s="46"/>
      <c r="BR974" s="46"/>
      <c r="BS974" s="46"/>
      <c r="BT974" s="46"/>
      <c r="BU974" s="46"/>
      <c r="BV974" s="46"/>
      <c r="BW974" s="46"/>
      <c r="BX974" s="46"/>
      <c r="BY974" s="46"/>
      <c r="BZ974" s="46"/>
      <c r="CA974" s="46"/>
      <c r="CB974" s="46"/>
      <c r="CC974" s="46"/>
      <c r="CD974" s="46"/>
      <c r="CE974" s="46"/>
      <c r="CF974" s="46"/>
      <c r="CG974" s="46"/>
      <c r="CH974" s="46"/>
      <c r="CI974" s="46"/>
      <c r="CJ974" s="46"/>
      <c r="CK974" s="46"/>
      <c r="CL974" s="46"/>
      <c r="CM974" s="46"/>
      <c r="CN974" s="46"/>
      <c r="CO974" s="46"/>
      <c r="CP974" s="46"/>
      <c r="CQ974" s="46"/>
      <c r="CR974" s="46"/>
      <c r="CS974" s="46"/>
      <c r="CT974" s="46"/>
      <c r="CU974" s="46"/>
      <c r="CV974" s="46"/>
      <c r="CW974" s="46"/>
      <c r="CX974" s="46"/>
      <c r="CY974" s="46"/>
      <c r="CZ974" s="46"/>
      <c r="DA974" s="46"/>
      <c r="DB974" s="46"/>
      <c r="DC974" s="46"/>
      <c r="DD974" s="46"/>
      <c r="DE974" s="46"/>
      <c r="DF974" s="46"/>
      <c r="DG974" s="46"/>
      <c r="DH974" s="46"/>
      <c r="DI974" s="46"/>
      <c r="DJ974" s="46"/>
      <c r="DK974" s="46"/>
      <c r="DL974" s="46"/>
      <c r="DM974" s="46"/>
      <c r="DN974" s="46"/>
      <c r="DO974" s="46"/>
      <c r="DP974" s="46"/>
      <c r="DQ974" s="46"/>
      <c r="DR974" s="46"/>
      <c r="DS974" s="46"/>
      <c r="DT974" s="46"/>
      <c r="DU974" s="46"/>
      <c r="DV974" s="46"/>
      <c r="DW974" s="46"/>
      <c r="DX974" s="46"/>
      <c r="DY974" s="46"/>
      <c r="DZ974" s="46"/>
      <c r="EA974" s="46"/>
      <c r="EB974" s="46"/>
      <c r="EC974" s="46"/>
      <c r="ED974" s="46"/>
      <c r="EE974" s="46"/>
      <c r="EF974" s="46"/>
      <c r="EG974" s="46"/>
      <c r="EH974" s="46"/>
      <c r="EI974" s="46"/>
      <c r="EJ974" s="46"/>
      <c r="EK974" s="46"/>
      <c r="EL974" s="46"/>
      <c r="EM974" s="46"/>
      <c r="EN974" s="46"/>
      <c r="EO974" s="46"/>
      <c r="EP974" s="46"/>
      <c r="EQ974" s="46"/>
      <c r="ER974" s="46"/>
      <c r="ES974" s="46"/>
      <c r="ET974" s="46"/>
      <c r="EU974" s="46"/>
      <c r="EV974" s="46"/>
      <c r="EW974" s="46"/>
      <c r="EX974" s="46"/>
      <c r="EY974" s="46"/>
      <c r="EZ974" s="46"/>
      <c r="FA974" s="46"/>
      <c r="FB974" s="46"/>
      <c r="FC974" s="46"/>
      <c r="FD974" s="46"/>
      <c r="FE974" s="46"/>
      <c r="FF974" s="46"/>
      <c r="FG974" s="46"/>
      <c r="FH974" s="46"/>
      <c r="FI974" s="46"/>
      <c r="FJ974" s="46"/>
      <c r="FK974" s="46"/>
      <c r="FL974" s="46"/>
      <c r="FM974" s="46"/>
      <c r="FN974" s="46"/>
      <c r="FO974" s="46"/>
      <c r="FP974" s="46"/>
      <c r="FQ974" s="46"/>
      <c r="FR974" s="46"/>
      <c r="FS974" s="46"/>
      <c r="FT974" s="46"/>
      <c r="FU974" s="46"/>
      <c r="FV974" s="46"/>
      <c r="FW974" s="46"/>
      <c r="FX974" s="46"/>
      <c r="FY974" s="46"/>
      <c r="FZ974" s="46"/>
      <c r="GA974" s="46"/>
      <c r="GB974" s="46"/>
      <c r="GC974" s="46"/>
      <c r="GD974" s="46"/>
      <c r="GE974" s="46"/>
      <c r="GF974" s="46"/>
      <c r="GG974" s="46"/>
      <c r="GH974" s="46"/>
      <c r="GI974" s="46"/>
      <c r="GJ974" s="46"/>
      <c r="GK974" s="46"/>
      <c r="GL974" s="46"/>
      <c r="GM974" s="46"/>
      <c r="GN974" s="46"/>
      <c r="GO974" s="46"/>
      <c r="GP974" s="46"/>
      <c r="GQ974" s="46"/>
      <c r="GR974" s="46"/>
      <c r="GS974" s="46"/>
      <c r="GT974" s="46"/>
      <c r="GU974" s="46"/>
      <c r="GV974" s="46"/>
      <c r="GW974" s="46"/>
      <c r="GX974" s="46"/>
      <c r="GY974" s="46"/>
      <c r="GZ974" s="46"/>
      <c r="HA974" s="46"/>
      <c r="HB974" s="46"/>
      <c r="HC974" s="46"/>
      <c r="HD974" s="46"/>
      <c r="HE974" s="46"/>
      <c r="HF974" s="46"/>
      <c r="HG974" s="46"/>
      <c r="HH974" s="46"/>
      <c r="HI974" s="46"/>
      <c r="HJ974" s="46"/>
      <c r="HK974" s="46"/>
      <c r="HL974" s="46"/>
      <c r="HM974" s="46"/>
      <c r="HN974" s="46"/>
      <c r="HO974" s="46"/>
      <c r="HP974" s="46"/>
      <c r="HQ974" s="46"/>
      <c r="HR974" s="46"/>
      <c r="HS974" s="46"/>
      <c r="HT974" s="46"/>
      <c r="HU974" s="46"/>
      <c r="HV974" s="46"/>
      <c r="HW974" s="46"/>
      <c r="HX974" s="46"/>
      <c r="HY974" s="46"/>
      <c r="HZ974" s="46"/>
      <c r="IA974" s="46"/>
      <c r="IB974" s="46"/>
      <c r="IC974" s="46"/>
      <c r="ID974" s="46"/>
      <c r="IE974" s="46"/>
      <c r="IF974" s="46"/>
      <c r="IG974" s="46"/>
      <c r="IH974" s="46"/>
      <c r="II974" s="46"/>
      <c r="IJ974" s="46"/>
      <c r="IK974" s="46"/>
      <c r="IL974" s="46"/>
      <c r="IM974" s="46"/>
      <c r="IN974" s="46"/>
      <c r="IO974" s="46"/>
      <c r="IP974" s="46"/>
      <c r="IQ974" s="46"/>
      <c r="IR974" s="46"/>
      <c r="IS974" s="46"/>
      <c r="IT974" s="46"/>
      <c r="IU974" s="46"/>
      <c r="IV974" s="46"/>
      <c r="IW974" s="46"/>
      <c r="IX974" s="46"/>
      <c r="IY974" s="46"/>
      <c r="IZ974" s="46"/>
      <c r="JA974" s="46"/>
      <c r="JB974" s="46"/>
      <c r="JC974" s="46"/>
      <c r="JD974" s="46"/>
      <c r="JE974" s="46"/>
    </row>
    <row r="975" spans="1:265" s="7" customFormat="1" ht="15" customHeight="1" thickBot="1" x14ac:dyDescent="0.25">
      <c r="A975" s="273"/>
      <c r="B975" s="67" t="s">
        <v>333</v>
      </c>
      <c r="C975" s="111" t="s">
        <v>35</v>
      </c>
      <c r="D975" s="932" t="s">
        <v>1107</v>
      </c>
      <c r="E975" s="877" t="s">
        <v>334</v>
      </c>
      <c r="F975" s="483" t="s">
        <v>336</v>
      </c>
      <c r="G975" s="484" t="s">
        <v>335</v>
      </c>
      <c r="H975" s="205" t="s">
        <v>23</v>
      </c>
      <c r="I975" s="205" t="s">
        <v>99</v>
      </c>
      <c r="J975" s="1798" t="s">
        <v>95</v>
      </c>
      <c r="K975" s="221" t="s">
        <v>1712</v>
      </c>
      <c r="L975" s="230"/>
      <c r="M975" s="526"/>
      <c r="N975" s="526"/>
      <c r="O975" s="230"/>
      <c r="P975" s="2159">
        <f t="shared" si="85"/>
        <v>0</v>
      </c>
      <c r="Q975" s="277"/>
      <c r="R975" s="278"/>
      <c r="S975" s="278"/>
      <c r="T975" s="278"/>
      <c r="U975" s="278">
        <v>3</v>
      </c>
      <c r="V975" s="278"/>
      <c r="W975" s="279"/>
      <c r="X975" s="121"/>
      <c r="Y975" s="121"/>
      <c r="Z975" s="63"/>
      <c r="AA975" s="46"/>
      <c r="AB975" s="46"/>
      <c r="AC975" s="46">
        <f t="shared" si="84"/>
        <v>0</v>
      </c>
      <c r="AD975" s="46"/>
      <c r="AE975" s="46"/>
      <c r="AF975" s="2111">
        <f t="shared" si="86"/>
        <v>0</v>
      </c>
      <c r="AG975" s="2111">
        <f t="shared" si="87"/>
        <v>0</v>
      </c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  <c r="BP975" s="46"/>
      <c r="BQ975" s="46"/>
      <c r="BR975" s="46"/>
      <c r="BS975" s="46"/>
      <c r="BT975" s="46"/>
      <c r="BU975" s="46"/>
      <c r="BV975" s="46"/>
      <c r="BW975" s="46"/>
      <c r="BX975" s="46"/>
      <c r="BY975" s="46"/>
      <c r="BZ975" s="46"/>
      <c r="CA975" s="46"/>
      <c r="CB975" s="46"/>
      <c r="CC975" s="46"/>
      <c r="CD975" s="46"/>
      <c r="CE975" s="46"/>
      <c r="CF975" s="46"/>
      <c r="CG975" s="46"/>
      <c r="CH975" s="46"/>
      <c r="CI975" s="46"/>
      <c r="CJ975" s="46"/>
      <c r="CK975" s="46"/>
      <c r="CL975" s="46"/>
      <c r="CM975" s="46"/>
      <c r="CN975" s="46"/>
      <c r="CO975" s="46"/>
      <c r="CP975" s="46"/>
      <c r="CQ975" s="46"/>
      <c r="CR975" s="46"/>
      <c r="CS975" s="46"/>
      <c r="CT975" s="46"/>
      <c r="CU975" s="46"/>
      <c r="CV975" s="46"/>
      <c r="CW975" s="46"/>
      <c r="CX975" s="46"/>
      <c r="CY975" s="46"/>
      <c r="CZ975" s="46"/>
      <c r="DA975" s="46"/>
      <c r="DB975" s="46"/>
      <c r="DC975" s="46"/>
      <c r="DD975" s="46"/>
      <c r="DE975" s="46"/>
      <c r="DF975" s="46"/>
      <c r="DG975" s="46"/>
      <c r="DH975" s="46"/>
      <c r="DI975" s="46"/>
      <c r="DJ975" s="46"/>
      <c r="DK975" s="46"/>
      <c r="DL975" s="46"/>
      <c r="DM975" s="46"/>
      <c r="DN975" s="46"/>
      <c r="DO975" s="46"/>
      <c r="DP975" s="46"/>
      <c r="DQ975" s="46"/>
      <c r="DR975" s="46"/>
      <c r="DS975" s="46"/>
      <c r="DT975" s="46"/>
      <c r="DU975" s="46"/>
      <c r="DV975" s="46"/>
      <c r="DW975" s="46"/>
      <c r="DX975" s="46"/>
      <c r="DY975" s="46"/>
      <c r="DZ975" s="46"/>
      <c r="EA975" s="46"/>
      <c r="EB975" s="46"/>
      <c r="EC975" s="46"/>
      <c r="ED975" s="46"/>
      <c r="EE975" s="46"/>
      <c r="EF975" s="46"/>
      <c r="EG975" s="46"/>
      <c r="EH975" s="46"/>
      <c r="EI975" s="46"/>
      <c r="EJ975" s="46"/>
      <c r="EK975" s="46"/>
      <c r="EL975" s="46"/>
      <c r="EM975" s="46"/>
      <c r="EN975" s="46"/>
      <c r="EO975" s="46"/>
      <c r="EP975" s="46"/>
      <c r="EQ975" s="46"/>
      <c r="ER975" s="46"/>
      <c r="ES975" s="46"/>
      <c r="ET975" s="46"/>
      <c r="EU975" s="46"/>
      <c r="EV975" s="46"/>
      <c r="EW975" s="46"/>
      <c r="EX975" s="46"/>
      <c r="EY975" s="46"/>
      <c r="EZ975" s="46"/>
      <c r="FA975" s="46"/>
      <c r="FB975" s="46"/>
      <c r="FC975" s="46"/>
      <c r="FD975" s="46"/>
      <c r="FE975" s="46"/>
      <c r="FF975" s="46"/>
      <c r="FG975" s="46"/>
      <c r="FH975" s="46"/>
      <c r="FI975" s="46"/>
      <c r="FJ975" s="46"/>
      <c r="FK975" s="46"/>
      <c r="FL975" s="46"/>
      <c r="FM975" s="46"/>
      <c r="FN975" s="46"/>
      <c r="FO975" s="46"/>
      <c r="FP975" s="46"/>
      <c r="FQ975" s="46"/>
      <c r="FR975" s="46"/>
      <c r="FS975" s="46"/>
      <c r="FT975" s="46"/>
      <c r="FU975" s="46"/>
      <c r="FV975" s="46"/>
      <c r="FW975" s="46"/>
      <c r="FX975" s="46"/>
      <c r="FY975" s="46"/>
      <c r="FZ975" s="46"/>
      <c r="GA975" s="46"/>
      <c r="GB975" s="46"/>
      <c r="GC975" s="46"/>
      <c r="GD975" s="46"/>
      <c r="GE975" s="46"/>
      <c r="GF975" s="46"/>
      <c r="GG975" s="46"/>
      <c r="GH975" s="46"/>
      <c r="GI975" s="46"/>
      <c r="GJ975" s="46"/>
      <c r="GK975" s="46"/>
      <c r="GL975" s="46"/>
      <c r="GM975" s="46"/>
      <c r="GN975" s="46"/>
      <c r="GO975" s="46"/>
      <c r="GP975" s="46"/>
      <c r="GQ975" s="46"/>
      <c r="GR975" s="46"/>
      <c r="GS975" s="46"/>
      <c r="GT975" s="46"/>
      <c r="GU975" s="46"/>
      <c r="GV975" s="46"/>
      <c r="GW975" s="46"/>
      <c r="GX975" s="46"/>
      <c r="GY975" s="46"/>
      <c r="GZ975" s="46"/>
      <c r="HA975" s="46"/>
      <c r="HB975" s="46"/>
      <c r="HC975" s="46"/>
      <c r="HD975" s="46"/>
      <c r="HE975" s="46"/>
      <c r="HF975" s="46"/>
      <c r="HG975" s="46"/>
      <c r="HH975" s="46"/>
      <c r="HI975" s="46"/>
      <c r="HJ975" s="46"/>
      <c r="HK975" s="46"/>
      <c r="HL975" s="46"/>
      <c r="HM975" s="46"/>
      <c r="HN975" s="46"/>
      <c r="HO975" s="46"/>
      <c r="HP975" s="46"/>
      <c r="HQ975" s="46"/>
      <c r="HR975" s="46"/>
      <c r="HS975" s="46"/>
      <c r="HT975" s="46"/>
      <c r="HU975" s="46"/>
      <c r="HV975" s="46"/>
      <c r="HW975" s="46"/>
      <c r="HX975" s="46"/>
      <c r="HY975" s="46"/>
      <c r="HZ975" s="46"/>
      <c r="IA975" s="46"/>
      <c r="IB975" s="46"/>
      <c r="IC975" s="46"/>
      <c r="ID975" s="46"/>
      <c r="IE975" s="46"/>
      <c r="IF975" s="46"/>
      <c r="IG975" s="46"/>
      <c r="IH975" s="46"/>
      <c r="II975" s="46"/>
      <c r="IJ975" s="46"/>
      <c r="IK975" s="46"/>
      <c r="IL975" s="46"/>
      <c r="IM975" s="46"/>
      <c r="IN975" s="46"/>
      <c r="IO975" s="46"/>
      <c r="IP975" s="46"/>
      <c r="IQ975" s="46"/>
      <c r="IR975" s="46"/>
      <c r="IS975" s="46"/>
      <c r="IT975" s="46"/>
      <c r="IU975" s="46"/>
      <c r="IV975" s="46"/>
      <c r="IW975" s="46"/>
      <c r="IX975" s="46"/>
      <c r="IY975" s="46"/>
      <c r="IZ975" s="46"/>
      <c r="JA975" s="46"/>
      <c r="JB975" s="46"/>
      <c r="JC975" s="46"/>
      <c r="JD975" s="46"/>
      <c r="JE975" s="46"/>
    </row>
    <row r="976" spans="1:265" s="7" customFormat="1" ht="15" customHeight="1" thickBot="1" x14ac:dyDescent="0.25">
      <c r="A976" s="275"/>
      <c r="B976" s="92" t="s">
        <v>333</v>
      </c>
      <c r="C976" s="115"/>
      <c r="D976" s="886" t="s">
        <v>1107</v>
      </c>
      <c r="E976" s="881"/>
      <c r="F976" s="470"/>
      <c r="G976" s="471"/>
      <c r="H976" s="203" t="s">
        <v>23</v>
      </c>
      <c r="I976" s="203" t="s">
        <v>899</v>
      </c>
      <c r="J976" s="1777" t="s">
        <v>1425</v>
      </c>
      <c r="K976" s="226" t="s">
        <v>1740</v>
      </c>
      <c r="L976" s="226"/>
      <c r="M976" s="524"/>
      <c r="N976" s="524"/>
      <c r="O976" s="226"/>
      <c r="P976" s="2159">
        <f t="shared" si="85"/>
        <v>0</v>
      </c>
      <c r="Q976" s="300"/>
      <c r="R976" s="301"/>
      <c r="S976" s="301"/>
      <c r="T976" s="301">
        <v>37</v>
      </c>
      <c r="U976" s="301"/>
      <c r="V976" s="301"/>
      <c r="W976" s="302"/>
      <c r="X976" s="124">
        <f>SUM(Q975:V976)</f>
        <v>40</v>
      </c>
      <c r="Y976" s="124">
        <f>X976</f>
        <v>40</v>
      </c>
      <c r="Z976" s="63"/>
      <c r="AA976" s="46"/>
      <c r="AB976" s="46"/>
      <c r="AC976" s="46" t="str">
        <f t="shared" si="84"/>
        <v/>
      </c>
      <c r="AD976" s="46"/>
      <c r="AE976" s="46"/>
      <c r="AF976" s="2111">
        <f t="shared" si="86"/>
        <v>0</v>
      </c>
      <c r="AG976" s="2111">
        <f t="shared" si="87"/>
        <v>0</v>
      </c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  <c r="BP976" s="46"/>
      <c r="BQ976" s="46"/>
      <c r="BR976" s="46"/>
      <c r="BS976" s="46"/>
      <c r="BT976" s="46"/>
      <c r="BU976" s="46"/>
      <c r="BV976" s="46"/>
      <c r="BW976" s="46"/>
      <c r="BX976" s="46"/>
      <c r="BY976" s="46"/>
      <c r="BZ976" s="46"/>
      <c r="CA976" s="46"/>
      <c r="CB976" s="46"/>
      <c r="CC976" s="46"/>
      <c r="CD976" s="46"/>
      <c r="CE976" s="46"/>
      <c r="CF976" s="46"/>
      <c r="CG976" s="46"/>
      <c r="CH976" s="46"/>
      <c r="CI976" s="46"/>
      <c r="CJ976" s="46"/>
      <c r="CK976" s="46"/>
      <c r="CL976" s="46"/>
      <c r="CM976" s="46"/>
      <c r="CN976" s="46"/>
      <c r="CO976" s="46"/>
      <c r="CP976" s="46"/>
      <c r="CQ976" s="46"/>
      <c r="CR976" s="46"/>
      <c r="CS976" s="46"/>
      <c r="CT976" s="46"/>
      <c r="CU976" s="46"/>
      <c r="CV976" s="46"/>
      <c r="CW976" s="46"/>
      <c r="CX976" s="46"/>
      <c r="CY976" s="46"/>
      <c r="CZ976" s="46"/>
      <c r="DA976" s="46"/>
      <c r="DB976" s="46"/>
      <c r="DC976" s="46"/>
      <c r="DD976" s="46"/>
      <c r="DE976" s="46"/>
      <c r="DF976" s="46"/>
      <c r="DG976" s="46"/>
      <c r="DH976" s="46"/>
      <c r="DI976" s="46"/>
      <c r="DJ976" s="46"/>
      <c r="DK976" s="46"/>
      <c r="DL976" s="46"/>
      <c r="DM976" s="46"/>
      <c r="DN976" s="46"/>
      <c r="DO976" s="46"/>
      <c r="DP976" s="46"/>
      <c r="DQ976" s="46"/>
      <c r="DR976" s="46"/>
      <c r="DS976" s="46"/>
      <c r="DT976" s="46"/>
      <c r="DU976" s="46"/>
      <c r="DV976" s="46"/>
      <c r="DW976" s="46"/>
      <c r="DX976" s="46"/>
      <c r="DY976" s="46"/>
      <c r="DZ976" s="46"/>
      <c r="EA976" s="46"/>
      <c r="EB976" s="46"/>
      <c r="EC976" s="46"/>
      <c r="ED976" s="46"/>
      <c r="EE976" s="46"/>
      <c r="EF976" s="46"/>
      <c r="EG976" s="46"/>
      <c r="EH976" s="46"/>
      <c r="EI976" s="46"/>
      <c r="EJ976" s="46"/>
      <c r="EK976" s="46"/>
      <c r="EL976" s="46"/>
      <c r="EM976" s="46"/>
      <c r="EN976" s="46"/>
      <c r="EO976" s="46"/>
      <c r="EP976" s="46"/>
      <c r="EQ976" s="46"/>
      <c r="ER976" s="46"/>
      <c r="ES976" s="46"/>
      <c r="ET976" s="46"/>
      <c r="EU976" s="46"/>
      <c r="EV976" s="46"/>
      <c r="EW976" s="46"/>
      <c r="EX976" s="46"/>
      <c r="EY976" s="46"/>
      <c r="EZ976" s="46"/>
      <c r="FA976" s="46"/>
      <c r="FB976" s="46"/>
      <c r="FC976" s="46"/>
      <c r="FD976" s="46"/>
      <c r="FE976" s="46"/>
      <c r="FF976" s="46"/>
      <c r="FG976" s="46"/>
      <c r="FH976" s="46"/>
      <c r="FI976" s="46"/>
      <c r="FJ976" s="46"/>
      <c r="FK976" s="46"/>
      <c r="FL976" s="46"/>
      <c r="FM976" s="46"/>
      <c r="FN976" s="46"/>
      <c r="FO976" s="46"/>
      <c r="FP976" s="46"/>
      <c r="FQ976" s="46"/>
      <c r="FR976" s="46"/>
      <c r="FS976" s="46"/>
      <c r="FT976" s="46"/>
      <c r="FU976" s="46"/>
      <c r="FV976" s="46"/>
      <c r="FW976" s="46"/>
      <c r="FX976" s="46"/>
      <c r="FY976" s="46"/>
      <c r="FZ976" s="46"/>
      <c r="GA976" s="46"/>
      <c r="GB976" s="46"/>
      <c r="GC976" s="46"/>
      <c r="GD976" s="46"/>
      <c r="GE976" s="46"/>
      <c r="GF976" s="46"/>
      <c r="GG976" s="46"/>
      <c r="GH976" s="46"/>
      <c r="GI976" s="46"/>
      <c r="GJ976" s="46"/>
      <c r="GK976" s="46"/>
      <c r="GL976" s="46"/>
      <c r="GM976" s="46"/>
      <c r="GN976" s="46"/>
      <c r="GO976" s="46"/>
      <c r="GP976" s="46"/>
      <c r="GQ976" s="46"/>
      <c r="GR976" s="46"/>
      <c r="GS976" s="46"/>
      <c r="GT976" s="46"/>
      <c r="GU976" s="46"/>
      <c r="GV976" s="46"/>
      <c r="GW976" s="46"/>
      <c r="GX976" s="46"/>
      <c r="GY976" s="46"/>
      <c r="GZ976" s="46"/>
      <c r="HA976" s="46"/>
      <c r="HB976" s="46"/>
      <c r="HC976" s="46"/>
      <c r="HD976" s="46"/>
      <c r="HE976" s="46"/>
      <c r="HF976" s="46"/>
      <c r="HG976" s="46"/>
      <c r="HH976" s="46"/>
      <c r="HI976" s="46"/>
      <c r="HJ976" s="46"/>
      <c r="HK976" s="46"/>
      <c r="HL976" s="46"/>
      <c r="HM976" s="46"/>
      <c r="HN976" s="46"/>
      <c r="HO976" s="46"/>
      <c r="HP976" s="46"/>
      <c r="HQ976" s="46"/>
      <c r="HR976" s="46"/>
      <c r="HS976" s="46"/>
      <c r="HT976" s="46"/>
      <c r="HU976" s="46"/>
      <c r="HV976" s="46"/>
      <c r="HW976" s="46"/>
      <c r="HX976" s="46"/>
      <c r="HY976" s="46"/>
      <c r="HZ976" s="46"/>
      <c r="IA976" s="46"/>
      <c r="IB976" s="46"/>
      <c r="IC976" s="46"/>
      <c r="ID976" s="46"/>
      <c r="IE976" s="46"/>
      <c r="IF976" s="46"/>
      <c r="IG976" s="46"/>
      <c r="IH976" s="46"/>
      <c r="II976" s="46"/>
      <c r="IJ976" s="46"/>
      <c r="IK976" s="46"/>
      <c r="IL976" s="46"/>
      <c r="IM976" s="46"/>
      <c r="IN976" s="46"/>
      <c r="IO976" s="46"/>
      <c r="IP976" s="46"/>
      <c r="IQ976" s="46"/>
      <c r="IR976" s="46"/>
      <c r="IS976" s="46"/>
      <c r="IT976" s="46"/>
      <c r="IU976" s="46"/>
      <c r="IV976" s="46"/>
      <c r="IW976" s="46"/>
      <c r="IX976" s="46"/>
      <c r="IY976" s="46"/>
      <c r="IZ976" s="46"/>
      <c r="JA976" s="46"/>
      <c r="JB976" s="46"/>
      <c r="JC976" s="46"/>
      <c r="JD976" s="46"/>
      <c r="JE976" s="46"/>
    </row>
    <row r="977" spans="1:265" s="7" customFormat="1" ht="15" customHeight="1" thickBot="1" x14ac:dyDescent="0.25">
      <c r="A977" s="273">
        <f>A968+1</f>
        <v>103</v>
      </c>
      <c r="B977" s="630" t="s">
        <v>456</v>
      </c>
      <c r="C977" s="111" t="s">
        <v>35</v>
      </c>
      <c r="D977" s="902" t="s">
        <v>481</v>
      </c>
      <c r="E977" s="842" t="s">
        <v>490</v>
      </c>
      <c r="F977" s="459" t="s">
        <v>497</v>
      </c>
      <c r="G977" s="460" t="s">
        <v>519</v>
      </c>
      <c r="H977" s="207" t="s">
        <v>509</v>
      </c>
      <c r="I977" s="207" t="s">
        <v>515</v>
      </c>
      <c r="J977" s="207"/>
      <c r="K977" s="224" t="s">
        <v>1272</v>
      </c>
      <c r="L977" s="224" t="s">
        <v>97</v>
      </c>
      <c r="M977" s="398">
        <v>1</v>
      </c>
      <c r="N977" s="398" t="s">
        <v>98</v>
      </c>
      <c r="O977" s="234" t="s">
        <v>344</v>
      </c>
      <c r="P977" s="2159">
        <f t="shared" si="85"/>
        <v>2</v>
      </c>
      <c r="Q977" s="294">
        <v>2</v>
      </c>
      <c r="R977" s="295"/>
      <c r="S977" s="295"/>
      <c r="T977" s="295"/>
      <c r="U977" s="295"/>
      <c r="V977" s="295"/>
      <c r="W977" s="296"/>
      <c r="X977" s="86"/>
      <c r="Y977" s="86"/>
      <c r="Z977" s="63" t="str">
        <f>C977</f>
        <v>TC</v>
      </c>
      <c r="AA977" s="46" t="s">
        <v>877</v>
      </c>
      <c r="AB977" s="46" t="s">
        <v>880</v>
      </c>
      <c r="AC977" s="46">
        <f t="shared" si="84"/>
        <v>20</v>
      </c>
      <c r="AD977" s="46"/>
      <c r="AE977" s="46"/>
      <c r="AF977" s="2111">
        <f t="shared" si="86"/>
        <v>2</v>
      </c>
      <c r="AG977" s="2111">
        <f t="shared" si="87"/>
        <v>0</v>
      </c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  <c r="BP977" s="46"/>
      <c r="BQ977" s="46"/>
      <c r="BR977" s="46"/>
      <c r="BS977" s="46"/>
      <c r="BT977" s="46"/>
      <c r="BU977" s="46"/>
      <c r="BV977" s="46"/>
      <c r="BW977" s="46"/>
      <c r="BX977" s="46"/>
      <c r="BY977" s="46"/>
      <c r="BZ977" s="46"/>
      <c r="CA977" s="46"/>
      <c r="CB977" s="46"/>
      <c r="CC977" s="46"/>
      <c r="CD977" s="46"/>
      <c r="CE977" s="46"/>
      <c r="CF977" s="46"/>
      <c r="CG977" s="46"/>
      <c r="CH977" s="46"/>
      <c r="CI977" s="46"/>
      <c r="CJ977" s="46"/>
      <c r="CK977" s="46"/>
      <c r="CL977" s="46"/>
      <c r="CM977" s="46"/>
      <c r="CN977" s="46"/>
      <c r="CO977" s="46"/>
      <c r="CP977" s="46"/>
      <c r="CQ977" s="46"/>
      <c r="CR977" s="46"/>
      <c r="CS977" s="46"/>
      <c r="CT977" s="46"/>
      <c r="CU977" s="46"/>
      <c r="CV977" s="46"/>
      <c r="CW977" s="46"/>
      <c r="CX977" s="46"/>
      <c r="CY977" s="46"/>
      <c r="CZ977" s="46"/>
      <c r="DA977" s="46"/>
      <c r="DB977" s="46"/>
      <c r="DC977" s="46"/>
      <c r="DD977" s="46"/>
      <c r="DE977" s="46"/>
      <c r="DF977" s="46"/>
      <c r="DG977" s="46"/>
      <c r="DH977" s="46"/>
      <c r="DI977" s="46"/>
      <c r="DJ977" s="46"/>
      <c r="DK977" s="46"/>
      <c r="DL977" s="46"/>
      <c r="DM977" s="46"/>
      <c r="DN977" s="46"/>
      <c r="DO977" s="46"/>
      <c r="DP977" s="46"/>
      <c r="DQ977" s="46"/>
      <c r="DR977" s="46"/>
      <c r="DS977" s="46"/>
      <c r="DT977" s="46"/>
      <c r="DU977" s="46"/>
      <c r="DV977" s="46"/>
      <c r="DW977" s="46"/>
      <c r="DX977" s="46"/>
      <c r="DY977" s="46"/>
      <c r="DZ977" s="46"/>
      <c r="EA977" s="46"/>
      <c r="EB977" s="46"/>
      <c r="EC977" s="46"/>
      <c r="ED977" s="46"/>
      <c r="EE977" s="46"/>
      <c r="EF977" s="46"/>
      <c r="EG977" s="46"/>
      <c r="EH977" s="46"/>
      <c r="EI977" s="46"/>
      <c r="EJ977" s="46"/>
      <c r="EK977" s="46"/>
      <c r="EL977" s="46"/>
      <c r="EM977" s="46"/>
      <c r="EN977" s="46"/>
      <c r="EO977" s="46"/>
      <c r="EP977" s="46"/>
      <c r="EQ977" s="46"/>
      <c r="ER977" s="46"/>
      <c r="ES977" s="46"/>
      <c r="ET977" s="46"/>
      <c r="EU977" s="46"/>
      <c r="EV977" s="46"/>
      <c r="EW977" s="46"/>
      <c r="EX977" s="46"/>
      <c r="EY977" s="46"/>
      <c r="EZ977" s="46"/>
      <c r="FA977" s="46"/>
      <c r="FB977" s="46"/>
      <c r="FC977" s="46"/>
      <c r="FD977" s="46"/>
      <c r="FE977" s="46"/>
      <c r="FF977" s="46"/>
      <c r="FG977" s="46"/>
      <c r="FH977" s="46"/>
      <c r="FI977" s="46"/>
      <c r="FJ977" s="46"/>
      <c r="FK977" s="46"/>
      <c r="FL977" s="46"/>
      <c r="FM977" s="46"/>
      <c r="FN977" s="46"/>
      <c r="FO977" s="46"/>
      <c r="FP977" s="46"/>
      <c r="FQ977" s="46"/>
      <c r="FR977" s="46"/>
      <c r="FS977" s="46"/>
      <c r="FT977" s="46"/>
      <c r="FU977" s="46"/>
      <c r="FV977" s="46"/>
      <c r="FW977" s="46"/>
      <c r="FX977" s="46"/>
      <c r="FY977" s="46"/>
      <c r="FZ977" s="46"/>
      <c r="GA977" s="46"/>
      <c r="GB977" s="46"/>
      <c r="GC977" s="46"/>
      <c r="GD977" s="46"/>
      <c r="GE977" s="46"/>
      <c r="GF977" s="46"/>
      <c r="GG977" s="46"/>
      <c r="GH977" s="46"/>
      <c r="GI977" s="46"/>
      <c r="GJ977" s="46"/>
      <c r="GK977" s="46"/>
      <c r="GL977" s="46"/>
      <c r="GM977" s="46"/>
      <c r="GN977" s="46"/>
      <c r="GO977" s="46"/>
      <c r="GP977" s="46"/>
      <c r="GQ977" s="46"/>
      <c r="GR977" s="46"/>
      <c r="GS977" s="46"/>
      <c r="GT977" s="46"/>
      <c r="GU977" s="46"/>
      <c r="GV977" s="46"/>
      <c r="GW977" s="46"/>
      <c r="GX977" s="46"/>
      <c r="GY977" s="46"/>
      <c r="GZ977" s="46"/>
      <c r="HA977" s="46"/>
      <c r="HB977" s="46"/>
      <c r="HC977" s="46"/>
      <c r="HD977" s="46"/>
      <c r="HE977" s="46"/>
      <c r="HF977" s="46"/>
      <c r="HG977" s="46"/>
      <c r="HH977" s="46"/>
      <c r="HI977" s="46"/>
      <c r="HJ977" s="46"/>
      <c r="HK977" s="46"/>
      <c r="HL977" s="46"/>
      <c r="HM977" s="46"/>
      <c r="HN977" s="46"/>
      <c r="HO977" s="46"/>
      <c r="HP977" s="46"/>
      <c r="HQ977" s="46"/>
      <c r="HR977" s="46"/>
      <c r="HS977" s="46"/>
      <c r="HT977" s="46"/>
      <c r="HU977" s="46"/>
      <c r="HV977" s="46"/>
      <c r="HW977" s="46"/>
      <c r="HX977" s="46"/>
      <c r="HY977" s="46"/>
      <c r="HZ977" s="46"/>
      <c r="IA977" s="46"/>
      <c r="IB977" s="46"/>
      <c r="IC977" s="46"/>
      <c r="ID977" s="46"/>
      <c r="IE977" s="46"/>
      <c r="IF977" s="46"/>
      <c r="IG977" s="46"/>
      <c r="IH977" s="46"/>
      <c r="II977" s="46"/>
      <c r="IJ977" s="46"/>
      <c r="IK977" s="46"/>
      <c r="IL977" s="46"/>
      <c r="IM977" s="46"/>
      <c r="IN977" s="46"/>
      <c r="IO977" s="46"/>
      <c r="IP977" s="46"/>
      <c r="IQ977" s="46"/>
      <c r="IR977" s="46"/>
      <c r="IS977" s="46"/>
      <c r="IT977" s="46"/>
      <c r="IU977" s="46"/>
      <c r="IV977" s="46"/>
      <c r="IW977" s="46"/>
      <c r="IX977" s="46"/>
      <c r="IY977" s="46"/>
      <c r="IZ977" s="46"/>
      <c r="JA977" s="46"/>
      <c r="JB977" s="46"/>
      <c r="JC977" s="46"/>
      <c r="JD977" s="46"/>
      <c r="JE977" s="46"/>
    </row>
    <row r="978" spans="1:265" s="7" customFormat="1" ht="15" customHeight="1" thickBot="1" x14ac:dyDescent="0.25">
      <c r="A978" s="790"/>
      <c r="B978" s="73" t="s">
        <v>456</v>
      </c>
      <c r="C978" s="113"/>
      <c r="D978" s="892" t="s">
        <v>481</v>
      </c>
      <c r="E978" s="900"/>
      <c r="F978" s="472"/>
      <c r="G978" s="473"/>
      <c r="H978" s="186" t="s">
        <v>509</v>
      </c>
      <c r="I978" s="186" t="s">
        <v>515</v>
      </c>
      <c r="J978" s="186"/>
      <c r="K978" s="225" t="s">
        <v>1162</v>
      </c>
      <c r="L978" s="225" t="s">
        <v>97</v>
      </c>
      <c r="M978" s="397" t="s">
        <v>1125</v>
      </c>
      <c r="N978" s="397" t="s">
        <v>24</v>
      </c>
      <c r="O978" s="229" t="s">
        <v>344</v>
      </c>
      <c r="P978" s="2159">
        <f t="shared" si="85"/>
        <v>4</v>
      </c>
      <c r="Q978" s="297">
        <v>4</v>
      </c>
      <c r="R978" s="298"/>
      <c r="S978" s="298"/>
      <c r="T978" s="298"/>
      <c r="U978" s="298"/>
      <c r="V978" s="298"/>
      <c r="W978" s="299"/>
      <c r="X978" s="274"/>
      <c r="Y978" s="274"/>
      <c r="Z978" s="63"/>
      <c r="AA978" s="46"/>
      <c r="AB978" s="46"/>
      <c r="AC978" s="46" t="str">
        <f t="shared" si="84"/>
        <v/>
      </c>
      <c r="AD978" s="46"/>
      <c r="AE978" s="46"/>
      <c r="AF978" s="2111">
        <f t="shared" si="86"/>
        <v>4</v>
      </c>
      <c r="AG978" s="2111">
        <f t="shared" si="87"/>
        <v>0</v>
      </c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  <c r="BP978" s="46"/>
      <c r="BQ978" s="46"/>
      <c r="BR978" s="46"/>
      <c r="BS978" s="46"/>
      <c r="BT978" s="46"/>
      <c r="BU978" s="46"/>
      <c r="BV978" s="46"/>
      <c r="BW978" s="46"/>
      <c r="BX978" s="46"/>
      <c r="BY978" s="46"/>
      <c r="BZ978" s="46"/>
      <c r="CA978" s="46"/>
      <c r="CB978" s="46"/>
      <c r="CC978" s="46"/>
      <c r="CD978" s="46"/>
      <c r="CE978" s="46"/>
      <c r="CF978" s="46"/>
      <c r="CG978" s="46"/>
      <c r="CH978" s="46"/>
      <c r="CI978" s="46"/>
      <c r="CJ978" s="46"/>
      <c r="CK978" s="46"/>
      <c r="CL978" s="46"/>
      <c r="CM978" s="46"/>
      <c r="CN978" s="46"/>
      <c r="CO978" s="46"/>
      <c r="CP978" s="46"/>
      <c r="CQ978" s="46"/>
      <c r="CR978" s="46"/>
      <c r="CS978" s="46"/>
      <c r="CT978" s="46"/>
      <c r="CU978" s="46"/>
      <c r="CV978" s="46"/>
      <c r="CW978" s="46"/>
      <c r="CX978" s="46"/>
      <c r="CY978" s="46"/>
      <c r="CZ978" s="46"/>
      <c r="DA978" s="46"/>
      <c r="DB978" s="46"/>
      <c r="DC978" s="46"/>
      <c r="DD978" s="46"/>
      <c r="DE978" s="46"/>
      <c r="DF978" s="46"/>
      <c r="DG978" s="46"/>
      <c r="DH978" s="46"/>
      <c r="DI978" s="46"/>
      <c r="DJ978" s="46"/>
      <c r="DK978" s="46"/>
      <c r="DL978" s="46"/>
      <c r="DM978" s="46"/>
      <c r="DN978" s="46"/>
      <c r="DO978" s="46"/>
      <c r="DP978" s="46"/>
      <c r="DQ978" s="46"/>
      <c r="DR978" s="46"/>
      <c r="DS978" s="46"/>
      <c r="DT978" s="46"/>
      <c r="DU978" s="46"/>
      <c r="DV978" s="46"/>
      <c r="DW978" s="46"/>
      <c r="DX978" s="46"/>
      <c r="DY978" s="46"/>
      <c r="DZ978" s="46"/>
      <c r="EA978" s="46"/>
      <c r="EB978" s="46"/>
      <c r="EC978" s="46"/>
      <c r="ED978" s="46"/>
      <c r="EE978" s="46"/>
      <c r="EF978" s="46"/>
      <c r="EG978" s="46"/>
      <c r="EH978" s="46"/>
      <c r="EI978" s="46"/>
      <c r="EJ978" s="46"/>
      <c r="EK978" s="46"/>
      <c r="EL978" s="46"/>
      <c r="EM978" s="46"/>
      <c r="EN978" s="46"/>
      <c r="EO978" s="46"/>
      <c r="EP978" s="46"/>
      <c r="EQ978" s="46"/>
      <c r="ER978" s="46"/>
      <c r="ES978" s="46"/>
      <c r="ET978" s="46"/>
      <c r="EU978" s="46"/>
      <c r="EV978" s="46"/>
      <c r="EW978" s="46"/>
      <c r="EX978" s="46"/>
      <c r="EY978" s="46"/>
      <c r="EZ978" s="46"/>
      <c r="FA978" s="46"/>
      <c r="FB978" s="46"/>
      <c r="FC978" s="46"/>
      <c r="FD978" s="46"/>
      <c r="FE978" s="46"/>
      <c r="FF978" s="46"/>
      <c r="FG978" s="46"/>
      <c r="FH978" s="46"/>
      <c r="FI978" s="46"/>
      <c r="FJ978" s="46"/>
      <c r="FK978" s="46"/>
      <c r="FL978" s="46"/>
      <c r="FM978" s="46"/>
      <c r="FN978" s="46"/>
      <c r="FO978" s="46"/>
      <c r="FP978" s="46"/>
      <c r="FQ978" s="46"/>
      <c r="FR978" s="46"/>
      <c r="FS978" s="46"/>
      <c r="FT978" s="46"/>
      <c r="FU978" s="46"/>
      <c r="FV978" s="46"/>
      <c r="FW978" s="46"/>
      <c r="FX978" s="46"/>
      <c r="FY978" s="46"/>
      <c r="FZ978" s="46"/>
      <c r="GA978" s="46"/>
      <c r="GB978" s="46"/>
      <c r="GC978" s="46"/>
      <c r="GD978" s="46"/>
      <c r="GE978" s="46"/>
      <c r="GF978" s="46"/>
      <c r="GG978" s="46"/>
      <c r="GH978" s="46"/>
      <c r="GI978" s="46"/>
      <c r="GJ978" s="46"/>
      <c r="GK978" s="46"/>
      <c r="GL978" s="46"/>
      <c r="GM978" s="46"/>
      <c r="GN978" s="46"/>
      <c r="GO978" s="46"/>
      <c r="GP978" s="46"/>
      <c r="GQ978" s="46"/>
      <c r="GR978" s="46"/>
      <c r="GS978" s="46"/>
      <c r="GT978" s="46"/>
      <c r="GU978" s="46"/>
      <c r="GV978" s="46"/>
      <c r="GW978" s="46"/>
      <c r="GX978" s="46"/>
      <c r="GY978" s="46"/>
      <c r="GZ978" s="46"/>
      <c r="HA978" s="46"/>
      <c r="HB978" s="46"/>
      <c r="HC978" s="46"/>
      <c r="HD978" s="46"/>
      <c r="HE978" s="46"/>
      <c r="HF978" s="46"/>
      <c r="HG978" s="46"/>
      <c r="HH978" s="46"/>
      <c r="HI978" s="46"/>
      <c r="HJ978" s="46"/>
      <c r="HK978" s="46"/>
      <c r="HL978" s="46"/>
      <c r="HM978" s="46"/>
      <c r="HN978" s="46"/>
      <c r="HO978" s="46"/>
      <c r="HP978" s="46"/>
      <c r="HQ978" s="46"/>
      <c r="HR978" s="46"/>
      <c r="HS978" s="46"/>
      <c r="HT978" s="46"/>
      <c r="HU978" s="46"/>
      <c r="HV978" s="46"/>
      <c r="HW978" s="46"/>
      <c r="HX978" s="46"/>
      <c r="HY978" s="46"/>
      <c r="HZ978" s="46"/>
      <c r="IA978" s="46"/>
      <c r="IB978" s="46"/>
      <c r="IC978" s="46"/>
      <c r="ID978" s="46"/>
      <c r="IE978" s="46"/>
      <c r="IF978" s="46"/>
      <c r="IG978" s="46"/>
      <c r="IH978" s="46"/>
      <c r="II978" s="46"/>
      <c r="IJ978" s="46"/>
      <c r="IK978" s="46"/>
      <c r="IL978" s="46"/>
      <c r="IM978" s="46"/>
      <c r="IN978" s="46"/>
      <c r="IO978" s="46"/>
      <c r="IP978" s="46"/>
      <c r="IQ978" s="46"/>
      <c r="IR978" s="46"/>
      <c r="IS978" s="46"/>
      <c r="IT978" s="46"/>
      <c r="IU978" s="46"/>
      <c r="IV978" s="46"/>
      <c r="IW978" s="46"/>
      <c r="IX978" s="46"/>
      <c r="IY978" s="46"/>
      <c r="IZ978" s="46"/>
      <c r="JA978" s="46"/>
      <c r="JB978" s="46"/>
      <c r="JC978" s="46"/>
      <c r="JD978" s="46"/>
      <c r="JE978" s="46"/>
    </row>
    <row r="979" spans="1:265" s="7" customFormat="1" ht="15" customHeight="1" thickBot="1" x14ac:dyDescent="0.25">
      <c r="A979" s="790"/>
      <c r="B979" s="73" t="s">
        <v>456</v>
      </c>
      <c r="C979" s="113"/>
      <c r="D979" s="892" t="s">
        <v>481</v>
      </c>
      <c r="E979" s="900"/>
      <c r="F979" s="472"/>
      <c r="G979" s="473"/>
      <c r="H979" s="186" t="s">
        <v>509</v>
      </c>
      <c r="I979" s="186" t="s">
        <v>515</v>
      </c>
      <c r="J979" s="186"/>
      <c r="K979" s="239" t="s">
        <v>1163</v>
      </c>
      <c r="L979" s="238" t="s">
        <v>97</v>
      </c>
      <c r="M979" s="429" t="s">
        <v>1125</v>
      </c>
      <c r="N979" s="429" t="s">
        <v>98</v>
      </c>
      <c r="O979" s="238" t="s">
        <v>344</v>
      </c>
      <c r="P979" s="2159">
        <f t="shared" si="85"/>
        <v>4</v>
      </c>
      <c r="Q979" s="347">
        <v>4</v>
      </c>
      <c r="R979" s="298"/>
      <c r="S979" s="298"/>
      <c r="T979" s="298"/>
      <c r="U979" s="298"/>
      <c r="V979" s="298"/>
      <c r="W979" s="299"/>
      <c r="X979" s="274"/>
      <c r="Y979" s="274"/>
      <c r="Z979" s="63"/>
      <c r="AA979" s="46"/>
      <c r="AB979" s="46"/>
      <c r="AC979" s="46" t="str">
        <f t="shared" si="84"/>
        <v/>
      </c>
      <c r="AD979" s="46"/>
      <c r="AE979" s="46"/>
      <c r="AF979" s="2111">
        <f t="shared" si="86"/>
        <v>4</v>
      </c>
      <c r="AG979" s="2111">
        <f t="shared" si="87"/>
        <v>0</v>
      </c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  <c r="BP979" s="46"/>
      <c r="BQ979" s="46"/>
      <c r="BR979" s="46"/>
      <c r="BS979" s="46"/>
      <c r="BT979" s="46"/>
      <c r="BU979" s="46"/>
      <c r="BV979" s="46"/>
      <c r="BW979" s="46"/>
      <c r="BX979" s="46"/>
      <c r="BY979" s="46"/>
      <c r="BZ979" s="46"/>
      <c r="CA979" s="46"/>
      <c r="CB979" s="46"/>
      <c r="CC979" s="46"/>
      <c r="CD979" s="46"/>
      <c r="CE979" s="46"/>
      <c r="CF979" s="46"/>
      <c r="CG979" s="46"/>
      <c r="CH979" s="46"/>
      <c r="CI979" s="46"/>
      <c r="CJ979" s="46"/>
      <c r="CK979" s="46"/>
      <c r="CL979" s="46"/>
      <c r="CM979" s="46"/>
      <c r="CN979" s="46"/>
      <c r="CO979" s="46"/>
      <c r="CP979" s="46"/>
      <c r="CQ979" s="46"/>
      <c r="CR979" s="46"/>
      <c r="CS979" s="46"/>
      <c r="CT979" s="46"/>
      <c r="CU979" s="46"/>
      <c r="CV979" s="46"/>
      <c r="CW979" s="46"/>
      <c r="CX979" s="46"/>
      <c r="CY979" s="46"/>
      <c r="CZ979" s="46"/>
      <c r="DA979" s="46"/>
      <c r="DB979" s="46"/>
      <c r="DC979" s="46"/>
      <c r="DD979" s="46"/>
      <c r="DE979" s="46"/>
      <c r="DF979" s="46"/>
      <c r="DG979" s="46"/>
      <c r="DH979" s="46"/>
      <c r="DI979" s="46"/>
      <c r="DJ979" s="46"/>
      <c r="DK979" s="46"/>
      <c r="DL979" s="46"/>
      <c r="DM979" s="46"/>
      <c r="DN979" s="46"/>
      <c r="DO979" s="46"/>
      <c r="DP979" s="46"/>
      <c r="DQ979" s="46"/>
      <c r="DR979" s="46"/>
      <c r="DS979" s="46"/>
      <c r="DT979" s="46"/>
      <c r="DU979" s="46"/>
      <c r="DV979" s="46"/>
      <c r="DW979" s="46"/>
      <c r="DX979" s="46"/>
      <c r="DY979" s="46"/>
      <c r="DZ979" s="46"/>
      <c r="EA979" s="46"/>
      <c r="EB979" s="46"/>
      <c r="EC979" s="46"/>
      <c r="ED979" s="46"/>
      <c r="EE979" s="46"/>
      <c r="EF979" s="46"/>
      <c r="EG979" s="46"/>
      <c r="EH979" s="46"/>
      <c r="EI979" s="46"/>
      <c r="EJ979" s="46"/>
      <c r="EK979" s="46"/>
      <c r="EL979" s="46"/>
      <c r="EM979" s="46"/>
      <c r="EN979" s="46"/>
      <c r="EO979" s="46"/>
      <c r="EP979" s="46"/>
      <c r="EQ979" s="46"/>
      <c r="ER979" s="46"/>
      <c r="ES979" s="46"/>
      <c r="ET979" s="46"/>
      <c r="EU979" s="46"/>
      <c r="EV979" s="46"/>
      <c r="EW979" s="46"/>
      <c r="EX979" s="46"/>
      <c r="EY979" s="46"/>
      <c r="EZ979" s="46"/>
      <c r="FA979" s="46"/>
      <c r="FB979" s="46"/>
      <c r="FC979" s="46"/>
      <c r="FD979" s="46"/>
      <c r="FE979" s="46"/>
      <c r="FF979" s="46"/>
      <c r="FG979" s="46"/>
      <c r="FH979" s="46"/>
      <c r="FI979" s="46"/>
      <c r="FJ979" s="46"/>
      <c r="FK979" s="46"/>
      <c r="FL979" s="46"/>
      <c r="FM979" s="46"/>
      <c r="FN979" s="46"/>
      <c r="FO979" s="46"/>
      <c r="FP979" s="46"/>
      <c r="FQ979" s="46"/>
      <c r="FR979" s="46"/>
      <c r="FS979" s="46"/>
      <c r="FT979" s="46"/>
      <c r="FU979" s="46"/>
      <c r="FV979" s="46"/>
      <c r="FW979" s="46"/>
      <c r="FX979" s="46"/>
      <c r="FY979" s="46"/>
      <c r="FZ979" s="46"/>
      <c r="GA979" s="46"/>
      <c r="GB979" s="46"/>
      <c r="GC979" s="46"/>
      <c r="GD979" s="46"/>
      <c r="GE979" s="46"/>
      <c r="GF979" s="46"/>
      <c r="GG979" s="46"/>
      <c r="GH979" s="46"/>
      <c r="GI979" s="46"/>
      <c r="GJ979" s="46"/>
      <c r="GK979" s="46"/>
      <c r="GL979" s="46"/>
      <c r="GM979" s="46"/>
      <c r="GN979" s="46"/>
      <c r="GO979" s="46"/>
      <c r="GP979" s="46"/>
      <c r="GQ979" s="46"/>
      <c r="GR979" s="46"/>
      <c r="GS979" s="46"/>
      <c r="GT979" s="46"/>
      <c r="GU979" s="46"/>
      <c r="GV979" s="46"/>
      <c r="GW979" s="46"/>
      <c r="GX979" s="46"/>
      <c r="GY979" s="46"/>
      <c r="GZ979" s="46"/>
      <c r="HA979" s="46"/>
      <c r="HB979" s="46"/>
      <c r="HC979" s="46"/>
      <c r="HD979" s="46"/>
      <c r="HE979" s="46"/>
      <c r="HF979" s="46"/>
      <c r="HG979" s="46"/>
      <c r="HH979" s="46"/>
      <c r="HI979" s="46"/>
      <c r="HJ979" s="46"/>
      <c r="HK979" s="46"/>
      <c r="HL979" s="46"/>
      <c r="HM979" s="46"/>
      <c r="HN979" s="46"/>
      <c r="HO979" s="46"/>
      <c r="HP979" s="46"/>
      <c r="HQ979" s="46"/>
      <c r="HR979" s="46"/>
      <c r="HS979" s="46"/>
      <c r="HT979" s="46"/>
      <c r="HU979" s="46"/>
      <c r="HV979" s="46"/>
      <c r="HW979" s="46"/>
      <c r="HX979" s="46"/>
      <c r="HY979" s="46"/>
      <c r="HZ979" s="46"/>
      <c r="IA979" s="46"/>
      <c r="IB979" s="46"/>
      <c r="IC979" s="46"/>
      <c r="ID979" s="46"/>
      <c r="IE979" s="46"/>
      <c r="IF979" s="46"/>
      <c r="IG979" s="46"/>
      <c r="IH979" s="46"/>
      <c r="II979" s="46"/>
      <c r="IJ979" s="46"/>
      <c r="IK979" s="46"/>
      <c r="IL979" s="46"/>
      <c r="IM979" s="46"/>
      <c r="IN979" s="46"/>
      <c r="IO979" s="46"/>
      <c r="IP979" s="46"/>
      <c r="IQ979" s="46"/>
      <c r="IR979" s="46"/>
      <c r="IS979" s="46"/>
      <c r="IT979" s="46"/>
      <c r="IU979" s="46"/>
      <c r="IV979" s="46"/>
      <c r="IW979" s="46"/>
      <c r="IX979" s="46"/>
      <c r="IY979" s="46"/>
      <c r="IZ979" s="46"/>
      <c r="JA979" s="46"/>
      <c r="JB979" s="46"/>
      <c r="JC979" s="46"/>
      <c r="JD979" s="46"/>
      <c r="JE979" s="46"/>
    </row>
    <row r="980" spans="1:265" s="7" customFormat="1" ht="15" customHeight="1" thickBot="1" x14ac:dyDescent="0.25">
      <c r="A980" s="790"/>
      <c r="B980" s="73" t="s">
        <v>456</v>
      </c>
      <c r="C980" s="113"/>
      <c r="D980" s="892" t="s">
        <v>481</v>
      </c>
      <c r="E980" s="900"/>
      <c r="F980" s="472"/>
      <c r="G980" s="473"/>
      <c r="H980" s="186" t="s">
        <v>509</v>
      </c>
      <c r="I980" s="186" t="s">
        <v>515</v>
      </c>
      <c r="J980" s="186"/>
      <c r="K980" s="229" t="s">
        <v>1163</v>
      </c>
      <c r="L980" s="229" t="s">
        <v>97</v>
      </c>
      <c r="M980" s="397" t="s">
        <v>1125</v>
      </c>
      <c r="N980" s="397" t="s">
        <v>395</v>
      </c>
      <c r="O980" s="229" t="s">
        <v>344</v>
      </c>
      <c r="P980" s="2159">
        <f t="shared" si="85"/>
        <v>4</v>
      </c>
      <c r="Q980" s="297">
        <v>4</v>
      </c>
      <c r="R980" s="298"/>
      <c r="S980" s="298"/>
      <c r="T980" s="298"/>
      <c r="U980" s="298"/>
      <c r="V980" s="298"/>
      <c r="W980" s="299"/>
      <c r="X980" s="72"/>
      <c r="Y980" s="72"/>
      <c r="Z980" s="63"/>
      <c r="AA980" s="46"/>
      <c r="AB980" s="46"/>
      <c r="AC980" s="46" t="str">
        <f t="shared" si="84"/>
        <v/>
      </c>
      <c r="AD980" s="46"/>
      <c r="AE980" s="46"/>
      <c r="AF980" s="2111">
        <f t="shared" si="86"/>
        <v>4</v>
      </c>
      <c r="AG980" s="2111">
        <f t="shared" si="87"/>
        <v>0</v>
      </c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6"/>
      <c r="CG980" s="46"/>
      <c r="CH980" s="46"/>
      <c r="CI980" s="46"/>
      <c r="CJ980" s="46"/>
      <c r="CK980" s="46"/>
      <c r="CL980" s="46"/>
      <c r="CM980" s="46"/>
      <c r="CN980" s="46"/>
      <c r="CO980" s="46"/>
      <c r="CP980" s="46"/>
      <c r="CQ980" s="46"/>
      <c r="CR980" s="46"/>
      <c r="CS980" s="46"/>
      <c r="CT980" s="46"/>
      <c r="CU980" s="46"/>
      <c r="CV980" s="46"/>
      <c r="CW980" s="46"/>
      <c r="CX980" s="46"/>
      <c r="CY980" s="46"/>
      <c r="CZ980" s="46"/>
      <c r="DA980" s="46"/>
      <c r="DB980" s="46"/>
      <c r="DC980" s="46"/>
      <c r="DD980" s="46"/>
      <c r="DE980" s="46"/>
      <c r="DF980" s="46"/>
      <c r="DG980" s="46"/>
      <c r="DH980" s="46"/>
      <c r="DI980" s="46"/>
      <c r="DJ980" s="46"/>
      <c r="DK980" s="46"/>
      <c r="DL980" s="46"/>
      <c r="DM980" s="46"/>
      <c r="DN980" s="46"/>
      <c r="DO980" s="46"/>
      <c r="DP980" s="46"/>
      <c r="DQ980" s="46"/>
      <c r="DR980" s="46"/>
      <c r="DS980" s="46"/>
      <c r="DT980" s="46"/>
      <c r="DU980" s="46"/>
      <c r="DV980" s="46"/>
      <c r="DW980" s="46"/>
      <c r="DX980" s="46"/>
      <c r="DY980" s="46"/>
      <c r="DZ980" s="46"/>
      <c r="EA980" s="46"/>
      <c r="EB980" s="46"/>
      <c r="EC980" s="46"/>
      <c r="ED980" s="46"/>
      <c r="EE980" s="46"/>
      <c r="EF980" s="46"/>
      <c r="EG980" s="46"/>
      <c r="EH980" s="46"/>
      <c r="EI980" s="46"/>
      <c r="EJ980" s="46"/>
      <c r="EK980" s="46"/>
      <c r="EL980" s="46"/>
      <c r="EM980" s="46"/>
      <c r="EN980" s="46"/>
      <c r="EO980" s="46"/>
      <c r="EP980" s="46"/>
      <c r="EQ980" s="46"/>
      <c r="ER980" s="46"/>
      <c r="ES980" s="46"/>
      <c r="ET980" s="46"/>
      <c r="EU980" s="46"/>
      <c r="EV980" s="46"/>
      <c r="EW980" s="46"/>
      <c r="EX980" s="46"/>
      <c r="EY980" s="46"/>
      <c r="EZ980" s="46"/>
      <c r="FA980" s="46"/>
      <c r="FB980" s="46"/>
      <c r="FC980" s="46"/>
      <c r="FD980" s="46"/>
      <c r="FE980" s="46"/>
      <c r="FF980" s="46"/>
      <c r="FG980" s="46"/>
      <c r="FH980" s="46"/>
      <c r="FI980" s="46"/>
      <c r="FJ980" s="46"/>
      <c r="FK980" s="46"/>
      <c r="FL980" s="46"/>
      <c r="FM980" s="46"/>
      <c r="FN980" s="46"/>
      <c r="FO980" s="46"/>
      <c r="FP980" s="46"/>
      <c r="FQ980" s="46"/>
      <c r="FR980" s="46"/>
      <c r="FS980" s="46"/>
      <c r="FT980" s="46"/>
      <c r="FU980" s="46"/>
      <c r="FV980" s="46"/>
      <c r="FW980" s="46"/>
      <c r="FX980" s="46"/>
      <c r="FY980" s="46"/>
      <c r="FZ980" s="46"/>
      <c r="GA980" s="46"/>
      <c r="GB980" s="46"/>
      <c r="GC980" s="46"/>
      <c r="GD980" s="46"/>
      <c r="GE980" s="46"/>
      <c r="GF980" s="46"/>
      <c r="GG980" s="46"/>
      <c r="GH980" s="46"/>
      <c r="GI980" s="46"/>
      <c r="GJ980" s="46"/>
      <c r="GK980" s="46"/>
      <c r="GL980" s="46"/>
      <c r="GM980" s="46"/>
      <c r="GN980" s="46"/>
      <c r="GO980" s="46"/>
      <c r="GP980" s="46"/>
      <c r="GQ980" s="46"/>
      <c r="GR980" s="46"/>
      <c r="GS980" s="46"/>
      <c r="GT980" s="46"/>
      <c r="GU980" s="46"/>
      <c r="GV980" s="46"/>
      <c r="GW980" s="46"/>
      <c r="GX980" s="46"/>
      <c r="GY980" s="46"/>
      <c r="GZ980" s="46"/>
      <c r="HA980" s="46"/>
      <c r="HB980" s="46"/>
      <c r="HC980" s="46"/>
      <c r="HD980" s="46"/>
      <c r="HE980" s="46"/>
      <c r="HF980" s="46"/>
      <c r="HG980" s="46"/>
      <c r="HH980" s="46"/>
      <c r="HI980" s="46"/>
      <c r="HJ980" s="46"/>
      <c r="HK980" s="46"/>
      <c r="HL980" s="46"/>
      <c r="HM980" s="46"/>
      <c r="HN980" s="46"/>
      <c r="HO980" s="46"/>
      <c r="HP980" s="46"/>
      <c r="HQ980" s="46"/>
      <c r="HR980" s="46"/>
      <c r="HS980" s="46"/>
      <c r="HT980" s="46"/>
      <c r="HU980" s="46"/>
      <c r="HV980" s="46"/>
      <c r="HW980" s="46"/>
      <c r="HX980" s="46"/>
      <c r="HY980" s="46"/>
      <c r="HZ980" s="46"/>
      <c r="IA980" s="46"/>
      <c r="IB980" s="46"/>
      <c r="IC980" s="46"/>
      <c r="ID980" s="46"/>
      <c r="IE980" s="46"/>
      <c r="IF980" s="46"/>
      <c r="IG980" s="46"/>
      <c r="IH980" s="46"/>
      <c r="II980" s="46"/>
      <c r="IJ980" s="46"/>
      <c r="IK980" s="46"/>
      <c r="IL980" s="46"/>
      <c r="IM980" s="46"/>
      <c r="IN980" s="46"/>
      <c r="IO980" s="46"/>
      <c r="IP980" s="46"/>
      <c r="IQ980" s="46"/>
      <c r="IR980" s="46"/>
      <c r="IS980" s="46"/>
      <c r="IT980" s="46"/>
      <c r="IU980" s="46"/>
      <c r="IV980" s="46"/>
      <c r="IW980" s="46"/>
      <c r="IX980" s="46"/>
      <c r="IY980" s="46"/>
      <c r="IZ980" s="46"/>
      <c r="JA980" s="46"/>
      <c r="JB980" s="46"/>
      <c r="JC980" s="46"/>
      <c r="JD980" s="46"/>
      <c r="JE980" s="46"/>
    </row>
    <row r="981" spans="1:265" s="7" customFormat="1" ht="15" customHeight="1" thickBot="1" x14ac:dyDescent="0.25">
      <c r="A981" s="790"/>
      <c r="B981" s="73" t="s">
        <v>456</v>
      </c>
      <c r="C981" s="113"/>
      <c r="D981" s="892" t="s">
        <v>481</v>
      </c>
      <c r="E981" s="900"/>
      <c r="F981" s="472"/>
      <c r="G981" s="473"/>
      <c r="H981" s="186" t="s">
        <v>509</v>
      </c>
      <c r="I981" s="186" t="s">
        <v>515</v>
      </c>
      <c r="J981" s="186"/>
      <c r="K981" s="229" t="s">
        <v>1164</v>
      </c>
      <c r="L981" s="229" t="s">
        <v>97</v>
      </c>
      <c r="M981" s="397" t="s">
        <v>1134</v>
      </c>
      <c r="N981" s="397" t="s">
        <v>24</v>
      </c>
      <c r="O981" s="229" t="s">
        <v>402</v>
      </c>
      <c r="P981" s="2159">
        <f t="shared" si="85"/>
        <v>3</v>
      </c>
      <c r="Q981" s="297">
        <v>2</v>
      </c>
      <c r="R981" s="298">
        <v>1</v>
      </c>
      <c r="S981" s="298"/>
      <c r="T981" s="298"/>
      <c r="U981" s="298"/>
      <c r="V981" s="298"/>
      <c r="W981" s="299"/>
      <c r="X981" s="72"/>
      <c r="Y981" s="72"/>
      <c r="Z981" s="63"/>
      <c r="AA981" s="46"/>
      <c r="AB981" s="46"/>
      <c r="AC981" s="46" t="str">
        <f t="shared" si="84"/>
        <v/>
      </c>
      <c r="AD981" s="46"/>
      <c r="AE981" s="46"/>
      <c r="AF981" s="2111">
        <f t="shared" si="86"/>
        <v>3</v>
      </c>
      <c r="AG981" s="2111">
        <f t="shared" si="87"/>
        <v>0</v>
      </c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  <c r="BP981" s="46"/>
      <c r="BQ981" s="46"/>
      <c r="BR981" s="46"/>
      <c r="BS981" s="46"/>
      <c r="BT981" s="46"/>
      <c r="BU981" s="46"/>
      <c r="BV981" s="46"/>
      <c r="BW981" s="46"/>
      <c r="BX981" s="46"/>
      <c r="BY981" s="46"/>
      <c r="BZ981" s="46"/>
      <c r="CA981" s="46"/>
      <c r="CB981" s="46"/>
      <c r="CC981" s="46"/>
      <c r="CD981" s="46"/>
      <c r="CE981" s="46"/>
      <c r="CF981" s="46"/>
      <c r="CG981" s="46"/>
      <c r="CH981" s="46"/>
      <c r="CI981" s="46"/>
      <c r="CJ981" s="46"/>
      <c r="CK981" s="46"/>
      <c r="CL981" s="46"/>
      <c r="CM981" s="46"/>
      <c r="CN981" s="46"/>
      <c r="CO981" s="46"/>
      <c r="CP981" s="46"/>
      <c r="CQ981" s="46"/>
      <c r="CR981" s="46"/>
      <c r="CS981" s="46"/>
      <c r="CT981" s="46"/>
      <c r="CU981" s="46"/>
      <c r="CV981" s="46"/>
      <c r="CW981" s="46"/>
      <c r="CX981" s="46"/>
      <c r="CY981" s="46"/>
      <c r="CZ981" s="46"/>
      <c r="DA981" s="46"/>
      <c r="DB981" s="46"/>
      <c r="DC981" s="46"/>
      <c r="DD981" s="46"/>
      <c r="DE981" s="46"/>
      <c r="DF981" s="46"/>
      <c r="DG981" s="46"/>
      <c r="DH981" s="46"/>
      <c r="DI981" s="46"/>
      <c r="DJ981" s="46"/>
      <c r="DK981" s="46"/>
      <c r="DL981" s="46"/>
      <c r="DM981" s="46"/>
      <c r="DN981" s="46"/>
      <c r="DO981" s="46"/>
      <c r="DP981" s="46"/>
      <c r="DQ981" s="46"/>
      <c r="DR981" s="46"/>
      <c r="DS981" s="46"/>
      <c r="DT981" s="46"/>
      <c r="DU981" s="46"/>
      <c r="DV981" s="46"/>
      <c r="DW981" s="46"/>
      <c r="DX981" s="46"/>
      <c r="DY981" s="46"/>
      <c r="DZ981" s="46"/>
      <c r="EA981" s="46"/>
      <c r="EB981" s="46"/>
      <c r="EC981" s="46"/>
      <c r="ED981" s="46"/>
      <c r="EE981" s="46"/>
      <c r="EF981" s="46"/>
      <c r="EG981" s="46"/>
      <c r="EH981" s="46"/>
      <c r="EI981" s="46"/>
      <c r="EJ981" s="46"/>
      <c r="EK981" s="46"/>
      <c r="EL981" s="46"/>
      <c r="EM981" s="46"/>
      <c r="EN981" s="46"/>
      <c r="EO981" s="46"/>
      <c r="EP981" s="46"/>
      <c r="EQ981" s="46"/>
      <c r="ER981" s="46"/>
      <c r="ES981" s="46"/>
      <c r="ET981" s="46"/>
      <c r="EU981" s="46"/>
      <c r="EV981" s="46"/>
      <c r="EW981" s="46"/>
      <c r="EX981" s="46"/>
      <c r="EY981" s="46"/>
      <c r="EZ981" s="46"/>
      <c r="FA981" s="46"/>
      <c r="FB981" s="46"/>
      <c r="FC981" s="46"/>
      <c r="FD981" s="46"/>
      <c r="FE981" s="46"/>
      <c r="FF981" s="46"/>
      <c r="FG981" s="46"/>
      <c r="FH981" s="46"/>
      <c r="FI981" s="46"/>
      <c r="FJ981" s="46"/>
      <c r="FK981" s="46"/>
      <c r="FL981" s="46"/>
      <c r="FM981" s="46"/>
      <c r="FN981" s="46"/>
      <c r="FO981" s="46"/>
      <c r="FP981" s="46"/>
      <c r="FQ981" s="46"/>
      <c r="FR981" s="46"/>
      <c r="FS981" s="46"/>
      <c r="FT981" s="46"/>
      <c r="FU981" s="46"/>
      <c r="FV981" s="46"/>
      <c r="FW981" s="46"/>
      <c r="FX981" s="46"/>
      <c r="FY981" s="46"/>
      <c r="FZ981" s="46"/>
      <c r="GA981" s="46"/>
      <c r="GB981" s="46"/>
      <c r="GC981" s="46"/>
      <c r="GD981" s="46"/>
      <c r="GE981" s="46"/>
      <c r="GF981" s="46"/>
      <c r="GG981" s="46"/>
      <c r="GH981" s="46"/>
      <c r="GI981" s="46"/>
      <c r="GJ981" s="46"/>
      <c r="GK981" s="46"/>
      <c r="GL981" s="46"/>
      <c r="GM981" s="46"/>
      <c r="GN981" s="46"/>
      <c r="GO981" s="46"/>
      <c r="GP981" s="46"/>
      <c r="GQ981" s="46"/>
      <c r="GR981" s="46"/>
      <c r="GS981" s="46"/>
      <c r="GT981" s="46"/>
      <c r="GU981" s="46"/>
      <c r="GV981" s="46"/>
      <c r="GW981" s="46"/>
      <c r="GX981" s="46"/>
      <c r="GY981" s="46"/>
      <c r="GZ981" s="46"/>
      <c r="HA981" s="46"/>
      <c r="HB981" s="46"/>
      <c r="HC981" s="46"/>
      <c r="HD981" s="46"/>
      <c r="HE981" s="46"/>
      <c r="HF981" s="46"/>
      <c r="HG981" s="46"/>
      <c r="HH981" s="46"/>
      <c r="HI981" s="46"/>
      <c r="HJ981" s="46"/>
      <c r="HK981" s="46"/>
      <c r="HL981" s="46"/>
      <c r="HM981" s="46"/>
      <c r="HN981" s="46"/>
      <c r="HO981" s="46"/>
      <c r="HP981" s="46"/>
      <c r="HQ981" s="46"/>
      <c r="HR981" s="46"/>
      <c r="HS981" s="46"/>
      <c r="HT981" s="46"/>
      <c r="HU981" s="46"/>
      <c r="HV981" s="46"/>
      <c r="HW981" s="46"/>
      <c r="HX981" s="46"/>
      <c r="HY981" s="46"/>
      <c r="HZ981" s="46"/>
      <c r="IA981" s="46"/>
      <c r="IB981" s="46"/>
      <c r="IC981" s="46"/>
      <c r="ID981" s="46"/>
      <c r="IE981" s="46"/>
      <c r="IF981" s="46"/>
      <c r="IG981" s="46"/>
      <c r="IH981" s="46"/>
      <c r="II981" s="46"/>
      <c r="IJ981" s="46"/>
      <c r="IK981" s="46"/>
      <c r="IL981" s="46"/>
      <c r="IM981" s="46"/>
      <c r="IN981" s="46"/>
      <c r="IO981" s="46"/>
      <c r="IP981" s="46"/>
      <c r="IQ981" s="46"/>
      <c r="IR981" s="46"/>
      <c r="IS981" s="46"/>
      <c r="IT981" s="46"/>
      <c r="IU981" s="46"/>
      <c r="IV981" s="46"/>
      <c r="IW981" s="46"/>
      <c r="IX981" s="46"/>
      <c r="IY981" s="46"/>
      <c r="IZ981" s="46"/>
      <c r="JA981" s="46"/>
      <c r="JB981" s="46"/>
      <c r="JC981" s="46"/>
      <c r="JD981" s="46"/>
      <c r="JE981" s="46"/>
    </row>
    <row r="982" spans="1:265" s="7" customFormat="1" ht="15" customHeight="1" thickBot="1" x14ac:dyDescent="0.25">
      <c r="A982" s="790"/>
      <c r="B982" s="73" t="s">
        <v>456</v>
      </c>
      <c r="C982" s="113"/>
      <c r="D982" s="892" t="s">
        <v>481</v>
      </c>
      <c r="E982" s="900"/>
      <c r="F982" s="472"/>
      <c r="G982" s="473"/>
      <c r="H982" s="186" t="s">
        <v>509</v>
      </c>
      <c r="I982" s="186" t="s">
        <v>515</v>
      </c>
      <c r="J982" s="186"/>
      <c r="K982" s="229" t="s">
        <v>1165</v>
      </c>
      <c r="L982" s="229" t="s">
        <v>97</v>
      </c>
      <c r="M982" s="397" t="s">
        <v>1134</v>
      </c>
      <c r="N982" s="397" t="s">
        <v>98</v>
      </c>
      <c r="O982" s="229" t="s">
        <v>344</v>
      </c>
      <c r="P982" s="2159">
        <f t="shared" si="85"/>
        <v>3</v>
      </c>
      <c r="Q982" s="297">
        <v>2</v>
      </c>
      <c r="R982" s="298">
        <v>1</v>
      </c>
      <c r="S982" s="298"/>
      <c r="T982" s="298"/>
      <c r="U982" s="298"/>
      <c r="V982" s="298"/>
      <c r="W982" s="299"/>
      <c r="X982" s="72"/>
      <c r="Y982" s="72"/>
      <c r="Z982" s="63"/>
      <c r="AA982" s="46"/>
      <c r="AB982" s="46"/>
      <c r="AC982" s="46" t="str">
        <f t="shared" si="84"/>
        <v/>
      </c>
      <c r="AD982" s="46"/>
      <c r="AE982" s="46"/>
      <c r="AF982" s="2111">
        <f t="shared" si="86"/>
        <v>3</v>
      </c>
      <c r="AG982" s="2111">
        <f t="shared" si="87"/>
        <v>0</v>
      </c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  <c r="BP982" s="46"/>
      <c r="BQ982" s="46"/>
      <c r="BR982" s="46"/>
      <c r="BS982" s="46"/>
      <c r="BT982" s="46"/>
      <c r="BU982" s="46"/>
      <c r="BV982" s="46"/>
      <c r="BW982" s="46"/>
      <c r="BX982" s="46"/>
      <c r="BY982" s="46"/>
      <c r="BZ982" s="46"/>
      <c r="CA982" s="46"/>
      <c r="CB982" s="46"/>
      <c r="CC982" s="46"/>
      <c r="CD982" s="46"/>
      <c r="CE982" s="46"/>
      <c r="CF982" s="46"/>
      <c r="CG982" s="46"/>
      <c r="CH982" s="46"/>
      <c r="CI982" s="46"/>
      <c r="CJ982" s="46"/>
      <c r="CK982" s="46"/>
      <c r="CL982" s="46"/>
      <c r="CM982" s="46"/>
      <c r="CN982" s="46"/>
      <c r="CO982" s="46"/>
      <c r="CP982" s="46"/>
      <c r="CQ982" s="46"/>
      <c r="CR982" s="46"/>
      <c r="CS982" s="46"/>
      <c r="CT982" s="46"/>
      <c r="CU982" s="46"/>
      <c r="CV982" s="46"/>
      <c r="CW982" s="46"/>
      <c r="CX982" s="46"/>
      <c r="CY982" s="46"/>
      <c r="CZ982" s="46"/>
      <c r="DA982" s="46"/>
      <c r="DB982" s="46"/>
      <c r="DC982" s="46"/>
      <c r="DD982" s="46"/>
      <c r="DE982" s="46"/>
      <c r="DF982" s="46"/>
      <c r="DG982" s="46"/>
      <c r="DH982" s="46"/>
      <c r="DI982" s="46"/>
      <c r="DJ982" s="46"/>
      <c r="DK982" s="46"/>
      <c r="DL982" s="46"/>
      <c r="DM982" s="46"/>
      <c r="DN982" s="46"/>
      <c r="DO982" s="46"/>
      <c r="DP982" s="46"/>
      <c r="DQ982" s="46"/>
      <c r="DR982" s="46"/>
      <c r="DS982" s="46"/>
      <c r="DT982" s="46"/>
      <c r="DU982" s="46"/>
      <c r="DV982" s="46"/>
      <c r="DW982" s="46"/>
      <c r="DX982" s="46"/>
      <c r="DY982" s="46"/>
      <c r="DZ982" s="46"/>
      <c r="EA982" s="46"/>
      <c r="EB982" s="46"/>
      <c r="EC982" s="46"/>
      <c r="ED982" s="46"/>
      <c r="EE982" s="46"/>
      <c r="EF982" s="46"/>
      <c r="EG982" s="46"/>
      <c r="EH982" s="46"/>
      <c r="EI982" s="46"/>
      <c r="EJ982" s="46"/>
      <c r="EK982" s="46"/>
      <c r="EL982" s="46"/>
      <c r="EM982" s="46"/>
      <c r="EN982" s="46"/>
      <c r="EO982" s="46"/>
      <c r="EP982" s="46"/>
      <c r="EQ982" s="46"/>
      <c r="ER982" s="46"/>
      <c r="ES982" s="46"/>
      <c r="ET982" s="46"/>
      <c r="EU982" s="46"/>
      <c r="EV982" s="46"/>
      <c r="EW982" s="46"/>
      <c r="EX982" s="46"/>
      <c r="EY982" s="46"/>
      <c r="EZ982" s="46"/>
      <c r="FA982" s="46"/>
      <c r="FB982" s="46"/>
      <c r="FC982" s="46"/>
      <c r="FD982" s="46"/>
      <c r="FE982" s="46"/>
      <c r="FF982" s="46"/>
      <c r="FG982" s="46"/>
      <c r="FH982" s="46"/>
      <c r="FI982" s="46"/>
      <c r="FJ982" s="46"/>
      <c r="FK982" s="46"/>
      <c r="FL982" s="46"/>
      <c r="FM982" s="46"/>
      <c r="FN982" s="46"/>
      <c r="FO982" s="46"/>
      <c r="FP982" s="46"/>
      <c r="FQ982" s="46"/>
      <c r="FR982" s="46"/>
      <c r="FS982" s="46"/>
      <c r="FT982" s="46"/>
      <c r="FU982" s="46"/>
      <c r="FV982" s="46"/>
      <c r="FW982" s="46"/>
      <c r="FX982" s="46"/>
      <c r="FY982" s="46"/>
      <c r="FZ982" s="46"/>
      <c r="GA982" s="46"/>
      <c r="GB982" s="46"/>
      <c r="GC982" s="46"/>
      <c r="GD982" s="46"/>
      <c r="GE982" s="46"/>
      <c r="GF982" s="46"/>
      <c r="GG982" s="46"/>
      <c r="GH982" s="46"/>
      <c r="GI982" s="46"/>
      <c r="GJ982" s="46"/>
      <c r="GK982" s="46"/>
      <c r="GL982" s="46"/>
      <c r="GM982" s="46"/>
      <c r="GN982" s="46"/>
      <c r="GO982" s="46"/>
      <c r="GP982" s="46"/>
      <c r="GQ982" s="46"/>
      <c r="GR982" s="46"/>
      <c r="GS982" s="46"/>
      <c r="GT982" s="46"/>
      <c r="GU982" s="46"/>
      <c r="GV982" s="46"/>
      <c r="GW982" s="46"/>
      <c r="GX982" s="46"/>
      <c r="GY982" s="46"/>
      <c r="GZ982" s="46"/>
      <c r="HA982" s="46"/>
      <c r="HB982" s="46"/>
      <c r="HC982" s="46"/>
      <c r="HD982" s="46"/>
      <c r="HE982" s="46"/>
      <c r="HF982" s="46"/>
      <c r="HG982" s="46"/>
      <c r="HH982" s="46"/>
      <c r="HI982" s="46"/>
      <c r="HJ982" s="46"/>
      <c r="HK982" s="46"/>
      <c r="HL982" s="46"/>
      <c r="HM982" s="46"/>
      <c r="HN982" s="46"/>
      <c r="HO982" s="46"/>
      <c r="HP982" s="46"/>
      <c r="HQ982" s="46"/>
      <c r="HR982" s="46"/>
      <c r="HS982" s="46"/>
      <c r="HT982" s="46"/>
      <c r="HU982" s="46"/>
      <c r="HV982" s="46"/>
      <c r="HW982" s="46"/>
      <c r="HX982" s="46"/>
      <c r="HY982" s="46"/>
      <c r="HZ982" s="46"/>
      <c r="IA982" s="46"/>
      <c r="IB982" s="46"/>
      <c r="IC982" s="46"/>
      <c r="ID982" s="46"/>
      <c r="IE982" s="46"/>
      <c r="IF982" s="46"/>
      <c r="IG982" s="46"/>
      <c r="IH982" s="46"/>
      <c r="II982" s="46"/>
      <c r="IJ982" s="46"/>
      <c r="IK982" s="46"/>
      <c r="IL982" s="46"/>
      <c r="IM982" s="46"/>
      <c r="IN982" s="46"/>
      <c r="IO982" s="46"/>
      <c r="IP982" s="46"/>
      <c r="IQ982" s="46"/>
      <c r="IR982" s="46"/>
      <c r="IS982" s="46"/>
      <c r="IT982" s="46"/>
      <c r="IU982" s="46"/>
      <c r="IV982" s="46"/>
      <c r="IW982" s="46"/>
      <c r="IX982" s="46"/>
      <c r="IY982" s="46"/>
      <c r="IZ982" s="46"/>
      <c r="JA982" s="46"/>
      <c r="JB982" s="46"/>
      <c r="JC982" s="46"/>
      <c r="JD982" s="46"/>
      <c r="JE982" s="46"/>
    </row>
    <row r="983" spans="1:265" s="7" customFormat="1" ht="15" customHeight="1" thickBot="1" x14ac:dyDescent="0.25">
      <c r="A983" s="790"/>
      <c r="B983" s="73" t="s">
        <v>456</v>
      </c>
      <c r="C983" s="113"/>
      <c r="D983" s="892" t="s">
        <v>481</v>
      </c>
      <c r="E983" s="900"/>
      <c r="F983" s="472"/>
      <c r="G983" s="473"/>
      <c r="H983" s="186" t="s">
        <v>509</v>
      </c>
      <c r="I983" s="186" t="s">
        <v>515</v>
      </c>
      <c r="J983" s="186"/>
      <c r="K983" s="229" t="s">
        <v>1165</v>
      </c>
      <c r="L983" s="229" t="s">
        <v>97</v>
      </c>
      <c r="M983" s="397" t="s">
        <v>1134</v>
      </c>
      <c r="N983" s="397" t="s">
        <v>395</v>
      </c>
      <c r="O983" s="229" t="s">
        <v>344</v>
      </c>
      <c r="P983" s="2159">
        <f t="shared" si="85"/>
        <v>3</v>
      </c>
      <c r="Q983" s="297">
        <v>2</v>
      </c>
      <c r="R983" s="298">
        <v>1</v>
      </c>
      <c r="S983" s="298"/>
      <c r="T983" s="298"/>
      <c r="U983" s="298"/>
      <c r="V983" s="298"/>
      <c r="W983" s="299"/>
      <c r="X983" s="72"/>
      <c r="Y983" s="72"/>
      <c r="Z983" s="63"/>
      <c r="AA983" s="46"/>
      <c r="AB983" s="46"/>
      <c r="AC983" s="46" t="str">
        <f t="shared" si="84"/>
        <v/>
      </c>
      <c r="AD983" s="46"/>
      <c r="AE983" s="46"/>
      <c r="AF983" s="2111">
        <f t="shared" si="86"/>
        <v>3</v>
      </c>
      <c r="AG983" s="2111">
        <f t="shared" si="87"/>
        <v>0</v>
      </c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  <c r="BP983" s="46"/>
      <c r="BQ983" s="46"/>
      <c r="BR983" s="46"/>
      <c r="BS983" s="46"/>
      <c r="BT983" s="46"/>
      <c r="BU983" s="46"/>
      <c r="BV983" s="46"/>
      <c r="BW983" s="46"/>
      <c r="BX983" s="46"/>
      <c r="BY983" s="46"/>
      <c r="BZ983" s="46"/>
      <c r="CA983" s="46"/>
      <c r="CB983" s="46"/>
      <c r="CC983" s="46"/>
      <c r="CD983" s="46"/>
      <c r="CE983" s="46"/>
      <c r="CF983" s="46"/>
      <c r="CG983" s="46"/>
      <c r="CH983" s="46"/>
      <c r="CI983" s="46"/>
      <c r="CJ983" s="46"/>
      <c r="CK983" s="46"/>
      <c r="CL983" s="46"/>
      <c r="CM983" s="46"/>
      <c r="CN983" s="46"/>
      <c r="CO983" s="46"/>
      <c r="CP983" s="46"/>
      <c r="CQ983" s="46"/>
      <c r="CR983" s="46"/>
      <c r="CS983" s="46"/>
      <c r="CT983" s="46"/>
      <c r="CU983" s="46"/>
      <c r="CV983" s="46"/>
      <c r="CW983" s="46"/>
      <c r="CX983" s="46"/>
      <c r="CY983" s="46"/>
      <c r="CZ983" s="46"/>
      <c r="DA983" s="46"/>
      <c r="DB983" s="46"/>
      <c r="DC983" s="46"/>
      <c r="DD983" s="46"/>
      <c r="DE983" s="46"/>
      <c r="DF983" s="46"/>
      <c r="DG983" s="46"/>
      <c r="DH983" s="46"/>
      <c r="DI983" s="46"/>
      <c r="DJ983" s="46"/>
      <c r="DK983" s="46"/>
      <c r="DL983" s="46"/>
      <c r="DM983" s="46"/>
      <c r="DN983" s="46"/>
      <c r="DO983" s="46"/>
      <c r="DP983" s="46"/>
      <c r="DQ983" s="46"/>
      <c r="DR983" s="46"/>
      <c r="DS983" s="46"/>
      <c r="DT983" s="46"/>
      <c r="DU983" s="46"/>
      <c r="DV983" s="46"/>
      <c r="DW983" s="46"/>
      <c r="DX983" s="46"/>
      <c r="DY983" s="46"/>
      <c r="DZ983" s="46"/>
      <c r="EA983" s="46"/>
      <c r="EB983" s="46"/>
      <c r="EC983" s="46"/>
      <c r="ED983" s="46"/>
      <c r="EE983" s="46"/>
      <c r="EF983" s="46"/>
      <c r="EG983" s="46"/>
      <c r="EH983" s="46"/>
      <c r="EI983" s="46"/>
      <c r="EJ983" s="46"/>
      <c r="EK983" s="46"/>
      <c r="EL983" s="46"/>
      <c r="EM983" s="46"/>
      <c r="EN983" s="46"/>
      <c r="EO983" s="46"/>
      <c r="EP983" s="46"/>
      <c r="EQ983" s="46"/>
      <c r="ER983" s="46"/>
      <c r="ES983" s="46"/>
      <c r="ET983" s="46"/>
      <c r="EU983" s="46"/>
      <c r="EV983" s="46"/>
      <c r="EW983" s="46"/>
      <c r="EX983" s="46"/>
      <c r="EY983" s="46"/>
      <c r="EZ983" s="46"/>
      <c r="FA983" s="46"/>
      <c r="FB983" s="46"/>
      <c r="FC983" s="46"/>
      <c r="FD983" s="46"/>
      <c r="FE983" s="46"/>
      <c r="FF983" s="46"/>
      <c r="FG983" s="46"/>
      <c r="FH983" s="46"/>
      <c r="FI983" s="46"/>
      <c r="FJ983" s="46"/>
      <c r="FK983" s="46"/>
      <c r="FL983" s="46"/>
      <c r="FM983" s="46"/>
      <c r="FN983" s="46"/>
      <c r="FO983" s="46"/>
      <c r="FP983" s="46"/>
      <c r="FQ983" s="46"/>
      <c r="FR983" s="46"/>
      <c r="FS983" s="46"/>
      <c r="FT983" s="46"/>
      <c r="FU983" s="46"/>
      <c r="FV983" s="46"/>
      <c r="FW983" s="46"/>
      <c r="FX983" s="46"/>
      <c r="FY983" s="46"/>
      <c r="FZ983" s="46"/>
      <c r="GA983" s="46"/>
      <c r="GB983" s="46"/>
      <c r="GC983" s="46"/>
      <c r="GD983" s="46"/>
      <c r="GE983" s="46"/>
      <c r="GF983" s="46"/>
      <c r="GG983" s="46"/>
      <c r="GH983" s="46"/>
      <c r="GI983" s="46"/>
      <c r="GJ983" s="46"/>
      <c r="GK983" s="46"/>
      <c r="GL983" s="46"/>
      <c r="GM983" s="46"/>
      <c r="GN983" s="46"/>
      <c r="GO983" s="46"/>
      <c r="GP983" s="46"/>
      <c r="GQ983" s="46"/>
      <c r="GR983" s="46"/>
      <c r="GS983" s="46"/>
      <c r="GT983" s="46"/>
      <c r="GU983" s="46"/>
      <c r="GV983" s="46"/>
      <c r="GW983" s="46"/>
      <c r="GX983" s="46"/>
      <c r="GY983" s="46"/>
      <c r="GZ983" s="46"/>
      <c r="HA983" s="46"/>
      <c r="HB983" s="46"/>
      <c r="HC983" s="46"/>
      <c r="HD983" s="46"/>
      <c r="HE983" s="46"/>
      <c r="HF983" s="46"/>
      <c r="HG983" s="46"/>
      <c r="HH983" s="46"/>
      <c r="HI983" s="46"/>
      <c r="HJ983" s="46"/>
      <c r="HK983" s="46"/>
      <c r="HL983" s="46"/>
      <c r="HM983" s="46"/>
      <c r="HN983" s="46"/>
      <c r="HO983" s="46"/>
      <c r="HP983" s="46"/>
      <c r="HQ983" s="46"/>
      <c r="HR983" s="46"/>
      <c r="HS983" s="46"/>
      <c r="HT983" s="46"/>
      <c r="HU983" s="46"/>
      <c r="HV983" s="46"/>
      <c r="HW983" s="46"/>
      <c r="HX983" s="46"/>
      <c r="HY983" s="46"/>
      <c r="HZ983" s="46"/>
      <c r="IA983" s="46"/>
      <c r="IB983" s="46"/>
      <c r="IC983" s="46"/>
      <c r="ID983" s="46"/>
      <c r="IE983" s="46"/>
      <c r="IF983" s="46"/>
      <c r="IG983" s="46"/>
      <c r="IH983" s="46"/>
      <c r="II983" s="46"/>
      <c r="IJ983" s="46"/>
      <c r="IK983" s="46"/>
      <c r="IL983" s="46"/>
      <c r="IM983" s="46"/>
      <c r="IN983" s="46"/>
      <c r="IO983" s="46"/>
      <c r="IP983" s="46"/>
      <c r="IQ983" s="46"/>
      <c r="IR983" s="46"/>
      <c r="IS983" s="46"/>
      <c r="IT983" s="46"/>
      <c r="IU983" s="46"/>
      <c r="IV983" s="46"/>
      <c r="IW983" s="46"/>
      <c r="IX983" s="46"/>
      <c r="IY983" s="46"/>
      <c r="IZ983" s="46"/>
      <c r="JA983" s="46"/>
      <c r="JB983" s="46"/>
      <c r="JC983" s="46"/>
      <c r="JD983" s="46"/>
      <c r="JE983" s="46"/>
    </row>
    <row r="984" spans="1:265" s="7" customFormat="1" ht="15" customHeight="1" thickBot="1" x14ac:dyDescent="0.25">
      <c r="A984" s="790"/>
      <c r="B984" s="73" t="s">
        <v>456</v>
      </c>
      <c r="C984" s="113"/>
      <c r="D984" s="892" t="s">
        <v>481</v>
      </c>
      <c r="E984" s="900"/>
      <c r="F984" s="472"/>
      <c r="G984" s="473"/>
      <c r="H984" s="186" t="s">
        <v>509</v>
      </c>
      <c r="I984" s="186" t="s">
        <v>515</v>
      </c>
      <c r="J984" s="1756" t="s">
        <v>1424</v>
      </c>
      <c r="K984" s="212" t="s">
        <v>1506</v>
      </c>
      <c r="L984" s="229"/>
      <c r="M984" s="397"/>
      <c r="N984" s="397"/>
      <c r="O984" s="229"/>
      <c r="P984" s="2159">
        <f t="shared" si="85"/>
        <v>0</v>
      </c>
      <c r="Q984" s="297"/>
      <c r="R984" s="298"/>
      <c r="S984" s="298">
        <v>2</v>
      </c>
      <c r="T984" s="298"/>
      <c r="U984" s="298"/>
      <c r="V984" s="298"/>
      <c r="W984" s="299"/>
      <c r="X984" s="72"/>
      <c r="Y984" s="72"/>
      <c r="Z984" s="63"/>
      <c r="AA984" s="46"/>
      <c r="AB984" s="46"/>
      <c r="AC984" s="46" t="str">
        <f t="shared" si="84"/>
        <v/>
      </c>
      <c r="AD984" s="46"/>
      <c r="AE984" s="46"/>
      <c r="AF984" s="2111">
        <f t="shared" si="86"/>
        <v>0</v>
      </c>
      <c r="AG984" s="2111">
        <f t="shared" si="87"/>
        <v>2</v>
      </c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  <c r="BP984" s="46"/>
      <c r="BQ984" s="46"/>
      <c r="BR984" s="46"/>
      <c r="BS984" s="46"/>
      <c r="BT984" s="46"/>
      <c r="BU984" s="46"/>
      <c r="BV984" s="46"/>
      <c r="BW984" s="46"/>
      <c r="BX984" s="46"/>
      <c r="BY984" s="46"/>
      <c r="BZ984" s="46"/>
      <c r="CA984" s="46"/>
      <c r="CB984" s="46"/>
      <c r="CC984" s="46"/>
      <c r="CD984" s="46"/>
      <c r="CE984" s="46"/>
      <c r="CF984" s="46"/>
      <c r="CG984" s="46"/>
      <c r="CH984" s="46"/>
      <c r="CI984" s="46"/>
      <c r="CJ984" s="46"/>
      <c r="CK984" s="46"/>
      <c r="CL984" s="46"/>
      <c r="CM984" s="46"/>
      <c r="CN984" s="46"/>
      <c r="CO984" s="46"/>
      <c r="CP984" s="46"/>
      <c r="CQ984" s="46"/>
      <c r="CR984" s="46"/>
      <c r="CS984" s="46"/>
      <c r="CT984" s="46"/>
      <c r="CU984" s="46"/>
      <c r="CV984" s="46"/>
      <c r="CW984" s="46"/>
      <c r="CX984" s="46"/>
      <c r="CY984" s="46"/>
      <c r="CZ984" s="46"/>
      <c r="DA984" s="46"/>
      <c r="DB984" s="46"/>
      <c r="DC984" s="46"/>
      <c r="DD984" s="46"/>
      <c r="DE984" s="46"/>
      <c r="DF984" s="46"/>
      <c r="DG984" s="46"/>
      <c r="DH984" s="46"/>
      <c r="DI984" s="46"/>
      <c r="DJ984" s="46"/>
      <c r="DK984" s="46"/>
      <c r="DL984" s="46"/>
      <c r="DM984" s="46"/>
      <c r="DN984" s="46"/>
      <c r="DO984" s="46"/>
      <c r="DP984" s="46"/>
      <c r="DQ984" s="46"/>
      <c r="DR984" s="46"/>
      <c r="DS984" s="46"/>
      <c r="DT984" s="46"/>
      <c r="DU984" s="46"/>
      <c r="DV984" s="46"/>
      <c r="DW984" s="46"/>
      <c r="DX984" s="46"/>
      <c r="DY984" s="46"/>
      <c r="DZ984" s="46"/>
      <c r="EA984" s="46"/>
      <c r="EB984" s="46"/>
      <c r="EC984" s="46"/>
      <c r="ED984" s="46"/>
      <c r="EE984" s="46"/>
      <c r="EF984" s="46"/>
      <c r="EG984" s="46"/>
      <c r="EH984" s="46"/>
      <c r="EI984" s="46"/>
      <c r="EJ984" s="46"/>
      <c r="EK984" s="46"/>
      <c r="EL984" s="46"/>
      <c r="EM984" s="46"/>
      <c r="EN984" s="46"/>
      <c r="EO984" s="46"/>
      <c r="EP984" s="46"/>
      <c r="EQ984" s="46"/>
      <c r="ER984" s="46"/>
      <c r="ES984" s="46"/>
      <c r="ET984" s="46"/>
      <c r="EU984" s="46"/>
      <c r="EV984" s="46"/>
      <c r="EW984" s="46"/>
      <c r="EX984" s="46"/>
      <c r="EY984" s="46"/>
      <c r="EZ984" s="46"/>
      <c r="FA984" s="46"/>
      <c r="FB984" s="46"/>
      <c r="FC984" s="46"/>
      <c r="FD984" s="46"/>
      <c r="FE984" s="46"/>
      <c r="FF984" s="46"/>
      <c r="FG984" s="46"/>
      <c r="FH984" s="46"/>
      <c r="FI984" s="46"/>
      <c r="FJ984" s="46"/>
      <c r="FK984" s="46"/>
      <c r="FL984" s="46"/>
      <c r="FM984" s="46"/>
      <c r="FN984" s="46"/>
      <c r="FO984" s="46"/>
      <c r="FP984" s="46"/>
      <c r="FQ984" s="46"/>
      <c r="FR984" s="46"/>
      <c r="FS984" s="46"/>
      <c r="FT984" s="46"/>
      <c r="FU984" s="46"/>
      <c r="FV984" s="46"/>
      <c r="FW984" s="46"/>
      <c r="FX984" s="46"/>
      <c r="FY984" s="46"/>
      <c r="FZ984" s="46"/>
      <c r="GA984" s="46"/>
      <c r="GB984" s="46"/>
      <c r="GC984" s="46"/>
      <c r="GD984" s="46"/>
      <c r="GE984" s="46"/>
      <c r="GF984" s="46"/>
      <c r="GG984" s="46"/>
      <c r="GH984" s="46"/>
      <c r="GI984" s="46"/>
      <c r="GJ984" s="46"/>
      <c r="GK984" s="46"/>
      <c r="GL984" s="46"/>
      <c r="GM984" s="46"/>
      <c r="GN984" s="46"/>
      <c r="GO984" s="46"/>
      <c r="GP984" s="46"/>
      <c r="GQ984" s="46"/>
      <c r="GR984" s="46"/>
      <c r="GS984" s="46"/>
      <c r="GT984" s="46"/>
      <c r="GU984" s="46"/>
      <c r="GV984" s="46"/>
      <c r="GW984" s="46"/>
      <c r="GX984" s="46"/>
      <c r="GY984" s="46"/>
      <c r="GZ984" s="46"/>
      <c r="HA984" s="46"/>
      <c r="HB984" s="46"/>
      <c r="HC984" s="46"/>
      <c r="HD984" s="46"/>
      <c r="HE984" s="46"/>
      <c r="HF984" s="46"/>
      <c r="HG984" s="46"/>
      <c r="HH984" s="46"/>
      <c r="HI984" s="46"/>
      <c r="HJ984" s="46"/>
      <c r="HK984" s="46"/>
      <c r="HL984" s="46"/>
      <c r="HM984" s="46"/>
      <c r="HN984" s="46"/>
      <c r="HO984" s="46"/>
      <c r="HP984" s="46"/>
      <c r="HQ984" s="46"/>
      <c r="HR984" s="46"/>
      <c r="HS984" s="46"/>
      <c r="HT984" s="46"/>
      <c r="HU984" s="46"/>
      <c r="HV984" s="46"/>
      <c r="HW984" s="46"/>
      <c r="HX984" s="46"/>
      <c r="HY984" s="46"/>
      <c r="HZ984" s="46"/>
      <c r="IA984" s="46"/>
      <c r="IB984" s="46"/>
      <c r="IC984" s="46"/>
      <c r="ID984" s="46"/>
      <c r="IE984" s="46"/>
      <c r="IF984" s="46"/>
      <c r="IG984" s="46"/>
      <c r="IH984" s="46"/>
      <c r="II984" s="46"/>
      <c r="IJ984" s="46"/>
      <c r="IK984" s="46"/>
      <c r="IL984" s="46"/>
      <c r="IM984" s="46"/>
      <c r="IN984" s="46"/>
      <c r="IO984" s="46"/>
      <c r="IP984" s="46"/>
      <c r="IQ984" s="46"/>
      <c r="IR984" s="46"/>
      <c r="IS984" s="46"/>
      <c r="IT984" s="46"/>
      <c r="IU984" s="46"/>
      <c r="IV984" s="46"/>
      <c r="IW984" s="46"/>
      <c r="IX984" s="46"/>
      <c r="IY984" s="46"/>
      <c r="IZ984" s="46"/>
      <c r="JA984" s="46"/>
      <c r="JB984" s="46"/>
      <c r="JC984" s="46"/>
      <c r="JD984" s="46"/>
      <c r="JE984" s="46"/>
    </row>
    <row r="985" spans="1:265" s="7" customFormat="1" ht="15" customHeight="1" thickBot="1" x14ac:dyDescent="0.25">
      <c r="A985" s="790"/>
      <c r="B985" s="73" t="s">
        <v>456</v>
      </c>
      <c r="C985" s="113"/>
      <c r="D985" s="892" t="s">
        <v>481</v>
      </c>
      <c r="E985" s="900"/>
      <c r="F985" s="472"/>
      <c r="G985" s="473"/>
      <c r="H985" s="186" t="s">
        <v>509</v>
      </c>
      <c r="I985" s="186" t="s">
        <v>515</v>
      </c>
      <c r="J985" s="1756" t="s">
        <v>1424</v>
      </c>
      <c r="K985" s="212" t="s">
        <v>1505</v>
      </c>
      <c r="L985" s="229"/>
      <c r="M985" s="397"/>
      <c r="N985" s="397"/>
      <c r="O985" s="229"/>
      <c r="P985" s="2159">
        <f t="shared" si="85"/>
        <v>0</v>
      </c>
      <c r="Q985" s="297"/>
      <c r="R985" s="298"/>
      <c r="S985" s="298">
        <v>4</v>
      </c>
      <c r="T985" s="298"/>
      <c r="U985" s="298"/>
      <c r="V985" s="298"/>
      <c r="W985" s="299"/>
      <c r="X985" s="72"/>
      <c r="Y985" s="72"/>
      <c r="Z985" s="63"/>
      <c r="AA985" s="46"/>
      <c r="AB985" s="46"/>
      <c r="AC985" s="46" t="str">
        <f t="shared" si="84"/>
        <v/>
      </c>
      <c r="AD985" s="46"/>
      <c r="AE985" s="46"/>
      <c r="AF985" s="2111">
        <f t="shared" si="86"/>
        <v>0</v>
      </c>
      <c r="AG985" s="2111">
        <f t="shared" si="87"/>
        <v>4</v>
      </c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  <c r="BP985" s="46"/>
      <c r="BQ985" s="46"/>
      <c r="BR985" s="46"/>
      <c r="BS985" s="46"/>
      <c r="BT985" s="46"/>
      <c r="BU985" s="46"/>
      <c r="BV985" s="46"/>
      <c r="BW985" s="46"/>
      <c r="BX985" s="46"/>
      <c r="BY985" s="46"/>
      <c r="BZ985" s="46"/>
      <c r="CA985" s="46"/>
      <c r="CB985" s="46"/>
      <c r="CC985" s="46"/>
      <c r="CD985" s="46"/>
      <c r="CE985" s="46"/>
      <c r="CF985" s="46"/>
      <c r="CG985" s="46"/>
      <c r="CH985" s="46"/>
      <c r="CI985" s="46"/>
      <c r="CJ985" s="46"/>
      <c r="CK985" s="46"/>
      <c r="CL985" s="46"/>
      <c r="CM985" s="46"/>
      <c r="CN985" s="46"/>
      <c r="CO985" s="46"/>
      <c r="CP985" s="46"/>
      <c r="CQ985" s="46"/>
      <c r="CR985" s="46"/>
      <c r="CS985" s="46"/>
      <c r="CT985" s="46"/>
      <c r="CU985" s="46"/>
      <c r="CV985" s="46"/>
      <c r="CW985" s="46"/>
      <c r="CX985" s="46"/>
      <c r="CY985" s="46"/>
      <c r="CZ985" s="46"/>
      <c r="DA985" s="46"/>
      <c r="DB985" s="46"/>
      <c r="DC985" s="46"/>
      <c r="DD985" s="46"/>
      <c r="DE985" s="46"/>
      <c r="DF985" s="46"/>
      <c r="DG985" s="46"/>
      <c r="DH985" s="46"/>
      <c r="DI985" s="46"/>
      <c r="DJ985" s="46"/>
      <c r="DK985" s="46"/>
      <c r="DL985" s="46"/>
      <c r="DM985" s="46"/>
      <c r="DN985" s="46"/>
      <c r="DO985" s="46"/>
      <c r="DP985" s="46"/>
      <c r="DQ985" s="46"/>
      <c r="DR985" s="46"/>
      <c r="DS985" s="46"/>
      <c r="DT985" s="46"/>
      <c r="DU985" s="46"/>
      <c r="DV985" s="46"/>
      <c r="DW985" s="46"/>
      <c r="DX985" s="46"/>
      <c r="DY985" s="46"/>
      <c r="DZ985" s="46"/>
      <c r="EA985" s="46"/>
      <c r="EB985" s="46"/>
      <c r="EC985" s="46"/>
      <c r="ED985" s="46"/>
      <c r="EE985" s="46"/>
      <c r="EF985" s="46"/>
      <c r="EG985" s="46"/>
      <c r="EH985" s="46"/>
      <c r="EI985" s="46"/>
      <c r="EJ985" s="46"/>
      <c r="EK985" s="46"/>
      <c r="EL985" s="46"/>
      <c r="EM985" s="46"/>
      <c r="EN985" s="46"/>
      <c r="EO985" s="46"/>
      <c r="EP985" s="46"/>
      <c r="EQ985" s="46"/>
      <c r="ER985" s="46"/>
      <c r="ES985" s="46"/>
      <c r="ET985" s="46"/>
      <c r="EU985" s="46"/>
      <c r="EV985" s="46"/>
      <c r="EW985" s="46"/>
      <c r="EX985" s="46"/>
      <c r="EY985" s="46"/>
      <c r="EZ985" s="46"/>
      <c r="FA985" s="46"/>
      <c r="FB985" s="46"/>
      <c r="FC985" s="46"/>
      <c r="FD985" s="46"/>
      <c r="FE985" s="46"/>
      <c r="FF985" s="46"/>
      <c r="FG985" s="46"/>
      <c r="FH985" s="46"/>
      <c r="FI985" s="46"/>
      <c r="FJ985" s="46"/>
      <c r="FK985" s="46"/>
      <c r="FL985" s="46"/>
      <c r="FM985" s="46"/>
      <c r="FN985" s="46"/>
      <c r="FO985" s="46"/>
      <c r="FP985" s="46"/>
      <c r="FQ985" s="46"/>
      <c r="FR985" s="46"/>
      <c r="FS985" s="46"/>
      <c r="FT985" s="46"/>
      <c r="FU985" s="46"/>
      <c r="FV985" s="46"/>
      <c r="FW985" s="46"/>
      <c r="FX985" s="46"/>
      <c r="FY985" s="46"/>
      <c r="FZ985" s="46"/>
      <c r="GA985" s="46"/>
      <c r="GB985" s="46"/>
      <c r="GC985" s="46"/>
      <c r="GD985" s="46"/>
      <c r="GE985" s="46"/>
      <c r="GF985" s="46"/>
      <c r="GG985" s="46"/>
      <c r="GH985" s="46"/>
      <c r="GI985" s="46"/>
      <c r="GJ985" s="46"/>
      <c r="GK985" s="46"/>
      <c r="GL985" s="46"/>
      <c r="GM985" s="46"/>
      <c r="GN985" s="46"/>
      <c r="GO985" s="46"/>
      <c r="GP985" s="46"/>
      <c r="GQ985" s="46"/>
      <c r="GR985" s="46"/>
      <c r="GS985" s="46"/>
      <c r="GT985" s="46"/>
      <c r="GU985" s="46"/>
      <c r="GV985" s="46"/>
      <c r="GW985" s="46"/>
      <c r="GX985" s="46"/>
      <c r="GY985" s="46"/>
      <c r="GZ985" s="46"/>
      <c r="HA985" s="46"/>
      <c r="HB985" s="46"/>
      <c r="HC985" s="46"/>
      <c r="HD985" s="46"/>
      <c r="HE985" s="46"/>
      <c r="HF985" s="46"/>
      <c r="HG985" s="46"/>
      <c r="HH985" s="46"/>
      <c r="HI985" s="46"/>
      <c r="HJ985" s="46"/>
      <c r="HK985" s="46"/>
      <c r="HL985" s="46"/>
      <c r="HM985" s="46"/>
      <c r="HN985" s="46"/>
      <c r="HO985" s="46"/>
      <c r="HP985" s="46"/>
      <c r="HQ985" s="46"/>
      <c r="HR985" s="46"/>
      <c r="HS985" s="46"/>
      <c r="HT985" s="46"/>
      <c r="HU985" s="46"/>
      <c r="HV985" s="46"/>
      <c r="HW985" s="46"/>
      <c r="HX985" s="46"/>
      <c r="HY985" s="46"/>
      <c r="HZ985" s="46"/>
      <c r="IA985" s="46"/>
      <c r="IB985" s="46"/>
      <c r="IC985" s="46"/>
      <c r="ID985" s="46"/>
      <c r="IE985" s="46"/>
      <c r="IF985" s="46"/>
      <c r="IG985" s="46"/>
      <c r="IH985" s="46"/>
      <c r="II985" s="46"/>
      <c r="IJ985" s="46"/>
      <c r="IK985" s="46"/>
      <c r="IL985" s="46"/>
      <c r="IM985" s="46"/>
      <c r="IN985" s="46"/>
      <c r="IO985" s="46"/>
      <c r="IP985" s="46"/>
      <c r="IQ985" s="46"/>
      <c r="IR985" s="46"/>
      <c r="IS985" s="46"/>
      <c r="IT985" s="46"/>
      <c r="IU985" s="46"/>
      <c r="IV985" s="46"/>
      <c r="IW985" s="46"/>
      <c r="IX985" s="46"/>
      <c r="IY985" s="46"/>
      <c r="IZ985" s="46"/>
      <c r="JA985" s="46"/>
      <c r="JB985" s="46"/>
      <c r="JC985" s="46"/>
      <c r="JD985" s="46"/>
      <c r="JE985" s="46"/>
    </row>
    <row r="986" spans="1:265" s="7" customFormat="1" ht="15" customHeight="1" thickBot="1" x14ac:dyDescent="0.25">
      <c r="A986" s="790"/>
      <c r="B986" s="73" t="s">
        <v>456</v>
      </c>
      <c r="C986" s="113"/>
      <c r="D986" s="892" t="s">
        <v>481</v>
      </c>
      <c r="E986" s="900"/>
      <c r="F986" s="472"/>
      <c r="G986" s="473"/>
      <c r="H986" s="186" t="s">
        <v>509</v>
      </c>
      <c r="I986" s="186" t="s">
        <v>515</v>
      </c>
      <c r="J986" s="1766" t="s">
        <v>1424</v>
      </c>
      <c r="K986" s="229" t="s">
        <v>1507</v>
      </c>
      <c r="L986" s="229"/>
      <c r="M986" s="397"/>
      <c r="N986" s="397"/>
      <c r="O986" s="229"/>
      <c r="P986" s="2159">
        <f t="shared" si="85"/>
        <v>0</v>
      </c>
      <c r="Q986" s="297"/>
      <c r="R986" s="298"/>
      <c r="S986" s="298"/>
      <c r="T986" s="298"/>
      <c r="U986" s="298"/>
      <c r="V986" s="298"/>
      <c r="W986" s="299">
        <v>3</v>
      </c>
      <c r="X986" s="72"/>
      <c r="Y986" s="72"/>
      <c r="Z986" s="63"/>
      <c r="AA986" s="46"/>
      <c r="AB986" s="46"/>
      <c r="AC986" s="46" t="str">
        <f t="shared" si="84"/>
        <v/>
      </c>
      <c r="AD986" s="46"/>
      <c r="AE986" s="46"/>
      <c r="AF986" s="2111">
        <f t="shared" si="86"/>
        <v>0</v>
      </c>
      <c r="AG986" s="2111">
        <f t="shared" si="87"/>
        <v>3</v>
      </c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  <c r="BP986" s="46"/>
      <c r="BQ986" s="46"/>
      <c r="BR986" s="46"/>
      <c r="BS986" s="46"/>
      <c r="BT986" s="46"/>
      <c r="BU986" s="46"/>
      <c r="BV986" s="46"/>
      <c r="BW986" s="46"/>
      <c r="BX986" s="46"/>
      <c r="BY986" s="46"/>
      <c r="BZ986" s="46"/>
      <c r="CA986" s="46"/>
      <c r="CB986" s="46"/>
      <c r="CC986" s="46"/>
      <c r="CD986" s="46"/>
      <c r="CE986" s="46"/>
      <c r="CF986" s="46"/>
      <c r="CG986" s="46"/>
      <c r="CH986" s="46"/>
      <c r="CI986" s="46"/>
      <c r="CJ986" s="46"/>
      <c r="CK986" s="46"/>
      <c r="CL986" s="46"/>
      <c r="CM986" s="46"/>
      <c r="CN986" s="46"/>
      <c r="CO986" s="46"/>
      <c r="CP986" s="46"/>
      <c r="CQ986" s="46"/>
      <c r="CR986" s="46"/>
      <c r="CS986" s="46"/>
      <c r="CT986" s="46"/>
      <c r="CU986" s="46"/>
      <c r="CV986" s="46"/>
      <c r="CW986" s="46"/>
      <c r="CX986" s="46"/>
      <c r="CY986" s="46"/>
      <c r="CZ986" s="46"/>
      <c r="DA986" s="46"/>
      <c r="DB986" s="46"/>
      <c r="DC986" s="46"/>
      <c r="DD986" s="46"/>
      <c r="DE986" s="46"/>
      <c r="DF986" s="46"/>
      <c r="DG986" s="46"/>
      <c r="DH986" s="46"/>
      <c r="DI986" s="46"/>
      <c r="DJ986" s="46"/>
      <c r="DK986" s="46"/>
      <c r="DL986" s="46"/>
      <c r="DM986" s="46"/>
      <c r="DN986" s="46"/>
      <c r="DO986" s="46"/>
      <c r="DP986" s="46"/>
      <c r="DQ986" s="46"/>
      <c r="DR986" s="46"/>
      <c r="DS986" s="46"/>
      <c r="DT986" s="46"/>
      <c r="DU986" s="46"/>
      <c r="DV986" s="46"/>
      <c r="DW986" s="46"/>
      <c r="DX986" s="46"/>
      <c r="DY986" s="46"/>
      <c r="DZ986" s="46"/>
      <c r="EA986" s="46"/>
      <c r="EB986" s="46"/>
      <c r="EC986" s="46"/>
      <c r="ED986" s="46"/>
      <c r="EE986" s="46"/>
      <c r="EF986" s="46"/>
      <c r="EG986" s="46"/>
      <c r="EH986" s="46"/>
      <c r="EI986" s="46"/>
      <c r="EJ986" s="46"/>
      <c r="EK986" s="46"/>
      <c r="EL986" s="46"/>
      <c r="EM986" s="46"/>
      <c r="EN986" s="46"/>
      <c r="EO986" s="46"/>
      <c r="EP986" s="46"/>
      <c r="EQ986" s="46"/>
      <c r="ER986" s="46"/>
      <c r="ES986" s="46"/>
      <c r="ET986" s="46"/>
      <c r="EU986" s="46"/>
      <c r="EV986" s="46"/>
      <c r="EW986" s="46"/>
      <c r="EX986" s="46"/>
      <c r="EY986" s="46"/>
      <c r="EZ986" s="46"/>
      <c r="FA986" s="46"/>
      <c r="FB986" s="46"/>
      <c r="FC986" s="46"/>
      <c r="FD986" s="46"/>
      <c r="FE986" s="46"/>
      <c r="FF986" s="46"/>
      <c r="FG986" s="46"/>
      <c r="FH986" s="46"/>
      <c r="FI986" s="46"/>
      <c r="FJ986" s="46"/>
      <c r="FK986" s="46"/>
      <c r="FL986" s="46"/>
      <c r="FM986" s="46"/>
      <c r="FN986" s="46"/>
      <c r="FO986" s="46"/>
      <c r="FP986" s="46"/>
      <c r="FQ986" s="46"/>
      <c r="FR986" s="46"/>
      <c r="FS986" s="46"/>
      <c r="FT986" s="46"/>
      <c r="FU986" s="46"/>
      <c r="FV986" s="46"/>
      <c r="FW986" s="46"/>
      <c r="FX986" s="46"/>
      <c r="FY986" s="46"/>
      <c r="FZ986" s="46"/>
      <c r="GA986" s="46"/>
      <c r="GB986" s="46"/>
      <c r="GC986" s="46"/>
      <c r="GD986" s="46"/>
      <c r="GE986" s="46"/>
      <c r="GF986" s="46"/>
      <c r="GG986" s="46"/>
      <c r="GH986" s="46"/>
      <c r="GI986" s="46"/>
      <c r="GJ986" s="46"/>
      <c r="GK986" s="46"/>
      <c r="GL986" s="46"/>
      <c r="GM986" s="46"/>
      <c r="GN986" s="46"/>
      <c r="GO986" s="46"/>
      <c r="GP986" s="46"/>
      <c r="GQ986" s="46"/>
      <c r="GR986" s="46"/>
      <c r="GS986" s="46"/>
      <c r="GT986" s="46"/>
      <c r="GU986" s="46"/>
      <c r="GV986" s="46"/>
      <c r="GW986" s="46"/>
      <c r="GX986" s="46"/>
      <c r="GY986" s="46"/>
      <c r="GZ986" s="46"/>
      <c r="HA986" s="46"/>
      <c r="HB986" s="46"/>
      <c r="HC986" s="46"/>
      <c r="HD986" s="46"/>
      <c r="HE986" s="46"/>
      <c r="HF986" s="46"/>
      <c r="HG986" s="46"/>
      <c r="HH986" s="46"/>
      <c r="HI986" s="46"/>
      <c r="HJ986" s="46"/>
      <c r="HK986" s="46"/>
      <c r="HL986" s="46"/>
      <c r="HM986" s="46"/>
      <c r="HN986" s="46"/>
      <c r="HO986" s="46"/>
      <c r="HP986" s="46"/>
      <c r="HQ986" s="46"/>
      <c r="HR986" s="46"/>
      <c r="HS986" s="46"/>
      <c r="HT986" s="46"/>
      <c r="HU986" s="46"/>
      <c r="HV986" s="46"/>
      <c r="HW986" s="46"/>
      <c r="HX986" s="46"/>
      <c r="HY986" s="46"/>
      <c r="HZ986" s="46"/>
      <c r="IA986" s="46"/>
      <c r="IB986" s="46"/>
      <c r="IC986" s="46"/>
      <c r="ID986" s="46"/>
      <c r="IE986" s="46"/>
      <c r="IF986" s="46"/>
      <c r="IG986" s="46"/>
      <c r="IH986" s="46"/>
      <c r="II986" s="46"/>
      <c r="IJ986" s="46"/>
      <c r="IK986" s="46"/>
      <c r="IL986" s="46"/>
      <c r="IM986" s="46"/>
      <c r="IN986" s="46"/>
      <c r="IO986" s="46"/>
      <c r="IP986" s="46"/>
      <c r="IQ986" s="46"/>
      <c r="IR986" s="46"/>
      <c r="IS986" s="46"/>
      <c r="IT986" s="46"/>
      <c r="IU986" s="46"/>
      <c r="IV986" s="46"/>
      <c r="IW986" s="46"/>
      <c r="IX986" s="46"/>
      <c r="IY986" s="46"/>
      <c r="IZ986" s="46"/>
      <c r="JA986" s="46"/>
      <c r="JB986" s="46"/>
      <c r="JC986" s="46"/>
      <c r="JD986" s="46"/>
      <c r="JE986" s="46"/>
    </row>
    <row r="987" spans="1:265" s="7" customFormat="1" ht="15" customHeight="1" thickBot="1" x14ac:dyDescent="0.25">
      <c r="A987" s="790"/>
      <c r="B987" s="73" t="s">
        <v>456</v>
      </c>
      <c r="C987" s="113"/>
      <c r="D987" s="892" t="s">
        <v>481</v>
      </c>
      <c r="E987" s="900"/>
      <c r="F987" s="472"/>
      <c r="G987" s="473"/>
      <c r="H987" s="186" t="s">
        <v>509</v>
      </c>
      <c r="I987" s="186" t="s">
        <v>515</v>
      </c>
      <c r="J987" s="1783" t="s">
        <v>1425</v>
      </c>
      <c r="K987" s="229" t="s">
        <v>1815</v>
      </c>
      <c r="L987" s="229"/>
      <c r="M987" s="397"/>
      <c r="N987" s="397"/>
      <c r="O987" s="229"/>
      <c r="P987" s="2159">
        <f t="shared" si="85"/>
        <v>0</v>
      </c>
      <c r="Q987" s="297"/>
      <c r="R987" s="298"/>
      <c r="S987" s="298"/>
      <c r="T987" s="298">
        <v>2</v>
      </c>
      <c r="U987" s="298"/>
      <c r="V987" s="298"/>
      <c r="W987" s="299"/>
      <c r="X987" s="72"/>
      <c r="Y987" s="72"/>
      <c r="Z987" s="63"/>
      <c r="AA987" s="46"/>
      <c r="AB987" s="46"/>
      <c r="AC987" s="46" t="str">
        <f t="shared" ref="AC987:AC1018" si="88">IF(C987&lt;&gt;"",SUMIF(D$6:D$1505,D987,Q$6:R$1505),"")</f>
        <v/>
      </c>
      <c r="AD987" s="46"/>
      <c r="AE987" s="46"/>
      <c r="AF987" s="2111">
        <f t="shared" si="86"/>
        <v>0</v>
      </c>
      <c r="AG987" s="2111">
        <f t="shared" si="87"/>
        <v>0</v>
      </c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  <c r="BP987" s="46"/>
      <c r="BQ987" s="46"/>
      <c r="BR987" s="46"/>
      <c r="BS987" s="46"/>
      <c r="BT987" s="46"/>
      <c r="BU987" s="46"/>
      <c r="BV987" s="46"/>
      <c r="BW987" s="46"/>
      <c r="BX987" s="46"/>
      <c r="BY987" s="46"/>
      <c r="BZ987" s="46"/>
      <c r="CA987" s="46"/>
      <c r="CB987" s="46"/>
      <c r="CC987" s="46"/>
      <c r="CD987" s="46"/>
      <c r="CE987" s="46"/>
      <c r="CF987" s="46"/>
      <c r="CG987" s="46"/>
      <c r="CH987" s="46"/>
      <c r="CI987" s="46"/>
      <c r="CJ987" s="46"/>
      <c r="CK987" s="46"/>
      <c r="CL987" s="46"/>
      <c r="CM987" s="46"/>
      <c r="CN987" s="46"/>
      <c r="CO987" s="46"/>
      <c r="CP987" s="46"/>
      <c r="CQ987" s="46"/>
      <c r="CR987" s="46"/>
      <c r="CS987" s="46"/>
      <c r="CT987" s="46"/>
      <c r="CU987" s="46"/>
      <c r="CV987" s="46"/>
      <c r="CW987" s="46"/>
      <c r="CX987" s="46"/>
      <c r="CY987" s="46"/>
      <c r="CZ987" s="46"/>
      <c r="DA987" s="46"/>
      <c r="DB987" s="46"/>
      <c r="DC987" s="46"/>
      <c r="DD987" s="46"/>
      <c r="DE987" s="46"/>
      <c r="DF987" s="46"/>
      <c r="DG987" s="46"/>
      <c r="DH987" s="46"/>
      <c r="DI987" s="46"/>
      <c r="DJ987" s="46"/>
      <c r="DK987" s="46"/>
      <c r="DL987" s="46"/>
      <c r="DM987" s="46"/>
      <c r="DN987" s="46"/>
      <c r="DO987" s="46"/>
      <c r="DP987" s="46"/>
      <c r="DQ987" s="46"/>
      <c r="DR987" s="46"/>
      <c r="DS987" s="46"/>
      <c r="DT987" s="46"/>
      <c r="DU987" s="46"/>
      <c r="DV987" s="46"/>
      <c r="DW987" s="46"/>
      <c r="DX987" s="46"/>
      <c r="DY987" s="46"/>
      <c r="DZ987" s="46"/>
      <c r="EA987" s="46"/>
      <c r="EB987" s="46"/>
      <c r="EC987" s="46"/>
      <c r="ED987" s="46"/>
      <c r="EE987" s="46"/>
      <c r="EF987" s="46"/>
      <c r="EG987" s="46"/>
      <c r="EH987" s="46"/>
      <c r="EI987" s="46"/>
      <c r="EJ987" s="46"/>
      <c r="EK987" s="46"/>
      <c r="EL987" s="46"/>
      <c r="EM987" s="46"/>
      <c r="EN987" s="46"/>
      <c r="EO987" s="46"/>
      <c r="EP987" s="46"/>
      <c r="EQ987" s="46"/>
      <c r="ER987" s="46"/>
      <c r="ES987" s="46"/>
      <c r="ET987" s="46"/>
      <c r="EU987" s="46"/>
      <c r="EV987" s="46"/>
      <c r="EW987" s="46"/>
      <c r="EX987" s="46"/>
      <c r="EY987" s="46"/>
      <c r="EZ987" s="46"/>
      <c r="FA987" s="46"/>
      <c r="FB987" s="46"/>
      <c r="FC987" s="46"/>
      <c r="FD987" s="46"/>
      <c r="FE987" s="46"/>
      <c r="FF987" s="46"/>
      <c r="FG987" s="46"/>
      <c r="FH987" s="46"/>
      <c r="FI987" s="46"/>
      <c r="FJ987" s="46"/>
      <c r="FK987" s="46"/>
      <c r="FL987" s="46"/>
      <c r="FM987" s="46"/>
      <c r="FN987" s="46"/>
      <c r="FO987" s="46"/>
      <c r="FP987" s="46"/>
      <c r="FQ987" s="46"/>
      <c r="FR987" s="46"/>
      <c r="FS987" s="46"/>
      <c r="FT987" s="46"/>
      <c r="FU987" s="46"/>
      <c r="FV987" s="46"/>
      <c r="FW987" s="46"/>
      <c r="FX987" s="46"/>
      <c r="FY987" s="46"/>
      <c r="FZ987" s="46"/>
      <c r="GA987" s="46"/>
      <c r="GB987" s="46"/>
      <c r="GC987" s="46"/>
      <c r="GD987" s="46"/>
      <c r="GE987" s="46"/>
      <c r="GF987" s="46"/>
      <c r="GG987" s="46"/>
      <c r="GH987" s="46"/>
      <c r="GI987" s="46"/>
      <c r="GJ987" s="46"/>
      <c r="GK987" s="46"/>
      <c r="GL987" s="46"/>
      <c r="GM987" s="46"/>
      <c r="GN987" s="46"/>
      <c r="GO987" s="46"/>
      <c r="GP987" s="46"/>
      <c r="GQ987" s="46"/>
      <c r="GR987" s="46"/>
      <c r="GS987" s="46"/>
      <c r="GT987" s="46"/>
      <c r="GU987" s="46"/>
      <c r="GV987" s="46"/>
      <c r="GW987" s="46"/>
      <c r="GX987" s="46"/>
      <c r="GY987" s="46"/>
      <c r="GZ987" s="46"/>
      <c r="HA987" s="46"/>
      <c r="HB987" s="46"/>
      <c r="HC987" s="46"/>
      <c r="HD987" s="46"/>
      <c r="HE987" s="46"/>
      <c r="HF987" s="46"/>
      <c r="HG987" s="46"/>
      <c r="HH987" s="46"/>
      <c r="HI987" s="46"/>
      <c r="HJ987" s="46"/>
      <c r="HK987" s="46"/>
      <c r="HL987" s="46"/>
      <c r="HM987" s="46"/>
      <c r="HN987" s="46"/>
      <c r="HO987" s="46"/>
      <c r="HP987" s="46"/>
      <c r="HQ987" s="46"/>
      <c r="HR987" s="46"/>
      <c r="HS987" s="46"/>
      <c r="HT987" s="46"/>
      <c r="HU987" s="46"/>
      <c r="HV987" s="46"/>
      <c r="HW987" s="46"/>
      <c r="HX987" s="46"/>
      <c r="HY987" s="46"/>
      <c r="HZ987" s="46"/>
      <c r="IA987" s="46"/>
      <c r="IB987" s="46"/>
      <c r="IC987" s="46"/>
      <c r="ID987" s="46"/>
      <c r="IE987" s="46"/>
      <c r="IF987" s="46"/>
      <c r="IG987" s="46"/>
      <c r="IH987" s="46"/>
      <c r="II987" s="46"/>
      <c r="IJ987" s="46"/>
      <c r="IK987" s="46"/>
      <c r="IL987" s="46"/>
      <c r="IM987" s="46"/>
      <c r="IN987" s="46"/>
      <c r="IO987" s="46"/>
      <c r="IP987" s="46"/>
      <c r="IQ987" s="46"/>
      <c r="IR987" s="46"/>
      <c r="IS987" s="46"/>
      <c r="IT987" s="46"/>
      <c r="IU987" s="46"/>
      <c r="IV987" s="46"/>
      <c r="IW987" s="46"/>
      <c r="IX987" s="46"/>
      <c r="IY987" s="46"/>
      <c r="IZ987" s="46"/>
      <c r="JA987" s="46"/>
      <c r="JB987" s="46"/>
      <c r="JC987" s="46"/>
      <c r="JD987" s="46"/>
      <c r="JE987" s="46"/>
    </row>
    <row r="988" spans="1:265" s="7" customFormat="1" ht="15" customHeight="1" thickBot="1" x14ac:dyDescent="0.25">
      <c r="A988" s="790"/>
      <c r="B988" s="73" t="s">
        <v>456</v>
      </c>
      <c r="C988" s="113"/>
      <c r="D988" s="892" t="s">
        <v>481</v>
      </c>
      <c r="E988" s="900"/>
      <c r="F988" s="472"/>
      <c r="G988" s="473"/>
      <c r="H988" s="186" t="s">
        <v>509</v>
      </c>
      <c r="I988" s="186" t="s">
        <v>515</v>
      </c>
      <c r="J988" s="1805" t="s">
        <v>96</v>
      </c>
      <c r="K988" s="410" t="s">
        <v>1469</v>
      </c>
      <c r="L988" s="229"/>
      <c r="M988" s="397"/>
      <c r="N988" s="397"/>
      <c r="O988" s="229"/>
      <c r="P988" s="2159">
        <f t="shared" si="85"/>
        <v>0</v>
      </c>
      <c r="Q988" s="297"/>
      <c r="R988" s="298"/>
      <c r="S988" s="298"/>
      <c r="T988" s="298"/>
      <c r="U988" s="298"/>
      <c r="V988" s="298">
        <v>2</v>
      </c>
      <c r="W988" s="299"/>
      <c r="X988" s="72"/>
      <c r="Y988" s="72"/>
      <c r="Z988" s="63"/>
      <c r="AA988" s="46"/>
      <c r="AB988" s="46"/>
      <c r="AC988" s="46" t="str">
        <f t="shared" si="88"/>
        <v/>
      </c>
      <c r="AD988" s="46"/>
      <c r="AE988" s="2045"/>
      <c r="AF988" s="2111">
        <f t="shared" si="86"/>
        <v>0</v>
      </c>
      <c r="AG988" s="2111">
        <f t="shared" si="87"/>
        <v>0</v>
      </c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  <c r="BP988" s="46"/>
      <c r="BQ988" s="46"/>
      <c r="BR988" s="46"/>
      <c r="BS988" s="46"/>
      <c r="BT988" s="46"/>
      <c r="BU988" s="46"/>
      <c r="BV988" s="46"/>
      <c r="BW988" s="46"/>
      <c r="BX988" s="46"/>
      <c r="BY988" s="46"/>
      <c r="BZ988" s="46"/>
      <c r="CA988" s="46"/>
      <c r="CB988" s="46"/>
      <c r="CC988" s="46"/>
      <c r="CD988" s="46"/>
      <c r="CE988" s="46"/>
      <c r="CF988" s="46"/>
      <c r="CG988" s="46"/>
      <c r="CH988" s="46"/>
      <c r="CI988" s="46"/>
      <c r="CJ988" s="46"/>
      <c r="CK988" s="46"/>
      <c r="CL988" s="46"/>
      <c r="CM988" s="46"/>
      <c r="CN988" s="46"/>
      <c r="CO988" s="46"/>
      <c r="CP988" s="46"/>
      <c r="CQ988" s="46"/>
      <c r="CR988" s="46"/>
      <c r="CS988" s="46"/>
      <c r="CT988" s="46"/>
      <c r="CU988" s="46"/>
      <c r="CV988" s="46"/>
      <c r="CW988" s="46"/>
      <c r="CX988" s="46"/>
      <c r="CY988" s="46"/>
      <c r="CZ988" s="46"/>
      <c r="DA988" s="46"/>
      <c r="DB988" s="46"/>
      <c r="DC988" s="46"/>
      <c r="DD988" s="46"/>
      <c r="DE988" s="46"/>
      <c r="DF988" s="46"/>
      <c r="DG988" s="46"/>
      <c r="DH988" s="46"/>
      <c r="DI988" s="46"/>
      <c r="DJ988" s="46"/>
      <c r="DK988" s="46"/>
      <c r="DL988" s="46"/>
      <c r="DM988" s="46"/>
      <c r="DN988" s="46"/>
      <c r="DO988" s="46"/>
      <c r="DP988" s="46"/>
      <c r="DQ988" s="46"/>
      <c r="DR988" s="46"/>
      <c r="DS988" s="46"/>
      <c r="DT988" s="46"/>
      <c r="DU988" s="46"/>
      <c r="DV988" s="46"/>
      <c r="DW988" s="46"/>
      <c r="DX988" s="46"/>
      <c r="DY988" s="46"/>
      <c r="DZ988" s="46"/>
      <c r="EA988" s="46"/>
      <c r="EB988" s="46"/>
      <c r="EC988" s="46"/>
      <c r="ED988" s="46"/>
      <c r="EE988" s="46"/>
      <c r="EF988" s="46"/>
      <c r="EG988" s="46"/>
      <c r="EH988" s="46"/>
      <c r="EI988" s="46"/>
      <c r="EJ988" s="46"/>
      <c r="EK988" s="46"/>
      <c r="EL988" s="46"/>
      <c r="EM988" s="46"/>
      <c r="EN988" s="46"/>
      <c r="EO988" s="46"/>
      <c r="EP988" s="46"/>
      <c r="EQ988" s="46"/>
      <c r="ER988" s="46"/>
      <c r="ES988" s="46"/>
      <c r="ET988" s="46"/>
      <c r="EU988" s="46"/>
      <c r="EV988" s="46"/>
      <c r="EW988" s="46"/>
      <c r="EX988" s="46"/>
      <c r="EY988" s="46"/>
      <c r="EZ988" s="46"/>
      <c r="FA988" s="46"/>
      <c r="FB988" s="46"/>
      <c r="FC988" s="46"/>
      <c r="FD988" s="46"/>
      <c r="FE988" s="46"/>
      <c r="FF988" s="46"/>
      <c r="FG988" s="46"/>
      <c r="FH988" s="46"/>
      <c r="FI988" s="46"/>
      <c r="FJ988" s="46"/>
      <c r="FK988" s="46"/>
      <c r="FL988" s="46"/>
      <c r="FM988" s="46"/>
      <c r="FN988" s="46"/>
      <c r="FO988" s="46"/>
      <c r="FP988" s="46"/>
      <c r="FQ988" s="46"/>
      <c r="FR988" s="46"/>
      <c r="FS988" s="46"/>
      <c r="FT988" s="46"/>
      <c r="FU988" s="46"/>
      <c r="FV988" s="46"/>
      <c r="FW988" s="46"/>
      <c r="FX988" s="46"/>
      <c r="FY988" s="46"/>
      <c r="FZ988" s="46"/>
      <c r="GA988" s="46"/>
      <c r="GB988" s="46"/>
      <c r="GC988" s="46"/>
      <c r="GD988" s="46"/>
      <c r="GE988" s="46"/>
      <c r="GF988" s="46"/>
      <c r="GG988" s="46"/>
      <c r="GH988" s="46"/>
      <c r="GI988" s="46"/>
      <c r="GJ988" s="46"/>
      <c r="GK988" s="46"/>
      <c r="GL988" s="46"/>
      <c r="GM988" s="46"/>
      <c r="GN988" s="46"/>
      <c r="GO988" s="46"/>
      <c r="GP988" s="46"/>
      <c r="GQ988" s="46"/>
      <c r="GR988" s="46"/>
      <c r="GS988" s="46"/>
      <c r="GT988" s="46"/>
      <c r="GU988" s="46"/>
      <c r="GV988" s="46"/>
      <c r="GW988" s="46"/>
      <c r="GX988" s="46"/>
      <c r="GY988" s="46"/>
      <c r="GZ988" s="46"/>
      <c r="HA988" s="46"/>
      <c r="HB988" s="46"/>
      <c r="HC988" s="46"/>
      <c r="HD988" s="46"/>
      <c r="HE988" s="46"/>
      <c r="HF988" s="46"/>
      <c r="HG988" s="46"/>
      <c r="HH988" s="46"/>
      <c r="HI988" s="46"/>
      <c r="HJ988" s="46"/>
      <c r="HK988" s="46"/>
      <c r="HL988" s="46"/>
      <c r="HM988" s="46"/>
      <c r="HN988" s="46"/>
      <c r="HO988" s="46"/>
      <c r="HP988" s="46"/>
      <c r="HQ988" s="46"/>
      <c r="HR988" s="46"/>
      <c r="HS988" s="46"/>
      <c r="HT988" s="46"/>
      <c r="HU988" s="46"/>
      <c r="HV988" s="46"/>
      <c r="HW988" s="46"/>
      <c r="HX988" s="46"/>
      <c r="HY988" s="46"/>
      <c r="HZ988" s="46"/>
      <c r="IA988" s="46"/>
      <c r="IB988" s="46"/>
      <c r="IC988" s="46"/>
      <c r="ID988" s="46"/>
      <c r="IE988" s="46"/>
      <c r="IF988" s="46"/>
      <c r="IG988" s="46"/>
      <c r="IH988" s="46"/>
      <c r="II988" s="46"/>
      <c r="IJ988" s="46"/>
      <c r="IK988" s="46"/>
      <c r="IL988" s="46"/>
      <c r="IM988" s="46"/>
      <c r="IN988" s="46"/>
      <c r="IO988" s="46"/>
      <c r="IP988" s="46"/>
      <c r="IQ988" s="46"/>
      <c r="IR988" s="46"/>
      <c r="IS988" s="46"/>
      <c r="IT988" s="46"/>
      <c r="IU988" s="46"/>
      <c r="IV988" s="46"/>
      <c r="IW988" s="46"/>
      <c r="IX988" s="46"/>
      <c r="IY988" s="46"/>
      <c r="IZ988" s="46"/>
      <c r="JA988" s="46"/>
      <c r="JB988" s="46"/>
      <c r="JC988" s="46"/>
      <c r="JD988" s="46"/>
      <c r="JE988" s="46"/>
    </row>
    <row r="989" spans="1:265" s="7" customFormat="1" ht="15" customHeight="1" thickBot="1" x14ac:dyDescent="0.25">
      <c r="A989" s="275"/>
      <c r="B989" s="92" t="s">
        <v>456</v>
      </c>
      <c r="C989" s="115"/>
      <c r="D989" s="903" t="s">
        <v>481</v>
      </c>
      <c r="E989" s="904"/>
      <c r="F989" s="474"/>
      <c r="G989" s="475"/>
      <c r="H989" s="208" t="s">
        <v>509</v>
      </c>
      <c r="I989" s="208" t="s">
        <v>515</v>
      </c>
      <c r="J989" s="1785" t="s">
        <v>1425</v>
      </c>
      <c r="K989" s="235" t="s">
        <v>1737</v>
      </c>
      <c r="L989" s="235"/>
      <c r="M989" s="524"/>
      <c r="N989" s="524"/>
      <c r="O989" s="235"/>
      <c r="P989" s="2159">
        <f t="shared" si="85"/>
        <v>0</v>
      </c>
      <c r="Q989" s="300"/>
      <c r="R989" s="301"/>
      <c r="S989" s="301"/>
      <c r="T989" s="301">
        <v>4</v>
      </c>
      <c r="U989" s="301"/>
      <c r="V989" s="301"/>
      <c r="W989" s="302"/>
      <c r="X989" s="91">
        <f>SUBTOTAL(9,Q977:W989)</f>
        <v>40</v>
      </c>
      <c r="Y989" s="91">
        <f>X989</f>
        <v>40</v>
      </c>
      <c r="Z989" s="63"/>
      <c r="AA989" s="46"/>
      <c r="AB989" s="46"/>
      <c r="AC989" s="46" t="str">
        <f t="shared" si="88"/>
        <v/>
      </c>
      <c r="AD989" s="46"/>
      <c r="AE989" s="46"/>
      <c r="AF989" s="2111">
        <f t="shared" si="86"/>
        <v>0</v>
      </c>
      <c r="AG989" s="2111">
        <f t="shared" si="87"/>
        <v>0</v>
      </c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  <c r="BP989" s="46"/>
      <c r="BQ989" s="46"/>
      <c r="BR989" s="46"/>
      <c r="BS989" s="46"/>
      <c r="BT989" s="46"/>
      <c r="BU989" s="46"/>
      <c r="BV989" s="46"/>
      <c r="BW989" s="46"/>
      <c r="BX989" s="46"/>
      <c r="BY989" s="46"/>
      <c r="BZ989" s="46"/>
      <c r="CA989" s="46"/>
      <c r="CB989" s="46"/>
      <c r="CC989" s="46"/>
      <c r="CD989" s="46"/>
      <c r="CE989" s="46"/>
      <c r="CF989" s="46"/>
      <c r="CG989" s="46"/>
      <c r="CH989" s="46"/>
      <c r="CI989" s="46"/>
      <c r="CJ989" s="46"/>
      <c r="CK989" s="46"/>
      <c r="CL989" s="46"/>
      <c r="CM989" s="46"/>
      <c r="CN989" s="46"/>
      <c r="CO989" s="46"/>
      <c r="CP989" s="46"/>
      <c r="CQ989" s="46"/>
      <c r="CR989" s="46"/>
      <c r="CS989" s="46"/>
      <c r="CT989" s="46"/>
      <c r="CU989" s="46"/>
      <c r="CV989" s="46"/>
      <c r="CW989" s="46"/>
      <c r="CX989" s="46"/>
      <c r="CY989" s="46"/>
      <c r="CZ989" s="46"/>
      <c r="DA989" s="46"/>
      <c r="DB989" s="46"/>
      <c r="DC989" s="46"/>
      <c r="DD989" s="46"/>
      <c r="DE989" s="46"/>
      <c r="DF989" s="46"/>
      <c r="DG989" s="46"/>
      <c r="DH989" s="46"/>
      <c r="DI989" s="46"/>
      <c r="DJ989" s="46"/>
      <c r="DK989" s="46"/>
      <c r="DL989" s="46"/>
      <c r="DM989" s="46"/>
      <c r="DN989" s="46"/>
      <c r="DO989" s="46"/>
      <c r="DP989" s="46"/>
      <c r="DQ989" s="46"/>
      <c r="DR989" s="46"/>
      <c r="DS989" s="46"/>
      <c r="DT989" s="46"/>
      <c r="DU989" s="46"/>
      <c r="DV989" s="46"/>
      <c r="DW989" s="46"/>
      <c r="DX989" s="46"/>
      <c r="DY989" s="46"/>
      <c r="DZ989" s="46"/>
      <c r="EA989" s="46"/>
      <c r="EB989" s="46"/>
      <c r="EC989" s="46"/>
      <c r="ED989" s="46"/>
      <c r="EE989" s="46"/>
      <c r="EF989" s="46"/>
      <c r="EG989" s="46"/>
      <c r="EH989" s="46"/>
      <c r="EI989" s="46"/>
      <c r="EJ989" s="46"/>
      <c r="EK989" s="46"/>
      <c r="EL989" s="46"/>
      <c r="EM989" s="46"/>
      <c r="EN989" s="46"/>
      <c r="EO989" s="46"/>
      <c r="EP989" s="46"/>
      <c r="EQ989" s="46"/>
      <c r="ER989" s="46"/>
      <c r="ES989" s="46"/>
      <c r="ET989" s="46"/>
      <c r="EU989" s="46"/>
      <c r="EV989" s="46"/>
      <c r="EW989" s="46"/>
      <c r="EX989" s="46"/>
      <c r="EY989" s="46"/>
      <c r="EZ989" s="46"/>
      <c r="FA989" s="46"/>
      <c r="FB989" s="46"/>
      <c r="FC989" s="46"/>
      <c r="FD989" s="46"/>
      <c r="FE989" s="46"/>
      <c r="FF989" s="46"/>
      <c r="FG989" s="46"/>
      <c r="FH989" s="46"/>
      <c r="FI989" s="46"/>
      <c r="FJ989" s="46"/>
      <c r="FK989" s="46"/>
      <c r="FL989" s="46"/>
      <c r="FM989" s="46"/>
      <c r="FN989" s="46"/>
      <c r="FO989" s="46"/>
      <c r="FP989" s="46"/>
      <c r="FQ989" s="46"/>
      <c r="FR989" s="46"/>
      <c r="FS989" s="46"/>
      <c r="FT989" s="46"/>
      <c r="FU989" s="46"/>
      <c r="FV989" s="46"/>
      <c r="FW989" s="46"/>
      <c r="FX989" s="46"/>
      <c r="FY989" s="46"/>
      <c r="FZ989" s="46"/>
      <c r="GA989" s="46"/>
      <c r="GB989" s="46"/>
      <c r="GC989" s="46"/>
      <c r="GD989" s="46"/>
      <c r="GE989" s="46"/>
      <c r="GF989" s="46"/>
      <c r="GG989" s="46"/>
      <c r="GH989" s="46"/>
      <c r="GI989" s="46"/>
      <c r="GJ989" s="46"/>
      <c r="GK989" s="46"/>
      <c r="GL989" s="46"/>
      <c r="GM989" s="46"/>
      <c r="GN989" s="46"/>
      <c r="GO989" s="46"/>
      <c r="GP989" s="46"/>
      <c r="GQ989" s="46"/>
      <c r="GR989" s="46"/>
      <c r="GS989" s="46"/>
      <c r="GT989" s="46"/>
      <c r="GU989" s="46"/>
      <c r="GV989" s="46"/>
      <c r="GW989" s="46"/>
      <c r="GX989" s="46"/>
      <c r="GY989" s="46"/>
      <c r="GZ989" s="46"/>
      <c r="HA989" s="46"/>
      <c r="HB989" s="46"/>
      <c r="HC989" s="46"/>
      <c r="HD989" s="46"/>
      <c r="HE989" s="46"/>
      <c r="HF989" s="46"/>
      <c r="HG989" s="46"/>
      <c r="HH989" s="46"/>
      <c r="HI989" s="46"/>
      <c r="HJ989" s="46"/>
      <c r="HK989" s="46"/>
      <c r="HL989" s="46"/>
      <c r="HM989" s="46"/>
      <c r="HN989" s="46"/>
      <c r="HO989" s="46"/>
      <c r="HP989" s="46"/>
      <c r="HQ989" s="46"/>
      <c r="HR989" s="46"/>
      <c r="HS989" s="46"/>
      <c r="HT989" s="46"/>
      <c r="HU989" s="46"/>
      <c r="HV989" s="46"/>
      <c r="HW989" s="46"/>
      <c r="HX989" s="46"/>
      <c r="HY989" s="46"/>
      <c r="HZ989" s="46"/>
      <c r="IA989" s="46"/>
      <c r="IB989" s="46"/>
      <c r="IC989" s="46"/>
      <c r="ID989" s="46"/>
      <c r="IE989" s="46"/>
      <c r="IF989" s="46"/>
      <c r="IG989" s="46"/>
      <c r="IH989" s="46"/>
      <c r="II989" s="46"/>
      <c r="IJ989" s="46"/>
      <c r="IK989" s="46"/>
      <c r="IL989" s="46"/>
      <c r="IM989" s="46"/>
      <c r="IN989" s="46"/>
      <c r="IO989" s="46"/>
      <c r="IP989" s="46"/>
      <c r="IQ989" s="46"/>
      <c r="IR989" s="46"/>
      <c r="IS989" s="46"/>
      <c r="IT989" s="46"/>
      <c r="IU989" s="46"/>
      <c r="IV989" s="46"/>
      <c r="IW989" s="46"/>
      <c r="IX989" s="46"/>
      <c r="IY989" s="46"/>
      <c r="IZ989" s="46"/>
      <c r="JA989" s="46"/>
      <c r="JB989" s="46"/>
      <c r="JC989" s="46"/>
      <c r="JD989" s="46"/>
      <c r="JE989" s="46"/>
    </row>
    <row r="990" spans="1:265" s="7" customFormat="1" ht="15" customHeight="1" thickBot="1" x14ac:dyDescent="0.25">
      <c r="A990" s="273">
        <f>+A977+1</f>
        <v>104</v>
      </c>
      <c r="B990" s="640" t="s">
        <v>552</v>
      </c>
      <c r="C990" s="68" t="s">
        <v>35</v>
      </c>
      <c r="D990" s="909" t="s">
        <v>628</v>
      </c>
      <c r="E990" s="842" t="s">
        <v>87</v>
      </c>
      <c r="F990" s="459" t="s">
        <v>629</v>
      </c>
      <c r="G990" s="460" t="s">
        <v>630</v>
      </c>
      <c r="H990" s="793" t="s">
        <v>539</v>
      </c>
      <c r="I990" s="793" t="s">
        <v>1017</v>
      </c>
      <c r="J990" s="726"/>
      <c r="K990" s="798" t="s">
        <v>1490</v>
      </c>
      <c r="L990" s="798" t="s">
        <v>97</v>
      </c>
      <c r="M990" s="810">
        <v>8</v>
      </c>
      <c r="N990" s="810" t="s">
        <v>1552</v>
      </c>
      <c r="O990" s="798" t="s">
        <v>402</v>
      </c>
      <c r="P990" s="2159">
        <f t="shared" si="85"/>
        <v>5</v>
      </c>
      <c r="Q990" s="804">
        <v>5</v>
      </c>
      <c r="R990" s="805"/>
      <c r="S990" s="805"/>
      <c r="T990" s="805"/>
      <c r="U990" s="805"/>
      <c r="V990" s="805"/>
      <c r="W990" s="806"/>
      <c r="X990" s="71"/>
      <c r="Y990" s="71"/>
      <c r="Z990" s="63" t="str">
        <f>C990</f>
        <v>TC</v>
      </c>
      <c r="AA990" s="46" t="s">
        <v>875</v>
      </c>
      <c r="AB990" s="46" t="s">
        <v>881</v>
      </c>
      <c r="AC990" s="46">
        <f t="shared" si="88"/>
        <v>22</v>
      </c>
      <c r="AD990" s="46"/>
      <c r="AE990" s="46"/>
      <c r="AF990" s="2111">
        <f t="shared" si="86"/>
        <v>5</v>
      </c>
      <c r="AG990" s="2111">
        <f t="shared" si="87"/>
        <v>0</v>
      </c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  <c r="BP990" s="46"/>
      <c r="BQ990" s="46"/>
      <c r="BR990" s="46"/>
      <c r="BS990" s="46"/>
      <c r="BT990" s="46"/>
      <c r="BU990" s="46"/>
      <c r="BV990" s="46"/>
      <c r="BW990" s="46"/>
      <c r="BX990" s="46"/>
      <c r="BY990" s="46"/>
      <c r="BZ990" s="46"/>
      <c r="CA990" s="46"/>
      <c r="CB990" s="46"/>
      <c r="CC990" s="46"/>
      <c r="CD990" s="46"/>
      <c r="CE990" s="46"/>
      <c r="CF990" s="46"/>
      <c r="CG990" s="46"/>
      <c r="CH990" s="46"/>
      <c r="CI990" s="46"/>
      <c r="CJ990" s="46"/>
      <c r="CK990" s="46"/>
      <c r="CL990" s="46"/>
      <c r="CM990" s="46"/>
      <c r="CN990" s="46"/>
      <c r="CO990" s="46"/>
      <c r="CP990" s="46"/>
      <c r="CQ990" s="46"/>
      <c r="CR990" s="46"/>
      <c r="CS990" s="46"/>
      <c r="CT990" s="46"/>
      <c r="CU990" s="46"/>
      <c r="CV990" s="46"/>
      <c r="CW990" s="46"/>
      <c r="CX990" s="46"/>
      <c r="CY990" s="46"/>
      <c r="CZ990" s="46"/>
      <c r="DA990" s="46"/>
      <c r="DB990" s="46"/>
      <c r="DC990" s="46"/>
      <c r="DD990" s="46"/>
      <c r="DE990" s="46"/>
      <c r="DF990" s="46"/>
      <c r="DG990" s="46"/>
      <c r="DH990" s="46"/>
      <c r="DI990" s="46"/>
      <c r="DJ990" s="46"/>
      <c r="DK990" s="46"/>
      <c r="DL990" s="46"/>
      <c r="DM990" s="46"/>
      <c r="DN990" s="46"/>
      <c r="DO990" s="46"/>
      <c r="DP990" s="46"/>
      <c r="DQ990" s="46"/>
      <c r="DR990" s="46"/>
      <c r="DS990" s="46"/>
      <c r="DT990" s="46"/>
      <c r="DU990" s="46"/>
      <c r="DV990" s="46"/>
      <c r="DW990" s="46"/>
      <c r="DX990" s="46"/>
      <c r="DY990" s="46"/>
      <c r="DZ990" s="46"/>
      <c r="EA990" s="46"/>
      <c r="EB990" s="46"/>
      <c r="EC990" s="46"/>
      <c r="ED990" s="46"/>
      <c r="EE990" s="46"/>
      <c r="EF990" s="46"/>
      <c r="EG990" s="46"/>
      <c r="EH990" s="46"/>
      <c r="EI990" s="46"/>
      <c r="EJ990" s="46"/>
      <c r="EK990" s="46"/>
      <c r="EL990" s="46"/>
      <c r="EM990" s="46"/>
      <c r="EN990" s="46"/>
      <c r="EO990" s="46"/>
      <c r="EP990" s="46"/>
      <c r="EQ990" s="46"/>
      <c r="ER990" s="46"/>
      <c r="ES990" s="46"/>
      <c r="ET990" s="46"/>
      <c r="EU990" s="46"/>
      <c r="EV990" s="46"/>
      <c r="EW990" s="46"/>
      <c r="EX990" s="46"/>
      <c r="EY990" s="46"/>
      <c r="EZ990" s="46"/>
      <c r="FA990" s="46"/>
      <c r="FB990" s="46"/>
      <c r="FC990" s="46"/>
      <c r="FD990" s="46"/>
      <c r="FE990" s="46"/>
      <c r="FF990" s="46"/>
      <c r="FG990" s="46"/>
      <c r="FH990" s="46"/>
      <c r="FI990" s="46"/>
      <c r="FJ990" s="46"/>
      <c r="FK990" s="46"/>
      <c r="FL990" s="46"/>
      <c r="FM990" s="46"/>
      <c r="FN990" s="46"/>
      <c r="FO990" s="46"/>
      <c r="FP990" s="46"/>
      <c r="FQ990" s="46"/>
      <c r="FR990" s="46"/>
      <c r="FS990" s="46"/>
      <c r="FT990" s="46"/>
      <c r="FU990" s="46"/>
      <c r="FV990" s="46"/>
      <c r="FW990" s="46"/>
      <c r="FX990" s="46"/>
      <c r="FY990" s="46"/>
      <c r="FZ990" s="46"/>
      <c r="GA990" s="46"/>
      <c r="GB990" s="46"/>
      <c r="GC990" s="46"/>
      <c r="GD990" s="46"/>
      <c r="GE990" s="46"/>
      <c r="GF990" s="46"/>
      <c r="GG990" s="46"/>
      <c r="GH990" s="46"/>
      <c r="GI990" s="46"/>
      <c r="GJ990" s="46"/>
      <c r="GK990" s="46"/>
      <c r="GL990" s="46"/>
      <c r="GM990" s="46"/>
      <c r="GN990" s="46"/>
      <c r="GO990" s="46"/>
      <c r="GP990" s="46"/>
      <c r="GQ990" s="46"/>
      <c r="GR990" s="46"/>
      <c r="GS990" s="46"/>
      <c r="GT990" s="46"/>
      <c r="GU990" s="46"/>
      <c r="GV990" s="46"/>
      <c r="GW990" s="46"/>
      <c r="GX990" s="46"/>
      <c r="GY990" s="46"/>
      <c r="GZ990" s="46"/>
      <c r="HA990" s="46"/>
      <c r="HB990" s="46"/>
      <c r="HC990" s="46"/>
      <c r="HD990" s="46"/>
      <c r="HE990" s="46"/>
      <c r="HF990" s="46"/>
      <c r="HG990" s="46"/>
      <c r="HH990" s="46"/>
      <c r="HI990" s="46"/>
      <c r="HJ990" s="46"/>
      <c r="HK990" s="46"/>
      <c r="HL990" s="46"/>
      <c r="HM990" s="46"/>
      <c r="HN990" s="46"/>
      <c r="HO990" s="46"/>
      <c r="HP990" s="46"/>
      <c r="HQ990" s="46"/>
      <c r="HR990" s="46"/>
      <c r="HS990" s="46"/>
      <c r="HT990" s="46"/>
      <c r="HU990" s="46"/>
      <c r="HV990" s="46"/>
      <c r="HW990" s="46"/>
      <c r="HX990" s="46"/>
      <c r="HY990" s="46"/>
      <c r="HZ990" s="46"/>
      <c r="IA990" s="46"/>
      <c r="IB990" s="46"/>
      <c r="IC990" s="46"/>
      <c r="ID990" s="46"/>
      <c r="IE990" s="46"/>
      <c r="IF990" s="46"/>
      <c r="IG990" s="46"/>
      <c r="IH990" s="46"/>
      <c r="II990" s="46"/>
      <c r="IJ990" s="46"/>
      <c r="IK990" s="46"/>
      <c r="IL990" s="46"/>
      <c r="IM990" s="46"/>
      <c r="IN990" s="46"/>
      <c r="IO990" s="46"/>
      <c r="IP990" s="46"/>
      <c r="IQ990" s="46"/>
      <c r="IR990" s="46"/>
      <c r="IS990" s="46"/>
      <c r="IT990" s="46"/>
      <c r="IU990" s="46"/>
      <c r="IV990" s="46"/>
      <c r="IW990" s="46"/>
      <c r="IX990" s="46"/>
      <c r="IY990" s="46"/>
      <c r="IZ990" s="46"/>
      <c r="JA990" s="46"/>
      <c r="JB990" s="46"/>
      <c r="JC990" s="46"/>
      <c r="JD990" s="46"/>
      <c r="JE990" s="46"/>
    </row>
    <row r="991" spans="1:265" s="7" customFormat="1" ht="15" customHeight="1" thickBot="1" x14ac:dyDescent="0.25">
      <c r="A991" s="790"/>
      <c r="B991" s="66" t="s">
        <v>552</v>
      </c>
      <c r="C991" s="74"/>
      <c r="D991" s="910" t="s">
        <v>628</v>
      </c>
      <c r="E991" s="879"/>
      <c r="F991" s="465"/>
      <c r="G991" s="466"/>
      <c r="H991" s="792" t="s">
        <v>539</v>
      </c>
      <c r="I991" s="792" t="s">
        <v>1017</v>
      </c>
      <c r="J991" s="546"/>
      <c r="K991" s="799" t="s">
        <v>1553</v>
      </c>
      <c r="L991" s="799" t="s">
        <v>97</v>
      </c>
      <c r="M991" s="811">
        <v>8</v>
      </c>
      <c r="N991" s="811" t="s">
        <v>1554</v>
      </c>
      <c r="O991" s="799" t="s">
        <v>402</v>
      </c>
      <c r="P991" s="2159">
        <f t="shared" si="85"/>
        <v>5</v>
      </c>
      <c r="Q991" s="801">
        <v>5</v>
      </c>
      <c r="R991" s="802"/>
      <c r="S991" s="802"/>
      <c r="T991" s="802"/>
      <c r="U991" s="802"/>
      <c r="V991" s="802"/>
      <c r="W991" s="803"/>
      <c r="X991" s="79"/>
      <c r="Y991" s="79"/>
      <c r="Z991" s="63"/>
      <c r="AA991" s="46"/>
      <c r="AB991" s="46"/>
      <c r="AC991" s="46" t="str">
        <f t="shared" si="88"/>
        <v/>
      </c>
      <c r="AD991" s="46"/>
      <c r="AE991" s="46"/>
      <c r="AF991" s="2111">
        <f t="shared" si="86"/>
        <v>5</v>
      </c>
      <c r="AG991" s="2111">
        <f t="shared" si="87"/>
        <v>0</v>
      </c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  <c r="BP991" s="46"/>
      <c r="BQ991" s="46"/>
      <c r="BR991" s="46"/>
      <c r="BS991" s="46"/>
      <c r="BT991" s="46"/>
      <c r="BU991" s="46"/>
      <c r="BV991" s="46"/>
      <c r="BW991" s="46"/>
      <c r="BX991" s="46"/>
      <c r="BY991" s="46"/>
      <c r="BZ991" s="46"/>
      <c r="CA991" s="46"/>
      <c r="CB991" s="46"/>
      <c r="CC991" s="46"/>
      <c r="CD991" s="46"/>
      <c r="CE991" s="46"/>
      <c r="CF991" s="46"/>
      <c r="CG991" s="46"/>
      <c r="CH991" s="46"/>
      <c r="CI991" s="46"/>
      <c r="CJ991" s="46"/>
      <c r="CK991" s="46"/>
      <c r="CL991" s="46"/>
      <c r="CM991" s="46"/>
      <c r="CN991" s="46"/>
      <c r="CO991" s="46"/>
      <c r="CP991" s="46"/>
      <c r="CQ991" s="46"/>
      <c r="CR991" s="46"/>
      <c r="CS991" s="46"/>
      <c r="CT991" s="46"/>
      <c r="CU991" s="46"/>
      <c r="CV991" s="46"/>
      <c r="CW991" s="46"/>
      <c r="CX991" s="46"/>
      <c r="CY991" s="46"/>
      <c r="CZ991" s="46"/>
      <c r="DA991" s="46"/>
      <c r="DB991" s="46"/>
      <c r="DC991" s="46"/>
      <c r="DD991" s="46"/>
      <c r="DE991" s="46"/>
      <c r="DF991" s="46"/>
      <c r="DG991" s="46"/>
      <c r="DH991" s="46"/>
      <c r="DI991" s="46"/>
      <c r="DJ991" s="46"/>
      <c r="DK991" s="46"/>
      <c r="DL991" s="46"/>
      <c r="DM991" s="46"/>
      <c r="DN991" s="46"/>
      <c r="DO991" s="46"/>
      <c r="DP991" s="46"/>
      <c r="DQ991" s="46"/>
      <c r="DR991" s="46"/>
      <c r="DS991" s="46"/>
      <c r="DT991" s="46"/>
      <c r="DU991" s="46"/>
      <c r="DV991" s="46"/>
      <c r="DW991" s="46"/>
      <c r="DX991" s="46"/>
      <c r="DY991" s="46"/>
      <c r="DZ991" s="46"/>
      <c r="EA991" s="46"/>
      <c r="EB991" s="46"/>
      <c r="EC991" s="46"/>
      <c r="ED991" s="46"/>
      <c r="EE991" s="46"/>
      <c r="EF991" s="46"/>
      <c r="EG991" s="46"/>
      <c r="EH991" s="46"/>
      <c r="EI991" s="46"/>
      <c r="EJ991" s="46"/>
      <c r="EK991" s="46"/>
      <c r="EL991" s="46"/>
      <c r="EM991" s="46"/>
      <c r="EN991" s="46"/>
      <c r="EO991" s="46"/>
      <c r="EP991" s="46"/>
      <c r="EQ991" s="46"/>
      <c r="ER991" s="46"/>
      <c r="ES991" s="46"/>
      <c r="ET991" s="46"/>
      <c r="EU991" s="46"/>
      <c r="EV991" s="46"/>
      <c r="EW991" s="46"/>
      <c r="EX991" s="46"/>
      <c r="EY991" s="46"/>
      <c r="EZ991" s="46"/>
      <c r="FA991" s="46"/>
      <c r="FB991" s="46"/>
      <c r="FC991" s="46"/>
      <c r="FD991" s="46"/>
      <c r="FE991" s="46"/>
      <c r="FF991" s="46"/>
      <c r="FG991" s="46"/>
      <c r="FH991" s="46"/>
      <c r="FI991" s="46"/>
      <c r="FJ991" s="46"/>
      <c r="FK991" s="46"/>
      <c r="FL991" s="46"/>
      <c r="FM991" s="46"/>
      <c r="FN991" s="46"/>
      <c r="FO991" s="46"/>
      <c r="FP991" s="46"/>
      <c r="FQ991" s="46"/>
      <c r="FR991" s="46"/>
      <c r="FS991" s="46"/>
      <c r="FT991" s="46"/>
      <c r="FU991" s="46"/>
      <c r="FV991" s="46"/>
      <c r="FW991" s="46"/>
      <c r="FX991" s="46"/>
      <c r="FY991" s="46"/>
      <c r="FZ991" s="46"/>
      <c r="GA991" s="46"/>
      <c r="GB991" s="46"/>
      <c r="GC991" s="46"/>
      <c r="GD991" s="46"/>
      <c r="GE991" s="46"/>
      <c r="GF991" s="46"/>
      <c r="GG991" s="46"/>
      <c r="GH991" s="46"/>
      <c r="GI991" s="46"/>
      <c r="GJ991" s="46"/>
      <c r="GK991" s="46"/>
      <c r="GL991" s="46"/>
      <c r="GM991" s="46"/>
      <c r="GN991" s="46"/>
      <c r="GO991" s="46"/>
      <c r="GP991" s="46"/>
      <c r="GQ991" s="46"/>
      <c r="GR991" s="46"/>
      <c r="GS991" s="46"/>
      <c r="GT991" s="46"/>
      <c r="GU991" s="46"/>
      <c r="GV991" s="46"/>
      <c r="GW991" s="46"/>
      <c r="GX991" s="46"/>
      <c r="GY991" s="46"/>
      <c r="GZ991" s="46"/>
      <c r="HA991" s="46"/>
      <c r="HB991" s="46"/>
      <c r="HC991" s="46"/>
      <c r="HD991" s="46"/>
      <c r="HE991" s="46"/>
      <c r="HF991" s="46"/>
      <c r="HG991" s="46"/>
      <c r="HH991" s="46"/>
      <c r="HI991" s="46"/>
      <c r="HJ991" s="46"/>
      <c r="HK991" s="46"/>
      <c r="HL991" s="46"/>
      <c r="HM991" s="46"/>
      <c r="HN991" s="46"/>
      <c r="HO991" s="46"/>
      <c r="HP991" s="46"/>
      <c r="HQ991" s="46"/>
      <c r="HR991" s="46"/>
      <c r="HS991" s="46"/>
      <c r="HT991" s="46"/>
      <c r="HU991" s="46"/>
      <c r="HV991" s="46"/>
      <c r="HW991" s="46"/>
      <c r="HX991" s="46"/>
      <c r="HY991" s="46"/>
      <c r="HZ991" s="46"/>
      <c r="IA991" s="46"/>
      <c r="IB991" s="46"/>
      <c r="IC991" s="46"/>
      <c r="ID991" s="46"/>
      <c r="IE991" s="46"/>
      <c r="IF991" s="46"/>
      <c r="IG991" s="46"/>
      <c r="IH991" s="46"/>
      <c r="II991" s="46"/>
      <c r="IJ991" s="46"/>
      <c r="IK991" s="46"/>
      <c r="IL991" s="46"/>
      <c r="IM991" s="46"/>
      <c r="IN991" s="46"/>
      <c r="IO991" s="46"/>
      <c r="IP991" s="46"/>
      <c r="IQ991" s="46"/>
      <c r="IR991" s="46"/>
      <c r="IS991" s="46"/>
      <c r="IT991" s="46"/>
      <c r="IU991" s="46"/>
      <c r="IV991" s="46"/>
      <c r="IW991" s="46"/>
      <c r="IX991" s="46"/>
      <c r="IY991" s="46"/>
      <c r="IZ991" s="46"/>
      <c r="JA991" s="46"/>
      <c r="JB991" s="46"/>
      <c r="JC991" s="46"/>
      <c r="JD991" s="46"/>
      <c r="JE991" s="46"/>
    </row>
    <row r="992" spans="1:265" s="7" customFormat="1" ht="15" customHeight="1" thickBot="1" x14ac:dyDescent="0.25">
      <c r="A992" s="790"/>
      <c r="B992" s="66" t="s">
        <v>552</v>
      </c>
      <c r="C992" s="74"/>
      <c r="D992" s="910" t="s">
        <v>628</v>
      </c>
      <c r="E992" s="879"/>
      <c r="F992" s="465"/>
      <c r="G992" s="466"/>
      <c r="H992" s="792" t="s">
        <v>539</v>
      </c>
      <c r="I992" s="792" t="s">
        <v>1017</v>
      </c>
      <c r="J992" s="546"/>
      <c r="K992" s="799" t="s">
        <v>1498</v>
      </c>
      <c r="L992" s="799" t="s">
        <v>97</v>
      </c>
      <c r="M992" s="811">
        <v>4</v>
      </c>
      <c r="N992" s="811" t="s">
        <v>24</v>
      </c>
      <c r="O992" s="799" t="s">
        <v>402</v>
      </c>
      <c r="P992" s="2159">
        <f t="shared" si="85"/>
        <v>2</v>
      </c>
      <c r="Q992" s="801">
        <v>2</v>
      </c>
      <c r="R992" s="802"/>
      <c r="S992" s="802"/>
      <c r="T992" s="802"/>
      <c r="U992" s="802"/>
      <c r="V992" s="802"/>
      <c r="W992" s="803"/>
      <c r="X992" s="79"/>
      <c r="Y992" s="79"/>
      <c r="Z992" s="63"/>
      <c r="AA992" s="46"/>
      <c r="AB992" s="46"/>
      <c r="AC992" s="46" t="str">
        <f t="shared" si="88"/>
        <v/>
      </c>
      <c r="AD992" s="46"/>
      <c r="AE992" s="46"/>
      <c r="AF992" s="2111">
        <f t="shared" si="86"/>
        <v>2</v>
      </c>
      <c r="AG992" s="2111">
        <f t="shared" si="87"/>
        <v>0</v>
      </c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  <c r="BP992" s="46"/>
      <c r="BQ992" s="46"/>
      <c r="BR992" s="46"/>
      <c r="BS992" s="46"/>
      <c r="BT992" s="46"/>
      <c r="BU992" s="46"/>
      <c r="BV992" s="46"/>
      <c r="BW992" s="46"/>
      <c r="BX992" s="46"/>
      <c r="BY992" s="46"/>
      <c r="BZ992" s="46"/>
      <c r="CA992" s="46"/>
      <c r="CB992" s="46"/>
      <c r="CC992" s="46"/>
      <c r="CD992" s="46"/>
      <c r="CE992" s="46"/>
      <c r="CF992" s="46"/>
      <c r="CG992" s="46"/>
      <c r="CH992" s="46"/>
      <c r="CI992" s="46"/>
      <c r="CJ992" s="46"/>
      <c r="CK992" s="46"/>
      <c r="CL992" s="46"/>
      <c r="CM992" s="46"/>
      <c r="CN992" s="46"/>
      <c r="CO992" s="46"/>
      <c r="CP992" s="46"/>
      <c r="CQ992" s="46"/>
      <c r="CR992" s="46"/>
      <c r="CS992" s="46"/>
      <c r="CT992" s="46"/>
      <c r="CU992" s="46"/>
      <c r="CV992" s="46"/>
      <c r="CW992" s="46"/>
      <c r="CX992" s="46"/>
      <c r="CY992" s="46"/>
      <c r="CZ992" s="46"/>
      <c r="DA992" s="46"/>
      <c r="DB992" s="46"/>
      <c r="DC992" s="46"/>
      <c r="DD992" s="46"/>
      <c r="DE992" s="46"/>
      <c r="DF992" s="46"/>
      <c r="DG992" s="46"/>
      <c r="DH992" s="46"/>
      <c r="DI992" s="46"/>
      <c r="DJ992" s="46"/>
      <c r="DK992" s="46"/>
      <c r="DL992" s="46"/>
      <c r="DM992" s="46"/>
      <c r="DN992" s="46"/>
      <c r="DO992" s="46"/>
      <c r="DP992" s="46"/>
      <c r="DQ992" s="46"/>
      <c r="DR992" s="46"/>
      <c r="DS992" s="46"/>
      <c r="DT992" s="46"/>
      <c r="DU992" s="46"/>
      <c r="DV992" s="46"/>
      <c r="DW992" s="46"/>
      <c r="DX992" s="46"/>
      <c r="DY992" s="46"/>
      <c r="DZ992" s="46"/>
      <c r="EA992" s="46"/>
      <c r="EB992" s="46"/>
      <c r="EC992" s="46"/>
      <c r="ED992" s="46"/>
      <c r="EE992" s="46"/>
      <c r="EF992" s="46"/>
      <c r="EG992" s="46"/>
      <c r="EH992" s="46"/>
      <c r="EI992" s="46"/>
      <c r="EJ992" s="46"/>
      <c r="EK992" s="46"/>
      <c r="EL992" s="46"/>
      <c r="EM992" s="46"/>
      <c r="EN992" s="46"/>
      <c r="EO992" s="46"/>
      <c r="EP992" s="46"/>
      <c r="EQ992" s="46"/>
      <c r="ER992" s="46"/>
      <c r="ES992" s="46"/>
      <c r="ET992" s="46"/>
      <c r="EU992" s="46"/>
      <c r="EV992" s="46"/>
      <c r="EW992" s="46"/>
      <c r="EX992" s="46"/>
      <c r="EY992" s="46"/>
      <c r="EZ992" s="46"/>
      <c r="FA992" s="46"/>
      <c r="FB992" s="46"/>
      <c r="FC992" s="46"/>
      <c r="FD992" s="46"/>
      <c r="FE992" s="46"/>
      <c r="FF992" s="46"/>
      <c r="FG992" s="46"/>
      <c r="FH992" s="46"/>
      <c r="FI992" s="46"/>
      <c r="FJ992" s="46"/>
      <c r="FK992" s="46"/>
      <c r="FL992" s="46"/>
      <c r="FM992" s="46"/>
      <c r="FN992" s="46"/>
      <c r="FO992" s="46"/>
      <c r="FP992" s="46"/>
      <c r="FQ992" s="46"/>
      <c r="FR992" s="46"/>
      <c r="FS992" s="46"/>
      <c r="FT992" s="46"/>
      <c r="FU992" s="46"/>
      <c r="FV992" s="46"/>
      <c r="FW992" s="46"/>
      <c r="FX992" s="46"/>
      <c r="FY992" s="46"/>
      <c r="FZ992" s="46"/>
      <c r="GA992" s="46"/>
      <c r="GB992" s="46"/>
      <c r="GC992" s="46"/>
      <c r="GD992" s="46"/>
      <c r="GE992" s="46"/>
      <c r="GF992" s="46"/>
      <c r="GG992" s="46"/>
      <c r="GH992" s="46"/>
      <c r="GI992" s="46"/>
      <c r="GJ992" s="46"/>
      <c r="GK992" s="46"/>
      <c r="GL992" s="46"/>
      <c r="GM992" s="46"/>
      <c r="GN992" s="46"/>
      <c r="GO992" s="46"/>
      <c r="GP992" s="46"/>
      <c r="GQ992" s="46"/>
      <c r="GR992" s="46"/>
      <c r="GS992" s="46"/>
      <c r="GT992" s="46"/>
      <c r="GU992" s="46"/>
      <c r="GV992" s="46"/>
      <c r="GW992" s="46"/>
      <c r="GX992" s="46"/>
      <c r="GY992" s="46"/>
      <c r="GZ992" s="46"/>
      <c r="HA992" s="46"/>
      <c r="HB992" s="46"/>
      <c r="HC992" s="46"/>
      <c r="HD992" s="46"/>
      <c r="HE992" s="46"/>
      <c r="HF992" s="46"/>
      <c r="HG992" s="46"/>
      <c r="HH992" s="46"/>
      <c r="HI992" s="46"/>
      <c r="HJ992" s="46"/>
      <c r="HK992" s="46"/>
      <c r="HL992" s="46"/>
      <c r="HM992" s="46"/>
      <c r="HN992" s="46"/>
      <c r="HO992" s="46"/>
      <c r="HP992" s="46"/>
      <c r="HQ992" s="46"/>
      <c r="HR992" s="46"/>
      <c r="HS992" s="46"/>
      <c r="HT992" s="46"/>
      <c r="HU992" s="46"/>
      <c r="HV992" s="46"/>
      <c r="HW992" s="46"/>
      <c r="HX992" s="46"/>
      <c r="HY992" s="46"/>
      <c r="HZ992" s="46"/>
      <c r="IA992" s="46"/>
      <c r="IB992" s="46"/>
      <c r="IC992" s="46"/>
      <c r="ID992" s="46"/>
      <c r="IE992" s="46"/>
      <c r="IF992" s="46"/>
      <c r="IG992" s="46"/>
      <c r="IH992" s="46"/>
      <c r="II992" s="46"/>
      <c r="IJ992" s="46"/>
      <c r="IK992" s="46"/>
      <c r="IL992" s="46"/>
      <c r="IM992" s="46"/>
      <c r="IN992" s="46"/>
      <c r="IO992" s="46"/>
      <c r="IP992" s="46"/>
      <c r="IQ992" s="46"/>
      <c r="IR992" s="46"/>
      <c r="IS992" s="46"/>
      <c r="IT992" s="46"/>
      <c r="IU992" s="46"/>
      <c r="IV992" s="46"/>
      <c r="IW992" s="46"/>
      <c r="IX992" s="46"/>
      <c r="IY992" s="46"/>
      <c r="IZ992" s="46"/>
      <c r="JA992" s="46"/>
      <c r="JB992" s="46"/>
      <c r="JC992" s="46"/>
      <c r="JD992" s="46"/>
      <c r="JE992" s="46"/>
    </row>
    <row r="993" spans="1:265" s="7" customFormat="1" ht="15" customHeight="1" thickBot="1" x14ac:dyDescent="0.25">
      <c r="A993" s="790"/>
      <c r="B993" s="66" t="s">
        <v>552</v>
      </c>
      <c r="C993" s="74"/>
      <c r="D993" s="910" t="s">
        <v>628</v>
      </c>
      <c r="E993" s="879"/>
      <c r="F993" s="465"/>
      <c r="G993" s="466"/>
      <c r="H993" s="792" t="s">
        <v>539</v>
      </c>
      <c r="I993" s="792" t="s">
        <v>1017</v>
      </c>
      <c r="J993" s="546"/>
      <c r="K993" s="799" t="s">
        <v>1498</v>
      </c>
      <c r="L993" s="799" t="s">
        <v>97</v>
      </c>
      <c r="M993" s="811">
        <v>4</v>
      </c>
      <c r="N993" s="811" t="s">
        <v>98</v>
      </c>
      <c r="O993" s="799" t="s">
        <v>402</v>
      </c>
      <c r="P993" s="2159">
        <f t="shared" si="85"/>
        <v>2</v>
      </c>
      <c r="Q993" s="801">
        <v>2</v>
      </c>
      <c r="R993" s="802"/>
      <c r="S993" s="802"/>
      <c r="T993" s="802"/>
      <c r="U993" s="802"/>
      <c r="V993" s="802"/>
      <c r="W993" s="803"/>
      <c r="X993" s="79"/>
      <c r="Y993" s="79"/>
      <c r="Z993" s="63"/>
      <c r="AA993" s="46"/>
      <c r="AB993" s="46"/>
      <c r="AC993" s="46" t="str">
        <f t="shared" si="88"/>
        <v/>
      </c>
      <c r="AD993" s="46"/>
      <c r="AE993" s="46"/>
      <c r="AF993" s="2111">
        <f t="shared" si="86"/>
        <v>2</v>
      </c>
      <c r="AG993" s="2111">
        <f t="shared" si="87"/>
        <v>0</v>
      </c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6"/>
      <c r="CG993" s="46"/>
      <c r="CH993" s="46"/>
      <c r="CI993" s="46"/>
      <c r="CJ993" s="46"/>
      <c r="CK993" s="46"/>
      <c r="CL993" s="46"/>
      <c r="CM993" s="46"/>
      <c r="CN993" s="46"/>
      <c r="CO993" s="46"/>
      <c r="CP993" s="46"/>
      <c r="CQ993" s="46"/>
      <c r="CR993" s="46"/>
      <c r="CS993" s="46"/>
      <c r="CT993" s="46"/>
      <c r="CU993" s="46"/>
      <c r="CV993" s="46"/>
      <c r="CW993" s="46"/>
      <c r="CX993" s="46"/>
      <c r="CY993" s="46"/>
      <c r="CZ993" s="46"/>
      <c r="DA993" s="46"/>
      <c r="DB993" s="46"/>
      <c r="DC993" s="46"/>
      <c r="DD993" s="46"/>
      <c r="DE993" s="46"/>
      <c r="DF993" s="46"/>
      <c r="DG993" s="46"/>
      <c r="DH993" s="46"/>
      <c r="DI993" s="46"/>
      <c r="DJ993" s="46"/>
      <c r="DK993" s="46"/>
      <c r="DL993" s="46"/>
      <c r="DM993" s="46"/>
      <c r="DN993" s="46"/>
      <c r="DO993" s="46"/>
      <c r="DP993" s="46"/>
      <c r="DQ993" s="46"/>
      <c r="DR993" s="46"/>
      <c r="DS993" s="46"/>
      <c r="DT993" s="46"/>
      <c r="DU993" s="46"/>
      <c r="DV993" s="46"/>
      <c r="DW993" s="46"/>
      <c r="DX993" s="46"/>
      <c r="DY993" s="46"/>
      <c r="DZ993" s="46"/>
      <c r="EA993" s="46"/>
      <c r="EB993" s="46"/>
      <c r="EC993" s="46"/>
      <c r="ED993" s="46"/>
      <c r="EE993" s="46"/>
      <c r="EF993" s="46"/>
      <c r="EG993" s="46"/>
      <c r="EH993" s="46"/>
      <c r="EI993" s="46"/>
      <c r="EJ993" s="46"/>
      <c r="EK993" s="46"/>
      <c r="EL993" s="46"/>
      <c r="EM993" s="46"/>
      <c r="EN993" s="46"/>
      <c r="EO993" s="46"/>
      <c r="EP993" s="46"/>
      <c r="EQ993" s="46"/>
      <c r="ER993" s="46"/>
      <c r="ES993" s="46"/>
      <c r="ET993" s="46"/>
      <c r="EU993" s="46"/>
      <c r="EV993" s="46"/>
      <c r="EW993" s="46"/>
      <c r="EX993" s="46"/>
      <c r="EY993" s="46"/>
      <c r="EZ993" s="46"/>
      <c r="FA993" s="46"/>
      <c r="FB993" s="46"/>
      <c r="FC993" s="46"/>
      <c r="FD993" s="46"/>
      <c r="FE993" s="46"/>
      <c r="FF993" s="46"/>
      <c r="FG993" s="46"/>
      <c r="FH993" s="46"/>
      <c r="FI993" s="46"/>
      <c r="FJ993" s="46"/>
      <c r="FK993" s="46"/>
      <c r="FL993" s="46"/>
      <c r="FM993" s="46"/>
      <c r="FN993" s="46"/>
      <c r="FO993" s="46"/>
      <c r="FP993" s="46"/>
      <c r="FQ993" s="46"/>
      <c r="FR993" s="46"/>
      <c r="FS993" s="46"/>
      <c r="FT993" s="46"/>
      <c r="FU993" s="46"/>
      <c r="FV993" s="46"/>
      <c r="FW993" s="46"/>
      <c r="FX993" s="46"/>
      <c r="FY993" s="46"/>
      <c r="FZ993" s="46"/>
      <c r="GA993" s="46"/>
      <c r="GB993" s="46"/>
      <c r="GC993" s="46"/>
      <c r="GD993" s="46"/>
      <c r="GE993" s="46"/>
      <c r="GF993" s="46"/>
      <c r="GG993" s="46"/>
      <c r="GH993" s="46"/>
      <c r="GI993" s="46"/>
      <c r="GJ993" s="46"/>
      <c r="GK993" s="46"/>
      <c r="GL993" s="46"/>
      <c r="GM993" s="46"/>
      <c r="GN993" s="46"/>
      <c r="GO993" s="46"/>
      <c r="GP993" s="46"/>
      <c r="GQ993" s="46"/>
      <c r="GR993" s="46"/>
      <c r="GS993" s="46"/>
      <c r="GT993" s="46"/>
      <c r="GU993" s="46"/>
      <c r="GV993" s="46"/>
      <c r="GW993" s="46"/>
      <c r="GX993" s="46"/>
      <c r="GY993" s="46"/>
      <c r="GZ993" s="46"/>
      <c r="HA993" s="46"/>
      <c r="HB993" s="46"/>
      <c r="HC993" s="46"/>
      <c r="HD993" s="46"/>
      <c r="HE993" s="46"/>
      <c r="HF993" s="46"/>
      <c r="HG993" s="46"/>
      <c r="HH993" s="46"/>
      <c r="HI993" s="46"/>
      <c r="HJ993" s="46"/>
      <c r="HK993" s="46"/>
      <c r="HL993" s="46"/>
      <c r="HM993" s="46"/>
      <c r="HN993" s="46"/>
      <c r="HO993" s="46"/>
      <c r="HP993" s="46"/>
      <c r="HQ993" s="46"/>
      <c r="HR993" s="46"/>
      <c r="HS993" s="46"/>
      <c r="HT993" s="46"/>
      <c r="HU993" s="46"/>
      <c r="HV993" s="46"/>
      <c r="HW993" s="46"/>
      <c r="HX993" s="46"/>
      <c r="HY993" s="46"/>
      <c r="HZ993" s="46"/>
      <c r="IA993" s="46"/>
      <c r="IB993" s="46"/>
      <c r="IC993" s="46"/>
      <c r="ID993" s="46"/>
      <c r="IE993" s="46"/>
      <c r="IF993" s="46"/>
      <c r="IG993" s="46"/>
      <c r="IH993" s="46"/>
      <c r="II993" s="46"/>
      <c r="IJ993" s="46"/>
      <c r="IK993" s="46"/>
      <c r="IL993" s="46"/>
      <c r="IM993" s="46"/>
      <c r="IN993" s="46"/>
      <c r="IO993" s="46"/>
      <c r="IP993" s="46"/>
      <c r="IQ993" s="46"/>
      <c r="IR993" s="46"/>
      <c r="IS993" s="46"/>
      <c r="IT993" s="46"/>
      <c r="IU993" s="46"/>
      <c r="IV993" s="46"/>
      <c r="IW993" s="46"/>
      <c r="IX993" s="46"/>
      <c r="IY993" s="46"/>
      <c r="IZ993" s="46"/>
      <c r="JA993" s="46"/>
      <c r="JB993" s="46"/>
      <c r="JC993" s="46"/>
      <c r="JD993" s="46"/>
      <c r="JE993" s="46"/>
    </row>
    <row r="994" spans="1:265" s="7" customFormat="1" ht="15" customHeight="1" thickBot="1" x14ac:dyDescent="0.25">
      <c r="A994" s="790"/>
      <c r="B994" s="66" t="s">
        <v>552</v>
      </c>
      <c r="C994" s="74"/>
      <c r="D994" s="910" t="s">
        <v>628</v>
      </c>
      <c r="E994" s="879"/>
      <c r="F994" s="465"/>
      <c r="G994" s="466"/>
      <c r="H994" s="792" t="s">
        <v>539</v>
      </c>
      <c r="I994" s="792" t="s">
        <v>1017</v>
      </c>
      <c r="J994" s="546"/>
      <c r="K994" s="799" t="s">
        <v>1498</v>
      </c>
      <c r="L994" s="799" t="s">
        <v>97</v>
      </c>
      <c r="M994" s="811">
        <v>4</v>
      </c>
      <c r="N994" s="811" t="s">
        <v>395</v>
      </c>
      <c r="O994" s="799" t="s">
        <v>402</v>
      </c>
      <c r="P994" s="2159">
        <f t="shared" si="85"/>
        <v>2</v>
      </c>
      <c r="Q994" s="801">
        <v>2</v>
      </c>
      <c r="R994" s="802"/>
      <c r="S994" s="802"/>
      <c r="T994" s="802"/>
      <c r="U994" s="802"/>
      <c r="V994" s="802"/>
      <c r="W994" s="803"/>
      <c r="X994" s="79"/>
      <c r="Y994" s="79"/>
      <c r="Z994" s="63"/>
      <c r="AA994" s="46"/>
      <c r="AB994" s="46"/>
      <c r="AC994" s="46" t="str">
        <f t="shared" si="88"/>
        <v/>
      </c>
      <c r="AD994" s="46"/>
      <c r="AE994" s="46"/>
      <c r="AF994" s="2111">
        <f t="shared" si="86"/>
        <v>2</v>
      </c>
      <c r="AG994" s="2111">
        <f t="shared" si="87"/>
        <v>0</v>
      </c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  <c r="BP994" s="46"/>
      <c r="BQ994" s="46"/>
      <c r="BR994" s="46"/>
      <c r="BS994" s="46"/>
      <c r="BT994" s="46"/>
      <c r="BU994" s="46"/>
      <c r="BV994" s="46"/>
      <c r="BW994" s="46"/>
      <c r="BX994" s="46"/>
      <c r="BY994" s="46"/>
      <c r="BZ994" s="46"/>
      <c r="CA994" s="46"/>
      <c r="CB994" s="46"/>
      <c r="CC994" s="46"/>
      <c r="CD994" s="46"/>
      <c r="CE994" s="46"/>
      <c r="CF994" s="46"/>
      <c r="CG994" s="46"/>
      <c r="CH994" s="46"/>
      <c r="CI994" s="46"/>
      <c r="CJ994" s="46"/>
      <c r="CK994" s="46"/>
      <c r="CL994" s="46"/>
      <c r="CM994" s="46"/>
      <c r="CN994" s="46"/>
      <c r="CO994" s="46"/>
      <c r="CP994" s="46"/>
      <c r="CQ994" s="46"/>
      <c r="CR994" s="46"/>
      <c r="CS994" s="46"/>
      <c r="CT994" s="46"/>
      <c r="CU994" s="46"/>
      <c r="CV994" s="46"/>
      <c r="CW994" s="46"/>
      <c r="CX994" s="46"/>
      <c r="CY994" s="46"/>
      <c r="CZ994" s="46"/>
      <c r="DA994" s="46"/>
      <c r="DB994" s="46"/>
      <c r="DC994" s="46"/>
      <c r="DD994" s="46"/>
      <c r="DE994" s="46"/>
      <c r="DF994" s="46"/>
      <c r="DG994" s="46"/>
      <c r="DH994" s="46"/>
      <c r="DI994" s="46"/>
      <c r="DJ994" s="46"/>
      <c r="DK994" s="46"/>
      <c r="DL994" s="46"/>
      <c r="DM994" s="46"/>
      <c r="DN994" s="46"/>
      <c r="DO994" s="46"/>
      <c r="DP994" s="46"/>
      <c r="DQ994" s="46"/>
      <c r="DR994" s="46"/>
      <c r="DS994" s="46"/>
      <c r="DT994" s="46"/>
      <c r="DU994" s="46"/>
      <c r="DV994" s="46"/>
      <c r="DW994" s="46"/>
      <c r="DX994" s="46"/>
      <c r="DY994" s="46"/>
      <c r="DZ994" s="46"/>
      <c r="EA994" s="46"/>
      <c r="EB994" s="46"/>
      <c r="EC994" s="46"/>
      <c r="ED994" s="46"/>
      <c r="EE994" s="46"/>
      <c r="EF994" s="46"/>
      <c r="EG994" s="46"/>
      <c r="EH994" s="46"/>
      <c r="EI994" s="46"/>
      <c r="EJ994" s="46"/>
      <c r="EK994" s="46"/>
      <c r="EL994" s="46"/>
      <c r="EM994" s="46"/>
      <c r="EN994" s="46"/>
      <c r="EO994" s="46"/>
      <c r="EP994" s="46"/>
      <c r="EQ994" s="46"/>
      <c r="ER994" s="46"/>
      <c r="ES994" s="46"/>
      <c r="ET994" s="46"/>
      <c r="EU994" s="46"/>
      <c r="EV994" s="46"/>
      <c r="EW994" s="46"/>
      <c r="EX994" s="46"/>
      <c r="EY994" s="46"/>
      <c r="EZ994" s="46"/>
      <c r="FA994" s="46"/>
      <c r="FB994" s="46"/>
      <c r="FC994" s="46"/>
      <c r="FD994" s="46"/>
      <c r="FE994" s="46"/>
      <c r="FF994" s="46"/>
      <c r="FG994" s="46"/>
      <c r="FH994" s="46"/>
      <c r="FI994" s="46"/>
      <c r="FJ994" s="46"/>
      <c r="FK994" s="46"/>
      <c r="FL994" s="46"/>
      <c r="FM994" s="46"/>
      <c r="FN994" s="46"/>
      <c r="FO994" s="46"/>
      <c r="FP994" s="46"/>
      <c r="FQ994" s="46"/>
      <c r="FR994" s="46"/>
      <c r="FS994" s="46"/>
      <c r="FT994" s="46"/>
      <c r="FU994" s="46"/>
      <c r="FV994" s="46"/>
      <c r="FW994" s="46"/>
      <c r="FX994" s="46"/>
      <c r="FY994" s="46"/>
      <c r="FZ994" s="46"/>
      <c r="GA994" s="46"/>
      <c r="GB994" s="46"/>
      <c r="GC994" s="46"/>
      <c r="GD994" s="46"/>
      <c r="GE994" s="46"/>
      <c r="GF994" s="46"/>
      <c r="GG994" s="46"/>
      <c r="GH994" s="46"/>
      <c r="GI994" s="46"/>
      <c r="GJ994" s="46"/>
      <c r="GK994" s="46"/>
      <c r="GL994" s="46"/>
      <c r="GM994" s="46"/>
      <c r="GN994" s="46"/>
      <c r="GO994" s="46"/>
      <c r="GP994" s="46"/>
      <c r="GQ994" s="46"/>
      <c r="GR994" s="46"/>
      <c r="GS994" s="46"/>
      <c r="GT994" s="46"/>
      <c r="GU994" s="46"/>
      <c r="GV994" s="46"/>
      <c r="GW994" s="46"/>
      <c r="GX994" s="46"/>
      <c r="GY994" s="46"/>
      <c r="GZ994" s="46"/>
      <c r="HA994" s="46"/>
      <c r="HB994" s="46"/>
      <c r="HC994" s="46"/>
      <c r="HD994" s="46"/>
      <c r="HE994" s="46"/>
      <c r="HF994" s="46"/>
      <c r="HG994" s="46"/>
      <c r="HH994" s="46"/>
      <c r="HI994" s="46"/>
      <c r="HJ994" s="46"/>
      <c r="HK994" s="46"/>
      <c r="HL994" s="46"/>
      <c r="HM994" s="46"/>
      <c r="HN994" s="46"/>
      <c r="HO994" s="46"/>
      <c r="HP994" s="46"/>
      <c r="HQ994" s="46"/>
      <c r="HR994" s="46"/>
      <c r="HS994" s="46"/>
      <c r="HT994" s="46"/>
      <c r="HU994" s="46"/>
      <c r="HV994" s="46"/>
      <c r="HW994" s="46"/>
      <c r="HX994" s="46"/>
      <c r="HY994" s="46"/>
      <c r="HZ994" s="46"/>
      <c r="IA994" s="46"/>
      <c r="IB994" s="46"/>
      <c r="IC994" s="46"/>
      <c r="ID994" s="46"/>
      <c r="IE994" s="46"/>
      <c r="IF994" s="46"/>
      <c r="IG994" s="46"/>
      <c r="IH994" s="46"/>
      <c r="II994" s="46"/>
      <c r="IJ994" s="46"/>
      <c r="IK994" s="46"/>
      <c r="IL994" s="46"/>
      <c r="IM994" s="46"/>
      <c r="IN994" s="46"/>
      <c r="IO994" s="46"/>
      <c r="IP994" s="46"/>
      <c r="IQ994" s="46"/>
      <c r="IR994" s="46"/>
      <c r="IS994" s="46"/>
      <c r="IT994" s="46"/>
      <c r="IU994" s="46"/>
      <c r="IV994" s="46"/>
      <c r="IW994" s="46"/>
      <c r="IX994" s="46"/>
      <c r="IY994" s="46"/>
      <c r="IZ994" s="46"/>
      <c r="JA994" s="46"/>
      <c r="JB994" s="46"/>
      <c r="JC994" s="46"/>
      <c r="JD994" s="46"/>
      <c r="JE994" s="46"/>
    </row>
    <row r="995" spans="1:265" s="7" customFormat="1" ht="15" customHeight="1" thickBot="1" x14ac:dyDescent="0.25">
      <c r="A995" s="790"/>
      <c r="B995" s="66" t="s">
        <v>552</v>
      </c>
      <c r="C995" s="74"/>
      <c r="D995" s="910" t="s">
        <v>628</v>
      </c>
      <c r="E995" s="879"/>
      <c r="F995" s="465"/>
      <c r="G995" s="466"/>
      <c r="H995" s="792" t="s">
        <v>539</v>
      </c>
      <c r="I995" s="792" t="s">
        <v>1017</v>
      </c>
      <c r="J995" s="546"/>
      <c r="K995" s="799" t="s">
        <v>1413</v>
      </c>
      <c r="L995" s="799" t="s">
        <v>97</v>
      </c>
      <c r="M995" s="811">
        <v>4</v>
      </c>
      <c r="N995" s="811" t="s">
        <v>1555</v>
      </c>
      <c r="O995" s="799" t="s">
        <v>402</v>
      </c>
      <c r="P995" s="2159">
        <f t="shared" si="85"/>
        <v>2</v>
      </c>
      <c r="Q995" s="801">
        <v>2</v>
      </c>
      <c r="R995" s="802"/>
      <c r="S995" s="802"/>
      <c r="T995" s="802"/>
      <c r="U995" s="802"/>
      <c r="V995" s="802"/>
      <c r="W995" s="803"/>
      <c r="X995" s="79"/>
      <c r="Y995" s="79"/>
      <c r="Z995" s="63"/>
      <c r="AA995" s="46"/>
      <c r="AB995" s="46"/>
      <c r="AC995" s="46" t="str">
        <f t="shared" si="88"/>
        <v/>
      </c>
      <c r="AD995" s="46"/>
      <c r="AE995" s="46"/>
      <c r="AF995" s="2111">
        <f t="shared" si="86"/>
        <v>2</v>
      </c>
      <c r="AG995" s="2111">
        <f t="shared" si="87"/>
        <v>0</v>
      </c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  <c r="BP995" s="46"/>
      <c r="BQ995" s="46"/>
      <c r="BR995" s="46"/>
      <c r="BS995" s="46"/>
      <c r="BT995" s="46"/>
      <c r="BU995" s="46"/>
      <c r="BV995" s="46"/>
      <c r="BW995" s="46"/>
      <c r="BX995" s="46"/>
      <c r="BY995" s="46"/>
      <c r="BZ995" s="46"/>
      <c r="CA995" s="46"/>
      <c r="CB995" s="46"/>
      <c r="CC995" s="46"/>
      <c r="CD995" s="46"/>
      <c r="CE995" s="46"/>
      <c r="CF995" s="46"/>
      <c r="CG995" s="46"/>
      <c r="CH995" s="46"/>
      <c r="CI995" s="46"/>
      <c r="CJ995" s="46"/>
      <c r="CK995" s="46"/>
      <c r="CL995" s="46"/>
      <c r="CM995" s="46"/>
      <c r="CN995" s="46"/>
      <c r="CO995" s="46"/>
      <c r="CP995" s="46"/>
      <c r="CQ995" s="46"/>
      <c r="CR995" s="46"/>
      <c r="CS995" s="46"/>
      <c r="CT995" s="46"/>
      <c r="CU995" s="46"/>
      <c r="CV995" s="46"/>
      <c r="CW995" s="46"/>
      <c r="CX995" s="46"/>
      <c r="CY995" s="46"/>
      <c r="CZ995" s="46"/>
      <c r="DA995" s="46"/>
      <c r="DB995" s="46"/>
      <c r="DC995" s="46"/>
      <c r="DD995" s="46"/>
      <c r="DE995" s="46"/>
      <c r="DF995" s="46"/>
      <c r="DG995" s="46"/>
      <c r="DH995" s="46"/>
      <c r="DI995" s="46"/>
      <c r="DJ995" s="46"/>
      <c r="DK995" s="46"/>
      <c r="DL995" s="46"/>
      <c r="DM995" s="46"/>
      <c r="DN995" s="46"/>
      <c r="DO995" s="46"/>
      <c r="DP995" s="46"/>
      <c r="DQ995" s="46"/>
      <c r="DR995" s="46"/>
      <c r="DS995" s="46"/>
      <c r="DT995" s="46"/>
      <c r="DU995" s="46"/>
      <c r="DV995" s="46"/>
      <c r="DW995" s="46"/>
      <c r="DX995" s="46"/>
      <c r="DY995" s="46"/>
      <c r="DZ995" s="46"/>
      <c r="EA995" s="46"/>
      <c r="EB995" s="46"/>
      <c r="EC995" s="46"/>
      <c r="ED995" s="46"/>
      <c r="EE995" s="46"/>
      <c r="EF995" s="46"/>
      <c r="EG995" s="46"/>
      <c r="EH995" s="46"/>
      <c r="EI995" s="46"/>
      <c r="EJ995" s="46"/>
      <c r="EK995" s="46"/>
      <c r="EL995" s="46"/>
      <c r="EM995" s="46"/>
      <c r="EN995" s="46"/>
      <c r="EO995" s="46"/>
      <c r="EP995" s="46"/>
      <c r="EQ995" s="46"/>
      <c r="ER995" s="46"/>
      <c r="ES995" s="46"/>
      <c r="ET995" s="46"/>
      <c r="EU995" s="46"/>
      <c r="EV995" s="46"/>
      <c r="EW995" s="46"/>
      <c r="EX995" s="46"/>
      <c r="EY995" s="46"/>
      <c r="EZ995" s="46"/>
      <c r="FA995" s="46"/>
      <c r="FB995" s="46"/>
      <c r="FC995" s="46"/>
      <c r="FD995" s="46"/>
      <c r="FE995" s="46"/>
      <c r="FF995" s="46"/>
      <c r="FG995" s="46"/>
      <c r="FH995" s="46"/>
      <c r="FI995" s="46"/>
      <c r="FJ995" s="46"/>
      <c r="FK995" s="46"/>
      <c r="FL995" s="46"/>
      <c r="FM995" s="46"/>
      <c r="FN995" s="46"/>
      <c r="FO995" s="46"/>
      <c r="FP995" s="46"/>
      <c r="FQ995" s="46"/>
      <c r="FR995" s="46"/>
      <c r="FS995" s="46"/>
      <c r="FT995" s="46"/>
      <c r="FU995" s="46"/>
      <c r="FV995" s="46"/>
      <c r="FW995" s="46"/>
      <c r="FX995" s="46"/>
      <c r="FY995" s="46"/>
      <c r="FZ995" s="46"/>
      <c r="GA995" s="46"/>
      <c r="GB995" s="46"/>
      <c r="GC995" s="46"/>
      <c r="GD995" s="46"/>
      <c r="GE995" s="46"/>
      <c r="GF995" s="46"/>
      <c r="GG995" s="46"/>
      <c r="GH995" s="46"/>
      <c r="GI995" s="46"/>
      <c r="GJ995" s="46"/>
      <c r="GK995" s="46"/>
      <c r="GL995" s="46"/>
      <c r="GM995" s="46"/>
      <c r="GN995" s="46"/>
      <c r="GO995" s="46"/>
      <c r="GP995" s="46"/>
      <c r="GQ995" s="46"/>
      <c r="GR995" s="46"/>
      <c r="GS995" s="46"/>
      <c r="GT995" s="46"/>
      <c r="GU995" s="46"/>
      <c r="GV995" s="46"/>
      <c r="GW995" s="46"/>
      <c r="GX995" s="46"/>
      <c r="GY995" s="46"/>
      <c r="GZ995" s="46"/>
      <c r="HA995" s="46"/>
      <c r="HB995" s="46"/>
      <c r="HC995" s="46"/>
      <c r="HD995" s="46"/>
      <c r="HE995" s="46"/>
      <c r="HF995" s="46"/>
      <c r="HG995" s="46"/>
      <c r="HH995" s="46"/>
      <c r="HI995" s="46"/>
      <c r="HJ995" s="46"/>
      <c r="HK995" s="46"/>
      <c r="HL995" s="46"/>
      <c r="HM995" s="46"/>
      <c r="HN995" s="46"/>
      <c r="HO995" s="46"/>
      <c r="HP995" s="46"/>
      <c r="HQ995" s="46"/>
      <c r="HR995" s="46"/>
      <c r="HS995" s="46"/>
      <c r="HT995" s="46"/>
      <c r="HU995" s="46"/>
      <c r="HV995" s="46"/>
      <c r="HW995" s="46"/>
      <c r="HX995" s="46"/>
      <c r="HY995" s="46"/>
      <c r="HZ995" s="46"/>
      <c r="IA995" s="46"/>
      <c r="IB995" s="46"/>
      <c r="IC995" s="46"/>
      <c r="ID995" s="46"/>
      <c r="IE995" s="46"/>
      <c r="IF995" s="46"/>
      <c r="IG995" s="46"/>
      <c r="IH995" s="46"/>
      <c r="II995" s="46"/>
      <c r="IJ995" s="46"/>
      <c r="IK995" s="46"/>
      <c r="IL995" s="46"/>
      <c r="IM995" s="46"/>
      <c r="IN995" s="46"/>
      <c r="IO995" s="46"/>
      <c r="IP995" s="46"/>
      <c r="IQ995" s="46"/>
      <c r="IR995" s="46"/>
      <c r="IS995" s="46"/>
      <c r="IT995" s="46"/>
      <c r="IU995" s="46"/>
      <c r="IV995" s="46"/>
      <c r="IW995" s="46"/>
      <c r="IX995" s="46"/>
      <c r="IY995" s="46"/>
      <c r="IZ995" s="46"/>
      <c r="JA995" s="46"/>
      <c r="JB995" s="46"/>
      <c r="JC995" s="46"/>
      <c r="JD995" s="46"/>
      <c r="JE995" s="46"/>
    </row>
    <row r="996" spans="1:265" s="7" customFormat="1" ht="15" customHeight="1" thickBot="1" x14ac:dyDescent="0.25">
      <c r="A996" s="790"/>
      <c r="B996" s="66" t="s">
        <v>552</v>
      </c>
      <c r="C996" s="74"/>
      <c r="D996" s="910" t="s">
        <v>628</v>
      </c>
      <c r="E996" s="879"/>
      <c r="F996" s="465"/>
      <c r="G996" s="466"/>
      <c r="H996" s="792" t="s">
        <v>539</v>
      </c>
      <c r="I996" s="792" t="s">
        <v>1017</v>
      </c>
      <c r="J996" s="546"/>
      <c r="K996" s="799" t="s">
        <v>1413</v>
      </c>
      <c r="L996" s="799" t="s">
        <v>97</v>
      </c>
      <c r="M996" s="811">
        <v>4</v>
      </c>
      <c r="N996" s="811" t="s">
        <v>1556</v>
      </c>
      <c r="O996" s="799" t="s">
        <v>402</v>
      </c>
      <c r="P996" s="2159">
        <f t="shared" si="85"/>
        <v>2</v>
      </c>
      <c r="Q996" s="801">
        <v>2</v>
      </c>
      <c r="R996" s="802"/>
      <c r="S996" s="802"/>
      <c r="T996" s="802"/>
      <c r="U996" s="802"/>
      <c r="V996" s="802"/>
      <c r="W996" s="803"/>
      <c r="X996" s="79"/>
      <c r="Y996" s="79"/>
      <c r="Z996" s="63"/>
      <c r="AA996" s="46"/>
      <c r="AB996" s="46"/>
      <c r="AC996" s="46" t="str">
        <f t="shared" si="88"/>
        <v/>
      </c>
      <c r="AD996" s="46"/>
      <c r="AE996" s="46"/>
      <c r="AF996" s="2111">
        <f t="shared" si="86"/>
        <v>2</v>
      </c>
      <c r="AG996" s="2111">
        <f t="shared" si="87"/>
        <v>0</v>
      </c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  <c r="BP996" s="46"/>
      <c r="BQ996" s="46"/>
      <c r="BR996" s="46"/>
      <c r="BS996" s="46"/>
      <c r="BT996" s="46"/>
      <c r="BU996" s="46"/>
      <c r="BV996" s="46"/>
      <c r="BW996" s="46"/>
      <c r="BX996" s="46"/>
      <c r="BY996" s="46"/>
      <c r="BZ996" s="46"/>
      <c r="CA996" s="46"/>
      <c r="CB996" s="46"/>
      <c r="CC996" s="46"/>
      <c r="CD996" s="46"/>
      <c r="CE996" s="46"/>
      <c r="CF996" s="46"/>
      <c r="CG996" s="46"/>
      <c r="CH996" s="46"/>
      <c r="CI996" s="46"/>
      <c r="CJ996" s="46"/>
      <c r="CK996" s="46"/>
      <c r="CL996" s="46"/>
      <c r="CM996" s="46"/>
      <c r="CN996" s="46"/>
      <c r="CO996" s="46"/>
      <c r="CP996" s="46"/>
      <c r="CQ996" s="46"/>
      <c r="CR996" s="46"/>
      <c r="CS996" s="46"/>
      <c r="CT996" s="46"/>
      <c r="CU996" s="46"/>
      <c r="CV996" s="46"/>
      <c r="CW996" s="46"/>
      <c r="CX996" s="46"/>
      <c r="CY996" s="46"/>
      <c r="CZ996" s="46"/>
      <c r="DA996" s="46"/>
      <c r="DB996" s="46"/>
      <c r="DC996" s="46"/>
      <c r="DD996" s="46"/>
      <c r="DE996" s="46"/>
      <c r="DF996" s="46"/>
      <c r="DG996" s="46"/>
      <c r="DH996" s="46"/>
      <c r="DI996" s="46"/>
      <c r="DJ996" s="46"/>
      <c r="DK996" s="46"/>
      <c r="DL996" s="46"/>
      <c r="DM996" s="46"/>
      <c r="DN996" s="46"/>
      <c r="DO996" s="46"/>
      <c r="DP996" s="46"/>
      <c r="DQ996" s="46"/>
      <c r="DR996" s="46"/>
      <c r="DS996" s="46"/>
      <c r="DT996" s="46"/>
      <c r="DU996" s="46"/>
      <c r="DV996" s="46"/>
      <c r="DW996" s="46"/>
      <c r="DX996" s="46"/>
      <c r="DY996" s="46"/>
      <c r="DZ996" s="46"/>
      <c r="EA996" s="46"/>
      <c r="EB996" s="46"/>
      <c r="EC996" s="46"/>
      <c r="ED996" s="46"/>
      <c r="EE996" s="46"/>
      <c r="EF996" s="46"/>
      <c r="EG996" s="46"/>
      <c r="EH996" s="46"/>
      <c r="EI996" s="46"/>
      <c r="EJ996" s="46"/>
      <c r="EK996" s="46"/>
      <c r="EL996" s="46"/>
      <c r="EM996" s="46"/>
      <c r="EN996" s="46"/>
      <c r="EO996" s="46"/>
      <c r="EP996" s="46"/>
      <c r="EQ996" s="46"/>
      <c r="ER996" s="46"/>
      <c r="ES996" s="46"/>
      <c r="ET996" s="46"/>
      <c r="EU996" s="46"/>
      <c r="EV996" s="46"/>
      <c r="EW996" s="46"/>
      <c r="EX996" s="46"/>
      <c r="EY996" s="46"/>
      <c r="EZ996" s="46"/>
      <c r="FA996" s="46"/>
      <c r="FB996" s="46"/>
      <c r="FC996" s="46"/>
      <c r="FD996" s="46"/>
      <c r="FE996" s="46"/>
      <c r="FF996" s="46"/>
      <c r="FG996" s="46"/>
      <c r="FH996" s="46"/>
      <c r="FI996" s="46"/>
      <c r="FJ996" s="46"/>
      <c r="FK996" s="46"/>
      <c r="FL996" s="46"/>
      <c r="FM996" s="46"/>
      <c r="FN996" s="46"/>
      <c r="FO996" s="46"/>
      <c r="FP996" s="46"/>
      <c r="FQ996" s="46"/>
      <c r="FR996" s="46"/>
      <c r="FS996" s="46"/>
      <c r="FT996" s="46"/>
      <c r="FU996" s="46"/>
      <c r="FV996" s="46"/>
      <c r="FW996" s="46"/>
      <c r="FX996" s="46"/>
      <c r="FY996" s="46"/>
      <c r="FZ996" s="46"/>
      <c r="GA996" s="46"/>
      <c r="GB996" s="46"/>
      <c r="GC996" s="46"/>
      <c r="GD996" s="46"/>
      <c r="GE996" s="46"/>
      <c r="GF996" s="46"/>
      <c r="GG996" s="46"/>
      <c r="GH996" s="46"/>
      <c r="GI996" s="46"/>
      <c r="GJ996" s="46"/>
      <c r="GK996" s="46"/>
      <c r="GL996" s="46"/>
      <c r="GM996" s="46"/>
      <c r="GN996" s="46"/>
      <c r="GO996" s="46"/>
      <c r="GP996" s="46"/>
      <c r="GQ996" s="46"/>
      <c r="GR996" s="46"/>
      <c r="GS996" s="46"/>
      <c r="GT996" s="46"/>
      <c r="GU996" s="46"/>
      <c r="GV996" s="46"/>
      <c r="GW996" s="46"/>
      <c r="GX996" s="46"/>
      <c r="GY996" s="46"/>
      <c r="GZ996" s="46"/>
      <c r="HA996" s="46"/>
      <c r="HB996" s="46"/>
      <c r="HC996" s="46"/>
      <c r="HD996" s="46"/>
      <c r="HE996" s="46"/>
      <c r="HF996" s="46"/>
      <c r="HG996" s="46"/>
      <c r="HH996" s="46"/>
      <c r="HI996" s="46"/>
      <c r="HJ996" s="46"/>
      <c r="HK996" s="46"/>
      <c r="HL996" s="46"/>
      <c r="HM996" s="46"/>
      <c r="HN996" s="46"/>
      <c r="HO996" s="46"/>
      <c r="HP996" s="46"/>
      <c r="HQ996" s="46"/>
      <c r="HR996" s="46"/>
      <c r="HS996" s="46"/>
      <c r="HT996" s="46"/>
      <c r="HU996" s="46"/>
      <c r="HV996" s="46"/>
      <c r="HW996" s="46"/>
      <c r="HX996" s="46"/>
      <c r="HY996" s="46"/>
      <c r="HZ996" s="46"/>
      <c r="IA996" s="46"/>
      <c r="IB996" s="46"/>
      <c r="IC996" s="46"/>
      <c r="ID996" s="46"/>
      <c r="IE996" s="46"/>
      <c r="IF996" s="46"/>
      <c r="IG996" s="46"/>
      <c r="IH996" s="46"/>
      <c r="II996" s="46"/>
      <c r="IJ996" s="46"/>
      <c r="IK996" s="46"/>
      <c r="IL996" s="46"/>
      <c r="IM996" s="46"/>
      <c r="IN996" s="46"/>
      <c r="IO996" s="46"/>
      <c r="IP996" s="46"/>
      <c r="IQ996" s="46"/>
      <c r="IR996" s="46"/>
      <c r="IS996" s="46"/>
      <c r="IT996" s="46"/>
      <c r="IU996" s="46"/>
      <c r="IV996" s="46"/>
      <c r="IW996" s="46"/>
      <c r="IX996" s="46"/>
      <c r="IY996" s="46"/>
      <c r="IZ996" s="46"/>
      <c r="JA996" s="46"/>
      <c r="JB996" s="46"/>
      <c r="JC996" s="46"/>
      <c r="JD996" s="46"/>
      <c r="JE996" s="46"/>
    </row>
    <row r="997" spans="1:265" s="7" customFormat="1" ht="15" customHeight="1" thickBot="1" x14ac:dyDescent="0.25">
      <c r="A997" s="790"/>
      <c r="B997" s="66" t="s">
        <v>552</v>
      </c>
      <c r="C997" s="74"/>
      <c r="D997" s="910" t="s">
        <v>628</v>
      </c>
      <c r="E997" s="879"/>
      <c r="F997" s="465"/>
      <c r="G997" s="466"/>
      <c r="H997" s="792" t="s">
        <v>1016</v>
      </c>
      <c r="I997" s="792" t="s">
        <v>1017</v>
      </c>
      <c r="J997" s="546"/>
      <c r="K997" s="799" t="s">
        <v>1413</v>
      </c>
      <c r="L997" s="799" t="s">
        <v>97</v>
      </c>
      <c r="M997" s="811">
        <v>4</v>
      </c>
      <c r="N997" s="811" t="s">
        <v>1557</v>
      </c>
      <c r="O997" s="799" t="s">
        <v>402</v>
      </c>
      <c r="P997" s="2159">
        <f t="shared" si="85"/>
        <v>2</v>
      </c>
      <c r="Q997" s="801">
        <v>2</v>
      </c>
      <c r="R997" s="802"/>
      <c r="S997" s="802"/>
      <c r="T997" s="802"/>
      <c r="U997" s="802"/>
      <c r="V997" s="802"/>
      <c r="W997" s="803"/>
      <c r="X997" s="79"/>
      <c r="Y997" s="79"/>
      <c r="Z997" s="63"/>
      <c r="AA997" s="46"/>
      <c r="AB997" s="46"/>
      <c r="AC997" s="46" t="str">
        <f t="shared" si="88"/>
        <v/>
      </c>
      <c r="AD997" s="46"/>
      <c r="AE997" s="46"/>
      <c r="AF997" s="2111">
        <f t="shared" si="86"/>
        <v>2</v>
      </c>
      <c r="AG997" s="2111">
        <f t="shared" si="87"/>
        <v>0</v>
      </c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  <c r="BP997" s="46"/>
      <c r="BQ997" s="46"/>
      <c r="BR997" s="46"/>
      <c r="BS997" s="46"/>
      <c r="BT997" s="46"/>
      <c r="BU997" s="46"/>
      <c r="BV997" s="46"/>
      <c r="BW997" s="46"/>
      <c r="BX997" s="46"/>
      <c r="BY997" s="46"/>
      <c r="BZ997" s="46"/>
      <c r="CA997" s="46"/>
      <c r="CB997" s="46"/>
      <c r="CC997" s="46"/>
      <c r="CD997" s="46"/>
      <c r="CE997" s="46"/>
      <c r="CF997" s="46"/>
      <c r="CG997" s="46"/>
      <c r="CH997" s="46"/>
      <c r="CI997" s="46"/>
      <c r="CJ997" s="46"/>
      <c r="CK997" s="46"/>
      <c r="CL997" s="46"/>
      <c r="CM997" s="46"/>
      <c r="CN997" s="46"/>
      <c r="CO997" s="46"/>
      <c r="CP997" s="46"/>
      <c r="CQ997" s="46"/>
      <c r="CR997" s="46"/>
      <c r="CS997" s="46"/>
      <c r="CT997" s="46"/>
      <c r="CU997" s="46"/>
      <c r="CV997" s="46"/>
      <c r="CW997" s="46"/>
      <c r="CX997" s="46"/>
      <c r="CY997" s="46"/>
      <c r="CZ997" s="46"/>
      <c r="DA997" s="46"/>
      <c r="DB997" s="46"/>
      <c r="DC997" s="46"/>
      <c r="DD997" s="46"/>
      <c r="DE997" s="46"/>
      <c r="DF997" s="46"/>
      <c r="DG997" s="46"/>
      <c r="DH997" s="46"/>
      <c r="DI997" s="46"/>
      <c r="DJ997" s="46"/>
      <c r="DK997" s="46"/>
      <c r="DL997" s="46"/>
      <c r="DM997" s="46"/>
      <c r="DN997" s="46"/>
      <c r="DO997" s="46"/>
      <c r="DP997" s="46"/>
      <c r="DQ997" s="46"/>
      <c r="DR997" s="46"/>
      <c r="DS997" s="46"/>
      <c r="DT997" s="46"/>
      <c r="DU997" s="46"/>
      <c r="DV997" s="46"/>
      <c r="DW997" s="46"/>
      <c r="DX997" s="46"/>
      <c r="DY997" s="46"/>
      <c r="DZ997" s="46"/>
      <c r="EA997" s="46"/>
      <c r="EB997" s="46"/>
      <c r="EC997" s="46"/>
      <c r="ED997" s="46"/>
      <c r="EE997" s="46"/>
      <c r="EF997" s="46"/>
      <c r="EG997" s="46"/>
      <c r="EH997" s="46"/>
      <c r="EI997" s="46"/>
      <c r="EJ997" s="46"/>
      <c r="EK997" s="46"/>
      <c r="EL997" s="46"/>
      <c r="EM997" s="46"/>
      <c r="EN997" s="46"/>
      <c r="EO997" s="46"/>
      <c r="EP997" s="46"/>
      <c r="EQ997" s="46"/>
      <c r="ER997" s="46"/>
      <c r="ES997" s="46"/>
      <c r="ET997" s="46"/>
      <c r="EU997" s="46"/>
      <c r="EV997" s="46"/>
      <c r="EW997" s="46"/>
      <c r="EX997" s="46"/>
      <c r="EY997" s="46"/>
      <c r="EZ997" s="46"/>
      <c r="FA997" s="46"/>
      <c r="FB997" s="46"/>
      <c r="FC997" s="46"/>
      <c r="FD997" s="46"/>
      <c r="FE997" s="46"/>
      <c r="FF997" s="46"/>
      <c r="FG997" s="46"/>
      <c r="FH997" s="46"/>
      <c r="FI997" s="46"/>
      <c r="FJ997" s="46"/>
      <c r="FK997" s="46"/>
      <c r="FL997" s="46"/>
      <c r="FM997" s="46"/>
      <c r="FN997" s="46"/>
      <c r="FO997" s="46"/>
      <c r="FP997" s="46"/>
      <c r="FQ997" s="46"/>
      <c r="FR997" s="46"/>
      <c r="FS997" s="46"/>
      <c r="FT997" s="46"/>
      <c r="FU997" s="46"/>
      <c r="FV997" s="46"/>
      <c r="FW997" s="46"/>
      <c r="FX997" s="46"/>
      <c r="FY997" s="46"/>
      <c r="FZ997" s="46"/>
      <c r="GA997" s="46"/>
      <c r="GB997" s="46"/>
      <c r="GC997" s="46"/>
      <c r="GD997" s="46"/>
      <c r="GE997" s="46"/>
      <c r="GF997" s="46"/>
      <c r="GG997" s="46"/>
      <c r="GH997" s="46"/>
      <c r="GI997" s="46"/>
      <c r="GJ997" s="46"/>
      <c r="GK997" s="46"/>
      <c r="GL997" s="46"/>
      <c r="GM997" s="46"/>
      <c r="GN997" s="46"/>
      <c r="GO997" s="46"/>
      <c r="GP997" s="46"/>
      <c r="GQ997" s="46"/>
      <c r="GR997" s="46"/>
      <c r="GS997" s="46"/>
      <c r="GT997" s="46"/>
      <c r="GU997" s="46"/>
      <c r="GV997" s="46"/>
      <c r="GW997" s="46"/>
      <c r="GX997" s="46"/>
      <c r="GY997" s="46"/>
      <c r="GZ997" s="46"/>
      <c r="HA997" s="46"/>
      <c r="HB997" s="46"/>
      <c r="HC997" s="46"/>
      <c r="HD997" s="46"/>
      <c r="HE997" s="46"/>
      <c r="HF997" s="46"/>
      <c r="HG997" s="46"/>
      <c r="HH997" s="46"/>
      <c r="HI997" s="46"/>
      <c r="HJ997" s="46"/>
      <c r="HK997" s="46"/>
      <c r="HL997" s="46"/>
      <c r="HM997" s="46"/>
      <c r="HN997" s="46"/>
      <c r="HO997" s="46"/>
      <c r="HP997" s="46"/>
      <c r="HQ997" s="46"/>
      <c r="HR997" s="46"/>
      <c r="HS997" s="46"/>
      <c r="HT997" s="46"/>
      <c r="HU997" s="46"/>
      <c r="HV997" s="46"/>
      <c r="HW997" s="46"/>
      <c r="HX997" s="46"/>
      <c r="HY997" s="46"/>
      <c r="HZ997" s="46"/>
      <c r="IA997" s="46"/>
      <c r="IB997" s="46"/>
      <c r="IC997" s="46"/>
      <c r="ID997" s="46"/>
      <c r="IE997" s="46"/>
      <c r="IF997" s="46"/>
      <c r="IG997" s="46"/>
      <c r="IH997" s="46"/>
      <c r="II997" s="46"/>
      <c r="IJ997" s="46"/>
      <c r="IK997" s="46"/>
      <c r="IL997" s="46"/>
      <c r="IM997" s="46"/>
      <c r="IN997" s="46"/>
      <c r="IO997" s="46"/>
      <c r="IP997" s="46"/>
      <c r="IQ997" s="46"/>
      <c r="IR997" s="46"/>
      <c r="IS997" s="46"/>
      <c r="IT997" s="46"/>
      <c r="IU997" s="46"/>
      <c r="IV997" s="46"/>
      <c r="IW997" s="46"/>
      <c r="IX997" s="46"/>
      <c r="IY997" s="46"/>
      <c r="IZ997" s="46"/>
      <c r="JA997" s="46"/>
      <c r="JB997" s="46"/>
      <c r="JC997" s="46"/>
      <c r="JD997" s="46"/>
      <c r="JE997" s="46"/>
    </row>
    <row r="998" spans="1:265" s="7" customFormat="1" ht="15" customHeight="1" thickBot="1" x14ac:dyDescent="0.25">
      <c r="A998" s="790"/>
      <c r="B998" s="66" t="s">
        <v>552</v>
      </c>
      <c r="C998" s="74"/>
      <c r="D998" s="910" t="s">
        <v>628</v>
      </c>
      <c r="E998" s="879"/>
      <c r="F998" s="465"/>
      <c r="G998" s="466"/>
      <c r="H998" s="792" t="s">
        <v>1016</v>
      </c>
      <c r="I998" s="792" t="s">
        <v>1017</v>
      </c>
      <c r="J998" s="1756" t="s">
        <v>1424</v>
      </c>
      <c r="K998" s="212" t="s">
        <v>1505</v>
      </c>
      <c r="L998" s="799"/>
      <c r="M998" s="811"/>
      <c r="N998" s="811"/>
      <c r="O998" s="799"/>
      <c r="P998" s="2159">
        <f t="shared" si="85"/>
        <v>0</v>
      </c>
      <c r="Q998" s="801"/>
      <c r="R998" s="802"/>
      <c r="S998" s="802">
        <v>4</v>
      </c>
      <c r="T998" s="802"/>
      <c r="U998" s="802"/>
      <c r="V998" s="802"/>
      <c r="W998" s="803"/>
      <c r="X998" s="79"/>
      <c r="Y998" s="79"/>
      <c r="Z998" s="63"/>
      <c r="AA998" s="46"/>
      <c r="AB998" s="46"/>
      <c r="AC998" s="46" t="str">
        <f t="shared" si="88"/>
        <v/>
      </c>
      <c r="AD998" s="46"/>
      <c r="AE998" s="46"/>
      <c r="AF998" s="2111">
        <f t="shared" si="86"/>
        <v>0</v>
      </c>
      <c r="AG998" s="2111">
        <f t="shared" si="87"/>
        <v>4</v>
      </c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  <c r="BP998" s="46"/>
      <c r="BQ998" s="46"/>
      <c r="BR998" s="46"/>
      <c r="BS998" s="46"/>
      <c r="BT998" s="46"/>
      <c r="BU998" s="46"/>
      <c r="BV998" s="46"/>
      <c r="BW998" s="46"/>
      <c r="BX998" s="46"/>
      <c r="BY998" s="46"/>
      <c r="BZ998" s="46"/>
      <c r="CA998" s="46"/>
      <c r="CB998" s="46"/>
      <c r="CC998" s="46"/>
      <c r="CD998" s="46"/>
      <c r="CE998" s="46"/>
      <c r="CF998" s="46"/>
      <c r="CG998" s="46"/>
      <c r="CH998" s="46"/>
      <c r="CI998" s="46"/>
      <c r="CJ998" s="46"/>
      <c r="CK998" s="46"/>
      <c r="CL998" s="46"/>
      <c r="CM998" s="46"/>
      <c r="CN998" s="46"/>
      <c r="CO998" s="46"/>
      <c r="CP998" s="46"/>
      <c r="CQ998" s="46"/>
      <c r="CR998" s="46"/>
      <c r="CS998" s="46"/>
      <c r="CT998" s="46"/>
      <c r="CU998" s="46"/>
      <c r="CV998" s="46"/>
      <c r="CW998" s="46"/>
      <c r="CX998" s="46"/>
      <c r="CY998" s="46"/>
      <c r="CZ998" s="46"/>
      <c r="DA998" s="46"/>
      <c r="DB998" s="46"/>
      <c r="DC998" s="46"/>
      <c r="DD998" s="46"/>
      <c r="DE998" s="46"/>
      <c r="DF998" s="46"/>
      <c r="DG998" s="46"/>
      <c r="DH998" s="46"/>
      <c r="DI998" s="46"/>
      <c r="DJ998" s="46"/>
      <c r="DK998" s="46"/>
      <c r="DL998" s="46"/>
      <c r="DM998" s="46"/>
      <c r="DN998" s="46"/>
      <c r="DO998" s="46"/>
      <c r="DP998" s="46"/>
      <c r="DQ998" s="46"/>
      <c r="DR998" s="46"/>
      <c r="DS998" s="46"/>
      <c r="DT998" s="46"/>
      <c r="DU998" s="46"/>
      <c r="DV998" s="46"/>
      <c r="DW998" s="46"/>
      <c r="DX998" s="46"/>
      <c r="DY998" s="46"/>
      <c r="DZ998" s="46"/>
      <c r="EA998" s="46"/>
      <c r="EB998" s="46"/>
      <c r="EC998" s="46"/>
      <c r="ED998" s="46"/>
      <c r="EE998" s="46"/>
      <c r="EF998" s="46"/>
      <c r="EG998" s="46"/>
      <c r="EH998" s="46"/>
      <c r="EI998" s="46"/>
      <c r="EJ998" s="46"/>
      <c r="EK998" s="46"/>
      <c r="EL998" s="46"/>
      <c r="EM998" s="46"/>
      <c r="EN998" s="46"/>
      <c r="EO998" s="46"/>
      <c r="EP998" s="46"/>
      <c r="EQ998" s="46"/>
      <c r="ER998" s="46"/>
      <c r="ES998" s="46"/>
      <c r="ET998" s="46"/>
      <c r="EU998" s="46"/>
      <c r="EV998" s="46"/>
      <c r="EW998" s="46"/>
      <c r="EX998" s="46"/>
      <c r="EY998" s="46"/>
      <c r="EZ998" s="46"/>
      <c r="FA998" s="46"/>
      <c r="FB998" s="46"/>
      <c r="FC998" s="46"/>
      <c r="FD998" s="46"/>
      <c r="FE998" s="46"/>
      <c r="FF998" s="46"/>
      <c r="FG998" s="46"/>
      <c r="FH998" s="46"/>
      <c r="FI998" s="46"/>
      <c r="FJ998" s="46"/>
      <c r="FK998" s="46"/>
      <c r="FL998" s="46"/>
      <c r="FM998" s="46"/>
      <c r="FN998" s="46"/>
      <c r="FO998" s="46"/>
      <c r="FP998" s="46"/>
      <c r="FQ998" s="46"/>
      <c r="FR998" s="46"/>
      <c r="FS998" s="46"/>
      <c r="FT998" s="46"/>
      <c r="FU998" s="46"/>
      <c r="FV998" s="46"/>
      <c r="FW998" s="46"/>
      <c r="FX998" s="46"/>
      <c r="FY998" s="46"/>
      <c r="FZ998" s="46"/>
      <c r="GA998" s="46"/>
      <c r="GB998" s="46"/>
      <c r="GC998" s="46"/>
      <c r="GD998" s="46"/>
      <c r="GE998" s="46"/>
      <c r="GF998" s="46"/>
      <c r="GG998" s="46"/>
      <c r="GH998" s="46"/>
      <c r="GI998" s="46"/>
      <c r="GJ998" s="46"/>
      <c r="GK998" s="46"/>
      <c r="GL998" s="46"/>
      <c r="GM998" s="46"/>
      <c r="GN998" s="46"/>
      <c r="GO998" s="46"/>
      <c r="GP998" s="46"/>
      <c r="GQ998" s="46"/>
      <c r="GR998" s="46"/>
      <c r="GS998" s="46"/>
      <c r="GT998" s="46"/>
      <c r="GU998" s="46"/>
      <c r="GV998" s="46"/>
      <c r="GW998" s="46"/>
      <c r="GX998" s="46"/>
      <c r="GY998" s="46"/>
      <c r="GZ998" s="46"/>
      <c r="HA998" s="46"/>
      <c r="HB998" s="46"/>
      <c r="HC998" s="46"/>
      <c r="HD998" s="46"/>
      <c r="HE998" s="46"/>
      <c r="HF998" s="46"/>
      <c r="HG998" s="46"/>
      <c r="HH998" s="46"/>
      <c r="HI998" s="46"/>
      <c r="HJ998" s="46"/>
      <c r="HK998" s="46"/>
      <c r="HL998" s="46"/>
      <c r="HM998" s="46"/>
      <c r="HN998" s="46"/>
      <c r="HO998" s="46"/>
      <c r="HP998" s="46"/>
      <c r="HQ998" s="46"/>
      <c r="HR998" s="46"/>
      <c r="HS998" s="46"/>
      <c r="HT998" s="46"/>
      <c r="HU998" s="46"/>
      <c r="HV998" s="46"/>
      <c r="HW998" s="46"/>
      <c r="HX998" s="46"/>
      <c r="HY998" s="46"/>
      <c r="HZ998" s="46"/>
      <c r="IA998" s="46"/>
      <c r="IB998" s="46"/>
      <c r="IC998" s="46"/>
      <c r="ID998" s="46"/>
      <c r="IE998" s="46"/>
      <c r="IF998" s="46"/>
      <c r="IG998" s="46"/>
      <c r="IH998" s="46"/>
      <c r="II998" s="46"/>
      <c r="IJ998" s="46"/>
      <c r="IK998" s="46"/>
      <c r="IL998" s="46"/>
      <c r="IM998" s="46"/>
      <c r="IN998" s="46"/>
      <c r="IO998" s="46"/>
      <c r="IP998" s="46"/>
      <c r="IQ998" s="46"/>
      <c r="IR998" s="46"/>
      <c r="IS998" s="46"/>
      <c r="IT998" s="46"/>
      <c r="IU998" s="46"/>
      <c r="IV998" s="46"/>
      <c r="IW998" s="46"/>
      <c r="IX998" s="46"/>
      <c r="IY998" s="46"/>
      <c r="IZ998" s="46"/>
      <c r="JA998" s="46"/>
      <c r="JB998" s="46"/>
      <c r="JC998" s="46"/>
      <c r="JD998" s="46"/>
      <c r="JE998" s="46"/>
    </row>
    <row r="999" spans="1:265" s="7" customFormat="1" ht="15" customHeight="1" thickBot="1" x14ac:dyDescent="0.25">
      <c r="A999" s="790"/>
      <c r="B999" s="66" t="s">
        <v>552</v>
      </c>
      <c r="C999" s="74"/>
      <c r="D999" s="910" t="s">
        <v>628</v>
      </c>
      <c r="E999" s="879"/>
      <c r="F999" s="465"/>
      <c r="G999" s="466"/>
      <c r="H999" s="792" t="s">
        <v>1016</v>
      </c>
      <c r="I999" s="792" t="s">
        <v>1017</v>
      </c>
      <c r="J999" s="1756" t="s">
        <v>1424</v>
      </c>
      <c r="K999" s="212" t="s">
        <v>1506</v>
      </c>
      <c r="L999" s="799"/>
      <c r="M999" s="811"/>
      <c r="N999" s="811"/>
      <c r="O999" s="799"/>
      <c r="P999" s="2159">
        <f t="shared" si="85"/>
        <v>0</v>
      </c>
      <c r="Q999" s="801"/>
      <c r="R999" s="802"/>
      <c r="S999" s="802">
        <v>2</v>
      </c>
      <c r="T999" s="802"/>
      <c r="U999" s="802"/>
      <c r="V999" s="802"/>
      <c r="W999" s="803"/>
      <c r="X999" s="79"/>
      <c r="Y999" s="79"/>
      <c r="Z999" s="63"/>
      <c r="AA999" s="46"/>
      <c r="AB999" s="46"/>
      <c r="AC999" s="46" t="str">
        <f t="shared" si="88"/>
        <v/>
      </c>
      <c r="AD999" s="46"/>
      <c r="AE999" s="46"/>
      <c r="AF999" s="2111">
        <f t="shared" si="86"/>
        <v>0</v>
      </c>
      <c r="AG999" s="2111">
        <f t="shared" si="87"/>
        <v>2</v>
      </c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  <c r="BP999" s="46"/>
      <c r="BQ999" s="46"/>
      <c r="BR999" s="46"/>
      <c r="BS999" s="46"/>
      <c r="BT999" s="46"/>
      <c r="BU999" s="46"/>
      <c r="BV999" s="46"/>
      <c r="BW999" s="46"/>
      <c r="BX999" s="46"/>
      <c r="BY999" s="46"/>
      <c r="BZ999" s="46"/>
      <c r="CA999" s="46"/>
      <c r="CB999" s="46"/>
      <c r="CC999" s="46"/>
      <c r="CD999" s="46"/>
      <c r="CE999" s="46"/>
      <c r="CF999" s="46"/>
      <c r="CG999" s="46"/>
      <c r="CH999" s="46"/>
      <c r="CI999" s="46"/>
      <c r="CJ999" s="46"/>
      <c r="CK999" s="46"/>
      <c r="CL999" s="46"/>
      <c r="CM999" s="46"/>
      <c r="CN999" s="46"/>
      <c r="CO999" s="46"/>
      <c r="CP999" s="46"/>
      <c r="CQ999" s="46"/>
      <c r="CR999" s="46"/>
      <c r="CS999" s="46"/>
      <c r="CT999" s="46"/>
      <c r="CU999" s="46"/>
      <c r="CV999" s="46"/>
      <c r="CW999" s="46"/>
      <c r="CX999" s="46"/>
      <c r="CY999" s="46"/>
      <c r="CZ999" s="46"/>
      <c r="DA999" s="46"/>
      <c r="DB999" s="46"/>
      <c r="DC999" s="46"/>
      <c r="DD999" s="46"/>
      <c r="DE999" s="46"/>
      <c r="DF999" s="46"/>
      <c r="DG999" s="46"/>
      <c r="DH999" s="46"/>
      <c r="DI999" s="46"/>
      <c r="DJ999" s="46"/>
      <c r="DK999" s="46"/>
      <c r="DL999" s="46"/>
      <c r="DM999" s="46"/>
      <c r="DN999" s="46"/>
      <c r="DO999" s="46"/>
      <c r="DP999" s="46"/>
      <c r="DQ999" s="46"/>
      <c r="DR999" s="46"/>
      <c r="DS999" s="46"/>
      <c r="DT999" s="46"/>
      <c r="DU999" s="46"/>
      <c r="DV999" s="46"/>
      <c r="DW999" s="46"/>
      <c r="DX999" s="46"/>
      <c r="DY999" s="46"/>
      <c r="DZ999" s="46"/>
      <c r="EA999" s="46"/>
      <c r="EB999" s="46"/>
      <c r="EC999" s="46"/>
      <c r="ED999" s="46"/>
      <c r="EE999" s="46"/>
      <c r="EF999" s="46"/>
      <c r="EG999" s="46"/>
      <c r="EH999" s="46"/>
      <c r="EI999" s="46"/>
      <c r="EJ999" s="46"/>
      <c r="EK999" s="46"/>
      <c r="EL999" s="46"/>
      <c r="EM999" s="46"/>
      <c r="EN999" s="46"/>
      <c r="EO999" s="46"/>
      <c r="EP999" s="46"/>
      <c r="EQ999" s="46"/>
      <c r="ER999" s="46"/>
      <c r="ES999" s="46"/>
      <c r="ET999" s="46"/>
      <c r="EU999" s="46"/>
      <c r="EV999" s="46"/>
      <c r="EW999" s="46"/>
      <c r="EX999" s="46"/>
      <c r="EY999" s="46"/>
      <c r="EZ999" s="46"/>
      <c r="FA999" s="46"/>
      <c r="FB999" s="46"/>
      <c r="FC999" s="46"/>
      <c r="FD999" s="46"/>
      <c r="FE999" s="46"/>
      <c r="FF999" s="46"/>
      <c r="FG999" s="46"/>
      <c r="FH999" s="46"/>
      <c r="FI999" s="46"/>
      <c r="FJ999" s="46"/>
      <c r="FK999" s="46"/>
      <c r="FL999" s="46"/>
      <c r="FM999" s="46"/>
      <c r="FN999" s="46"/>
      <c r="FO999" s="46"/>
      <c r="FP999" s="46"/>
      <c r="FQ999" s="46"/>
      <c r="FR999" s="46"/>
      <c r="FS999" s="46"/>
      <c r="FT999" s="46"/>
      <c r="FU999" s="46"/>
      <c r="FV999" s="46"/>
      <c r="FW999" s="46"/>
      <c r="FX999" s="46"/>
      <c r="FY999" s="46"/>
      <c r="FZ999" s="46"/>
      <c r="GA999" s="46"/>
      <c r="GB999" s="46"/>
      <c r="GC999" s="46"/>
      <c r="GD999" s="46"/>
      <c r="GE999" s="46"/>
      <c r="GF999" s="46"/>
      <c r="GG999" s="46"/>
      <c r="GH999" s="46"/>
      <c r="GI999" s="46"/>
      <c r="GJ999" s="46"/>
      <c r="GK999" s="46"/>
      <c r="GL999" s="46"/>
      <c r="GM999" s="46"/>
      <c r="GN999" s="46"/>
      <c r="GO999" s="46"/>
      <c r="GP999" s="46"/>
      <c r="GQ999" s="46"/>
      <c r="GR999" s="46"/>
      <c r="GS999" s="46"/>
      <c r="GT999" s="46"/>
      <c r="GU999" s="46"/>
      <c r="GV999" s="46"/>
      <c r="GW999" s="46"/>
      <c r="GX999" s="46"/>
      <c r="GY999" s="46"/>
      <c r="GZ999" s="46"/>
      <c r="HA999" s="46"/>
      <c r="HB999" s="46"/>
      <c r="HC999" s="46"/>
      <c r="HD999" s="46"/>
      <c r="HE999" s="46"/>
      <c r="HF999" s="46"/>
      <c r="HG999" s="46"/>
      <c r="HH999" s="46"/>
      <c r="HI999" s="46"/>
      <c r="HJ999" s="46"/>
      <c r="HK999" s="46"/>
      <c r="HL999" s="46"/>
      <c r="HM999" s="46"/>
      <c r="HN999" s="46"/>
      <c r="HO999" s="46"/>
      <c r="HP999" s="46"/>
      <c r="HQ999" s="46"/>
      <c r="HR999" s="46"/>
      <c r="HS999" s="46"/>
      <c r="HT999" s="46"/>
      <c r="HU999" s="46"/>
      <c r="HV999" s="46"/>
      <c r="HW999" s="46"/>
      <c r="HX999" s="46"/>
      <c r="HY999" s="46"/>
      <c r="HZ999" s="46"/>
      <c r="IA999" s="46"/>
      <c r="IB999" s="46"/>
      <c r="IC999" s="46"/>
      <c r="ID999" s="46"/>
      <c r="IE999" s="46"/>
      <c r="IF999" s="46"/>
      <c r="IG999" s="46"/>
      <c r="IH999" s="46"/>
      <c r="II999" s="46"/>
      <c r="IJ999" s="46"/>
      <c r="IK999" s="46"/>
      <c r="IL999" s="46"/>
      <c r="IM999" s="46"/>
      <c r="IN999" s="46"/>
      <c r="IO999" s="46"/>
      <c r="IP999" s="46"/>
      <c r="IQ999" s="46"/>
      <c r="IR999" s="46"/>
      <c r="IS999" s="46"/>
      <c r="IT999" s="46"/>
      <c r="IU999" s="46"/>
      <c r="IV999" s="46"/>
      <c r="IW999" s="46"/>
      <c r="IX999" s="46"/>
      <c r="IY999" s="46"/>
      <c r="IZ999" s="46"/>
      <c r="JA999" s="46"/>
      <c r="JB999" s="46"/>
      <c r="JC999" s="46"/>
      <c r="JD999" s="46"/>
      <c r="JE999" s="46"/>
    </row>
    <row r="1000" spans="1:265" s="7" customFormat="1" ht="15" customHeight="1" thickBot="1" x14ac:dyDescent="0.25">
      <c r="A1000" s="790"/>
      <c r="B1000" s="66" t="s">
        <v>552</v>
      </c>
      <c r="C1000" s="74"/>
      <c r="D1000" s="910" t="s">
        <v>628</v>
      </c>
      <c r="E1000" s="879"/>
      <c r="F1000" s="465"/>
      <c r="G1000" s="466"/>
      <c r="H1000" s="792" t="s">
        <v>539</v>
      </c>
      <c r="I1000" s="792" t="s">
        <v>1017</v>
      </c>
      <c r="J1000" s="1768" t="s">
        <v>1424</v>
      </c>
      <c r="K1000" s="799" t="s">
        <v>1507</v>
      </c>
      <c r="L1000" s="799"/>
      <c r="M1000" s="811"/>
      <c r="N1000" s="811"/>
      <c r="O1000" s="799"/>
      <c r="P1000" s="2159">
        <f t="shared" si="85"/>
        <v>0</v>
      </c>
      <c r="Q1000" s="801"/>
      <c r="R1000" s="802"/>
      <c r="S1000" s="802"/>
      <c r="T1000" s="802"/>
      <c r="U1000" s="802"/>
      <c r="V1000" s="802"/>
      <c r="W1000" s="803">
        <v>5</v>
      </c>
      <c r="X1000" s="79"/>
      <c r="Y1000" s="79"/>
      <c r="Z1000" s="63"/>
      <c r="AA1000" s="46"/>
      <c r="AB1000" s="46"/>
      <c r="AC1000" s="46" t="str">
        <f t="shared" si="88"/>
        <v/>
      </c>
      <c r="AD1000" s="46"/>
      <c r="AE1000" s="46"/>
      <c r="AF1000" s="2111">
        <f t="shared" si="86"/>
        <v>0</v>
      </c>
      <c r="AG1000" s="2111">
        <f t="shared" si="87"/>
        <v>5</v>
      </c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  <c r="BP1000" s="46"/>
      <c r="BQ1000" s="46"/>
      <c r="BR1000" s="46"/>
      <c r="BS1000" s="46"/>
      <c r="BT1000" s="46"/>
      <c r="BU1000" s="46"/>
      <c r="BV1000" s="46"/>
      <c r="BW1000" s="46"/>
      <c r="BX1000" s="46"/>
      <c r="BY1000" s="46"/>
      <c r="BZ1000" s="46"/>
      <c r="CA1000" s="46"/>
      <c r="CB1000" s="46"/>
      <c r="CC1000" s="46"/>
      <c r="CD1000" s="46"/>
      <c r="CE1000" s="46"/>
      <c r="CF1000" s="46"/>
      <c r="CG1000" s="46"/>
      <c r="CH1000" s="46"/>
      <c r="CI1000" s="46"/>
      <c r="CJ1000" s="46"/>
      <c r="CK1000" s="46"/>
      <c r="CL1000" s="46"/>
      <c r="CM1000" s="46"/>
      <c r="CN1000" s="46"/>
      <c r="CO1000" s="46"/>
      <c r="CP1000" s="46"/>
      <c r="CQ1000" s="46"/>
      <c r="CR1000" s="46"/>
      <c r="CS1000" s="46"/>
      <c r="CT1000" s="46"/>
      <c r="CU1000" s="46"/>
      <c r="CV1000" s="46"/>
      <c r="CW1000" s="46"/>
      <c r="CX1000" s="46"/>
      <c r="CY1000" s="46"/>
      <c r="CZ1000" s="46"/>
      <c r="DA1000" s="46"/>
      <c r="DB1000" s="46"/>
      <c r="DC1000" s="46"/>
      <c r="DD1000" s="46"/>
      <c r="DE1000" s="46"/>
      <c r="DF1000" s="46"/>
      <c r="DG1000" s="46"/>
      <c r="DH1000" s="46"/>
      <c r="DI1000" s="46"/>
      <c r="DJ1000" s="46"/>
      <c r="DK1000" s="46"/>
      <c r="DL1000" s="46"/>
      <c r="DM1000" s="46"/>
      <c r="DN1000" s="46"/>
      <c r="DO1000" s="46"/>
      <c r="DP1000" s="46"/>
      <c r="DQ1000" s="46"/>
      <c r="DR1000" s="46"/>
      <c r="DS1000" s="46"/>
      <c r="DT1000" s="46"/>
      <c r="DU1000" s="46"/>
      <c r="DV1000" s="46"/>
      <c r="DW1000" s="46"/>
      <c r="DX1000" s="46"/>
      <c r="DY1000" s="46"/>
      <c r="DZ1000" s="46"/>
      <c r="EA1000" s="46"/>
      <c r="EB1000" s="46"/>
      <c r="EC1000" s="46"/>
      <c r="ED1000" s="46"/>
      <c r="EE1000" s="46"/>
      <c r="EF1000" s="46"/>
      <c r="EG1000" s="46"/>
      <c r="EH1000" s="46"/>
      <c r="EI1000" s="46"/>
      <c r="EJ1000" s="46"/>
      <c r="EK1000" s="46"/>
      <c r="EL1000" s="46"/>
      <c r="EM1000" s="46"/>
      <c r="EN1000" s="46"/>
      <c r="EO1000" s="46"/>
      <c r="EP1000" s="46"/>
      <c r="EQ1000" s="46"/>
      <c r="ER1000" s="46"/>
      <c r="ES1000" s="46"/>
      <c r="ET1000" s="46"/>
      <c r="EU1000" s="46"/>
      <c r="EV1000" s="46"/>
      <c r="EW1000" s="46"/>
      <c r="EX1000" s="46"/>
      <c r="EY1000" s="46"/>
      <c r="EZ1000" s="46"/>
      <c r="FA1000" s="46"/>
      <c r="FB1000" s="46"/>
      <c r="FC1000" s="46"/>
      <c r="FD1000" s="46"/>
      <c r="FE1000" s="46"/>
      <c r="FF1000" s="46"/>
      <c r="FG1000" s="46"/>
      <c r="FH1000" s="46"/>
      <c r="FI1000" s="46"/>
      <c r="FJ1000" s="46"/>
      <c r="FK1000" s="46"/>
      <c r="FL1000" s="46"/>
      <c r="FM1000" s="46"/>
      <c r="FN1000" s="46"/>
      <c r="FO1000" s="46"/>
      <c r="FP1000" s="46"/>
      <c r="FQ1000" s="46"/>
      <c r="FR1000" s="46"/>
      <c r="FS1000" s="46"/>
      <c r="FT1000" s="46"/>
      <c r="FU1000" s="46"/>
      <c r="FV1000" s="46"/>
      <c r="FW1000" s="46"/>
      <c r="FX1000" s="46"/>
      <c r="FY1000" s="46"/>
      <c r="FZ1000" s="46"/>
      <c r="GA1000" s="46"/>
      <c r="GB1000" s="46"/>
      <c r="GC1000" s="46"/>
      <c r="GD1000" s="46"/>
      <c r="GE1000" s="46"/>
      <c r="GF1000" s="46"/>
      <c r="GG1000" s="46"/>
      <c r="GH1000" s="46"/>
      <c r="GI1000" s="46"/>
      <c r="GJ1000" s="46"/>
      <c r="GK1000" s="46"/>
      <c r="GL1000" s="46"/>
      <c r="GM1000" s="46"/>
      <c r="GN1000" s="46"/>
      <c r="GO1000" s="46"/>
      <c r="GP1000" s="46"/>
      <c r="GQ1000" s="46"/>
      <c r="GR1000" s="46"/>
      <c r="GS1000" s="46"/>
      <c r="GT1000" s="46"/>
      <c r="GU1000" s="46"/>
      <c r="GV1000" s="46"/>
      <c r="GW1000" s="46"/>
      <c r="GX1000" s="46"/>
      <c r="GY1000" s="46"/>
      <c r="GZ1000" s="46"/>
      <c r="HA1000" s="46"/>
      <c r="HB1000" s="46"/>
      <c r="HC1000" s="46"/>
      <c r="HD1000" s="46"/>
      <c r="HE1000" s="46"/>
      <c r="HF1000" s="46"/>
      <c r="HG1000" s="46"/>
      <c r="HH1000" s="46"/>
      <c r="HI1000" s="46"/>
      <c r="HJ1000" s="46"/>
      <c r="HK1000" s="46"/>
      <c r="HL1000" s="46"/>
      <c r="HM1000" s="46"/>
      <c r="HN1000" s="46"/>
      <c r="HO1000" s="46"/>
      <c r="HP1000" s="46"/>
      <c r="HQ1000" s="46"/>
      <c r="HR1000" s="46"/>
      <c r="HS1000" s="46"/>
      <c r="HT1000" s="46"/>
      <c r="HU1000" s="46"/>
      <c r="HV1000" s="46"/>
      <c r="HW1000" s="46"/>
      <c r="HX1000" s="46"/>
      <c r="HY1000" s="46"/>
      <c r="HZ1000" s="46"/>
      <c r="IA1000" s="46"/>
      <c r="IB1000" s="46"/>
      <c r="IC1000" s="46"/>
      <c r="ID1000" s="46"/>
      <c r="IE1000" s="46"/>
      <c r="IF1000" s="46"/>
      <c r="IG1000" s="46"/>
      <c r="IH1000" s="46"/>
      <c r="II1000" s="46"/>
      <c r="IJ1000" s="46"/>
      <c r="IK1000" s="46"/>
      <c r="IL1000" s="46"/>
      <c r="IM1000" s="46"/>
      <c r="IN1000" s="46"/>
      <c r="IO1000" s="46"/>
      <c r="IP1000" s="46"/>
      <c r="IQ1000" s="46"/>
      <c r="IR1000" s="46"/>
      <c r="IS1000" s="46"/>
      <c r="IT1000" s="46"/>
      <c r="IU1000" s="46"/>
      <c r="IV1000" s="46"/>
      <c r="IW1000" s="46"/>
      <c r="IX1000" s="46"/>
      <c r="IY1000" s="46"/>
      <c r="IZ1000" s="46"/>
      <c r="JA1000" s="46"/>
      <c r="JB1000" s="46"/>
      <c r="JC1000" s="46"/>
      <c r="JD1000" s="46"/>
      <c r="JE1000" s="46"/>
    </row>
    <row r="1001" spans="1:265" s="7" customFormat="1" ht="15" customHeight="1" thickBot="1" x14ac:dyDescent="0.25">
      <c r="A1001" s="790"/>
      <c r="B1001" s="66" t="s">
        <v>552</v>
      </c>
      <c r="C1001" s="74"/>
      <c r="D1001" s="910" t="s">
        <v>628</v>
      </c>
      <c r="E1001" s="879"/>
      <c r="F1001" s="465"/>
      <c r="G1001" s="466"/>
      <c r="H1001" s="792" t="s">
        <v>539</v>
      </c>
      <c r="I1001" s="792" t="s">
        <v>1017</v>
      </c>
      <c r="J1001" s="1768" t="s">
        <v>1424</v>
      </c>
      <c r="K1001" s="799" t="s">
        <v>1644</v>
      </c>
      <c r="L1001" s="799"/>
      <c r="M1001" s="811"/>
      <c r="N1001" s="811"/>
      <c r="O1001" s="799"/>
      <c r="P1001" s="2159">
        <f t="shared" si="85"/>
        <v>0</v>
      </c>
      <c r="Q1001" s="801"/>
      <c r="R1001" s="802"/>
      <c r="S1001" s="802">
        <v>4</v>
      </c>
      <c r="T1001" s="802"/>
      <c r="U1001" s="802"/>
      <c r="V1001" s="802"/>
      <c r="W1001" s="803"/>
      <c r="X1001" s="79"/>
      <c r="Y1001" s="79"/>
      <c r="Z1001" s="63"/>
      <c r="AA1001" s="46"/>
      <c r="AB1001" s="46"/>
      <c r="AC1001" s="46" t="str">
        <f t="shared" si="88"/>
        <v/>
      </c>
      <c r="AD1001" s="46"/>
      <c r="AE1001" s="46"/>
      <c r="AF1001" s="2111">
        <f t="shared" si="86"/>
        <v>0</v>
      </c>
      <c r="AG1001" s="2111">
        <f t="shared" si="87"/>
        <v>4</v>
      </c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  <c r="BP1001" s="46"/>
      <c r="BQ1001" s="46"/>
      <c r="BR1001" s="46"/>
      <c r="BS1001" s="46"/>
      <c r="BT1001" s="46"/>
      <c r="BU1001" s="46"/>
      <c r="BV1001" s="46"/>
      <c r="BW1001" s="46"/>
      <c r="BX1001" s="46"/>
      <c r="BY1001" s="46"/>
      <c r="BZ1001" s="46"/>
      <c r="CA1001" s="46"/>
      <c r="CB1001" s="46"/>
      <c r="CC1001" s="46"/>
      <c r="CD1001" s="46"/>
      <c r="CE1001" s="46"/>
      <c r="CF1001" s="46"/>
      <c r="CG1001" s="46"/>
      <c r="CH1001" s="46"/>
      <c r="CI1001" s="46"/>
      <c r="CJ1001" s="46"/>
      <c r="CK1001" s="46"/>
      <c r="CL1001" s="46"/>
      <c r="CM1001" s="46"/>
      <c r="CN1001" s="46"/>
      <c r="CO1001" s="46"/>
      <c r="CP1001" s="46"/>
      <c r="CQ1001" s="46"/>
      <c r="CR1001" s="46"/>
      <c r="CS1001" s="46"/>
      <c r="CT1001" s="46"/>
      <c r="CU1001" s="46"/>
      <c r="CV1001" s="46"/>
      <c r="CW1001" s="46"/>
      <c r="CX1001" s="46"/>
      <c r="CY1001" s="46"/>
      <c r="CZ1001" s="46"/>
      <c r="DA1001" s="46"/>
      <c r="DB1001" s="46"/>
      <c r="DC1001" s="46"/>
      <c r="DD1001" s="46"/>
      <c r="DE1001" s="46"/>
      <c r="DF1001" s="46"/>
      <c r="DG1001" s="46"/>
      <c r="DH1001" s="46"/>
      <c r="DI1001" s="46"/>
      <c r="DJ1001" s="46"/>
      <c r="DK1001" s="46"/>
      <c r="DL1001" s="46"/>
      <c r="DM1001" s="46"/>
      <c r="DN1001" s="46"/>
      <c r="DO1001" s="46"/>
      <c r="DP1001" s="46"/>
      <c r="DQ1001" s="46"/>
      <c r="DR1001" s="46"/>
      <c r="DS1001" s="46"/>
      <c r="DT1001" s="46"/>
      <c r="DU1001" s="46"/>
      <c r="DV1001" s="46"/>
      <c r="DW1001" s="46"/>
      <c r="DX1001" s="46"/>
      <c r="DY1001" s="46"/>
      <c r="DZ1001" s="46"/>
      <c r="EA1001" s="46"/>
      <c r="EB1001" s="46"/>
      <c r="EC1001" s="46"/>
      <c r="ED1001" s="46"/>
      <c r="EE1001" s="46"/>
      <c r="EF1001" s="46"/>
      <c r="EG1001" s="46"/>
      <c r="EH1001" s="46"/>
      <c r="EI1001" s="46"/>
      <c r="EJ1001" s="46"/>
      <c r="EK1001" s="46"/>
      <c r="EL1001" s="46"/>
      <c r="EM1001" s="46"/>
      <c r="EN1001" s="46"/>
      <c r="EO1001" s="46"/>
      <c r="EP1001" s="46"/>
      <c r="EQ1001" s="46"/>
      <c r="ER1001" s="46"/>
      <c r="ES1001" s="46"/>
      <c r="ET1001" s="46"/>
      <c r="EU1001" s="46"/>
      <c r="EV1001" s="46"/>
      <c r="EW1001" s="46"/>
      <c r="EX1001" s="46"/>
      <c r="EY1001" s="46"/>
      <c r="EZ1001" s="46"/>
      <c r="FA1001" s="46"/>
      <c r="FB1001" s="46"/>
      <c r="FC1001" s="46"/>
      <c r="FD1001" s="46"/>
      <c r="FE1001" s="46"/>
      <c r="FF1001" s="46"/>
      <c r="FG1001" s="46"/>
      <c r="FH1001" s="46"/>
      <c r="FI1001" s="46"/>
      <c r="FJ1001" s="46"/>
      <c r="FK1001" s="46"/>
      <c r="FL1001" s="46"/>
      <c r="FM1001" s="46"/>
      <c r="FN1001" s="46"/>
      <c r="FO1001" s="46"/>
      <c r="FP1001" s="46"/>
      <c r="FQ1001" s="46"/>
      <c r="FR1001" s="46"/>
      <c r="FS1001" s="46"/>
      <c r="FT1001" s="46"/>
      <c r="FU1001" s="46"/>
      <c r="FV1001" s="46"/>
      <c r="FW1001" s="46"/>
      <c r="FX1001" s="46"/>
      <c r="FY1001" s="46"/>
      <c r="FZ1001" s="46"/>
      <c r="GA1001" s="46"/>
      <c r="GB1001" s="46"/>
      <c r="GC1001" s="46"/>
      <c r="GD1001" s="46"/>
      <c r="GE1001" s="46"/>
      <c r="GF1001" s="46"/>
      <c r="GG1001" s="46"/>
      <c r="GH1001" s="46"/>
      <c r="GI1001" s="46"/>
      <c r="GJ1001" s="46"/>
      <c r="GK1001" s="46"/>
      <c r="GL1001" s="46"/>
      <c r="GM1001" s="46"/>
      <c r="GN1001" s="46"/>
      <c r="GO1001" s="46"/>
      <c r="GP1001" s="46"/>
      <c r="GQ1001" s="46"/>
      <c r="GR1001" s="46"/>
      <c r="GS1001" s="46"/>
      <c r="GT1001" s="46"/>
      <c r="GU1001" s="46"/>
      <c r="GV1001" s="46"/>
      <c r="GW1001" s="46"/>
      <c r="GX1001" s="46"/>
      <c r="GY1001" s="46"/>
      <c r="GZ1001" s="46"/>
      <c r="HA1001" s="46"/>
      <c r="HB1001" s="46"/>
      <c r="HC1001" s="46"/>
      <c r="HD1001" s="46"/>
      <c r="HE1001" s="46"/>
      <c r="HF1001" s="46"/>
      <c r="HG1001" s="46"/>
      <c r="HH1001" s="46"/>
      <c r="HI1001" s="46"/>
      <c r="HJ1001" s="46"/>
      <c r="HK1001" s="46"/>
      <c r="HL1001" s="46"/>
      <c r="HM1001" s="46"/>
      <c r="HN1001" s="46"/>
      <c r="HO1001" s="46"/>
      <c r="HP1001" s="46"/>
      <c r="HQ1001" s="46"/>
      <c r="HR1001" s="46"/>
      <c r="HS1001" s="46"/>
      <c r="HT1001" s="46"/>
      <c r="HU1001" s="46"/>
      <c r="HV1001" s="46"/>
      <c r="HW1001" s="46"/>
      <c r="HX1001" s="46"/>
      <c r="HY1001" s="46"/>
      <c r="HZ1001" s="46"/>
      <c r="IA1001" s="46"/>
      <c r="IB1001" s="46"/>
      <c r="IC1001" s="46"/>
      <c r="ID1001" s="46"/>
      <c r="IE1001" s="46"/>
      <c r="IF1001" s="46"/>
      <c r="IG1001" s="46"/>
      <c r="IH1001" s="46"/>
      <c r="II1001" s="46"/>
      <c r="IJ1001" s="46"/>
      <c r="IK1001" s="46"/>
      <c r="IL1001" s="46"/>
      <c r="IM1001" s="46"/>
      <c r="IN1001" s="46"/>
      <c r="IO1001" s="46"/>
      <c r="IP1001" s="46"/>
      <c r="IQ1001" s="46"/>
      <c r="IR1001" s="46"/>
      <c r="IS1001" s="46"/>
      <c r="IT1001" s="46"/>
      <c r="IU1001" s="46"/>
      <c r="IV1001" s="46"/>
      <c r="IW1001" s="46"/>
      <c r="IX1001" s="46"/>
      <c r="IY1001" s="46"/>
      <c r="IZ1001" s="46"/>
      <c r="JA1001" s="46"/>
      <c r="JB1001" s="46"/>
      <c r="JC1001" s="46"/>
      <c r="JD1001" s="46"/>
      <c r="JE1001" s="46"/>
    </row>
    <row r="1002" spans="1:265" s="7" customFormat="1" ht="15" customHeight="1" thickBot="1" x14ac:dyDescent="0.25">
      <c r="A1002" s="275"/>
      <c r="B1002" s="127" t="s">
        <v>552</v>
      </c>
      <c r="C1002" s="140"/>
      <c r="D1002" s="911" t="s">
        <v>628</v>
      </c>
      <c r="E1002" s="881"/>
      <c r="F1002" s="467"/>
      <c r="G1002" s="468"/>
      <c r="H1002" s="794" t="s">
        <v>539</v>
      </c>
      <c r="I1002" s="794" t="s">
        <v>1017</v>
      </c>
      <c r="J1002" s="1740" t="s">
        <v>1425</v>
      </c>
      <c r="K1002" s="800" t="s">
        <v>1732</v>
      </c>
      <c r="L1002" s="800"/>
      <c r="M1002" s="812"/>
      <c r="N1002" s="812"/>
      <c r="O1002" s="800"/>
      <c r="P1002" s="2159">
        <f t="shared" si="85"/>
        <v>0</v>
      </c>
      <c r="Q1002" s="807"/>
      <c r="R1002" s="808"/>
      <c r="S1002" s="808"/>
      <c r="T1002" s="808">
        <v>3</v>
      </c>
      <c r="U1002" s="808"/>
      <c r="V1002" s="808"/>
      <c r="W1002" s="809"/>
      <c r="X1002" s="109">
        <f>SUM(Q990:W1002)</f>
        <v>40</v>
      </c>
      <c r="Y1002" s="109">
        <f>X1002</f>
        <v>40</v>
      </c>
      <c r="Z1002" s="63"/>
      <c r="AA1002" s="46"/>
      <c r="AB1002" s="46"/>
      <c r="AC1002" s="46" t="str">
        <f t="shared" si="88"/>
        <v/>
      </c>
      <c r="AD1002" s="46" t="s">
        <v>2077</v>
      </c>
      <c r="AE1002" s="46"/>
      <c r="AF1002" s="2111">
        <f t="shared" si="86"/>
        <v>0</v>
      </c>
      <c r="AG1002" s="2111">
        <f t="shared" si="87"/>
        <v>0</v>
      </c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  <c r="BP1002" s="46"/>
      <c r="BQ1002" s="46"/>
      <c r="BR1002" s="46"/>
      <c r="BS1002" s="46"/>
      <c r="BT1002" s="46"/>
      <c r="BU1002" s="46"/>
      <c r="BV1002" s="46"/>
      <c r="BW1002" s="46"/>
      <c r="BX1002" s="46"/>
      <c r="BY1002" s="46"/>
      <c r="BZ1002" s="46"/>
      <c r="CA1002" s="46"/>
      <c r="CB1002" s="46"/>
      <c r="CC1002" s="46"/>
      <c r="CD1002" s="46"/>
      <c r="CE1002" s="46"/>
      <c r="CF1002" s="46"/>
      <c r="CG1002" s="46"/>
      <c r="CH1002" s="46"/>
      <c r="CI1002" s="46"/>
      <c r="CJ1002" s="46"/>
      <c r="CK1002" s="46"/>
      <c r="CL1002" s="46"/>
      <c r="CM1002" s="46"/>
      <c r="CN1002" s="46"/>
      <c r="CO1002" s="46"/>
      <c r="CP1002" s="46"/>
      <c r="CQ1002" s="46"/>
      <c r="CR1002" s="46"/>
      <c r="CS1002" s="46"/>
      <c r="CT1002" s="46"/>
      <c r="CU1002" s="46"/>
      <c r="CV1002" s="46"/>
      <c r="CW1002" s="46"/>
      <c r="CX1002" s="46"/>
      <c r="CY1002" s="46"/>
      <c r="CZ1002" s="46"/>
      <c r="DA1002" s="46"/>
      <c r="DB1002" s="46"/>
      <c r="DC1002" s="46"/>
      <c r="DD1002" s="46"/>
      <c r="DE1002" s="46"/>
      <c r="DF1002" s="46"/>
      <c r="DG1002" s="46"/>
      <c r="DH1002" s="46"/>
      <c r="DI1002" s="46"/>
      <c r="DJ1002" s="46"/>
      <c r="DK1002" s="46"/>
      <c r="DL1002" s="46"/>
      <c r="DM1002" s="46"/>
      <c r="DN1002" s="46"/>
      <c r="DO1002" s="46"/>
      <c r="DP1002" s="46"/>
      <c r="DQ1002" s="46"/>
      <c r="DR1002" s="46"/>
      <c r="DS1002" s="46"/>
      <c r="DT1002" s="46"/>
      <c r="DU1002" s="46"/>
      <c r="DV1002" s="46"/>
      <c r="DW1002" s="46"/>
      <c r="DX1002" s="46"/>
      <c r="DY1002" s="46"/>
      <c r="DZ1002" s="46"/>
      <c r="EA1002" s="46"/>
      <c r="EB1002" s="46"/>
      <c r="EC1002" s="46"/>
      <c r="ED1002" s="46"/>
      <c r="EE1002" s="46"/>
      <c r="EF1002" s="46"/>
      <c r="EG1002" s="46"/>
      <c r="EH1002" s="46"/>
      <c r="EI1002" s="46"/>
      <c r="EJ1002" s="46"/>
      <c r="EK1002" s="46"/>
      <c r="EL1002" s="46"/>
      <c r="EM1002" s="46"/>
      <c r="EN1002" s="46"/>
      <c r="EO1002" s="46"/>
      <c r="EP1002" s="46"/>
      <c r="EQ1002" s="46"/>
      <c r="ER1002" s="46"/>
      <c r="ES1002" s="46"/>
      <c r="ET1002" s="46"/>
      <c r="EU1002" s="46"/>
      <c r="EV1002" s="46"/>
      <c r="EW1002" s="46"/>
      <c r="EX1002" s="46"/>
      <c r="EY1002" s="46"/>
      <c r="EZ1002" s="46"/>
      <c r="FA1002" s="46"/>
      <c r="FB1002" s="46"/>
      <c r="FC1002" s="46"/>
      <c r="FD1002" s="46"/>
      <c r="FE1002" s="46"/>
      <c r="FF1002" s="46"/>
      <c r="FG1002" s="46"/>
      <c r="FH1002" s="46"/>
      <c r="FI1002" s="46"/>
      <c r="FJ1002" s="46"/>
      <c r="FK1002" s="46"/>
      <c r="FL1002" s="46"/>
      <c r="FM1002" s="46"/>
      <c r="FN1002" s="46"/>
      <c r="FO1002" s="46"/>
      <c r="FP1002" s="46"/>
      <c r="FQ1002" s="46"/>
      <c r="FR1002" s="46"/>
      <c r="FS1002" s="46"/>
      <c r="FT1002" s="46"/>
      <c r="FU1002" s="46"/>
      <c r="FV1002" s="46"/>
      <c r="FW1002" s="46"/>
      <c r="FX1002" s="46"/>
      <c r="FY1002" s="46"/>
      <c r="FZ1002" s="46"/>
      <c r="GA1002" s="46"/>
      <c r="GB1002" s="46"/>
      <c r="GC1002" s="46"/>
      <c r="GD1002" s="46"/>
      <c r="GE1002" s="46"/>
      <c r="GF1002" s="46"/>
      <c r="GG1002" s="46"/>
      <c r="GH1002" s="46"/>
      <c r="GI1002" s="46"/>
      <c r="GJ1002" s="46"/>
      <c r="GK1002" s="46"/>
      <c r="GL1002" s="46"/>
      <c r="GM1002" s="46"/>
      <c r="GN1002" s="46"/>
      <c r="GO1002" s="46"/>
      <c r="GP1002" s="46"/>
      <c r="GQ1002" s="46"/>
      <c r="GR1002" s="46"/>
      <c r="GS1002" s="46"/>
      <c r="GT1002" s="46"/>
      <c r="GU1002" s="46"/>
      <c r="GV1002" s="46"/>
      <c r="GW1002" s="46"/>
      <c r="GX1002" s="46"/>
      <c r="GY1002" s="46"/>
      <c r="GZ1002" s="46"/>
      <c r="HA1002" s="46"/>
      <c r="HB1002" s="46"/>
      <c r="HC1002" s="46"/>
      <c r="HD1002" s="46"/>
      <c r="HE1002" s="46"/>
      <c r="HF1002" s="46"/>
      <c r="HG1002" s="46"/>
      <c r="HH1002" s="46"/>
      <c r="HI1002" s="46"/>
      <c r="HJ1002" s="46"/>
      <c r="HK1002" s="46"/>
      <c r="HL1002" s="46"/>
      <c r="HM1002" s="46"/>
      <c r="HN1002" s="46"/>
      <c r="HO1002" s="46"/>
      <c r="HP1002" s="46"/>
      <c r="HQ1002" s="46"/>
      <c r="HR1002" s="46"/>
      <c r="HS1002" s="46"/>
      <c r="HT1002" s="46"/>
      <c r="HU1002" s="46"/>
      <c r="HV1002" s="46"/>
      <c r="HW1002" s="46"/>
      <c r="HX1002" s="46"/>
      <c r="HY1002" s="46"/>
      <c r="HZ1002" s="46"/>
      <c r="IA1002" s="46"/>
      <c r="IB1002" s="46"/>
      <c r="IC1002" s="46"/>
      <c r="ID1002" s="46"/>
      <c r="IE1002" s="46"/>
      <c r="IF1002" s="46"/>
      <c r="IG1002" s="46"/>
      <c r="IH1002" s="46"/>
      <c r="II1002" s="46"/>
      <c r="IJ1002" s="46"/>
      <c r="IK1002" s="46"/>
      <c r="IL1002" s="46"/>
      <c r="IM1002" s="46"/>
      <c r="IN1002" s="46"/>
      <c r="IO1002" s="46"/>
      <c r="IP1002" s="46"/>
      <c r="IQ1002" s="46"/>
      <c r="IR1002" s="46"/>
      <c r="IS1002" s="46"/>
      <c r="IT1002" s="46"/>
      <c r="IU1002" s="46"/>
      <c r="IV1002" s="46"/>
      <c r="IW1002" s="46"/>
      <c r="IX1002" s="46"/>
      <c r="IY1002" s="46"/>
      <c r="IZ1002" s="46"/>
      <c r="JA1002" s="46"/>
      <c r="JB1002" s="46"/>
      <c r="JC1002" s="46"/>
      <c r="JD1002" s="46"/>
      <c r="JE1002" s="46"/>
    </row>
    <row r="1003" spans="1:265" s="7" customFormat="1" ht="15" customHeight="1" thickBot="1" x14ac:dyDescent="0.25">
      <c r="A1003" s="273">
        <f>+A990+1</f>
        <v>105</v>
      </c>
      <c r="B1003" s="630" t="s">
        <v>457</v>
      </c>
      <c r="C1003" s="111" t="s">
        <v>35</v>
      </c>
      <c r="D1003" s="902" t="s">
        <v>482</v>
      </c>
      <c r="E1003" s="842" t="s">
        <v>87</v>
      </c>
      <c r="F1003" s="459" t="s">
        <v>503</v>
      </c>
      <c r="G1003" s="460" t="s">
        <v>526</v>
      </c>
      <c r="H1003" s="207" t="s">
        <v>509</v>
      </c>
      <c r="I1003" s="207" t="s">
        <v>511</v>
      </c>
      <c r="J1003" s="207"/>
      <c r="K1003" s="234" t="s">
        <v>1138</v>
      </c>
      <c r="L1003" s="234" t="s">
        <v>97</v>
      </c>
      <c r="M1003" s="398" t="s">
        <v>1123</v>
      </c>
      <c r="N1003" s="398" t="s">
        <v>24</v>
      </c>
      <c r="O1003" s="234" t="s">
        <v>402</v>
      </c>
      <c r="P1003" s="2159">
        <f t="shared" si="85"/>
        <v>4</v>
      </c>
      <c r="Q1003" s="294">
        <v>4</v>
      </c>
      <c r="R1003" s="295"/>
      <c r="S1003" s="295"/>
      <c r="T1003" s="295"/>
      <c r="U1003" s="295"/>
      <c r="V1003" s="295"/>
      <c r="W1003" s="296"/>
      <c r="X1003" s="273"/>
      <c r="Y1003" s="273"/>
      <c r="Z1003" s="63" t="str">
        <f>C1003</f>
        <v>TC</v>
      </c>
      <c r="AA1003" s="46" t="s">
        <v>877</v>
      </c>
      <c r="AB1003" s="46" t="s">
        <v>881</v>
      </c>
      <c r="AC1003" s="46">
        <f t="shared" si="88"/>
        <v>20</v>
      </c>
      <c r="AD1003" s="46"/>
      <c r="AE1003" s="46"/>
      <c r="AF1003" s="2111">
        <f t="shared" si="86"/>
        <v>4</v>
      </c>
      <c r="AG1003" s="2111">
        <f t="shared" si="87"/>
        <v>0</v>
      </c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  <c r="BP1003" s="46"/>
      <c r="BQ1003" s="46"/>
      <c r="BR1003" s="46"/>
      <c r="BS1003" s="46"/>
      <c r="BT1003" s="46"/>
      <c r="BU1003" s="46"/>
      <c r="BV1003" s="46"/>
      <c r="BW1003" s="46"/>
      <c r="BX1003" s="46"/>
      <c r="BY1003" s="46"/>
      <c r="BZ1003" s="46"/>
      <c r="CA1003" s="46"/>
      <c r="CB1003" s="46"/>
      <c r="CC1003" s="46"/>
      <c r="CD1003" s="46"/>
      <c r="CE1003" s="46"/>
      <c r="CF1003" s="46"/>
      <c r="CG1003" s="46"/>
      <c r="CH1003" s="46"/>
      <c r="CI1003" s="46"/>
      <c r="CJ1003" s="46"/>
      <c r="CK1003" s="46"/>
      <c r="CL1003" s="46"/>
      <c r="CM1003" s="46"/>
      <c r="CN1003" s="46"/>
      <c r="CO1003" s="46"/>
      <c r="CP1003" s="46"/>
      <c r="CQ1003" s="46"/>
      <c r="CR1003" s="46"/>
      <c r="CS1003" s="46"/>
      <c r="CT1003" s="46"/>
      <c r="CU1003" s="46"/>
      <c r="CV1003" s="46"/>
      <c r="CW1003" s="46"/>
      <c r="CX1003" s="46"/>
      <c r="CY1003" s="46"/>
      <c r="CZ1003" s="46"/>
      <c r="DA1003" s="46"/>
      <c r="DB1003" s="46"/>
      <c r="DC1003" s="46"/>
      <c r="DD1003" s="46"/>
      <c r="DE1003" s="46"/>
      <c r="DF1003" s="46"/>
      <c r="DG1003" s="46"/>
      <c r="DH1003" s="46"/>
      <c r="DI1003" s="46"/>
      <c r="DJ1003" s="46"/>
      <c r="DK1003" s="46"/>
      <c r="DL1003" s="46"/>
      <c r="DM1003" s="46"/>
      <c r="DN1003" s="46"/>
      <c r="DO1003" s="46"/>
      <c r="DP1003" s="46"/>
      <c r="DQ1003" s="46"/>
      <c r="DR1003" s="46"/>
      <c r="DS1003" s="46"/>
      <c r="DT1003" s="46"/>
      <c r="DU1003" s="46"/>
      <c r="DV1003" s="46"/>
      <c r="DW1003" s="46"/>
      <c r="DX1003" s="46"/>
      <c r="DY1003" s="46"/>
      <c r="DZ1003" s="46"/>
      <c r="EA1003" s="46"/>
      <c r="EB1003" s="46"/>
      <c r="EC1003" s="46"/>
      <c r="ED1003" s="46"/>
      <c r="EE1003" s="46"/>
      <c r="EF1003" s="46"/>
      <c r="EG1003" s="46"/>
      <c r="EH1003" s="46"/>
      <c r="EI1003" s="46"/>
      <c r="EJ1003" s="46"/>
      <c r="EK1003" s="46"/>
      <c r="EL1003" s="46"/>
      <c r="EM1003" s="46"/>
      <c r="EN1003" s="46"/>
      <c r="EO1003" s="46"/>
      <c r="EP1003" s="46"/>
      <c r="EQ1003" s="46"/>
      <c r="ER1003" s="46"/>
      <c r="ES1003" s="46"/>
      <c r="ET1003" s="46"/>
      <c r="EU1003" s="46"/>
      <c r="EV1003" s="46"/>
      <c r="EW1003" s="46"/>
      <c r="EX1003" s="46"/>
      <c r="EY1003" s="46"/>
      <c r="EZ1003" s="46"/>
      <c r="FA1003" s="46"/>
      <c r="FB1003" s="46"/>
      <c r="FC1003" s="46"/>
      <c r="FD1003" s="46"/>
      <c r="FE1003" s="46"/>
      <c r="FF1003" s="46"/>
      <c r="FG1003" s="46"/>
      <c r="FH1003" s="46"/>
      <c r="FI1003" s="46"/>
      <c r="FJ1003" s="46"/>
      <c r="FK1003" s="46"/>
      <c r="FL1003" s="46"/>
      <c r="FM1003" s="46"/>
      <c r="FN1003" s="46"/>
      <c r="FO1003" s="46"/>
      <c r="FP1003" s="46"/>
      <c r="FQ1003" s="46"/>
      <c r="FR1003" s="46"/>
      <c r="FS1003" s="46"/>
      <c r="FT1003" s="46"/>
      <c r="FU1003" s="46"/>
      <c r="FV1003" s="46"/>
      <c r="FW1003" s="46"/>
      <c r="FX1003" s="46"/>
      <c r="FY1003" s="46"/>
      <c r="FZ1003" s="46"/>
      <c r="GA1003" s="46"/>
      <c r="GB1003" s="46"/>
      <c r="GC1003" s="46"/>
      <c r="GD1003" s="46"/>
      <c r="GE1003" s="46"/>
      <c r="GF1003" s="46"/>
      <c r="GG1003" s="46"/>
      <c r="GH1003" s="46"/>
      <c r="GI1003" s="46"/>
      <c r="GJ1003" s="46"/>
      <c r="GK1003" s="46"/>
      <c r="GL1003" s="46"/>
      <c r="GM1003" s="46"/>
      <c r="GN1003" s="46"/>
      <c r="GO1003" s="46"/>
      <c r="GP1003" s="46"/>
      <c r="GQ1003" s="46"/>
      <c r="GR1003" s="46"/>
      <c r="GS1003" s="46"/>
      <c r="GT1003" s="46"/>
      <c r="GU1003" s="46"/>
      <c r="GV1003" s="46"/>
      <c r="GW1003" s="46"/>
      <c r="GX1003" s="46"/>
      <c r="GY1003" s="46"/>
      <c r="GZ1003" s="46"/>
      <c r="HA1003" s="46"/>
      <c r="HB1003" s="46"/>
      <c r="HC1003" s="46"/>
      <c r="HD1003" s="46"/>
      <c r="HE1003" s="46"/>
      <c r="HF1003" s="46"/>
      <c r="HG1003" s="46"/>
      <c r="HH1003" s="46"/>
      <c r="HI1003" s="46"/>
      <c r="HJ1003" s="46"/>
      <c r="HK1003" s="46"/>
      <c r="HL1003" s="46"/>
      <c r="HM1003" s="46"/>
      <c r="HN1003" s="46"/>
      <c r="HO1003" s="46"/>
      <c r="HP1003" s="46"/>
      <c r="HQ1003" s="46"/>
      <c r="HR1003" s="46"/>
      <c r="HS1003" s="46"/>
      <c r="HT1003" s="46"/>
      <c r="HU1003" s="46"/>
      <c r="HV1003" s="46"/>
      <c r="HW1003" s="46"/>
      <c r="HX1003" s="46"/>
      <c r="HY1003" s="46"/>
      <c r="HZ1003" s="46"/>
      <c r="IA1003" s="46"/>
      <c r="IB1003" s="46"/>
      <c r="IC1003" s="46"/>
      <c r="ID1003" s="46"/>
      <c r="IE1003" s="46"/>
      <c r="IF1003" s="46"/>
      <c r="IG1003" s="46"/>
      <c r="IH1003" s="46"/>
      <c r="II1003" s="46"/>
      <c r="IJ1003" s="46"/>
      <c r="IK1003" s="46"/>
      <c r="IL1003" s="46"/>
      <c r="IM1003" s="46"/>
      <c r="IN1003" s="46"/>
      <c r="IO1003" s="46"/>
      <c r="IP1003" s="46"/>
      <c r="IQ1003" s="46"/>
      <c r="IR1003" s="46"/>
      <c r="IS1003" s="46"/>
      <c r="IT1003" s="46"/>
      <c r="IU1003" s="46"/>
      <c r="IV1003" s="46"/>
      <c r="IW1003" s="46"/>
      <c r="IX1003" s="46"/>
      <c r="IY1003" s="46"/>
      <c r="IZ1003" s="46"/>
      <c r="JA1003" s="46"/>
      <c r="JB1003" s="46"/>
      <c r="JC1003" s="46"/>
      <c r="JD1003" s="46"/>
      <c r="JE1003" s="46"/>
    </row>
    <row r="1004" spans="1:265" s="7" customFormat="1" ht="15" customHeight="1" thickBot="1" x14ac:dyDescent="0.25">
      <c r="A1004" s="790"/>
      <c r="B1004" s="73" t="s">
        <v>457</v>
      </c>
      <c r="C1004" s="113"/>
      <c r="D1004" s="892" t="s">
        <v>482</v>
      </c>
      <c r="E1004" s="900"/>
      <c r="F1004" s="472"/>
      <c r="G1004" s="473"/>
      <c r="H1004" s="186" t="s">
        <v>509</v>
      </c>
      <c r="I1004" s="186" t="s">
        <v>511</v>
      </c>
      <c r="J1004" s="186"/>
      <c r="K1004" s="229" t="s">
        <v>1139</v>
      </c>
      <c r="L1004" s="229" t="s">
        <v>97</v>
      </c>
      <c r="M1004" s="397" t="s">
        <v>1127</v>
      </c>
      <c r="N1004" s="397" t="s">
        <v>24</v>
      </c>
      <c r="O1004" s="229" t="s">
        <v>402</v>
      </c>
      <c r="P1004" s="2159">
        <f t="shared" si="85"/>
        <v>8</v>
      </c>
      <c r="Q1004" s="297">
        <v>8</v>
      </c>
      <c r="R1004" s="298"/>
      <c r="S1004" s="298"/>
      <c r="T1004" s="298"/>
      <c r="U1004" s="298"/>
      <c r="V1004" s="298"/>
      <c r="W1004" s="299"/>
      <c r="X1004" s="274"/>
      <c r="Y1004" s="274"/>
      <c r="Z1004" s="63"/>
      <c r="AA1004" s="46"/>
      <c r="AB1004" s="46"/>
      <c r="AC1004" s="46" t="str">
        <f t="shared" si="88"/>
        <v/>
      </c>
      <c r="AD1004" s="46"/>
      <c r="AE1004" s="46"/>
      <c r="AF1004" s="2111">
        <f t="shared" si="86"/>
        <v>8</v>
      </c>
      <c r="AG1004" s="2111">
        <f t="shared" si="87"/>
        <v>0</v>
      </c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  <c r="BP1004" s="46"/>
      <c r="BQ1004" s="46"/>
      <c r="BR1004" s="46"/>
      <c r="BS1004" s="46"/>
      <c r="BT1004" s="46"/>
      <c r="BU1004" s="46"/>
      <c r="BV1004" s="46"/>
      <c r="BW1004" s="46"/>
      <c r="BX1004" s="46"/>
      <c r="BY1004" s="46"/>
      <c r="BZ1004" s="46"/>
      <c r="CA1004" s="46"/>
      <c r="CB1004" s="46"/>
      <c r="CC1004" s="46"/>
      <c r="CD1004" s="46"/>
      <c r="CE1004" s="46"/>
      <c r="CF1004" s="46"/>
      <c r="CG1004" s="46"/>
      <c r="CH1004" s="46"/>
      <c r="CI1004" s="46"/>
      <c r="CJ1004" s="46"/>
      <c r="CK1004" s="46"/>
      <c r="CL1004" s="46"/>
      <c r="CM1004" s="46"/>
      <c r="CN1004" s="46"/>
      <c r="CO1004" s="46"/>
      <c r="CP1004" s="46"/>
      <c r="CQ1004" s="46"/>
      <c r="CR1004" s="46"/>
      <c r="CS1004" s="46"/>
      <c r="CT1004" s="46"/>
      <c r="CU1004" s="46"/>
      <c r="CV1004" s="46"/>
      <c r="CW1004" s="46"/>
      <c r="CX1004" s="46"/>
      <c r="CY1004" s="46"/>
      <c r="CZ1004" s="46"/>
      <c r="DA1004" s="46"/>
      <c r="DB1004" s="46"/>
      <c r="DC1004" s="46"/>
      <c r="DD1004" s="46"/>
      <c r="DE1004" s="46"/>
      <c r="DF1004" s="46"/>
      <c r="DG1004" s="46"/>
      <c r="DH1004" s="46"/>
      <c r="DI1004" s="46"/>
      <c r="DJ1004" s="46"/>
      <c r="DK1004" s="46"/>
      <c r="DL1004" s="46"/>
      <c r="DM1004" s="46"/>
      <c r="DN1004" s="46"/>
      <c r="DO1004" s="46"/>
      <c r="DP1004" s="46"/>
      <c r="DQ1004" s="46"/>
      <c r="DR1004" s="46"/>
      <c r="DS1004" s="46"/>
      <c r="DT1004" s="46"/>
      <c r="DU1004" s="46"/>
      <c r="DV1004" s="46"/>
      <c r="DW1004" s="46"/>
      <c r="DX1004" s="46"/>
      <c r="DY1004" s="46"/>
      <c r="DZ1004" s="46"/>
      <c r="EA1004" s="46"/>
      <c r="EB1004" s="46"/>
      <c r="EC1004" s="46"/>
      <c r="ED1004" s="46"/>
      <c r="EE1004" s="46"/>
      <c r="EF1004" s="46"/>
      <c r="EG1004" s="46"/>
      <c r="EH1004" s="46"/>
      <c r="EI1004" s="46"/>
      <c r="EJ1004" s="46"/>
      <c r="EK1004" s="46"/>
      <c r="EL1004" s="46"/>
      <c r="EM1004" s="46"/>
      <c r="EN1004" s="46"/>
      <c r="EO1004" s="46"/>
      <c r="EP1004" s="46"/>
      <c r="EQ1004" s="46"/>
      <c r="ER1004" s="46"/>
      <c r="ES1004" s="46"/>
      <c r="ET1004" s="46"/>
      <c r="EU1004" s="46"/>
      <c r="EV1004" s="46"/>
      <c r="EW1004" s="46"/>
      <c r="EX1004" s="46"/>
      <c r="EY1004" s="46"/>
      <c r="EZ1004" s="46"/>
      <c r="FA1004" s="46"/>
      <c r="FB1004" s="46"/>
      <c r="FC1004" s="46"/>
      <c r="FD1004" s="46"/>
      <c r="FE1004" s="46"/>
      <c r="FF1004" s="46"/>
      <c r="FG1004" s="46"/>
      <c r="FH1004" s="46"/>
      <c r="FI1004" s="46"/>
      <c r="FJ1004" s="46"/>
      <c r="FK1004" s="46"/>
      <c r="FL1004" s="46"/>
      <c r="FM1004" s="46"/>
      <c r="FN1004" s="46"/>
      <c r="FO1004" s="46"/>
      <c r="FP1004" s="46"/>
      <c r="FQ1004" s="46"/>
      <c r="FR1004" s="46"/>
      <c r="FS1004" s="46"/>
      <c r="FT1004" s="46"/>
      <c r="FU1004" s="46"/>
      <c r="FV1004" s="46"/>
      <c r="FW1004" s="46"/>
      <c r="FX1004" s="46"/>
      <c r="FY1004" s="46"/>
      <c r="FZ1004" s="46"/>
      <c r="GA1004" s="46"/>
      <c r="GB1004" s="46"/>
      <c r="GC1004" s="46"/>
      <c r="GD1004" s="46"/>
      <c r="GE1004" s="46"/>
      <c r="GF1004" s="46"/>
      <c r="GG1004" s="46"/>
      <c r="GH1004" s="46"/>
      <c r="GI1004" s="46"/>
      <c r="GJ1004" s="46"/>
      <c r="GK1004" s="46"/>
      <c r="GL1004" s="46"/>
      <c r="GM1004" s="46"/>
      <c r="GN1004" s="46"/>
      <c r="GO1004" s="46"/>
      <c r="GP1004" s="46"/>
      <c r="GQ1004" s="46"/>
      <c r="GR1004" s="46"/>
      <c r="GS1004" s="46"/>
      <c r="GT1004" s="46"/>
      <c r="GU1004" s="46"/>
      <c r="GV1004" s="46"/>
      <c r="GW1004" s="46"/>
      <c r="GX1004" s="46"/>
      <c r="GY1004" s="46"/>
      <c r="GZ1004" s="46"/>
      <c r="HA1004" s="46"/>
      <c r="HB1004" s="46"/>
      <c r="HC1004" s="46"/>
      <c r="HD1004" s="46"/>
      <c r="HE1004" s="46"/>
      <c r="HF1004" s="46"/>
      <c r="HG1004" s="46"/>
      <c r="HH1004" s="46"/>
      <c r="HI1004" s="46"/>
      <c r="HJ1004" s="46"/>
      <c r="HK1004" s="46"/>
      <c r="HL1004" s="46"/>
      <c r="HM1004" s="46"/>
      <c r="HN1004" s="46"/>
      <c r="HO1004" s="46"/>
      <c r="HP1004" s="46"/>
      <c r="HQ1004" s="46"/>
      <c r="HR1004" s="46"/>
      <c r="HS1004" s="46"/>
      <c r="HT1004" s="46"/>
      <c r="HU1004" s="46"/>
      <c r="HV1004" s="46"/>
      <c r="HW1004" s="46"/>
      <c r="HX1004" s="46"/>
      <c r="HY1004" s="46"/>
      <c r="HZ1004" s="46"/>
      <c r="IA1004" s="46"/>
      <c r="IB1004" s="46"/>
      <c r="IC1004" s="46"/>
      <c r="ID1004" s="46"/>
      <c r="IE1004" s="46"/>
      <c r="IF1004" s="46"/>
      <c r="IG1004" s="46"/>
      <c r="IH1004" s="46"/>
      <c r="II1004" s="46"/>
      <c r="IJ1004" s="46"/>
      <c r="IK1004" s="46"/>
      <c r="IL1004" s="46"/>
      <c r="IM1004" s="46"/>
      <c r="IN1004" s="46"/>
      <c r="IO1004" s="46"/>
      <c r="IP1004" s="46"/>
      <c r="IQ1004" s="46"/>
      <c r="IR1004" s="46"/>
      <c r="IS1004" s="46"/>
      <c r="IT1004" s="46"/>
      <c r="IU1004" s="46"/>
      <c r="IV1004" s="46"/>
      <c r="IW1004" s="46"/>
      <c r="IX1004" s="46"/>
      <c r="IY1004" s="46"/>
      <c r="IZ1004" s="46"/>
      <c r="JA1004" s="46"/>
      <c r="JB1004" s="46"/>
      <c r="JC1004" s="46"/>
      <c r="JD1004" s="46"/>
      <c r="JE1004" s="46"/>
    </row>
    <row r="1005" spans="1:265" s="7" customFormat="1" ht="15" customHeight="1" thickBot="1" x14ac:dyDescent="0.25">
      <c r="A1005" s="790"/>
      <c r="B1005" s="73" t="s">
        <v>457</v>
      </c>
      <c r="C1005" s="113"/>
      <c r="D1005" s="892" t="s">
        <v>482</v>
      </c>
      <c r="E1005" s="900"/>
      <c r="F1005" s="472"/>
      <c r="G1005" s="473"/>
      <c r="H1005" s="186" t="s">
        <v>509</v>
      </c>
      <c r="I1005" s="186" t="s">
        <v>1848</v>
      </c>
      <c r="J1005" s="186"/>
      <c r="K1005" s="229" t="s">
        <v>1536</v>
      </c>
      <c r="L1005" s="229" t="s">
        <v>97</v>
      </c>
      <c r="M1005" s="397">
        <v>4</v>
      </c>
      <c r="N1005" s="397" t="s">
        <v>24</v>
      </c>
      <c r="O1005" s="229" t="s">
        <v>402</v>
      </c>
      <c r="P1005" s="2159">
        <f t="shared" si="85"/>
        <v>4</v>
      </c>
      <c r="Q1005" s="297">
        <v>4</v>
      </c>
      <c r="R1005" s="298"/>
      <c r="S1005" s="298"/>
      <c r="T1005" s="298"/>
      <c r="U1005" s="298"/>
      <c r="V1005" s="298"/>
      <c r="W1005" s="299"/>
      <c r="X1005" s="274"/>
      <c r="Y1005" s="274"/>
      <c r="Z1005" s="63"/>
      <c r="AA1005" s="46"/>
      <c r="AB1005" s="46"/>
      <c r="AC1005" s="46" t="str">
        <f t="shared" si="88"/>
        <v/>
      </c>
      <c r="AD1005" s="46"/>
      <c r="AE1005" s="46"/>
      <c r="AF1005" s="2111">
        <f t="shared" si="86"/>
        <v>4</v>
      </c>
      <c r="AG1005" s="2111">
        <f t="shared" si="87"/>
        <v>0</v>
      </c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  <c r="BP1005" s="46"/>
      <c r="BQ1005" s="46"/>
      <c r="BR1005" s="46"/>
      <c r="BS1005" s="46"/>
      <c r="BT1005" s="46"/>
      <c r="BU1005" s="46"/>
      <c r="BV1005" s="46"/>
      <c r="BW1005" s="46"/>
      <c r="BX1005" s="46"/>
      <c r="BY1005" s="46"/>
      <c r="BZ1005" s="46"/>
      <c r="CA1005" s="46"/>
      <c r="CB1005" s="46"/>
      <c r="CC1005" s="46"/>
      <c r="CD1005" s="46"/>
      <c r="CE1005" s="46"/>
      <c r="CF1005" s="46"/>
      <c r="CG1005" s="46"/>
      <c r="CH1005" s="46"/>
      <c r="CI1005" s="46"/>
      <c r="CJ1005" s="46"/>
      <c r="CK1005" s="46"/>
      <c r="CL1005" s="46"/>
      <c r="CM1005" s="46"/>
      <c r="CN1005" s="46"/>
      <c r="CO1005" s="46"/>
      <c r="CP1005" s="46"/>
      <c r="CQ1005" s="46"/>
      <c r="CR1005" s="46"/>
      <c r="CS1005" s="46"/>
      <c r="CT1005" s="46"/>
      <c r="CU1005" s="46"/>
      <c r="CV1005" s="46"/>
      <c r="CW1005" s="46"/>
      <c r="CX1005" s="46"/>
      <c r="CY1005" s="46"/>
      <c r="CZ1005" s="46"/>
      <c r="DA1005" s="46"/>
      <c r="DB1005" s="46"/>
      <c r="DC1005" s="46"/>
      <c r="DD1005" s="46"/>
      <c r="DE1005" s="46"/>
      <c r="DF1005" s="46"/>
      <c r="DG1005" s="46"/>
      <c r="DH1005" s="46"/>
      <c r="DI1005" s="46"/>
      <c r="DJ1005" s="46"/>
      <c r="DK1005" s="46"/>
      <c r="DL1005" s="46"/>
      <c r="DM1005" s="46"/>
      <c r="DN1005" s="46"/>
      <c r="DO1005" s="46"/>
      <c r="DP1005" s="46"/>
      <c r="DQ1005" s="46"/>
      <c r="DR1005" s="46"/>
      <c r="DS1005" s="46"/>
      <c r="DT1005" s="46"/>
      <c r="DU1005" s="46"/>
      <c r="DV1005" s="46"/>
      <c r="DW1005" s="46"/>
      <c r="DX1005" s="46"/>
      <c r="DY1005" s="46"/>
      <c r="DZ1005" s="46"/>
      <c r="EA1005" s="46"/>
      <c r="EB1005" s="46"/>
      <c r="EC1005" s="46"/>
      <c r="ED1005" s="46"/>
      <c r="EE1005" s="46"/>
      <c r="EF1005" s="46"/>
      <c r="EG1005" s="46"/>
      <c r="EH1005" s="46"/>
      <c r="EI1005" s="46"/>
      <c r="EJ1005" s="46"/>
      <c r="EK1005" s="46"/>
      <c r="EL1005" s="46"/>
      <c r="EM1005" s="46"/>
      <c r="EN1005" s="46"/>
      <c r="EO1005" s="46"/>
      <c r="EP1005" s="46"/>
      <c r="EQ1005" s="46"/>
      <c r="ER1005" s="46"/>
      <c r="ES1005" s="46"/>
      <c r="ET1005" s="46"/>
      <c r="EU1005" s="46"/>
      <c r="EV1005" s="46"/>
      <c r="EW1005" s="46"/>
      <c r="EX1005" s="46"/>
      <c r="EY1005" s="46"/>
      <c r="EZ1005" s="46"/>
      <c r="FA1005" s="46"/>
      <c r="FB1005" s="46"/>
      <c r="FC1005" s="46"/>
      <c r="FD1005" s="46"/>
      <c r="FE1005" s="46"/>
      <c r="FF1005" s="46"/>
      <c r="FG1005" s="46"/>
      <c r="FH1005" s="46"/>
      <c r="FI1005" s="46"/>
      <c r="FJ1005" s="46"/>
      <c r="FK1005" s="46"/>
      <c r="FL1005" s="46"/>
      <c r="FM1005" s="46"/>
      <c r="FN1005" s="46"/>
      <c r="FO1005" s="46"/>
      <c r="FP1005" s="46"/>
      <c r="FQ1005" s="46"/>
      <c r="FR1005" s="46"/>
      <c r="FS1005" s="46"/>
      <c r="FT1005" s="46"/>
      <c r="FU1005" s="46"/>
      <c r="FV1005" s="46"/>
      <c r="FW1005" s="46"/>
      <c r="FX1005" s="46"/>
      <c r="FY1005" s="46"/>
      <c r="FZ1005" s="46"/>
      <c r="GA1005" s="46"/>
      <c r="GB1005" s="46"/>
      <c r="GC1005" s="46"/>
      <c r="GD1005" s="46"/>
      <c r="GE1005" s="46"/>
      <c r="GF1005" s="46"/>
      <c r="GG1005" s="46"/>
      <c r="GH1005" s="46"/>
      <c r="GI1005" s="46"/>
      <c r="GJ1005" s="46"/>
      <c r="GK1005" s="46"/>
      <c r="GL1005" s="46"/>
      <c r="GM1005" s="46"/>
      <c r="GN1005" s="46"/>
      <c r="GO1005" s="46"/>
      <c r="GP1005" s="46"/>
      <c r="GQ1005" s="46"/>
      <c r="GR1005" s="46"/>
      <c r="GS1005" s="46"/>
      <c r="GT1005" s="46"/>
      <c r="GU1005" s="46"/>
      <c r="GV1005" s="46"/>
      <c r="GW1005" s="46"/>
      <c r="GX1005" s="46"/>
      <c r="GY1005" s="46"/>
      <c r="GZ1005" s="46"/>
      <c r="HA1005" s="46"/>
      <c r="HB1005" s="46"/>
      <c r="HC1005" s="46"/>
      <c r="HD1005" s="46"/>
      <c r="HE1005" s="46"/>
      <c r="HF1005" s="46"/>
      <c r="HG1005" s="46"/>
      <c r="HH1005" s="46"/>
      <c r="HI1005" s="46"/>
      <c r="HJ1005" s="46"/>
      <c r="HK1005" s="46"/>
      <c r="HL1005" s="46"/>
      <c r="HM1005" s="46"/>
      <c r="HN1005" s="46"/>
      <c r="HO1005" s="46"/>
      <c r="HP1005" s="46"/>
      <c r="HQ1005" s="46"/>
      <c r="HR1005" s="46"/>
      <c r="HS1005" s="46"/>
      <c r="HT1005" s="46"/>
      <c r="HU1005" s="46"/>
      <c r="HV1005" s="46"/>
      <c r="HW1005" s="46"/>
      <c r="HX1005" s="46"/>
      <c r="HY1005" s="46"/>
      <c r="HZ1005" s="46"/>
      <c r="IA1005" s="46"/>
      <c r="IB1005" s="46"/>
      <c r="IC1005" s="46"/>
      <c r="ID1005" s="46"/>
      <c r="IE1005" s="46"/>
      <c r="IF1005" s="46"/>
      <c r="IG1005" s="46"/>
      <c r="IH1005" s="46"/>
      <c r="II1005" s="46"/>
      <c r="IJ1005" s="46"/>
      <c r="IK1005" s="46"/>
      <c r="IL1005" s="46"/>
      <c r="IM1005" s="46"/>
      <c r="IN1005" s="46"/>
      <c r="IO1005" s="46"/>
      <c r="IP1005" s="46"/>
      <c r="IQ1005" s="46"/>
      <c r="IR1005" s="46"/>
      <c r="IS1005" s="46"/>
      <c r="IT1005" s="46"/>
      <c r="IU1005" s="46"/>
      <c r="IV1005" s="46"/>
      <c r="IW1005" s="46"/>
      <c r="IX1005" s="46"/>
      <c r="IY1005" s="46"/>
      <c r="IZ1005" s="46"/>
      <c r="JA1005" s="46"/>
      <c r="JB1005" s="46"/>
      <c r="JC1005" s="46"/>
      <c r="JD1005" s="46"/>
      <c r="JE1005" s="46"/>
    </row>
    <row r="1006" spans="1:265" s="7" customFormat="1" ht="15" customHeight="1" thickBot="1" x14ac:dyDescent="0.25">
      <c r="A1006" s="790"/>
      <c r="B1006" s="73" t="s">
        <v>457</v>
      </c>
      <c r="C1006" s="113"/>
      <c r="D1006" s="892" t="s">
        <v>482</v>
      </c>
      <c r="E1006" s="900"/>
      <c r="F1006" s="472"/>
      <c r="G1006" s="473"/>
      <c r="H1006" s="186" t="s">
        <v>509</v>
      </c>
      <c r="I1006" s="186" t="s">
        <v>1848</v>
      </c>
      <c r="J1006" s="186"/>
      <c r="K1006" s="229" t="s">
        <v>1536</v>
      </c>
      <c r="L1006" s="229" t="s">
        <v>97</v>
      </c>
      <c r="M1006" s="397">
        <v>4</v>
      </c>
      <c r="N1006" s="397" t="s">
        <v>98</v>
      </c>
      <c r="O1006" s="229" t="s">
        <v>402</v>
      </c>
      <c r="P1006" s="2159">
        <f t="shared" si="85"/>
        <v>4</v>
      </c>
      <c r="Q1006" s="297">
        <v>4</v>
      </c>
      <c r="R1006" s="298"/>
      <c r="S1006" s="298"/>
      <c r="T1006" s="298"/>
      <c r="U1006" s="298"/>
      <c r="V1006" s="298"/>
      <c r="W1006" s="299"/>
      <c r="X1006" s="274"/>
      <c r="Y1006" s="274"/>
      <c r="Z1006" s="63"/>
      <c r="AA1006" s="46"/>
      <c r="AB1006" s="46"/>
      <c r="AC1006" s="46" t="str">
        <f t="shared" si="88"/>
        <v/>
      </c>
      <c r="AD1006" s="46"/>
      <c r="AE1006" s="46"/>
      <c r="AF1006" s="2111">
        <f t="shared" si="86"/>
        <v>4</v>
      </c>
      <c r="AG1006" s="2111">
        <f t="shared" si="87"/>
        <v>0</v>
      </c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6"/>
      <c r="CG1006" s="46"/>
      <c r="CH1006" s="46"/>
      <c r="CI1006" s="46"/>
      <c r="CJ1006" s="46"/>
      <c r="CK1006" s="46"/>
      <c r="CL1006" s="46"/>
      <c r="CM1006" s="46"/>
      <c r="CN1006" s="46"/>
      <c r="CO1006" s="46"/>
      <c r="CP1006" s="46"/>
      <c r="CQ1006" s="46"/>
      <c r="CR1006" s="46"/>
      <c r="CS1006" s="46"/>
      <c r="CT1006" s="46"/>
      <c r="CU1006" s="46"/>
      <c r="CV1006" s="46"/>
      <c r="CW1006" s="46"/>
      <c r="CX1006" s="46"/>
      <c r="CY1006" s="46"/>
      <c r="CZ1006" s="46"/>
      <c r="DA1006" s="46"/>
      <c r="DB1006" s="46"/>
      <c r="DC1006" s="46"/>
      <c r="DD1006" s="46"/>
      <c r="DE1006" s="46"/>
      <c r="DF1006" s="46"/>
      <c r="DG1006" s="46"/>
      <c r="DH1006" s="46"/>
      <c r="DI1006" s="46"/>
      <c r="DJ1006" s="46"/>
      <c r="DK1006" s="46"/>
      <c r="DL1006" s="46"/>
      <c r="DM1006" s="46"/>
      <c r="DN1006" s="46"/>
      <c r="DO1006" s="46"/>
      <c r="DP1006" s="46"/>
      <c r="DQ1006" s="46"/>
      <c r="DR1006" s="46"/>
      <c r="DS1006" s="46"/>
      <c r="DT1006" s="46"/>
      <c r="DU1006" s="46"/>
      <c r="DV1006" s="46"/>
      <c r="DW1006" s="46"/>
      <c r="DX1006" s="46"/>
      <c r="DY1006" s="46"/>
      <c r="DZ1006" s="46"/>
      <c r="EA1006" s="46"/>
      <c r="EB1006" s="46"/>
      <c r="EC1006" s="46"/>
      <c r="ED1006" s="46"/>
      <c r="EE1006" s="46"/>
      <c r="EF1006" s="46"/>
      <c r="EG1006" s="46"/>
      <c r="EH1006" s="46"/>
      <c r="EI1006" s="46"/>
      <c r="EJ1006" s="46"/>
      <c r="EK1006" s="46"/>
      <c r="EL1006" s="46"/>
      <c r="EM1006" s="46"/>
      <c r="EN1006" s="46"/>
      <c r="EO1006" s="46"/>
      <c r="EP1006" s="46"/>
      <c r="EQ1006" s="46"/>
      <c r="ER1006" s="46"/>
      <c r="ES1006" s="46"/>
      <c r="ET1006" s="46"/>
      <c r="EU1006" s="46"/>
      <c r="EV1006" s="46"/>
      <c r="EW1006" s="46"/>
      <c r="EX1006" s="46"/>
      <c r="EY1006" s="46"/>
      <c r="EZ1006" s="46"/>
      <c r="FA1006" s="46"/>
      <c r="FB1006" s="46"/>
      <c r="FC1006" s="46"/>
      <c r="FD1006" s="46"/>
      <c r="FE1006" s="46"/>
      <c r="FF1006" s="46"/>
      <c r="FG1006" s="46"/>
      <c r="FH1006" s="46"/>
      <c r="FI1006" s="46"/>
      <c r="FJ1006" s="46"/>
      <c r="FK1006" s="46"/>
      <c r="FL1006" s="46"/>
      <c r="FM1006" s="46"/>
      <c r="FN1006" s="46"/>
      <c r="FO1006" s="46"/>
      <c r="FP1006" s="46"/>
      <c r="FQ1006" s="46"/>
      <c r="FR1006" s="46"/>
      <c r="FS1006" s="46"/>
      <c r="FT1006" s="46"/>
      <c r="FU1006" s="46"/>
      <c r="FV1006" s="46"/>
      <c r="FW1006" s="46"/>
      <c r="FX1006" s="46"/>
      <c r="FY1006" s="46"/>
      <c r="FZ1006" s="46"/>
      <c r="GA1006" s="46"/>
      <c r="GB1006" s="46"/>
      <c r="GC1006" s="46"/>
      <c r="GD1006" s="46"/>
      <c r="GE1006" s="46"/>
      <c r="GF1006" s="46"/>
      <c r="GG1006" s="46"/>
      <c r="GH1006" s="46"/>
      <c r="GI1006" s="46"/>
      <c r="GJ1006" s="46"/>
      <c r="GK1006" s="46"/>
      <c r="GL1006" s="46"/>
      <c r="GM1006" s="46"/>
      <c r="GN1006" s="46"/>
      <c r="GO1006" s="46"/>
      <c r="GP1006" s="46"/>
      <c r="GQ1006" s="46"/>
      <c r="GR1006" s="46"/>
      <c r="GS1006" s="46"/>
      <c r="GT1006" s="46"/>
      <c r="GU1006" s="46"/>
      <c r="GV1006" s="46"/>
      <c r="GW1006" s="46"/>
      <c r="GX1006" s="46"/>
      <c r="GY1006" s="46"/>
      <c r="GZ1006" s="46"/>
      <c r="HA1006" s="46"/>
      <c r="HB1006" s="46"/>
      <c r="HC1006" s="46"/>
      <c r="HD1006" s="46"/>
      <c r="HE1006" s="46"/>
      <c r="HF1006" s="46"/>
      <c r="HG1006" s="46"/>
      <c r="HH1006" s="46"/>
      <c r="HI1006" s="46"/>
      <c r="HJ1006" s="46"/>
      <c r="HK1006" s="46"/>
      <c r="HL1006" s="46"/>
      <c r="HM1006" s="46"/>
      <c r="HN1006" s="46"/>
      <c r="HO1006" s="46"/>
      <c r="HP1006" s="46"/>
      <c r="HQ1006" s="46"/>
      <c r="HR1006" s="46"/>
      <c r="HS1006" s="46"/>
      <c r="HT1006" s="46"/>
      <c r="HU1006" s="46"/>
      <c r="HV1006" s="46"/>
      <c r="HW1006" s="46"/>
      <c r="HX1006" s="46"/>
      <c r="HY1006" s="46"/>
      <c r="HZ1006" s="46"/>
      <c r="IA1006" s="46"/>
      <c r="IB1006" s="46"/>
      <c r="IC1006" s="46"/>
      <c r="ID1006" s="46"/>
      <c r="IE1006" s="46"/>
      <c r="IF1006" s="46"/>
      <c r="IG1006" s="46"/>
      <c r="IH1006" s="46"/>
      <c r="II1006" s="46"/>
      <c r="IJ1006" s="46"/>
      <c r="IK1006" s="46"/>
      <c r="IL1006" s="46"/>
      <c r="IM1006" s="46"/>
      <c r="IN1006" s="46"/>
      <c r="IO1006" s="46"/>
      <c r="IP1006" s="46"/>
      <c r="IQ1006" s="46"/>
      <c r="IR1006" s="46"/>
      <c r="IS1006" s="46"/>
      <c r="IT1006" s="46"/>
      <c r="IU1006" s="46"/>
      <c r="IV1006" s="46"/>
      <c r="IW1006" s="46"/>
      <c r="IX1006" s="46"/>
      <c r="IY1006" s="46"/>
      <c r="IZ1006" s="46"/>
      <c r="JA1006" s="46"/>
      <c r="JB1006" s="46"/>
      <c r="JC1006" s="46"/>
      <c r="JD1006" s="46"/>
      <c r="JE1006" s="46"/>
    </row>
    <row r="1007" spans="1:265" s="7" customFormat="1" ht="15" customHeight="1" thickBot="1" x14ac:dyDescent="0.25">
      <c r="A1007" s="790"/>
      <c r="B1007" s="73" t="s">
        <v>457</v>
      </c>
      <c r="C1007" s="113"/>
      <c r="D1007" s="892" t="s">
        <v>482</v>
      </c>
      <c r="E1007" s="900"/>
      <c r="F1007" s="472"/>
      <c r="G1007" s="473"/>
      <c r="H1007" s="186" t="s">
        <v>509</v>
      </c>
      <c r="I1007" s="186" t="s">
        <v>1848</v>
      </c>
      <c r="J1007" s="1766" t="s">
        <v>1424</v>
      </c>
      <c r="K1007" s="229" t="s">
        <v>1558</v>
      </c>
      <c r="L1007" s="229"/>
      <c r="M1007" s="397"/>
      <c r="N1007" s="397"/>
      <c r="O1007" s="229"/>
      <c r="P1007" s="2159">
        <f t="shared" si="85"/>
        <v>0</v>
      </c>
      <c r="Q1007" s="297"/>
      <c r="R1007" s="298"/>
      <c r="S1007" s="298"/>
      <c r="T1007" s="298"/>
      <c r="U1007" s="298"/>
      <c r="V1007" s="298"/>
      <c r="W1007" s="299">
        <v>2</v>
      </c>
      <c r="X1007" s="274"/>
      <c r="Y1007" s="274"/>
      <c r="Z1007" s="63"/>
      <c r="AA1007" s="46"/>
      <c r="AB1007" s="46"/>
      <c r="AC1007" s="46" t="str">
        <f t="shared" si="88"/>
        <v/>
      </c>
      <c r="AD1007" s="46"/>
      <c r="AE1007" s="46"/>
      <c r="AF1007" s="2111">
        <f t="shared" si="86"/>
        <v>0</v>
      </c>
      <c r="AG1007" s="2111">
        <f t="shared" si="87"/>
        <v>2</v>
      </c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  <c r="BP1007" s="46"/>
      <c r="BQ1007" s="46"/>
      <c r="BR1007" s="46"/>
      <c r="BS1007" s="46"/>
      <c r="BT1007" s="46"/>
      <c r="BU1007" s="46"/>
      <c r="BV1007" s="46"/>
      <c r="BW1007" s="46"/>
      <c r="BX1007" s="46"/>
      <c r="BY1007" s="46"/>
      <c r="BZ1007" s="46"/>
      <c r="CA1007" s="46"/>
      <c r="CB1007" s="46"/>
      <c r="CC1007" s="46"/>
      <c r="CD1007" s="46"/>
      <c r="CE1007" s="46"/>
      <c r="CF1007" s="46"/>
      <c r="CG1007" s="46"/>
      <c r="CH1007" s="46"/>
      <c r="CI1007" s="46"/>
      <c r="CJ1007" s="46"/>
      <c r="CK1007" s="46"/>
      <c r="CL1007" s="46"/>
      <c r="CM1007" s="46"/>
      <c r="CN1007" s="46"/>
      <c r="CO1007" s="46"/>
      <c r="CP1007" s="46"/>
      <c r="CQ1007" s="46"/>
      <c r="CR1007" s="46"/>
      <c r="CS1007" s="46"/>
      <c r="CT1007" s="46"/>
      <c r="CU1007" s="46"/>
      <c r="CV1007" s="46"/>
      <c r="CW1007" s="46"/>
      <c r="CX1007" s="46"/>
      <c r="CY1007" s="46"/>
      <c r="CZ1007" s="46"/>
      <c r="DA1007" s="46"/>
      <c r="DB1007" s="46"/>
      <c r="DC1007" s="46"/>
      <c r="DD1007" s="46"/>
      <c r="DE1007" s="46"/>
      <c r="DF1007" s="46"/>
      <c r="DG1007" s="46"/>
      <c r="DH1007" s="46"/>
      <c r="DI1007" s="46"/>
      <c r="DJ1007" s="46"/>
      <c r="DK1007" s="46"/>
      <c r="DL1007" s="46"/>
      <c r="DM1007" s="46"/>
      <c r="DN1007" s="46"/>
      <c r="DO1007" s="46"/>
      <c r="DP1007" s="46"/>
      <c r="DQ1007" s="46"/>
      <c r="DR1007" s="46"/>
      <c r="DS1007" s="46"/>
      <c r="DT1007" s="46"/>
      <c r="DU1007" s="46"/>
      <c r="DV1007" s="46"/>
      <c r="DW1007" s="46"/>
      <c r="DX1007" s="46"/>
      <c r="DY1007" s="46"/>
      <c r="DZ1007" s="46"/>
      <c r="EA1007" s="46"/>
      <c r="EB1007" s="46"/>
      <c r="EC1007" s="46"/>
      <c r="ED1007" s="46"/>
      <c r="EE1007" s="46"/>
      <c r="EF1007" s="46"/>
      <c r="EG1007" s="46"/>
      <c r="EH1007" s="46"/>
      <c r="EI1007" s="46"/>
      <c r="EJ1007" s="46"/>
      <c r="EK1007" s="46"/>
      <c r="EL1007" s="46"/>
      <c r="EM1007" s="46"/>
      <c r="EN1007" s="46"/>
      <c r="EO1007" s="46"/>
      <c r="EP1007" s="46"/>
      <c r="EQ1007" s="46"/>
      <c r="ER1007" s="46"/>
      <c r="ES1007" s="46"/>
      <c r="ET1007" s="46"/>
      <c r="EU1007" s="46"/>
      <c r="EV1007" s="46"/>
      <c r="EW1007" s="46"/>
      <c r="EX1007" s="46"/>
      <c r="EY1007" s="46"/>
      <c r="EZ1007" s="46"/>
      <c r="FA1007" s="46"/>
      <c r="FB1007" s="46"/>
      <c r="FC1007" s="46"/>
      <c r="FD1007" s="46"/>
      <c r="FE1007" s="46"/>
      <c r="FF1007" s="46"/>
      <c r="FG1007" s="46"/>
      <c r="FH1007" s="46"/>
      <c r="FI1007" s="46"/>
      <c r="FJ1007" s="46"/>
      <c r="FK1007" s="46"/>
      <c r="FL1007" s="46"/>
      <c r="FM1007" s="46"/>
      <c r="FN1007" s="46"/>
      <c r="FO1007" s="46"/>
      <c r="FP1007" s="46"/>
      <c r="FQ1007" s="46"/>
      <c r="FR1007" s="46"/>
      <c r="FS1007" s="46"/>
      <c r="FT1007" s="46"/>
      <c r="FU1007" s="46"/>
      <c r="FV1007" s="46"/>
      <c r="FW1007" s="46"/>
      <c r="FX1007" s="46"/>
      <c r="FY1007" s="46"/>
      <c r="FZ1007" s="46"/>
      <c r="GA1007" s="46"/>
      <c r="GB1007" s="46"/>
      <c r="GC1007" s="46"/>
      <c r="GD1007" s="46"/>
      <c r="GE1007" s="46"/>
      <c r="GF1007" s="46"/>
      <c r="GG1007" s="46"/>
      <c r="GH1007" s="46"/>
      <c r="GI1007" s="46"/>
      <c r="GJ1007" s="46"/>
      <c r="GK1007" s="46"/>
      <c r="GL1007" s="46"/>
      <c r="GM1007" s="46"/>
      <c r="GN1007" s="46"/>
      <c r="GO1007" s="46"/>
      <c r="GP1007" s="46"/>
      <c r="GQ1007" s="46"/>
      <c r="GR1007" s="46"/>
      <c r="GS1007" s="46"/>
      <c r="GT1007" s="46"/>
      <c r="GU1007" s="46"/>
      <c r="GV1007" s="46"/>
      <c r="GW1007" s="46"/>
      <c r="GX1007" s="46"/>
      <c r="GY1007" s="46"/>
      <c r="GZ1007" s="46"/>
      <c r="HA1007" s="46"/>
      <c r="HB1007" s="46"/>
      <c r="HC1007" s="46"/>
      <c r="HD1007" s="46"/>
      <c r="HE1007" s="46"/>
      <c r="HF1007" s="46"/>
      <c r="HG1007" s="46"/>
      <c r="HH1007" s="46"/>
      <c r="HI1007" s="46"/>
      <c r="HJ1007" s="46"/>
      <c r="HK1007" s="46"/>
      <c r="HL1007" s="46"/>
      <c r="HM1007" s="46"/>
      <c r="HN1007" s="46"/>
      <c r="HO1007" s="46"/>
      <c r="HP1007" s="46"/>
      <c r="HQ1007" s="46"/>
      <c r="HR1007" s="46"/>
      <c r="HS1007" s="46"/>
      <c r="HT1007" s="46"/>
      <c r="HU1007" s="46"/>
      <c r="HV1007" s="46"/>
      <c r="HW1007" s="46"/>
      <c r="HX1007" s="46"/>
      <c r="HY1007" s="46"/>
      <c r="HZ1007" s="46"/>
      <c r="IA1007" s="46"/>
      <c r="IB1007" s="46"/>
      <c r="IC1007" s="46"/>
      <c r="ID1007" s="46"/>
      <c r="IE1007" s="46"/>
      <c r="IF1007" s="46"/>
      <c r="IG1007" s="46"/>
      <c r="IH1007" s="46"/>
      <c r="II1007" s="46"/>
      <c r="IJ1007" s="46"/>
      <c r="IK1007" s="46"/>
      <c r="IL1007" s="46"/>
      <c r="IM1007" s="46"/>
      <c r="IN1007" s="46"/>
      <c r="IO1007" s="46"/>
      <c r="IP1007" s="46"/>
      <c r="IQ1007" s="46"/>
      <c r="IR1007" s="46"/>
      <c r="IS1007" s="46"/>
      <c r="IT1007" s="46"/>
      <c r="IU1007" s="46"/>
      <c r="IV1007" s="46"/>
      <c r="IW1007" s="46"/>
      <c r="IX1007" s="46"/>
      <c r="IY1007" s="46"/>
      <c r="IZ1007" s="46"/>
      <c r="JA1007" s="46"/>
      <c r="JB1007" s="46"/>
      <c r="JC1007" s="46"/>
      <c r="JD1007" s="46"/>
      <c r="JE1007" s="46"/>
    </row>
    <row r="1008" spans="1:265" s="7" customFormat="1" ht="15" customHeight="1" thickBot="1" x14ac:dyDescent="0.25">
      <c r="A1008" s="790"/>
      <c r="B1008" s="73" t="s">
        <v>457</v>
      </c>
      <c r="C1008" s="113"/>
      <c r="D1008" s="933" t="s">
        <v>482</v>
      </c>
      <c r="E1008" s="900"/>
      <c r="F1008" s="472"/>
      <c r="G1008" s="473"/>
      <c r="H1008" s="193" t="s">
        <v>509</v>
      </c>
      <c r="I1008" s="193" t="s">
        <v>511</v>
      </c>
      <c r="J1008" s="1756" t="s">
        <v>1424</v>
      </c>
      <c r="K1008" s="212" t="s">
        <v>1505</v>
      </c>
      <c r="L1008" s="240"/>
      <c r="M1008" s="532"/>
      <c r="N1008" s="532"/>
      <c r="O1008" s="240"/>
      <c r="P1008" s="2159">
        <f t="shared" si="85"/>
        <v>0</v>
      </c>
      <c r="Q1008" s="297"/>
      <c r="R1008" s="298"/>
      <c r="S1008" s="298">
        <v>4</v>
      </c>
      <c r="T1008" s="298"/>
      <c r="U1008" s="298"/>
      <c r="V1008" s="298"/>
      <c r="W1008" s="299"/>
      <c r="X1008" s="274"/>
      <c r="Y1008" s="274"/>
      <c r="Z1008" s="63"/>
      <c r="AA1008" s="46"/>
      <c r="AB1008" s="46"/>
      <c r="AC1008" s="46" t="str">
        <f t="shared" si="88"/>
        <v/>
      </c>
      <c r="AD1008" s="46"/>
      <c r="AE1008" s="46"/>
      <c r="AF1008" s="2111">
        <f t="shared" si="86"/>
        <v>0</v>
      </c>
      <c r="AG1008" s="2111">
        <f t="shared" si="87"/>
        <v>4</v>
      </c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  <c r="BP1008" s="46"/>
      <c r="BQ1008" s="46"/>
      <c r="BR1008" s="46"/>
      <c r="BS1008" s="46"/>
      <c r="BT1008" s="46"/>
      <c r="BU1008" s="46"/>
      <c r="BV1008" s="46"/>
      <c r="BW1008" s="46"/>
      <c r="BX1008" s="46"/>
      <c r="BY1008" s="46"/>
      <c r="BZ1008" s="46"/>
      <c r="CA1008" s="46"/>
      <c r="CB1008" s="46"/>
      <c r="CC1008" s="46"/>
      <c r="CD1008" s="46"/>
      <c r="CE1008" s="46"/>
      <c r="CF1008" s="46"/>
      <c r="CG1008" s="46"/>
      <c r="CH1008" s="46"/>
      <c r="CI1008" s="46"/>
      <c r="CJ1008" s="46"/>
      <c r="CK1008" s="46"/>
      <c r="CL1008" s="46"/>
      <c r="CM1008" s="46"/>
      <c r="CN1008" s="46"/>
      <c r="CO1008" s="46"/>
      <c r="CP1008" s="46"/>
      <c r="CQ1008" s="46"/>
      <c r="CR1008" s="46"/>
      <c r="CS1008" s="46"/>
      <c r="CT1008" s="46"/>
      <c r="CU1008" s="46"/>
      <c r="CV1008" s="46"/>
      <c r="CW1008" s="46"/>
      <c r="CX1008" s="46"/>
      <c r="CY1008" s="46"/>
      <c r="CZ1008" s="46"/>
      <c r="DA1008" s="46"/>
      <c r="DB1008" s="46"/>
      <c r="DC1008" s="46"/>
      <c r="DD1008" s="46"/>
      <c r="DE1008" s="46"/>
      <c r="DF1008" s="46"/>
      <c r="DG1008" s="46"/>
      <c r="DH1008" s="46"/>
      <c r="DI1008" s="46"/>
      <c r="DJ1008" s="46"/>
      <c r="DK1008" s="46"/>
      <c r="DL1008" s="46"/>
      <c r="DM1008" s="46"/>
      <c r="DN1008" s="46"/>
      <c r="DO1008" s="46"/>
      <c r="DP1008" s="46"/>
      <c r="DQ1008" s="46"/>
      <c r="DR1008" s="46"/>
      <c r="DS1008" s="46"/>
      <c r="DT1008" s="46"/>
      <c r="DU1008" s="46"/>
      <c r="DV1008" s="46"/>
      <c r="DW1008" s="46"/>
      <c r="DX1008" s="46"/>
      <c r="DY1008" s="46"/>
      <c r="DZ1008" s="46"/>
      <c r="EA1008" s="46"/>
      <c r="EB1008" s="46"/>
      <c r="EC1008" s="46"/>
      <c r="ED1008" s="46"/>
      <c r="EE1008" s="46"/>
      <c r="EF1008" s="46"/>
      <c r="EG1008" s="46"/>
      <c r="EH1008" s="46"/>
      <c r="EI1008" s="46"/>
      <c r="EJ1008" s="46"/>
      <c r="EK1008" s="46"/>
      <c r="EL1008" s="46"/>
      <c r="EM1008" s="46"/>
      <c r="EN1008" s="46"/>
      <c r="EO1008" s="46"/>
      <c r="EP1008" s="46"/>
      <c r="EQ1008" s="46"/>
      <c r="ER1008" s="46"/>
      <c r="ES1008" s="46"/>
      <c r="ET1008" s="46"/>
      <c r="EU1008" s="46"/>
      <c r="EV1008" s="46"/>
      <c r="EW1008" s="46"/>
      <c r="EX1008" s="46"/>
      <c r="EY1008" s="46"/>
      <c r="EZ1008" s="46"/>
      <c r="FA1008" s="46"/>
      <c r="FB1008" s="46"/>
      <c r="FC1008" s="46"/>
      <c r="FD1008" s="46"/>
      <c r="FE1008" s="46"/>
      <c r="FF1008" s="46"/>
      <c r="FG1008" s="46"/>
      <c r="FH1008" s="46"/>
      <c r="FI1008" s="46"/>
      <c r="FJ1008" s="46"/>
      <c r="FK1008" s="46"/>
      <c r="FL1008" s="46"/>
      <c r="FM1008" s="46"/>
      <c r="FN1008" s="46"/>
      <c r="FO1008" s="46"/>
      <c r="FP1008" s="46"/>
      <c r="FQ1008" s="46"/>
      <c r="FR1008" s="46"/>
      <c r="FS1008" s="46"/>
      <c r="FT1008" s="46"/>
      <c r="FU1008" s="46"/>
      <c r="FV1008" s="46"/>
      <c r="FW1008" s="46"/>
      <c r="FX1008" s="46"/>
      <c r="FY1008" s="46"/>
      <c r="FZ1008" s="46"/>
      <c r="GA1008" s="46"/>
      <c r="GB1008" s="46"/>
      <c r="GC1008" s="46"/>
      <c r="GD1008" s="46"/>
      <c r="GE1008" s="46"/>
      <c r="GF1008" s="46"/>
      <c r="GG1008" s="46"/>
      <c r="GH1008" s="46"/>
      <c r="GI1008" s="46"/>
      <c r="GJ1008" s="46"/>
      <c r="GK1008" s="46"/>
      <c r="GL1008" s="46"/>
      <c r="GM1008" s="46"/>
      <c r="GN1008" s="46"/>
      <c r="GO1008" s="46"/>
      <c r="GP1008" s="46"/>
      <c r="GQ1008" s="46"/>
      <c r="GR1008" s="46"/>
      <c r="GS1008" s="46"/>
      <c r="GT1008" s="46"/>
      <c r="GU1008" s="46"/>
      <c r="GV1008" s="46"/>
      <c r="GW1008" s="46"/>
      <c r="GX1008" s="46"/>
      <c r="GY1008" s="46"/>
      <c r="GZ1008" s="46"/>
      <c r="HA1008" s="46"/>
      <c r="HB1008" s="46"/>
      <c r="HC1008" s="46"/>
      <c r="HD1008" s="46"/>
      <c r="HE1008" s="46"/>
      <c r="HF1008" s="46"/>
      <c r="HG1008" s="46"/>
      <c r="HH1008" s="46"/>
      <c r="HI1008" s="46"/>
      <c r="HJ1008" s="46"/>
      <c r="HK1008" s="46"/>
      <c r="HL1008" s="46"/>
      <c r="HM1008" s="46"/>
      <c r="HN1008" s="46"/>
      <c r="HO1008" s="46"/>
      <c r="HP1008" s="46"/>
      <c r="HQ1008" s="46"/>
      <c r="HR1008" s="46"/>
      <c r="HS1008" s="46"/>
      <c r="HT1008" s="46"/>
      <c r="HU1008" s="46"/>
      <c r="HV1008" s="46"/>
      <c r="HW1008" s="46"/>
      <c r="HX1008" s="46"/>
      <c r="HY1008" s="46"/>
      <c r="HZ1008" s="46"/>
      <c r="IA1008" s="46"/>
      <c r="IB1008" s="46"/>
      <c r="IC1008" s="46"/>
      <c r="ID1008" s="46"/>
      <c r="IE1008" s="46"/>
      <c r="IF1008" s="46"/>
      <c r="IG1008" s="46"/>
      <c r="IH1008" s="46"/>
      <c r="II1008" s="46"/>
      <c r="IJ1008" s="46"/>
      <c r="IK1008" s="46"/>
      <c r="IL1008" s="46"/>
      <c r="IM1008" s="46"/>
      <c r="IN1008" s="46"/>
      <c r="IO1008" s="46"/>
      <c r="IP1008" s="46"/>
      <c r="IQ1008" s="46"/>
      <c r="IR1008" s="46"/>
      <c r="IS1008" s="46"/>
      <c r="IT1008" s="46"/>
      <c r="IU1008" s="46"/>
      <c r="IV1008" s="46"/>
      <c r="IW1008" s="46"/>
      <c r="IX1008" s="46"/>
      <c r="IY1008" s="46"/>
      <c r="IZ1008" s="46"/>
      <c r="JA1008" s="46"/>
      <c r="JB1008" s="46"/>
      <c r="JC1008" s="46"/>
      <c r="JD1008" s="46"/>
      <c r="JE1008" s="46"/>
    </row>
    <row r="1009" spans="1:265" s="7" customFormat="1" ht="15" customHeight="1" thickBot="1" x14ac:dyDescent="0.25">
      <c r="A1009" s="790"/>
      <c r="B1009" s="73" t="s">
        <v>457</v>
      </c>
      <c r="C1009" s="113"/>
      <c r="D1009" s="892" t="s">
        <v>482</v>
      </c>
      <c r="E1009" s="900"/>
      <c r="F1009" s="472"/>
      <c r="G1009" s="473"/>
      <c r="H1009" s="186" t="s">
        <v>509</v>
      </c>
      <c r="I1009" s="186" t="s">
        <v>511</v>
      </c>
      <c r="J1009" s="1756" t="s">
        <v>1424</v>
      </c>
      <c r="K1009" s="212" t="s">
        <v>1506</v>
      </c>
      <c r="L1009" s="229"/>
      <c r="M1009" s="397"/>
      <c r="N1009" s="397"/>
      <c r="O1009" s="229"/>
      <c r="P1009" s="2159">
        <f t="shared" si="85"/>
        <v>0</v>
      </c>
      <c r="Q1009" s="297"/>
      <c r="R1009" s="298"/>
      <c r="S1009" s="298">
        <v>2</v>
      </c>
      <c r="T1009" s="298"/>
      <c r="U1009" s="298"/>
      <c r="V1009" s="298"/>
      <c r="W1009" s="299"/>
      <c r="X1009" s="274"/>
      <c r="Y1009" s="274"/>
      <c r="Z1009" s="63"/>
      <c r="AA1009" s="46"/>
      <c r="AB1009" s="46"/>
      <c r="AC1009" s="46" t="str">
        <f t="shared" si="88"/>
        <v/>
      </c>
      <c r="AD1009" s="46"/>
      <c r="AE1009" s="46"/>
      <c r="AF1009" s="2111">
        <f t="shared" si="86"/>
        <v>0</v>
      </c>
      <c r="AG1009" s="2111">
        <f t="shared" si="87"/>
        <v>2</v>
      </c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  <c r="BP1009" s="46"/>
      <c r="BQ1009" s="46"/>
      <c r="BR1009" s="46"/>
      <c r="BS1009" s="46"/>
      <c r="BT1009" s="46"/>
      <c r="BU1009" s="46"/>
      <c r="BV1009" s="46"/>
      <c r="BW1009" s="46"/>
      <c r="BX1009" s="46"/>
      <c r="BY1009" s="46"/>
      <c r="BZ1009" s="46"/>
      <c r="CA1009" s="46"/>
      <c r="CB1009" s="46"/>
      <c r="CC1009" s="46"/>
      <c r="CD1009" s="46"/>
      <c r="CE1009" s="46"/>
      <c r="CF1009" s="46"/>
      <c r="CG1009" s="46"/>
      <c r="CH1009" s="46"/>
      <c r="CI1009" s="46"/>
      <c r="CJ1009" s="46"/>
      <c r="CK1009" s="46"/>
      <c r="CL1009" s="46"/>
      <c r="CM1009" s="46"/>
      <c r="CN1009" s="46"/>
      <c r="CO1009" s="46"/>
      <c r="CP1009" s="46"/>
      <c r="CQ1009" s="46"/>
      <c r="CR1009" s="46"/>
      <c r="CS1009" s="46"/>
      <c r="CT1009" s="46"/>
      <c r="CU1009" s="46"/>
      <c r="CV1009" s="46"/>
      <c r="CW1009" s="46"/>
      <c r="CX1009" s="46"/>
      <c r="CY1009" s="46"/>
      <c r="CZ1009" s="46"/>
      <c r="DA1009" s="46"/>
      <c r="DB1009" s="46"/>
      <c r="DC1009" s="46"/>
      <c r="DD1009" s="46"/>
      <c r="DE1009" s="46"/>
      <c r="DF1009" s="46"/>
      <c r="DG1009" s="46"/>
      <c r="DH1009" s="46"/>
      <c r="DI1009" s="46"/>
      <c r="DJ1009" s="46"/>
      <c r="DK1009" s="46"/>
      <c r="DL1009" s="46"/>
      <c r="DM1009" s="46"/>
      <c r="DN1009" s="46"/>
      <c r="DO1009" s="46"/>
      <c r="DP1009" s="46"/>
      <c r="DQ1009" s="46"/>
      <c r="DR1009" s="46"/>
      <c r="DS1009" s="46"/>
      <c r="DT1009" s="46"/>
      <c r="DU1009" s="46"/>
      <c r="DV1009" s="46"/>
      <c r="DW1009" s="46"/>
      <c r="DX1009" s="46"/>
      <c r="DY1009" s="46"/>
      <c r="DZ1009" s="46"/>
      <c r="EA1009" s="46"/>
      <c r="EB1009" s="46"/>
      <c r="EC1009" s="46"/>
      <c r="ED1009" s="46"/>
      <c r="EE1009" s="46"/>
      <c r="EF1009" s="46"/>
      <c r="EG1009" s="46"/>
      <c r="EH1009" s="46"/>
      <c r="EI1009" s="46"/>
      <c r="EJ1009" s="46"/>
      <c r="EK1009" s="46"/>
      <c r="EL1009" s="46"/>
      <c r="EM1009" s="46"/>
      <c r="EN1009" s="46"/>
      <c r="EO1009" s="46"/>
      <c r="EP1009" s="46"/>
      <c r="EQ1009" s="46"/>
      <c r="ER1009" s="46"/>
      <c r="ES1009" s="46"/>
      <c r="ET1009" s="46"/>
      <c r="EU1009" s="46"/>
      <c r="EV1009" s="46"/>
      <c r="EW1009" s="46"/>
      <c r="EX1009" s="46"/>
      <c r="EY1009" s="46"/>
      <c r="EZ1009" s="46"/>
      <c r="FA1009" s="46"/>
      <c r="FB1009" s="46"/>
      <c r="FC1009" s="46"/>
      <c r="FD1009" s="46"/>
      <c r="FE1009" s="46"/>
      <c r="FF1009" s="46"/>
      <c r="FG1009" s="46"/>
      <c r="FH1009" s="46"/>
      <c r="FI1009" s="46"/>
      <c r="FJ1009" s="46"/>
      <c r="FK1009" s="46"/>
      <c r="FL1009" s="46"/>
      <c r="FM1009" s="46"/>
      <c r="FN1009" s="46"/>
      <c r="FO1009" s="46"/>
      <c r="FP1009" s="46"/>
      <c r="FQ1009" s="46"/>
      <c r="FR1009" s="46"/>
      <c r="FS1009" s="46"/>
      <c r="FT1009" s="46"/>
      <c r="FU1009" s="46"/>
      <c r="FV1009" s="46"/>
      <c r="FW1009" s="46"/>
      <c r="FX1009" s="46"/>
      <c r="FY1009" s="46"/>
      <c r="FZ1009" s="46"/>
      <c r="GA1009" s="46"/>
      <c r="GB1009" s="46"/>
      <c r="GC1009" s="46"/>
      <c r="GD1009" s="46"/>
      <c r="GE1009" s="46"/>
      <c r="GF1009" s="46"/>
      <c r="GG1009" s="46"/>
      <c r="GH1009" s="46"/>
      <c r="GI1009" s="46"/>
      <c r="GJ1009" s="46"/>
      <c r="GK1009" s="46"/>
      <c r="GL1009" s="46"/>
      <c r="GM1009" s="46"/>
      <c r="GN1009" s="46"/>
      <c r="GO1009" s="46"/>
      <c r="GP1009" s="46"/>
      <c r="GQ1009" s="46"/>
      <c r="GR1009" s="46"/>
      <c r="GS1009" s="46"/>
      <c r="GT1009" s="46"/>
      <c r="GU1009" s="46"/>
      <c r="GV1009" s="46"/>
      <c r="GW1009" s="46"/>
      <c r="GX1009" s="46"/>
      <c r="GY1009" s="46"/>
      <c r="GZ1009" s="46"/>
      <c r="HA1009" s="46"/>
      <c r="HB1009" s="46"/>
      <c r="HC1009" s="46"/>
      <c r="HD1009" s="46"/>
      <c r="HE1009" s="46"/>
      <c r="HF1009" s="46"/>
      <c r="HG1009" s="46"/>
      <c r="HH1009" s="46"/>
      <c r="HI1009" s="46"/>
      <c r="HJ1009" s="46"/>
      <c r="HK1009" s="46"/>
      <c r="HL1009" s="46"/>
      <c r="HM1009" s="46"/>
      <c r="HN1009" s="46"/>
      <c r="HO1009" s="46"/>
      <c r="HP1009" s="46"/>
      <c r="HQ1009" s="46"/>
      <c r="HR1009" s="46"/>
      <c r="HS1009" s="46"/>
      <c r="HT1009" s="46"/>
      <c r="HU1009" s="46"/>
      <c r="HV1009" s="46"/>
      <c r="HW1009" s="46"/>
      <c r="HX1009" s="46"/>
      <c r="HY1009" s="46"/>
      <c r="HZ1009" s="46"/>
      <c r="IA1009" s="46"/>
      <c r="IB1009" s="46"/>
      <c r="IC1009" s="46"/>
      <c r="ID1009" s="46"/>
      <c r="IE1009" s="46"/>
      <c r="IF1009" s="46"/>
      <c r="IG1009" s="46"/>
      <c r="IH1009" s="46"/>
      <c r="II1009" s="46"/>
      <c r="IJ1009" s="46"/>
      <c r="IK1009" s="46"/>
      <c r="IL1009" s="46"/>
      <c r="IM1009" s="46"/>
      <c r="IN1009" s="46"/>
      <c r="IO1009" s="46"/>
      <c r="IP1009" s="46"/>
      <c r="IQ1009" s="46"/>
      <c r="IR1009" s="46"/>
      <c r="IS1009" s="46"/>
      <c r="IT1009" s="46"/>
      <c r="IU1009" s="46"/>
      <c r="IV1009" s="46"/>
      <c r="IW1009" s="46"/>
      <c r="IX1009" s="46"/>
      <c r="IY1009" s="46"/>
      <c r="IZ1009" s="46"/>
      <c r="JA1009" s="46"/>
      <c r="JB1009" s="46"/>
      <c r="JC1009" s="46"/>
      <c r="JD1009" s="46"/>
      <c r="JE1009" s="46"/>
    </row>
    <row r="1010" spans="1:265" s="7" customFormat="1" ht="15" customHeight="1" thickBot="1" x14ac:dyDescent="0.25">
      <c r="A1010" s="790"/>
      <c r="B1010" s="73" t="s">
        <v>457</v>
      </c>
      <c r="C1010" s="113"/>
      <c r="D1010" s="892" t="s">
        <v>482</v>
      </c>
      <c r="E1010" s="900"/>
      <c r="F1010" s="472"/>
      <c r="G1010" s="473"/>
      <c r="H1010" s="186" t="s">
        <v>509</v>
      </c>
      <c r="I1010" s="186" t="s">
        <v>511</v>
      </c>
      <c r="J1010" s="1795" t="s">
        <v>95</v>
      </c>
      <c r="K1010" s="221" t="s">
        <v>1712</v>
      </c>
      <c r="L1010" s="229"/>
      <c r="M1010" s="397"/>
      <c r="N1010" s="397"/>
      <c r="O1010" s="229"/>
      <c r="P1010" s="2159">
        <f t="shared" si="85"/>
        <v>0</v>
      </c>
      <c r="Q1010" s="297"/>
      <c r="R1010" s="298"/>
      <c r="S1010" s="298"/>
      <c r="T1010" s="298"/>
      <c r="U1010" s="298">
        <v>5</v>
      </c>
      <c r="V1010" s="298"/>
      <c r="W1010" s="299"/>
      <c r="X1010" s="274"/>
      <c r="Y1010" s="274"/>
      <c r="Z1010" s="63"/>
      <c r="AA1010" s="46"/>
      <c r="AB1010" s="46"/>
      <c r="AC1010" s="46" t="str">
        <f t="shared" si="88"/>
        <v/>
      </c>
      <c r="AD1010" s="46"/>
      <c r="AE1010" s="46"/>
      <c r="AF1010" s="2111">
        <f t="shared" si="86"/>
        <v>0</v>
      </c>
      <c r="AG1010" s="2111">
        <f t="shared" si="87"/>
        <v>0</v>
      </c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  <c r="BP1010" s="46"/>
      <c r="BQ1010" s="46"/>
      <c r="BR1010" s="46"/>
      <c r="BS1010" s="46"/>
      <c r="BT1010" s="46"/>
      <c r="BU1010" s="46"/>
      <c r="BV1010" s="46"/>
      <c r="BW1010" s="46"/>
      <c r="BX1010" s="46"/>
      <c r="BY1010" s="46"/>
      <c r="BZ1010" s="46"/>
      <c r="CA1010" s="46"/>
      <c r="CB1010" s="46"/>
      <c r="CC1010" s="46"/>
      <c r="CD1010" s="46"/>
      <c r="CE1010" s="46"/>
      <c r="CF1010" s="46"/>
      <c r="CG1010" s="46"/>
      <c r="CH1010" s="46"/>
      <c r="CI1010" s="46"/>
      <c r="CJ1010" s="46"/>
      <c r="CK1010" s="46"/>
      <c r="CL1010" s="46"/>
      <c r="CM1010" s="46"/>
      <c r="CN1010" s="46"/>
      <c r="CO1010" s="46"/>
      <c r="CP1010" s="46"/>
      <c r="CQ1010" s="46"/>
      <c r="CR1010" s="46"/>
      <c r="CS1010" s="46"/>
      <c r="CT1010" s="46"/>
      <c r="CU1010" s="46"/>
      <c r="CV1010" s="46"/>
      <c r="CW1010" s="46"/>
      <c r="CX1010" s="46"/>
      <c r="CY1010" s="46"/>
      <c r="CZ1010" s="46"/>
      <c r="DA1010" s="46"/>
      <c r="DB1010" s="46"/>
      <c r="DC1010" s="46"/>
      <c r="DD1010" s="46"/>
      <c r="DE1010" s="46"/>
      <c r="DF1010" s="46"/>
      <c r="DG1010" s="46"/>
      <c r="DH1010" s="46"/>
      <c r="DI1010" s="46"/>
      <c r="DJ1010" s="46"/>
      <c r="DK1010" s="46"/>
      <c r="DL1010" s="46"/>
      <c r="DM1010" s="46"/>
      <c r="DN1010" s="46"/>
      <c r="DO1010" s="46"/>
      <c r="DP1010" s="46"/>
      <c r="DQ1010" s="46"/>
      <c r="DR1010" s="46"/>
      <c r="DS1010" s="46"/>
      <c r="DT1010" s="46"/>
      <c r="DU1010" s="46"/>
      <c r="DV1010" s="46"/>
      <c r="DW1010" s="46"/>
      <c r="DX1010" s="46"/>
      <c r="DY1010" s="46"/>
      <c r="DZ1010" s="46"/>
      <c r="EA1010" s="46"/>
      <c r="EB1010" s="46"/>
      <c r="EC1010" s="46"/>
      <c r="ED1010" s="46"/>
      <c r="EE1010" s="46"/>
      <c r="EF1010" s="46"/>
      <c r="EG1010" s="46"/>
      <c r="EH1010" s="46"/>
      <c r="EI1010" s="46"/>
      <c r="EJ1010" s="46"/>
      <c r="EK1010" s="46"/>
      <c r="EL1010" s="46"/>
      <c r="EM1010" s="46"/>
      <c r="EN1010" s="46"/>
      <c r="EO1010" s="46"/>
      <c r="EP1010" s="46"/>
      <c r="EQ1010" s="46"/>
      <c r="ER1010" s="46"/>
      <c r="ES1010" s="46"/>
      <c r="ET1010" s="46"/>
      <c r="EU1010" s="46"/>
      <c r="EV1010" s="46"/>
      <c r="EW1010" s="46"/>
      <c r="EX1010" s="46"/>
      <c r="EY1010" s="46"/>
      <c r="EZ1010" s="46"/>
      <c r="FA1010" s="46"/>
      <c r="FB1010" s="46"/>
      <c r="FC1010" s="46"/>
      <c r="FD1010" s="46"/>
      <c r="FE1010" s="46"/>
      <c r="FF1010" s="46"/>
      <c r="FG1010" s="46"/>
      <c r="FH1010" s="46"/>
      <c r="FI1010" s="46"/>
      <c r="FJ1010" s="46"/>
      <c r="FK1010" s="46"/>
      <c r="FL1010" s="46"/>
      <c r="FM1010" s="46"/>
      <c r="FN1010" s="46"/>
      <c r="FO1010" s="46"/>
      <c r="FP1010" s="46"/>
      <c r="FQ1010" s="46"/>
      <c r="FR1010" s="46"/>
      <c r="FS1010" s="46"/>
      <c r="FT1010" s="46"/>
      <c r="FU1010" s="46"/>
      <c r="FV1010" s="46"/>
      <c r="FW1010" s="46"/>
      <c r="FX1010" s="46"/>
      <c r="FY1010" s="46"/>
      <c r="FZ1010" s="46"/>
      <c r="GA1010" s="46"/>
      <c r="GB1010" s="46"/>
      <c r="GC1010" s="46"/>
      <c r="GD1010" s="46"/>
      <c r="GE1010" s="46"/>
      <c r="GF1010" s="46"/>
      <c r="GG1010" s="46"/>
      <c r="GH1010" s="46"/>
      <c r="GI1010" s="46"/>
      <c r="GJ1010" s="46"/>
      <c r="GK1010" s="46"/>
      <c r="GL1010" s="46"/>
      <c r="GM1010" s="46"/>
      <c r="GN1010" s="46"/>
      <c r="GO1010" s="46"/>
      <c r="GP1010" s="46"/>
      <c r="GQ1010" s="46"/>
      <c r="GR1010" s="46"/>
      <c r="GS1010" s="46"/>
      <c r="GT1010" s="46"/>
      <c r="GU1010" s="46"/>
      <c r="GV1010" s="46"/>
      <c r="GW1010" s="46"/>
      <c r="GX1010" s="46"/>
      <c r="GY1010" s="46"/>
      <c r="GZ1010" s="46"/>
      <c r="HA1010" s="46"/>
      <c r="HB1010" s="46"/>
      <c r="HC1010" s="46"/>
      <c r="HD1010" s="46"/>
      <c r="HE1010" s="46"/>
      <c r="HF1010" s="46"/>
      <c r="HG1010" s="46"/>
      <c r="HH1010" s="46"/>
      <c r="HI1010" s="46"/>
      <c r="HJ1010" s="46"/>
      <c r="HK1010" s="46"/>
      <c r="HL1010" s="46"/>
      <c r="HM1010" s="46"/>
      <c r="HN1010" s="46"/>
      <c r="HO1010" s="46"/>
      <c r="HP1010" s="46"/>
      <c r="HQ1010" s="46"/>
      <c r="HR1010" s="46"/>
      <c r="HS1010" s="46"/>
      <c r="HT1010" s="46"/>
      <c r="HU1010" s="46"/>
      <c r="HV1010" s="46"/>
      <c r="HW1010" s="46"/>
      <c r="HX1010" s="46"/>
      <c r="HY1010" s="46"/>
      <c r="HZ1010" s="46"/>
      <c r="IA1010" s="46"/>
      <c r="IB1010" s="46"/>
      <c r="IC1010" s="46"/>
      <c r="ID1010" s="46"/>
      <c r="IE1010" s="46"/>
      <c r="IF1010" s="46"/>
      <c r="IG1010" s="46"/>
      <c r="IH1010" s="46"/>
      <c r="II1010" s="46"/>
      <c r="IJ1010" s="46"/>
      <c r="IK1010" s="46"/>
      <c r="IL1010" s="46"/>
      <c r="IM1010" s="46"/>
      <c r="IN1010" s="46"/>
      <c r="IO1010" s="46"/>
      <c r="IP1010" s="46"/>
      <c r="IQ1010" s="46"/>
      <c r="IR1010" s="46"/>
      <c r="IS1010" s="46"/>
      <c r="IT1010" s="46"/>
      <c r="IU1010" s="46"/>
      <c r="IV1010" s="46"/>
      <c r="IW1010" s="46"/>
      <c r="IX1010" s="46"/>
      <c r="IY1010" s="46"/>
      <c r="IZ1010" s="46"/>
      <c r="JA1010" s="46"/>
      <c r="JB1010" s="46"/>
      <c r="JC1010" s="46"/>
      <c r="JD1010" s="46"/>
      <c r="JE1010" s="46"/>
    </row>
    <row r="1011" spans="1:265" s="7" customFormat="1" ht="15" customHeight="1" thickBot="1" x14ac:dyDescent="0.25">
      <c r="A1011" s="790"/>
      <c r="B1011" s="73" t="s">
        <v>457</v>
      </c>
      <c r="C1011" s="113"/>
      <c r="D1011" s="892" t="s">
        <v>482</v>
      </c>
      <c r="E1011" s="900"/>
      <c r="F1011" s="472"/>
      <c r="G1011" s="473"/>
      <c r="H1011" s="186" t="s">
        <v>509</v>
      </c>
      <c r="I1011" s="186" t="s">
        <v>511</v>
      </c>
      <c r="J1011" s="1740" t="s">
        <v>1425</v>
      </c>
      <c r="K1011" s="229" t="s">
        <v>1732</v>
      </c>
      <c r="L1011" s="229"/>
      <c r="M1011" s="397"/>
      <c r="N1011" s="397"/>
      <c r="O1011" s="229"/>
      <c r="P1011" s="2159">
        <f t="shared" si="85"/>
        <v>0</v>
      </c>
      <c r="Q1011" s="297"/>
      <c r="R1011" s="298"/>
      <c r="S1011" s="298"/>
      <c r="T1011" s="298">
        <v>3</v>
      </c>
      <c r="U1011" s="298"/>
      <c r="V1011" s="298"/>
      <c r="W1011" s="299"/>
      <c r="X1011" s="274"/>
      <c r="Y1011" s="274"/>
      <c r="Z1011" s="63"/>
      <c r="AA1011" s="46"/>
      <c r="AB1011" s="46"/>
      <c r="AC1011" s="46" t="str">
        <f t="shared" si="88"/>
        <v/>
      </c>
      <c r="AD1011" s="46" t="s">
        <v>2077</v>
      </c>
      <c r="AE1011" s="46"/>
      <c r="AF1011" s="2111">
        <f t="shared" si="86"/>
        <v>0</v>
      </c>
      <c r="AG1011" s="2111">
        <f t="shared" si="87"/>
        <v>0</v>
      </c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  <c r="BP1011" s="46"/>
      <c r="BQ1011" s="46"/>
      <c r="BR1011" s="46"/>
      <c r="BS1011" s="46"/>
      <c r="BT1011" s="46"/>
      <c r="BU1011" s="46"/>
      <c r="BV1011" s="46"/>
      <c r="BW1011" s="46"/>
      <c r="BX1011" s="46"/>
      <c r="BY1011" s="46"/>
      <c r="BZ1011" s="46"/>
      <c r="CA1011" s="46"/>
      <c r="CB1011" s="46"/>
      <c r="CC1011" s="46"/>
      <c r="CD1011" s="46"/>
      <c r="CE1011" s="46"/>
      <c r="CF1011" s="46"/>
      <c r="CG1011" s="46"/>
      <c r="CH1011" s="46"/>
      <c r="CI1011" s="46"/>
      <c r="CJ1011" s="46"/>
      <c r="CK1011" s="46"/>
      <c r="CL1011" s="46"/>
      <c r="CM1011" s="46"/>
      <c r="CN1011" s="46"/>
      <c r="CO1011" s="46"/>
      <c r="CP1011" s="46"/>
      <c r="CQ1011" s="46"/>
      <c r="CR1011" s="46"/>
      <c r="CS1011" s="46"/>
      <c r="CT1011" s="46"/>
      <c r="CU1011" s="46"/>
      <c r="CV1011" s="46"/>
      <c r="CW1011" s="46"/>
      <c r="CX1011" s="46"/>
      <c r="CY1011" s="46"/>
      <c r="CZ1011" s="46"/>
      <c r="DA1011" s="46"/>
      <c r="DB1011" s="46"/>
      <c r="DC1011" s="46"/>
      <c r="DD1011" s="46"/>
      <c r="DE1011" s="46"/>
      <c r="DF1011" s="46"/>
      <c r="DG1011" s="46"/>
      <c r="DH1011" s="46"/>
      <c r="DI1011" s="46"/>
      <c r="DJ1011" s="46"/>
      <c r="DK1011" s="46"/>
      <c r="DL1011" s="46"/>
      <c r="DM1011" s="46"/>
      <c r="DN1011" s="46"/>
      <c r="DO1011" s="46"/>
      <c r="DP1011" s="46"/>
      <c r="DQ1011" s="46"/>
      <c r="DR1011" s="46"/>
      <c r="DS1011" s="46"/>
      <c r="DT1011" s="46"/>
      <c r="DU1011" s="46"/>
      <c r="DV1011" s="46"/>
      <c r="DW1011" s="46"/>
      <c r="DX1011" s="46"/>
      <c r="DY1011" s="46"/>
      <c r="DZ1011" s="46"/>
      <c r="EA1011" s="46"/>
      <c r="EB1011" s="46"/>
      <c r="EC1011" s="46"/>
      <c r="ED1011" s="46"/>
      <c r="EE1011" s="46"/>
      <c r="EF1011" s="46"/>
      <c r="EG1011" s="46"/>
      <c r="EH1011" s="46"/>
      <c r="EI1011" s="46"/>
      <c r="EJ1011" s="46"/>
      <c r="EK1011" s="46"/>
      <c r="EL1011" s="46"/>
      <c r="EM1011" s="46"/>
      <c r="EN1011" s="46"/>
      <c r="EO1011" s="46"/>
      <c r="EP1011" s="46"/>
      <c r="EQ1011" s="46"/>
      <c r="ER1011" s="46"/>
      <c r="ES1011" s="46"/>
      <c r="ET1011" s="46"/>
      <c r="EU1011" s="46"/>
      <c r="EV1011" s="46"/>
      <c r="EW1011" s="46"/>
      <c r="EX1011" s="46"/>
      <c r="EY1011" s="46"/>
      <c r="EZ1011" s="46"/>
      <c r="FA1011" s="46"/>
      <c r="FB1011" s="46"/>
      <c r="FC1011" s="46"/>
      <c r="FD1011" s="46"/>
      <c r="FE1011" s="46"/>
      <c r="FF1011" s="46"/>
      <c r="FG1011" s="46"/>
      <c r="FH1011" s="46"/>
      <c r="FI1011" s="46"/>
      <c r="FJ1011" s="46"/>
      <c r="FK1011" s="46"/>
      <c r="FL1011" s="46"/>
      <c r="FM1011" s="46"/>
      <c r="FN1011" s="46"/>
      <c r="FO1011" s="46"/>
      <c r="FP1011" s="46"/>
      <c r="FQ1011" s="46"/>
      <c r="FR1011" s="46"/>
      <c r="FS1011" s="46"/>
      <c r="FT1011" s="46"/>
      <c r="FU1011" s="46"/>
      <c r="FV1011" s="46"/>
      <c r="FW1011" s="46"/>
      <c r="FX1011" s="46"/>
      <c r="FY1011" s="46"/>
      <c r="FZ1011" s="46"/>
      <c r="GA1011" s="46"/>
      <c r="GB1011" s="46"/>
      <c r="GC1011" s="46"/>
      <c r="GD1011" s="46"/>
      <c r="GE1011" s="46"/>
      <c r="GF1011" s="46"/>
      <c r="GG1011" s="46"/>
      <c r="GH1011" s="46"/>
      <c r="GI1011" s="46"/>
      <c r="GJ1011" s="46"/>
      <c r="GK1011" s="46"/>
      <c r="GL1011" s="46"/>
      <c r="GM1011" s="46"/>
      <c r="GN1011" s="46"/>
      <c r="GO1011" s="46"/>
      <c r="GP1011" s="46"/>
      <c r="GQ1011" s="46"/>
      <c r="GR1011" s="46"/>
      <c r="GS1011" s="46"/>
      <c r="GT1011" s="46"/>
      <c r="GU1011" s="46"/>
      <c r="GV1011" s="46"/>
      <c r="GW1011" s="46"/>
      <c r="GX1011" s="46"/>
      <c r="GY1011" s="46"/>
      <c r="GZ1011" s="46"/>
      <c r="HA1011" s="46"/>
      <c r="HB1011" s="46"/>
      <c r="HC1011" s="46"/>
      <c r="HD1011" s="46"/>
      <c r="HE1011" s="46"/>
      <c r="HF1011" s="46"/>
      <c r="HG1011" s="46"/>
      <c r="HH1011" s="46"/>
      <c r="HI1011" s="46"/>
      <c r="HJ1011" s="46"/>
      <c r="HK1011" s="46"/>
      <c r="HL1011" s="46"/>
      <c r="HM1011" s="46"/>
      <c r="HN1011" s="46"/>
      <c r="HO1011" s="46"/>
      <c r="HP1011" s="46"/>
      <c r="HQ1011" s="46"/>
      <c r="HR1011" s="46"/>
      <c r="HS1011" s="46"/>
      <c r="HT1011" s="46"/>
      <c r="HU1011" s="46"/>
      <c r="HV1011" s="46"/>
      <c r="HW1011" s="46"/>
      <c r="HX1011" s="46"/>
      <c r="HY1011" s="46"/>
      <c r="HZ1011" s="46"/>
      <c r="IA1011" s="46"/>
      <c r="IB1011" s="46"/>
      <c r="IC1011" s="46"/>
      <c r="ID1011" s="46"/>
      <c r="IE1011" s="46"/>
      <c r="IF1011" s="46"/>
      <c r="IG1011" s="46"/>
      <c r="IH1011" s="46"/>
      <c r="II1011" s="46"/>
      <c r="IJ1011" s="46"/>
      <c r="IK1011" s="46"/>
      <c r="IL1011" s="46"/>
      <c r="IM1011" s="46"/>
      <c r="IN1011" s="46"/>
      <c r="IO1011" s="46"/>
      <c r="IP1011" s="46"/>
      <c r="IQ1011" s="46"/>
      <c r="IR1011" s="46"/>
      <c r="IS1011" s="46"/>
      <c r="IT1011" s="46"/>
      <c r="IU1011" s="46"/>
      <c r="IV1011" s="46"/>
      <c r="IW1011" s="46"/>
      <c r="IX1011" s="46"/>
      <c r="IY1011" s="46"/>
      <c r="IZ1011" s="46"/>
      <c r="JA1011" s="46"/>
      <c r="JB1011" s="46"/>
      <c r="JC1011" s="46"/>
      <c r="JD1011" s="46"/>
      <c r="JE1011" s="46"/>
    </row>
    <row r="1012" spans="1:265" s="7" customFormat="1" ht="15" customHeight="1" thickBot="1" x14ac:dyDescent="0.25">
      <c r="A1012" s="275"/>
      <c r="B1012" s="92" t="s">
        <v>457</v>
      </c>
      <c r="C1012" s="115"/>
      <c r="D1012" s="931" t="s">
        <v>482</v>
      </c>
      <c r="E1012" s="904"/>
      <c r="F1012" s="474"/>
      <c r="G1012" s="475"/>
      <c r="H1012" s="411" t="s">
        <v>509</v>
      </c>
      <c r="I1012" s="411" t="s">
        <v>511</v>
      </c>
      <c r="J1012" s="1772" t="s">
        <v>1424</v>
      </c>
      <c r="K1012" s="412" t="s">
        <v>1507</v>
      </c>
      <c r="L1012" s="412"/>
      <c r="M1012" s="530"/>
      <c r="N1012" s="530"/>
      <c r="O1012" s="412"/>
      <c r="P1012" s="2159">
        <f t="shared" si="85"/>
        <v>0</v>
      </c>
      <c r="Q1012" s="313"/>
      <c r="R1012" s="314"/>
      <c r="S1012" s="314"/>
      <c r="T1012" s="314"/>
      <c r="U1012" s="314"/>
      <c r="V1012" s="314"/>
      <c r="W1012" s="315">
        <v>4</v>
      </c>
      <c r="X1012" s="275">
        <f>SUM(Q1003:W1012)</f>
        <v>40</v>
      </c>
      <c r="Y1012" s="275">
        <f>X1012</f>
        <v>40</v>
      </c>
      <c r="Z1012" s="63"/>
      <c r="AA1012" s="46"/>
      <c r="AB1012" s="46"/>
      <c r="AC1012" s="46" t="str">
        <f t="shared" si="88"/>
        <v/>
      </c>
      <c r="AD1012" s="46"/>
      <c r="AE1012" s="46"/>
      <c r="AF1012" s="2111">
        <f t="shared" si="86"/>
        <v>0</v>
      </c>
      <c r="AG1012" s="2111">
        <f t="shared" si="87"/>
        <v>4</v>
      </c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  <c r="BP1012" s="46"/>
      <c r="BQ1012" s="46"/>
      <c r="BR1012" s="46"/>
      <c r="BS1012" s="46"/>
      <c r="BT1012" s="46"/>
      <c r="BU1012" s="46"/>
      <c r="BV1012" s="46"/>
      <c r="BW1012" s="46"/>
      <c r="BX1012" s="46"/>
      <c r="BY1012" s="46"/>
      <c r="BZ1012" s="46"/>
      <c r="CA1012" s="46"/>
      <c r="CB1012" s="46"/>
      <c r="CC1012" s="46"/>
      <c r="CD1012" s="46"/>
      <c r="CE1012" s="46"/>
      <c r="CF1012" s="46"/>
      <c r="CG1012" s="46"/>
      <c r="CH1012" s="46"/>
      <c r="CI1012" s="46"/>
      <c r="CJ1012" s="46"/>
      <c r="CK1012" s="46"/>
      <c r="CL1012" s="46"/>
      <c r="CM1012" s="46"/>
      <c r="CN1012" s="46"/>
      <c r="CO1012" s="46"/>
      <c r="CP1012" s="46"/>
      <c r="CQ1012" s="46"/>
      <c r="CR1012" s="46"/>
      <c r="CS1012" s="46"/>
      <c r="CT1012" s="46"/>
      <c r="CU1012" s="46"/>
      <c r="CV1012" s="46"/>
      <c r="CW1012" s="46"/>
      <c r="CX1012" s="46"/>
      <c r="CY1012" s="46"/>
      <c r="CZ1012" s="46"/>
      <c r="DA1012" s="46"/>
      <c r="DB1012" s="46"/>
      <c r="DC1012" s="46"/>
      <c r="DD1012" s="46"/>
      <c r="DE1012" s="46"/>
      <c r="DF1012" s="46"/>
      <c r="DG1012" s="46"/>
      <c r="DH1012" s="46"/>
      <c r="DI1012" s="46"/>
      <c r="DJ1012" s="46"/>
      <c r="DK1012" s="46"/>
      <c r="DL1012" s="46"/>
      <c r="DM1012" s="46"/>
      <c r="DN1012" s="46"/>
      <c r="DO1012" s="46"/>
      <c r="DP1012" s="46"/>
      <c r="DQ1012" s="46"/>
      <c r="DR1012" s="46"/>
      <c r="DS1012" s="46"/>
      <c r="DT1012" s="46"/>
      <c r="DU1012" s="46"/>
      <c r="DV1012" s="46"/>
      <c r="DW1012" s="46"/>
      <c r="DX1012" s="46"/>
      <c r="DY1012" s="46"/>
      <c r="DZ1012" s="46"/>
      <c r="EA1012" s="46"/>
      <c r="EB1012" s="46"/>
      <c r="EC1012" s="46"/>
      <c r="ED1012" s="46"/>
      <c r="EE1012" s="46"/>
      <c r="EF1012" s="46"/>
      <c r="EG1012" s="46"/>
      <c r="EH1012" s="46"/>
      <c r="EI1012" s="46"/>
      <c r="EJ1012" s="46"/>
      <c r="EK1012" s="46"/>
      <c r="EL1012" s="46"/>
      <c r="EM1012" s="46"/>
      <c r="EN1012" s="46"/>
      <c r="EO1012" s="46"/>
      <c r="EP1012" s="46"/>
      <c r="EQ1012" s="46"/>
      <c r="ER1012" s="46"/>
      <c r="ES1012" s="46"/>
      <c r="ET1012" s="46"/>
      <c r="EU1012" s="46"/>
      <c r="EV1012" s="46"/>
      <c r="EW1012" s="46"/>
      <c r="EX1012" s="46"/>
      <c r="EY1012" s="46"/>
      <c r="EZ1012" s="46"/>
      <c r="FA1012" s="46"/>
      <c r="FB1012" s="46"/>
      <c r="FC1012" s="46"/>
      <c r="FD1012" s="46"/>
      <c r="FE1012" s="46"/>
      <c r="FF1012" s="46"/>
      <c r="FG1012" s="46"/>
      <c r="FH1012" s="46"/>
      <c r="FI1012" s="46"/>
      <c r="FJ1012" s="46"/>
      <c r="FK1012" s="46"/>
      <c r="FL1012" s="46"/>
      <c r="FM1012" s="46"/>
      <c r="FN1012" s="46"/>
      <c r="FO1012" s="46"/>
      <c r="FP1012" s="46"/>
      <c r="FQ1012" s="46"/>
      <c r="FR1012" s="46"/>
      <c r="FS1012" s="46"/>
      <c r="FT1012" s="46"/>
      <c r="FU1012" s="46"/>
      <c r="FV1012" s="46"/>
      <c r="FW1012" s="46"/>
      <c r="FX1012" s="46"/>
      <c r="FY1012" s="46"/>
      <c r="FZ1012" s="46"/>
      <c r="GA1012" s="46"/>
      <c r="GB1012" s="46"/>
      <c r="GC1012" s="46"/>
      <c r="GD1012" s="46"/>
      <c r="GE1012" s="46"/>
      <c r="GF1012" s="46"/>
      <c r="GG1012" s="46"/>
      <c r="GH1012" s="46"/>
      <c r="GI1012" s="46"/>
      <c r="GJ1012" s="46"/>
      <c r="GK1012" s="46"/>
      <c r="GL1012" s="46"/>
      <c r="GM1012" s="46"/>
      <c r="GN1012" s="46"/>
      <c r="GO1012" s="46"/>
      <c r="GP1012" s="46"/>
      <c r="GQ1012" s="46"/>
      <c r="GR1012" s="46"/>
      <c r="GS1012" s="46"/>
      <c r="GT1012" s="46"/>
      <c r="GU1012" s="46"/>
      <c r="GV1012" s="46"/>
      <c r="GW1012" s="46"/>
      <c r="GX1012" s="46"/>
      <c r="GY1012" s="46"/>
      <c r="GZ1012" s="46"/>
      <c r="HA1012" s="46"/>
      <c r="HB1012" s="46"/>
      <c r="HC1012" s="46"/>
      <c r="HD1012" s="46"/>
      <c r="HE1012" s="46"/>
      <c r="HF1012" s="46"/>
      <c r="HG1012" s="46"/>
      <c r="HH1012" s="46"/>
      <c r="HI1012" s="46"/>
      <c r="HJ1012" s="46"/>
      <c r="HK1012" s="46"/>
      <c r="HL1012" s="46"/>
      <c r="HM1012" s="46"/>
      <c r="HN1012" s="46"/>
      <c r="HO1012" s="46"/>
      <c r="HP1012" s="46"/>
      <c r="HQ1012" s="46"/>
      <c r="HR1012" s="46"/>
      <c r="HS1012" s="46"/>
      <c r="HT1012" s="46"/>
      <c r="HU1012" s="46"/>
      <c r="HV1012" s="46"/>
      <c r="HW1012" s="46"/>
      <c r="HX1012" s="46"/>
      <c r="HY1012" s="46"/>
      <c r="HZ1012" s="46"/>
      <c r="IA1012" s="46"/>
      <c r="IB1012" s="46"/>
      <c r="IC1012" s="46"/>
      <c r="ID1012" s="46"/>
      <c r="IE1012" s="46"/>
      <c r="IF1012" s="46"/>
      <c r="IG1012" s="46"/>
      <c r="IH1012" s="46"/>
      <c r="II1012" s="46"/>
      <c r="IJ1012" s="46"/>
      <c r="IK1012" s="46"/>
      <c r="IL1012" s="46"/>
      <c r="IM1012" s="46"/>
      <c r="IN1012" s="46"/>
      <c r="IO1012" s="46"/>
      <c r="IP1012" s="46"/>
      <c r="IQ1012" s="46"/>
      <c r="IR1012" s="46"/>
      <c r="IS1012" s="46"/>
      <c r="IT1012" s="46"/>
      <c r="IU1012" s="46"/>
      <c r="IV1012" s="46"/>
      <c r="IW1012" s="46"/>
      <c r="IX1012" s="46"/>
      <c r="IY1012" s="46"/>
      <c r="IZ1012" s="46"/>
      <c r="JA1012" s="46"/>
      <c r="JB1012" s="46"/>
      <c r="JC1012" s="46"/>
      <c r="JD1012" s="46"/>
      <c r="JE1012" s="46"/>
    </row>
    <row r="1013" spans="1:265" s="15" customFormat="1" ht="15" customHeight="1" thickBot="1" x14ac:dyDescent="0.25">
      <c r="A1013" s="273">
        <f>+A1003+1</f>
        <v>106</v>
      </c>
      <c r="B1013" s="630" t="s">
        <v>675</v>
      </c>
      <c r="C1013" s="111" t="s">
        <v>35</v>
      </c>
      <c r="D1013" s="860" t="s">
        <v>676</v>
      </c>
      <c r="E1013" s="861" t="s">
        <v>88</v>
      </c>
      <c r="F1013" s="435" t="s">
        <v>677</v>
      </c>
      <c r="G1013" s="436" t="s">
        <v>678</v>
      </c>
      <c r="H1013" s="177" t="s">
        <v>1047</v>
      </c>
      <c r="I1013" s="177" t="s">
        <v>1047</v>
      </c>
      <c r="J1013" s="177"/>
      <c r="K1013" s="211" t="s">
        <v>1532</v>
      </c>
      <c r="L1013" s="211" t="s">
        <v>97</v>
      </c>
      <c r="M1013" s="514">
        <v>3</v>
      </c>
      <c r="N1013" s="514" t="s">
        <v>702</v>
      </c>
      <c r="O1013" s="211" t="s">
        <v>403</v>
      </c>
      <c r="P1013" s="2159">
        <f t="shared" si="85"/>
        <v>8</v>
      </c>
      <c r="Q1013" s="277">
        <v>8</v>
      </c>
      <c r="R1013" s="278"/>
      <c r="S1013" s="278"/>
      <c r="T1013" s="278"/>
      <c r="U1013" s="278"/>
      <c r="V1013" s="278"/>
      <c r="W1013" s="279"/>
      <c r="X1013" s="71"/>
      <c r="Y1013" s="121"/>
      <c r="Z1013" s="63" t="str">
        <f>C1013</f>
        <v>TC</v>
      </c>
      <c r="AA1013" s="41" t="s">
        <v>879</v>
      </c>
      <c r="AB1013" s="41" t="s">
        <v>880</v>
      </c>
      <c r="AC1013" s="46">
        <f t="shared" si="88"/>
        <v>8</v>
      </c>
      <c r="AD1013" s="41"/>
      <c r="AE1013" s="41"/>
      <c r="AF1013" s="2111">
        <f t="shared" si="86"/>
        <v>8</v>
      </c>
      <c r="AG1013" s="2111">
        <f t="shared" si="87"/>
        <v>0</v>
      </c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  <c r="AU1013" s="41"/>
      <c r="AV1013" s="41"/>
      <c r="AW1013" s="41"/>
      <c r="AX1013" s="41"/>
      <c r="AY1013" s="41"/>
      <c r="AZ1013" s="41"/>
      <c r="BA1013" s="41"/>
      <c r="BB1013" s="41"/>
      <c r="BC1013" s="41"/>
      <c r="BD1013" s="41"/>
      <c r="BE1013" s="41"/>
      <c r="BF1013" s="41"/>
      <c r="BG1013" s="41"/>
      <c r="BH1013" s="41"/>
      <c r="BI1013" s="41"/>
      <c r="BJ1013" s="41"/>
      <c r="BK1013" s="41"/>
      <c r="BL1013" s="41"/>
      <c r="BM1013" s="41"/>
      <c r="BN1013" s="41"/>
      <c r="BO1013" s="41"/>
      <c r="BP1013" s="41"/>
      <c r="BQ1013" s="41"/>
      <c r="BR1013" s="41"/>
      <c r="BS1013" s="41"/>
      <c r="BT1013" s="41"/>
      <c r="BU1013" s="41"/>
      <c r="BV1013" s="41"/>
      <c r="BW1013" s="41"/>
      <c r="BX1013" s="41"/>
      <c r="BY1013" s="41"/>
      <c r="BZ1013" s="41"/>
      <c r="CA1013" s="41"/>
      <c r="CB1013" s="41"/>
      <c r="CC1013" s="41"/>
      <c r="CD1013" s="41"/>
      <c r="CE1013" s="41"/>
      <c r="CF1013" s="41"/>
      <c r="CG1013" s="41"/>
      <c r="CH1013" s="41"/>
      <c r="CI1013" s="41"/>
      <c r="CJ1013" s="41"/>
      <c r="CK1013" s="41"/>
      <c r="CL1013" s="41"/>
      <c r="CM1013" s="41"/>
      <c r="CN1013" s="41"/>
      <c r="CO1013" s="41"/>
      <c r="CP1013" s="41"/>
      <c r="CQ1013" s="41"/>
      <c r="CR1013" s="41"/>
      <c r="CS1013" s="41"/>
      <c r="CT1013" s="41"/>
      <c r="CU1013" s="41"/>
      <c r="CV1013" s="41"/>
      <c r="CW1013" s="41"/>
      <c r="CX1013" s="41"/>
      <c r="CY1013" s="41"/>
      <c r="CZ1013" s="41"/>
      <c r="DA1013" s="41"/>
      <c r="DB1013" s="41"/>
      <c r="DC1013" s="41"/>
      <c r="DD1013" s="41"/>
      <c r="DE1013" s="41"/>
      <c r="DF1013" s="41"/>
      <c r="DG1013" s="41"/>
      <c r="DH1013" s="41"/>
      <c r="DI1013" s="41"/>
      <c r="DJ1013" s="41"/>
      <c r="DK1013" s="41"/>
      <c r="DL1013" s="41"/>
      <c r="DM1013" s="41"/>
      <c r="DN1013" s="41"/>
      <c r="DO1013" s="41"/>
      <c r="DP1013" s="41"/>
      <c r="DQ1013" s="41"/>
      <c r="DR1013" s="41"/>
      <c r="DS1013" s="41"/>
      <c r="DT1013" s="41"/>
      <c r="DU1013" s="41"/>
      <c r="DV1013" s="41"/>
      <c r="DW1013" s="41"/>
      <c r="DX1013" s="41"/>
      <c r="DY1013" s="41"/>
      <c r="DZ1013" s="41"/>
      <c r="EA1013" s="41"/>
      <c r="EB1013" s="41"/>
      <c r="EC1013" s="41"/>
      <c r="ED1013" s="41"/>
      <c r="EE1013" s="41"/>
      <c r="EF1013" s="41"/>
      <c r="EG1013" s="41"/>
      <c r="EH1013" s="41"/>
      <c r="EI1013" s="41"/>
      <c r="EJ1013" s="41"/>
      <c r="EK1013" s="41"/>
      <c r="EL1013" s="41"/>
      <c r="EM1013" s="41"/>
      <c r="EN1013" s="41"/>
      <c r="EO1013" s="41"/>
      <c r="EP1013" s="41"/>
      <c r="EQ1013" s="41"/>
      <c r="ER1013" s="41"/>
      <c r="ES1013" s="41"/>
      <c r="ET1013" s="41"/>
      <c r="EU1013" s="41"/>
      <c r="EV1013" s="41"/>
      <c r="EW1013" s="41"/>
      <c r="EX1013" s="41"/>
      <c r="EY1013" s="41"/>
      <c r="EZ1013" s="41"/>
      <c r="FA1013" s="41"/>
      <c r="FB1013" s="41"/>
      <c r="FC1013" s="41"/>
      <c r="FD1013" s="41"/>
      <c r="FE1013" s="41"/>
      <c r="FF1013" s="41"/>
      <c r="FG1013" s="41"/>
      <c r="FH1013" s="41"/>
      <c r="FI1013" s="41"/>
      <c r="FJ1013" s="41"/>
      <c r="FK1013" s="41"/>
      <c r="FL1013" s="41"/>
      <c r="FM1013" s="41"/>
      <c r="FN1013" s="41"/>
      <c r="FO1013" s="41"/>
      <c r="FP1013" s="41"/>
      <c r="FQ1013" s="41"/>
      <c r="FR1013" s="41"/>
      <c r="FS1013" s="41"/>
      <c r="FT1013" s="41"/>
      <c r="FU1013" s="41"/>
      <c r="FV1013" s="41"/>
      <c r="FW1013" s="41"/>
      <c r="FX1013" s="41"/>
      <c r="FY1013" s="41"/>
      <c r="FZ1013" s="41"/>
      <c r="GA1013" s="41"/>
      <c r="GB1013" s="41"/>
      <c r="GC1013" s="41"/>
      <c r="GD1013" s="41"/>
      <c r="GE1013" s="41"/>
      <c r="GF1013" s="41"/>
      <c r="GG1013" s="41"/>
      <c r="GH1013" s="41"/>
      <c r="GI1013" s="41"/>
      <c r="GJ1013" s="41"/>
      <c r="GK1013" s="41"/>
      <c r="GL1013" s="41"/>
      <c r="GM1013" s="41"/>
      <c r="GN1013" s="41"/>
      <c r="GO1013" s="41"/>
      <c r="GP1013" s="41"/>
      <c r="GQ1013" s="41"/>
      <c r="GR1013" s="41"/>
      <c r="GS1013" s="41"/>
      <c r="GT1013" s="41"/>
      <c r="GU1013" s="41"/>
      <c r="GV1013" s="41"/>
      <c r="GW1013" s="41"/>
      <c r="GX1013" s="41"/>
      <c r="GY1013" s="41"/>
      <c r="GZ1013" s="41"/>
      <c r="HA1013" s="41"/>
      <c r="HB1013" s="41"/>
      <c r="HC1013" s="41"/>
      <c r="HD1013" s="41"/>
      <c r="HE1013" s="41"/>
      <c r="HF1013" s="41"/>
      <c r="HG1013" s="41"/>
      <c r="HH1013" s="41"/>
      <c r="HI1013" s="41"/>
      <c r="HJ1013" s="41"/>
      <c r="HK1013" s="41"/>
      <c r="HL1013" s="41"/>
      <c r="HM1013" s="41"/>
      <c r="HN1013" s="41"/>
      <c r="HO1013" s="41"/>
      <c r="HP1013" s="41"/>
      <c r="HQ1013" s="41"/>
      <c r="HR1013" s="41"/>
      <c r="HS1013" s="41"/>
      <c r="HT1013" s="41"/>
      <c r="HU1013" s="41"/>
      <c r="HV1013" s="41"/>
      <c r="HW1013" s="41"/>
      <c r="HX1013" s="41"/>
      <c r="HY1013" s="41"/>
      <c r="HZ1013" s="41"/>
      <c r="IA1013" s="41"/>
      <c r="IB1013" s="41"/>
      <c r="IC1013" s="41"/>
      <c r="ID1013" s="41"/>
      <c r="IE1013" s="41"/>
      <c r="IF1013" s="41"/>
      <c r="IG1013" s="41"/>
      <c r="IH1013" s="41"/>
      <c r="II1013" s="41"/>
      <c r="IJ1013" s="41"/>
      <c r="IK1013" s="41"/>
      <c r="IL1013" s="41"/>
      <c r="IM1013" s="41"/>
      <c r="IN1013" s="41"/>
      <c r="IO1013" s="41"/>
      <c r="IP1013" s="41"/>
      <c r="IQ1013" s="41"/>
      <c r="IR1013" s="41"/>
      <c r="IS1013" s="41"/>
      <c r="IT1013" s="41"/>
      <c r="IU1013" s="41"/>
      <c r="IV1013" s="41"/>
      <c r="IW1013" s="41"/>
      <c r="IX1013" s="41"/>
      <c r="IY1013" s="41"/>
      <c r="IZ1013" s="41"/>
      <c r="JA1013" s="41"/>
      <c r="JB1013" s="41"/>
      <c r="JC1013" s="41"/>
      <c r="JD1013" s="41"/>
      <c r="JE1013" s="41"/>
    </row>
    <row r="1014" spans="1:265" s="15" customFormat="1" ht="15" customHeight="1" thickBot="1" x14ac:dyDescent="0.25">
      <c r="A1014" s="790"/>
      <c r="B1014" s="73" t="s">
        <v>675</v>
      </c>
      <c r="C1014" s="113"/>
      <c r="D1014" s="862" t="s">
        <v>676</v>
      </c>
      <c r="E1014" s="905"/>
      <c r="F1014" s="437"/>
      <c r="G1014" s="438"/>
      <c r="H1014" s="178" t="s">
        <v>1047</v>
      </c>
      <c r="I1014" s="178" t="s">
        <v>1047</v>
      </c>
      <c r="J1014" s="1740" t="s">
        <v>1425</v>
      </c>
      <c r="K1014" s="212" t="s">
        <v>1740</v>
      </c>
      <c r="L1014" s="212"/>
      <c r="M1014" s="501"/>
      <c r="N1014" s="501"/>
      <c r="O1014" s="212"/>
      <c r="P1014" s="2159">
        <f t="shared" si="85"/>
        <v>0</v>
      </c>
      <c r="Q1014" s="280"/>
      <c r="R1014" s="281"/>
      <c r="S1014" s="281"/>
      <c r="T1014" s="281">
        <v>8</v>
      </c>
      <c r="U1014" s="281"/>
      <c r="V1014" s="281"/>
      <c r="W1014" s="282"/>
      <c r="X1014" s="79"/>
      <c r="Y1014" s="122"/>
      <c r="Z1014" s="63"/>
      <c r="AA1014" s="41"/>
      <c r="AB1014" s="41"/>
      <c r="AC1014" s="46" t="str">
        <f t="shared" si="88"/>
        <v/>
      </c>
      <c r="AD1014" s="41"/>
      <c r="AE1014" s="41"/>
      <c r="AF1014" s="2111">
        <f t="shared" si="86"/>
        <v>0</v>
      </c>
      <c r="AG1014" s="2111">
        <f t="shared" si="87"/>
        <v>0</v>
      </c>
      <c r="AH1014" s="41"/>
      <c r="AI1014" s="41"/>
      <c r="AJ1014" s="41"/>
      <c r="AK1014" s="41"/>
      <c r="AL1014" s="41"/>
      <c r="AM1014" s="41"/>
      <c r="AN1014" s="41"/>
      <c r="AO1014" s="41"/>
      <c r="AP1014" s="41"/>
      <c r="AQ1014" s="41"/>
      <c r="AR1014" s="41"/>
      <c r="AS1014" s="41"/>
      <c r="AT1014" s="41"/>
      <c r="AU1014" s="41"/>
      <c r="AV1014" s="41"/>
      <c r="AW1014" s="41"/>
      <c r="AX1014" s="41"/>
      <c r="AY1014" s="41"/>
      <c r="AZ1014" s="41"/>
      <c r="BA1014" s="41"/>
      <c r="BB1014" s="41"/>
      <c r="BC1014" s="41"/>
      <c r="BD1014" s="41"/>
      <c r="BE1014" s="41"/>
      <c r="BF1014" s="41"/>
      <c r="BG1014" s="41"/>
      <c r="BH1014" s="41"/>
      <c r="BI1014" s="41"/>
      <c r="BJ1014" s="41"/>
      <c r="BK1014" s="41"/>
      <c r="BL1014" s="41"/>
      <c r="BM1014" s="41"/>
      <c r="BN1014" s="41"/>
      <c r="BO1014" s="41"/>
      <c r="BP1014" s="41"/>
      <c r="BQ1014" s="41"/>
      <c r="BR1014" s="41"/>
      <c r="BS1014" s="41"/>
      <c r="BT1014" s="41"/>
      <c r="BU1014" s="41"/>
      <c r="BV1014" s="41"/>
      <c r="BW1014" s="41"/>
      <c r="BX1014" s="41"/>
      <c r="BY1014" s="41"/>
      <c r="BZ1014" s="41"/>
      <c r="CA1014" s="41"/>
      <c r="CB1014" s="41"/>
      <c r="CC1014" s="41"/>
      <c r="CD1014" s="41"/>
      <c r="CE1014" s="41"/>
      <c r="CF1014" s="41"/>
      <c r="CG1014" s="41"/>
      <c r="CH1014" s="41"/>
      <c r="CI1014" s="41"/>
      <c r="CJ1014" s="41"/>
      <c r="CK1014" s="41"/>
      <c r="CL1014" s="41"/>
      <c r="CM1014" s="41"/>
      <c r="CN1014" s="41"/>
      <c r="CO1014" s="41"/>
      <c r="CP1014" s="41"/>
      <c r="CQ1014" s="41"/>
      <c r="CR1014" s="41"/>
      <c r="CS1014" s="41"/>
      <c r="CT1014" s="41"/>
      <c r="CU1014" s="41"/>
      <c r="CV1014" s="41"/>
      <c r="CW1014" s="41"/>
      <c r="CX1014" s="41"/>
      <c r="CY1014" s="41"/>
      <c r="CZ1014" s="41"/>
      <c r="DA1014" s="41"/>
      <c r="DB1014" s="41"/>
      <c r="DC1014" s="41"/>
      <c r="DD1014" s="41"/>
      <c r="DE1014" s="41"/>
      <c r="DF1014" s="41"/>
      <c r="DG1014" s="41"/>
      <c r="DH1014" s="41"/>
      <c r="DI1014" s="41"/>
      <c r="DJ1014" s="41"/>
      <c r="DK1014" s="41"/>
      <c r="DL1014" s="41"/>
      <c r="DM1014" s="41"/>
      <c r="DN1014" s="41"/>
      <c r="DO1014" s="41"/>
      <c r="DP1014" s="41"/>
      <c r="DQ1014" s="41"/>
      <c r="DR1014" s="41"/>
      <c r="DS1014" s="41"/>
      <c r="DT1014" s="41"/>
      <c r="DU1014" s="41"/>
      <c r="DV1014" s="41"/>
      <c r="DW1014" s="41"/>
      <c r="DX1014" s="41"/>
      <c r="DY1014" s="41"/>
      <c r="DZ1014" s="41"/>
      <c r="EA1014" s="41"/>
      <c r="EB1014" s="41"/>
      <c r="EC1014" s="41"/>
      <c r="ED1014" s="41"/>
      <c r="EE1014" s="41"/>
      <c r="EF1014" s="41"/>
      <c r="EG1014" s="41"/>
      <c r="EH1014" s="41"/>
      <c r="EI1014" s="41"/>
      <c r="EJ1014" s="41"/>
      <c r="EK1014" s="41"/>
      <c r="EL1014" s="41"/>
      <c r="EM1014" s="41"/>
      <c r="EN1014" s="41"/>
      <c r="EO1014" s="41"/>
      <c r="EP1014" s="41"/>
      <c r="EQ1014" s="41"/>
      <c r="ER1014" s="41"/>
      <c r="ES1014" s="41"/>
      <c r="ET1014" s="41"/>
      <c r="EU1014" s="41"/>
      <c r="EV1014" s="41"/>
      <c r="EW1014" s="41"/>
      <c r="EX1014" s="41"/>
      <c r="EY1014" s="41"/>
      <c r="EZ1014" s="41"/>
      <c r="FA1014" s="41"/>
      <c r="FB1014" s="41"/>
      <c r="FC1014" s="41"/>
      <c r="FD1014" s="41"/>
      <c r="FE1014" s="41"/>
      <c r="FF1014" s="41"/>
      <c r="FG1014" s="41"/>
      <c r="FH1014" s="41"/>
      <c r="FI1014" s="41"/>
      <c r="FJ1014" s="41"/>
      <c r="FK1014" s="41"/>
      <c r="FL1014" s="41"/>
      <c r="FM1014" s="41"/>
      <c r="FN1014" s="41"/>
      <c r="FO1014" s="41"/>
      <c r="FP1014" s="41"/>
      <c r="FQ1014" s="41"/>
      <c r="FR1014" s="41"/>
      <c r="FS1014" s="41"/>
      <c r="FT1014" s="41"/>
      <c r="FU1014" s="41"/>
      <c r="FV1014" s="41"/>
      <c r="FW1014" s="41"/>
      <c r="FX1014" s="41"/>
      <c r="FY1014" s="41"/>
      <c r="FZ1014" s="41"/>
      <c r="GA1014" s="41"/>
      <c r="GB1014" s="41"/>
      <c r="GC1014" s="41"/>
      <c r="GD1014" s="41"/>
      <c r="GE1014" s="41"/>
      <c r="GF1014" s="41"/>
      <c r="GG1014" s="41"/>
      <c r="GH1014" s="41"/>
      <c r="GI1014" s="41"/>
      <c r="GJ1014" s="41"/>
      <c r="GK1014" s="41"/>
      <c r="GL1014" s="41"/>
      <c r="GM1014" s="41"/>
      <c r="GN1014" s="41"/>
      <c r="GO1014" s="41"/>
      <c r="GP1014" s="41"/>
      <c r="GQ1014" s="41"/>
      <c r="GR1014" s="41"/>
      <c r="GS1014" s="41"/>
      <c r="GT1014" s="41"/>
      <c r="GU1014" s="41"/>
      <c r="GV1014" s="41"/>
      <c r="GW1014" s="41"/>
      <c r="GX1014" s="41"/>
      <c r="GY1014" s="41"/>
      <c r="GZ1014" s="41"/>
      <c r="HA1014" s="41"/>
      <c r="HB1014" s="41"/>
      <c r="HC1014" s="41"/>
      <c r="HD1014" s="41"/>
      <c r="HE1014" s="41"/>
      <c r="HF1014" s="41"/>
      <c r="HG1014" s="41"/>
      <c r="HH1014" s="41"/>
      <c r="HI1014" s="41"/>
      <c r="HJ1014" s="41"/>
      <c r="HK1014" s="41"/>
      <c r="HL1014" s="41"/>
      <c r="HM1014" s="41"/>
      <c r="HN1014" s="41"/>
      <c r="HO1014" s="41"/>
      <c r="HP1014" s="41"/>
      <c r="HQ1014" s="41"/>
      <c r="HR1014" s="41"/>
      <c r="HS1014" s="41"/>
      <c r="HT1014" s="41"/>
      <c r="HU1014" s="41"/>
      <c r="HV1014" s="41"/>
      <c r="HW1014" s="41"/>
      <c r="HX1014" s="41"/>
      <c r="HY1014" s="41"/>
      <c r="HZ1014" s="41"/>
      <c r="IA1014" s="41"/>
      <c r="IB1014" s="41"/>
      <c r="IC1014" s="41"/>
      <c r="ID1014" s="41"/>
      <c r="IE1014" s="41"/>
      <c r="IF1014" s="41"/>
      <c r="IG1014" s="41"/>
      <c r="IH1014" s="41"/>
      <c r="II1014" s="41"/>
      <c r="IJ1014" s="41"/>
      <c r="IK1014" s="41"/>
      <c r="IL1014" s="41"/>
      <c r="IM1014" s="41"/>
      <c r="IN1014" s="41"/>
      <c r="IO1014" s="41"/>
      <c r="IP1014" s="41"/>
      <c r="IQ1014" s="41"/>
      <c r="IR1014" s="41"/>
      <c r="IS1014" s="41"/>
      <c r="IT1014" s="41"/>
      <c r="IU1014" s="41"/>
      <c r="IV1014" s="41"/>
      <c r="IW1014" s="41"/>
      <c r="IX1014" s="41"/>
      <c r="IY1014" s="41"/>
      <c r="IZ1014" s="41"/>
      <c r="JA1014" s="41"/>
      <c r="JB1014" s="41"/>
      <c r="JC1014" s="41"/>
      <c r="JD1014" s="41"/>
      <c r="JE1014" s="41"/>
    </row>
    <row r="1015" spans="1:265" s="15" customFormat="1" ht="15" customHeight="1" thickBot="1" x14ac:dyDescent="0.25">
      <c r="A1015" s="790"/>
      <c r="B1015" s="73" t="s">
        <v>675</v>
      </c>
      <c r="C1015" s="113"/>
      <c r="D1015" s="862" t="s">
        <v>676</v>
      </c>
      <c r="E1015" s="905"/>
      <c r="F1015" s="437"/>
      <c r="G1015" s="438"/>
      <c r="H1015" s="85" t="s">
        <v>1047</v>
      </c>
      <c r="I1015" s="85" t="s">
        <v>1047</v>
      </c>
      <c r="J1015" s="1756" t="s">
        <v>1424</v>
      </c>
      <c r="K1015" s="212" t="s">
        <v>1506</v>
      </c>
      <c r="L1015" s="589"/>
      <c r="M1015" s="581"/>
      <c r="N1015" s="581"/>
      <c r="O1015" s="622"/>
      <c r="P1015" s="2159">
        <f t="shared" si="85"/>
        <v>0</v>
      </c>
      <c r="Q1015" s="622"/>
      <c r="R1015" s="281"/>
      <c r="S1015" s="281">
        <v>2</v>
      </c>
      <c r="T1015" s="281"/>
      <c r="U1015" s="281"/>
      <c r="V1015" s="281"/>
      <c r="W1015" s="282"/>
      <c r="X1015" s="79"/>
      <c r="Y1015" s="122"/>
      <c r="Z1015" s="63"/>
      <c r="AA1015" s="41"/>
      <c r="AB1015" s="41"/>
      <c r="AC1015" s="46" t="str">
        <f t="shared" si="88"/>
        <v/>
      </c>
      <c r="AD1015" s="41"/>
      <c r="AE1015" s="41"/>
      <c r="AF1015" s="2111">
        <f t="shared" si="86"/>
        <v>0</v>
      </c>
      <c r="AG1015" s="2111">
        <f t="shared" si="87"/>
        <v>2</v>
      </c>
      <c r="AH1015" s="41"/>
      <c r="AI1015" s="41"/>
      <c r="AJ1015" s="41"/>
      <c r="AK1015" s="41"/>
      <c r="AL1015" s="41"/>
      <c r="AM1015" s="41"/>
      <c r="AN1015" s="41"/>
      <c r="AO1015" s="41"/>
      <c r="AP1015" s="41"/>
      <c r="AQ1015" s="41"/>
      <c r="AR1015" s="41"/>
      <c r="AS1015" s="41"/>
      <c r="AT1015" s="41"/>
      <c r="AU1015" s="41"/>
      <c r="AV1015" s="41"/>
      <c r="AW1015" s="41"/>
      <c r="AX1015" s="41"/>
      <c r="AY1015" s="41"/>
      <c r="AZ1015" s="41"/>
      <c r="BA1015" s="41"/>
      <c r="BB1015" s="41"/>
      <c r="BC1015" s="41"/>
      <c r="BD1015" s="41"/>
      <c r="BE1015" s="41"/>
      <c r="BF1015" s="41"/>
      <c r="BG1015" s="41"/>
      <c r="BH1015" s="41"/>
      <c r="BI1015" s="41"/>
      <c r="BJ1015" s="41"/>
      <c r="BK1015" s="41"/>
      <c r="BL1015" s="41"/>
      <c r="BM1015" s="41"/>
      <c r="BN1015" s="41"/>
      <c r="BO1015" s="41"/>
      <c r="BP1015" s="41"/>
      <c r="BQ1015" s="41"/>
      <c r="BR1015" s="41"/>
      <c r="BS1015" s="41"/>
      <c r="BT1015" s="41"/>
      <c r="BU1015" s="41"/>
      <c r="BV1015" s="41"/>
      <c r="BW1015" s="41"/>
      <c r="BX1015" s="41"/>
      <c r="BY1015" s="41"/>
      <c r="BZ1015" s="41"/>
      <c r="CA1015" s="41"/>
      <c r="CB1015" s="41"/>
      <c r="CC1015" s="41"/>
      <c r="CD1015" s="41"/>
      <c r="CE1015" s="41"/>
      <c r="CF1015" s="41"/>
      <c r="CG1015" s="41"/>
      <c r="CH1015" s="41"/>
      <c r="CI1015" s="41"/>
      <c r="CJ1015" s="41"/>
      <c r="CK1015" s="41"/>
      <c r="CL1015" s="41"/>
      <c r="CM1015" s="41"/>
      <c r="CN1015" s="41"/>
      <c r="CO1015" s="41"/>
      <c r="CP1015" s="41"/>
      <c r="CQ1015" s="41"/>
      <c r="CR1015" s="41"/>
      <c r="CS1015" s="41"/>
      <c r="CT1015" s="41"/>
      <c r="CU1015" s="41"/>
      <c r="CV1015" s="41"/>
      <c r="CW1015" s="41"/>
      <c r="CX1015" s="41"/>
      <c r="CY1015" s="41"/>
      <c r="CZ1015" s="41"/>
      <c r="DA1015" s="41"/>
      <c r="DB1015" s="41"/>
      <c r="DC1015" s="41"/>
      <c r="DD1015" s="41"/>
      <c r="DE1015" s="41"/>
      <c r="DF1015" s="41"/>
      <c r="DG1015" s="41"/>
      <c r="DH1015" s="41"/>
      <c r="DI1015" s="41"/>
      <c r="DJ1015" s="41"/>
      <c r="DK1015" s="41"/>
      <c r="DL1015" s="41"/>
      <c r="DM1015" s="41"/>
      <c r="DN1015" s="41"/>
      <c r="DO1015" s="41"/>
      <c r="DP1015" s="41"/>
      <c r="DQ1015" s="41"/>
      <c r="DR1015" s="41"/>
      <c r="DS1015" s="41"/>
      <c r="DT1015" s="41"/>
      <c r="DU1015" s="41"/>
      <c r="DV1015" s="41"/>
      <c r="DW1015" s="41"/>
      <c r="DX1015" s="41"/>
      <c r="DY1015" s="41"/>
      <c r="DZ1015" s="41"/>
      <c r="EA1015" s="41"/>
      <c r="EB1015" s="41"/>
      <c r="EC1015" s="41"/>
      <c r="ED1015" s="41"/>
      <c r="EE1015" s="41"/>
      <c r="EF1015" s="41"/>
      <c r="EG1015" s="41"/>
      <c r="EH1015" s="41"/>
      <c r="EI1015" s="41"/>
      <c r="EJ1015" s="41"/>
      <c r="EK1015" s="41"/>
      <c r="EL1015" s="41"/>
      <c r="EM1015" s="41"/>
      <c r="EN1015" s="41"/>
      <c r="EO1015" s="41"/>
      <c r="EP1015" s="41"/>
      <c r="EQ1015" s="41"/>
      <c r="ER1015" s="41"/>
      <c r="ES1015" s="41"/>
      <c r="ET1015" s="41"/>
      <c r="EU1015" s="41"/>
      <c r="EV1015" s="41"/>
      <c r="EW1015" s="41"/>
      <c r="EX1015" s="41"/>
      <c r="EY1015" s="41"/>
      <c r="EZ1015" s="41"/>
      <c r="FA1015" s="41"/>
      <c r="FB1015" s="41"/>
      <c r="FC1015" s="41"/>
      <c r="FD1015" s="41"/>
      <c r="FE1015" s="41"/>
      <c r="FF1015" s="41"/>
      <c r="FG1015" s="41"/>
      <c r="FH1015" s="41"/>
      <c r="FI1015" s="41"/>
      <c r="FJ1015" s="41"/>
      <c r="FK1015" s="41"/>
      <c r="FL1015" s="41"/>
      <c r="FM1015" s="41"/>
      <c r="FN1015" s="41"/>
      <c r="FO1015" s="41"/>
      <c r="FP1015" s="41"/>
      <c r="FQ1015" s="41"/>
      <c r="FR1015" s="41"/>
      <c r="FS1015" s="41"/>
      <c r="FT1015" s="41"/>
      <c r="FU1015" s="41"/>
      <c r="FV1015" s="41"/>
      <c r="FW1015" s="41"/>
      <c r="FX1015" s="41"/>
      <c r="FY1015" s="41"/>
      <c r="FZ1015" s="41"/>
      <c r="GA1015" s="41"/>
      <c r="GB1015" s="41"/>
      <c r="GC1015" s="41"/>
      <c r="GD1015" s="41"/>
      <c r="GE1015" s="41"/>
      <c r="GF1015" s="41"/>
      <c r="GG1015" s="41"/>
      <c r="GH1015" s="41"/>
      <c r="GI1015" s="41"/>
      <c r="GJ1015" s="41"/>
      <c r="GK1015" s="41"/>
      <c r="GL1015" s="41"/>
      <c r="GM1015" s="41"/>
      <c r="GN1015" s="41"/>
      <c r="GO1015" s="41"/>
      <c r="GP1015" s="41"/>
      <c r="GQ1015" s="41"/>
      <c r="GR1015" s="41"/>
      <c r="GS1015" s="41"/>
      <c r="GT1015" s="41"/>
      <c r="GU1015" s="41"/>
      <c r="GV1015" s="41"/>
      <c r="GW1015" s="41"/>
      <c r="GX1015" s="41"/>
      <c r="GY1015" s="41"/>
      <c r="GZ1015" s="41"/>
      <c r="HA1015" s="41"/>
      <c r="HB1015" s="41"/>
      <c r="HC1015" s="41"/>
      <c r="HD1015" s="41"/>
      <c r="HE1015" s="41"/>
      <c r="HF1015" s="41"/>
      <c r="HG1015" s="41"/>
      <c r="HH1015" s="41"/>
      <c r="HI1015" s="41"/>
      <c r="HJ1015" s="41"/>
      <c r="HK1015" s="41"/>
      <c r="HL1015" s="41"/>
      <c r="HM1015" s="41"/>
      <c r="HN1015" s="41"/>
      <c r="HO1015" s="41"/>
      <c r="HP1015" s="41"/>
      <c r="HQ1015" s="41"/>
      <c r="HR1015" s="41"/>
      <c r="HS1015" s="41"/>
      <c r="HT1015" s="41"/>
      <c r="HU1015" s="41"/>
      <c r="HV1015" s="41"/>
      <c r="HW1015" s="41"/>
      <c r="HX1015" s="41"/>
      <c r="HY1015" s="41"/>
      <c r="HZ1015" s="41"/>
      <c r="IA1015" s="41"/>
      <c r="IB1015" s="41"/>
      <c r="IC1015" s="41"/>
      <c r="ID1015" s="41"/>
      <c r="IE1015" s="41"/>
      <c r="IF1015" s="41"/>
      <c r="IG1015" s="41"/>
      <c r="IH1015" s="41"/>
      <c r="II1015" s="41"/>
      <c r="IJ1015" s="41"/>
      <c r="IK1015" s="41"/>
      <c r="IL1015" s="41"/>
      <c r="IM1015" s="41"/>
      <c r="IN1015" s="41"/>
      <c r="IO1015" s="41"/>
      <c r="IP1015" s="41"/>
      <c r="IQ1015" s="41"/>
      <c r="IR1015" s="41"/>
      <c r="IS1015" s="41"/>
      <c r="IT1015" s="41"/>
      <c r="IU1015" s="41"/>
      <c r="IV1015" s="41"/>
      <c r="IW1015" s="41"/>
      <c r="IX1015" s="41"/>
      <c r="IY1015" s="41"/>
      <c r="IZ1015" s="41"/>
      <c r="JA1015" s="41"/>
      <c r="JB1015" s="41"/>
      <c r="JC1015" s="41"/>
      <c r="JD1015" s="41"/>
      <c r="JE1015" s="41"/>
    </row>
    <row r="1016" spans="1:265" s="15" customFormat="1" ht="15" customHeight="1" thickBot="1" x14ac:dyDescent="0.25">
      <c r="A1016" s="790"/>
      <c r="B1016" s="73" t="s">
        <v>675</v>
      </c>
      <c r="C1016" s="113"/>
      <c r="D1016" s="862" t="s">
        <v>676</v>
      </c>
      <c r="E1016" s="905"/>
      <c r="F1016" s="437"/>
      <c r="G1016" s="438"/>
      <c r="H1016" s="178" t="s">
        <v>1047</v>
      </c>
      <c r="I1016" s="178" t="s">
        <v>1047</v>
      </c>
      <c r="J1016" s="1756" t="s">
        <v>1424</v>
      </c>
      <c r="K1016" s="212" t="s">
        <v>1505</v>
      </c>
      <c r="L1016" s="212"/>
      <c r="M1016" s="501"/>
      <c r="N1016" s="501"/>
      <c r="O1016" s="212"/>
      <c r="P1016" s="2159">
        <f t="shared" si="85"/>
        <v>0</v>
      </c>
      <c r="Q1016" s="280"/>
      <c r="R1016" s="281"/>
      <c r="S1016" s="281">
        <v>1</v>
      </c>
      <c r="T1016" s="281"/>
      <c r="U1016" s="281"/>
      <c r="V1016" s="281"/>
      <c r="W1016" s="282"/>
      <c r="X1016" s="79"/>
      <c r="Y1016" s="122"/>
      <c r="Z1016" s="63"/>
      <c r="AA1016" s="41"/>
      <c r="AB1016" s="41"/>
      <c r="AC1016" s="46" t="str">
        <f t="shared" si="88"/>
        <v/>
      </c>
      <c r="AD1016" s="41"/>
      <c r="AE1016" s="41"/>
      <c r="AF1016" s="2111">
        <f t="shared" si="86"/>
        <v>0</v>
      </c>
      <c r="AG1016" s="2111">
        <f t="shared" si="87"/>
        <v>1</v>
      </c>
      <c r="AH1016" s="41"/>
      <c r="AI1016" s="41"/>
      <c r="AJ1016" s="41"/>
      <c r="AK1016" s="41"/>
      <c r="AL1016" s="41"/>
      <c r="AM1016" s="41"/>
      <c r="AN1016" s="41"/>
      <c r="AO1016" s="41"/>
      <c r="AP1016" s="41"/>
      <c r="AQ1016" s="41"/>
      <c r="AR1016" s="41"/>
      <c r="AS1016" s="41"/>
      <c r="AT1016" s="41"/>
      <c r="AU1016" s="41"/>
      <c r="AV1016" s="41"/>
      <c r="AW1016" s="41"/>
      <c r="AX1016" s="41"/>
      <c r="AY1016" s="41"/>
      <c r="AZ1016" s="41"/>
      <c r="BA1016" s="41"/>
      <c r="BB1016" s="41"/>
      <c r="BC1016" s="41"/>
      <c r="BD1016" s="41"/>
      <c r="BE1016" s="41"/>
      <c r="BF1016" s="41"/>
      <c r="BG1016" s="41"/>
      <c r="BH1016" s="41"/>
      <c r="BI1016" s="41"/>
      <c r="BJ1016" s="41"/>
      <c r="BK1016" s="41"/>
      <c r="BL1016" s="41"/>
      <c r="BM1016" s="41"/>
      <c r="BN1016" s="41"/>
      <c r="BO1016" s="41"/>
      <c r="BP1016" s="41"/>
      <c r="BQ1016" s="41"/>
      <c r="BR1016" s="41"/>
      <c r="BS1016" s="41"/>
      <c r="BT1016" s="41"/>
      <c r="BU1016" s="41"/>
      <c r="BV1016" s="41"/>
      <c r="BW1016" s="41"/>
      <c r="BX1016" s="41"/>
      <c r="BY1016" s="41"/>
      <c r="BZ1016" s="41"/>
      <c r="CA1016" s="41"/>
      <c r="CB1016" s="41"/>
      <c r="CC1016" s="41"/>
      <c r="CD1016" s="41"/>
      <c r="CE1016" s="41"/>
      <c r="CF1016" s="41"/>
      <c r="CG1016" s="41"/>
      <c r="CH1016" s="41"/>
      <c r="CI1016" s="41"/>
      <c r="CJ1016" s="41"/>
      <c r="CK1016" s="41"/>
      <c r="CL1016" s="41"/>
      <c r="CM1016" s="41"/>
      <c r="CN1016" s="41"/>
      <c r="CO1016" s="41"/>
      <c r="CP1016" s="41"/>
      <c r="CQ1016" s="41"/>
      <c r="CR1016" s="41"/>
      <c r="CS1016" s="41"/>
      <c r="CT1016" s="41"/>
      <c r="CU1016" s="41"/>
      <c r="CV1016" s="41"/>
      <c r="CW1016" s="41"/>
      <c r="CX1016" s="41"/>
      <c r="CY1016" s="41"/>
      <c r="CZ1016" s="41"/>
      <c r="DA1016" s="41"/>
      <c r="DB1016" s="41"/>
      <c r="DC1016" s="41"/>
      <c r="DD1016" s="41"/>
      <c r="DE1016" s="41"/>
      <c r="DF1016" s="41"/>
      <c r="DG1016" s="41"/>
      <c r="DH1016" s="41"/>
      <c r="DI1016" s="41"/>
      <c r="DJ1016" s="41"/>
      <c r="DK1016" s="41"/>
      <c r="DL1016" s="41"/>
      <c r="DM1016" s="41"/>
      <c r="DN1016" s="41"/>
      <c r="DO1016" s="41"/>
      <c r="DP1016" s="41"/>
      <c r="DQ1016" s="41"/>
      <c r="DR1016" s="41"/>
      <c r="DS1016" s="41"/>
      <c r="DT1016" s="41"/>
      <c r="DU1016" s="41"/>
      <c r="DV1016" s="41"/>
      <c r="DW1016" s="41"/>
      <c r="DX1016" s="41"/>
      <c r="DY1016" s="41"/>
      <c r="DZ1016" s="41"/>
      <c r="EA1016" s="41"/>
      <c r="EB1016" s="41"/>
      <c r="EC1016" s="41"/>
      <c r="ED1016" s="41"/>
      <c r="EE1016" s="41"/>
      <c r="EF1016" s="41"/>
      <c r="EG1016" s="41"/>
      <c r="EH1016" s="41"/>
      <c r="EI1016" s="41"/>
      <c r="EJ1016" s="41"/>
      <c r="EK1016" s="41"/>
      <c r="EL1016" s="41"/>
      <c r="EM1016" s="41"/>
      <c r="EN1016" s="41"/>
      <c r="EO1016" s="41"/>
      <c r="EP1016" s="41"/>
      <c r="EQ1016" s="41"/>
      <c r="ER1016" s="41"/>
      <c r="ES1016" s="41"/>
      <c r="ET1016" s="41"/>
      <c r="EU1016" s="41"/>
      <c r="EV1016" s="41"/>
      <c r="EW1016" s="41"/>
      <c r="EX1016" s="41"/>
      <c r="EY1016" s="41"/>
      <c r="EZ1016" s="41"/>
      <c r="FA1016" s="41"/>
      <c r="FB1016" s="41"/>
      <c r="FC1016" s="41"/>
      <c r="FD1016" s="41"/>
      <c r="FE1016" s="41"/>
      <c r="FF1016" s="41"/>
      <c r="FG1016" s="41"/>
      <c r="FH1016" s="41"/>
      <c r="FI1016" s="41"/>
      <c r="FJ1016" s="41"/>
      <c r="FK1016" s="41"/>
      <c r="FL1016" s="41"/>
      <c r="FM1016" s="41"/>
      <c r="FN1016" s="41"/>
      <c r="FO1016" s="41"/>
      <c r="FP1016" s="41"/>
      <c r="FQ1016" s="41"/>
      <c r="FR1016" s="41"/>
      <c r="FS1016" s="41"/>
      <c r="FT1016" s="41"/>
      <c r="FU1016" s="41"/>
      <c r="FV1016" s="41"/>
      <c r="FW1016" s="41"/>
      <c r="FX1016" s="41"/>
      <c r="FY1016" s="41"/>
      <c r="FZ1016" s="41"/>
      <c r="GA1016" s="41"/>
      <c r="GB1016" s="41"/>
      <c r="GC1016" s="41"/>
      <c r="GD1016" s="41"/>
      <c r="GE1016" s="41"/>
      <c r="GF1016" s="41"/>
      <c r="GG1016" s="41"/>
      <c r="GH1016" s="41"/>
      <c r="GI1016" s="41"/>
      <c r="GJ1016" s="41"/>
      <c r="GK1016" s="41"/>
      <c r="GL1016" s="41"/>
      <c r="GM1016" s="41"/>
      <c r="GN1016" s="41"/>
      <c r="GO1016" s="41"/>
      <c r="GP1016" s="41"/>
      <c r="GQ1016" s="41"/>
      <c r="GR1016" s="41"/>
      <c r="GS1016" s="41"/>
      <c r="GT1016" s="41"/>
      <c r="GU1016" s="41"/>
      <c r="GV1016" s="41"/>
      <c r="GW1016" s="41"/>
      <c r="GX1016" s="41"/>
      <c r="GY1016" s="41"/>
      <c r="GZ1016" s="41"/>
      <c r="HA1016" s="41"/>
      <c r="HB1016" s="41"/>
      <c r="HC1016" s="41"/>
      <c r="HD1016" s="41"/>
      <c r="HE1016" s="41"/>
      <c r="HF1016" s="41"/>
      <c r="HG1016" s="41"/>
      <c r="HH1016" s="41"/>
      <c r="HI1016" s="41"/>
      <c r="HJ1016" s="41"/>
      <c r="HK1016" s="41"/>
      <c r="HL1016" s="41"/>
      <c r="HM1016" s="41"/>
      <c r="HN1016" s="41"/>
      <c r="HO1016" s="41"/>
      <c r="HP1016" s="41"/>
      <c r="HQ1016" s="41"/>
      <c r="HR1016" s="41"/>
      <c r="HS1016" s="41"/>
      <c r="HT1016" s="41"/>
      <c r="HU1016" s="41"/>
      <c r="HV1016" s="41"/>
      <c r="HW1016" s="41"/>
      <c r="HX1016" s="41"/>
      <c r="HY1016" s="41"/>
      <c r="HZ1016" s="41"/>
      <c r="IA1016" s="41"/>
      <c r="IB1016" s="41"/>
      <c r="IC1016" s="41"/>
      <c r="ID1016" s="41"/>
      <c r="IE1016" s="41"/>
      <c r="IF1016" s="41"/>
      <c r="IG1016" s="41"/>
      <c r="IH1016" s="41"/>
      <c r="II1016" s="41"/>
      <c r="IJ1016" s="41"/>
      <c r="IK1016" s="41"/>
      <c r="IL1016" s="41"/>
      <c r="IM1016" s="41"/>
      <c r="IN1016" s="41"/>
      <c r="IO1016" s="41"/>
      <c r="IP1016" s="41"/>
      <c r="IQ1016" s="41"/>
      <c r="IR1016" s="41"/>
      <c r="IS1016" s="41"/>
      <c r="IT1016" s="41"/>
      <c r="IU1016" s="41"/>
      <c r="IV1016" s="41"/>
      <c r="IW1016" s="41"/>
      <c r="IX1016" s="41"/>
      <c r="IY1016" s="41"/>
      <c r="IZ1016" s="41"/>
      <c r="JA1016" s="41"/>
      <c r="JB1016" s="41"/>
      <c r="JC1016" s="41"/>
      <c r="JD1016" s="41"/>
      <c r="JE1016" s="41"/>
    </row>
    <row r="1017" spans="1:265" s="15" customFormat="1" ht="15" customHeight="1" thickBot="1" x14ac:dyDescent="0.25">
      <c r="A1017" s="790"/>
      <c r="B1017" s="627" t="s">
        <v>675</v>
      </c>
      <c r="C1017" s="113"/>
      <c r="D1017" s="862" t="s">
        <v>676</v>
      </c>
      <c r="E1017" s="905"/>
      <c r="F1017" s="437"/>
      <c r="G1017" s="438"/>
      <c r="H1017" s="178" t="s">
        <v>1047</v>
      </c>
      <c r="I1017" s="178" t="s">
        <v>1047</v>
      </c>
      <c r="J1017" s="1740" t="s">
        <v>1425</v>
      </c>
      <c r="K1017" s="217" t="s">
        <v>1829</v>
      </c>
      <c r="L1017" s="212"/>
      <c r="M1017" s="501"/>
      <c r="N1017" s="501"/>
      <c r="O1017" s="212"/>
      <c r="P1017" s="2159">
        <f t="shared" si="85"/>
        <v>0</v>
      </c>
      <c r="Q1017" s="280"/>
      <c r="R1017" s="281"/>
      <c r="S1017" s="281"/>
      <c r="T1017" s="281">
        <v>17</v>
      </c>
      <c r="U1017" s="281"/>
      <c r="V1017" s="281"/>
      <c r="W1017" s="282"/>
      <c r="X1017" s="79"/>
      <c r="Y1017" s="122"/>
      <c r="Z1017" s="63"/>
      <c r="AA1017" s="41"/>
      <c r="AB1017" s="41"/>
      <c r="AC1017" s="46" t="str">
        <f t="shared" si="88"/>
        <v/>
      </c>
      <c r="AD1017" s="41" t="s">
        <v>2079</v>
      </c>
      <c r="AE1017" s="41"/>
      <c r="AF1017" s="2111">
        <f t="shared" si="86"/>
        <v>0</v>
      </c>
      <c r="AG1017" s="2111">
        <f t="shared" si="87"/>
        <v>0</v>
      </c>
      <c r="AH1017" s="41"/>
      <c r="AI1017" s="41"/>
      <c r="AJ1017" s="41"/>
      <c r="AK1017" s="41"/>
      <c r="AL1017" s="41"/>
      <c r="AM1017" s="41"/>
      <c r="AN1017" s="41"/>
      <c r="AO1017" s="41"/>
      <c r="AP1017" s="41"/>
      <c r="AQ1017" s="41"/>
      <c r="AR1017" s="41"/>
      <c r="AS1017" s="41"/>
      <c r="AT1017" s="41"/>
      <c r="AU1017" s="41"/>
      <c r="AV1017" s="41"/>
      <c r="AW1017" s="41"/>
      <c r="AX1017" s="41"/>
      <c r="AY1017" s="41"/>
      <c r="AZ1017" s="41"/>
      <c r="BA1017" s="41"/>
      <c r="BB1017" s="41"/>
      <c r="BC1017" s="41"/>
      <c r="BD1017" s="41"/>
      <c r="BE1017" s="41"/>
      <c r="BF1017" s="41"/>
      <c r="BG1017" s="41"/>
      <c r="BH1017" s="41"/>
      <c r="BI1017" s="41"/>
      <c r="BJ1017" s="41"/>
      <c r="BK1017" s="41"/>
      <c r="BL1017" s="41"/>
      <c r="BM1017" s="41"/>
      <c r="BN1017" s="41"/>
      <c r="BO1017" s="41"/>
      <c r="BP1017" s="41"/>
      <c r="BQ1017" s="41"/>
      <c r="BR1017" s="41"/>
      <c r="BS1017" s="41"/>
      <c r="BT1017" s="41"/>
      <c r="BU1017" s="41"/>
      <c r="BV1017" s="41"/>
      <c r="BW1017" s="41"/>
      <c r="BX1017" s="41"/>
      <c r="BY1017" s="41"/>
      <c r="BZ1017" s="41"/>
      <c r="CA1017" s="41"/>
      <c r="CB1017" s="41"/>
      <c r="CC1017" s="41"/>
      <c r="CD1017" s="41"/>
      <c r="CE1017" s="41"/>
      <c r="CF1017" s="41"/>
      <c r="CG1017" s="41"/>
      <c r="CH1017" s="41"/>
      <c r="CI1017" s="41"/>
      <c r="CJ1017" s="41"/>
      <c r="CK1017" s="41"/>
      <c r="CL1017" s="41"/>
      <c r="CM1017" s="41"/>
      <c r="CN1017" s="41"/>
      <c r="CO1017" s="41"/>
      <c r="CP1017" s="41"/>
      <c r="CQ1017" s="41"/>
      <c r="CR1017" s="41"/>
      <c r="CS1017" s="41"/>
      <c r="CT1017" s="41"/>
      <c r="CU1017" s="41"/>
      <c r="CV1017" s="41"/>
      <c r="CW1017" s="41"/>
      <c r="CX1017" s="41"/>
      <c r="CY1017" s="41"/>
      <c r="CZ1017" s="41"/>
      <c r="DA1017" s="41"/>
      <c r="DB1017" s="41"/>
      <c r="DC1017" s="41"/>
      <c r="DD1017" s="41"/>
      <c r="DE1017" s="41"/>
      <c r="DF1017" s="41"/>
      <c r="DG1017" s="41"/>
      <c r="DH1017" s="41"/>
      <c r="DI1017" s="41"/>
      <c r="DJ1017" s="41"/>
      <c r="DK1017" s="41"/>
      <c r="DL1017" s="41"/>
      <c r="DM1017" s="41"/>
      <c r="DN1017" s="41"/>
      <c r="DO1017" s="41"/>
      <c r="DP1017" s="41"/>
      <c r="DQ1017" s="41"/>
      <c r="DR1017" s="41"/>
      <c r="DS1017" s="41"/>
      <c r="DT1017" s="41"/>
      <c r="DU1017" s="41"/>
      <c r="DV1017" s="41"/>
      <c r="DW1017" s="41"/>
      <c r="DX1017" s="41"/>
      <c r="DY1017" s="41"/>
      <c r="DZ1017" s="41"/>
      <c r="EA1017" s="41"/>
      <c r="EB1017" s="41"/>
      <c r="EC1017" s="41"/>
      <c r="ED1017" s="41"/>
      <c r="EE1017" s="41"/>
      <c r="EF1017" s="41"/>
      <c r="EG1017" s="41"/>
      <c r="EH1017" s="41"/>
      <c r="EI1017" s="41"/>
      <c r="EJ1017" s="41"/>
      <c r="EK1017" s="41"/>
      <c r="EL1017" s="41"/>
      <c r="EM1017" s="41"/>
      <c r="EN1017" s="41"/>
      <c r="EO1017" s="41"/>
      <c r="EP1017" s="41"/>
      <c r="EQ1017" s="41"/>
      <c r="ER1017" s="41"/>
      <c r="ES1017" s="41"/>
      <c r="ET1017" s="41"/>
      <c r="EU1017" s="41"/>
      <c r="EV1017" s="41"/>
      <c r="EW1017" s="41"/>
      <c r="EX1017" s="41"/>
      <c r="EY1017" s="41"/>
      <c r="EZ1017" s="41"/>
      <c r="FA1017" s="41"/>
      <c r="FB1017" s="41"/>
      <c r="FC1017" s="41"/>
      <c r="FD1017" s="41"/>
      <c r="FE1017" s="41"/>
      <c r="FF1017" s="41"/>
      <c r="FG1017" s="41"/>
      <c r="FH1017" s="41"/>
      <c r="FI1017" s="41"/>
      <c r="FJ1017" s="41"/>
      <c r="FK1017" s="41"/>
      <c r="FL1017" s="41"/>
      <c r="FM1017" s="41"/>
      <c r="FN1017" s="41"/>
      <c r="FO1017" s="41"/>
      <c r="FP1017" s="41"/>
      <c r="FQ1017" s="41"/>
      <c r="FR1017" s="41"/>
      <c r="FS1017" s="41"/>
      <c r="FT1017" s="41"/>
      <c r="FU1017" s="41"/>
      <c r="FV1017" s="41"/>
      <c r="FW1017" s="41"/>
      <c r="FX1017" s="41"/>
      <c r="FY1017" s="41"/>
      <c r="FZ1017" s="41"/>
      <c r="GA1017" s="41"/>
      <c r="GB1017" s="41"/>
      <c r="GC1017" s="41"/>
      <c r="GD1017" s="41"/>
      <c r="GE1017" s="41"/>
      <c r="GF1017" s="41"/>
      <c r="GG1017" s="41"/>
      <c r="GH1017" s="41"/>
      <c r="GI1017" s="41"/>
      <c r="GJ1017" s="41"/>
      <c r="GK1017" s="41"/>
      <c r="GL1017" s="41"/>
      <c r="GM1017" s="41"/>
      <c r="GN1017" s="41"/>
      <c r="GO1017" s="41"/>
      <c r="GP1017" s="41"/>
      <c r="GQ1017" s="41"/>
      <c r="GR1017" s="41"/>
      <c r="GS1017" s="41"/>
      <c r="GT1017" s="41"/>
      <c r="GU1017" s="41"/>
      <c r="GV1017" s="41"/>
      <c r="GW1017" s="41"/>
      <c r="GX1017" s="41"/>
      <c r="GY1017" s="41"/>
      <c r="GZ1017" s="41"/>
      <c r="HA1017" s="41"/>
      <c r="HB1017" s="41"/>
      <c r="HC1017" s="41"/>
      <c r="HD1017" s="41"/>
      <c r="HE1017" s="41"/>
      <c r="HF1017" s="41"/>
      <c r="HG1017" s="41"/>
      <c r="HH1017" s="41"/>
      <c r="HI1017" s="41"/>
      <c r="HJ1017" s="41"/>
      <c r="HK1017" s="41"/>
      <c r="HL1017" s="41"/>
      <c r="HM1017" s="41"/>
      <c r="HN1017" s="41"/>
      <c r="HO1017" s="41"/>
      <c r="HP1017" s="41"/>
      <c r="HQ1017" s="41"/>
      <c r="HR1017" s="41"/>
      <c r="HS1017" s="41"/>
      <c r="HT1017" s="41"/>
      <c r="HU1017" s="41"/>
      <c r="HV1017" s="41"/>
      <c r="HW1017" s="41"/>
      <c r="HX1017" s="41"/>
      <c r="HY1017" s="41"/>
      <c r="HZ1017" s="41"/>
      <c r="IA1017" s="41"/>
      <c r="IB1017" s="41"/>
      <c r="IC1017" s="41"/>
      <c r="ID1017" s="41"/>
      <c r="IE1017" s="41"/>
      <c r="IF1017" s="41"/>
      <c r="IG1017" s="41"/>
      <c r="IH1017" s="41"/>
      <c r="II1017" s="41"/>
      <c r="IJ1017" s="41"/>
      <c r="IK1017" s="41"/>
      <c r="IL1017" s="41"/>
      <c r="IM1017" s="41"/>
      <c r="IN1017" s="41"/>
      <c r="IO1017" s="41"/>
      <c r="IP1017" s="41"/>
      <c r="IQ1017" s="41"/>
      <c r="IR1017" s="41"/>
      <c r="IS1017" s="41"/>
      <c r="IT1017" s="41"/>
      <c r="IU1017" s="41"/>
      <c r="IV1017" s="41"/>
      <c r="IW1017" s="41"/>
      <c r="IX1017" s="41"/>
      <c r="IY1017" s="41"/>
      <c r="IZ1017" s="41"/>
      <c r="JA1017" s="41"/>
      <c r="JB1017" s="41"/>
      <c r="JC1017" s="41"/>
      <c r="JD1017" s="41"/>
      <c r="JE1017" s="41"/>
    </row>
    <row r="1018" spans="1:265" s="15" customFormat="1" ht="15" customHeight="1" thickBot="1" x14ac:dyDescent="0.25">
      <c r="A1018" s="790"/>
      <c r="B1018" s="627" t="s">
        <v>675</v>
      </c>
      <c r="C1018" s="113"/>
      <c r="D1018" s="862" t="s">
        <v>676</v>
      </c>
      <c r="E1018" s="905"/>
      <c r="F1018" s="437"/>
      <c r="G1018" s="438"/>
      <c r="H1018" s="178" t="s">
        <v>1311</v>
      </c>
      <c r="I1018" s="178" t="s">
        <v>1311</v>
      </c>
      <c r="J1018" s="1740" t="s">
        <v>1425</v>
      </c>
      <c r="K1018" s="212" t="s">
        <v>1736</v>
      </c>
      <c r="L1018" s="212"/>
      <c r="M1018" s="501"/>
      <c r="N1018" s="501"/>
      <c r="O1018" s="212"/>
      <c r="P1018" s="2159">
        <f t="shared" si="85"/>
        <v>0</v>
      </c>
      <c r="Q1018" s="280"/>
      <c r="R1018" s="281"/>
      <c r="S1018" s="281"/>
      <c r="T1018" s="281">
        <v>4</v>
      </c>
      <c r="U1018" s="281"/>
      <c r="V1018" s="281"/>
      <c r="W1018" s="282"/>
      <c r="X1018" s="109">
        <f>SUM(Q1013:W1018)</f>
        <v>40</v>
      </c>
      <c r="Y1018" s="124">
        <f>SUM(X1013:X1018)</f>
        <v>40</v>
      </c>
      <c r="Z1018" s="63"/>
      <c r="AA1018" s="41"/>
      <c r="AB1018" s="41"/>
      <c r="AC1018" s="46" t="str">
        <f t="shared" si="88"/>
        <v/>
      </c>
      <c r="AD1018" s="41"/>
      <c r="AE1018" s="41"/>
      <c r="AF1018" s="2111">
        <f t="shared" si="86"/>
        <v>0</v>
      </c>
      <c r="AG1018" s="2111">
        <f t="shared" si="87"/>
        <v>0</v>
      </c>
      <c r="AH1018" s="41"/>
      <c r="AI1018" s="41"/>
      <c r="AJ1018" s="41"/>
      <c r="AK1018" s="41"/>
      <c r="AL1018" s="41"/>
      <c r="AM1018" s="41"/>
      <c r="AN1018" s="41"/>
      <c r="AO1018" s="41"/>
      <c r="AP1018" s="41"/>
      <c r="AQ1018" s="41"/>
      <c r="AR1018" s="41"/>
      <c r="AS1018" s="41"/>
      <c r="AT1018" s="41"/>
      <c r="AU1018" s="41"/>
      <c r="AV1018" s="41"/>
      <c r="AW1018" s="41"/>
      <c r="AX1018" s="41"/>
      <c r="AY1018" s="41"/>
      <c r="AZ1018" s="41"/>
      <c r="BA1018" s="41"/>
      <c r="BB1018" s="41"/>
      <c r="BC1018" s="41"/>
      <c r="BD1018" s="41"/>
      <c r="BE1018" s="41"/>
      <c r="BF1018" s="41"/>
      <c r="BG1018" s="41"/>
      <c r="BH1018" s="41"/>
      <c r="BI1018" s="41"/>
      <c r="BJ1018" s="41"/>
      <c r="BK1018" s="41"/>
      <c r="BL1018" s="41"/>
      <c r="BM1018" s="41"/>
      <c r="BN1018" s="41"/>
      <c r="BO1018" s="41"/>
      <c r="BP1018" s="41"/>
      <c r="BQ1018" s="41"/>
      <c r="BR1018" s="41"/>
      <c r="BS1018" s="41"/>
      <c r="BT1018" s="41"/>
      <c r="BU1018" s="41"/>
      <c r="BV1018" s="41"/>
      <c r="BW1018" s="41"/>
      <c r="BX1018" s="41"/>
      <c r="BY1018" s="41"/>
      <c r="BZ1018" s="41"/>
      <c r="CA1018" s="41"/>
      <c r="CB1018" s="41"/>
      <c r="CC1018" s="41"/>
      <c r="CD1018" s="41"/>
      <c r="CE1018" s="41"/>
      <c r="CF1018" s="41"/>
      <c r="CG1018" s="41"/>
      <c r="CH1018" s="41"/>
      <c r="CI1018" s="41"/>
      <c r="CJ1018" s="41"/>
      <c r="CK1018" s="41"/>
      <c r="CL1018" s="41"/>
      <c r="CM1018" s="41"/>
      <c r="CN1018" s="41"/>
      <c r="CO1018" s="41"/>
      <c r="CP1018" s="41"/>
      <c r="CQ1018" s="41"/>
      <c r="CR1018" s="41"/>
      <c r="CS1018" s="41"/>
      <c r="CT1018" s="41"/>
      <c r="CU1018" s="41"/>
      <c r="CV1018" s="41"/>
      <c r="CW1018" s="41"/>
      <c r="CX1018" s="41"/>
      <c r="CY1018" s="41"/>
      <c r="CZ1018" s="41"/>
      <c r="DA1018" s="41"/>
      <c r="DB1018" s="41"/>
      <c r="DC1018" s="41"/>
      <c r="DD1018" s="41"/>
      <c r="DE1018" s="41"/>
      <c r="DF1018" s="41"/>
      <c r="DG1018" s="41"/>
      <c r="DH1018" s="41"/>
      <c r="DI1018" s="41"/>
      <c r="DJ1018" s="41"/>
      <c r="DK1018" s="41"/>
      <c r="DL1018" s="41"/>
      <c r="DM1018" s="41"/>
      <c r="DN1018" s="41"/>
      <c r="DO1018" s="41"/>
      <c r="DP1018" s="41"/>
      <c r="DQ1018" s="41"/>
      <c r="DR1018" s="41"/>
      <c r="DS1018" s="41"/>
      <c r="DT1018" s="41"/>
      <c r="DU1018" s="41"/>
      <c r="DV1018" s="41"/>
      <c r="DW1018" s="41"/>
      <c r="DX1018" s="41"/>
      <c r="DY1018" s="41"/>
      <c r="DZ1018" s="41"/>
      <c r="EA1018" s="41"/>
      <c r="EB1018" s="41"/>
      <c r="EC1018" s="41"/>
      <c r="ED1018" s="41"/>
      <c r="EE1018" s="41"/>
      <c r="EF1018" s="41"/>
      <c r="EG1018" s="41"/>
      <c r="EH1018" s="41"/>
      <c r="EI1018" s="41"/>
      <c r="EJ1018" s="41"/>
      <c r="EK1018" s="41"/>
      <c r="EL1018" s="41"/>
      <c r="EM1018" s="41"/>
      <c r="EN1018" s="41"/>
      <c r="EO1018" s="41"/>
      <c r="EP1018" s="41"/>
      <c r="EQ1018" s="41"/>
      <c r="ER1018" s="41"/>
      <c r="ES1018" s="41"/>
      <c r="ET1018" s="41"/>
      <c r="EU1018" s="41"/>
      <c r="EV1018" s="41"/>
      <c r="EW1018" s="41"/>
      <c r="EX1018" s="41"/>
      <c r="EY1018" s="41"/>
      <c r="EZ1018" s="41"/>
      <c r="FA1018" s="41"/>
      <c r="FB1018" s="41"/>
      <c r="FC1018" s="41"/>
      <c r="FD1018" s="41"/>
      <c r="FE1018" s="41"/>
      <c r="FF1018" s="41"/>
      <c r="FG1018" s="41"/>
      <c r="FH1018" s="41"/>
      <c r="FI1018" s="41"/>
      <c r="FJ1018" s="41"/>
      <c r="FK1018" s="41"/>
      <c r="FL1018" s="41"/>
      <c r="FM1018" s="41"/>
      <c r="FN1018" s="41"/>
      <c r="FO1018" s="41"/>
      <c r="FP1018" s="41"/>
      <c r="FQ1018" s="41"/>
      <c r="FR1018" s="41"/>
      <c r="FS1018" s="41"/>
      <c r="FT1018" s="41"/>
      <c r="FU1018" s="41"/>
      <c r="FV1018" s="41"/>
      <c r="FW1018" s="41"/>
      <c r="FX1018" s="41"/>
      <c r="FY1018" s="41"/>
      <c r="FZ1018" s="41"/>
      <c r="GA1018" s="41"/>
      <c r="GB1018" s="41"/>
      <c r="GC1018" s="41"/>
      <c r="GD1018" s="41"/>
      <c r="GE1018" s="41"/>
      <c r="GF1018" s="41"/>
      <c r="GG1018" s="41"/>
      <c r="GH1018" s="41"/>
      <c r="GI1018" s="41"/>
      <c r="GJ1018" s="41"/>
      <c r="GK1018" s="41"/>
      <c r="GL1018" s="41"/>
      <c r="GM1018" s="41"/>
      <c r="GN1018" s="41"/>
      <c r="GO1018" s="41"/>
      <c r="GP1018" s="41"/>
      <c r="GQ1018" s="41"/>
      <c r="GR1018" s="41"/>
      <c r="GS1018" s="41"/>
      <c r="GT1018" s="41"/>
      <c r="GU1018" s="41"/>
      <c r="GV1018" s="41"/>
      <c r="GW1018" s="41"/>
      <c r="GX1018" s="41"/>
      <c r="GY1018" s="41"/>
      <c r="GZ1018" s="41"/>
      <c r="HA1018" s="41"/>
      <c r="HB1018" s="41"/>
      <c r="HC1018" s="41"/>
      <c r="HD1018" s="41"/>
      <c r="HE1018" s="41"/>
      <c r="HF1018" s="41"/>
      <c r="HG1018" s="41"/>
      <c r="HH1018" s="41"/>
      <c r="HI1018" s="41"/>
      <c r="HJ1018" s="41"/>
      <c r="HK1018" s="41"/>
      <c r="HL1018" s="41"/>
      <c r="HM1018" s="41"/>
      <c r="HN1018" s="41"/>
      <c r="HO1018" s="41"/>
      <c r="HP1018" s="41"/>
      <c r="HQ1018" s="41"/>
      <c r="HR1018" s="41"/>
      <c r="HS1018" s="41"/>
      <c r="HT1018" s="41"/>
      <c r="HU1018" s="41"/>
      <c r="HV1018" s="41"/>
      <c r="HW1018" s="41"/>
      <c r="HX1018" s="41"/>
      <c r="HY1018" s="41"/>
      <c r="HZ1018" s="41"/>
      <c r="IA1018" s="41"/>
      <c r="IB1018" s="41"/>
      <c r="IC1018" s="41"/>
      <c r="ID1018" s="41"/>
      <c r="IE1018" s="41"/>
      <c r="IF1018" s="41"/>
      <c r="IG1018" s="41"/>
      <c r="IH1018" s="41"/>
      <c r="II1018" s="41"/>
      <c r="IJ1018" s="41"/>
      <c r="IK1018" s="41"/>
      <c r="IL1018" s="41"/>
      <c r="IM1018" s="41"/>
      <c r="IN1018" s="41"/>
      <c r="IO1018" s="41"/>
      <c r="IP1018" s="41"/>
      <c r="IQ1018" s="41"/>
      <c r="IR1018" s="41"/>
      <c r="IS1018" s="41"/>
      <c r="IT1018" s="41"/>
      <c r="IU1018" s="41"/>
      <c r="IV1018" s="41"/>
      <c r="IW1018" s="41"/>
      <c r="IX1018" s="41"/>
      <c r="IY1018" s="41"/>
      <c r="IZ1018" s="41"/>
      <c r="JA1018" s="41"/>
      <c r="JB1018" s="41"/>
      <c r="JC1018" s="41"/>
      <c r="JD1018" s="41"/>
      <c r="JE1018" s="41"/>
    </row>
    <row r="1019" spans="1:265" s="17" customFormat="1" ht="15" customHeight="1" thickBot="1" x14ac:dyDescent="0.25">
      <c r="A1019" s="273">
        <f>A1013+1</f>
        <v>107</v>
      </c>
      <c r="B1019" s="630" t="s">
        <v>679</v>
      </c>
      <c r="C1019" s="111" t="s">
        <v>35</v>
      </c>
      <c r="D1019" s="860" t="s">
        <v>680</v>
      </c>
      <c r="E1019" s="861" t="s">
        <v>89</v>
      </c>
      <c r="F1019" s="435" t="s">
        <v>681</v>
      </c>
      <c r="G1019" s="436" t="s">
        <v>654</v>
      </c>
      <c r="H1019" s="177" t="s">
        <v>1047</v>
      </c>
      <c r="I1019" s="177" t="s">
        <v>1047</v>
      </c>
      <c r="J1019" s="177"/>
      <c r="K1019" s="211" t="s">
        <v>1518</v>
      </c>
      <c r="L1019" s="211" t="s">
        <v>97</v>
      </c>
      <c r="M1019" s="514">
        <v>1</v>
      </c>
      <c r="N1019" s="514" t="s">
        <v>1309</v>
      </c>
      <c r="O1019" s="211" t="s">
        <v>403</v>
      </c>
      <c r="P1019" s="2159">
        <f t="shared" si="85"/>
        <v>8</v>
      </c>
      <c r="Q1019" s="277">
        <v>8</v>
      </c>
      <c r="R1019" s="278"/>
      <c r="S1019" s="278"/>
      <c r="T1019" s="278"/>
      <c r="U1019" s="278"/>
      <c r="V1019" s="278"/>
      <c r="W1019" s="279"/>
      <c r="X1019" s="71"/>
      <c r="Y1019" s="121"/>
      <c r="Z1019" s="63" t="str">
        <f>C1019</f>
        <v>TC</v>
      </c>
      <c r="AA1019" s="24" t="s">
        <v>879</v>
      </c>
      <c r="AB1019" s="24" t="s">
        <v>881</v>
      </c>
      <c r="AC1019" s="46">
        <f t="shared" ref="AC1019:AC1050" si="89">IF(C1019&lt;&gt;"",SUMIF(D$6:D$1505,D1019,Q$6:R$1505),"")</f>
        <v>32</v>
      </c>
      <c r="AD1019" s="24"/>
      <c r="AE1019" s="24"/>
      <c r="AF1019" s="2111">
        <f t="shared" si="86"/>
        <v>8</v>
      </c>
      <c r="AG1019" s="2111">
        <f t="shared" si="87"/>
        <v>0</v>
      </c>
      <c r="AH1019" s="24"/>
      <c r="AI1019" s="24"/>
      <c r="AJ1019" s="24"/>
      <c r="AK1019" s="24"/>
      <c r="AL1019" s="24"/>
      <c r="AM1019" s="24"/>
      <c r="AN1019" s="24"/>
      <c r="AO1019" s="24"/>
      <c r="AP1019" s="24"/>
      <c r="AQ1019" s="24"/>
      <c r="AR1019" s="24"/>
      <c r="AS1019" s="24"/>
      <c r="AT1019" s="24"/>
      <c r="AU1019" s="24"/>
      <c r="AV1019" s="24"/>
      <c r="AW1019" s="24"/>
      <c r="AX1019" s="24"/>
      <c r="AY1019" s="24"/>
      <c r="AZ1019" s="24"/>
      <c r="BA1019" s="24"/>
      <c r="BB1019" s="24"/>
      <c r="BC1019" s="24"/>
      <c r="BD1019" s="24"/>
      <c r="BE1019" s="24"/>
      <c r="BF1019" s="24"/>
      <c r="BG1019" s="24"/>
      <c r="BH1019" s="24"/>
      <c r="BI1019" s="24"/>
      <c r="BJ1019" s="24"/>
      <c r="BK1019" s="24"/>
      <c r="BL1019" s="24"/>
      <c r="BM1019" s="24"/>
      <c r="BN1019" s="24"/>
      <c r="BO1019" s="24"/>
      <c r="BP1019" s="24"/>
      <c r="BQ1019" s="24"/>
      <c r="BR1019" s="24"/>
      <c r="BS1019" s="24"/>
      <c r="BT1019" s="24"/>
      <c r="BU1019" s="24"/>
      <c r="BV1019" s="24"/>
      <c r="BW1019" s="24"/>
      <c r="BX1019" s="24"/>
      <c r="BY1019" s="24"/>
      <c r="BZ1019" s="24"/>
      <c r="CA1019" s="24"/>
      <c r="CB1019" s="24"/>
      <c r="CC1019" s="24"/>
      <c r="CD1019" s="24"/>
      <c r="CE1019" s="24"/>
      <c r="CF1019" s="24"/>
      <c r="CG1019" s="24"/>
      <c r="CH1019" s="24"/>
      <c r="CI1019" s="24"/>
      <c r="CJ1019" s="24"/>
      <c r="CK1019" s="24"/>
      <c r="CL1019" s="24"/>
      <c r="CM1019" s="24"/>
      <c r="CN1019" s="24"/>
      <c r="CO1019" s="24"/>
      <c r="CP1019" s="24"/>
      <c r="CQ1019" s="24"/>
      <c r="CR1019" s="24"/>
      <c r="CS1019" s="24"/>
      <c r="CT1019" s="24"/>
      <c r="CU1019" s="24"/>
      <c r="CV1019" s="24"/>
      <c r="CW1019" s="24"/>
      <c r="CX1019" s="24"/>
      <c r="CY1019" s="24"/>
      <c r="CZ1019" s="24"/>
      <c r="DA1019" s="24"/>
      <c r="DB1019" s="24"/>
      <c r="DC1019" s="24"/>
      <c r="DD1019" s="24"/>
      <c r="DE1019" s="24"/>
      <c r="DF1019" s="24"/>
      <c r="DG1019" s="24"/>
      <c r="DH1019" s="24"/>
      <c r="DI1019" s="24"/>
      <c r="DJ1019" s="24"/>
      <c r="DK1019" s="24"/>
      <c r="DL1019" s="24"/>
      <c r="DM1019" s="24"/>
      <c r="DN1019" s="24"/>
      <c r="DO1019" s="24"/>
      <c r="DP1019" s="24"/>
      <c r="DQ1019" s="24"/>
      <c r="DR1019" s="24"/>
      <c r="DS1019" s="24"/>
      <c r="DT1019" s="24"/>
      <c r="DU1019" s="24"/>
      <c r="DV1019" s="24"/>
      <c r="DW1019" s="24"/>
      <c r="DX1019" s="24"/>
      <c r="DY1019" s="24"/>
      <c r="DZ1019" s="24"/>
      <c r="EA1019" s="24"/>
      <c r="EB1019" s="24"/>
      <c r="EC1019" s="24"/>
      <c r="ED1019" s="24"/>
      <c r="EE1019" s="24"/>
      <c r="EF1019" s="24"/>
      <c r="EG1019" s="24"/>
      <c r="EH1019" s="24"/>
      <c r="EI1019" s="24"/>
      <c r="EJ1019" s="24"/>
      <c r="EK1019" s="24"/>
      <c r="EL1019" s="24"/>
      <c r="EM1019" s="24"/>
      <c r="EN1019" s="24"/>
      <c r="EO1019" s="24"/>
      <c r="EP1019" s="24"/>
      <c r="EQ1019" s="24"/>
      <c r="ER1019" s="24"/>
      <c r="ES1019" s="24"/>
      <c r="ET1019" s="24"/>
      <c r="EU1019" s="24"/>
      <c r="EV1019" s="24"/>
      <c r="EW1019" s="24"/>
      <c r="EX1019" s="24"/>
      <c r="EY1019" s="24"/>
      <c r="EZ1019" s="24"/>
      <c r="FA1019" s="24"/>
      <c r="FB1019" s="24"/>
      <c r="FC1019" s="24"/>
      <c r="FD1019" s="24"/>
      <c r="FE1019" s="24"/>
      <c r="FF1019" s="24"/>
      <c r="FG1019" s="24"/>
      <c r="FH1019" s="24"/>
      <c r="FI1019" s="24"/>
      <c r="FJ1019" s="24"/>
      <c r="FK1019" s="24"/>
      <c r="FL1019" s="24"/>
      <c r="FM1019" s="24"/>
      <c r="FN1019" s="24"/>
      <c r="FO1019" s="24"/>
      <c r="FP1019" s="24"/>
      <c r="FQ1019" s="24"/>
      <c r="FR1019" s="24"/>
      <c r="FS1019" s="24"/>
      <c r="FT1019" s="24"/>
      <c r="FU1019" s="24"/>
      <c r="FV1019" s="24"/>
      <c r="FW1019" s="24"/>
      <c r="FX1019" s="24"/>
      <c r="FY1019" s="24"/>
      <c r="FZ1019" s="24"/>
      <c r="GA1019" s="24"/>
      <c r="GB1019" s="24"/>
      <c r="GC1019" s="24"/>
      <c r="GD1019" s="24"/>
      <c r="GE1019" s="24"/>
      <c r="GF1019" s="24"/>
      <c r="GG1019" s="24"/>
      <c r="GH1019" s="24"/>
      <c r="GI1019" s="24"/>
      <c r="GJ1019" s="24"/>
      <c r="GK1019" s="24"/>
      <c r="GL1019" s="24"/>
      <c r="GM1019" s="24"/>
      <c r="GN1019" s="24"/>
      <c r="GO1019" s="24"/>
      <c r="GP1019" s="24"/>
      <c r="GQ1019" s="24"/>
      <c r="GR1019" s="24"/>
      <c r="GS1019" s="24"/>
      <c r="GT1019" s="24"/>
      <c r="GU1019" s="24"/>
      <c r="GV1019" s="24"/>
      <c r="GW1019" s="24"/>
      <c r="GX1019" s="24"/>
      <c r="GY1019" s="24"/>
      <c r="GZ1019" s="24"/>
      <c r="HA1019" s="24"/>
      <c r="HB1019" s="24"/>
      <c r="HC1019" s="24"/>
      <c r="HD1019" s="24"/>
      <c r="HE1019" s="24"/>
      <c r="HF1019" s="24"/>
      <c r="HG1019" s="24"/>
      <c r="HH1019" s="24"/>
      <c r="HI1019" s="24"/>
      <c r="HJ1019" s="24"/>
      <c r="HK1019" s="24"/>
      <c r="HL1019" s="24"/>
      <c r="HM1019" s="24"/>
      <c r="HN1019" s="24"/>
      <c r="HO1019" s="24"/>
      <c r="HP1019" s="24"/>
      <c r="HQ1019" s="24"/>
      <c r="HR1019" s="24"/>
      <c r="HS1019" s="24"/>
      <c r="HT1019" s="24"/>
      <c r="HU1019" s="24"/>
      <c r="HV1019" s="24"/>
      <c r="HW1019" s="24"/>
      <c r="HX1019" s="24"/>
      <c r="HY1019" s="24"/>
      <c r="HZ1019" s="24"/>
      <c r="IA1019" s="24"/>
      <c r="IB1019" s="24"/>
      <c r="IC1019" s="24"/>
      <c r="ID1019" s="24"/>
      <c r="IE1019" s="24"/>
      <c r="IF1019" s="24"/>
      <c r="IG1019" s="24"/>
      <c r="IH1019" s="24"/>
      <c r="II1019" s="24"/>
      <c r="IJ1019" s="24"/>
      <c r="IK1019" s="24"/>
      <c r="IL1019" s="24"/>
      <c r="IM1019" s="24"/>
      <c r="IN1019" s="24"/>
      <c r="IO1019" s="24"/>
      <c r="IP1019" s="24"/>
      <c r="IQ1019" s="24"/>
      <c r="IR1019" s="24"/>
      <c r="IS1019" s="24"/>
      <c r="IT1019" s="24"/>
      <c r="IU1019" s="24"/>
      <c r="IV1019" s="24"/>
      <c r="IW1019" s="24"/>
      <c r="IX1019" s="24"/>
      <c r="IY1019" s="24"/>
      <c r="IZ1019" s="24"/>
      <c r="JA1019" s="24"/>
      <c r="JB1019" s="24"/>
      <c r="JC1019" s="24"/>
      <c r="JD1019" s="24"/>
      <c r="JE1019" s="24"/>
    </row>
    <row r="1020" spans="1:265" s="17" customFormat="1" ht="15" customHeight="1" thickBot="1" x14ac:dyDescent="0.25">
      <c r="A1020" s="790"/>
      <c r="B1020" s="627" t="s">
        <v>679</v>
      </c>
      <c r="C1020" s="113"/>
      <c r="D1020" s="862" t="s">
        <v>680</v>
      </c>
      <c r="E1020" s="905"/>
      <c r="F1020" s="437"/>
      <c r="G1020" s="438"/>
      <c r="H1020" s="178" t="s">
        <v>1047</v>
      </c>
      <c r="I1020" s="178" t="s">
        <v>1047</v>
      </c>
      <c r="J1020" s="178"/>
      <c r="K1020" s="212" t="s">
        <v>1518</v>
      </c>
      <c r="L1020" s="212" t="s">
        <v>97</v>
      </c>
      <c r="M1020" s="501">
        <v>1</v>
      </c>
      <c r="N1020" s="501" t="s">
        <v>1103</v>
      </c>
      <c r="O1020" s="212" t="s">
        <v>403</v>
      </c>
      <c r="P1020" s="2159">
        <f t="shared" si="85"/>
        <v>8</v>
      </c>
      <c r="Q1020" s="280">
        <v>8</v>
      </c>
      <c r="R1020" s="281"/>
      <c r="S1020" s="281"/>
      <c r="T1020" s="281"/>
      <c r="U1020" s="281"/>
      <c r="V1020" s="281"/>
      <c r="W1020" s="282"/>
      <c r="X1020" s="79"/>
      <c r="Y1020" s="122"/>
      <c r="Z1020" s="63"/>
      <c r="AA1020" s="24"/>
      <c r="AB1020" s="24"/>
      <c r="AC1020" s="46" t="str">
        <f t="shared" si="89"/>
        <v/>
      </c>
      <c r="AD1020" s="24"/>
      <c r="AE1020" s="24"/>
      <c r="AF1020" s="2111">
        <f t="shared" si="86"/>
        <v>8</v>
      </c>
      <c r="AG1020" s="2111">
        <f t="shared" si="87"/>
        <v>0</v>
      </c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  <c r="AR1020" s="24"/>
      <c r="AS1020" s="24"/>
      <c r="AT1020" s="24"/>
      <c r="AU1020" s="24"/>
      <c r="AV1020" s="24"/>
      <c r="AW1020" s="24"/>
      <c r="AX1020" s="24"/>
      <c r="AY1020" s="24"/>
      <c r="AZ1020" s="24"/>
      <c r="BA1020" s="24"/>
      <c r="BB1020" s="24"/>
      <c r="BC1020" s="24"/>
      <c r="BD1020" s="24"/>
      <c r="BE1020" s="24"/>
      <c r="BF1020" s="24"/>
      <c r="BG1020" s="24"/>
      <c r="BH1020" s="24"/>
      <c r="BI1020" s="24"/>
      <c r="BJ1020" s="24"/>
      <c r="BK1020" s="24"/>
      <c r="BL1020" s="24"/>
      <c r="BM1020" s="24"/>
      <c r="BN1020" s="24"/>
      <c r="BO1020" s="24"/>
      <c r="BP1020" s="24"/>
      <c r="BQ1020" s="24"/>
      <c r="BR1020" s="24"/>
      <c r="BS1020" s="24"/>
      <c r="BT1020" s="24"/>
      <c r="BU1020" s="24"/>
      <c r="BV1020" s="24"/>
      <c r="BW1020" s="24"/>
      <c r="BX1020" s="24"/>
      <c r="BY1020" s="24"/>
      <c r="BZ1020" s="24"/>
      <c r="CA1020" s="24"/>
      <c r="CB1020" s="24"/>
      <c r="CC1020" s="24"/>
      <c r="CD1020" s="24"/>
      <c r="CE1020" s="24"/>
      <c r="CF1020" s="24"/>
      <c r="CG1020" s="24"/>
      <c r="CH1020" s="24"/>
      <c r="CI1020" s="24"/>
      <c r="CJ1020" s="24"/>
      <c r="CK1020" s="24"/>
      <c r="CL1020" s="24"/>
      <c r="CM1020" s="24"/>
      <c r="CN1020" s="24"/>
      <c r="CO1020" s="24"/>
      <c r="CP1020" s="24"/>
      <c r="CQ1020" s="24"/>
      <c r="CR1020" s="24"/>
      <c r="CS1020" s="24"/>
      <c r="CT1020" s="24"/>
      <c r="CU1020" s="24"/>
      <c r="CV1020" s="24"/>
      <c r="CW1020" s="24"/>
      <c r="CX1020" s="24"/>
      <c r="CY1020" s="24"/>
      <c r="CZ1020" s="24"/>
      <c r="DA1020" s="24"/>
      <c r="DB1020" s="24"/>
      <c r="DC1020" s="24"/>
      <c r="DD1020" s="24"/>
      <c r="DE1020" s="24"/>
      <c r="DF1020" s="24"/>
      <c r="DG1020" s="24"/>
      <c r="DH1020" s="24"/>
      <c r="DI1020" s="24"/>
      <c r="DJ1020" s="24"/>
      <c r="DK1020" s="24"/>
      <c r="DL1020" s="24"/>
      <c r="DM1020" s="24"/>
      <c r="DN1020" s="24"/>
      <c r="DO1020" s="24"/>
      <c r="DP1020" s="24"/>
      <c r="DQ1020" s="24"/>
      <c r="DR1020" s="24"/>
      <c r="DS1020" s="24"/>
      <c r="DT1020" s="24"/>
      <c r="DU1020" s="24"/>
      <c r="DV1020" s="24"/>
      <c r="DW1020" s="24"/>
      <c r="DX1020" s="24"/>
      <c r="DY1020" s="24"/>
      <c r="DZ1020" s="24"/>
      <c r="EA1020" s="24"/>
      <c r="EB1020" s="24"/>
      <c r="EC1020" s="24"/>
      <c r="ED1020" s="24"/>
      <c r="EE1020" s="24"/>
      <c r="EF1020" s="24"/>
      <c r="EG1020" s="24"/>
      <c r="EH1020" s="24"/>
      <c r="EI1020" s="24"/>
      <c r="EJ1020" s="24"/>
      <c r="EK1020" s="24"/>
      <c r="EL1020" s="24"/>
      <c r="EM1020" s="24"/>
      <c r="EN1020" s="24"/>
      <c r="EO1020" s="24"/>
      <c r="EP1020" s="24"/>
      <c r="EQ1020" s="24"/>
      <c r="ER1020" s="24"/>
      <c r="ES1020" s="24"/>
      <c r="ET1020" s="24"/>
      <c r="EU1020" s="24"/>
      <c r="EV1020" s="24"/>
      <c r="EW1020" s="24"/>
      <c r="EX1020" s="24"/>
      <c r="EY1020" s="24"/>
      <c r="EZ1020" s="24"/>
      <c r="FA1020" s="24"/>
      <c r="FB1020" s="24"/>
      <c r="FC1020" s="24"/>
      <c r="FD1020" s="24"/>
      <c r="FE1020" s="24"/>
      <c r="FF1020" s="24"/>
      <c r="FG1020" s="24"/>
      <c r="FH1020" s="24"/>
      <c r="FI1020" s="24"/>
      <c r="FJ1020" s="24"/>
      <c r="FK1020" s="24"/>
      <c r="FL1020" s="24"/>
      <c r="FM1020" s="24"/>
      <c r="FN1020" s="24"/>
      <c r="FO1020" s="24"/>
      <c r="FP1020" s="24"/>
      <c r="FQ1020" s="24"/>
      <c r="FR1020" s="24"/>
      <c r="FS1020" s="24"/>
      <c r="FT1020" s="24"/>
      <c r="FU1020" s="24"/>
      <c r="FV1020" s="24"/>
      <c r="FW1020" s="24"/>
      <c r="FX1020" s="24"/>
      <c r="FY1020" s="24"/>
      <c r="FZ1020" s="24"/>
      <c r="GA1020" s="24"/>
      <c r="GB1020" s="24"/>
      <c r="GC1020" s="24"/>
      <c r="GD1020" s="24"/>
      <c r="GE1020" s="24"/>
      <c r="GF1020" s="24"/>
      <c r="GG1020" s="24"/>
      <c r="GH1020" s="24"/>
      <c r="GI1020" s="24"/>
      <c r="GJ1020" s="24"/>
      <c r="GK1020" s="24"/>
      <c r="GL1020" s="24"/>
      <c r="GM1020" s="24"/>
      <c r="GN1020" s="24"/>
      <c r="GO1020" s="24"/>
      <c r="GP1020" s="24"/>
      <c r="GQ1020" s="24"/>
      <c r="GR1020" s="24"/>
      <c r="GS1020" s="24"/>
      <c r="GT1020" s="24"/>
      <c r="GU1020" s="24"/>
      <c r="GV1020" s="24"/>
      <c r="GW1020" s="24"/>
      <c r="GX1020" s="24"/>
      <c r="GY1020" s="24"/>
      <c r="GZ1020" s="24"/>
      <c r="HA1020" s="24"/>
      <c r="HB1020" s="24"/>
      <c r="HC1020" s="24"/>
      <c r="HD1020" s="24"/>
      <c r="HE1020" s="24"/>
      <c r="HF1020" s="24"/>
      <c r="HG1020" s="24"/>
      <c r="HH1020" s="24"/>
      <c r="HI1020" s="24"/>
      <c r="HJ1020" s="24"/>
      <c r="HK1020" s="24"/>
      <c r="HL1020" s="24"/>
      <c r="HM1020" s="24"/>
      <c r="HN1020" s="24"/>
      <c r="HO1020" s="24"/>
      <c r="HP1020" s="24"/>
      <c r="HQ1020" s="24"/>
      <c r="HR1020" s="24"/>
      <c r="HS1020" s="24"/>
      <c r="HT1020" s="24"/>
      <c r="HU1020" s="24"/>
      <c r="HV1020" s="24"/>
      <c r="HW1020" s="24"/>
      <c r="HX1020" s="24"/>
      <c r="HY1020" s="24"/>
      <c r="HZ1020" s="24"/>
      <c r="IA1020" s="24"/>
      <c r="IB1020" s="24"/>
      <c r="IC1020" s="24"/>
      <c r="ID1020" s="24"/>
      <c r="IE1020" s="24"/>
      <c r="IF1020" s="24"/>
      <c r="IG1020" s="24"/>
      <c r="IH1020" s="24"/>
      <c r="II1020" s="24"/>
      <c r="IJ1020" s="24"/>
      <c r="IK1020" s="24"/>
      <c r="IL1020" s="24"/>
      <c r="IM1020" s="24"/>
      <c r="IN1020" s="24"/>
      <c r="IO1020" s="24"/>
      <c r="IP1020" s="24"/>
      <c r="IQ1020" s="24"/>
      <c r="IR1020" s="24"/>
      <c r="IS1020" s="24"/>
      <c r="IT1020" s="24"/>
      <c r="IU1020" s="24"/>
      <c r="IV1020" s="24"/>
      <c r="IW1020" s="24"/>
      <c r="IX1020" s="24"/>
      <c r="IY1020" s="24"/>
      <c r="IZ1020" s="24"/>
      <c r="JA1020" s="24"/>
      <c r="JB1020" s="24"/>
      <c r="JC1020" s="24"/>
      <c r="JD1020" s="24"/>
      <c r="JE1020" s="24"/>
    </row>
    <row r="1021" spans="1:265" s="17" customFormat="1" ht="15" customHeight="1" thickBot="1" x14ac:dyDescent="0.25">
      <c r="A1021" s="790"/>
      <c r="B1021" s="627" t="s">
        <v>679</v>
      </c>
      <c r="C1021" s="113"/>
      <c r="D1021" s="862" t="s">
        <v>680</v>
      </c>
      <c r="E1021" s="905"/>
      <c r="F1021" s="437"/>
      <c r="G1021" s="438"/>
      <c r="H1021" s="178" t="s">
        <v>1047</v>
      </c>
      <c r="I1021" s="178" t="s">
        <v>1047</v>
      </c>
      <c r="J1021" s="178"/>
      <c r="K1021" s="212" t="s">
        <v>1518</v>
      </c>
      <c r="L1021" s="212" t="s">
        <v>97</v>
      </c>
      <c r="M1021" s="501">
        <v>1</v>
      </c>
      <c r="N1021" s="501" t="s">
        <v>1310</v>
      </c>
      <c r="O1021" s="212" t="s">
        <v>403</v>
      </c>
      <c r="P1021" s="2159">
        <f t="shared" si="85"/>
        <v>8</v>
      </c>
      <c r="Q1021" s="280">
        <v>8</v>
      </c>
      <c r="R1021" s="281"/>
      <c r="S1021" s="281"/>
      <c r="T1021" s="281"/>
      <c r="U1021" s="281"/>
      <c r="V1021" s="281"/>
      <c r="W1021" s="282"/>
      <c r="X1021" s="79"/>
      <c r="Y1021" s="122"/>
      <c r="Z1021" s="63"/>
      <c r="AA1021" s="24"/>
      <c r="AB1021" s="24"/>
      <c r="AC1021" s="46" t="str">
        <f t="shared" si="89"/>
        <v/>
      </c>
      <c r="AD1021" s="24"/>
      <c r="AE1021" s="24"/>
      <c r="AF1021" s="2111">
        <f t="shared" si="86"/>
        <v>8</v>
      </c>
      <c r="AG1021" s="2111">
        <f t="shared" si="87"/>
        <v>0</v>
      </c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4"/>
      <c r="AZ1021" s="24"/>
      <c r="BA1021" s="24"/>
      <c r="BB1021" s="24"/>
      <c r="BC1021" s="24"/>
      <c r="BD1021" s="24"/>
      <c r="BE1021" s="24"/>
      <c r="BF1021" s="24"/>
      <c r="BG1021" s="24"/>
      <c r="BH1021" s="24"/>
      <c r="BI1021" s="24"/>
      <c r="BJ1021" s="24"/>
      <c r="BK1021" s="24"/>
      <c r="BL1021" s="24"/>
      <c r="BM1021" s="24"/>
      <c r="BN1021" s="24"/>
      <c r="BO1021" s="24"/>
      <c r="BP1021" s="24"/>
      <c r="BQ1021" s="24"/>
      <c r="BR1021" s="24"/>
      <c r="BS1021" s="24"/>
      <c r="BT1021" s="24"/>
      <c r="BU1021" s="24"/>
      <c r="BV1021" s="24"/>
      <c r="BW1021" s="24"/>
      <c r="BX1021" s="24"/>
      <c r="BY1021" s="24"/>
      <c r="BZ1021" s="24"/>
      <c r="CA1021" s="24"/>
      <c r="CB1021" s="24"/>
      <c r="CC1021" s="24"/>
      <c r="CD1021" s="24"/>
      <c r="CE1021" s="24"/>
      <c r="CF1021" s="24"/>
      <c r="CG1021" s="24"/>
      <c r="CH1021" s="24"/>
      <c r="CI1021" s="24"/>
      <c r="CJ1021" s="24"/>
      <c r="CK1021" s="24"/>
      <c r="CL1021" s="24"/>
      <c r="CM1021" s="24"/>
      <c r="CN1021" s="24"/>
      <c r="CO1021" s="24"/>
      <c r="CP1021" s="24"/>
      <c r="CQ1021" s="24"/>
      <c r="CR1021" s="24"/>
      <c r="CS1021" s="24"/>
      <c r="CT1021" s="24"/>
      <c r="CU1021" s="24"/>
      <c r="CV1021" s="24"/>
      <c r="CW1021" s="24"/>
      <c r="CX1021" s="24"/>
      <c r="CY1021" s="24"/>
      <c r="CZ1021" s="24"/>
      <c r="DA1021" s="24"/>
      <c r="DB1021" s="24"/>
      <c r="DC1021" s="24"/>
      <c r="DD1021" s="24"/>
      <c r="DE1021" s="24"/>
      <c r="DF1021" s="24"/>
      <c r="DG1021" s="24"/>
      <c r="DH1021" s="24"/>
      <c r="DI1021" s="24"/>
      <c r="DJ1021" s="24"/>
      <c r="DK1021" s="24"/>
      <c r="DL1021" s="24"/>
      <c r="DM1021" s="24"/>
      <c r="DN1021" s="24"/>
      <c r="DO1021" s="24"/>
      <c r="DP1021" s="24"/>
      <c r="DQ1021" s="24"/>
      <c r="DR1021" s="24"/>
      <c r="DS1021" s="24"/>
      <c r="DT1021" s="24"/>
      <c r="DU1021" s="24"/>
      <c r="DV1021" s="24"/>
      <c r="DW1021" s="24"/>
      <c r="DX1021" s="24"/>
      <c r="DY1021" s="24"/>
      <c r="DZ1021" s="24"/>
      <c r="EA1021" s="24"/>
      <c r="EB1021" s="24"/>
      <c r="EC1021" s="24"/>
      <c r="ED1021" s="24"/>
      <c r="EE1021" s="24"/>
      <c r="EF1021" s="24"/>
      <c r="EG1021" s="24"/>
      <c r="EH1021" s="24"/>
      <c r="EI1021" s="24"/>
      <c r="EJ1021" s="24"/>
      <c r="EK1021" s="24"/>
      <c r="EL1021" s="24"/>
      <c r="EM1021" s="24"/>
      <c r="EN1021" s="24"/>
      <c r="EO1021" s="24"/>
      <c r="EP1021" s="24"/>
      <c r="EQ1021" s="24"/>
      <c r="ER1021" s="24"/>
      <c r="ES1021" s="24"/>
      <c r="ET1021" s="24"/>
      <c r="EU1021" s="24"/>
      <c r="EV1021" s="24"/>
      <c r="EW1021" s="24"/>
      <c r="EX1021" s="24"/>
      <c r="EY1021" s="24"/>
      <c r="EZ1021" s="24"/>
      <c r="FA1021" s="24"/>
      <c r="FB1021" s="24"/>
      <c r="FC1021" s="24"/>
      <c r="FD1021" s="24"/>
      <c r="FE1021" s="24"/>
      <c r="FF1021" s="24"/>
      <c r="FG1021" s="24"/>
      <c r="FH1021" s="24"/>
      <c r="FI1021" s="24"/>
      <c r="FJ1021" s="24"/>
      <c r="FK1021" s="24"/>
      <c r="FL1021" s="24"/>
      <c r="FM1021" s="24"/>
      <c r="FN1021" s="24"/>
      <c r="FO1021" s="24"/>
      <c r="FP1021" s="24"/>
      <c r="FQ1021" s="24"/>
      <c r="FR1021" s="24"/>
      <c r="FS1021" s="24"/>
      <c r="FT1021" s="24"/>
      <c r="FU1021" s="24"/>
      <c r="FV1021" s="24"/>
      <c r="FW1021" s="24"/>
      <c r="FX1021" s="24"/>
      <c r="FY1021" s="24"/>
      <c r="FZ1021" s="24"/>
      <c r="GA1021" s="24"/>
      <c r="GB1021" s="24"/>
      <c r="GC1021" s="24"/>
      <c r="GD1021" s="24"/>
      <c r="GE1021" s="24"/>
      <c r="GF1021" s="24"/>
      <c r="GG1021" s="24"/>
      <c r="GH1021" s="24"/>
      <c r="GI1021" s="24"/>
      <c r="GJ1021" s="24"/>
      <c r="GK1021" s="24"/>
      <c r="GL1021" s="24"/>
      <c r="GM1021" s="24"/>
      <c r="GN1021" s="24"/>
      <c r="GO1021" s="24"/>
      <c r="GP1021" s="24"/>
      <c r="GQ1021" s="24"/>
      <c r="GR1021" s="24"/>
      <c r="GS1021" s="24"/>
      <c r="GT1021" s="24"/>
      <c r="GU1021" s="24"/>
      <c r="GV1021" s="24"/>
      <c r="GW1021" s="24"/>
      <c r="GX1021" s="24"/>
      <c r="GY1021" s="24"/>
      <c r="GZ1021" s="24"/>
      <c r="HA1021" s="24"/>
      <c r="HB1021" s="24"/>
      <c r="HC1021" s="24"/>
      <c r="HD1021" s="24"/>
      <c r="HE1021" s="24"/>
      <c r="HF1021" s="24"/>
      <c r="HG1021" s="24"/>
      <c r="HH1021" s="24"/>
      <c r="HI1021" s="24"/>
      <c r="HJ1021" s="24"/>
      <c r="HK1021" s="24"/>
      <c r="HL1021" s="24"/>
      <c r="HM1021" s="24"/>
      <c r="HN1021" s="24"/>
      <c r="HO1021" s="24"/>
      <c r="HP1021" s="24"/>
      <c r="HQ1021" s="24"/>
      <c r="HR1021" s="24"/>
      <c r="HS1021" s="24"/>
      <c r="HT1021" s="24"/>
      <c r="HU1021" s="24"/>
      <c r="HV1021" s="24"/>
      <c r="HW1021" s="24"/>
      <c r="HX1021" s="24"/>
      <c r="HY1021" s="24"/>
      <c r="HZ1021" s="24"/>
      <c r="IA1021" s="24"/>
      <c r="IB1021" s="24"/>
      <c r="IC1021" s="24"/>
      <c r="ID1021" s="24"/>
      <c r="IE1021" s="24"/>
      <c r="IF1021" s="24"/>
      <c r="IG1021" s="24"/>
      <c r="IH1021" s="24"/>
      <c r="II1021" s="24"/>
      <c r="IJ1021" s="24"/>
      <c r="IK1021" s="24"/>
      <c r="IL1021" s="24"/>
      <c r="IM1021" s="24"/>
      <c r="IN1021" s="24"/>
      <c r="IO1021" s="24"/>
      <c r="IP1021" s="24"/>
      <c r="IQ1021" s="24"/>
      <c r="IR1021" s="24"/>
      <c r="IS1021" s="24"/>
      <c r="IT1021" s="24"/>
      <c r="IU1021" s="24"/>
      <c r="IV1021" s="24"/>
      <c r="IW1021" s="24"/>
      <c r="IX1021" s="24"/>
      <c r="IY1021" s="24"/>
      <c r="IZ1021" s="24"/>
      <c r="JA1021" s="24"/>
      <c r="JB1021" s="24"/>
      <c r="JC1021" s="24"/>
      <c r="JD1021" s="24"/>
      <c r="JE1021" s="24"/>
    </row>
    <row r="1022" spans="1:265" s="17" customFormat="1" ht="15" customHeight="1" thickBot="1" x14ac:dyDescent="0.25">
      <c r="A1022" s="790"/>
      <c r="B1022" s="627" t="s">
        <v>679</v>
      </c>
      <c r="C1022" s="113"/>
      <c r="D1022" s="862" t="s">
        <v>680</v>
      </c>
      <c r="E1022" s="905"/>
      <c r="F1022" s="437"/>
      <c r="G1022" s="438"/>
      <c r="H1022" s="178" t="s">
        <v>1047</v>
      </c>
      <c r="I1022" s="178" t="s">
        <v>1047</v>
      </c>
      <c r="J1022" s="178"/>
      <c r="K1022" s="212" t="s">
        <v>1518</v>
      </c>
      <c r="L1022" s="212" t="s">
        <v>97</v>
      </c>
      <c r="M1022" s="501">
        <v>1</v>
      </c>
      <c r="N1022" s="501" t="s">
        <v>1483</v>
      </c>
      <c r="O1022" s="212" t="s">
        <v>403</v>
      </c>
      <c r="P1022" s="2159">
        <f t="shared" si="85"/>
        <v>8</v>
      </c>
      <c r="Q1022" s="280">
        <v>8</v>
      </c>
      <c r="R1022" s="281"/>
      <c r="S1022" s="281"/>
      <c r="T1022" s="281"/>
      <c r="U1022" s="281"/>
      <c r="V1022" s="281"/>
      <c r="W1022" s="282"/>
      <c r="X1022" s="79"/>
      <c r="Y1022" s="122"/>
      <c r="Z1022" s="63"/>
      <c r="AA1022" s="24"/>
      <c r="AB1022" s="24"/>
      <c r="AC1022" s="46" t="str">
        <f t="shared" si="89"/>
        <v/>
      </c>
      <c r="AD1022" s="24"/>
      <c r="AE1022" s="24"/>
      <c r="AF1022" s="2111">
        <f t="shared" si="86"/>
        <v>8</v>
      </c>
      <c r="AG1022" s="2111">
        <f t="shared" si="87"/>
        <v>0</v>
      </c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4"/>
      <c r="AV1022" s="24"/>
      <c r="AW1022" s="24"/>
      <c r="AX1022" s="24"/>
      <c r="AY1022" s="24"/>
      <c r="AZ1022" s="24"/>
      <c r="BA1022" s="24"/>
      <c r="BB1022" s="24"/>
      <c r="BC1022" s="24"/>
      <c r="BD1022" s="24"/>
      <c r="BE1022" s="24"/>
      <c r="BF1022" s="24"/>
      <c r="BG1022" s="24"/>
      <c r="BH1022" s="24"/>
      <c r="BI1022" s="24"/>
      <c r="BJ1022" s="24"/>
      <c r="BK1022" s="24"/>
      <c r="BL1022" s="24"/>
      <c r="BM1022" s="24"/>
      <c r="BN1022" s="24"/>
      <c r="BO1022" s="24"/>
      <c r="BP1022" s="24"/>
      <c r="BQ1022" s="24"/>
      <c r="BR1022" s="24"/>
      <c r="BS1022" s="24"/>
      <c r="BT1022" s="24"/>
      <c r="BU1022" s="24"/>
      <c r="BV1022" s="24"/>
      <c r="BW1022" s="24"/>
      <c r="BX1022" s="24"/>
      <c r="BY1022" s="24"/>
      <c r="BZ1022" s="24"/>
      <c r="CA1022" s="24"/>
      <c r="CB1022" s="24"/>
      <c r="CC1022" s="24"/>
      <c r="CD1022" s="24"/>
      <c r="CE1022" s="24"/>
      <c r="CF1022" s="24"/>
      <c r="CG1022" s="24"/>
      <c r="CH1022" s="24"/>
      <c r="CI1022" s="24"/>
      <c r="CJ1022" s="24"/>
      <c r="CK1022" s="24"/>
      <c r="CL1022" s="24"/>
      <c r="CM1022" s="24"/>
      <c r="CN1022" s="24"/>
      <c r="CO1022" s="24"/>
      <c r="CP1022" s="24"/>
      <c r="CQ1022" s="24"/>
      <c r="CR1022" s="24"/>
      <c r="CS1022" s="24"/>
      <c r="CT1022" s="24"/>
      <c r="CU1022" s="24"/>
      <c r="CV1022" s="24"/>
      <c r="CW1022" s="24"/>
      <c r="CX1022" s="24"/>
      <c r="CY1022" s="24"/>
      <c r="CZ1022" s="24"/>
      <c r="DA1022" s="24"/>
      <c r="DB1022" s="24"/>
      <c r="DC1022" s="24"/>
      <c r="DD1022" s="24"/>
      <c r="DE1022" s="24"/>
      <c r="DF1022" s="24"/>
      <c r="DG1022" s="24"/>
      <c r="DH1022" s="24"/>
      <c r="DI1022" s="24"/>
      <c r="DJ1022" s="24"/>
      <c r="DK1022" s="24"/>
      <c r="DL1022" s="24"/>
      <c r="DM1022" s="24"/>
      <c r="DN1022" s="24"/>
      <c r="DO1022" s="24"/>
      <c r="DP1022" s="24"/>
      <c r="DQ1022" s="24"/>
      <c r="DR1022" s="24"/>
      <c r="DS1022" s="24"/>
      <c r="DT1022" s="24"/>
      <c r="DU1022" s="24"/>
      <c r="DV1022" s="24"/>
      <c r="DW1022" s="24"/>
      <c r="DX1022" s="24"/>
      <c r="DY1022" s="24"/>
      <c r="DZ1022" s="24"/>
      <c r="EA1022" s="24"/>
      <c r="EB1022" s="24"/>
      <c r="EC1022" s="24"/>
      <c r="ED1022" s="24"/>
      <c r="EE1022" s="24"/>
      <c r="EF1022" s="24"/>
      <c r="EG1022" s="24"/>
      <c r="EH1022" s="24"/>
      <c r="EI1022" s="24"/>
      <c r="EJ1022" s="24"/>
      <c r="EK1022" s="24"/>
      <c r="EL1022" s="24"/>
      <c r="EM1022" s="24"/>
      <c r="EN1022" s="24"/>
      <c r="EO1022" s="24"/>
      <c r="EP1022" s="24"/>
      <c r="EQ1022" s="24"/>
      <c r="ER1022" s="24"/>
      <c r="ES1022" s="24"/>
      <c r="ET1022" s="24"/>
      <c r="EU1022" s="24"/>
      <c r="EV1022" s="24"/>
      <c r="EW1022" s="24"/>
      <c r="EX1022" s="24"/>
      <c r="EY1022" s="24"/>
      <c r="EZ1022" s="24"/>
      <c r="FA1022" s="24"/>
      <c r="FB1022" s="24"/>
      <c r="FC1022" s="24"/>
      <c r="FD1022" s="24"/>
      <c r="FE1022" s="24"/>
      <c r="FF1022" s="24"/>
      <c r="FG1022" s="24"/>
      <c r="FH1022" s="24"/>
      <c r="FI1022" s="24"/>
      <c r="FJ1022" s="24"/>
      <c r="FK1022" s="24"/>
      <c r="FL1022" s="24"/>
      <c r="FM1022" s="24"/>
      <c r="FN1022" s="24"/>
      <c r="FO1022" s="24"/>
      <c r="FP1022" s="24"/>
      <c r="FQ1022" s="24"/>
      <c r="FR1022" s="24"/>
      <c r="FS1022" s="24"/>
      <c r="FT1022" s="24"/>
      <c r="FU1022" s="24"/>
      <c r="FV1022" s="24"/>
      <c r="FW1022" s="24"/>
      <c r="FX1022" s="24"/>
      <c r="FY1022" s="24"/>
      <c r="FZ1022" s="24"/>
      <c r="GA1022" s="24"/>
      <c r="GB1022" s="24"/>
      <c r="GC1022" s="24"/>
      <c r="GD1022" s="24"/>
      <c r="GE1022" s="24"/>
      <c r="GF1022" s="24"/>
      <c r="GG1022" s="24"/>
      <c r="GH1022" s="24"/>
      <c r="GI1022" s="24"/>
      <c r="GJ1022" s="24"/>
      <c r="GK1022" s="24"/>
      <c r="GL1022" s="24"/>
      <c r="GM1022" s="24"/>
      <c r="GN1022" s="24"/>
      <c r="GO1022" s="24"/>
      <c r="GP1022" s="24"/>
      <c r="GQ1022" s="24"/>
      <c r="GR1022" s="24"/>
      <c r="GS1022" s="24"/>
      <c r="GT1022" s="24"/>
      <c r="GU1022" s="24"/>
      <c r="GV1022" s="24"/>
      <c r="GW1022" s="24"/>
      <c r="GX1022" s="24"/>
      <c r="GY1022" s="24"/>
      <c r="GZ1022" s="24"/>
      <c r="HA1022" s="24"/>
      <c r="HB1022" s="24"/>
      <c r="HC1022" s="24"/>
      <c r="HD1022" s="24"/>
      <c r="HE1022" s="24"/>
      <c r="HF1022" s="24"/>
      <c r="HG1022" s="24"/>
      <c r="HH1022" s="24"/>
      <c r="HI1022" s="24"/>
      <c r="HJ1022" s="24"/>
      <c r="HK1022" s="24"/>
      <c r="HL1022" s="24"/>
      <c r="HM1022" s="24"/>
      <c r="HN1022" s="24"/>
      <c r="HO1022" s="24"/>
      <c r="HP1022" s="24"/>
      <c r="HQ1022" s="24"/>
      <c r="HR1022" s="24"/>
      <c r="HS1022" s="24"/>
      <c r="HT1022" s="24"/>
      <c r="HU1022" s="24"/>
      <c r="HV1022" s="24"/>
      <c r="HW1022" s="24"/>
      <c r="HX1022" s="24"/>
      <c r="HY1022" s="24"/>
      <c r="HZ1022" s="24"/>
      <c r="IA1022" s="24"/>
      <c r="IB1022" s="24"/>
      <c r="IC1022" s="24"/>
      <c r="ID1022" s="24"/>
      <c r="IE1022" s="24"/>
      <c r="IF1022" s="24"/>
      <c r="IG1022" s="24"/>
      <c r="IH1022" s="24"/>
      <c r="II1022" s="24"/>
      <c r="IJ1022" s="24"/>
      <c r="IK1022" s="24"/>
      <c r="IL1022" s="24"/>
      <c r="IM1022" s="24"/>
      <c r="IN1022" s="24"/>
      <c r="IO1022" s="24"/>
      <c r="IP1022" s="24"/>
      <c r="IQ1022" s="24"/>
      <c r="IR1022" s="24"/>
      <c r="IS1022" s="24"/>
      <c r="IT1022" s="24"/>
      <c r="IU1022" s="24"/>
      <c r="IV1022" s="24"/>
      <c r="IW1022" s="24"/>
      <c r="IX1022" s="24"/>
      <c r="IY1022" s="24"/>
      <c r="IZ1022" s="24"/>
      <c r="JA1022" s="24"/>
      <c r="JB1022" s="24"/>
      <c r="JC1022" s="24"/>
      <c r="JD1022" s="24"/>
      <c r="JE1022" s="24"/>
    </row>
    <row r="1023" spans="1:265" s="17" customFormat="1" ht="15" customHeight="1" thickBot="1" x14ac:dyDescent="0.25">
      <c r="A1023" s="790"/>
      <c r="B1023" s="627" t="s">
        <v>679</v>
      </c>
      <c r="C1023" s="113"/>
      <c r="D1023" s="862" t="s">
        <v>680</v>
      </c>
      <c r="E1023" s="905"/>
      <c r="F1023" s="437"/>
      <c r="G1023" s="438"/>
      <c r="H1023" s="178" t="s">
        <v>1047</v>
      </c>
      <c r="I1023" s="178" t="s">
        <v>1047</v>
      </c>
      <c r="J1023" s="1756" t="s">
        <v>1424</v>
      </c>
      <c r="K1023" s="212" t="s">
        <v>1505</v>
      </c>
      <c r="L1023" s="212"/>
      <c r="M1023" s="501"/>
      <c r="N1023" s="501"/>
      <c r="O1023" s="212"/>
      <c r="P1023" s="2159">
        <f t="shared" si="85"/>
        <v>0</v>
      </c>
      <c r="Q1023" s="280"/>
      <c r="R1023" s="281"/>
      <c r="S1023" s="281">
        <v>4</v>
      </c>
      <c r="T1023" s="281"/>
      <c r="U1023" s="281"/>
      <c r="V1023" s="281"/>
      <c r="W1023" s="282"/>
      <c r="X1023" s="79"/>
      <c r="Y1023" s="122"/>
      <c r="Z1023" s="63"/>
      <c r="AA1023" s="24"/>
      <c r="AB1023" s="24"/>
      <c r="AC1023" s="46" t="str">
        <f t="shared" si="89"/>
        <v/>
      </c>
      <c r="AD1023" s="24"/>
      <c r="AE1023" s="24"/>
      <c r="AF1023" s="2111">
        <f t="shared" si="86"/>
        <v>0</v>
      </c>
      <c r="AG1023" s="2111">
        <f t="shared" si="87"/>
        <v>4</v>
      </c>
      <c r="AH1023" s="24"/>
      <c r="AI1023" s="24"/>
      <c r="AJ1023" s="24"/>
      <c r="AK1023" s="24"/>
      <c r="AL1023" s="24"/>
      <c r="AM1023" s="24"/>
      <c r="AN1023" s="24"/>
      <c r="AO1023" s="24"/>
      <c r="AP1023" s="24"/>
      <c r="AQ1023" s="24"/>
      <c r="AR1023" s="24"/>
      <c r="AS1023" s="24"/>
      <c r="AT1023" s="24"/>
      <c r="AU1023" s="24"/>
      <c r="AV1023" s="24"/>
      <c r="AW1023" s="24"/>
      <c r="AX1023" s="24"/>
      <c r="AY1023" s="24"/>
      <c r="AZ1023" s="24"/>
      <c r="BA1023" s="24"/>
      <c r="BB1023" s="24"/>
      <c r="BC1023" s="24"/>
      <c r="BD1023" s="24"/>
      <c r="BE1023" s="24"/>
      <c r="BF1023" s="24"/>
      <c r="BG1023" s="24"/>
      <c r="BH1023" s="24"/>
      <c r="BI1023" s="24"/>
      <c r="BJ1023" s="24"/>
      <c r="BK1023" s="24"/>
      <c r="BL1023" s="24"/>
      <c r="BM1023" s="24"/>
      <c r="BN1023" s="24"/>
      <c r="BO1023" s="24"/>
      <c r="BP1023" s="24"/>
      <c r="BQ1023" s="24"/>
      <c r="BR1023" s="24"/>
      <c r="BS1023" s="24"/>
      <c r="BT1023" s="24"/>
      <c r="BU1023" s="24"/>
      <c r="BV1023" s="24"/>
      <c r="BW1023" s="24"/>
      <c r="BX1023" s="24"/>
      <c r="BY1023" s="24"/>
      <c r="BZ1023" s="24"/>
      <c r="CA1023" s="24"/>
      <c r="CB1023" s="24"/>
      <c r="CC1023" s="24"/>
      <c r="CD1023" s="24"/>
      <c r="CE1023" s="24"/>
      <c r="CF1023" s="24"/>
      <c r="CG1023" s="24"/>
      <c r="CH1023" s="24"/>
      <c r="CI1023" s="24"/>
      <c r="CJ1023" s="24"/>
      <c r="CK1023" s="24"/>
      <c r="CL1023" s="24"/>
      <c r="CM1023" s="24"/>
      <c r="CN1023" s="24"/>
      <c r="CO1023" s="24"/>
      <c r="CP1023" s="24"/>
      <c r="CQ1023" s="24"/>
      <c r="CR1023" s="24"/>
      <c r="CS1023" s="24"/>
      <c r="CT1023" s="24"/>
      <c r="CU1023" s="24"/>
      <c r="CV1023" s="24"/>
      <c r="CW1023" s="24"/>
      <c r="CX1023" s="24"/>
      <c r="CY1023" s="24"/>
      <c r="CZ1023" s="24"/>
      <c r="DA1023" s="24"/>
      <c r="DB1023" s="24"/>
      <c r="DC1023" s="24"/>
      <c r="DD1023" s="24"/>
      <c r="DE1023" s="24"/>
      <c r="DF1023" s="24"/>
      <c r="DG1023" s="24"/>
      <c r="DH1023" s="24"/>
      <c r="DI1023" s="24"/>
      <c r="DJ1023" s="24"/>
      <c r="DK1023" s="24"/>
      <c r="DL1023" s="24"/>
      <c r="DM1023" s="24"/>
      <c r="DN1023" s="24"/>
      <c r="DO1023" s="24"/>
      <c r="DP1023" s="24"/>
      <c r="DQ1023" s="24"/>
      <c r="DR1023" s="24"/>
      <c r="DS1023" s="24"/>
      <c r="DT1023" s="24"/>
      <c r="DU1023" s="24"/>
      <c r="DV1023" s="24"/>
      <c r="DW1023" s="24"/>
      <c r="DX1023" s="24"/>
      <c r="DY1023" s="24"/>
      <c r="DZ1023" s="24"/>
      <c r="EA1023" s="24"/>
      <c r="EB1023" s="24"/>
      <c r="EC1023" s="24"/>
      <c r="ED1023" s="24"/>
      <c r="EE1023" s="24"/>
      <c r="EF1023" s="24"/>
      <c r="EG1023" s="24"/>
      <c r="EH1023" s="24"/>
      <c r="EI1023" s="24"/>
      <c r="EJ1023" s="24"/>
      <c r="EK1023" s="24"/>
      <c r="EL1023" s="24"/>
      <c r="EM1023" s="24"/>
      <c r="EN1023" s="24"/>
      <c r="EO1023" s="24"/>
      <c r="EP1023" s="24"/>
      <c r="EQ1023" s="24"/>
      <c r="ER1023" s="24"/>
      <c r="ES1023" s="24"/>
      <c r="ET1023" s="24"/>
      <c r="EU1023" s="24"/>
      <c r="EV1023" s="24"/>
      <c r="EW1023" s="24"/>
      <c r="EX1023" s="24"/>
      <c r="EY1023" s="24"/>
      <c r="EZ1023" s="24"/>
      <c r="FA1023" s="24"/>
      <c r="FB1023" s="24"/>
      <c r="FC1023" s="24"/>
      <c r="FD1023" s="24"/>
      <c r="FE1023" s="24"/>
      <c r="FF1023" s="24"/>
      <c r="FG1023" s="24"/>
      <c r="FH1023" s="24"/>
      <c r="FI1023" s="24"/>
      <c r="FJ1023" s="24"/>
      <c r="FK1023" s="24"/>
      <c r="FL1023" s="24"/>
      <c r="FM1023" s="24"/>
      <c r="FN1023" s="24"/>
      <c r="FO1023" s="24"/>
      <c r="FP1023" s="24"/>
      <c r="FQ1023" s="24"/>
      <c r="FR1023" s="24"/>
      <c r="FS1023" s="24"/>
      <c r="FT1023" s="24"/>
      <c r="FU1023" s="24"/>
      <c r="FV1023" s="24"/>
      <c r="FW1023" s="24"/>
      <c r="FX1023" s="24"/>
      <c r="FY1023" s="24"/>
      <c r="FZ1023" s="24"/>
      <c r="GA1023" s="24"/>
      <c r="GB1023" s="24"/>
      <c r="GC1023" s="24"/>
      <c r="GD1023" s="24"/>
      <c r="GE1023" s="24"/>
      <c r="GF1023" s="24"/>
      <c r="GG1023" s="24"/>
      <c r="GH1023" s="24"/>
      <c r="GI1023" s="24"/>
      <c r="GJ1023" s="24"/>
      <c r="GK1023" s="24"/>
      <c r="GL1023" s="24"/>
      <c r="GM1023" s="24"/>
      <c r="GN1023" s="24"/>
      <c r="GO1023" s="24"/>
      <c r="GP1023" s="24"/>
      <c r="GQ1023" s="24"/>
      <c r="GR1023" s="24"/>
      <c r="GS1023" s="24"/>
      <c r="GT1023" s="24"/>
      <c r="GU1023" s="24"/>
      <c r="GV1023" s="24"/>
      <c r="GW1023" s="24"/>
      <c r="GX1023" s="24"/>
      <c r="GY1023" s="24"/>
      <c r="GZ1023" s="24"/>
      <c r="HA1023" s="24"/>
      <c r="HB1023" s="24"/>
      <c r="HC1023" s="24"/>
      <c r="HD1023" s="24"/>
      <c r="HE1023" s="24"/>
      <c r="HF1023" s="24"/>
      <c r="HG1023" s="24"/>
      <c r="HH1023" s="24"/>
      <c r="HI1023" s="24"/>
      <c r="HJ1023" s="24"/>
      <c r="HK1023" s="24"/>
      <c r="HL1023" s="24"/>
      <c r="HM1023" s="24"/>
      <c r="HN1023" s="24"/>
      <c r="HO1023" s="24"/>
      <c r="HP1023" s="24"/>
      <c r="HQ1023" s="24"/>
      <c r="HR1023" s="24"/>
      <c r="HS1023" s="24"/>
      <c r="HT1023" s="24"/>
      <c r="HU1023" s="24"/>
      <c r="HV1023" s="24"/>
      <c r="HW1023" s="24"/>
      <c r="HX1023" s="24"/>
      <c r="HY1023" s="24"/>
      <c r="HZ1023" s="24"/>
      <c r="IA1023" s="24"/>
      <c r="IB1023" s="24"/>
      <c r="IC1023" s="24"/>
      <c r="ID1023" s="24"/>
      <c r="IE1023" s="24"/>
      <c r="IF1023" s="24"/>
      <c r="IG1023" s="24"/>
      <c r="IH1023" s="24"/>
      <c r="II1023" s="24"/>
      <c r="IJ1023" s="24"/>
      <c r="IK1023" s="24"/>
      <c r="IL1023" s="24"/>
      <c r="IM1023" s="24"/>
      <c r="IN1023" s="24"/>
      <c r="IO1023" s="24"/>
      <c r="IP1023" s="24"/>
      <c r="IQ1023" s="24"/>
      <c r="IR1023" s="24"/>
      <c r="IS1023" s="24"/>
      <c r="IT1023" s="24"/>
      <c r="IU1023" s="24"/>
      <c r="IV1023" s="24"/>
      <c r="IW1023" s="24"/>
      <c r="IX1023" s="24"/>
      <c r="IY1023" s="24"/>
      <c r="IZ1023" s="24"/>
      <c r="JA1023" s="24"/>
      <c r="JB1023" s="24"/>
      <c r="JC1023" s="24"/>
      <c r="JD1023" s="24"/>
      <c r="JE1023" s="24"/>
    </row>
    <row r="1024" spans="1:265" s="17" customFormat="1" ht="15" customHeight="1" thickBot="1" x14ac:dyDescent="0.25">
      <c r="A1024" s="790"/>
      <c r="B1024" s="627" t="s">
        <v>679</v>
      </c>
      <c r="C1024" s="113"/>
      <c r="D1024" s="862" t="s">
        <v>680</v>
      </c>
      <c r="E1024" s="905"/>
      <c r="F1024" s="437"/>
      <c r="G1024" s="438"/>
      <c r="H1024" s="178" t="s">
        <v>1047</v>
      </c>
      <c r="I1024" s="178" t="s">
        <v>1047</v>
      </c>
      <c r="J1024" s="1756" t="s">
        <v>1424</v>
      </c>
      <c r="K1024" s="212" t="s">
        <v>1505</v>
      </c>
      <c r="L1024" s="212"/>
      <c r="M1024" s="501"/>
      <c r="N1024" s="501"/>
      <c r="O1024" s="212"/>
      <c r="P1024" s="2159">
        <f t="shared" si="85"/>
        <v>0</v>
      </c>
      <c r="Q1024" s="280"/>
      <c r="R1024" s="281"/>
      <c r="S1024" s="281">
        <v>2</v>
      </c>
      <c r="T1024" s="281"/>
      <c r="U1024" s="281"/>
      <c r="V1024" s="281"/>
      <c r="W1024" s="282"/>
      <c r="X1024" s="79"/>
      <c r="Y1024" s="122"/>
      <c r="Z1024" s="63"/>
      <c r="AA1024" s="24"/>
      <c r="AB1024" s="24"/>
      <c r="AC1024" s="46" t="str">
        <f t="shared" si="89"/>
        <v/>
      </c>
      <c r="AD1024" s="24"/>
      <c r="AE1024" s="24"/>
      <c r="AF1024" s="2111">
        <f t="shared" si="86"/>
        <v>0</v>
      </c>
      <c r="AG1024" s="2111">
        <f t="shared" si="87"/>
        <v>2</v>
      </c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  <c r="AR1024" s="24"/>
      <c r="AS1024" s="24"/>
      <c r="AT1024" s="24"/>
      <c r="AU1024" s="24"/>
      <c r="AV1024" s="24"/>
      <c r="AW1024" s="24"/>
      <c r="AX1024" s="24"/>
      <c r="AY1024" s="24"/>
      <c r="AZ1024" s="24"/>
      <c r="BA1024" s="24"/>
      <c r="BB1024" s="24"/>
      <c r="BC1024" s="24"/>
      <c r="BD1024" s="24"/>
      <c r="BE1024" s="24"/>
      <c r="BF1024" s="24"/>
      <c r="BG1024" s="24"/>
      <c r="BH1024" s="24"/>
      <c r="BI1024" s="24"/>
      <c r="BJ1024" s="24"/>
      <c r="BK1024" s="24"/>
      <c r="BL1024" s="24"/>
      <c r="BM1024" s="24"/>
      <c r="BN1024" s="24"/>
      <c r="BO1024" s="24"/>
      <c r="BP1024" s="24"/>
      <c r="BQ1024" s="24"/>
      <c r="BR1024" s="24"/>
      <c r="BS1024" s="24"/>
      <c r="BT1024" s="24"/>
      <c r="BU1024" s="24"/>
      <c r="BV1024" s="24"/>
      <c r="BW1024" s="24"/>
      <c r="BX1024" s="24"/>
      <c r="BY1024" s="24"/>
      <c r="BZ1024" s="24"/>
      <c r="CA1024" s="24"/>
      <c r="CB1024" s="24"/>
      <c r="CC1024" s="24"/>
      <c r="CD1024" s="24"/>
      <c r="CE1024" s="24"/>
      <c r="CF1024" s="24"/>
      <c r="CG1024" s="24"/>
      <c r="CH1024" s="24"/>
      <c r="CI1024" s="24"/>
      <c r="CJ1024" s="24"/>
      <c r="CK1024" s="24"/>
      <c r="CL1024" s="24"/>
      <c r="CM1024" s="24"/>
      <c r="CN1024" s="24"/>
      <c r="CO1024" s="24"/>
      <c r="CP1024" s="24"/>
      <c r="CQ1024" s="24"/>
      <c r="CR1024" s="24"/>
      <c r="CS1024" s="24"/>
      <c r="CT1024" s="24"/>
      <c r="CU1024" s="24"/>
      <c r="CV1024" s="24"/>
      <c r="CW1024" s="24"/>
      <c r="CX1024" s="24"/>
      <c r="CY1024" s="24"/>
      <c r="CZ1024" s="24"/>
      <c r="DA1024" s="24"/>
      <c r="DB1024" s="24"/>
      <c r="DC1024" s="24"/>
      <c r="DD1024" s="24"/>
      <c r="DE1024" s="24"/>
      <c r="DF1024" s="24"/>
      <c r="DG1024" s="24"/>
      <c r="DH1024" s="24"/>
      <c r="DI1024" s="24"/>
      <c r="DJ1024" s="24"/>
      <c r="DK1024" s="24"/>
      <c r="DL1024" s="24"/>
      <c r="DM1024" s="24"/>
      <c r="DN1024" s="24"/>
      <c r="DO1024" s="24"/>
      <c r="DP1024" s="24"/>
      <c r="DQ1024" s="24"/>
      <c r="DR1024" s="24"/>
      <c r="DS1024" s="24"/>
      <c r="DT1024" s="24"/>
      <c r="DU1024" s="24"/>
      <c r="DV1024" s="24"/>
      <c r="DW1024" s="24"/>
      <c r="DX1024" s="24"/>
      <c r="DY1024" s="24"/>
      <c r="DZ1024" s="24"/>
      <c r="EA1024" s="24"/>
      <c r="EB1024" s="24"/>
      <c r="EC1024" s="24"/>
      <c r="ED1024" s="24"/>
      <c r="EE1024" s="24"/>
      <c r="EF1024" s="24"/>
      <c r="EG1024" s="24"/>
      <c r="EH1024" s="24"/>
      <c r="EI1024" s="24"/>
      <c r="EJ1024" s="24"/>
      <c r="EK1024" s="24"/>
      <c r="EL1024" s="24"/>
      <c r="EM1024" s="24"/>
      <c r="EN1024" s="24"/>
      <c r="EO1024" s="24"/>
      <c r="EP1024" s="24"/>
      <c r="EQ1024" s="24"/>
      <c r="ER1024" s="24"/>
      <c r="ES1024" s="24"/>
      <c r="ET1024" s="24"/>
      <c r="EU1024" s="24"/>
      <c r="EV1024" s="24"/>
      <c r="EW1024" s="24"/>
      <c r="EX1024" s="24"/>
      <c r="EY1024" s="24"/>
      <c r="EZ1024" s="24"/>
      <c r="FA1024" s="24"/>
      <c r="FB1024" s="24"/>
      <c r="FC1024" s="24"/>
      <c r="FD1024" s="24"/>
      <c r="FE1024" s="24"/>
      <c r="FF1024" s="24"/>
      <c r="FG1024" s="24"/>
      <c r="FH1024" s="24"/>
      <c r="FI1024" s="24"/>
      <c r="FJ1024" s="24"/>
      <c r="FK1024" s="24"/>
      <c r="FL1024" s="24"/>
      <c r="FM1024" s="24"/>
      <c r="FN1024" s="24"/>
      <c r="FO1024" s="24"/>
      <c r="FP1024" s="24"/>
      <c r="FQ1024" s="24"/>
      <c r="FR1024" s="24"/>
      <c r="FS1024" s="24"/>
      <c r="FT1024" s="24"/>
      <c r="FU1024" s="24"/>
      <c r="FV1024" s="24"/>
      <c r="FW1024" s="24"/>
      <c r="FX1024" s="24"/>
      <c r="FY1024" s="24"/>
      <c r="FZ1024" s="24"/>
      <c r="GA1024" s="24"/>
      <c r="GB1024" s="24"/>
      <c r="GC1024" s="24"/>
      <c r="GD1024" s="24"/>
      <c r="GE1024" s="24"/>
      <c r="GF1024" s="24"/>
      <c r="GG1024" s="24"/>
      <c r="GH1024" s="24"/>
      <c r="GI1024" s="24"/>
      <c r="GJ1024" s="24"/>
      <c r="GK1024" s="24"/>
      <c r="GL1024" s="24"/>
      <c r="GM1024" s="24"/>
      <c r="GN1024" s="24"/>
      <c r="GO1024" s="24"/>
      <c r="GP1024" s="24"/>
      <c r="GQ1024" s="24"/>
      <c r="GR1024" s="24"/>
      <c r="GS1024" s="24"/>
      <c r="GT1024" s="24"/>
      <c r="GU1024" s="24"/>
      <c r="GV1024" s="24"/>
      <c r="GW1024" s="24"/>
      <c r="GX1024" s="24"/>
      <c r="GY1024" s="24"/>
      <c r="GZ1024" s="24"/>
      <c r="HA1024" s="24"/>
      <c r="HB1024" s="24"/>
      <c r="HC1024" s="24"/>
      <c r="HD1024" s="24"/>
      <c r="HE1024" s="24"/>
      <c r="HF1024" s="24"/>
      <c r="HG1024" s="24"/>
      <c r="HH1024" s="24"/>
      <c r="HI1024" s="24"/>
      <c r="HJ1024" s="24"/>
      <c r="HK1024" s="24"/>
      <c r="HL1024" s="24"/>
      <c r="HM1024" s="24"/>
      <c r="HN1024" s="24"/>
      <c r="HO1024" s="24"/>
      <c r="HP1024" s="24"/>
      <c r="HQ1024" s="24"/>
      <c r="HR1024" s="24"/>
      <c r="HS1024" s="24"/>
      <c r="HT1024" s="24"/>
      <c r="HU1024" s="24"/>
      <c r="HV1024" s="24"/>
      <c r="HW1024" s="24"/>
      <c r="HX1024" s="24"/>
      <c r="HY1024" s="24"/>
      <c r="HZ1024" s="24"/>
      <c r="IA1024" s="24"/>
      <c r="IB1024" s="24"/>
      <c r="IC1024" s="24"/>
      <c r="ID1024" s="24"/>
      <c r="IE1024" s="24"/>
      <c r="IF1024" s="24"/>
      <c r="IG1024" s="24"/>
      <c r="IH1024" s="24"/>
      <c r="II1024" s="24"/>
      <c r="IJ1024" s="24"/>
      <c r="IK1024" s="24"/>
      <c r="IL1024" s="24"/>
      <c r="IM1024" s="24"/>
      <c r="IN1024" s="24"/>
      <c r="IO1024" s="24"/>
      <c r="IP1024" s="24"/>
      <c r="IQ1024" s="24"/>
      <c r="IR1024" s="24"/>
      <c r="IS1024" s="24"/>
      <c r="IT1024" s="24"/>
      <c r="IU1024" s="24"/>
      <c r="IV1024" s="24"/>
      <c r="IW1024" s="24"/>
      <c r="IX1024" s="24"/>
      <c r="IY1024" s="24"/>
      <c r="IZ1024" s="24"/>
      <c r="JA1024" s="24"/>
      <c r="JB1024" s="24"/>
      <c r="JC1024" s="24"/>
      <c r="JD1024" s="24"/>
      <c r="JE1024" s="24"/>
    </row>
    <row r="1025" spans="1:265" s="17" customFormat="1" ht="15" customHeight="1" thickBot="1" x14ac:dyDescent="0.25">
      <c r="A1025" s="275"/>
      <c r="B1025" s="628" t="s">
        <v>679</v>
      </c>
      <c r="C1025" s="115"/>
      <c r="D1025" s="915" t="s">
        <v>680</v>
      </c>
      <c r="E1025" s="906"/>
      <c r="F1025" s="439"/>
      <c r="G1025" s="440"/>
      <c r="H1025" s="159" t="s">
        <v>1047</v>
      </c>
      <c r="I1025" s="159" t="s">
        <v>1047</v>
      </c>
      <c r="J1025" s="1786" t="s">
        <v>1425</v>
      </c>
      <c r="K1025" s="247" t="s">
        <v>1736</v>
      </c>
      <c r="L1025" s="247"/>
      <c r="M1025" s="500"/>
      <c r="N1025" s="500"/>
      <c r="O1025" s="247"/>
      <c r="P1025" s="2159">
        <f t="shared" si="85"/>
        <v>0</v>
      </c>
      <c r="Q1025" s="359"/>
      <c r="R1025" s="360"/>
      <c r="S1025" s="360"/>
      <c r="T1025" s="360">
        <v>2</v>
      </c>
      <c r="U1025" s="360"/>
      <c r="V1025" s="360"/>
      <c r="W1025" s="361"/>
      <c r="X1025" s="109">
        <f>SUM(Q1019:W1025)</f>
        <v>40</v>
      </c>
      <c r="Y1025" s="124">
        <f>SUM(X1019:X1025)</f>
        <v>40</v>
      </c>
      <c r="Z1025" s="63"/>
      <c r="AA1025" s="24"/>
      <c r="AB1025" s="24"/>
      <c r="AC1025" s="46" t="str">
        <f t="shared" si="89"/>
        <v/>
      </c>
      <c r="AD1025" s="24"/>
      <c r="AE1025" s="24"/>
      <c r="AF1025" s="2111">
        <f t="shared" si="86"/>
        <v>0</v>
      </c>
      <c r="AG1025" s="2111">
        <f t="shared" si="87"/>
        <v>0</v>
      </c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  <c r="AS1025" s="24"/>
      <c r="AT1025" s="24"/>
      <c r="AU1025" s="24"/>
      <c r="AV1025" s="24"/>
      <c r="AW1025" s="24"/>
      <c r="AX1025" s="24"/>
      <c r="AY1025" s="24"/>
      <c r="AZ1025" s="24"/>
      <c r="BA1025" s="24"/>
      <c r="BB1025" s="24"/>
      <c r="BC1025" s="24"/>
      <c r="BD1025" s="24"/>
      <c r="BE1025" s="24"/>
      <c r="BF1025" s="24"/>
      <c r="BG1025" s="24"/>
      <c r="BH1025" s="24"/>
      <c r="BI1025" s="24"/>
      <c r="BJ1025" s="24"/>
      <c r="BK1025" s="24"/>
      <c r="BL1025" s="24"/>
      <c r="BM1025" s="24"/>
      <c r="BN1025" s="24"/>
      <c r="BO1025" s="24"/>
      <c r="BP1025" s="24"/>
      <c r="BQ1025" s="24"/>
      <c r="BR1025" s="24"/>
      <c r="BS1025" s="24"/>
      <c r="BT1025" s="24"/>
      <c r="BU1025" s="24"/>
      <c r="BV1025" s="24"/>
      <c r="BW1025" s="24"/>
      <c r="BX1025" s="24"/>
      <c r="BY1025" s="24"/>
      <c r="BZ1025" s="24"/>
      <c r="CA1025" s="24"/>
      <c r="CB1025" s="24"/>
      <c r="CC1025" s="24"/>
      <c r="CD1025" s="24"/>
      <c r="CE1025" s="24"/>
      <c r="CF1025" s="24"/>
      <c r="CG1025" s="24"/>
      <c r="CH1025" s="24"/>
      <c r="CI1025" s="24"/>
      <c r="CJ1025" s="24"/>
      <c r="CK1025" s="24"/>
      <c r="CL1025" s="24"/>
      <c r="CM1025" s="24"/>
      <c r="CN1025" s="24"/>
      <c r="CO1025" s="24"/>
      <c r="CP1025" s="24"/>
      <c r="CQ1025" s="24"/>
      <c r="CR1025" s="24"/>
      <c r="CS1025" s="24"/>
      <c r="CT1025" s="24"/>
      <c r="CU1025" s="24"/>
      <c r="CV1025" s="24"/>
      <c r="CW1025" s="24"/>
      <c r="CX1025" s="24"/>
      <c r="CY1025" s="24"/>
      <c r="CZ1025" s="24"/>
      <c r="DA1025" s="24"/>
      <c r="DB1025" s="24"/>
      <c r="DC1025" s="24"/>
      <c r="DD1025" s="24"/>
      <c r="DE1025" s="24"/>
      <c r="DF1025" s="24"/>
      <c r="DG1025" s="24"/>
      <c r="DH1025" s="24"/>
      <c r="DI1025" s="24"/>
      <c r="DJ1025" s="24"/>
      <c r="DK1025" s="24"/>
      <c r="DL1025" s="24"/>
      <c r="DM1025" s="24"/>
      <c r="DN1025" s="24"/>
      <c r="DO1025" s="24"/>
      <c r="DP1025" s="24"/>
      <c r="DQ1025" s="24"/>
      <c r="DR1025" s="24"/>
      <c r="DS1025" s="24"/>
      <c r="DT1025" s="24"/>
      <c r="DU1025" s="24"/>
      <c r="DV1025" s="24"/>
      <c r="DW1025" s="24"/>
      <c r="DX1025" s="24"/>
      <c r="DY1025" s="24"/>
      <c r="DZ1025" s="24"/>
      <c r="EA1025" s="24"/>
      <c r="EB1025" s="24"/>
      <c r="EC1025" s="24"/>
      <c r="ED1025" s="24"/>
      <c r="EE1025" s="24"/>
      <c r="EF1025" s="24"/>
      <c r="EG1025" s="24"/>
      <c r="EH1025" s="24"/>
      <c r="EI1025" s="24"/>
      <c r="EJ1025" s="24"/>
      <c r="EK1025" s="24"/>
      <c r="EL1025" s="24"/>
      <c r="EM1025" s="24"/>
      <c r="EN1025" s="24"/>
      <c r="EO1025" s="24"/>
      <c r="EP1025" s="24"/>
      <c r="EQ1025" s="24"/>
      <c r="ER1025" s="24"/>
      <c r="ES1025" s="24"/>
      <c r="ET1025" s="24"/>
      <c r="EU1025" s="24"/>
      <c r="EV1025" s="24"/>
      <c r="EW1025" s="24"/>
      <c r="EX1025" s="24"/>
      <c r="EY1025" s="24"/>
      <c r="EZ1025" s="24"/>
      <c r="FA1025" s="24"/>
      <c r="FB1025" s="24"/>
      <c r="FC1025" s="24"/>
      <c r="FD1025" s="24"/>
      <c r="FE1025" s="24"/>
      <c r="FF1025" s="24"/>
      <c r="FG1025" s="24"/>
      <c r="FH1025" s="24"/>
      <c r="FI1025" s="24"/>
      <c r="FJ1025" s="24"/>
      <c r="FK1025" s="24"/>
      <c r="FL1025" s="24"/>
      <c r="FM1025" s="24"/>
      <c r="FN1025" s="24"/>
      <c r="FO1025" s="24"/>
      <c r="FP1025" s="24"/>
      <c r="FQ1025" s="24"/>
      <c r="FR1025" s="24"/>
      <c r="FS1025" s="24"/>
      <c r="FT1025" s="24"/>
      <c r="FU1025" s="24"/>
      <c r="FV1025" s="24"/>
      <c r="FW1025" s="24"/>
      <c r="FX1025" s="24"/>
      <c r="FY1025" s="24"/>
      <c r="FZ1025" s="24"/>
      <c r="GA1025" s="24"/>
      <c r="GB1025" s="24"/>
      <c r="GC1025" s="24"/>
      <c r="GD1025" s="24"/>
      <c r="GE1025" s="24"/>
      <c r="GF1025" s="24"/>
      <c r="GG1025" s="24"/>
      <c r="GH1025" s="24"/>
      <c r="GI1025" s="24"/>
      <c r="GJ1025" s="24"/>
      <c r="GK1025" s="24"/>
      <c r="GL1025" s="24"/>
      <c r="GM1025" s="24"/>
      <c r="GN1025" s="24"/>
      <c r="GO1025" s="24"/>
      <c r="GP1025" s="24"/>
      <c r="GQ1025" s="24"/>
      <c r="GR1025" s="24"/>
      <c r="GS1025" s="24"/>
      <c r="GT1025" s="24"/>
      <c r="GU1025" s="24"/>
      <c r="GV1025" s="24"/>
      <c r="GW1025" s="24"/>
      <c r="GX1025" s="24"/>
      <c r="GY1025" s="24"/>
      <c r="GZ1025" s="24"/>
      <c r="HA1025" s="24"/>
      <c r="HB1025" s="24"/>
      <c r="HC1025" s="24"/>
      <c r="HD1025" s="24"/>
      <c r="HE1025" s="24"/>
      <c r="HF1025" s="24"/>
      <c r="HG1025" s="24"/>
      <c r="HH1025" s="24"/>
      <c r="HI1025" s="24"/>
      <c r="HJ1025" s="24"/>
      <c r="HK1025" s="24"/>
      <c r="HL1025" s="24"/>
      <c r="HM1025" s="24"/>
      <c r="HN1025" s="24"/>
      <c r="HO1025" s="24"/>
      <c r="HP1025" s="24"/>
      <c r="HQ1025" s="24"/>
      <c r="HR1025" s="24"/>
      <c r="HS1025" s="24"/>
      <c r="HT1025" s="24"/>
      <c r="HU1025" s="24"/>
      <c r="HV1025" s="24"/>
      <c r="HW1025" s="24"/>
      <c r="HX1025" s="24"/>
      <c r="HY1025" s="24"/>
      <c r="HZ1025" s="24"/>
      <c r="IA1025" s="24"/>
      <c r="IB1025" s="24"/>
      <c r="IC1025" s="24"/>
      <c r="ID1025" s="24"/>
      <c r="IE1025" s="24"/>
      <c r="IF1025" s="24"/>
      <c r="IG1025" s="24"/>
      <c r="IH1025" s="24"/>
      <c r="II1025" s="24"/>
      <c r="IJ1025" s="24"/>
      <c r="IK1025" s="24"/>
      <c r="IL1025" s="24"/>
      <c r="IM1025" s="24"/>
      <c r="IN1025" s="24"/>
      <c r="IO1025" s="24"/>
      <c r="IP1025" s="24"/>
      <c r="IQ1025" s="24"/>
      <c r="IR1025" s="24"/>
      <c r="IS1025" s="24"/>
      <c r="IT1025" s="24"/>
      <c r="IU1025" s="24"/>
      <c r="IV1025" s="24"/>
      <c r="IW1025" s="24"/>
      <c r="IX1025" s="24"/>
      <c r="IY1025" s="24"/>
      <c r="IZ1025" s="24"/>
      <c r="JA1025" s="24"/>
      <c r="JB1025" s="24"/>
      <c r="JC1025" s="24"/>
      <c r="JD1025" s="24"/>
      <c r="JE1025" s="24"/>
    </row>
    <row r="1026" spans="1:265" s="7" customFormat="1" ht="15" customHeight="1" thickBot="1" x14ac:dyDescent="0.25">
      <c r="A1026" s="790">
        <f>+A1019+1</f>
        <v>108</v>
      </c>
      <c r="B1026" s="632" t="s">
        <v>458</v>
      </c>
      <c r="C1026" s="113" t="s">
        <v>35</v>
      </c>
      <c r="D1026" s="930" t="s">
        <v>483</v>
      </c>
      <c r="E1026" s="900" t="s">
        <v>85</v>
      </c>
      <c r="F1026" s="472" t="s">
        <v>504</v>
      </c>
      <c r="G1026" s="473" t="s">
        <v>527</v>
      </c>
      <c r="H1026" s="422" t="s">
        <v>509</v>
      </c>
      <c r="I1026" s="422" t="s">
        <v>1848</v>
      </c>
      <c r="J1026" s="422"/>
      <c r="K1026" s="423" t="s">
        <v>1140</v>
      </c>
      <c r="L1026" s="423" t="s">
        <v>97</v>
      </c>
      <c r="M1026" s="507" t="s">
        <v>391</v>
      </c>
      <c r="N1026" s="507" t="s">
        <v>24</v>
      </c>
      <c r="O1026" s="423" t="s">
        <v>402</v>
      </c>
      <c r="P1026" s="2159">
        <f t="shared" si="85"/>
        <v>2</v>
      </c>
      <c r="Q1026" s="401">
        <v>2</v>
      </c>
      <c r="R1026" s="402"/>
      <c r="S1026" s="402"/>
      <c r="T1026" s="402"/>
      <c r="U1026" s="402"/>
      <c r="V1026" s="402"/>
      <c r="W1026" s="403"/>
      <c r="X1026" s="72"/>
      <c r="Y1026" s="72"/>
      <c r="Z1026" s="63" t="str">
        <f>C1026</f>
        <v>TC</v>
      </c>
      <c r="AA1026" s="46" t="s">
        <v>877</v>
      </c>
      <c r="AB1026" s="46" t="s">
        <v>881</v>
      </c>
      <c r="AC1026" s="46">
        <f t="shared" si="89"/>
        <v>16</v>
      </c>
      <c r="AD1026" s="46"/>
      <c r="AE1026" s="46"/>
      <c r="AF1026" s="2111">
        <f t="shared" si="86"/>
        <v>2</v>
      </c>
      <c r="AG1026" s="2111">
        <f t="shared" si="87"/>
        <v>0</v>
      </c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  <c r="BP1026" s="46"/>
      <c r="BQ1026" s="46"/>
      <c r="BR1026" s="46"/>
      <c r="BS1026" s="46"/>
      <c r="BT1026" s="46"/>
      <c r="BU1026" s="46"/>
      <c r="BV1026" s="46"/>
      <c r="BW1026" s="46"/>
      <c r="BX1026" s="46"/>
      <c r="BY1026" s="46"/>
      <c r="BZ1026" s="46"/>
      <c r="CA1026" s="46"/>
      <c r="CB1026" s="46"/>
      <c r="CC1026" s="46"/>
      <c r="CD1026" s="46"/>
      <c r="CE1026" s="46"/>
      <c r="CF1026" s="46"/>
      <c r="CG1026" s="46"/>
      <c r="CH1026" s="46"/>
      <c r="CI1026" s="46"/>
      <c r="CJ1026" s="46"/>
      <c r="CK1026" s="46"/>
      <c r="CL1026" s="46"/>
      <c r="CM1026" s="46"/>
      <c r="CN1026" s="46"/>
      <c r="CO1026" s="46"/>
      <c r="CP1026" s="46"/>
      <c r="CQ1026" s="46"/>
      <c r="CR1026" s="46"/>
      <c r="CS1026" s="46"/>
      <c r="CT1026" s="46"/>
      <c r="CU1026" s="46"/>
      <c r="CV1026" s="46"/>
      <c r="CW1026" s="46"/>
      <c r="CX1026" s="46"/>
      <c r="CY1026" s="46"/>
      <c r="CZ1026" s="46"/>
      <c r="DA1026" s="46"/>
      <c r="DB1026" s="46"/>
      <c r="DC1026" s="46"/>
      <c r="DD1026" s="46"/>
      <c r="DE1026" s="46"/>
      <c r="DF1026" s="46"/>
      <c r="DG1026" s="46"/>
      <c r="DH1026" s="46"/>
      <c r="DI1026" s="46"/>
      <c r="DJ1026" s="46"/>
      <c r="DK1026" s="46"/>
      <c r="DL1026" s="46"/>
      <c r="DM1026" s="46"/>
      <c r="DN1026" s="46"/>
      <c r="DO1026" s="46"/>
      <c r="DP1026" s="46"/>
      <c r="DQ1026" s="46"/>
      <c r="DR1026" s="46"/>
      <c r="DS1026" s="46"/>
      <c r="DT1026" s="46"/>
      <c r="DU1026" s="46"/>
      <c r="DV1026" s="46"/>
      <c r="DW1026" s="46"/>
      <c r="DX1026" s="46"/>
      <c r="DY1026" s="46"/>
      <c r="DZ1026" s="46"/>
      <c r="EA1026" s="46"/>
      <c r="EB1026" s="46"/>
      <c r="EC1026" s="46"/>
      <c r="ED1026" s="46"/>
      <c r="EE1026" s="46"/>
      <c r="EF1026" s="46"/>
      <c r="EG1026" s="46"/>
      <c r="EH1026" s="46"/>
      <c r="EI1026" s="46"/>
      <c r="EJ1026" s="46"/>
      <c r="EK1026" s="46"/>
      <c r="EL1026" s="46"/>
      <c r="EM1026" s="46"/>
      <c r="EN1026" s="46"/>
      <c r="EO1026" s="46"/>
      <c r="EP1026" s="46"/>
      <c r="EQ1026" s="46"/>
      <c r="ER1026" s="46"/>
      <c r="ES1026" s="46"/>
      <c r="ET1026" s="46"/>
      <c r="EU1026" s="46"/>
      <c r="EV1026" s="46"/>
      <c r="EW1026" s="46"/>
      <c r="EX1026" s="46"/>
      <c r="EY1026" s="46"/>
      <c r="EZ1026" s="46"/>
      <c r="FA1026" s="46"/>
      <c r="FB1026" s="46"/>
      <c r="FC1026" s="46"/>
      <c r="FD1026" s="46"/>
      <c r="FE1026" s="46"/>
      <c r="FF1026" s="46"/>
      <c r="FG1026" s="46"/>
      <c r="FH1026" s="46"/>
      <c r="FI1026" s="46"/>
      <c r="FJ1026" s="46"/>
      <c r="FK1026" s="46"/>
      <c r="FL1026" s="46"/>
      <c r="FM1026" s="46"/>
      <c r="FN1026" s="46"/>
      <c r="FO1026" s="46"/>
      <c r="FP1026" s="46"/>
      <c r="FQ1026" s="46"/>
      <c r="FR1026" s="46"/>
      <c r="FS1026" s="46"/>
      <c r="FT1026" s="46"/>
      <c r="FU1026" s="46"/>
      <c r="FV1026" s="46"/>
      <c r="FW1026" s="46"/>
      <c r="FX1026" s="46"/>
      <c r="FY1026" s="46"/>
      <c r="FZ1026" s="46"/>
      <c r="GA1026" s="46"/>
      <c r="GB1026" s="46"/>
      <c r="GC1026" s="46"/>
      <c r="GD1026" s="46"/>
      <c r="GE1026" s="46"/>
      <c r="GF1026" s="46"/>
      <c r="GG1026" s="46"/>
      <c r="GH1026" s="46"/>
      <c r="GI1026" s="46"/>
      <c r="GJ1026" s="46"/>
      <c r="GK1026" s="46"/>
      <c r="GL1026" s="46"/>
      <c r="GM1026" s="46"/>
      <c r="GN1026" s="46"/>
      <c r="GO1026" s="46"/>
      <c r="GP1026" s="46"/>
      <c r="GQ1026" s="46"/>
      <c r="GR1026" s="46"/>
      <c r="GS1026" s="46"/>
      <c r="GT1026" s="46"/>
      <c r="GU1026" s="46"/>
      <c r="GV1026" s="46"/>
      <c r="GW1026" s="46"/>
      <c r="GX1026" s="46"/>
      <c r="GY1026" s="46"/>
      <c r="GZ1026" s="46"/>
      <c r="HA1026" s="46"/>
      <c r="HB1026" s="46"/>
      <c r="HC1026" s="46"/>
      <c r="HD1026" s="46"/>
      <c r="HE1026" s="46"/>
      <c r="HF1026" s="46"/>
      <c r="HG1026" s="46"/>
      <c r="HH1026" s="46"/>
      <c r="HI1026" s="46"/>
      <c r="HJ1026" s="46"/>
      <c r="HK1026" s="46"/>
      <c r="HL1026" s="46"/>
      <c r="HM1026" s="46"/>
      <c r="HN1026" s="46"/>
      <c r="HO1026" s="46"/>
      <c r="HP1026" s="46"/>
      <c r="HQ1026" s="46"/>
      <c r="HR1026" s="46"/>
      <c r="HS1026" s="46"/>
      <c r="HT1026" s="46"/>
      <c r="HU1026" s="46"/>
      <c r="HV1026" s="46"/>
      <c r="HW1026" s="46"/>
      <c r="HX1026" s="46"/>
      <c r="HY1026" s="46"/>
      <c r="HZ1026" s="46"/>
      <c r="IA1026" s="46"/>
      <c r="IB1026" s="46"/>
      <c r="IC1026" s="46"/>
      <c r="ID1026" s="46"/>
      <c r="IE1026" s="46"/>
      <c r="IF1026" s="46"/>
      <c r="IG1026" s="46"/>
      <c r="IH1026" s="46"/>
      <c r="II1026" s="46"/>
      <c r="IJ1026" s="46"/>
      <c r="IK1026" s="46"/>
      <c r="IL1026" s="46"/>
      <c r="IM1026" s="46"/>
      <c r="IN1026" s="46"/>
      <c r="IO1026" s="46"/>
      <c r="IP1026" s="46"/>
      <c r="IQ1026" s="46"/>
      <c r="IR1026" s="46"/>
      <c r="IS1026" s="46"/>
      <c r="IT1026" s="46"/>
      <c r="IU1026" s="46"/>
      <c r="IV1026" s="46"/>
      <c r="IW1026" s="46"/>
      <c r="IX1026" s="46"/>
      <c r="IY1026" s="46"/>
      <c r="IZ1026" s="46"/>
      <c r="JA1026" s="46"/>
      <c r="JB1026" s="46"/>
      <c r="JC1026" s="46"/>
      <c r="JD1026" s="46"/>
      <c r="JE1026" s="46"/>
    </row>
    <row r="1027" spans="1:265" s="788" customFormat="1" ht="15" customHeight="1" thickBot="1" x14ac:dyDescent="0.25">
      <c r="A1027" s="790"/>
      <c r="B1027" s="73" t="s">
        <v>458</v>
      </c>
      <c r="C1027" s="113"/>
      <c r="D1027" s="892" t="s">
        <v>483</v>
      </c>
      <c r="E1027" s="900"/>
      <c r="F1027" s="472"/>
      <c r="G1027" s="473"/>
      <c r="H1027" s="186" t="s">
        <v>509</v>
      </c>
      <c r="I1027" s="186" t="s">
        <v>1848</v>
      </c>
      <c r="J1027" s="186"/>
      <c r="K1027" s="229" t="s">
        <v>1140</v>
      </c>
      <c r="L1027" s="229" t="s">
        <v>97</v>
      </c>
      <c r="M1027" s="397" t="s">
        <v>391</v>
      </c>
      <c r="N1027" s="397" t="s">
        <v>98</v>
      </c>
      <c r="O1027" s="229" t="s">
        <v>402</v>
      </c>
      <c r="P1027" s="2159">
        <f t="shared" si="85"/>
        <v>2</v>
      </c>
      <c r="Q1027" s="297">
        <v>2</v>
      </c>
      <c r="R1027" s="298"/>
      <c r="S1027" s="298"/>
      <c r="T1027" s="298"/>
      <c r="U1027" s="298"/>
      <c r="V1027" s="298"/>
      <c r="W1027" s="299"/>
      <c r="X1027" s="790"/>
      <c r="Y1027" s="790"/>
      <c r="Z1027" s="63"/>
      <c r="AA1027" s="789"/>
      <c r="AB1027" s="789"/>
      <c r="AC1027" s="789" t="str">
        <f t="shared" si="89"/>
        <v/>
      </c>
      <c r="AD1027" s="789"/>
      <c r="AE1027" s="789"/>
      <c r="AF1027" s="2111">
        <f t="shared" si="86"/>
        <v>2</v>
      </c>
      <c r="AG1027" s="2111">
        <f t="shared" si="87"/>
        <v>0</v>
      </c>
      <c r="AH1027" s="789"/>
      <c r="AI1027" s="789"/>
      <c r="AJ1027" s="789"/>
      <c r="AK1027" s="789"/>
      <c r="AL1027" s="789"/>
      <c r="AM1027" s="789"/>
      <c r="AN1027" s="789"/>
      <c r="AO1027" s="789"/>
      <c r="AP1027" s="789"/>
      <c r="AQ1027" s="789"/>
      <c r="AR1027" s="789"/>
      <c r="AS1027" s="789"/>
      <c r="AT1027" s="789"/>
      <c r="AU1027" s="789"/>
      <c r="AV1027" s="789"/>
      <c r="AW1027" s="789"/>
      <c r="AX1027" s="789"/>
      <c r="AY1027" s="789"/>
      <c r="AZ1027" s="789"/>
      <c r="BA1027" s="789"/>
      <c r="BB1027" s="789"/>
      <c r="BC1027" s="789"/>
      <c r="BD1027" s="789"/>
      <c r="BE1027" s="789"/>
      <c r="BF1027" s="789"/>
      <c r="BG1027" s="789"/>
      <c r="BH1027" s="789"/>
      <c r="BI1027" s="789"/>
      <c r="BJ1027" s="789"/>
      <c r="BK1027" s="789"/>
      <c r="BL1027" s="789"/>
      <c r="BM1027" s="789"/>
      <c r="BN1027" s="789"/>
      <c r="BO1027" s="789"/>
      <c r="BP1027" s="789"/>
      <c r="BQ1027" s="789"/>
      <c r="BR1027" s="789"/>
      <c r="BS1027" s="789"/>
      <c r="BT1027" s="789"/>
      <c r="BU1027" s="789"/>
      <c r="BV1027" s="789"/>
      <c r="BW1027" s="789"/>
      <c r="BX1027" s="789"/>
      <c r="BY1027" s="789"/>
      <c r="BZ1027" s="789"/>
      <c r="CA1027" s="789"/>
      <c r="CB1027" s="789"/>
      <c r="CC1027" s="789"/>
      <c r="CD1027" s="789"/>
      <c r="CE1027" s="789"/>
      <c r="CF1027" s="789"/>
      <c r="CG1027" s="789"/>
      <c r="CH1027" s="789"/>
      <c r="CI1027" s="789"/>
      <c r="CJ1027" s="789"/>
      <c r="CK1027" s="789"/>
      <c r="CL1027" s="789"/>
      <c r="CM1027" s="789"/>
      <c r="CN1027" s="789"/>
      <c r="CO1027" s="789"/>
      <c r="CP1027" s="789"/>
      <c r="CQ1027" s="789"/>
      <c r="CR1027" s="789"/>
      <c r="CS1027" s="789"/>
      <c r="CT1027" s="789"/>
      <c r="CU1027" s="789"/>
      <c r="CV1027" s="789"/>
      <c r="CW1027" s="789"/>
      <c r="CX1027" s="789"/>
      <c r="CY1027" s="789"/>
      <c r="CZ1027" s="789"/>
      <c r="DA1027" s="789"/>
      <c r="DB1027" s="789"/>
      <c r="DC1027" s="789"/>
      <c r="DD1027" s="789"/>
      <c r="DE1027" s="789"/>
      <c r="DF1027" s="789"/>
      <c r="DG1027" s="789"/>
      <c r="DH1027" s="789"/>
      <c r="DI1027" s="789"/>
      <c r="DJ1027" s="789"/>
      <c r="DK1027" s="789"/>
      <c r="DL1027" s="789"/>
      <c r="DM1027" s="789"/>
      <c r="DN1027" s="789"/>
      <c r="DO1027" s="789"/>
      <c r="DP1027" s="789"/>
      <c r="DQ1027" s="789"/>
      <c r="DR1027" s="789"/>
      <c r="DS1027" s="789"/>
      <c r="DT1027" s="789"/>
      <c r="DU1027" s="789"/>
      <c r="DV1027" s="789"/>
      <c r="DW1027" s="789"/>
      <c r="DX1027" s="789"/>
      <c r="DY1027" s="789"/>
      <c r="DZ1027" s="789"/>
      <c r="EA1027" s="789"/>
      <c r="EB1027" s="789"/>
      <c r="EC1027" s="789"/>
      <c r="ED1027" s="789"/>
      <c r="EE1027" s="789"/>
      <c r="EF1027" s="789"/>
      <c r="EG1027" s="789"/>
      <c r="EH1027" s="789"/>
      <c r="EI1027" s="789"/>
      <c r="EJ1027" s="789"/>
      <c r="EK1027" s="789"/>
      <c r="EL1027" s="789"/>
      <c r="EM1027" s="789"/>
      <c r="EN1027" s="789"/>
      <c r="EO1027" s="789"/>
      <c r="EP1027" s="789"/>
      <c r="EQ1027" s="789"/>
      <c r="ER1027" s="789"/>
      <c r="ES1027" s="789"/>
      <c r="ET1027" s="789"/>
      <c r="EU1027" s="789"/>
      <c r="EV1027" s="789"/>
      <c r="EW1027" s="789"/>
      <c r="EX1027" s="789"/>
      <c r="EY1027" s="789"/>
      <c r="EZ1027" s="789"/>
      <c r="FA1027" s="789"/>
      <c r="FB1027" s="789"/>
      <c r="FC1027" s="789"/>
      <c r="FD1027" s="789"/>
      <c r="FE1027" s="789"/>
      <c r="FF1027" s="789"/>
      <c r="FG1027" s="789"/>
      <c r="FH1027" s="789"/>
      <c r="FI1027" s="789"/>
      <c r="FJ1027" s="789"/>
      <c r="FK1027" s="789"/>
      <c r="FL1027" s="789"/>
      <c r="FM1027" s="789"/>
      <c r="FN1027" s="789"/>
      <c r="FO1027" s="789"/>
      <c r="FP1027" s="789"/>
      <c r="FQ1027" s="789"/>
      <c r="FR1027" s="789"/>
      <c r="FS1027" s="789"/>
      <c r="FT1027" s="789"/>
      <c r="FU1027" s="789"/>
      <c r="FV1027" s="789"/>
      <c r="FW1027" s="789"/>
      <c r="FX1027" s="789"/>
      <c r="FY1027" s="789"/>
      <c r="FZ1027" s="789"/>
      <c r="GA1027" s="789"/>
      <c r="GB1027" s="789"/>
      <c r="GC1027" s="789"/>
      <c r="GD1027" s="789"/>
      <c r="GE1027" s="789"/>
      <c r="GF1027" s="789"/>
      <c r="GG1027" s="789"/>
      <c r="GH1027" s="789"/>
      <c r="GI1027" s="789"/>
      <c r="GJ1027" s="789"/>
      <c r="GK1027" s="789"/>
      <c r="GL1027" s="789"/>
      <c r="GM1027" s="789"/>
      <c r="GN1027" s="789"/>
      <c r="GO1027" s="789"/>
      <c r="GP1027" s="789"/>
      <c r="GQ1027" s="789"/>
      <c r="GR1027" s="789"/>
      <c r="GS1027" s="789"/>
      <c r="GT1027" s="789"/>
      <c r="GU1027" s="789"/>
      <c r="GV1027" s="789"/>
      <c r="GW1027" s="789"/>
      <c r="GX1027" s="789"/>
      <c r="GY1027" s="789"/>
      <c r="GZ1027" s="789"/>
      <c r="HA1027" s="789"/>
      <c r="HB1027" s="789"/>
      <c r="HC1027" s="789"/>
      <c r="HD1027" s="789"/>
      <c r="HE1027" s="789"/>
      <c r="HF1027" s="789"/>
      <c r="HG1027" s="789"/>
      <c r="HH1027" s="789"/>
      <c r="HI1027" s="789"/>
      <c r="HJ1027" s="789"/>
      <c r="HK1027" s="789"/>
      <c r="HL1027" s="789"/>
      <c r="HM1027" s="789"/>
      <c r="HN1027" s="789"/>
      <c r="HO1027" s="789"/>
      <c r="HP1027" s="789"/>
      <c r="HQ1027" s="789"/>
      <c r="HR1027" s="789"/>
      <c r="HS1027" s="789"/>
      <c r="HT1027" s="789"/>
      <c r="HU1027" s="789"/>
      <c r="HV1027" s="789"/>
      <c r="HW1027" s="789"/>
      <c r="HX1027" s="789"/>
      <c r="HY1027" s="789"/>
      <c r="HZ1027" s="789"/>
      <c r="IA1027" s="789"/>
      <c r="IB1027" s="789"/>
      <c r="IC1027" s="789"/>
      <c r="ID1027" s="789"/>
      <c r="IE1027" s="789"/>
      <c r="IF1027" s="789"/>
      <c r="IG1027" s="789"/>
      <c r="IH1027" s="789"/>
      <c r="II1027" s="789"/>
      <c r="IJ1027" s="789"/>
      <c r="IK1027" s="789"/>
      <c r="IL1027" s="789"/>
      <c r="IM1027" s="789"/>
      <c r="IN1027" s="789"/>
      <c r="IO1027" s="789"/>
      <c r="IP1027" s="789"/>
      <c r="IQ1027" s="789"/>
      <c r="IR1027" s="789"/>
      <c r="IS1027" s="789"/>
      <c r="IT1027" s="789"/>
      <c r="IU1027" s="789"/>
      <c r="IV1027" s="789"/>
      <c r="IW1027" s="789"/>
      <c r="IX1027" s="789"/>
      <c r="IY1027" s="789"/>
      <c r="IZ1027" s="789"/>
      <c r="JA1027" s="789"/>
      <c r="JB1027" s="789"/>
      <c r="JC1027" s="789"/>
      <c r="JD1027" s="789"/>
      <c r="JE1027" s="789"/>
    </row>
    <row r="1028" spans="1:265" s="788" customFormat="1" ht="15" customHeight="1" thickBot="1" x14ac:dyDescent="0.25">
      <c r="A1028" s="790"/>
      <c r="B1028" s="73" t="s">
        <v>458</v>
      </c>
      <c r="C1028" s="113"/>
      <c r="D1028" s="892" t="s">
        <v>483</v>
      </c>
      <c r="E1028" s="900"/>
      <c r="F1028" s="472"/>
      <c r="G1028" s="473"/>
      <c r="H1028" s="186" t="s">
        <v>509</v>
      </c>
      <c r="I1028" s="186" t="s">
        <v>511</v>
      </c>
      <c r="J1028" s="186"/>
      <c r="K1028" s="229" t="s">
        <v>1141</v>
      </c>
      <c r="L1028" s="229" t="s">
        <v>97</v>
      </c>
      <c r="M1028" s="397" t="s">
        <v>1123</v>
      </c>
      <c r="N1028" s="397" t="s">
        <v>24</v>
      </c>
      <c r="O1028" s="229" t="s">
        <v>402</v>
      </c>
      <c r="P1028" s="2159">
        <f t="shared" si="85"/>
        <v>4</v>
      </c>
      <c r="Q1028" s="297">
        <v>4</v>
      </c>
      <c r="R1028" s="298"/>
      <c r="S1028" s="298"/>
      <c r="T1028" s="298"/>
      <c r="U1028" s="298"/>
      <c r="V1028" s="298"/>
      <c r="W1028" s="299"/>
      <c r="X1028" s="790"/>
      <c r="Y1028" s="790"/>
      <c r="Z1028" s="63"/>
      <c r="AA1028" s="789"/>
      <c r="AB1028" s="789"/>
      <c r="AC1028" s="789" t="str">
        <f t="shared" si="89"/>
        <v/>
      </c>
      <c r="AD1028" s="789"/>
      <c r="AE1028" s="789"/>
      <c r="AF1028" s="2111">
        <f t="shared" si="86"/>
        <v>4</v>
      </c>
      <c r="AG1028" s="2111">
        <f t="shared" si="87"/>
        <v>0</v>
      </c>
      <c r="AH1028" s="789"/>
      <c r="AI1028" s="789"/>
      <c r="AJ1028" s="789"/>
      <c r="AK1028" s="789"/>
      <c r="AL1028" s="789"/>
      <c r="AM1028" s="789"/>
      <c r="AN1028" s="789"/>
      <c r="AO1028" s="789"/>
      <c r="AP1028" s="789"/>
      <c r="AQ1028" s="789"/>
      <c r="AR1028" s="789"/>
      <c r="AS1028" s="789"/>
      <c r="AT1028" s="789"/>
      <c r="AU1028" s="789"/>
      <c r="AV1028" s="789"/>
      <c r="AW1028" s="789"/>
      <c r="AX1028" s="789"/>
      <c r="AY1028" s="789"/>
      <c r="AZ1028" s="789"/>
      <c r="BA1028" s="789"/>
      <c r="BB1028" s="789"/>
      <c r="BC1028" s="789"/>
      <c r="BD1028" s="789"/>
      <c r="BE1028" s="789"/>
      <c r="BF1028" s="789"/>
      <c r="BG1028" s="789"/>
      <c r="BH1028" s="789"/>
      <c r="BI1028" s="789"/>
      <c r="BJ1028" s="789"/>
      <c r="BK1028" s="789"/>
      <c r="BL1028" s="789"/>
      <c r="BM1028" s="789"/>
      <c r="BN1028" s="789"/>
      <c r="BO1028" s="789"/>
      <c r="BP1028" s="789"/>
      <c r="BQ1028" s="789"/>
      <c r="BR1028" s="789"/>
      <c r="BS1028" s="789"/>
      <c r="BT1028" s="789"/>
      <c r="BU1028" s="789"/>
      <c r="BV1028" s="789"/>
      <c r="BW1028" s="789"/>
      <c r="BX1028" s="789"/>
      <c r="BY1028" s="789"/>
      <c r="BZ1028" s="789"/>
      <c r="CA1028" s="789"/>
      <c r="CB1028" s="789"/>
      <c r="CC1028" s="789"/>
      <c r="CD1028" s="789"/>
      <c r="CE1028" s="789"/>
      <c r="CF1028" s="789"/>
      <c r="CG1028" s="789"/>
      <c r="CH1028" s="789"/>
      <c r="CI1028" s="789"/>
      <c r="CJ1028" s="789"/>
      <c r="CK1028" s="789"/>
      <c r="CL1028" s="789"/>
      <c r="CM1028" s="789"/>
      <c r="CN1028" s="789"/>
      <c r="CO1028" s="789"/>
      <c r="CP1028" s="789"/>
      <c r="CQ1028" s="789"/>
      <c r="CR1028" s="789"/>
      <c r="CS1028" s="789"/>
      <c r="CT1028" s="789"/>
      <c r="CU1028" s="789"/>
      <c r="CV1028" s="789"/>
      <c r="CW1028" s="789"/>
      <c r="CX1028" s="789"/>
      <c r="CY1028" s="789"/>
      <c r="CZ1028" s="789"/>
      <c r="DA1028" s="789"/>
      <c r="DB1028" s="789"/>
      <c r="DC1028" s="789"/>
      <c r="DD1028" s="789"/>
      <c r="DE1028" s="789"/>
      <c r="DF1028" s="789"/>
      <c r="DG1028" s="789"/>
      <c r="DH1028" s="789"/>
      <c r="DI1028" s="789"/>
      <c r="DJ1028" s="789"/>
      <c r="DK1028" s="789"/>
      <c r="DL1028" s="789"/>
      <c r="DM1028" s="789"/>
      <c r="DN1028" s="789"/>
      <c r="DO1028" s="789"/>
      <c r="DP1028" s="789"/>
      <c r="DQ1028" s="789"/>
      <c r="DR1028" s="789"/>
      <c r="DS1028" s="789"/>
      <c r="DT1028" s="789"/>
      <c r="DU1028" s="789"/>
      <c r="DV1028" s="789"/>
      <c r="DW1028" s="789"/>
      <c r="DX1028" s="789"/>
      <c r="DY1028" s="789"/>
      <c r="DZ1028" s="789"/>
      <c r="EA1028" s="789"/>
      <c r="EB1028" s="789"/>
      <c r="EC1028" s="789"/>
      <c r="ED1028" s="789"/>
      <c r="EE1028" s="789"/>
      <c r="EF1028" s="789"/>
      <c r="EG1028" s="789"/>
      <c r="EH1028" s="789"/>
      <c r="EI1028" s="789"/>
      <c r="EJ1028" s="789"/>
      <c r="EK1028" s="789"/>
      <c r="EL1028" s="789"/>
      <c r="EM1028" s="789"/>
      <c r="EN1028" s="789"/>
      <c r="EO1028" s="789"/>
      <c r="EP1028" s="789"/>
      <c r="EQ1028" s="789"/>
      <c r="ER1028" s="789"/>
      <c r="ES1028" s="789"/>
      <c r="ET1028" s="789"/>
      <c r="EU1028" s="789"/>
      <c r="EV1028" s="789"/>
      <c r="EW1028" s="789"/>
      <c r="EX1028" s="789"/>
      <c r="EY1028" s="789"/>
      <c r="EZ1028" s="789"/>
      <c r="FA1028" s="789"/>
      <c r="FB1028" s="789"/>
      <c r="FC1028" s="789"/>
      <c r="FD1028" s="789"/>
      <c r="FE1028" s="789"/>
      <c r="FF1028" s="789"/>
      <c r="FG1028" s="789"/>
      <c r="FH1028" s="789"/>
      <c r="FI1028" s="789"/>
      <c r="FJ1028" s="789"/>
      <c r="FK1028" s="789"/>
      <c r="FL1028" s="789"/>
      <c r="FM1028" s="789"/>
      <c r="FN1028" s="789"/>
      <c r="FO1028" s="789"/>
      <c r="FP1028" s="789"/>
      <c r="FQ1028" s="789"/>
      <c r="FR1028" s="789"/>
      <c r="FS1028" s="789"/>
      <c r="FT1028" s="789"/>
      <c r="FU1028" s="789"/>
      <c r="FV1028" s="789"/>
      <c r="FW1028" s="789"/>
      <c r="FX1028" s="789"/>
      <c r="FY1028" s="789"/>
      <c r="FZ1028" s="789"/>
      <c r="GA1028" s="789"/>
      <c r="GB1028" s="789"/>
      <c r="GC1028" s="789"/>
      <c r="GD1028" s="789"/>
      <c r="GE1028" s="789"/>
      <c r="GF1028" s="789"/>
      <c r="GG1028" s="789"/>
      <c r="GH1028" s="789"/>
      <c r="GI1028" s="789"/>
      <c r="GJ1028" s="789"/>
      <c r="GK1028" s="789"/>
      <c r="GL1028" s="789"/>
      <c r="GM1028" s="789"/>
      <c r="GN1028" s="789"/>
      <c r="GO1028" s="789"/>
      <c r="GP1028" s="789"/>
      <c r="GQ1028" s="789"/>
      <c r="GR1028" s="789"/>
      <c r="GS1028" s="789"/>
      <c r="GT1028" s="789"/>
      <c r="GU1028" s="789"/>
      <c r="GV1028" s="789"/>
      <c r="GW1028" s="789"/>
      <c r="GX1028" s="789"/>
      <c r="GY1028" s="789"/>
      <c r="GZ1028" s="789"/>
      <c r="HA1028" s="789"/>
      <c r="HB1028" s="789"/>
      <c r="HC1028" s="789"/>
      <c r="HD1028" s="789"/>
      <c r="HE1028" s="789"/>
      <c r="HF1028" s="789"/>
      <c r="HG1028" s="789"/>
      <c r="HH1028" s="789"/>
      <c r="HI1028" s="789"/>
      <c r="HJ1028" s="789"/>
      <c r="HK1028" s="789"/>
      <c r="HL1028" s="789"/>
      <c r="HM1028" s="789"/>
      <c r="HN1028" s="789"/>
      <c r="HO1028" s="789"/>
      <c r="HP1028" s="789"/>
      <c r="HQ1028" s="789"/>
      <c r="HR1028" s="789"/>
      <c r="HS1028" s="789"/>
      <c r="HT1028" s="789"/>
      <c r="HU1028" s="789"/>
      <c r="HV1028" s="789"/>
      <c r="HW1028" s="789"/>
      <c r="HX1028" s="789"/>
      <c r="HY1028" s="789"/>
      <c r="HZ1028" s="789"/>
      <c r="IA1028" s="789"/>
      <c r="IB1028" s="789"/>
      <c r="IC1028" s="789"/>
      <c r="ID1028" s="789"/>
      <c r="IE1028" s="789"/>
      <c r="IF1028" s="789"/>
      <c r="IG1028" s="789"/>
      <c r="IH1028" s="789"/>
      <c r="II1028" s="789"/>
      <c r="IJ1028" s="789"/>
      <c r="IK1028" s="789"/>
      <c r="IL1028" s="789"/>
      <c r="IM1028" s="789"/>
      <c r="IN1028" s="789"/>
      <c r="IO1028" s="789"/>
      <c r="IP1028" s="789"/>
      <c r="IQ1028" s="789"/>
      <c r="IR1028" s="789"/>
      <c r="IS1028" s="789"/>
      <c r="IT1028" s="789"/>
      <c r="IU1028" s="789"/>
      <c r="IV1028" s="789"/>
      <c r="IW1028" s="789"/>
      <c r="IX1028" s="789"/>
      <c r="IY1028" s="789"/>
      <c r="IZ1028" s="789"/>
      <c r="JA1028" s="789"/>
      <c r="JB1028" s="789"/>
      <c r="JC1028" s="789"/>
      <c r="JD1028" s="789"/>
      <c r="JE1028" s="789"/>
    </row>
    <row r="1029" spans="1:265" s="788" customFormat="1" ht="15" customHeight="1" thickBot="1" x14ac:dyDescent="0.25">
      <c r="A1029" s="790"/>
      <c r="B1029" s="73" t="s">
        <v>458</v>
      </c>
      <c r="C1029" s="113"/>
      <c r="D1029" s="892" t="s">
        <v>483</v>
      </c>
      <c r="E1029" s="900"/>
      <c r="F1029" s="472"/>
      <c r="G1029" s="473"/>
      <c r="H1029" s="186" t="s">
        <v>509</v>
      </c>
      <c r="I1029" s="186" t="s">
        <v>511</v>
      </c>
      <c r="J1029" s="186"/>
      <c r="K1029" s="229" t="s">
        <v>304</v>
      </c>
      <c r="L1029" s="229" t="s">
        <v>97</v>
      </c>
      <c r="M1029" s="397" t="s">
        <v>1127</v>
      </c>
      <c r="N1029" s="397" t="s">
        <v>24</v>
      </c>
      <c r="O1029" s="229" t="s">
        <v>402</v>
      </c>
      <c r="P1029" s="2159">
        <f t="shared" si="85"/>
        <v>4</v>
      </c>
      <c r="Q1029" s="297">
        <v>4</v>
      </c>
      <c r="R1029" s="298"/>
      <c r="S1029" s="298"/>
      <c r="T1029" s="298"/>
      <c r="U1029" s="298"/>
      <c r="V1029" s="298"/>
      <c r="W1029" s="299"/>
      <c r="X1029" s="790"/>
      <c r="Y1029" s="790"/>
      <c r="Z1029" s="63"/>
      <c r="AA1029" s="789"/>
      <c r="AB1029" s="789"/>
      <c r="AC1029" s="789" t="str">
        <f t="shared" si="89"/>
        <v/>
      </c>
      <c r="AD1029" s="789"/>
      <c r="AE1029" s="789"/>
      <c r="AF1029" s="2111">
        <f t="shared" si="86"/>
        <v>4</v>
      </c>
      <c r="AG1029" s="2111">
        <f t="shared" si="87"/>
        <v>0</v>
      </c>
      <c r="AH1029" s="789"/>
      <c r="AI1029" s="789"/>
      <c r="AJ1029" s="789"/>
      <c r="AK1029" s="789"/>
      <c r="AL1029" s="789"/>
      <c r="AM1029" s="789"/>
      <c r="AN1029" s="789"/>
      <c r="AO1029" s="789"/>
      <c r="AP1029" s="789"/>
      <c r="AQ1029" s="789"/>
      <c r="AR1029" s="789"/>
      <c r="AS1029" s="789"/>
      <c r="AT1029" s="789"/>
      <c r="AU1029" s="789"/>
      <c r="AV1029" s="789"/>
      <c r="AW1029" s="789"/>
      <c r="AX1029" s="789"/>
      <c r="AY1029" s="789"/>
      <c r="AZ1029" s="789"/>
      <c r="BA1029" s="789"/>
      <c r="BB1029" s="789"/>
      <c r="BC1029" s="789"/>
      <c r="BD1029" s="789"/>
      <c r="BE1029" s="789"/>
      <c r="BF1029" s="789"/>
      <c r="BG1029" s="789"/>
      <c r="BH1029" s="789"/>
      <c r="BI1029" s="789"/>
      <c r="BJ1029" s="789"/>
      <c r="BK1029" s="789"/>
      <c r="BL1029" s="789"/>
      <c r="BM1029" s="789"/>
      <c r="BN1029" s="789"/>
      <c r="BO1029" s="789"/>
      <c r="BP1029" s="789"/>
      <c r="BQ1029" s="789"/>
      <c r="BR1029" s="789"/>
      <c r="BS1029" s="789"/>
      <c r="BT1029" s="789"/>
      <c r="BU1029" s="789"/>
      <c r="BV1029" s="789"/>
      <c r="BW1029" s="789"/>
      <c r="BX1029" s="789"/>
      <c r="BY1029" s="789"/>
      <c r="BZ1029" s="789"/>
      <c r="CA1029" s="789"/>
      <c r="CB1029" s="789"/>
      <c r="CC1029" s="789"/>
      <c r="CD1029" s="789"/>
      <c r="CE1029" s="789"/>
      <c r="CF1029" s="789"/>
      <c r="CG1029" s="789"/>
      <c r="CH1029" s="789"/>
      <c r="CI1029" s="789"/>
      <c r="CJ1029" s="789"/>
      <c r="CK1029" s="789"/>
      <c r="CL1029" s="789"/>
      <c r="CM1029" s="789"/>
      <c r="CN1029" s="789"/>
      <c r="CO1029" s="789"/>
      <c r="CP1029" s="789"/>
      <c r="CQ1029" s="789"/>
      <c r="CR1029" s="789"/>
      <c r="CS1029" s="789"/>
      <c r="CT1029" s="789"/>
      <c r="CU1029" s="789"/>
      <c r="CV1029" s="789"/>
      <c r="CW1029" s="789"/>
      <c r="CX1029" s="789"/>
      <c r="CY1029" s="789"/>
      <c r="CZ1029" s="789"/>
      <c r="DA1029" s="789"/>
      <c r="DB1029" s="789"/>
      <c r="DC1029" s="789"/>
      <c r="DD1029" s="789"/>
      <c r="DE1029" s="789"/>
      <c r="DF1029" s="789"/>
      <c r="DG1029" s="789"/>
      <c r="DH1029" s="789"/>
      <c r="DI1029" s="789"/>
      <c r="DJ1029" s="789"/>
      <c r="DK1029" s="789"/>
      <c r="DL1029" s="789"/>
      <c r="DM1029" s="789"/>
      <c r="DN1029" s="789"/>
      <c r="DO1029" s="789"/>
      <c r="DP1029" s="789"/>
      <c r="DQ1029" s="789"/>
      <c r="DR1029" s="789"/>
      <c r="DS1029" s="789"/>
      <c r="DT1029" s="789"/>
      <c r="DU1029" s="789"/>
      <c r="DV1029" s="789"/>
      <c r="DW1029" s="789"/>
      <c r="DX1029" s="789"/>
      <c r="DY1029" s="789"/>
      <c r="DZ1029" s="789"/>
      <c r="EA1029" s="789"/>
      <c r="EB1029" s="789"/>
      <c r="EC1029" s="789"/>
      <c r="ED1029" s="789"/>
      <c r="EE1029" s="789"/>
      <c r="EF1029" s="789"/>
      <c r="EG1029" s="789"/>
      <c r="EH1029" s="789"/>
      <c r="EI1029" s="789"/>
      <c r="EJ1029" s="789"/>
      <c r="EK1029" s="789"/>
      <c r="EL1029" s="789"/>
      <c r="EM1029" s="789"/>
      <c r="EN1029" s="789"/>
      <c r="EO1029" s="789"/>
      <c r="EP1029" s="789"/>
      <c r="EQ1029" s="789"/>
      <c r="ER1029" s="789"/>
      <c r="ES1029" s="789"/>
      <c r="ET1029" s="789"/>
      <c r="EU1029" s="789"/>
      <c r="EV1029" s="789"/>
      <c r="EW1029" s="789"/>
      <c r="EX1029" s="789"/>
      <c r="EY1029" s="789"/>
      <c r="EZ1029" s="789"/>
      <c r="FA1029" s="789"/>
      <c r="FB1029" s="789"/>
      <c r="FC1029" s="789"/>
      <c r="FD1029" s="789"/>
      <c r="FE1029" s="789"/>
      <c r="FF1029" s="789"/>
      <c r="FG1029" s="789"/>
      <c r="FH1029" s="789"/>
      <c r="FI1029" s="789"/>
      <c r="FJ1029" s="789"/>
      <c r="FK1029" s="789"/>
      <c r="FL1029" s="789"/>
      <c r="FM1029" s="789"/>
      <c r="FN1029" s="789"/>
      <c r="FO1029" s="789"/>
      <c r="FP1029" s="789"/>
      <c r="FQ1029" s="789"/>
      <c r="FR1029" s="789"/>
      <c r="FS1029" s="789"/>
      <c r="FT1029" s="789"/>
      <c r="FU1029" s="789"/>
      <c r="FV1029" s="789"/>
      <c r="FW1029" s="789"/>
      <c r="FX1029" s="789"/>
      <c r="FY1029" s="789"/>
      <c r="FZ1029" s="789"/>
      <c r="GA1029" s="789"/>
      <c r="GB1029" s="789"/>
      <c r="GC1029" s="789"/>
      <c r="GD1029" s="789"/>
      <c r="GE1029" s="789"/>
      <c r="GF1029" s="789"/>
      <c r="GG1029" s="789"/>
      <c r="GH1029" s="789"/>
      <c r="GI1029" s="789"/>
      <c r="GJ1029" s="789"/>
      <c r="GK1029" s="789"/>
      <c r="GL1029" s="789"/>
      <c r="GM1029" s="789"/>
      <c r="GN1029" s="789"/>
      <c r="GO1029" s="789"/>
      <c r="GP1029" s="789"/>
      <c r="GQ1029" s="789"/>
      <c r="GR1029" s="789"/>
      <c r="GS1029" s="789"/>
      <c r="GT1029" s="789"/>
      <c r="GU1029" s="789"/>
      <c r="GV1029" s="789"/>
      <c r="GW1029" s="789"/>
      <c r="GX1029" s="789"/>
      <c r="GY1029" s="789"/>
      <c r="GZ1029" s="789"/>
      <c r="HA1029" s="789"/>
      <c r="HB1029" s="789"/>
      <c r="HC1029" s="789"/>
      <c r="HD1029" s="789"/>
      <c r="HE1029" s="789"/>
      <c r="HF1029" s="789"/>
      <c r="HG1029" s="789"/>
      <c r="HH1029" s="789"/>
      <c r="HI1029" s="789"/>
      <c r="HJ1029" s="789"/>
      <c r="HK1029" s="789"/>
      <c r="HL1029" s="789"/>
      <c r="HM1029" s="789"/>
      <c r="HN1029" s="789"/>
      <c r="HO1029" s="789"/>
      <c r="HP1029" s="789"/>
      <c r="HQ1029" s="789"/>
      <c r="HR1029" s="789"/>
      <c r="HS1029" s="789"/>
      <c r="HT1029" s="789"/>
      <c r="HU1029" s="789"/>
      <c r="HV1029" s="789"/>
      <c r="HW1029" s="789"/>
      <c r="HX1029" s="789"/>
      <c r="HY1029" s="789"/>
      <c r="HZ1029" s="789"/>
      <c r="IA1029" s="789"/>
      <c r="IB1029" s="789"/>
      <c r="IC1029" s="789"/>
      <c r="ID1029" s="789"/>
      <c r="IE1029" s="789"/>
      <c r="IF1029" s="789"/>
      <c r="IG1029" s="789"/>
      <c r="IH1029" s="789"/>
      <c r="II1029" s="789"/>
      <c r="IJ1029" s="789"/>
      <c r="IK1029" s="789"/>
      <c r="IL1029" s="789"/>
      <c r="IM1029" s="789"/>
      <c r="IN1029" s="789"/>
      <c r="IO1029" s="789"/>
      <c r="IP1029" s="789"/>
      <c r="IQ1029" s="789"/>
      <c r="IR1029" s="789"/>
      <c r="IS1029" s="789"/>
      <c r="IT1029" s="789"/>
      <c r="IU1029" s="789"/>
      <c r="IV1029" s="789"/>
      <c r="IW1029" s="789"/>
      <c r="IX1029" s="789"/>
      <c r="IY1029" s="789"/>
      <c r="IZ1029" s="789"/>
      <c r="JA1029" s="789"/>
      <c r="JB1029" s="789"/>
      <c r="JC1029" s="789"/>
      <c r="JD1029" s="789"/>
      <c r="JE1029" s="789"/>
    </row>
    <row r="1030" spans="1:265" s="788" customFormat="1" ht="15" customHeight="1" thickBot="1" x14ac:dyDescent="0.25">
      <c r="A1030" s="790"/>
      <c r="B1030" s="73" t="s">
        <v>458</v>
      </c>
      <c r="C1030" s="113"/>
      <c r="D1030" s="892" t="s">
        <v>483</v>
      </c>
      <c r="E1030" s="900"/>
      <c r="F1030" s="472"/>
      <c r="G1030" s="473"/>
      <c r="H1030" s="186" t="s">
        <v>509</v>
      </c>
      <c r="I1030" s="186" t="s">
        <v>511</v>
      </c>
      <c r="J1030" s="186"/>
      <c r="K1030" s="229" t="s">
        <v>304</v>
      </c>
      <c r="L1030" s="229" t="s">
        <v>97</v>
      </c>
      <c r="M1030" s="397" t="s">
        <v>1127</v>
      </c>
      <c r="N1030" s="397" t="s">
        <v>98</v>
      </c>
      <c r="O1030" s="229" t="s">
        <v>402</v>
      </c>
      <c r="P1030" s="2159">
        <f t="shared" si="85"/>
        <v>4</v>
      </c>
      <c r="Q1030" s="297">
        <v>4</v>
      </c>
      <c r="R1030" s="298"/>
      <c r="S1030" s="298"/>
      <c r="T1030" s="298"/>
      <c r="U1030" s="298"/>
      <c r="V1030" s="298"/>
      <c r="W1030" s="299"/>
      <c r="X1030" s="790"/>
      <c r="Y1030" s="790"/>
      <c r="Z1030" s="63"/>
      <c r="AA1030" s="789"/>
      <c r="AB1030" s="789"/>
      <c r="AC1030" s="789" t="str">
        <f t="shared" si="89"/>
        <v/>
      </c>
      <c r="AD1030" s="789"/>
      <c r="AE1030" s="789"/>
      <c r="AF1030" s="2111">
        <f t="shared" si="86"/>
        <v>4</v>
      </c>
      <c r="AG1030" s="2111">
        <f t="shared" si="87"/>
        <v>0</v>
      </c>
      <c r="AH1030" s="789"/>
      <c r="AI1030" s="789"/>
      <c r="AJ1030" s="789"/>
      <c r="AK1030" s="789"/>
      <c r="AL1030" s="789"/>
      <c r="AM1030" s="789"/>
      <c r="AN1030" s="789"/>
      <c r="AO1030" s="789"/>
      <c r="AP1030" s="789"/>
      <c r="AQ1030" s="789"/>
      <c r="AR1030" s="789"/>
      <c r="AS1030" s="789"/>
      <c r="AT1030" s="789"/>
      <c r="AU1030" s="789"/>
      <c r="AV1030" s="789"/>
      <c r="AW1030" s="789"/>
      <c r="AX1030" s="789"/>
      <c r="AY1030" s="789"/>
      <c r="AZ1030" s="789"/>
      <c r="BA1030" s="789"/>
      <c r="BB1030" s="789"/>
      <c r="BC1030" s="789"/>
      <c r="BD1030" s="789"/>
      <c r="BE1030" s="789"/>
      <c r="BF1030" s="789"/>
      <c r="BG1030" s="789"/>
      <c r="BH1030" s="789"/>
      <c r="BI1030" s="789"/>
      <c r="BJ1030" s="789"/>
      <c r="BK1030" s="789"/>
      <c r="BL1030" s="789"/>
      <c r="BM1030" s="789"/>
      <c r="BN1030" s="789"/>
      <c r="BO1030" s="789"/>
      <c r="BP1030" s="789"/>
      <c r="BQ1030" s="789"/>
      <c r="BR1030" s="789"/>
      <c r="BS1030" s="789"/>
      <c r="BT1030" s="789"/>
      <c r="BU1030" s="789"/>
      <c r="BV1030" s="789"/>
      <c r="BW1030" s="789"/>
      <c r="BX1030" s="789"/>
      <c r="BY1030" s="789"/>
      <c r="BZ1030" s="789"/>
      <c r="CA1030" s="789"/>
      <c r="CB1030" s="789"/>
      <c r="CC1030" s="789"/>
      <c r="CD1030" s="789"/>
      <c r="CE1030" s="789"/>
      <c r="CF1030" s="789"/>
      <c r="CG1030" s="789"/>
      <c r="CH1030" s="789"/>
      <c r="CI1030" s="789"/>
      <c r="CJ1030" s="789"/>
      <c r="CK1030" s="789"/>
      <c r="CL1030" s="789"/>
      <c r="CM1030" s="789"/>
      <c r="CN1030" s="789"/>
      <c r="CO1030" s="789"/>
      <c r="CP1030" s="789"/>
      <c r="CQ1030" s="789"/>
      <c r="CR1030" s="789"/>
      <c r="CS1030" s="789"/>
      <c r="CT1030" s="789"/>
      <c r="CU1030" s="789"/>
      <c r="CV1030" s="789"/>
      <c r="CW1030" s="789"/>
      <c r="CX1030" s="789"/>
      <c r="CY1030" s="789"/>
      <c r="CZ1030" s="789"/>
      <c r="DA1030" s="789"/>
      <c r="DB1030" s="789"/>
      <c r="DC1030" s="789"/>
      <c r="DD1030" s="789"/>
      <c r="DE1030" s="789"/>
      <c r="DF1030" s="789"/>
      <c r="DG1030" s="789"/>
      <c r="DH1030" s="789"/>
      <c r="DI1030" s="789"/>
      <c r="DJ1030" s="789"/>
      <c r="DK1030" s="789"/>
      <c r="DL1030" s="789"/>
      <c r="DM1030" s="789"/>
      <c r="DN1030" s="789"/>
      <c r="DO1030" s="789"/>
      <c r="DP1030" s="789"/>
      <c r="DQ1030" s="789"/>
      <c r="DR1030" s="789"/>
      <c r="DS1030" s="789"/>
      <c r="DT1030" s="789"/>
      <c r="DU1030" s="789"/>
      <c r="DV1030" s="789"/>
      <c r="DW1030" s="789"/>
      <c r="DX1030" s="789"/>
      <c r="DY1030" s="789"/>
      <c r="DZ1030" s="789"/>
      <c r="EA1030" s="789"/>
      <c r="EB1030" s="789"/>
      <c r="EC1030" s="789"/>
      <c r="ED1030" s="789"/>
      <c r="EE1030" s="789"/>
      <c r="EF1030" s="789"/>
      <c r="EG1030" s="789"/>
      <c r="EH1030" s="789"/>
      <c r="EI1030" s="789"/>
      <c r="EJ1030" s="789"/>
      <c r="EK1030" s="789"/>
      <c r="EL1030" s="789"/>
      <c r="EM1030" s="789"/>
      <c r="EN1030" s="789"/>
      <c r="EO1030" s="789"/>
      <c r="EP1030" s="789"/>
      <c r="EQ1030" s="789"/>
      <c r="ER1030" s="789"/>
      <c r="ES1030" s="789"/>
      <c r="ET1030" s="789"/>
      <c r="EU1030" s="789"/>
      <c r="EV1030" s="789"/>
      <c r="EW1030" s="789"/>
      <c r="EX1030" s="789"/>
      <c r="EY1030" s="789"/>
      <c r="EZ1030" s="789"/>
      <c r="FA1030" s="789"/>
      <c r="FB1030" s="789"/>
      <c r="FC1030" s="789"/>
      <c r="FD1030" s="789"/>
      <c r="FE1030" s="789"/>
      <c r="FF1030" s="789"/>
      <c r="FG1030" s="789"/>
      <c r="FH1030" s="789"/>
      <c r="FI1030" s="789"/>
      <c r="FJ1030" s="789"/>
      <c r="FK1030" s="789"/>
      <c r="FL1030" s="789"/>
      <c r="FM1030" s="789"/>
      <c r="FN1030" s="789"/>
      <c r="FO1030" s="789"/>
      <c r="FP1030" s="789"/>
      <c r="FQ1030" s="789"/>
      <c r="FR1030" s="789"/>
      <c r="FS1030" s="789"/>
      <c r="FT1030" s="789"/>
      <c r="FU1030" s="789"/>
      <c r="FV1030" s="789"/>
      <c r="FW1030" s="789"/>
      <c r="FX1030" s="789"/>
      <c r="FY1030" s="789"/>
      <c r="FZ1030" s="789"/>
      <c r="GA1030" s="789"/>
      <c r="GB1030" s="789"/>
      <c r="GC1030" s="789"/>
      <c r="GD1030" s="789"/>
      <c r="GE1030" s="789"/>
      <c r="GF1030" s="789"/>
      <c r="GG1030" s="789"/>
      <c r="GH1030" s="789"/>
      <c r="GI1030" s="789"/>
      <c r="GJ1030" s="789"/>
      <c r="GK1030" s="789"/>
      <c r="GL1030" s="789"/>
      <c r="GM1030" s="789"/>
      <c r="GN1030" s="789"/>
      <c r="GO1030" s="789"/>
      <c r="GP1030" s="789"/>
      <c r="GQ1030" s="789"/>
      <c r="GR1030" s="789"/>
      <c r="GS1030" s="789"/>
      <c r="GT1030" s="789"/>
      <c r="GU1030" s="789"/>
      <c r="GV1030" s="789"/>
      <c r="GW1030" s="789"/>
      <c r="GX1030" s="789"/>
      <c r="GY1030" s="789"/>
      <c r="GZ1030" s="789"/>
      <c r="HA1030" s="789"/>
      <c r="HB1030" s="789"/>
      <c r="HC1030" s="789"/>
      <c r="HD1030" s="789"/>
      <c r="HE1030" s="789"/>
      <c r="HF1030" s="789"/>
      <c r="HG1030" s="789"/>
      <c r="HH1030" s="789"/>
      <c r="HI1030" s="789"/>
      <c r="HJ1030" s="789"/>
      <c r="HK1030" s="789"/>
      <c r="HL1030" s="789"/>
      <c r="HM1030" s="789"/>
      <c r="HN1030" s="789"/>
      <c r="HO1030" s="789"/>
      <c r="HP1030" s="789"/>
      <c r="HQ1030" s="789"/>
      <c r="HR1030" s="789"/>
      <c r="HS1030" s="789"/>
      <c r="HT1030" s="789"/>
      <c r="HU1030" s="789"/>
      <c r="HV1030" s="789"/>
      <c r="HW1030" s="789"/>
      <c r="HX1030" s="789"/>
      <c r="HY1030" s="789"/>
      <c r="HZ1030" s="789"/>
      <c r="IA1030" s="789"/>
      <c r="IB1030" s="789"/>
      <c r="IC1030" s="789"/>
      <c r="ID1030" s="789"/>
      <c r="IE1030" s="789"/>
      <c r="IF1030" s="789"/>
      <c r="IG1030" s="789"/>
      <c r="IH1030" s="789"/>
      <c r="II1030" s="789"/>
      <c r="IJ1030" s="789"/>
      <c r="IK1030" s="789"/>
      <c r="IL1030" s="789"/>
      <c r="IM1030" s="789"/>
      <c r="IN1030" s="789"/>
      <c r="IO1030" s="789"/>
      <c r="IP1030" s="789"/>
      <c r="IQ1030" s="789"/>
      <c r="IR1030" s="789"/>
      <c r="IS1030" s="789"/>
      <c r="IT1030" s="789"/>
      <c r="IU1030" s="789"/>
      <c r="IV1030" s="789"/>
      <c r="IW1030" s="789"/>
      <c r="IX1030" s="789"/>
      <c r="IY1030" s="789"/>
      <c r="IZ1030" s="789"/>
      <c r="JA1030" s="789"/>
      <c r="JB1030" s="789"/>
      <c r="JC1030" s="789"/>
      <c r="JD1030" s="789"/>
      <c r="JE1030" s="789"/>
    </row>
    <row r="1031" spans="1:265" s="788" customFormat="1" ht="15" customHeight="1" thickBot="1" x14ac:dyDescent="0.25">
      <c r="A1031" s="790"/>
      <c r="B1031" s="73" t="s">
        <v>458</v>
      </c>
      <c r="C1031" s="113"/>
      <c r="D1031" s="892" t="s">
        <v>483</v>
      </c>
      <c r="E1031" s="900"/>
      <c r="F1031" s="472"/>
      <c r="G1031" s="473"/>
      <c r="H1031" s="186" t="s">
        <v>509</v>
      </c>
      <c r="I1031" s="186" t="s">
        <v>511</v>
      </c>
      <c r="J1031" s="1756" t="s">
        <v>1424</v>
      </c>
      <c r="K1031" s="229" t="s">
        <v>1509</v>
      </c>
      <c r="L1031" s="229"/>
      <c r="M1031" s="397"/>
      <c r="N1031" s="397"/>
      <c r="O1031" s="229"/>
      <c r="P1031" s="2159">
        <f t="shared" ref="P1031:P1094" si="90">SUM(Q1031:R1031)</f>
        <v>0</v>
      </c>
      <c r="Q1031" s="297"/>
      <c r="R1031" s="298"/>
      <c r="S1031" s="298">
        <v>4</v>
      </c>
      <c r="T1031" s="298"/>
      <c r="U1031" s="298"/>
      <c r="V1031" s="298"/>
      <c r="W1031" s="299"/>
      <c r="X1031" s="790"/>
      <c r="Y1031" s="790"/>
      <c r="Z1031" s="63"/>
      <c r="AA1031" s="789"/>
      <c r="AB1031" s="789"/>
      <c r="AC1031" s="789" t="str">
        <f t="shared" si="89"/>
        <v/>
      </c>
      <c r="AD1031" s="789"/>
      <c r="AE1031" s="789"/>
      <c r="AF1031" s="2111">
        <f t="shared" si="86"/>
        <v>0</v>
      </c>
      <c r="AG1031" s="2111">
        <f t="shared" si="87"/>
        <v>4</v>
      </c>
      <c r="AH1031" s="789"/>
      <c r="AI1031" s="789"/>
      <c r="AJ1031" s="789"/>
      <c r="AK1031" s="789"/>
      <c r="AL1031" s="789"/>
      <c r="AM1031" s="789"/>
      <c r="AN1031" s="789"/>
      <c r="AO1031" s="789"/>
      <c r="AP1031" s="789"/>
      <c r="AQ1031" s="789"/>
      <c r="AR1031" s="789"/>
      <c r="AS1031" s="789"/>
      <c r="AT1031" s="789"/>
      <c r="AU1031" s="789"/>
      <c r="AV1031" s="789"/>
      <c r="AW1031" s="789"/>
      <c r="AX1031" s="789"/>
      <c r="AY1031" s="789"/>
      <c r="AZ1031" s="789"/>
      <c r="BA1031" s="789"/>
      <c r="BB1031" s="789"/>
      <c r="BC1031" s="789"/>
      <c r="BD1031" s="789"/>
      <c r="BE1031" s="789"/>
      <c r="BF1031" s="789"/>
      <c r="BG1031" s="789"/>
      <c r="BH1031" s="789"/>
      <c r="BI1031" s="789"/>
      <c r="BJ1031" s="789"/>
      <c r="BK1031" s="789"/>
      <c r="BL1031" s="789"/>
      <c r="BM1031" s="789"/>
      <c r="BN1031" s="789"/>
      <c r="BO1031" s="789"/>
      <c r="BP1031" s="789"/>
      <c r="BQ1031" s="789"/>
      <c r="BR1031" s="789"/>
      <c r="BS1031" s="789"/>
      <c r="BT1031" s="789"/>
      <c r="BU1031" s="789"/>
      <c r="BV1031" s="789"/>
      <c r="BW1031" s="789"/>
      <c r="BX1031" s="789"/>
      <c r="BY1031" s="789"/>
      <c r="BZ1031" s="789"/>
      <c r="CA1031" s="789"/>
      <c r="CB1031" s="789"/>
      <c r="CC1031" s="789"/>
      <c r="CD1031" s="789"/>
      <c r="CE1031" s="789"/>
      <c r="CF1031" s="789"/>
      <c r="CG1031" s="789"/>
      <c r="CH1031" s="789"/>
      <c r="CI1031" s="789"/>
      <c r="CJ1031" s="789"/>
      <c r="CK1031" s="789"/>
      <c r="CL1031" s="789"/>
      <c r="CM1031" s="789"/>
      <c r="CN1031" s="789"/>
      <c r="CO1031" s="789"/>
      <c r="CP1031" s="789"/>
      <c r="CQ1031" s="789"/>
      <c r="CR1031" s="789"/>
      <c r="CS1031" s="789"/>
      <c r="CT1031" s="789"/>
      <c r="CU1031" s="789"/>
      <c r="CV1031" s="789"/>
      <c r="CW1031" s="789"/>
      <c r="CX1031" s="789"/>
      <c r="CY1031" s="789"/>
      <c r="CZ1031" s="789"/>
      <c r="DA1031" s="789"/>
      <c r="DB1031" s="789"/>
      <c r="DC1031" s="789"/>
      <c r="DD1031" s="789"/>
      <c r="DE1031" s="789"/>
      <c r="DF1031" s="789"/>
      <c r="DG1031" s="789"/>
      <c r="DH1031" s="789"/>
      <c r="DI1031" s="789"/>
      <c r="DJ1031" s="789"/>
      <c r="DK1031" s="789"/>
      <c r="DL1031" s="789"/>
      <c r="DM1031" s="789"/>
      <c r="DN1031" s="789"/>
      <c r="DO1031" s="789"/>
      <c r="DP1031" s="789"/>
      <c r="DQ1031" s="789"/>
      <c r="DR1031" s="789"/>
      <c r="DS1031" s="789"/>
      <c r="DT1031" s="789"/>
      <c r="DU1031" s="789"/>
      <c r="DV1031" s="789"/>
      <c r="DW1031" s="789"/>
      <c r="DX1031" s="789"/>
      <c r="DY1031" s="789"/>
      <c r="DZ1031" s="789"/>
      <c r="EA1031" s="789"/>
      <c r="EB1031" s="789"/>
      <c r="EC1031" s="789"/>
      <c r="ED1031" s="789"/>
      <c r="EE1031" s="789"/>
      <c r="EF1031" s="789"/>
      <c r="EG1031" s="789"/>
      <c r="EH1031" s="789"/>
      <c r="EI1031" s="789"/>
      <c r="EJ1031" s="789"/>
      <c r="EK1031" s="789"/>
      <c r="EL1031" s="789"/>
      <c r="EM1031" s="789"/>
      <c r="EN1031" s="789"/>
      <c r="EO1031" s="789"/>
      <c r="EP1031" s="789"/>
      <c r="EQ1031" s="789"/>
      <c r="ER1031" s="789"/>
      <c r="ES1031" s="789"/>
      <c r="ET1031" s="789"/>
      <c r="EU1031" s="789"/>
      <c r="EV1031" s="789"/>
      <c r="EW1031" s="789"/>
      <c r="EX1031" s="789"/>
      <c r="EY1031" s="789"/>
      <c r="EZ1031" s="789"/>
      <c r="FA1031" s="789"/>
      <c r="FB1031" s="789"/>
      <c r="FC1031" s="789"/>
      <c r="FD1031" s="789"/>
      <c r="FE1031" s="789"/>
      <c r="FF1031" s="789"/>
      <c r="FG1031" s="789"/>
      <c r="FH1031" s="789"/>
      <c r="FI1031" s="789"/>
      <c r="FJ1031" s="789"/>
      <c r="FK1031" s="789"/>
      <c r="FL1031" s="789"/>
      <c r="FM1031" s="789"/>
      <c r="FN1031" s="789"/>
      <c r="FO1031" s="789"/>
      <c r="FP1031" s="789"/>
      <c r="FQ1031" s="789"/>
      <c r="FR1031" s="789"/>
      <c r="FS1031" s="789"/>
      <c r="FT1031" s="789"/>
      <c r="FU1031" s="789"/>
      <c r="FV1031" s="789"/>
      <c r="FW1031" s="789"/>
      <c r="FX1031" s="789"/>
      <c r="FY1031" s="789"/>
      <c r="FZ1031" s="789"/>
      <c r="GA1031" s="789"/>
      <c r="GB1031" s="789"/>
      <c r="GC1031" s="789"/>
      <c r="GD1031" s="789"/>
      <c r="GE1031" s="789"/>
      <c r="GF1031" s="789"/>
      <c r="GG1031" s="789"/>
      <c r="GH1031" s="789"/>
      <c r="GI1031" s="789"/>
      <c r="GJ1031" s="789"/>
      <c r="GK1031" s="789"/>
      <c r="GL1031" s="789"/>
      <c r="GM1031" s="789"/>
      <c r="GN1031" s="789"/>
      <c r="GO1031" s="789"/>
      <c r="GP1031" s="789"/>
      <c r="GQ1031" s="789"/>
      <c r="GR1031" s="789"/>
      <c r="GS1031" s="789"/>
      <c r="GT1031" s="789"/>
      <c r="GU1031" s="789"/>
      <c r="GV1031" s="789"/>
      <c r="GW1031" s="789"/>
      <c r="GX1031" s="789"/>
      <c r="GY1031" s="789"/>
      <c r="GZ1031" s="789"/>
      <c r="HA1031" s="789"/>
      <c r="HB1031" s="789"/>
      <c r="HC1031" s="789"/>
      <c r="HD1031" s="789"/>
      <c r="HE1031" s="789"/>
      <c r="HF1031" s="789"/>
      <c r="HG1031" s="789"/>
      <c r="HH1031" s="789"/>
      <c r="HI1031" s="789"/>
      <c r="HJ1031" s="789"/>
      <c r="HK1031" s="789"/>
      <c r="HL1031" s="789"/>
      <c r="HM1031" s="789"/>
      <c r="HN1031" s="789"/>
      <c r="HO1031" s="789"/>
      <c r="HP1031" s="789"/>
      <c r="HQ1031" s="789"/>
      <c r="HR1031" s="789"/>
      <c r="HS1031" s="789"/>
      <c r="HT1031" s="789"/>
      <c r="HU1031" s="789"/>
      <c r="HV1031" s="789"/>
      <c r="HW1031" s="789"/>
      <c r="HX1031" s="789"/>
      <c r="HY1031" s="789"/>
      <c r="HZ1031" s="789"/>
      <c r="IA1031" s="789"/>
      <c r="IB1031" s="789"/>
      <c r="IC1031" s="789"/>
      <c r="ID1031" s="789"/>
      <c r="IE1031" s="789"/>
      <c r="IF1031" s="789"/>
      <c r="IG1031" s="789"/>
      <c r="IH1031" s="789"/>
      <c r="II1031" s="789"/>
      <c r="IJ1031" s="789"/>
      <c r="IK1031" s="789"/>
      <c r="IL1031" s="789"/>
      <c r="IM1031" s="789"/>
      <c r="IN1031" s="789"/>
      <c r="IO1031" s="789"/>
      <c r="IP1031" s="789"/>
      <c r="IQ1031" s="789"/>
      <c r="IR1031" s="789"/>
      <c r="IS1031" s="789"/>
      <c r="IT1031" s="789"/>
      <c r="IU1031" s="789"/>
      <c r="IV1031" s="789"/>
      <c r="IW1031" s="789"/>
      <c r="IX1031" s="789"/>
      <c r="IY1031" s="789"/>
      <c r="IZ1031" s="789"/>
      <c r="JA1031" s="789"/>
      <c r="JB1031" s="789"/>
      <c r="JC1031" s="789"/>
      <c r="JD1031" s="789"/>
      <c r="JE1031" s="789"/>
    </row>
    <row r="1032" spans="1:265" s="788" customFormat="1" ht="15" customHeight="1" thickBot="1" x14ac:dyDescent="0.25">
      <c r="A1032" s="790"/>
      <c r="B1032" s="73" t="s">
        <v>458</v>
      </c>
      <c r="C1032" s="113"/>
      <c r="D1032" s="892" t="s">
        <v>483</v>
      </c>
      <c r="E1032" s="900"/>
      <c r="F1032" s="472"/>
      <c r="G1032" s="473"/>
      <c r="H1032" s="186" t="s">
        <v>509</v>
      </c>
      <c r="I1032" s="186" t="s">
        <v>511</v>
      </c>
      <c r="J1032" s="1740" t="s">
        <v>1425</v>
      </c>
      <c r="K1032" s="229" t="s">
        <v>1716</v>
      </c>
      <c r="L1032" s="229"/>
      <c r="M1032" s="397"/>
      <c r="N1032" s="397"/>
      <c r="O1032" s="229"/>
      <c r="P1032" s="2159">
        <f t="shared" si="90"/>
        <v>0</v>
      </c>
      <c r="Q1032" s="297"/>
      <c r="R1032" s="298"/>
      <c r="S1032" s="298"/>
      <c r="T1032" s="298">
        <v>4</v>
      </c>
      <c r="U1032" s="298"/>
      <c r="V1032" s="298"/>
      <c r="W1032" s="299"/>
      <c r="X1032" s="790"/>
      <c r="Y1032" s="790"/>
      <c r="Z1032" s="63"/>
      <c r="AA1032" s="789"/>
      <c r="AB1032" s="789"/>
      <c r="AC1032" s="789" t="str">
        <f t="shared" si="89"/>
        <v/>
      </c>
      <c r="AD1032" s="789"/>
      <c r="AE1032" s="789"/>
      <c r="AF1032" s="2111">
        <f t="shared" ref="AF1032:AF1096" si="91">SUM(Q1032:R1032)</f>
        <v>0</v>
      </c>
      <c r="AG1032" s="2111">
        <f t="shared" ref="AG1032:AG1096" si="92">S1032+W1032</f>
        <v>0</v>
      </c>
      <c r="AH1032" s="789"/>
      <c r="AI1032" s="789"/>
      <c r="AJ1032" s="789"/>
      <c r="AK1032" s="789"/>
      <c r="AL1032" s="789"/>
      <c r="AM1032" s="789"/>
      <c r="AN1032" s="789"/>
      <c r="AO1032" s="789"/>
      <c r="AP1032" s="789"/>
      <c r="AQ1032" s="789"/>
      <c r="AR1032" s="789"/>
      <c r="AS1032" s="789"/>
      <c r="AT1032" s="789"/>
      <c r="AU1032" s="789"/>
      <c r="AV1032" s="789"/>
      <c r="AW1032" s="789"/>
      <c r="AX1032" s="789"/>
      <c r="AY1032" s="789"/>
      <c r="AZ1032" s="789"/>
      <c r="BA1032" s="789"/>
      <c r="BB1032" s="789"/>
      <c r="BC1032" s="789"/>
      <c r="BD1032" s="789"/>
      <c r="BE1032" s="789"/>
      <c r="BF1032" s="789"/>
      <c r="BG1032" s="789"/>
      <c r="BH1032" s="789"/>
      <c r="BI1032" s="789"/>
      <c r="BJ1032" s="789"/>
      <c r="BK1032" s="789"/>
      <c r="BL1032" s="789"/>
      <c r="BM1032" s="789"/>
      <c r="BN1032" s="789"/>
      <c r="BO1032" s="789"/>
      <c r="BP1032" s="789"/>
      <c r="BQ1032" s="789"/>
      <c r="BR1032" s="789"/>
      <c r="BS1032" s="789"/>
      <c r="BT1032" s="789"/>
      <c r="BU1032" s="789"/>
      <c r="BV1032" s="789"/>
      <c r="BW1032" s="789"/>
      <c r="BX1032" s="789"/>
      <c r="BY1032" s="789"/>
      <c r="BZ1032" s="789"/>
      <c r="CA1032" s="789"/>
      <c r="CB1032" s="789"/>
      <c r="CC1032" s="789"/>
      <c r="CD1032" s="789"/>
      <c r="CE1032" s="789"/>
      <c r="CF1032" s="789"/>
      <c r="CG1032" s="789"/>
      <c r="CH1032" s="789"/>
      <c r="CI1032" s="789"/>
      <c r="CJ1032" s="789"/>
      <c r="CK1032" s="789"/>
      <c r="CL1032" s="789"/>
      <c r="CM1032" s="789"/>
      <c r="CN1032" s="789"/>
      <c r="CO1032" s="789"/>
      <c r="CP1032" s="789"/>
      <c r="CQ1032" s="789"/>
      <c r="CR1032" s="789"/>
      <c r="CS1032" s="789"/>
      <c r="CT1032" s="789"/>
      <c r="CU1032" s="789"/>
      <c r="CV1032" s="789"/>
      <c r="CW1032" s="789"/>
      <c r="CX1032" s="789"/>
      <c r="CY1032" s="789"/>
      <c r="CZ1032" s="789"/>
      <c r="DA1032" s="789"/>
      <c r="DB1032" s="789"/>
      <c r="DC1032" s="789"/>
      <c r="DD1032" s="789"/>
      <c r="DE1032" s="789"/>
      <c r="DF1032" s="789"/>
      <c r="DG1032" s="789"/>
      <c r="DH1032" s="789"/>
      <c r="DI1032" s="789"/>
      <c r="DJ1032" s="789"/>
      <c r="DK1032" s="789"/>
      <c r="DL1032" s="789"/>
      <c r="DM1032" s="789"/>
      <c r="DN1032" s="789"/>
      <c r="DO1032" s="789"/>
      <c r="DP1032" s="789"/>
      <c r="DQ1032" s="789"/>
      <c r="DR1032" s="789"/>
      <c r="DS1032" s="789"/>
      <c r="DT1032" s="789"/>
      <c r="DU1032" s="789"/>
      <c r="DV1032" s="789"/>
      <c r="DW1032" s="789"/>
      <c r="DX1032" s="789"/>
      <c r="DY1032" s="789"/>
      <c r="DZ1032" s="789"/>
      <c r="EA1032" s="789"/>
      <c r="EB1032" s="789"/>
      <c r="EC1032" s="789"/>
      <c r="ED1032" s="789"/>
      <c r="EE1032" s="789"/>
      <c r="EF1032" s="789"/>
      <c r="EG1032" s="789"/>
      <c r="EH1032" s="789"/>
      <c r="EI1032" s="789"/>
      <c r="EJ1032" s="789"/>
      <c r="EK1032" s="789"/>
      <c r="EL1032" s="789"/>
      <c r="EM1032" s="789"/>
      <c r="EN1032" s="789"/>
      <c r="EO1032" s="789"/>
      <c r="EP1032" s="789"/>
      <c r="EQ1032" s="789"/>
      <c r="ER1032" s="789"/>
      <c r="ES1032" s="789"/>
      <c r="ET1032" s="789"/>
      <c r="EU1032" s="789"/>
      <c r="EV1032" s="789"/>
      <c r="EW1032" s="789"/>
      <c r="EX1032" s="789"/>
      <c r="EY1032" s="789"/>
      <c r="EZ1032" s="789"/>
      <c r="FA1032" s="789"/>
      <c r="FB1032" s="789"/>
      <c r="FC1032" s="789"/>
      <c r="FD1032" s="789"/>
      <c r="FE1032" s="789"/>
      <c r="FF1032" s="789"/>
      <c r="FG1032" s="789"/>
      <c r="FH1032" s="789"/>
      <c r="FI1032" s="789"/>
      <c r="FJ1032" s="789"/>
      <c r="FK1032" s="789"/>
      <c r="FL1032" s="789"/>
      <c r="FM1032" s="789"/>
      <c r="FN1032" s="789"/>
      <c r="FO1032" s="789"/>
      <c r="FP1032" s="789"/>
      <c r="FQ1032" s="789"/>
      <c r="FR1032" s="789"/>
      <c r="FS1032" s="789"/>
      <c r="FT1032" s="789"/>
      <c r="FU1032" s="789"/>
      <c r="FV1032" s="789"/>
      <c r="FW1032" s="789"/>
      <c r="FX1032" s="789"/>
      <c r="FY1032" s="789"/>
      <c r="FZ1032" s="789"/>
      <c r="GA1032" s="789"/>
      <c r="GB1032" s="789"/>
      <c r="GC1032" s="789"/>
      <c r="GD1032" s="789"/>
      <c r="GE1032" s="789"/>
      <c r="GF1032" s="789"/>
      <c r="GG1032" s="789"/>
      <c r="GH1032" s="789"/>
      <c r="GI1032" s="789"/>
      <c r="GJ1032" s="789"/>
      <c r="GK1032" s="789"/>
      <c r="GL1032" s="789"/>
      <c r="GM1032" s="789"/>
      <c r="GN1032" s="789"/>
      <c r="GO1032" s="789"/>
      <c r="GP1032" s="789"/>
      <c r="GQ1032" s="789"/>
      <c r="GR1032" s="789"/>
      <c r="GS1032" s="789"/>
      <c r="GT1032" s="789"/>
      <c r="GU1032" s="789"/>
      <c r="GV1032" s="789"/>
      <c r="GW1032" s="789"/>
      <c r="GX1032" s="789"/>
      <c r="GY1032" s="789"/>
      <c r="GZ1032" s="789"/>
      <c r="HA1032" s="789"/>
      <c r="HB1032" s="789"/>
      <c r="HC1032" s="789"/>
      <c r="HD1032" s="789"/>
      <c r="HE1032" s="789"/>
      <c r="HF1032" s="789"/>
      <c r="HG1032" s="789"/>
      <c r="HH1032" s="789"/>
      <c r="HI1032" s="789"/>
      <c r="HJ1032" s="789"/>
      <c r="HK1032" s="789"/>
      <c r="HL1032" s="789"/>
      <c r="HM1032" s="789"/>
      <c r="HN1032" s="789"/>
      <c r="HO1032" s="789"/>
      <c r="HP1032" s="789"/>
      <c r="HQ1032" s="789"/>
      <c r="HR1032" s="789"/>
      <c r="HS1032" s="789"/>
      <c r="HT1032" s="789"/>
      <c r="HU1032" s="789"/>
      <c r="HV1032" s="789"/>
      <c r="HW1032" s="789"/>
      <c r="HX1032" s="789"/>
      <c r="HY1032" s="789"/>
      <c r="HZ1032" s="789"/>
      <c r="IA1032" s="789"/>
      <c r="IB1032" s="789"/>
      <c r="IC1032" s="789"/>
      <c r="ID1032" s="789"/>
      <c r="IE1032" s="789"/>
      <c r="IF1032" s="789"/>
      <c r="IG1032" s="789"/>
      <c r="IH1032" s="789"/>
      <c r="II1032" s="789"/>
      <c r="IJ1032" s="789"/>
      <c r="IK1032" s="789"/>
      <c r="IL1032" s="789"/>
      <c r="IM1032" s="789"/>
      <c r="IN1032" s="789"/>
      <c r="IO1032" s="789"/>
      <c r="IP1032" s="789"/>
      <c r="IQ1032" s="789"/>
      <c r="IR1032" s="789"/>
      <c r="IS1032" s="789"/>
      <c r="IT1032" s="789"/>
      <c r="IU1032" s="789"/>
      <c r="IV1032" s="789"/>
      <c r="IW1032" s="789"/>
      <c r="IX1032" s="789"/>
      <c r="IY1032" s="789"/>
      <c r="IZ1032" s="789"/>
      <c r="JA1032" s="789"/>
      <c r="JB1032" s="789"/>
      <c r="JC1032" s="789"/>
      <c r="JD1032" s="789"/>
      <c r="JE1032" s="789"/>
    </row>
    <row r="1033" spans="1:265" s="7" customFormat="1" ht="15" customHeight="1" thickBot="1" x14ac:dyDescent="0.25">
      <c r="A1033" s="790"/>
      <c r="B1033" s="73" t="s">
        <v>458</v>
      </c>
      <c r="C1033" s="113"/>
      <c r="D1033" s="892" t="s">
        <v>483</v>
      </c>
      <c r="E1033" s="900"/>
      <c r="F1033" s="472"/>
      <c r="G1033" s="473"/>
      <c r="H1033" s="186" t="s">
        <v>509</v>
      </c>
      <c r="I1033" s="186" t="s">
        <v>511</v>
      </c>
      <c r="J1033" s="1756" t="s">
        <v>1424</v>
      </c>
      <c r="K1033" s="212" t="s">
        <v>1505</v>
      </c>
      <c r="L1033" s="229"/>
      <c r="M1033" s="397"/>
      <c r="N1033" s="397"/>
      <c r="O1033" s="229"/>
      <c r="P1033" s="2159">
        <f t="shared" si="90"/>
        <v>0</v>
      </c>
      <c r="Q1033" s="297"/>
      <c r="R1033" s="298"/>
      <c r="S1033" s="298">
        <v>4</v>
      </c>
      <c r="T1033" s="298"/>
      <c r="U1033" s="298"/>
      <c r="V1033" s="298"/>
      <c r="W1033" s="299"/>
      <c r="X1033" s="72"/>
      <c r="Y1033" s="72"/>
      <c r="Z1033" s="63"/>
      <c r="AA1033" s="46"/>
      <c r="AB1033" s="46"/>
      <c r="AC1033" s="46" t="str">
        <f t="shared" si="89"/>
        <v/>
      </c>
      <c r="AD1033" s="46"/>
      <c r="AE1033" s="46"/>
      <c r="AF1033" s="2111">
        <f t="shared" si="91"/>
        <v>0</v>
      </c>
      <c r="AG1033" s="2111">
        <f t="shared" si="92"/>
        <v>4</v>
      </c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  <c r="BP1033" s="46"/>
      <c r="BQ1033" s="46"/>
      <c r="BR1033" s="46"/>
      <c r="BS1033" s="46"/>
      <c r="BT1033" s="46"/>
      <c r="BU1033" s="46"/>
      <c r="BV1033" s="46"/>
      <c r="BW1033" s="46"/>
      <c r="BX1033" s="46"/>
      <c r="BY1033" s="46"/>
      <c r="BZ1033" s="46"/>
      <c r="CA1033" s="46"/>
      <c r="CB1033" s="46"/>
      <c r="CC1033" s="46"/>
      <c r="CD1033" s="46"/>
      <c r="CE1033" s="46"/>
      <c r="CF1033" s="46"/>
      <c r="CG1033" s="46"/>
      <c r="CH1033" s="46"/>
      <c r="CI1033" s="46"/>
      <c r="CJ1033" s="46"/>
      <c r="CK1033" s="46"/>
      <c r="CL1033" s="46"/>
      <c r="CM1033" s="46"/>
      <c r="CN1033" s="46"/>
      <c r="CO1033" s="46"/>
      <c r="CP1033" s="46"/>
      <c r="CQ1033" s="46"/>
      <c r="CR1033" s="46"/>
      <c r="CS1033" s="46"/>
      <c r="CT1033" s="46"/>
      <c r="CU1033" s="46"/>
      <c r="CV1033" s="46"/>
      <c r="CW1033" s="46"/>
      <c r="CX1033" s="46"/>
      <c r="CY1033" s="46"/>
      <c r="CZ1033" s="46"/>
      <c r="DA1033" s="46"/>
      <c r="DB1033" s="46"/>
      <c r="DC1033" s="46"/>
      <c r="DD1033" s="46"/>
      <c r="DE1033" s="46"/>
      <c r="DF1033" s="46"/>
      <c r="DG1033" s="46"/>
      <c r="DH1033" s="46"/>
      <c r="DI1033" s="46"/>
      <c r="DJ1033" s="46"/>
      <c r="DK1033" s="46"/>
      <c r="DL1033" s="46"/>
      <c r="DM1033" s="46"/>
      <c r="DN1033" s="46"/>
      <c r="DO1033" s="46"/>
      <c r="DP1033" s="46"/>
      <c r="DQ1033" s="46"/>
      <c r="DR1033" s="46"/>
      <c r="DS1033" s="46"/>
      <c r="DT1033" s="46"/>
      <c r="DU1033" s="46"/>
      <c r="DV1033" s="46"/>
      <c r="DW1033" s="46"/>
      <c r="DX1033" s="46"/>
      <c r="DY1033" s="46"/>
      <c r="DZ1033" s="46"/>
      <c r="EA1033" s="46"/>
      <c r="EB1033" s="46"/>
      <c r="EC1033" s="46"/>
      <c r="ED1033" s="46"/>
      <c r="EE1033" s="46"/>
      <c r="EF1033" s="46"/>
      <c r="EG1033" s="46"/>
      <c r="EH1033" s="46"/>
      <c r="EI1033" s="46"/>
      <c r="EJ1033" s="46"/>
      <c r="EK1033" s="46"/>
      <c r="EL1033" s="46"/>
      <c r="EM1033" s="46"/>
      <c r="EN1033" s="46"/>
      <c r="EO1033" s="46"/>
      <c r="EP1033" s="46"/>
      <c r="EQ1033" s="46"/>
      <c r="ER1033" s="46"/>
      <c r="ES1033" s="46"/>
      <c r="ET1033" s="46"/>
      <c r="EU1033" s="46"/>
      <c r="EV1033" s="46"/>
      <c r="EW1033" s="46"/>
      <c r="EX1033" s="46"/>
      <c r="EY1033" s="46"/>
      <c r="EZ1033" s="46"/>
      <c r="FA1033" s="46"/>
      <c r="FB1033" s="46"/>
      <c r="FC1033" s="46"/>
      <c r="FD1033" s="46"/>
      <c r="FE1033" s="46"/>
      <c r="FF1033" s="46"/>
      <c r="FG1033" s="46"/>
      <c r="FH1033" s="46"/>
      <c r="FI1033" s="46"/>
      <c r="FJ1033" s="46"/>
      <c r="FK1033" s="46"/>
      <c r="FL1033" s="46"/>
      <c r="FM1033" s="46"/>
      <c r="FN1033" s="46"/>
      <c r="FO1033" s="46"/>
      <c r="FP1033" s="46"/>
      <c r="FQ1033" s="46"/>
      <c r="FR1033" s="46"/>
      <c r="FS1033" s="46"/>
      <c r="FT1033" s="46"/>
      <c r="FU1033" s="46"/>
      <c r="FV1033" s="46"/>
      <c r="FW1033" s="46"/>
      <c r="FX1033" s="46"/>
      <c r="FY1033" s="46"/>
      <c r="FZ1033" s="46"/>
      <c r="GA1033" s="46"/>
      <c r="GB1033" s="46"/>
      <c r="GC1033" s="46"/>
      <c r="GD1033" s="46"/>
      <c r="GE1033" s="46"/>
      <c r="GF1033" s="46"/>
      <c r="GG1033" s="46"/>
      <c r="GH1033" s="46"/>
      <c r="GI1033" s="46"/>
      <c r="GJ1033" s="46"/>
      <c r="GK1033" s="46"/>
      <c r="GL1033" s="46"/>
      <c r="GM1033" s="46"/>
      <c r="GN1033" s="46"/>
      <c r="GO1033" s="46"/>
      <c r="GP1033" s="46"/>
      <c r="GQ1033" s="46"/>
      <c r="GR1033" s="46"/>
      <c r="GS1033" s="46"/>
      <c r="GT1033" s="46"/>
      <c r="GU1033" s="46"/>
      <c r="GV1033" s="46"/>
      <c r="GW1033" s="46"/>
      <c r="GX1033" s="46"/>
      <c r="GY1033" s="46"/>
      <c r="GZ1033" s="46"/>
      <c r="HA1033" s="46"/>
      <c r="HB1033" s="46"/>
      <c r="HC1033" s="46"/>
      <c r="HD1033" s="46"/>
      <c r="HE1033" s="46"/>
      <c r="HF1033" s="46"/>
      <c r="HG1033" s="46"/>
      <c r="HH1033" s="46"/>
      <c r="HI1033" s="46"/>
      <c r="HJ1033" s="46"/>
      <c r="HK1033" s="46"/>
      <c r="HL1033" s="46"/>
      <c r="HM1033" s="46"/>
      <c r="HN1033" s="46"/>
      <c r="HO1033" s="46"/>
      <c r="HP1033" s="46"/>
      <c r="HQ1033" s="46"/>
      <c r="HR1033" s="46"/>
      <c r="HS1033" s="46"/>
      <c r="HT1033" s="46"/>
      <c r="HU1033" s="46"/>
      <c r="HV1033" s="46"/>
      <c r="HW1033" s="46"/>
      <c r="HX1033" s="46"/>
      <c r="HY1033" s="46"/>
      <c r="HZ1033" s="46"/>
      <c r="IA1033" s="46"/>
      <c r="IB1033" s="46"/>
      <c r="IC1033" s="46"/>
      <c r="ID1033" s="46"/>
      <c r="IE1033" s="46"/>
      <c r="IF1033" s="46"/>
      <c r="IG1033" s="46"/>
      <c r="IH1033" s="46"/>
      <c r="II1033" s="46"/>
      <c r="IJ1033" s="46"/>
      <c r="IK1033" s="46"/>
      <c r="IL1033" s="46"/>
      <c r="IM1033" s="46"/>
      <c r="IN1033" s="46"/>
      <c r="IO1033" s="46"/>
      <c r="IP1033" s="46"/>
      <c r="IQ1033" s="46"/>
      <c r="IR1033" s="46"/>
      <c r="IS1033" s="46"/>
      <c r="IT1033" s="46"/>
      <c r="IU1033" s="46"/>
      <c r="IV1033" s="46"/>
      <c r="IW1033" s="46"/>
      <c r="IX1033" s="46"/>
      <c r="IY1033" s="46"/>
      <c r="IZ1033" s="46"/>
      <c r="JA1033" s="46"/>
      <c r="JB1033" s="46"/>
      <c r="JC1033" s="46"/>
      <c r="JD1033" s="46"/>
      <c r="JE1033" s="46"/>
    </row>
    <row r="1034" spans="1:265" s="7" customFormat="1" ht="15" customHeight="1" thickBot="1" x14ac:dyDescent="0.25">
      <c r="A1034" s="790"/>
      <c r="B1034" s="73" t="s">
        <v>458</v>
      </c>
      <c r="C1034" s="113"/>
      <c r="D1034" s="892" t="s">
        <v>483</v>
      </c>
      <c r="E1034" s="900"/>
      <c r="F1034" s="472"/>
      <c r="G1034" s="473"/>
      <c r="H1034" s="186" t="s">
        <v>509</v>
      </c>
      <c r="I1034" s="1811" t="s">
        <v>1848</v>
      </c>
      <c r="J1034" s="1756" t="s">
        <v>1424</v>
      </c>
      <c r="K1034" s="212" t="s">
        <v>1506</v>
      </c>
      <c r="L1034" s="229"/>
      <c r="M1034" s="397"/>
      <c r="N1034" s="397"/>
      <c r="O1034" s="229"/>
      <c r="P1034" s="2159">
        <f t="shared" si="90"/>
        <v>0</v>
      </c>
      <c r="Q1034" s="297"/>
      <c r="R1034" s="298"/>
      <c r="S1034" s="298">
        <v>2</v>
      </c>
      <c r="T1034" s="298"/>
      <c r="U1034" s="298"/>
      <c r="V1034" s="298"/>
      <c r="W1034" s="299"/>
      <c r="X1034" s="72"/>
      <c r="Y1034" s="72"/>
      <c r="Z1034" s="63"/>
      <c r="AA1034" s="46"/>
      <c r="AB1034" s="46"/>
      <c r="AC1034" s="46" t="str">
        <f t="shared" si="89"/>
        <v/>
      </c>
      <c r="AD1034" s="46"/>
      <c r="AE1034" s="46"/>
      <c r="AF1034" s="2111">
        <f t="shared" si="91"/>
        <v>0</v>
      </c>
      <c r="AG1034" s="2111">
        <f t="shared" si="92"/>
        <v>2</v>
      </c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  <c r="BP1034" s="46"/>
      <c r="BQ1034" s="46"/>
      <c r="BR1034" s="46"/>
      <c r="BS1034" s="46"/>
      <c r="BT1034" s="46"/>
      <c r="BU1034" s="46"/>
      <c r="BV1034" s="46"/>
      <c r="BW1034" s="46"/>
      <c r="BX1034" s="46"/>
      <c r="BY1034" s="46"/>
      <c r="BZ1034" s="46"/>
      <c r="CA1034" s="46"/>
      <c r="CB1034" s="46"/>
      <c r="CC1034" s="46"/>
      <c r="CD1034" s="46"/>
      <c r="CE1034" s="46"/>
      <c r="CF1034" s="46"/>
      <c r="CG1034" s="46"/>
      <c r="CH1034" s="46"/>
      <c r="CI1034" s="46"/>
      <c r="CJ1034" s="46"/>
      <c r="CK1034" s="46"/>
      <c r="CL1034" s="46"/>
      <c r="CM1034" s="46"/>
      <c r="CN1034" s="46"/>
      <c r="CO1034" s="46"/>
      <c r="CP1034" s="46"/>
      <c r="CQ1034" s="46"/>
      <c r="CR1034" s="46"/>
      <c r="CS1034" s="46"/>
      <c r="CT1034" s="46"/>
      <c r="CU1034" s="46"/>
      <c r="CV1034" s="46"/>
      <c r="CW1034" s="46"/>
      <c r="CX1034" s="46"/>
      <c r="CY1034" s="46"/>
      <c r="CZ1034" s="46"/>
      <c r="DA1034" s="46"/>
      <c r="DB1034" s="46"/>
      <c r="DC1034" s="46"/>
      <c r="DD1034" s="46"/>
      <c r="DE1034" s="46"/>
      <c r="DF1034" s="46"/>
      <c r="DG1034" s="46"/>
      <c r="DH1034" s="46"/>
      <c r="DI1034" s="46"/>
      <c r="DJ1034" s="46"/>
      <c r="DK1034" s="46"/>
      <c r="DL1034" s="46"/>
      <c r="DM1034" s="46"/>
      <c r="DN1034" s="46"/>
      <c r="DO1034" s="46"/>
      <c r="DP1034" s="46"/>
      <c r="DQ1034" s="46"/>
      <c r="DR1034" s="46"/>
      <c r="DS1034" s="46"/>
      <c r="DT1034" s="46"/>
      <c r="DU1034" s="46"/>
      <c r="DV1034" s="46"/>
      <c r="DW1034" s="46"/>
      <c r="DX1034" s="46"/>
      <c r="DY1034" s="46"/>
      <c r="DZ1034" s="46"/>
      <c r="EA1034" s="46"/>
      <c r="EB1034" s="46"/>
      <c r="EC1034" s="46"/>
      <c r="ED1034" s="46"/>
      <c r="EE1034" s="46"/>
      <c r="EF1034" s="46"/>
      <c r="EG1034" s="46"/>
      <c r="EH1034" s="46"/>
      <c r="EI1034" s="46"/>
      <c r="EJ1034" s="46"/>
      <c r="EK1034" s="46"/>
      <c r="EL1034" s="46"/>
      <c r="EM1034" s="46"/>
      <c r="EN1034" s="46"/>
      <c r="EO1034" s="46"/>
      <c r="EP1034" s="46"/>
      <c r="EQ1034" s="46"/>
      <c r="ER1034" s="46"/>
      <c r="ES1034" s="46"/>
      <c r="ET1034" s="46"/>
      <c r="EU1034" s="46"/>
      <c r="EV1034" s="46"/>
      <c r="EW1034" s="46"/>
      <c r="EX1034" s="46"/>
      <c r="EY1034" s="46"/>
      <c r="EZ1034" s="46"/>
      <c r="FA1034" s="46"/>
      <c r="FB1034" s="46"/>
      <c r="FC1034" s="46"/>
      <c r="FD1034" s="46"/>
      <c r="FE1034" s="46"/>
      <c r="FF1034" s="46"/>
      <c r="FG1034" s="46"/>
      <c r="FH1034" s="46"/>
      <c r="FI1034" s="46"/>
      <c r="FJ1034" s="46"/>
      <c r="FK1034" s="46"/>
      <c r="FL1034" s="46"/>
      <c r="FM1034" s="46"/>
      <c r="FN1034" s="46"/>
      <c r="FO1034" s="46"/>
      <c r="FP1034" s="46"/>
      <c r="FQ1034" s="46"/>
      <c r="FR1034" s="46"/>
      <c r="FS1034" s="46"/>
      <c r="FT1034" s="46"/>
      <c r="FU1034" s="46"/>
      <c r="FV1034" s="46"/>
      <c r="FW1034" s="46"/>
      <c r="FX1034" s="46"/>
      <c r="FY1034" s="46"/>
      <c r="FZ1034" s="46"/>
      <c r="GA1034" s="46"/>
      <c r="GB1034" s="46"/>
      <c r="GC1034" s="46"/>
      <c r="GD1034" s="46"/>
      <c r="GE1034" s="46"/>
      <c r="GF1034" s="46"/>
      <c r="GG1034" s="46"/>
      <c r="GH1034" s="46"/>
      <c r="GI1034" s="46"/>
      <c r="GJ1034" s="46"/>
      <c r="GK1034" s="46"/>
      <c r="GL1034" s="46"/>
      <c r="GM1034" s="46"/>
      <c r="GN1034" s="46"/>
      <c r="GO1034" s="46"/>
      <c r="GP1034" s="46"/>
      <c r="GQ1034" s="46"/>
      <c r="GR1034" s="46"/>
      <c r="GS1034" s="46"/>
      <c r="GT1034" s="46"/>
      <c r="GU1034" s="46"/>
      <c r="GV1034" s="46"/>
      <c r="GW1034" s="46"/>
      <c r="GX1034" s="46"/>
      <c r="GY1034" s="46"/>
      <c r="GZ1034" s="46"/>
      <c r="HA1034" s="46"/>
      <c r="HB1034" s="46"/>
      <c r="HC1034" s="46"/>
      <c r="HD1034" s="46"/>
      <c r="HE1034" s="46"/>
      <c r="HF1034" s="46"/>
      <c r="HG1034" s="46"/>
      <c r="HH1034" s="46"/>
      <c r="HI1034" s="46"/>
      <c r="HJ1034" s="46"/>
      <c r="HK1034" s="46"/>
      <c r="HL1034" s="46"/>
      <c r="HM1034" s="46"/>
      <c r="HN1034" s="46"/>
      <c r="HO1034" s="46"/>
      <c r="HP1034" s="46"/>
      <c r="HQ1034" s="46"/>
      <c r="HR1034" s="46"/>
      <c r="HS1034" s="46"/>
      <c r="HT1034" s="46"/>
      <c r="HU1034" s="46"/>
      <c r="HV1034" s="46"/>
      <c r="HW1034" s="46"/>
      <c r="HX1034" s="46"/>
      <c r="HY1034" s="46"/>
      <c r="HZ1034" s="46"/>
      <c r="IA1034" s="46"/>
      <c r="IB1034" s="46"/>
      <c r="IC1034" s="46"/>
      <c r="ID1034" s="46"/>
      <c r="IE1034" s="46"/>
      <c r="IF1034" s="46"/>
      <c r="IG1034" s="46"/>
      <c r="IH1034" s="46"/>
      <c r="II1034" s="46"/>
      <c r="IJ1034" s="46"/>
      <c r="IK1034" s="46"/>
      <c r="IL1034" s="46"/>
      <c r="IM1034" s="46"/>
      <c r="IN1034" s="46"/>
      <c r="IO1034" s="46"/>
      <c r="IP1034" s="46"/>
      <c r="IQ1034" s="46"/>
      <c r="IR1034" s="46"/>
      <c r="IS1034" s="46"/>
      <c r="IT1034" s="46"/>
      <c r="IU1034" s="46"/>
      <c r="IV1034" s="46"/>
      <c r="IW1034" s="46"/>
      <c r="IX1034" s="46"/>
      <c r="IY1034" s="46"/>
      <c r="IZ1034" s="46"/>
      <c r="JA1034" s="46"/>
      <c r="JB1034" s="46"/>
      <c r="JC1034" s="46"/>
      <c r="JD1034" s="46"/>
      <c r="JE1034" s="46"/>
    </row>
    <row r="1035" spans="1:265" s="7" customFormat="1" ht="15" customHeight="1" thickBot="1" x14ac:dyDescent="0.25">
      <c r="A1035" s="790"/>
      <c r="B1035" s="73" t="s">
        <v>458</v>
      </c>
      <c r="C1035" s="113"/>
      <c r="D1035" s="892" t="s">
        <v>483</v>
      </c>
      <c r="E1035" s="900"/>
      <c r="F1035" s="472"/>
      <c r="G1035" s="473"/>
      <c r="H1035" s="186" t="s">
        <v>509</v>
      </c>
      <c r="I1035" s="186" t="s">
        <v>511</v>
      </c>
      <c r="J1035" s="1766" t="s">
        <v>1424</v>
      </c>
      <c r="K1035" s="229" t="s">
        <v>1558</v>
      </c>
      <c r="L1035" s="229"/>
      <c r="M1035" s="397"/>
      <c r="N1035" s="397"/>
      <c r="O1035" s="229"/>
      <c r="P1035" s="2159">
        <f t="shared" si="90"/>
        <v>0</v>
      </c>
      <c r="Q1035" s="297"/>
      <c r="R1035" s="298"/>
      <c r="S1035" s="298"/>
      <c r="T1035" s="298"/>
      <c r="U1035" s="298"/>
      <c r="V1035" s="298"/>
      <c r="W1035" s="299">
        <v>3</v>
      </c>
      <c r="X1035" s="72"/>
      <c r="Y1035" s="72"/>
      <c r="Z1035" s="63"/>
      <c r="AA1035" s="46"/>
      <c r="AB1035" s="46"/>
      <c r="AC1035" s="46" t="str">
        <f t="shared" si="89"/>
        <v/>
      </c>
      <c r="AD1035" s="46"/>
      <c r="AE1035" s="46"/>
      <c r="AF1035" s="2111">
        <f t="shared" si="91"/>
        <v>0</v>
      </c>
      <c r="AG1035" s="2111">
        <f t="shared" si="92"/>
        <v>3</v>
      </c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  <c r="BP1035" s="46"/>
      <c r="BQ1035" s="46"/>
      <c r="BR1035" s="46"/>
      <c r="BS1035" s="46"/>
      <c r="BT1035" s="46"/>
      <c r="BU1035" s="46"/>
      <c r="BV1035" s="46"/>
      <c r="BW1035" s="46"/>
      <c r="BX1035" s="46"/>
      <c r="BY1035" s="46"/>
      <c r="BZ1035" s="46"/>
      <c r="CA1035" s="46"/>
      <c r="CB1035" s="46"/>
      <c r="CC1035" s="46"/>
      <c r="CD1035" s="46"/>
      <c r="CE1035" s="46"/>
      <c r="CF1035" s="46"/>
      <c r="CG1035" s="46"/>
      <c r="CH1035" s="46"/>
      <c r="CI1035" s="46"/>
      <c r="CJ1035" s="46"/>
      <c r="CK1035" s="46"/>
      <c r="CL1035" s="46"/>
      <c r="CM1035" s="46"/>
      <c r="CN1035" s="46"/>
      <c r="CO1035" s="46"/>
      <c r="CP1035" s="46"/>
      <c r="CQ1035" s="46"/>
      <c r="CR1035" s="46"/>
      <c r="CS1035" s="46"/>
      <c r="CT1035" s="46"/>
      <c r="CU1035" s="46"/>
      <c r="CV1035" s="46"/>
      <c r="CW1035" s="46"/>
      <c r="CX1035" s="46"/>
      <c r="CY1035" s="46"/>
      <c r="CZ1035" s="46"/>
      <c r="DA1035" s="46"/>
      <c r="DB1035" s="46"/>
      <c r="DC1035" s="46"/>
      <c r="DD1035" s="46"/>
      <c r="DE1035" s="46"/>
      <c r="DF1035" s="46"/>
      <c r="DG1035" s="46"/>
      <c r="DH1035" s="46"/>
      <c r="DI1035" s="46"/>
      <c r="DJ1035" s="46"/>
      <c r="DK1035" s="46"/>
      <c r="DL1035" s="46"/>
      <c r="DM1035" s="46"/>
      <c r="DN1035" s="46"/>
      <c r="DO1035" s="46"/>
      <c r="DP1035" s="46"/>
      <c r="DQ1035" s="46"/>
      <c r="DR1035" s="46"/>
      <c r="DS1035" s="46"/>
      <c r="DT1035" s="46"/>
      <c r="DU1035" s="46"/>
      <c r="DV1035" s="46"/>
      <c r="DW1035" s="46"/>
      <c r="DX1035" s="46"/>
      <c r="DY1035" s="46"/>
      <c r="DZ1035" s="46"/>
      <c r="EA1035" s="46"/>
      <c r="EB1035" s="46"/>
      <c r="EC1035" s="46"/>
      <c r="ED1035" s="46"/>
      <c r="EE1035" s="46"/>
      <c r="EF1035" s="46"/>
      <c r="EG1035" s="46"/>
      <c r="EH1035" s="46"/>
      <c r="EI1035" s="46"/>
      <c r="EJ1035" s="46"/>
      <c r="EK1035" s="46"/>
      <c r="EL1035" s="46"/>
      <c r="EM1035" s="46"/>
      <c r="EN1035" s="46"/>
      <c r="EO1035" s="46"/>
      <c r="EP1035" s="46"/>
      <c r="EQ1035" s="46"/>
      <c r="ER1035" s="46"/>
      <c r="ES1035" s="46"/>
      <c r="ET1035" s="46"/>
      <c r="EU1035" s="46"/>
      <c r="EV1035" s="46"/>
      <c r="EW1035" s="46"/>
      <c r="EX1035" s="46"/>
      <c r="EY1035" s="46"/>
      <c r="EZ1035" s="46"/>
      <c r="FA1035" s="46"/>
      <c r="FB1035" s="46"/>
      <c r="FC1035" s="46"/>
      <c r="FD1035" s="46"/>
      <c r="FE1035" s="46"/>
      <c r="FF1035" s="46"/>
      <c r="FG1035" s="46"/>
      <c r="FH1035" s="46"/>
      <c r="FI1035" s="46"/>
      <c r="FJ1035" s="46"/>
      <c r="FK1035" s="46"/>
      <c r="FL1035" s="46"/>
      <c r="FM1035" s="46"/>
      <c r="FN1035" s="46"/>
      <c r="FO1035" s="46"/>
      <c r="FP1035" s="46"/>
      <c r="FQ1035" s="46"/>
      <c r="FR1035" s="46"/>
      <c r="FS1035" s="46"/>
      <c r="FT1035" s="46"/>
      <c r="FU1035" s="46"/>
      <c r="FV1035" s="46"/>
      <c r="FW1035" s="46"/>
      <c r="FX1035" s="46"/>
      <c r="FY1035" s="46"/>
      <c r="FZ1035" s="46"/>
      <c r="GA1035" s="46"/>
      <c r="GB1035" s="46"/>
      <c r="GC1035" s="46"/>
      <c r="GD1035" s="46"/>
      <c r="GE1035" s="46"/>
      <c r="GF1035" s="46"/>
      <c r="GG1035" s="46"/>
      <c r="GH1035" s="46"/>
      <c r="GI1035" s="46"/>
      <c r="GJ1035" s="46"/>
      <c r="GK1035" s="46"/>
      <c r="GL1035" s="46"/>
      <c r="GM1035" s="46"/>
      <c r="GN1035" s="46"/>
      <c r="GO1035" s="46"/>
      <c r="GP1035" s="46"/>
      <c r="GQ1035" s="46"/>
      <c r="GR1035" s="46"/>
      <c r="GS1035" s="46"/>
      <c r="GT1035" s="46"/>
      <c r="GU1035" s="46"/>
      <c r="GV1035" s="46"/>
      <c r="GW1035" s="46"/>
      <c r="GX1035" s="46"/>
      <c r="GY1035" s="46"/>
      <c r="GZ1035" s="46"/>
      <c r="HA1035" s="46"/>
      <c r="HB1035" s="46"/>
      <c r="HC1035" s="46"/>
      <c r="HD1035" s="46"/>
      <c r="HE1035" s="46"/>
      <c r="HF1035" s="46"/>
      <c r="HG1035" s="46"/>
      <c r="HH1035" s="46"/>
      <c r="HI1035" s="46"/>
      <c r="HJ1035" s="46"/>
      <c r="HK1035" s="46"/>
      <c r="HL1035" s="46"/>
      <c r="HM1035" s="46"/>
      <c r="HN1035" s="46"/>
      <c r="HO1035" s="46"/>
      <c r="HP1035" s="46"/>
      <c r="HQ1035" s="46"/>
      <c r="HR1035" s="46"/>
      <c r="HS1035" s="46"/>
      <c r="HT1035" s="46"/>
      <c r="HU1035" s="46"/>
      <c r="HV1035" s="46"/>
      <c r="HW1035" s="46"/>
      <c r="HX1035" s="46"/>
      <c r="HY1035" s="46"/>
      <c r="HZ1035" s="46"/>
      <c r="IA1035" s="46"/>
      <c r="IB1035" s="46"/>
      <c r="IC1035" s="46"/>
      <c r="ID1035" s="46"/>
      <c r="IE1035" s="46"/>
      <c r="IF1035" s="46"/>
      <c r="IG1035" s="46"/>
      <c r="IH1035" s="46"/>
      <c r="II1035" s="46"/>
      <c r="IJ1035" s="46"/>
      <c r="IK1035" s="46"/>
      <c r="IL1035" s="46"/>
      <c r="IM1035" s="46"/>
      <c r="IN1035" s="46"/>
      <c r="IO1035" s="46"/>
      <c r="IP1035" s="46"/>
      <c r="IQ1035" s="46"/>
      <c r="IR1035" s="46"/>
      <c r="IS1035" s="46"/>
      <c r="IT1035" s="46"/>
      <c r="IU1035" s="46"/>
      <c r="IV1035" s="46"/>
      <c r="IW1035" s="46"/>
      <c r="IX1035" s="46"/>
      <c r="IY1035" s="46"/>
      <c r="IZ1035" s="46"/>
      <c r="JA1035" s="46"/>
      <c r="JB1035" s="46"/>
      <c r="JC1035" s="46"/>
      <c r="JD1035" s="46"/>
      <c r="JE1035" s="46"/>
    </row>
    <row r="1036" spans="1:265" s="7" customFormat="1" ht="15" customHeight="1" thickBot="1" x14ac:dyDescent="0.25">
      <c r="A1036" s="790"/>
      <c r="B1036" s="73" t="s">
        <v>458</v>
      </c>
      <c r="C1036" s="113"/>
      <c r="D1036" s="892" t="s">
        <v>483</v>
      </c>
      <c r="E1036" s="900"/>
      <c r="F1036" s="472"/>
      <c r="G1036" s="473"/>
      <c r="H1036" s="186" t="s">
        <v>509</v>
      </c>
      <c r="I1036" s="186" t="s">
        <v>511</v>
      </c>
      <c r="J1036" s="1740" t="s">
        <v>1425</v>
      </c>
      <c r="K1036" s="229" t="s">
        <v>1732</v>
      </c>
      <c r="L1036" s="229"/>
      <c r="M1036" s="397"/>
      <c r="N1036" s="397"/>
      <c r="O1036" s="229"/>
      <c r="P1036" s="2159">
        <f t="shared" si="90"/>
        <v>0</v>
      </c>
      <c r="Q1036" s="297"/>
      <c r="R1036" s="298"/>
      <c r="S1036" s="298"/>
      <c r="T1036" s="298">
        <v>4</v>
      </c>
      <c r="U1036" s="298"/>
      <c r="V1036" s="298"/>
      <c r="W1036" s="299"/>
      <c r="X1036" s="72"/>
      <c r="Y1036" s="72"/>
      <c r="Z1036" s="63"/>
      <c r="AA1036" s="46"/>
      <c r="AB1036" s="46"/>
      <c r="AC1036" s="46" t="str">
        <f t="shared" si="89"/>
        <v/>
      </c>
      <c r="AD1036" s="46" t="s">
        <v>2077</v>
      </c>
      <c r="AE1036" s="46"/>
      <c r="AF1036" s="2111">
        <f t="shared" si="91"/>
        <v>0</v>
      </c>
      <c r="AG1036" s="2111">
        <f t="shared" si="92"/>
        <v>0</v>
      </c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  <c r="BP1036" s="46"/>
      <c r="BQ1036" s="46"/>
      <c r="BR1036" s="46"/>
      <c r="BS1036" s="46"/>
      <c r="BT1036" s="46"/>
      <c r="BU1036" s="46"/>
      <c r="BV1036" s="46"/>
      <c r="BW1036" s="46"/>
      <c r="BX1036" s="46"/>
      <c r="BY1036" s="46"/>
      <c r="BZ1036" s="46"/>
      <c r="CA1036" s="46"/>
      <c r="CB1036" s="46"/>
      <c r="CC1036" s="46"/>
      <c r="CD1036" s="46"/>
      <c r="CE1036" s="46"/>
      <c r="CF1036" s="46"/>
      <c r="CG1036" s="46"/>
      <c r="CH1036" s="46"/>
      <c r="CI1036" s="46"/>
      <c r="CJ1036" s="46"/>
      <c r="CK1036" s="46"/>
      <c r="CL1036" s="46"/>
      <c r="CM1036" s="46"/>
      <c r="CN1036" s="46"/>
      <c r="CO1036" s="46"/>
      <c r="CP1036" s="46"/>
      <c r="CQ1036" s="46"/>
      <c r="CR1036" s="46"/>
      <c r="CS1036" s="46"/>
      <c r="CT1036" s="46"/>
      <c r="CU1036" s="46"/>
      <c r="CV1036" s="46"/>
      <c r="CW1036" s="46"/>
      <c r="CX1036" s="46"/>
      <c r="CY1036" s="46"/>
      <c r="CZ1036" s="46"/>
      <c r="DA1036" s="46"/>
      <c r="DB1036" s="46"/>
      <c r="DC1036" s="46"/>
      <c r="DD1036" s="46"/>
      <c r="DE1036" s="46"/>
      <c r="DF1036" s="46"/>
      <c r="DG1036" s="46"/>
      <c r="DH1036" s="46"/>
      <c r="DI1036" s="46"/>
      <c r="DJ1036" s="46"/>
      <c r="DK1036" s="46"/>
      <c r="DL1036" s="46"/>
      <c r="DM1036" s="46"/>
      <c r="DN1036" s="46"/>
      <c r="DO1036" s="46"/>
      <c r="DP1036" s="46"/>
      <c r="DQ1036" s="46"/>
      <c r="DR1036" s="46"/>
      <c r="DS1036" s="46"/>
      <c r="DT1036" s="46"/>
      <c r="DU1036" s="46"/>
      <c r="DV1036" s="46"/>
      <c r="DW1036" s="46"/>
      <c r="DX1036" s="46"/>
      <c r="DY1036" s="46"/>
      <c r="DZ1036" s="46"/>
      <c r="EA1036" s="46"/>
      <c r="EB1036" s="46"/>
      <c r="EC1036" s="46"/>
      <c r="ED1036" s="46"/>
      <c r="EE1036" s="46"/>
      <c r="EF1036" s="46"/>
      <c r="EG1036" s="46"/>
      <c r="EH1036" s="46"/>
      <c r="EI1036" s="46"/>
      <c r="EJ1036" s="46"/>
      <c r="EK1036" s="46"/>
      <c r="EL1036" s="46"/>
      <c r="EM1036" s="46"/>
      <c r="EN1036" s="46"/>
      <c r="EO1036" s="46"/>
      <c r="EP1036" s="46"/>
      <c r="EQ1036" s="46"/>
      <c r="ER1036" s="46"/>
      <c r="ES1036" s="46"/>
      <c r="ET1036" s="46"/>
      <c r="EU1036" s="46"/>
      <c r="EV1036" s="46"/>
      <c r="EW1036" s="46"/>
      <c r="EX1036" s="46"/>
      <c r="EY1036" s="46"/>
      <c r="EZ1036" s="46"/>
      <c r="FA1036" s="46"/>
      <c r="FB1036" s="46"/>
      <c r="FC1036" s="46"/>
      <c r="FD1036" s="46"/>
      <c r="FE1036" s="46"/>
      <c r="FF1036" s="46"/>
      <c r="FG1036" s="46"/>
      <c r="FH1036" s="46"/>
      <c r="FI1036" s="46"/>
      <c r="FJ1036" s="46"/>
      <c r="FK1036" s="46"/>
      <c r="FL1036" s="46"/>
      <c r="FM1036" s="46"/>
      <c r="FN1036" s="46"/>
      <c r="FO1036" s="46"/>
      <c r="FP1036" s="46"/>
      <c r="FQ1036" s="46"/>
      <c r="FR1036" s="46"/>
      <c r="FS1036" s="46"/>
      <c r="FT1036" s="46"/>
      <c r="FU1036" s="46"/>
      <c r="FV1036" s="46"/>
      <c r="FW1036" s="46"/>
      <c r="FX1036" s="46"/>
      <c r="FY1036" s="46"/>
      <c r="FZ1036" s="46"/>
      <c r="GA1036" s="46"/>
      <c r="GB1036" s="46"/>
      <c r="GC1036" s="46"/>
      <c r="GD1036" s="46"/>
      <c r="GE1036" s="46"/>
      <c r="GF1036" s="46"/>
      <c r="GG1036" s="46"/>
      <c r="GH1036" s="46"/>
      <c r="GI1036" s="46"/>
      <c r="GJ1036" s="46"/>
      <c r="GK1036" s="46"/>
      <c r="GL1036" s="46"/>
      <c r="GM1036" s="46"/>
      <c r="GN1036" s="46"/>
      <c r="GO1036" s="46"/>
      <c r="GP1036" s="46"/>
      <c r="GQ1036" s="46"/>
      <c r="GR1036" s="46"/>
      <c r="GS1036" s="46"/>
      <c r="GT1036" s="46"/>
      <c r="GU1036" s="46"/>
      <c r="GV1036" s="46"/>
      <c r="GW1036" s="46"/>
      <c r="GX1036" s="46"/>
      <c r="GY1036" s="46"/>
      <c r="GZ1036" s="46"/>
      <c r="HA1036" s="46"/>
      <c r="HB1036" s="46"/>
      <c r="HC1036" s="46"/>
      <c r="HD1036" s="46"/>
      <c r="HE1036" s="46"/>
      <c r="HF1036" s="46"/>
      <c r="HG1036" s="46"/>
      <c r="HH1036" s="46"/>
      <c r="HI1036" s="46"/>
      <c r="HJ1036" s="46"/>
      <c r="HK1036" s="46"/>
      <c r="HL1036" s="46"/>
      <c r="HM1036" s="46"/>
      <c r="HN1036" s="46"/>
      <c r="HO1036" s="46"/>
      <c r="HP1036" s="46"/>
      <c r="HQ1036" s="46"/>
      <c r="HR1036" s="46"/>
      <c r="HS1036" s="46"/>
      <c r="HT1036" s="46"/>
      <c r="HU1036" s="46"/>
      <c r="HV1036" s="46"/>
      <c r="HW1036" s="46"/>
      <c r="HX1036" s="46"/>
      <c r="HY1036" s="46"/>
      <c r="HZ1036" s="46"/>
      <c r="IA1036" s="46"/>
      <c r="IB1036" s="46"/>
      <c r="IC1036" s="46"/>
      <c r="ID1036" s="46"/>
      <c r="IE1036" s="46"/>
      <c r="IF1036" s="46"/>
      <c r="IG1036" s="46"/>
      <c r="IH1036" s="46"/>
      <c r="II1036" s="46"/>
      <c r="IJ1036" s="46"/>
      <c r="IK1036" s="46"/>
      <c r="IL1036" s="46"/>
      <c r="IM1036" s="46"/>
      <c r="IN1036" s="46"/>
      <c r="IO1036" s="46"/>
      <c r="IP1036" s="46"/>
      <c r="IQ1036" s="46"/>
      <c r="IR1036" s="46"/>
      <c r="IS1036" s="46"/>
      <c r="IT1036" s="46"/>
      <c r="IU1036" s="46"/>
      <c r="IV1036" s="46"/>
      <c r="IW1036" s="46"/>
      <c r="IX1036" s="46"/>
      <c r="IY1036" s="46"/>
      <c r="IZ1036" s="46"/>
      <c r="JA1036" s="46"/>
      <c r="JB1036" s="46"/>
      <c r="JC1036" s="46"/>
      <c r="JD1036" s="46"/>
      <c r="JE1036" s="46"/>
    </row>
    <row r="1037" spans="1:265" s="7" customFormat="1" ht="15" customHeight="1" thickBot="1" x14ac:dyDescent="0.25">
      <c r="A1037" s="275"/>
      <c r="B1037" s="92" t="s">
        <v>458</v>
      </c>
      <c r="C1037" s="115"/>
      <c r="D1037" s="903" t="s">
        <v>483</v>
      </c>
      <c r="E1037" s="904"/>
      <c r="F1037" s="474"/>
      <c r="G1037" s="475"/>
      <c r="H1037" s="208" t="s">
        <v>509</v>
      </c>
      <c r="I1037" s="208" t="s">
        <v>511</v>
      </c>
      <c r="J1037" s="1762" t="s">
        <v>1424</v>
      </c>
      <c r="K1037" s="235" t="s">
        <v>1507</v>
      </c>
      <c r="L1037" s="235"/>
      <c r="M1037" s="524"/>
      <c r="N1037" s="524"/>
      <c r="O1037" s="235"/>
      <c r="P1037" s="2159">
        <f t="shared" si="90"/>
        <v>0</v>
      </c>
      <c r="Q1037" s="300"/>
      <c r="R1037" s="301"/>
      <c r="S1037" s="301"/>
      <c r="T1037" s="301"/>
      <c r="U1037" s="301"/>
      <c r="V1037" s="301"/>
      <c r="W1037" s="302">
        <v>3</v>
      </c>
      <c r="X1037" s="91">
        <f>SUM(Q1026:W1037)</f>
        <v>40</v>
      </c>
      <c r="Y1037" s="91">
        <f>SUM(Q1026:W1037)</f>
        <v>40</v>
      </c>
      <c r="Z1037" s="63"/>
      <c r="AA1037" s="46"/>
      <c r="AB1037" s="46"/>
      <c r="AC1037" s="46" t="str">
        <f t="shared" si="89"/>
        <v/>
      </c>
      <c r="AD1037" s="46"/>
      <c r="AE1037" s="46"/>
      <c r="AF1037" s="2111">
        <f t="shared" si="91"/>
        <v>0</v>
      </c>
      <c r="AG1037" s="2111">
        <f t="shared" si="92"/>
        <v>3</v>
      </c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  <c r="BP1037" s="46"/>
      <c r="BQ1037" s="46"/>
      <c r="BR1037" s="46"/>
      <c r="BS1037" s="46"/>
      <c r="BT1037" s="46"/>
      <c r="BU1037" s="46"/>
      <c r="BV1037" s="46"/>
      <c r="BW1037" s="46"/>
      <c r="BX1037" s="46"/>
      <c r="BY1037" s="46"/>
      <c r="BZ1037" s="46"/>
      <c r="CA1037" s="46"/>
      <c r="CB1037" s="46"/>
      <c r="CC1037" s="46"/>
      <c r="CD1037" s="46"/>
      <c r="CE1037" s="46"/>
      <c r="CF1037" s="46"/>
      <c r="CG1037" s="46"/>
      <c r="CH1037" s="46"/>
      <c r="CI1037" s="46"/>
      <c r="CJ1037" s="46"/>
      <c r="CK1037" s="46"/>
      <c r="CL1037" s="46"/>
      <c r="CM1037" s="46"/>
      <c r="CN1037" s="46"/>
      <c r="CO1037" s="46"/>
      <c r="CP1037" s="46"/>
      <c r="CQ1037" s="46"/>
      <c r="CR1037" s="46"/>
      <c r="CS1037" s="46"/>
      <c r="CT1037" s="46"/>
      <c r="CU1037" s="46"/>
      <c r="CV1037" s="46"/>
      <c r="CW1037" s="46"/>
      <c r="CX1037" s="46"/>
      <c r="CY1037" s="46"/>
      <c r="CZ1037" s="46"/>
      <c r="DA1037" s="46"/>
      <c r="DB1037" s="46"/>
      <c r="DC1037" s="46"/>
      <c r="DD1037" s="46"/>
      <c r="DE1037" s="46"/>
      <c r="DF1037" s="46"/>
      <c r="DG1037" s="46"/>
      <c r="DH1037" s="46"/>
      <c r="DI1037" s="46"/>
      <c r="DJ1037" s="46"/>
      <c r="DK1037" s="46"/>
      <c r="DL1037" s="46"/>
      <c r="DM1037" s="46"/>
      <c r="DN1037" s="46"/>
      <c r="DO1037" s="46"/>
      <c r="DP1037" s="46"/>
      <c r="DQ1037" s="46"/>
      <c r="DR1037" s="46"/>
      <c r="DS1037" s="46"/>
      <c r="DT1037" s="46"/>
      <c r="DU1037" s="46"/>
      <c r="DV1037" s="46"/>
      <c r="DW1037" s="46"/>
      <c r="DX1037" s="46"/>
      <c r="DY1037" s="46"/>
      <c r="DZ1037" s="46"/>
      <c r="EA1037" s="46"/>
      <c r="EB1037" s="46"/>
      <c r="EC1037" s="46"/>
      <c r="ED1037" s="46"/>
      <c r="EE1037" s="46"/>
      <c r="EF1037" s="46"/>
      <c r="EG1037" s="46"/>
      <c r="EH1037" s="46"/>
      <c r="EI1037" s="46"/>
      <c r="EJ1037" s="46"/>
      <c r="EK1037" s="46"/>
      <c r="EL1037" s="46"/>
      <c r="EM1037" s="46"/>
      <c r="EN1037" s="46"/>
      <c r="EO1037" s="46"/>
      <c r="EP1037" s="46"/>
      <c r="EQ1037" s="46"/>
      <c r="ER1037" s="46"/>
      <c r="ES1037" s="46"/>
      <c r="ET1037" s="46"/>
      <c r="EU1037" s="46"/>
      <c r="EV1037" s="46"/>
      <c r="EW1037" s="46"/>
      <c r="EX1037" s="46"/>
      <c r="EY1037" s="46"/>
      <c r="EZ1037" s="46"/>
      <c r="FA1037" s="46"/>
      <c r="FB1037" s="46"/>
      <c r="FC1037" s="46"/>
      <c r="FD1037" s="46"/>
      <c r="FE1037" s="46"/>
      <c r="FF1037" s="46"/>
      <c r="FG1037" s="46"/>
      <c r="FH1037" s="46"/>
      <c r="FI1037" s="46"/>
      <c r="FJ1037" s="46"/>
      <c r="FK1037" s="46"/>
      <c r="FL1037" s="46"/>
      <c r="FM1037" s="46"/>
      <c r="FN1037" s="46"/>
      <c r="FO1037" s="46"/>
      <c r="FP1037" s="46"/>
      <c r="FQ1037" s="46"/>
      <c r="FR1037" s="46"/>
      <c r="FS1037" s="46"/>
      <c r="FT1037" s="46"/>
      <c r="FU1037" s="46"/>
      <c r="FV1037" s="46"/>
      <c r="FW1037" s="46"/>
      <c r="FX1037" s="46"/>
      <c r="FY1037" s="46"/>
      <c r="FZ1037" s="46"/>
      <c r="GA1037" s="46"/>
      <c r="GB1037" s="46"/>
      <c r="GC1037" s="46"/>
      <c r="GD1037" s="46"/>
      <c r="GE1037" s="46"/>
      <c r="GF1037" s="46"/>
      <c r="GG1037" s="46"/>
      <c r="GH1037" s="46"/>
      <c r="GI1037" s="46"/>
      <c r="GJ1037" s="46"/>
      <c r="GK1037" s="46"/>
      <c r="GL1037" s="46"/>
      <c r="GM1037" s="46"/>
      <c r="GN1037" s="46"/>
      <c r="GO1037" s="46"/>
      <c r="GP1037" s="46"/>
      <c r="GQ1037" s="46"/>
      <c r="GR1037" s="46"/>
      <c r="GS1037" s="46"/>
      <c r="GT1037" s="46"/>
      <c r="GU1037" s="46"/>
      <c r="GV1037" s="46"/>
      <c r="GW1037" s="46"/>
      <c r="GX1037" s="46"/>
      <c r="GY1037" s="46"/>
      <c r="GZ1037" s="46"/>
      <c r="HA1037" s="46"/>
      <c r="HB1037" s="46"/>
      <c r="HC1037" s="46"/>
      <c r="HD1037" s="46"/>
      <c r="HE1037" s="46"/>
      <c r="HF1037" s="46"/>
      <c r="HG1037" s="46"/>
      <c r="HH1037" s="46"/>
      <c r="HI1037" s="46"/>
      <c r="HJ1037" s="46"/>
      <c r="HK1037" s="46"/>
      <c r="HL1037" s="46"/>
      <c r="HM1037" s="46"/>
      <c r="HN1037" s="46"/>
      <c r="HO1037" s="46"/>
      <c r="HP1037" s="46"/>
      <c r="HQ1037" s="46"/>
      <c r="HR1037" s="46"/>
      <c r="HS1037" s="46"/>
      <c r="HT1037" s="46"/>
      <c r="HU1037" s="46"/>
      <c r="HV1037" s="46"/>
      <c r="HW1037" s="46"/>
      <c r="HX1037" s="46"/>
      <c r="HY1037" s="46"/>
      <c r="HZ1037" s="46"/>
      <c r="IA1037" s="46"/>
      <c r="IB1037" s="46"/>
      <c r="IC1037" s="46"/>
      <c r="ID1037" s="46"/>
      <c r="IE1037" s="46"/>
      <c r="IF1037" s="46"/>
      <c r="IG1037" s="46"/>
      <c r="IH1037" s="46"/>
      <c r="II1037" s="46"/>
      <c r="IJ1037" s="46"/>
      <c r="IK1037" s="46"/>
      <c r="IL1037" s="46"/>
      <c r="IM1037" s="46"/>
      <c r="IN1037" s="46"/>
      <c r="IO1037" s="46"/>
      <c r="IP1037" s="46"/>
      <c r="IQ1037" s="46"/>
      <c r="IR1037" s="46"/>
      <c r="IS1037" s="46"/>
      <c r="IT1037" s="46"/>
      <c r="IU1037" s="46"/>
      <c r="IV1037" s="46"/>
      <c r="IW1037" s="46"/>
      <c r="IX1037" s="46"/>
      <c r="IY1037" s="46"/>
      <c r="IZ1037" s="46"/>
      <c r="JA1037" s="46"/>
      <c r="JB1037" s="46"/>
      <c r="JC1037" s="46"/>
      <c r="JD1037" s="46"/>
      <c r="JE1037" s="46"/>
    </row>
    <row r="1038" spans="1:265" s="7" customFormat="1" ht="15" customHeight="1" thickBot="1" x14ac:dyDescent="0.25">
      <c r="A1038" s="273">
        <f>+A1026+1</f>
        <v>109</v>
      </c>
      <c r="B1038" s="630" t="s">
        <v>233</v>
      </c>
      <c r="C1038" s="111" t="s">
        <v>35</v>
      </c>
      <c r="D1038" s="882" t="s">
        <v>234</v>
      </c>
      <c r="E1038" s="861" t="s">
        <v>88</v>
      </c>
      <c r="F1038" s="435" t="s">
        <v>235</v>
      </c>
      <c r="G1038" s="436" t="s">
        <v>236</v>
      </c>
      <c r="H1038" s="202" t="s">
        <v>23</v>
      </c>
      <c r="I1038" s="202" t="s">
        <v>108</v>
      </c>
      <c r="J1038" s="202"/>
      <c r="K1038" s="224" t="s">
        <v>237</v>
      </c>
      <c r="L1038" s="224" t="s">
        <v>97</v>
      </c>
      <c r="M1038" s="398" t="s">
        <v>392</v>
      </c>
      <c r="N1038" s="398" t="s">
        <v>24</v>
      </c>
      <c r="O1038" s="224" t="s">
        <v>348</v>
      </c>
      <c r="P1038" s="2159">
        <f t="shared" si="90"/>
        <v>4</v>
      </c>
      <c r="Q1038" s="294">
        <v>4</v>
      </c>
      <c r="R1038" s="295"/>
      <c r="S1038" s="295"/>
      <c r="T1038" s="295"/>
      <c r="U1038" s="295"/>
      <c r="V1038" s="295"/>
      <c r="W1038" s="296"/>
      <c r="X1038" s="121"/>
      <c r="Y1038" s="121"/>
      <c r="Z1038" s="63" t="str">
        <f>C1038</f>
        <v>TC</v>
      </c>
      <c r="AA1038" s="46" t="s">
        <v>873</v>
      </c>
      <c r="AB1038" s="46" t="s">
        <v>881</v>
      </c>
      <c r="AC1038" s="46">
        <f t="shared" si="89"/>
        <v>16</v>
      </c>
      <c r="AD1038" s="46"/>
      <c r="AE1038" s="46"/>
      <c r="AF1038" s="2111">
        <f t="shared" si="91"/>
        <v>4</v>
      </c>
      <c r="AG1038" s="2111">
        <f t="shared" si="92"/>
        <v>0</v>
      </c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  <c r="BP1038" s="46"/>
      <c r="BQ1038" s="46"/>
      <c r="BR1038" s="46"/>
      <c r="BS1038" s="46"/>
      <c r="BT1038" s="46"/>
      <c r="BU1038" s="46"/>
      <c r="BV1038" s="46"/>
      <c r="BW1038" s="46"/>
      <c r="BX1038" s="46"/>
      <c r="BY1038" s="46"/>
      <c r="BZ1038" s="46"/>
      <c r="CA1038" s="46"/>
      <c r="CB1038" s="46"/>
      <c r="CC1038" s="46"/>
      <c r="CD1038" s="46"/>
      <c r="CE1038" s="46"/>
      <c r="CF1038" s="46"/>
      <c r="CG1038" s="46"/>
      <c r="CH1038" s="46"/>
      <c r="CI1038" s="46"/>
      <c r="CJ1038" s="46"/>
      <c r="CK1038" s="46"/>
      <c r="CL1038" s="46"/>
      <c r="CM1038" s="46"/>
      <c r="CN1038" s="46"/>
      <c r="CO1038" s="46"/>
      <c r="CP1038" s="46"/>
      <c r="CQ1038" s="46"/>
      <c r="CR1038" s="46"/>
      <c r="CS1038" s="46"/>
      <c r="CT1038" s="46"/>
      <c r="CU1038" s="46"/>
      <c r="CV1038" s="46"/>
      <c r="CW1038" s="46"/>
      <c r="CX1038" s="46"/>
      <c r="CY1038" s="46"/>
      <c r="CZ1038" s="46"/>
      <c r="DA1038" s="46"/>
      <c r="DB1038" s="46"/>
      <c r="DC1038" s="46"/>
      <c r="DD1038" s="46"/>
      <c r="DE1038" s="46"/>
      <c r="DF1038" s="46"/>
      <c r="DG1038" s="46"/>
      <c r="DH1038" s="46"/>
      <c r="DI1038" s="46"/>
      <c r="DJ1038" s="46"/>
      <c r="DK1038" s="46"/>
      <c r="DL1038" s="46"/>
      <c r="DM1038" s="46"/>
      <c r="DN1038" s="46"/>
      <c r="DO1038" s="46"/>
      <c r="DP1038" s="46"/>
      <c r="DQ1038" s="46"/>
      <c r="DR1038" s="46"/>
      <c r="DS1038" s="46"/>
      <c r="DT1038" s="46"/>
      <c r="DU1038" s="46"/>
      <c r="DV1038" s="46"/>
      <c r="DW1038" s="46"/>
      <c r="DX1038" s="46"/>
      <c r="DY1038" s="46"/>
      <c r="DZ1038" s="46"/>
      <c r="EA1038" s="46"/>
      <c r="EB1038" s="46"/>
      <c r="EC1038" s="46"/>
      <c r="ED1038" s="46"/>
      <c r="EE1038" s="46"/>
      <c r="EF1038" s="46"/>
      <c r="EG1038" s="46"/>
      <c r="EH1038" s="46"/>
      <c r="EI1038" s="46"/>
      <c r="EJ1038" s="46"/>
      <c r="EK1038" s="46"/>
      <c r="EL1038" s="46"/>
      <c r="EM1038" s="46"/>
      <c r="EN1038" s="46"/>
      <c r="EO1038" s="46"/>
      <c r="EP1038" s="46"/>
      <c r="EQ1038" s="46"/>
      <c r="ER1038" s="46"/>
      <c r="ES1038" s="46"/>
      <c r="ET1038" s="46"/>
      <c r="EU1038" s="46"/>
      <c r="EV1038" s="46"/>
      <c r="EW1038" s="46"/>
      <c r="EX1038" s="46"/>
      <c r="EY1038" s="46"/>
      <c r="EZ1038" s="46"/>
      <c r="FA1038" s="46"/>
      <c r="FB1038" s="46"/>
      <c r="FC1038" s="46"/>
      <c r="FD1038" s="46"/>
      <c r="FE1038" s="46"/>
      <c r="FF1038" s="46"/>
      <c r="FG1038" s="46"/>
      <c r="FH1038" s="46"/>
      <c r="FI1038" s="46"/>
      <c r="FJ1038" s="46"/>
      <c r="FK1038" s="46"/>
      <c r="FL1038" s="46"/>
      <c r="FM1038" s="46"/>
      <c r="FN1038" s="46"/>
      <c r="FO1038" s="46"/>
      <c r="FP1038" s="46"/>
      <c r="FQ1038" s="46"/>
      <c r="FR1038" s="46"/>
      <c r="FS1038" s="46"/>
      <c r="FT1038" s="46"/>
      <c r="FU1038" s="46"/>
      <c r="FV1038" s="46"/>
      <c r="FW1038" s="46"/>
      <c r="FX1038" s="46"/>
      <c r="FY1038" s="46"/>
      <c r="FZ1038" s="46"/>
      <c r="GA1038" s="46"/>
      <c r="GB1038" s="46"/>
      <c r="GC1038" s="46"/>
      <c r="GD1038" s="46"/>
      <c r="GE1038" s="46"/>
      <c r="GF1038" s="46"/>
      <c r="GG1038" s="46"/>
      <c r="GH1038" s="46"/>
      <c r="GI1038" s="46"/>
      <c r="GJ1038" s="46"/>
      <c r="GK1038" s="46"/>
      <c r="GL1038" s="46"/>
      <c r="GM1038" s="46"/>
      <c r="GN1038" s="46"/>
      <c r="GO1038" s="46"/>
      <c r="GP1038" s="46"/>
      <c r="GQ1038" s="46"/>
      <c r="GR1038" s="46"/>
      <c r="GS1038" s="46"/>
      <c r="GT1038" s="46"/>
      <c r="GU1038" s="46"/>
      <c r="GV1038" s="46"/>
      <c r="GW1038" s="46"/>
      <c r="GX1038" s="46"/>
      <c r="GY1038" s="46"/>
      <c r="GZ1038" s="46"/>
      <c r="HA1038" s="46"/>
      <c r="HB1038" s="46"/>
      <c r="HC1038" s="46"/>
      <c r="HD1038" s="46"/>
      <c r="HE1038" s="46"/>
      <c r="HF1038" s="46"/>
      <c r="HG1038" s="46"/>
      <c r="HH1038" s="46"/>
      <c r="HI1038" s="46"/>
      <c r="HJ1038" s="46"/>
      <c r="HK1038" s="46"/>
      <c r="HL1038" s="46"/>
      <c r="HM1038" s="46"/>
      <c r="HN1038" s="46"/>
      <c r="HO1038" s="46"/>
      <c r="HP1038" s="46"/>
      <c r="HQ1038" s="46"/>
      <c r="HR1038" s="46"/>
      <c r="HS1038" s="46"/>
      <c r="HT1038" s="46"/>
      <c r="HU1038" s="46"/>
      <c r="HV1038" s="46"/>
      <c r="HW1038" s="46"/>
      <c r="HX1038" s="46"/>
      <c r="HY1038" s="46"/>
      <c r="HZ1038" s="46"/>
      <c r="IA1038" s="46"/>
      <c r="IB1038" s="46"/>
      <c r="IC1038" s="46"/>
      <c r="ID1038" s="46"/>
      <c r="IE1038" s="46"/>
      <c r="IF1038" s="46"/>
      <c r="IG1038" s="46"/>
      <c r="IH1038" s="46"/>
      <c r="II1038" s="46"/>
      <c r="IJ1038" s="46"/>
      <c r="IK1038" s="46"/>
      <c r="IL1038" s="46"/>
      <c r="IM1038" s="46"/>
      <c r="IN1038" s="46"/>
      <c r="IO1038" s="46"/>
      <c r="IP1038" s="46"/>
      <c r="IQ1038" s="46"/>
      <c r="IR1038" s="46"/>
      <c r="IS1038" s="46"/>
      <c r="IT1038" s="46"/>
      <c r="IU1038" s="46"/>
      <c r="IV1038" s="46"/>
      <c r="IW1038" s="46"/>
      <c r="IX1038" s="46"/>
      <c r="IY1038" s="46"/>
      <c r="IZ1038" s="46"/>
      <c r="JA1038" s="46"/>
      <c r="JB1038" s="46"/>
      <c r="JC1038" s="46"/>
      <c r="JD1038" s="46"/>
      <c r="JE1038" s="46"/>
    </row>
    <row r="1039" spans="1:265" s="7" customFormat="1" ht="15" customHeight="1" thickBot="1" x14ac:dyDescent="0.25">
      <c r="A1039" s="790"/>
      <c r="B1039" s="73" t="s">
        <v>233</v>
      </c>
      <c r="C1039" s="74"/>
      <c r="D1039" s="862" t="s">
        <v>234</v>
      </c>
      <c r="E1039" s="905"/>
      <c r="F1039" s="437"/>
      <c r="G1039" s="438"/>
      <c r="H1039" s="178" t="s">
        <v>23</v>
      </c>
      <c r="I1039" s="178" t="s">
        <v>108</v>
      </c>
      <c r="J1039" s="178"/>
      <c r="K1039" s="212" t="s">
        <v>312</v>
      </c>
      <c r="L1039" s="212" t="s">
        <v>97</v>
      </c>
      <c r="M1039" s="501" t="s">
        <v>393</v>
      </c>
      <c r="N1039" s="501" t="s">
        <v>24</v>
      </c>
      <c r="O1039" s="212" t="s">
        <v>344</v>
      </c>
      <c r="P1039" s="2159">
        <f t="shared" si="90"/>
        <v>4</v>
      </c>
      <c r="Q1039" s="280">
        <v>4</v>
      </c>
      <c r="R1039" s="281"/>
      <c r="S1039" s="281"/>
      <c r="T1039" s="281"/>
      <c r="U1039" s="281"/>
      <c r="V1039" s="281"/>
      <c r="W1039" s="282"/>
      <c r="X1039" s="122"/>
      <c r="Y1039" s="122"/>
      <c r="Z1039" s="63"/>
      <c r="AA1039" s="46"/>
      <c r="AB1039" s="46"/>
      <c r="AC1039" s="46" t="str">
        <f t="shared" si="89"/>
        <v/>
      </c>
      <c r="AD1039" s="46"/>
      <c r="AE1039" s="46"/>
      <c r="AF1039" s="2111">
        <f t="shared" si="91"/>
        <v>4</v>
      </c>
      <c r="AG1039" s="2111">
        <f t="shared" si="92"/>
        <v>0</v>
      </c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  <c r="BP1039" s="46"/>
      <c r="BQ1039" s="46"/>
      <c r="BR1039" s="46"/>
      <c r="BS1039" s="46"/>
      <c r="BT1039" s="46"/>
      <c r="BU1039" s="46"/>
      <c r="BV1039" s="46"/>
      <c r="BW1039" s="46"/>
      <c r="BX1039" s="46"/>
      <c r="BY1039" s="46"/>
      <c r="BZ1039" s="46"/>
      <c r="CA1039" s="46"/>
      <c r="CB1039" s="46"/>
      <c r="CC1039" s="46"/>
      <c r="CD1039" s="46"/>
      <c r="CE1039" s="46"/>
      <c r="CF1039" s="46"/>
      <c r="CG1039" s="46"/>
      <c r="CH1039" s="46"/>
      <c r="CI1039" s="46"/>
      <c r="CJ1039" s="46"/>
      <c r="CK1039" s="46"/>
      <c r="CL1039" s="46"/>
      <c r="CM1039" s="46"/>
      <c r="CN1039" s="46"/>
      <c r="CO1039" s="46"/>
      <c r="CP1039" s="46"/>
      <c r="CQ1039" s="46"/>
      <c r="CR1039" s="46"/>
      <c r="CS1039" s="46"/>
      <c r="CT1039" s="46"/>
      <c r="CU1039" s="46"/>
      <c r="CV1039" s="46"/>
      <c r="CW1039" s="46"/>
      <c r="CX1039" s="46"/>
      <c r="CY1039" s="46"/>
      <c r="CZ1039" s="46"/>
      <c r="DA1039" s="46"/>
      <c r="DB1039" s="46"/>
      <c r="DC1039" s="46"/>
      <c r="DD1039" s="46"/>
      <c r="DE1039" s="46"/>
      <c r="DF1039" s="46"/>
      <c r="DG1039" s="46"/>
      <c r="DH1039" s="46"/>
      <c r="DI1039" s="46"/>
      <c r="DJ1039" s="46"/>
      <c r="DK1039" s="46"/>
      <c r="DL1039" s="46"/>
      <c r="DM1039" s="46"/>
      <c r="DN1039" s="46"/>
      <c r="DO1039" s="46"/>
      <c r="DP1039" s="46"/>
      <c r="DQ1039" s="46"/>
      <c r="DR1039" s="46"/>
      <c r="DS1039" s="46"/>
      <c r="DT1039" s="46"/>
      <c r="DU1039" s="46"/>
      <c r="DV1039" s="46"/>
      <c r="DW1039" s="46"/>
      <c r="DX1039" s="46"/>
      <c r="DY1039" s="46"/>
      <c r="DZ1039" s="46"/>
      <c r="EA1039" s="46"/>
      <c r="EB1039" s="46"/>
      <c r="EC1039" s="46"/>
      <c r="ED1039" s="46"/>
      <c r="EE1039" s="46"/>
      <c r="EF1039" s="46"/>
      <c r="EG1039" s="46"/>
      <c r="EH1039" s="46"/>
      <c r="EI1039" s="46"/>
      <c r="EJ1039" s="46"/>
      <c r="EK1039" s="46"/>
      <c r="EL1039" s="46"/>
      <c r="EM1039" s="46"/>
      <c r="EN1039" s="46"/>
      <c r="EO1039" s="46"/>
      <c r="EP1039" s="46"/>
      <c r="EQ1039" s="46"/>
      <c r="ER1039" s="46"/>
      <c r="ES1039" s="46"/>
      <c r="ET1039" s="46"/>
      <c r="EU1039" s="46"/>
      <c r="EV1039" s="46"/>
      <c r="EW1039" s="46"/>
      <c r="EX1039" s="46"/>
      <c r="EY1039" s="46"/>
      <c r="EZ1039" s="46"/>
      <c r="FA1039" s="46"/>
      <c r="FB1039" s="46"/>
      <c r="FC1039" s="46"/>
      <c r="FD1039" s="46"/>
      <c r="FE1039" s="46"/>
      <c r="FF1039" s="46"/>
      <c r="FG1039" s="46"/>
      <c r="FH1039" s="46"/>
      <c r="FI1039" s="46"/>
      <c r="FJ1039" s="46"/>
      <c r="FK1039" s="46"/>
      <c r="FL1039" s="46"/>
      <c r="FM1039" s="46"/>
      <c r="FN1039" s="46"/>
      <c r="FO1039" s="46"/>
      <c r="FP1039" s="46"/>
      <c r="FQ1039" s="46"/>
      <c r="FR1039" s="46"/>
      <c r="FS1039" s="46"/>
      <c r="FT1039" s="46"/>
      <c r="FU1039" s="46"/>
      <c r="FV1039" s="46"/>
      <c r="FW1039" s="46"/>
      <c r="FX1039" s="46"/>
      <c r="FY1039" s="46"/>
      <c r="FZ1039" s="46"/>
      <c r="GA1039" s="46"/>
      <c r="GB1039" s="46"/>
      <c r="GC1039" s="46"/>
      <c r="GD1039" s="46"/>
      <c r="GE1039" s="46"/>
      <c r="GF1039" s="46"/>
      <c r="GG1039" s="46"/>
      <c r="GH1039" s="46"/>
      <c r="GI1039" s="46"/>
      <c r="GJ1039" s="46"/>
      <c r="GK1039" s="46"/>
      <c r="GL1039" s="46"/>
      <c r="GM1039" s="46"/>
      <c r="GN1039" s="46"/>
      <c r="GO1039" s="46"/>
      <c r="GP1039" s="46"/>
      <c r="GQ1039" s="46"/>
      <c r="GR1039" s="46"/>
      <c r="GS1039" s="46"/>
      <c r="GT1039" s="46"/>
      <c r="GU1039" s="46"/>
      <c r="GV1039" s="46"/>
      <c r="GW1039" s="46"/>
      <c r="GX1039" s="46"/>
      <c r="GY1039" s="46"/>
      <c r="GZ1039" s="46"/>
      <c r="HA1039" s="46"/>
      <c r="HB1039" s="46"/>
      <c r="HC1039" s="46"/>
      <c r="HD1039" s="46"/>
      <c r="HE1039" s="46"/>
      <c r="HF1039" s="46"/>
      <c r="HG1039" s="46"/>
      <c r="HH1039" s="46"/>
      <c r="HI1039" s="46"/>
      <c r="HJ1039" s="46"/>
      <c r="HK1039" s="46"/>
      <c r="HL1039" s="46"/>
      <c r="HM1039" s="46"/>
      <c r="HN1039" s="46"/>
      <c r="HO1039" s="46"/>
      <c r="HP1039" s="46"/>
      <c r="HQ1039" s="46"/>
      <c r="HR1039" s="46"/>
      <c r="HS1039" s="46"/>
      <c r="HT1039" s="46"/>
      <c r="HU1039" s="46"/>
      <c r="HV1039" s="46"/>
      <c r="HW1039" s="46"/>
      <c r="HX1039" s="46"/>
      <c r="HY1039" s="46"/>
      <c r="HZ1039" s="46"/>
      <c r="IA1039" s="46"/>
      <c r="IB1039" s="46"/>
      <c r="IC1039" s="46"/>
      <c r="ID1039" s="46"/>
      <c r="IE1039" s="46"/>
      <c r="IF1039" s="46"/>
      <c r="IG1039" s="46"/>
      <c r="IH1039" s="46"/>
      <c r="II1039" s="46"/>
      <c r="IJ1039" s="46"/>
      <c r="IK1039" s="46"/>
      <c r="IL1039" s="46"/>
      <c r="IM1039" s="46"/>
      <c r="IN1039" s="46"/>
      <c r="IO1039" s="46"/>
      <c r="IP1039" s="46"/>
      <c r="IQ1039" s="46"/>
      <c r="IR1039" s="46"/>
      <c r="IS1039" s="46"/>
      <c r="IT1039" s="46"/>
      <c r="IU1039" s="46"/>
      <c r="IV1039" s="46"/>
      <c r="IW1039" s="46"/>
      <c r="IX1039" s="46"/>
      <c r="IY1039" s="46"/>
      <c r="IZ1039" s="46"/>
      <c r="JA1039" s="46"/>
      <c r="JB1039" s="46"/>
      <c r="JC1039" s="46"/>
      <c r="JD1039" s="46"/>
      <c r="JE1039" s="46"/>
    </row>
    <row r="1040" spans="1:265" s="7" customFormat="1" ht="15" customHeight="1" thickBot="1" x14ac:dyDescent="0.25">
      <c r="A1040" s="790"/>
      <c r="B1040" s="73" t="s">
        <v>233</v>
      </c>
      <c r="C1040" s="113"/>
      <c r="D1040" s="884" t="s">
        <v>234</v>
      </c>
      <c r="E1040" s="905"/>
      <c r="F1040" s="437"/>
      <c r="G1040" s="438"/>
      <c r="H1040" s="184" t="s">
        <v>23</v>
      </c>
      <c r="I1040" s="184" t="s">
        <v>108</v>
      </c>
      <c r="J1040" s="184"/>
      <c r="K1040" s="225" t="s">
        <v>313</v>
      </c>
      <c r="L1040" s="225" t="s">
        <v>97</v>
      </c>
      <c r="M1040" s="397" t="s">
        <v>1155</v>
      </c>
      <c r="N1040" s="397" t="s">
        <v>24</v>
      </c>
      <c r="O1040" s="225" t="s">
        <v>344</v>
      </c>
      <c r="P1040" s="2159">
        <f t="shared" si="90"/>
        <v>4</v>
      </c>
      <c r="Q1040" s="297">
        <v>4</v>
      </c>
      <c r="R1040" s="298"/>
      <c r="S1040" s="298"/>
      <c r="T1040" s="298"/>
      <c r="U1040" s="298"/>
      <c r="V1040" s="298"/>
      <c r="W1040" s="299"/>
      <c r="X1040" s="122"/>
      <c r="Y1040" s="122"/>
      <c r="Z1040" s="63"/>
      <c r="AA1040" s="46"/>
      <c r="AB1040" s="46"/>
      <c r="AC1040" s="46" t="str">
        <f t="shared" si="89"/>
        <v/>
      </c>
      <c r="AD1040" s="46"/>
      <c r="AE1040" s="46"/>
      <c r="AF1040" s="2111">
        <f t="shared" si="91"/>
        <v>4</v>
      </c>
      <c r="AG1040" s="2111">
        <f t="shared" si="92"/>
        <v>0</v>
      </c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  <c r="BP1040" s="46"/>
      <c r="BQ1040" s="46"/>
      <c r="BR1040" s="46"/>
      <c r="BS1040" s="46"/>
      <c r="BT1040" s="46"/>
      <c r="BU1040" s="46"/>
      <c r="BV1040" s="46"/>
      <c r="BW1040" s="46"/>
      <c r="BX1040" s="46"/>
      <c r="BY1040" s="46"/>
      <c r="BZ1040" s="46"/>
      <c r="CA1040" s="46"/>
      <c r="CB1040" s="46"/>
      <c r="CC1040" s="46"/>
      <c r="CD1040" s="46"/>
      <c r="CE1040" s="46"/>
      <c r="CF1040" s="46"/>
      <c r="CG1040" s="46"/>
      <c r="CH1040" s="46"/>
      <c r="CI1040" s="46"/>
      <c r="CJ1040" s="46"/>
      <c r="CK1040" s="46"/>
      <c r="CL1040" s="46"/>
      <c r="CM1040" s="46"/>
      <c r="CN1040" s="46"/>
      <c r="CO1040" s="46"/>
      <c r="CP1040" s="46"/>
      <c r="CQ1040" s="46"/>
      <c r="CR1040" s="46"/>
      <c r="CS1040" s="46"/>
      <c r="CT1040" s="46"/>
      <c r="CU1040" s="46"/>
      <c r="CV1040" s="46"/>
      <c r="CW1040" s="46"/>
      <c r="CX1040" s="46"/>
      <c r="CY1040" s="46"/>
      <c r="CZ1040" s="46"/>
      <c r="DA1040" s="46"/>
      <c r="DB1040" s="46"/>
      <c r="DC1040" s="46"/>
      <c r="DD1040" s="46"/>
      <c r="DE1040" s="46"/>
      <c r="DF1040" s="46"/>
      <c r="DG1040" s="46"/>
      <c r="DH1040" s="46"/>
      <c r="DI1040" s="46"/>
      <c r="DJ1040" s="46"/>
      <c r="DK1040" s="46"/>
      <c r="DL1040" s="46"/>
      <c r="DM1040" s="46"/>
      <c r="DN1040" s="46"/>
      <c r="DO1040" s="46"/>
      <c r="DP1040" s="46"/>
      <c r="DQ1040" s="46"/>
      <c r="DR1040" s="46"/>
      <c r="DS1040" s="46"/>
      <c r="DT1040" s="46"/>
      <c r="DU1040" s="46"/>
      <c r="DV1040" s="46"/>
      <c r="DW1040" s="46"/>
      <c r="DX1040" s="46"/>
      <c r="DY1040" s="46"/>
      <c r="DZ1040" s="46"/>
      <c r="EA1040" s="46"/>
      <c r="EB1040" s="46"/>
      <c r="EC1040" s="46"/>
      <c r="ED1040" s="46"/>
      <c r="EE1040" s="46"/>
      <c r="EF1040" s="46"/>
      <c r="EG1040" s="46"/>
      <c r="EH1040" s="46"/>
      <c r="EI1040" s="46"/>
      <c r="EJ1040" s="46"/>
      <c r="EK1040" s="46"/>
      <c r="EL1040" s="46"/>
      <c r="EM1040" s="46"/>
      <c r="EN1040" s="46"/>
      <c r="EO1040" s="46"/>
      <c r="EP1040" s="46"/>
      <c r="EQ1040" s="46"/>
      <c r="ER1040" s="46"/>
      <c r="ES1040" s="46"/>
      <c r="ET1040" s="46"/>
      <c r="EU1040" s="46"/>
      <c r="EV1040" s="46"/>
      <c r="EW1040" s="46"/>
      <c r="EX1040" s="46"/>
      <c r="EY1040" s="46"/>
      <c r="EZ1040" s="46"/>
      <c r="FA1040" s="46"/>
      <c r="FB1040" s="46"/>
      <c r="FC1040" s="46"/>
      <c r="FD1040" s="46"/>
      <c r="FE1040" s="46"/>
      <c r="FF1040" s="46"/>
      <c r="FG1040" s="46"/>
      <c r="FH1040" s="46"/>
      <c r="FI1040" s="46"/>
      <c r="FJ1040" s="46"/>
      <c r="FK1040" s="46"/>
      <c r="FL1040" s="46"/>
      <c r="FM1040" s="46"/>
      <c r="FN1040" s="46"/>
      <c r="FO1040" s="46"/>
      <c r="FP1040" s="46"/>
      <c r="FQ1040" s="46"/>
      <c r="FR1040" s="46"/>
      <c r="FS1040" s="46"/>
      <c r="FT1040" s="46"/>
      <c r="FU1040" s="46"/>
      <c r="FV1040" s="46"/>
      <c r="FW1040" s="46"/>
      <c r="FX1040" s="46"/>
      <c r="FY1040" s="46"/>
      <c r="FZ1040" s="46"/>
      <c r="GA1040" s="46"/>
      <c r="GB1040" s="46"/>
      <c r="GC1040" s="46"/>
      <c r="GD1040" s="46"/>
      <c r="GE1040" s="46"/>
      <c r="GF1040" s="46"/>
      <c r="GG1040" s="46"/>
      <c r="GH1040" s="46"/>
      <c r="GI1040" s="46"/>
      <c r="GJ1040" s="46"/>
      <c r="GK1040" s="46"/>
      <c r="GL1040" s="46"/>
      <c r="GM1040" s="46"/>
      <c r="GN1040" s="46"/>
      <c r="GO1040" s="46"/>
      <c r="GP1040" s="46"/>
      <c r="GQ1040" s="46"/>
      <c r="GR1040" s="46"/>
      <c r="GS1040" s="46"/>
      <c r="GT1040" s="46"/>
      <c r="GU1040" s="46"/>
      <c r="GV1040" s="46"/>
      <c r="GW1040" s="46"/>
      <c r="GX1040" s="46"/>
      <c r="GY1040" s="46"/>
      <c r="GZ1040" s="46"/>
      <c r="HA1040" s="46"/>
      <c r="HB1040" s="46"/>
      <c r="HC1040" s="46"/>
      <c r="HD1040" s="46"/>
      <c r="HE1040" s="46"/>
      <c r="HF1040" s="46"/>
      <c r="HG1040" s="46"/>
      <c r="HH1040" s="46"/>
      <c r="HI1040" s="46"/>
      <c r="HJ1040" s="46"/>
      <c r="HK1040" s="46"/>
      <c r="HL1040" s="46"/>
      <c r="HM1040" s="46"/>
      <c r="HN1040" s="46"/>
      <c r="HO1040" s="46"/>
      <c r="HP1040" s="46"/>
      <c r="HQ1040" s="46"/>
      <c r="HR1040" s="46"/>
      <c r="HS1040" s="46"/>
      <c r="HT1040" s="46"/>
      <c r="HU1040" s="46"/>
      <c r="HV1040" s="46"/>
      <c r="HW1040" s="46"/>
      <c r="HX1040" s="46"/>
      <c r="HY1040" s="46"/>
      <c r="HZ1040" s="46"/>
      <c r="IA1040" s="46"/>
      <c r="IB1040" s="46"/>
      <c r="IC1040" s="46"/>
      <c r="ID1040" s="46"/>
      <c r="IE1040" s="46"/>
      <c r="IF1040" s="46"/>
      <c r="IG1040" s="46"/>
      <c r="IH1040" s="46"/>
      <c r="II1040" s="46"/>
      <c r="IJ1040" s="46"/>
      <c r="IK1040" s="46"/>
      <c r="IL1040" s="46"/>
      <c r="IM1040" s="46"/>
      <c r="IN1040" s="46"/>
      <c r="IO1040" s="46"/>
      <c r="IP1040" s="46"/>
      <c r="IQ1040" s="46"/>
      <c r="IR1040" s="46"/>
      <c r="IS1040" s="46"/>
      <c r="IT1040" s="46"/>
      <c r="IU1040" s="46"/>
      <c r="IV1040" s="46"/>
      <c r="IW1040" s="46"/>
      <c r="IX1040" s="46"/>
      <c r="IY1040" s="46"/>
      <c r="IZ1040" s="46"/>
      <c r="JA1040" s="46"/>
      <c r="JB1040" s="46"/>
      <c r="JC1040" s="46"/>
      <c r="JD1040" s="46"/>
      <c r="JE1040" s="46"/>
    </row>
    <row r="1041" spans="1:265" s="7" customFormat="1" ht="15" customHeight="1" thickBot="1" x14ac:dyDescent="0.25">
      <c r="A1041" s="790"/>
      <c r="B1041" s="73" t="s">
        <v>233</v>
      </c>
      <c r="C1041" s="113"/>
      <c r="D1041" s="884" t="s">
        <v>234</v>
      </c>
      <c r="E1041" s="905"/>
      <c r="F1041" s="437"/>
      <c r="G1041" s="438"/>
      <c r="H1041" s="184" t="s">
        <v>23</v>
      </c>
      <c r="I1041" s="184" t="s">
        <v>108</v>
      </c>
      <c r="J1041" s="184"/>
      <c r="K1041" s="225" t="s">
        <v>345</v>
      </c>
      <c r="L1041" s="225" t="s">
        <v>97</v>
      </c>
      <c r="M1041" s="397" t="s">
        <v>1125</v>
      </c>
      <c r="N1041" s="397" t="s">
        <v>24</v>
      </c>
      <c r="O1041" s="225" t="s">
        <v>348</v>
      </c>
      <c r="P1041" s="2159">
        <f t="shared" si="90"/>
        <v>3</v>
      </c>
      <c r="Q1041" s="297">
        <v>3</v>
      </c>
      <c r="R1041" s="298"/>
      <c r="S1041" s="298"/>
      <c r="T1041" s="298"/>
      <c r="U1041" s="298"/>
      <c r="V1041" s="298"/>
      <c r="W1041" s="299"/>
      <c r="X1041" s="122"/>
      <c r="Y1041" s="122"/>
      <c r="Z1041" s="63"/>
      <c r="AA1041" s="46"/>
      <c r="AB1041" s="46"/>
      <c r="AC1041" s="46" t="str">
        <f t="shared" si="89"/>
        <v/>
      </c>
      <c r="AD1041" s="46"/>
      <c r="AE1041" s="46"/>
      <c r="AF1041" s="2111">
        <f t="shared" si="91"/>
        <v>3</v>
      </c>
      <c r="AG1041" s="2111">
        <f t="shared" si="92"/>
        <v>0</v>
      </c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  <c r="BP1041" s="46"/>
      <c r="BQ1041" s="46"/>
      <c r="BR1041" s="46"/>
      <c r="BS1041" s="46"/>
      <c r="BT1041" s="46"/>
      <c r="BU1041" s="46"/>
      <c r="BV1041" s="46"/>
      <c r="BW1041" s="46"/>
      <c r="BX1041" s="46"/>
      <c r="BY1041" s="46"/>
      <c r="BZ1041" s="46"/>
      <c r="CA1041" s="46"/>
      <c r="CB1041" s="46"/>
      <c r="CC1041" s="46"/>
      <c r="CD1041" s="46"/>
      <c r="CE1041" s="46"/>
      <c r="CF1041" s="46"/>
      <c r="CG1041" s="46"/>
      <c r="CH1041" s="46"/>
      <c r="CI1041" s="46"/>
      <c r="CJ1041" s="46"/>
      <c r="CK1041" s="46"/>
      <c r="CL1041" s="46"/>
      <c r="CM1041" s="46"/>
      <c r="CN1041" s="46"/>
      <c r="CO1041" s="46"/>
      <c r="CP1041" s="46"/>
      <c r="CQ1041" s="46"/>
      <c r="CR1041" s="46"/>
      <c r="CS1041" s="46"/>
      <c r="CT1041" s="46"/>
      <c r="CU1041" s="46"/>
      <c r="CV1041" s="46"/>
      <c r="CW1041" s="46"/>
      <c r="CX1041" s="46"/>
      <c r="CY1041" s="46"/>
      <c r="CZ1041" s="46"/>
      <c r="DA1041" s="46"/>
      <c r="DB1041" s="46"/>
      <c r="DC1041" s="46"/>
      <c r="DD1041" s="46"/>
      <c r="DE1041" s="46"/>
      <c r="DF1041" s="46"/>
      <c r="DG1041" s="46"/>
      <c r="DH1041" s="46"/>
      <c r="DI1041" s="46"/>
      <c r="DJ1041" s="46"/>
      <c r="DK1041" s="46"/>
      <c r="DL1041" s="46"/>
      <c r="DM1041" s="46"/>
      <c r="DN1041" s="46"/>
      <c r="DO1041" s="46"/>
      <c r="DP1041" s="46"/>
      <c r="DQ1041" s="46"/>
      <c r="DR1041" s="46"/>
      <c r="DS1041" s="46"/>
      <c r="DT1041" s="46"/>
      <c r="DU1041" s="46"/>
      <c r="DV1041" s="46"/>
      <c r="DW1041" s="46"/>
      <c r="DX1041" s="46"/>
      <c r="DY1041" s="46"/>
      <c r="DZ1041" s="46"/>
      <c r="EA1041" s="46"/>
      <c r="EB1041" s="46"/>
      <c r="EC1041" s="46"/>
      <c r="ED1041" s="46"/>
      <c r="EE1041" s="46"/>
      <c r="EF1041" s="46"/>
      <c r="EG1041" s="46"/>
      <c r="EH1041" s="46"/>
      <c r="EI1041" s="46"/>
      <c r="EJ1041" s="46"/>
      <c r="EK1041" s="46"/>
      <c r="EL1041" s="46"/>
      <c r="EM1041" s="46"/>
      <c r="EN1041" s="46"/>
      <c r="EO1041" s="46"/>
      <c r="EP1041" s="46"/>
      <c r="EQ1041" s="46"/>
      <c r="ER1041" s="46"/>
      <c r="ES1041" s="46"/>
      <c r="ET1041" s="46"/>
      <c r="EU1041" s="46"/>
      <c r="EV1041" s="46"/>
      <c r="EW1041" s="46"/>
      <c r="EX1041" s="46"/>
      <c r="EY1041" s="46"/>
      <c r="EZ1041" s="46"/>
      <c r="FA1041" s="46"/>
      <c r="FB1041" s="46"/>
      <c r="FC1041" s="46"/>
      <c r="FD1041" s="46"/>
      <c r="FE1041" s="46"/>
      <c r="FF1041" s="46"/>
      <c r="FG1041" s="46"/>
      <c r="FH1041" s="46"/>
      <c r="FI1041" s="46"/>
      <c r="FJ1041" s="46"/>
      <c r="FK1041" s="46"/>
      <c r="FL1041" s="46"/>
      <c r="FM1041" s="46"/>
      <c r="FN1041" s="46"/>
      <c r="FO1041" s="46"/>
      <c r="FP1041" s="46"/>
      <c r="FQ1041" s="46"/>
      <c r="FR1041" s="46"/>
      <c r="FS1041" s="46"/>
      <c r="FT1041" s="46"/>
      <c r="FU1041" s="46"/>
      <c r="FV1041" s="46"/>
      <c r="FW1041" s="46"/>
      <c r="FX1041" s="46"/>
      <c r="FY1041" s="46"/>
      <c r="FZ1041" s="46"/>
      <c r="GA1041" s="46"/>
      <c r="GB1041" s="46"/>
      <c r="GC1041" s="46"/>
      <c r="GD1041" s="46"/>
      <c r="GE1041" s="46"/>
      <c r="GF1041" s="46"/>
      <c r="GG1041" s="46"/>
      <c r="GH1041" s="46"/>
      <c r="GI1041" s="46"/>
      <c r="GJ1041" s="46"/>
      <c r="GK1041" s="46"/>
      <c r="GL1041" s="46"/>
      <c r="GM1041" s="46"/>
      <c r="GN1041" s="46"/>
      <c r="GO1041" s="46"/>
      <c r="GP1041" s="46"/>
      <c r="GQ1041" s="46"/>
      <c r="GR1041" s="46"/>
      <c r="GS1041" s="46"/>
      <c r="GT1041" s="46"/>
      <c r="GU1041" s="46"/>
      <c r="GV1041" s="46"/>
      <c r="GW1041" s="46"/>
      <c r="GX1041" s="46"/>
      <c r="GY1041" s="46"/>
      <c r="GZ1041" s="46"/>
      <c r="HA1041" s="46"/>
      <c r="HB1041" s="46"/>
      <c r="HC1041" s="46"/>
      <c r="HD1041" s="46"/>
      <c r="HE1041" s="46"/>
      <c r="HF1041" s="46"/>
      <c r="HG1041" s="46"/>
      <c r="HH1041" s="46"/>
      <c r="HI1041" s="46"/>
      <c r="HJ1041" s="46"/>
      <c r="HK1041" s="46"/>
      <c r="HL1041" s="46"/>
      <c r="HM1041" s="46"/>
      <c r="HN1041" s="46"/>
      <c r="HO1041" s="46"/>
      <c r="HP1041" s="46"/>
      <c r="HQ1041" s="46"/>
      <c r="HR1041" s="46"/>
      <c r="HS1041" s="46"/>
      <c r="HT1041" s="46"/>
      <c r="HU1041" s="46"/>
      <c r="HV1041" s="46"/>
      <c r="HW1041" s="46"/>
      <c r="HX1041" s="46"/>
      <c r="HY1041" s="46"/>
      <c r="HZ1041" s="46"/>
      <c r="IA1041" s="46"/>
      <c r="IB1041" s="46"/>
      <c r="IC1041" s="46"/>
      <c r="ID1041" s="46"/>
      <c r="IE1041" s="46"/>
      <c r="IF1041" s="46"/>
      <c r="IG1041" s="46"/>
      <c r="IH1041" s="46"/>
      <c r="II1041" s="46"/>
      <c r="IJ1041" s="46"/>
      <c r="IK1041" s="46"/>
      <c r="IL1041" s="46"/>
      <c r="IM1041" s="46"/>
      <c r="IN1041" s="46"/>
      <c r="IO1041" s="46"/>
      <c r="IP1041" s="46"/>
      <c r="IQ1041" s="46"/>
      <c r="IR1041" s="46"/>
      <c r="IS1041" s="46"/>
      <c r="IT1041" s="46"/>
      <c r="IU1041" s="46"/>
      <c r="IV1041" s="46"/>
      <c r="IW1041" s="46"/>
      <c r="IX1041" s="46"/>
      <c r="IY1041" s="46"/>
      <c r="IZ1041" s="46"/>
      <c r="JA1041" s="46"/>
      <c r="JB1041" s="46"/>
      <c r="JC1041" s="46"/>
      <c r="JD1041" s="46"/>
      <c r="JE1041" s="46"/>
    </row>
    <row r="1042" spans="1:265" s="7" customFormat="1" ht="15" customHeight="1" thickBot="1" x14ac:dyDescent="0.25">
      <c r="A1042" s="790"/>
      <c r="B1042" s="73" t="s">
        <v>233</v>
      </c>
      <c r="C1042" s="113"/>
      <c r="D1042" s="884" t="s">
        <v>234</v>
      </c>
      <c r="E1042" s="905"/>
      <c r="F1042" s="437"/>
      <c r="G1042" s="438"/>
      <c r="H1042" s="184" t="s">
        <v>23</v>
      </c>
      <c r="I1042" s="184" t="s">
        <v>104</v>
      </c>
      <c r="J1042" s="184"/>
      <c r="K1042" s="225" t="s">
        <v>1351</v>
      </c>
      <c r="L1042" s="225" t="s">
        <v>97</v>
      </c>
      <c r="M1042" s="397" t="s">
        <v>1155</v>
      </c>
      <c r="N1042" s="397" t="s">
        <v>24</v>
      </c>
      <c r="O1042" s="225" t="s">
        <v>344</v>
      </c>
      <c r="P1042" s="2159">
        <f t="shared" si="90"/>
        <v>2</v>
      </c>
      <c r="Q1042" s="297">
        <v>1</v>
      </c>
      <c r="R1042" s="298">
        <v>1</v>
      </c>
      <c r="S1042" s="298"/>
      <c r="T1042" s="298"/>
      <c r="U1042" s="298"/>
      <c r="V1042" s="298"/>
      <c r="W1042" s="299"/>
      <c r="X1042" s="122"/>
      <c r="Y1042" s="122"/>
      <c r="Z1042" s="63"/>
      <c r="AA1042" s="46"/>
      <c r="AB1042" s="46"/>
      <c r="AC1042" s="46" t="str">
        <f t="shared" si="89"/>
        <v/>
      </c>
      <c r="AD1042" s="46"/>
      <c r="AE1042" s="46"/>
      <c r="AF1042" s="2111">
        <f t="shared" si="91"/>
        <v>2</v>
      </c>
      <c r="AG1042" s="2111">
        <f t="shared" si="92"/>
        <v>0</v>
      </c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  <c r="BP1042" s="46"/>
      <c r="BQ1042" s="46"/>
      <c r="BR1042" s="46"/>
      <c r="BS1042" s="46"/>
      <c r="BT1042" s="46"/>
      <c r="BU1042" s="46"/>
      <c r="BV1042" s="46"/>
      <c r="BW1042" s="46"/>
      <c r="BX1042" s="46"/>
      <c r="BY1042" s="46"/>
      <c r="BZ1042" s="46"/>
      <c r="CA1042" s="46"/>
      <c r="CB1042" s="46"/>
      <c r="CC1042" s="46"/>
      <c r="CD1042" s="46"/>
      <c r="CE1042" s="46"/>
      <c r="CF1042" s="46"/>
      <c r="CG1042" s="46"/>
      <c r="CH1042" s="46"/>
      <c r="CI1042" s="46"/>
      <c r="CJ1042" s="46"/>
      <c r="CK1042" s="46"/>
      <c r="CL1042" s="46"/>
      <c r="CM1042" s="46"/>
      <c r="CN1042" s="46"/>
      <c r="CO1042" s="46"/>
      <c r="CP1042" s="46"/>
      <c r="CQ1042" s="46"/>
      <c r="CR1042" s="46"/>
      <c r="CS1042" s="46"/>
      <c r="CT1042" s="46"/>
      <c r="CU1042" s="46"/>
      <c r="CV1042" s="46"/>
      <c r="CW1042" s="46"/>
      <c r="CX1042" s="46"/>
      <c r="CY1042" s="46"/>
      <c r="CZ1042" s="46"/>
      <c r="DA1042" s="46"/>
      <c r="DB1042" s="46"/>
      <c r="DC1042" s="46"/>
      <c r="DD1042" s="46"/>
      <c r="DE1042" s="46"/>
      <c r="DF1042" s="46"/>
      <c r="DG1042" s="46"/>
      <c r="DH1042" s="46"/>
      <c r="DI1042" s="46"/>
      <c r="DJ1042" s="46"/>
      <c r="DK1042" s="46"/>
      <c r="DL1042" s="46"/>
      <c r="DM1042" s="46"/>
      <c r="DN1042" s="46"/>
      <c r="DO1042" s="46"/>
      <c r="DP1042" s="46"/>
      <c r="DQ1042" s="46"/>
      <c r="DR1042" s="46"/>
      <c r="DS1042" s="46"/>
      <c r="DT1042" s="46"/>
      <c r="DU1042" s="46"/>
      <c r="DV1042" s="46"/>
      <c r="DW1042" s="46"/>
      <c r="DX1042" s="46"/>
      <c r="DY1042" s="46"/>
      <c r="DZ1042" s="46"/>
      <c r="EA1042" s="46"/>
      <c r="EB1042" s="46"/>
      <c r="EC1042" s="46"/>
      <c r="ED1042" s="46"/>
      <c r="EE1042" s="46"/>
      <c r="EF1042" s="46"/>
      <c r="EG1042" s="46"/>
      <c r="EH1042" s="46"/>
      <c r="EI1042" s="46"/>
      <c r="EJ1042" s="46"/>
      <c r="EK1042" s="46"/>
      <c r="EL1042" s="46"/>
      <c r="EM1042" s="46"/>
      <c r="EN1042" s="46"/>
      <c r="EO1042" s="46"/>
      <c r="EP1042" s="46"/>
      <c r="EQ1042" s="46"/>
      <c r="ER1042" s="46"/>
      <c r="ES1042" s="46"/>
      <c r="ET1042" s="46"/>
      <c r="EU1042" s="46"/>
      <c r="EV1042" s="46"/>
      <c r="EW1042" s="46"/>
      <c r="EX1042" s="46"/>
      <c r="EY1042" s="46"/>
      <c r="EZ1042" s="46"/>
      <c r="FA1042" s="46"/>
      <c r="FB1042" s="46"/>
      <c r="FC1042" s="46"/>
      <c r="FD1042" s="46"/>
      <c r="FE1042" s="46"/>
      <c r="FF1042" s="46"/>
      <c r="FG1042" s="46"/>
      <c r="FH1042" s="46"/>
      <c r="FI1042" s="46"/>
      <c r="FJ1042" s="46"/>
      <c r="FK1042" s="46"/>
      <c r="FL1042" s="46"/>
      <c r="FM1042" s="46"/>
      <c r="FN1042" s="46"/>
      <c r="FO1042" s="46"/>
      <c r="FP1042" s="46"/>
      <c r="FQ1042" s="46"/>
      <c r="FR1042" s="46"/>
      <c r="FS1042" s="46"/>
      <c r="FT1042" s="46"/>
      <c r="FU1042" s="46"/>
      <c r="FV1042" s="46"/>
      <c r="FW1042" s="46"/>
      <c r="FX1042" s="46"/>
      <c r="FY1042" s="46"/>
      <c r="FZ1042" s="46"/>
      <c r="GA1042" s="46"/>
      <c r="GB1042" s="46"/>
      <c r="GC1042" s="46"/>
      <c r="GD1042" s="46"/>
      <c r="GE1042" s="46"/>
      <c r="GF1042" s="46"/>
      <c r="GG1042" s="46"/>
      <c r="GH1042" s="46"/>
      <c r="GI1042" s="46"/>
      <c r="GJ1042" s="46"/>
      <c r="GK1042" s="46"/>
      <c r="GL1042" s="46"/>
      <c r="GM1042" s="46"/>
      <c r="GN1042" s="46"/>
      <c r="GO1042" s="46"/>
      <c r="GP1042" s="46"/>
      <c r="GQ1042" s="46"/>
      <c r="GR1042" s="46"/>
      <c r="GS1042" s="46"/>
      <c r="GT1042" s="46"/>
      <c r="GU1042" s="46"/>
      <c r="GV1042" s="46"/>
      <c r="GW1042" s="46"/>
      <c r="GX1042" s="46"/>
      <c r="GY1042" s="46"/>
      <c r="GZ1042" s="46"/>
      <c r="HA1042" s="46"/>
      <c r="HB1042" s="46"/>
      <c r="HC1042" s="46"/>
      <c r="HD1042" s="46"/>
      <c r="HE1042" s="46"/>
      <c r="HF1042" s="46"/>
      <c r="HG1042" s="46"/>
      <c r="HH1042" s="46"/>
      <c r="HI1042" s="46"/>
      <c r="HJ1042" s="46"/>
      <c r="HK1042" s="46"/>
      <c r="HL1042" s="46"/>
      <c r="HM1042" s="46"/>
      <c r="HN1042" s="46"/>
      <c r="HO1042" s="46"/>
      <c r="HP1042" s="46"/>
      <c r="HQ1042" s="46"/>
      <c r="HR1042" s="46"/>
      <c r="HS1042" s="46"/>
      <c r="HT1042" s="46"/>
      <c r="HU1042" s="46"/>
      <c r="HV1042" s="46"/>
      <c r="HW1042" s="46"/>
      <c r="HX1042" s="46"/>
      <c r="HY1042" s="46"/>
      <c r="HZ1042" s="46"/>
      <c r="IA1042" s="46"/>
      <c r="IB1042" s="46"/>
      <c r="IC1042" s="46"/>
      <c r="ID1042" s="46"/>
      <c r="IE1042" s="46"/>
      <c r="IF1042" s="46"/>
      <c r="IG1042" s="46"/>
      <c r="IH1042" s="46"/>
      <c r="II1042" s="46"/>
      <c r="IJ1042" s="46"/>
      <c r="IK1042" s="46"/>
      <c r="IL1042" s="46"/>
      <c r="IM1042" s="46"/>
      <c r="IN1042" s="46"/>
      <c r="IO1042" s="46"/>
      <c r="IP1042" s="46"/>
      <c r="IQ1042" s="46"/>
      <c r="IR1042" s="46"/>
      <c r="IS1042" s="46"/>
      <c r="IT1042" s="46"/>
      <c r="IU1042" s="46"/>
      <c r="IV1042" s="46"/>
      <c r="IW1042" s="46"/>
      <c r="IX1042" s="46"/>
      <c r="IY1042" s="46"/>
      <c r="IZ1042" s="46"/>
      <c r="JA1042" s="46"/>
      <c r="JB1042" s="46"/>
      <c r="JC1042" s="46"/>
      <c r="JD1042" s="46"/>
      <c r="JE1042" s="46"/>
    </row>
    <row r="1043" spans="1:265" s="7" customFormat="1" ht="15" customHeight="1" thickBot="1" x14ac:dyDescent="0.25">
      <c r="A1043" s="790"/>
      <c r="B1043" s="73" t="s">
        <v>233</v>
      </c>
      <c r="C1043" s="113"/>
      <c r="D1043" s="884" t="s">
        <v>234</v>
      </c>
      <c r="E1043" s="905"/>
      <c r="F1043" s="437"/>
      <c r="G1043" s="438"/>
      <c r="H1043" s="184" t="s">
        <v>23</v>
      </c>
      <c r="I1043" s="184" t="s">
        <v>108</v>
      </c>
      <c r="J1043" s="1756" t="s">
        <v>1424</v>
      </c>
      <c r="K1043" s="212" t="s">
        <v>1505</v>
      </c>
      <c r="L1043" s="225"/>
      <c r="M1043" s="397"/>
      <c r="N1043" s="397"/>
      <c r="O1043" s="225"/>
      <c r="P1043" s="2159">
        <f t="shared" si="90"/>
        <v>0</v>
      </c>
      <c r="Q1043" s="297"/>
      <c r="R1043" s="298"/>
      <c r="S1043" s="298">
        <v>5</v>
      </c>
      <c r="T1043" s="298"/>
      <c r="U1043" s="298"/>
      <c r="V1043" s="298"/>
      <c r="W1043" s="299"/>
      <c r="X1043" s="122"/>
      <c r="Y1043" s="122"/>
      <c r="Z1043" s="63"/>
      <c r="AA1043" s="46"/>
      <c r="AB1043" s="46"/>
      <c r="AC1043" s="46" t="str">
        <f t="shared" si="89"/>
        <v/>
      </c>
      <c r="AD1043" s="46"/>
      <c r="AE1043" s="46"/>
      <c r="AF1043" s="2111">
        <f t="shared" si="91"/>
        <v>0</v>
      </c>
      <c r="AG1043" s="2111">
        <f t="shared" si="92"/>
        <v>5</v>
      </c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  <c r="BP1043" s="46"/>
      <c r="BQ1043" s="46"/>
      <c r="BR1043" s="46"/>
      <c r="BS1043" s="46"/>
      <c r="BT1043" s="46"/>
      <c r="BU1043" s="46"/>
      <c r="BV1043" s="46"/>
      <c r="BW1043" s="46"/>
      <c r="BX1043" s="46"/>
      <c r="BY1043" s="46"/>
      <c r="BZ1043" s="46"/>
      <c r="CA1043" s="46"/>
      <c r="CB1043" s="46"/>
      <c r="CC1043" s="46"/>
      <c r="CD1043" s="46"/>
      <c r="CE1043" s="46"/>
      <c r="CF1043" s="46"/>
      <c r="CG1043" s="46"/>
      <c r="CH1043" s="46"/>
      <c r="CI1043" s="46"/>
      <c r="CJ1043" s="46"/>
      <c r="CK1043" s="46"/>
      <c r="CL1043" s="46"/>
      <c r="CM1043" s="46"/>
      <c r="CN1043" s="46"/>
      <c r="CO1043" s="46"/>
      <c r="CP1043" s="46"/>
      <c r="CQ1043" s="46"/>
      <c r="CR1043" s="46"/>
      <c r="CS1043" s="46"/>
      <c r="CT1043" s="46"/>
      <c r="CU1043" s="46"/>
      <c r="CV1043" s="46"/>
      <c r="CW1043" s="46"/>
      <c r="CX1043" s="46"/>
      <c r="CY1043" s="46"/>
      <c r="CZ1043" s="46"/>
      <c r="DA1043" s="46"/>
      <c r="DB1043" s="46"/>
      <c r="DC1043" s="46"/>
      <c r="DD1043" s="46"/>
      <c r="DE1043" s="46"/>
      <c r="DF1043" s="46"/>
      <c r="DG1043" s="46"/>
      <c r="DH1043" s="46"/>
      <c r="DI1043" s="46"/>
      <c r="DJ1043" s="46"/>
      <c r="DK1043" s="46"/>
      <c r="DL1043" s="46"/>
      <c r="DM1043" s="46"/>
      <c r="DN1043" s="46"/>
      <c r="DO1043" s="46"/>
      <c r="DP1043" s="46"/>
      <c r="DQ1043" s="46"/>
      <c r="DR1043" s="46"/>
      <c r="DS1043" s="46"/>
      <c r="DT1043" s="46"/>
      <c r="DU1043" s="46"/>
      <c r="DV1043" s="46"/>
      <c r="DW1043" s="46"/>
      <c r="DX1043" s="46"/>
      <c r="DY1043" s="46"/>
      <c r="DZ1043" s="46"/>
      <c r="EA1043" s="46"/>
      <c r="EB1043" s="46"/>
      <c r="EC1043" s="46"/>
      <c r="ED1043" s="46"/>
      <c r="EE1043" s="46"/>
      <c r="EF1043" s="46"/>
      <c r="EG1043" s="46"/>
      <c r="EH1043" s="46"/>
      <c r="EI1043" s="46"/>
      <c r="EJ1043" s="46"/>
      <c r="EK1043" s="46"/>
      <c r="EL1043" s="46"/>
      <c r="EM1043" s="46"/>
      <c r="EN1043" s="46"/>
      <c r="EO1043" s="46"/>
      <c r="EP1043" s="46"/>
      <c r="EQ1043" s="46"/>
      <c r="ER1043" s="46"/>
      <c r="ES1043" s="46"/>
      <c r="ET1043" s="46"/>
      <c r="EU1043" s="46"/>
      <c r="EV1043" s="46"/>
      <c r="EW1043" s="46"/>
      <c r="EX1043" s="46"/>
      <c r="EY1043" s="46"/>
      <c r="EZ1043" s="46"/>
      <c r="FA1043" s="46"/>
      <c r="FB1043" s="46"/>
      <c r="FC1043" s="46"/>
      <c r="FD1043" s="46"/>
      <c r="FE1043" s="46"/>
      <c r="FF1043" s="46"/>
      <c r="FG1043" s="46"/>
      <c r="FH1043" s="46"/>
      <c r="FI1043" s="46"/>
      <c r="FJ1043" s="46"/>
      <c r="FK1043" s="46"/>
      <c r="FL1043" s="46"/>
      <c r="FM1043" s="46"/>
      <c r="FN1043" s="46"/>
      <c r="FO1043" s="46"/>
      <c r="FP1043" s="46"/>
      <c r="FQ1043" s="46"/>
      <c r="FR1043" s="46"/>
      <c r="FS1043" s="46"/>
      <c r="FT1043" s="46"/>
      <c r="FU1043" s="46"/>
      <c r="FV1043" s="46"/>
      <c r="FW1043" s="46"/>
      <c r="FX1043" s="46"/>
      <c r="FY1043" s="46"/>
      <c r="FZ1043" s="46"/>
      <c r="GA1043" s="46"/>
      <c r="GB1043" s="46"/>
      <c r="GC1043" s="46"/>
      <c r="GD1043" s="46"/>
      <c r="GE1043" s="46"/>
      <c r="GF1043" s="46"/>
      <c r="GG1043" s="46"/>
      <c r="GH1043" s="46"/>
      <c r="GI1043" s="46"/>
      <c r="GJ1043" s="46"/>
      <c r="GK1043" s="46"/>
      <c r="GL1043" s="46"/>
      <c r="GM1043" s="46"/>
      <c r="GN1043" s="46"/>
      <c r="GO1043" s="46"/>
      <c r="GP1043" s="46"/>
      <c r="GQ1043" s="46"/>
      <c r="GR1043" s="46"/>
      <c r="GS1043" s="46"/>
      <c r="GT1043" s="46"/>
      <c r="GU1043" s="46"/>
      <c r="GV1043" s="46"/>
      <c r="GW1043" s="46"/>
      <c r="GX1043" s="46"/>
      <c r="GY1043" s="46"/>
      <c r="GZ1043" s="46"/>
      <c r="HA1043" s="46"/>
      <c r="HB1043" s="46"/>
      <c r="HC1043" s="46"/>
      <c r="HD1043" s="46"/>
      <c r="HE1043" s="46"/>
      <c r="HF1043" s="46"/>
      <c r="HG1043" s="46"/>
      <c r="HH1043" s="46"/>
      <c r="HI1043" s="46"/>
      <c r="HJ1043" s="46"/>
      <c r="HK1043" s="46"/>
      <c r="HL1043" s="46"/>
      <c r="HM1043" s="46"/>
      <c r="HN1043" s="46"/>
      <c r="HO1043" s="46"/>
      <c r="HP1043" s="46"/>
      <c r="HQ1043" s="46"/>
      <c r="HR1043" s="46"/>
      <c r="HS1043" s="46"/>
      <c r="HT1043" s="46"/>
      <c r="HU1043" s="46"/>
      <c r="HV1043" s="46"/>
      <c r="HW1043" s="46"/>
      <c r="HX1043" s="46"/>
      <c r="HY1043" s="46"/>
      <c r="HZ1043" s="46"/>
      <c r="IA1043" s="46"/>
      <c r="IB1043" s="46"/>
      <c r="IC1043" s="46"/>
      <c r="ID1043" s="46"/>
      <c r="IE1043" s="46"/>
      <c r="IF1043" s="46"/>
      <c r="IG1043" s="46"/>
      <c r="IH1043" s="46"/>
      <c r="II1043" s="46"/>
      <c r="IJ1043" s="46"/>
      <c r="IK1043" s="46"/>
      <c r="IL1043" s="46"/>
      <c r="IM1043" s="46"/>
      <c r="IN1043" s="46"/>
      <c r="IO1043" s="46"/>
      <c r="IP1043" s="46"/>
      <c r="IQ1043" s="46"/>
      <c r="IR1043" s="46"/>
      <c r="IS1043" s="46"/>
      <c r="IT1043" s="46"/>
      <c r="IU1043" s="46"/>
      <c r="IV1043" s="46"/>
      <c r="IW1043" s="46"/>
      <c r="IX1043" s="46"/>
      <c r="IY1043" s="46"/>
      <c r="IZ1043" s="46"/>
      <c r="JA1043" s="46"/>
      <c r="JB1043" s="46"/>
      <c r="JC1043" s="46"/>
      <c r="JD1043" s="46"/>
      <c r="JE1043" s="46"/>
    </row>
    <row r="1044" spans="1:265" s="7" customFormat="1" ht="15" customHeight="1" thickBot="1" x14ac:dyDescent="0.25">
      <c r="A1044" s="790"/>
      <c r="B1044" s="73" t="s">
        <v>233</v>
      </c>
      <c r="C1044" s="113"/>
      <c r="D1044" s="884" t="s">
        <v>234</v>
      </c>
      <c r="E1044" s="905"/>
      <c r="F1044" s="437"/>
      <c r="G1044" s="438"/>
      <c r="H1044" s="184" t="s">
        <v>23</v>
      </c>
      <c r="I1044" s="184" t="s">
        <v>108</v>
      </c>
      <c r="J1044" s="1756" t="s">
        <v>1424</v>
      </c>
      <c r="K1044" s="212" t="s">
        <v>1506</v>
      </c>
      <c r="L1044" s="225"/>
      <c r="M1044" s="397"/>
      <c r="N1044" s="397"/>
      <c r="O1044" s="225"/>
      <c r="P1044" s="2159">
        <f t="shared" si="90"/>
        <v>0</v>
      </c>
      <c r="Q1044" s="297"/>
      <c r="R1044" s="298"/>
      <c r="S1044" s="298">
        <v>3</v>
      </c>
      <c r="T1044" s="298"/>
      <c r="U1044" s="298"/>
      <c r="V1044" s="298"/>
      <c r="W1044" s="299"/>
      <c r="X1044" s="122"/>
      <c r="Y1044" s="122"/>
      <c r="Z1044" s="63"/>
      <c r="AA1044" s="46"/>
      <c r="AB1044" s="46"/>
      <c r="AC1044" s="46" t="str">
        <f t="shared" si="89"/>
        <v/>
      </c>
      <c r="AD1044" s="46"/>
      <c r="AE1044" s="46"/>
      <c r="AF1044" s="2111">
        <f t="shared" si="91"/>
        <v>0</v>
      </c>
      <c r="AG1044" s="2111">
        <f t="shared" si="92"/>
        <v>3</v>
      </c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  <c r="BP1044" s="46"/>
      <c r="BQ1044" s="46"/>
      <c r="BR1044" s="46"/>
      <c r="BS1044" s="46"/>
      <c r="BT1044" s="46"/>
      <c r="BU1044" s="46"/>
      <c r="BV1044" s="46"/>
      <c r="BW1044" s="46"/>
      <c r="BX1044" s="46"/>
      <c r="BY1044" s="46"/>
      <c r="BZ1044" s="46"/>
      <c r="CA1044" s="46"/>
      <c r="CB1044" s="46"/>
      <c r="CC1044" s="46"/>
      <c r="CD1044" s="46"/>
      <c r="CE1044" s="46"/>
      <c r="CF1044" s="46"/>
      <c r="CG1044" s="46"/>
      <c r="CH1044" s="46"/>
      <c r="CI1044" s="46"/>
      <c r="CJ1044" s="46"/>
      <c r="CK1044" s="46"/>
      <c r="CL1044" s="46"/>
      <c r="CM1044" s="46"/>
      <c r="CN1044" s="46"/>
      <c r="CO1044" s="46"/>
      <c r="CP1044" s="46"/>
      <c r="CQ1044" s="46"/>
      <c r="CR1044" s="46"/>
      <c r="CS1044" s="46"/>
      <c r="CT1044" s="46"/>
      <c r="CU1044" s="46"/>
      <c r="CV1044" s="46"/>
      <c r="CW1044" s="46"/>
      <c r="CX1044" s="46"/>
      <c r="CY1044" s="46"/>
      <c r="CZ1044" s="46"/>
      <c r="DA1044" s="46"/>
      <c r="DB1044" s="46"/>
      <c r="DC1044" s="46"/>
      <c r="DD1044" s="46"/>
      <c r="DE1044" s="46"/>
      <c r="DF1044" s="46"/>
      <c r="DG1044" s="46"/>
      <c r="DH1044" s="46"/>
      <c r="DI1044" s="46"/>
      <c r="DJ1044" s="46"/>
      <c r="DK1044" s="46"/>
      <c r="DL1044" s="46"/>
      <c r="DM1044" s="46"/>
      <c r="DN1044" s="46"/>
      <c r="DO1044" s="46"/>
      <c r="DP1044" s="46"/>
      <c r="DQ1044" s="46"/>
      <c r="DR1044" s="46"/>
      <c r="DS1044" s="46"/>
      <c r="DT1044" s="46"/>
      <c r="DU1044" s="46"/>
      <c r="DV1044" s="46"/>
      <c r="DW1044" s="46"/>
      <c r="DX1044" s="46"/>
      <c r="DY1044" s="46"/>
      <c r="DZ1044" s="46"/>
      <c r="EA1044" s="46"/>
      <c r="EB1044" s="46"/>
      <c r="EC1044" s="46"/>
      <c r="ED1044" s="46"/>
      <c r="EE1044" s="46"/>
      <c r="EF1044" s="46"/>
      <c r="EG1044" s="46"/>
      <c r="EH1044" s="46"/>
      <c r="EI1044" s="46"/>
      <c r="EJ1044" s="46"/>
      <c r="EK1044" s="46"/>
      <c r="EL1044" s="46"/>
      <c r="EM1044" s="46"/>
      <c r="EN1044" s="46"/>
      <c r="EO1044" s="46"/>
      <c r="EP1044" s="46"/>
      <c r="EQ1044" s="46"/>
      <c r="ER1044" s="46"/>
      <c r="ES1044" s="46"/>
      <c r="ET1044" s="46"/>
      <c r="EU1044" s="46"/>
      <c r="EV1044" s="46"/>
      <c r="EW1044" s="46"/>
      <c r="EX1044" s="46"/>
      <c r="EY1044" s="46"/>
      <c r="EZ1044" s="46"/>
      <c r="FA1044" s="46"/>
      <c r="FB1044" s="46"/>
      <c r="FC1044" s="46"/>
      <c r="FD1044" s="46"/>
      <c r="FE1044" s="46"/>
      <c r="FF1044" s="46"/>
      <c r="FG1044" s="46"/>
      <c r="FH1044" s="46"/>
      <c r="FI1044" s="46"/>
      <c r="FJ1044" s="46"/>
      <c r="FK1044" s="46"/>
      <c r="FL1044" s="46"/>
      <c r="FM1044" s="46"/>
      <c r="FN1044" s="46"/>
      <c r="FO1044" s="46"/>
      <c r="FP1044" s="46"/>
      <c r="FQ1044" s="46"/>
      <c r="FR1044" s="46"/>
      <c r="FS1044" s="46"/>
      <c r="FT1044" s="46"/>
      <c r="FU1044" s="46"/>
      <c r="FV1044" s="46"/>
      <c r="FW1044" s="46"/>
      <c r="FX1044" s="46"/>
      <c r="FY1044" s="46"/>
      <c r="FZ1044" s="46"/>
      <c r="GA1044" s="46"/>
      <c r="GB1044" s="46"/>
      <c r="GC1044" s="46"/>
      <c r="GD1044" s="46"/>
      <c r="GE1044" s="46"/>
      <c r="GF1044" s="46"/>
      <c r="GG1044" s="46"/>
      <c r="GH1044" s="46"/>
      <c r="GI1044" s="46"/>
      <c r="GJ1044" s="46"/>
      <c r="GK1044" s="46"/>
      <c r="GL1044" s="46"/>
      <c r="GM1044" s="46"/>
      <c r="GN1044" s="46"/>
      <c r="GO1044" s="46"/>
      <c r="GP1044" s="46"/>
      <c r="GQ1044" s="46"/>
      <c r="GR1044" s="46"/>
      <c r="GS1044" s="46"/>
      <c r="GT1044" s="46"/>
      <c r="GU1044" s="46"/>
      <c r="GV1044" s="46"/>
      <c r="GW1044" s="46"/>
      <c r="GX1044" s="46"/>
      <c r="GY1044" s="46"/>
      <c r="GZ1044" s="46"/>
      <c r="HA1044" s="46"/>
      <c r="HB1044" s="46"/>
      <c r="HC1044" s="46"/>
      <c r="HD1044" s="46"/>
      <c r="HE1044" s="46"/>
      <c r="HF1044" s="46"/>
      <c r="HG1044" s="46"/>
      <c r="HH1044" s="46"/>
      <c r="HI1044" s="46"/>
      <c r="HJ1044" s="46"/>
      <c r="HK1044" s="46"/>
      <c r="HL1044" s="46"/>
      <c r="HM1044" s="46"/>
      <c r="HN1044" s="46"/>
      <c r="HO1044" s="46"/>
      <c r="HP1044" s="46"/>
      <c r="HQ1044" s="46"/>
      <c r="HR1044" s="46"/>
      <c r="HS1044" s="46"/>
      <c r="HT1044" s="46"/>
      <c r="HU1044" s="46"/>
      <c r="HV1044" s="46"/>
      <c r="HW1044" s="46"/>
      <c r="HX1044" s="46"/>
      <c r="HY1044" s="46"/>
      <c r="HZ1044" s="46"/>
      <c r="IA1044" s="46"/>
      <c r="IB1044" s="46"/>
      <c r="IC1044" s="46"/>
      <c r="ID1044" s="46"/>
      <c r="IE1044" s="46"/>
      <c r="IF1044" s="46"/>
      <c r="IG1044" s="46"/>
      <c r="IH1044" s="46"/>
      <c r="II1044" s="46"/>
      <c r="IJ1044" s="46"/>
      <c r="IK1044" s="46"/>
      <c r="IL1044" s="46"/>
      <c r="IM1044" s="46"/>
      <c r="IN1044" s="46"/>
      <c r="IO1044" s="46"/>
      <c r="IP1044" s="46"/>
      <c r="IQ1044" s="46"/>
      <c r="IR1044" s="46"/>
      <c r="IS1044" s="46"/>
      <c r="IT1044" s="46"/>
      <c r="IU1044" s="46"/>
      <c r="IV1044" s="46"/>
      <c r="IW1044" s="46"/>
      <c r="IX1044" s="46"/>
      <c r="IY1044" s="46"/>
      <c r="IZ1044" s="46"/>
      <c r="JA1044" s="46"/>
      <c r="JB1044" s="46"/>
      <c r="JC1044" s="46"/>
      <c r="JD1044" s="46"/>
      <c r="JE1044" s="46"/>
    </row>
    <row r="1045" spans="1:265" s="7" customFormat="1" ht="15" customHeight="1" thickBot="1" x14ac:dyDescent="0.25">
      <c r="A1045" s="790"/>
      <c r="B1045" s="73" t="s">
        <v>233</v>
      </c>
      <c r="C1045" s="113"/>
      <c r="D1045" s="884" t="s">
        <v>234</v>
      </c>
      <c r="E1045" s="905"/>
      <c r="F1045" s="437"/>
      <c r="G1045" s="438"/>
      <c r="H1045" s="184" t="s">
        <v>23</v>
      </c>
      <c r="I1045" s="184" t="s">
        <v>108</v>
      </c>
      <c r="J1045" s="1757" t="s">
        <v>1424</v>
      </c>
      <c r="K1045" s="225" t="s">
        <v>1507</v>
      </c>
      <c r="L1045" s="225"/>
      <c r="M1045" s="397"/>
      <c r="N1045" s="397"/>
      <c r="O1045" s="225"/>
      <c r="P1045" s="2159">
        <f t="shared" si="90"/>
        <v>0</v>
      </c>
      <c r="Q1045" s="297"/>
      <c r="R1045" s="298"/>
      <c r="S1045" s="298"/>
      <c r="T1045" s="298"/>
      <c r="U1045" s="298"/>
      <c r="V1045" s="298"/>
      <c r="W1045" s="299">
        <v>4</v>
      </c>
      <c r="X1045" s="122"/>
      <c r="Y1045" s="122"/>
      <c r="Z1045" s="63"/>
      <c r="AA1045" s="46"/>
      <c r="AB1045" s="46"/>
      <c r="AC1045" s="46" t="str">
        <f t="shared" si="89"/>
        <v/>
      </c>
      <c r="AD1045" s="46"/>
      <c r="AE1045" s="46"/>
      <c r="AF1045" s="2111">
        <f t="shared" si="91"/>
        <v>0</v>
      </c>
      <c r="AG1045" s="2111">
        <f t="shared" si="92"/>
        <v>4</v>
      </c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6"/>
      <c r="CG1045" s="46"/>
      <c r="CH1045" s="46"/>
      <c r="CI1045" s="46"/>
      <c r="CJ1045" s="46"/>
      <c r="CK1045" s="46"/>
      <c r="CL1045" s="46"/>
      <c r="CM1045" s="46"/>
      <c r="CN1045" s="46"/>
      <c r="CO1045" s="46"/>
      <c r="CP1045" s="46"/>
      <c r="CQ1045" s="46"/>
      <c r="CR1045" s="46"/>
      <c r="CS1045" s="46"/>
      <c r="CT1045" s="46"/>
      <c r="CU1045" s="46"/>
      <c r="CV1045" s="46"/>
      <c r="CW1045" s="46"/>
      <c r="CX1045" s="46"/>
      <c r="CY1045" s="46"/>
      <c r="CZ1045" s="46"/>
      <c r="DA1045" s="46"/>
      <c r="DB1045" s="46"/>
      <c r="DC1045" s="46"/>
      <c r="DD1045" s="46"/>
      <c r="DE1045" s="46"/>
      <c r="DF1045" s="46"/>
      <c r="DG1045" s="46"/>
      <c r="DH1045" s="46"/>
      <c r="DI1045" s="46"/>
      <c r="DJ1045" s="46"/>
      <c r="DK1045" s="46"/>
      <c r="DL1045" s="46"/>
      <c r="DM1045" s="46"/>
      <c r="DN1045" s="46"/>
      <c r="DO1045" s="46"/>
      <c r="DP1045" s="46"/>
      <c r="DQ1045" s="46"/>
      <c r="DR1045" s="46"/>
      <c r="DS1045" s="46"/>
      <c r="DT1045" s="46"/>
      <c r="DU1045" s="46"/>
      <c r="DV1045" s="46"/>
      <c r="DW1045" s="46"/>
      <c r="DX1045" s="46"/>
      <c r="DY1045" s="46"/>
      <c r="DZ1045" s="46"/>
      <c r="EA1045" s="46"/>
      <c r="EB1045" s="46"/>
      <c r="EC1045" s="46"/>
      <c r="ED1045" s="46"/>
      <c r="EE1045" s="46"/>
      <c r="EF1045" s="46"/>
      <c r="EG1045" s="46"/>
      <c r="EH1045" s="46"/>
      <c r="EI1045" s="46"/>
      <c r="EJ1045" s="46"/>
      <c r="EK1045" s="46"/>
      <c r="EL1045" s="46"/>
      <c r="EM1045" s="46"/>
      <c r="EN1045" s="46"/>
      <c r="EO1045" s="46"/>
      <c r="EP1045" s="46"/>
      <c r="EQ1045" s="46"/>
      <c r="ER1045" s="46"/>
      <c r="ES1045" s="46"/>
      <c r="ET1045" s="46"/>
      <c r="EU1045" s="46"/>
      <c r="EV1045" s="46"/>
      <c r="EW1045" s="46"/>
      <c r="EX1045" s="46"/>
      <c r="EY1045" s="46"/>
      <c r="EZ1045" s="46"/>
      <c r="FA1045" s="46"/>
      <c r="FB1045" s="46"/>
      <c r="FC1045" s="46"/>
      <c r="FD1045" s="46"/>
      <c r="FE1045" s="46"/>
      <c r="FF1045" s="46"/>
      <c r="FG1045" s="46"/>
      <c r="FH1045" s="46"/>
      <c r="FI1045" s="46"/>
      <c r="FJ1045" s="46"/>
      <c r="FK1045" s="46"/>
      <c r="FL1045" s="46"/>
      <c r="FM1045" s="46"/>
      <c r="FN1045" s="46"/>
      <c r="FO1045" s="46"/>
      <c r="FP1045" s="46"/>
      <c r="FQ1045" s="46"/>
      <c r="FR1045" s="46"/>
      <c r="FS1045" s="46"/>
      <c r="FT1045" s="46"/>
      <c r="FU1045" s="46"/>
      <c r="FV1045" s="46"/>
      <c r="FW1045" s="46"/>
      <c r="FX1045" s="46"/>
      <c r="FY1045" s="46"/>
      <c r="FZ1045" s="46"/>
      <c r="GA1045" s="46"/>
      <c r="GB1045" s="46"/>
      <c r="GC1045" s="46"/>
      <c r="GD1045" s="46"/>
      <c r="GE1045" s="46"/>
      <c r="GF1045" s="46"/>
      <c r="GG1045" s="46"/>
      <c r="GH1045" s="46"/>
      <c r="GI1045" s="46"/>
      <c r="GJ1045" s="46"/>
      <c r="GK1045" s="46"/>
      <c r="GL1045" s="46"/>
      <c r="GM1045" s="46"/>
      <c r="GN1045" s="46"/>
      <c r="GO1045" s="46"/>
      <c r="GP1045" s="46"/>
      <c r="GQ1045" s="46"/>
      <c r="GR1045" s="46"/>
      <c r="GS1045" s="46"/>
      <c r="GT1045" s="46"/>
      <c r="GU1045" s="46"/>
      <c r="GV1045" s="46"/>
      <c r="GW1045" s="46"/>
      <c r="GX1045" s="46"/>
      <c r="GY1045" s="46"/>
      <c r="GZ1045" s="46"/>
      <c r="HA1045" s="46"/>
      <c r="HB1045" s="46"/>
      <c r="HC1045" s="46"/>
      <c r="HD1045" s="46"/>
      <c r="HE1045" s="46"/>
      <c r="HF1045" s="46"/>
      <c r="HG1045" s="46"/>
      <c r="HH1045" s="46"/>
      <c r="HI1045" s="46"/>
      <c r="HJ1045" s="46"/>
      <c r="HK1045" s="46"/>
      <c r="HL1045" s="46"/>
      <c r="HM1045" s="46"/>
      <c r="HN1045" s="46"/>
      <c r="HO1045" s="46"/>
      <c r="HP1045" s="46"/>
      <c r="HQ1045" s="46"/>
      <c r="HR1045" s="46"/>
      <c r="HS1045" s="46"/>
      <c r="HT1045" s="46"/>
      <c r="HU1045" s="46"/>
      <c r="HV1045" s="46"/>
      <c r="HW1045" s="46"/>
      <c r="HX1045" s="46"/>
      <c r="HY1045" s="46"/>
      <c r="HZ1045" s="46"/>
      <c r="IA1045" s="46"/>
      <c r="IB1045" s="46"/>
      <c r="IC1045" s="46"/>
      <c r="ID1045" s="46"/>
      <c r="IE1045" s="46"/>
      <c r="IF1045" s="46"/>
      <c r="IG1045" s="46"/>
      <c r="IH1045" s="46"/>
      <c r="II1045" s="46"/>
      <c r="IJ1045" s="46"/>
      <c r="IK1045" s="46"/>
      <c r="IL1045" s="46"/>
      <c r="IM1045" s="46"/>
      <c r="IN1045" s="46"/>
      <c r="IO1045" s="46"/>
      <c r="IP1045" s="46"/>
      <c r="IQ1045" s="46"/>
      <c r="IR1045" s="46"/>
      <c r="IS1045" s="46"/>
      <c r="IT1045" s="46"/>
      <c r="IU1045" s="46"/>
      <c r="IV1045" s="46"/>
      <c r="IW1045" s="46"/>
      <c r="IX1045" s="46"/>
      <c r="IY1045" s="46"/>
      <c r="IZ1045" s="46"/>
      <c r="JA1045" s="46"/>
      <c r="JB1045" s="46"/>
      <c r="JC1045" s="46"/>
      <c r="JD1045" s="46"/>
      <c r="JE1045" s="46"/>
    </row>
    <row r="1046" spans="1:265" s="7" customFormat="1" ht="15" customHeight="1" thickBot="1" x14ac:dyDescent="0.25">
      <c r="A1046" s="790"/>
      <c r="B1046" s="73" t="s">
        <v>233</v>
      </c>
      <c r="C1046" s="113"/>
      <c r="D1046" s="884" t="s">
        <v>234</v>
      </c>
      <c r="E1046" s="905"/>
      <c r="F1046" s="437"/>
      <c r="G1046" s="438"/>
      <c r="H1046" s="184" t="s">
        <v>23</v>
      </c>
      <c r="I1046" s="184" t="s">
        <v>108</v>
      </c>
      <c r="J1046" s="1776" t="s">
        <v>1425</v>
      </c>
      <c r="K1046" s="225" t="s">
        <v>1710</v>
      </c>
      <c r="L1046" s="225"/>
      <c r="M1046" s="397"/>
      <c r="N1046" s="397"/>
      <c r="O1046" s="225"/>
      <c r="P1046" s="2159">
        <f t="shared" si="90"/>
        <v>0</v>
      </c>
      <c r="Q1046" s="297"/>
      <c r="R1046" s="298"/>
      <c r="S1046" s="298"/>
      <c r="T1046" s="298">
        <v>5</v>
      </c>
      <c r="U1046" s="298"/>
      <c r="V1046" s="298"/>
      <c r="W1046" s="299"/>
      <c r="X1046" s="122"/>
      <c r="Y1046" s="122"/>
      <c r="Z1046" s="63"/>
      <c r="AA1046" s="46"/>
      <c r="AB1046" s="46"/>
      <c r="AC1046" s="46" t="str">
        <f t="shared" si="89"/>
        <v/>
      </c>
      <c r="AD1046" s="46"/>
      <c r="AE1046" s="46"/>
      <c r="AF1046" s="2111">
        <f t="shared" si="91"/>
        <v>0</v>
      </c>
      <c r="AG1046" s="2111">
        <f t="shared" si="92"/>
        <v>0</v>
      </c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  <c r="BP1046" s="46"/>
      <c r="BQ1046" s="46"/>
      <c r="BR1046" s="46"/>
      <c r="BS1046" s="46"/>
      <c r="BT1046" s="46"/>
      <c r="BU1046" s="46"/>
      <c r="BV1046" s="46"/>
      <c r="BW1046" s="46"/>
      <c r="BX1046" s="46"/>
      <c r="BY1046" s="46"/>
      <c r="BZ1046" s="46"/>
      <c r="CA1046" s="46"/>
      <c r="CB1046" s="46"/>
      <c r="CC1046" s="46"/>
      <c r="CD1046" s="46"/>
      <c r="CE1046" s="46"/>
      <c r="CF1046" s="46"/>
      <c r="CG1046" s="46"/>
      <c r="CH1046" s="46"/>
      <c r="CI1046" s="46"/>
      <c r="CJ1046" s="46"/>
      <c r="CK1046" s="46"/>
      <c r="CL1046" s="46"/>
      <c r="CM1046" s="46"/>
      <c r="CN1046" s="46"/>
      <c r="CO1046" s="46"/>
      <c r="CP1046" s="46"/>
      <c r="CQ1046" s="46"/>
      <c r="CR1046" s="46"/>
      <c r="CS1046" s="46"/>
      <c r="CT1046" s="46"/>
      <c r="CU1046" s="46"/>
      <c r="CV1046" s="46"/>
      <c r="CW1046" s="46"/>
      <c r="CX1046" s="46"/>
      <c r="CY1046" s="46"/>
      <c r="CZ1046" s="46"/>
      <c r="DA1046" s="46"/>
      <c r="DB1046" s="46"/>
      <c r="DC1046" s="46"/>
      <c r="DD1046" s="46"/>
      <c r="DE1046" s="46"/>
      <c r="DF1046" s="46"/>
      <c r="DG1046" s="46"/>
      <c r="DH1046" s="46"/>
      <c r="DI1046" s="46"/>
      <c r="DJ1046" s="46"/>
      <c r="DK1046" s="46"/>
      <c r="DL1046" s="46"/>
      <c r="DM1046" s="46"/>
      <c r="DN1046" s="46"/>
      <c r="DO1046" s="46"/>
      <c r="DP1046" s="46"/>
      <c r="DQ1046" s="46"/>
      <c r="DR1046" s="46"/>
      <c r="DS1046" s="46"/>
      <c r="DT1046" s="46"/>
      <c r="DU1046" s="46"/>
      <c r="DV1046" s="46"/>
      <c r="DW1046" s="46"/>
      <c r="DX1046" s="46"/>
      <c r="DY1046" s="46"/>
      <c r="DZ1046" s="46"/>
      <c r="EA1046" s="46"/>
      <c r="EB1046" s="46"/>
      <c r="EC1046" s="46"/>
      <c r="ED1046" s="46"/>
      <c r="EE1046" s="46"/>
      <c r="EF1046" s="46"/>
      <c r="EG1046" s="46"/>
      <c r="EH1046" s="46"/>
      <c r="EI1046" s="46"/>
      <c r="EJ1046" s="46"/>
      <c r="EK1046" s="46"/>
      <c r="EL1046" s="46"/>
      <c r="EM1046" s="46"/>
      <c r="EN1046" s="46"/>
      <c r="EO1046" s="46"/>
      <c r="EP1046" s="46"/>
      <c r="EQ1046" s="46"/>
      <c r="ER1046" s="46"/>
      <c r="ES1046" s="46"/>
      <c r="ET1046" s="46"/>
      <c r="EU1046" s="46"/>
      <c r="EV1046" s="46"/>
      <c r="EW1046" s="46"/>
      <c r="EX1046" s="46"/>
      <c r="EY1046" s="46"/>
      <c r="EZ1046" s="46"/>
      <c r="FA1046" s="46"/>
      <c r="FB1046" s="46"/>
      <c r="FC1046" s="46"/>
      <c r="FD1046" s="46"/>
      <c r="FE1046" s="46"/>
      <c r="FF1046" s="46"/>
      <c r="FG1046" s="46"/>
      <c r="FH1046" s="46"/>
      <c r="FI1046" s="46"/>
      <c r="FJ1046" s="46"/>
      <c r="FK1046" s="46"/>
      <c r="FL1046" s="46"/>
      <c r="FM1046" s="46"/>
      <c r="FN1046" s="46"/>
      <c r="FO1046" s="46"/>
      <c r="FP1046" s="46"/>
      <c r="FQ1046" s="46"/>
      <c r="FR1046" s="46"/>
      <c r="FS1046" s="46"/>
      <c r="FT1046" s="46"/>
      <c r="FU1046" s="46"/>
      <c r="FV1046" s="46"/>
      <c r="FW1046" s="46"/>
      <c r="FX1046" s="46"/>
      <c r="FY1046" s="46"/>
      <c r="FZ1046" s="46"/>
      <c r="GA1046" s="46"/>
      <c r="GB1046" s="46"/>
      <c r="GC1046" s="46"/>
      <c r="GD1046" s="46"/>
      <c r="GE1046" s="46"/>
      <c r="GF1046" s="46"/>
      <c r="GG1046" s="46"/>
      <c r="GH1046" s="46"/>
      <c r="GI1046" s="46"/>
      <c r="GJ1046" s="46"/>
      <c r="GK1046" s="46"/>
      <c r="GL1046" s="46"/>
      <c r="GM1046" s="46"/>
      <c r="GN1046" s="46"/>
      <c r="GO1046" s="46"/>
      <c r="GP1046" s="46"/>
      <c r="GQ1046" s="46"/>
      <c r="GR1046" s="46"/>
      <c r="GS1046" s="46"/>
      <c r="GT1046" s="46"/>
      <c r="GU1046" s="46"/>
      <c r="GV1046" s="46"/>
      <c r="GW1046" s="46"/>
      <c r="GX1046" s="46"/>
      <c r="GY1046" s="46"/>
      <c r="GZ1046" s="46"/>
      <c r="HA1046" s="46"/>
      <c r="HB1046" s="46"/>
      <c r="HC1046" s="46"/>
      <c r="HD1046" s="46"/>
      <c r="HE1046" s="46"/>
      <c r="HF1046" s="46"/>
      <c r="HG1046" s="46"/>
      <c r="HH1046" s="46"/>
      <c r="HI1046" s="46"/>
      <c r="HJ1046" s="46"/>
      <c r="HK1046" s="46"/>
      <c r="HL1046" s="46"/>
      <c r="HM1046" s="46"/>
      <c r="HN1046" s="46"/>
      <c r="HO1046" s="46"/>
      <c r="HP1046" s="46"/>
      <c r="HQ1046" s="46"/>
      <c r="HR1046" s="46"/>
      <c r="HS1046" s="46"/>
      <c r="HT1046" s="46"/>
      <c r="HU1046" s="46"/>
      <c r="HV1046" s="46"/>
      <c r="HW1046" s="46"/>
      <c r="HX1046" s="46"/>
      <c r="HY1046" s="46"/>
      <c r="HZ1046" s="46"/>
      <c r="IA1046" s="46"/>
      <c r="IB1046" s="46"/>
      <c r="IC1046" s="46"/>
      <c r="ID1046" s="46"/>
      <c r="IE1046" s="46"/>
      <c r="IF1046" s="46"/>
      <c r="IG1046" s="46"/>
      <c r="IH1046" s="46"/>
      <c r="II1046" s="46"/>
      <c r="IJ1046" s="46"/>
      <c r="IK1046" s="46"/>
      <c r="IL1046" s="46"/>
      <c r="IM1046" s="46"/>
      <c r="IN1046" s="46"/>
      <c r="IO1046" s="46"/>
      <c r="IP1046" s="46"/>
      <c r="IQ1046" s="46"/>
      <c r="IR1046" s="46"/>
      <c r="IS1046" s="46"/>
      <c r="IT1046" s="46"/>
      <c r="IU1046" s="46"/>
      <c r="IV1046" s="46"/>
      <c r="IW1046" s="46"/>
      <c r="IX1046" s="46"/>
      <c r="IY1046" s="46"/>
      <c r="IZ1046" s="46"/>
      <c r="JA1046" s="46"/>
      <c r="JB1046" s="46"/>
      <c r="JC1046" s="46"/>
      <c r="JD1046" s="46"/>
      <c r="JE1046" s="46"/>
    </row>
    <row r="1047" spans="1:265" s="7" customFormat="1" ht="15" customHeight="1" thickBot="1" x14ac:dyDescent="0.25">
      <c r="A1047" s="275"/>
      <c r="B1047" s="92" t="s">
        <v>233</v>
      </c>
      <c r="C1047" s="115"/>
      <c r="D1047" s="886" t="s">
        <v>234</v>
      </c>
      <c r="E1047" s="906"/>
      <c r="F1047" s="439"/>
      <c r="G1047" s="440"/>
      <c r="H1047" s="203" t="s">
        <v>23</v>
      </c>
      <c r="I1047" s="203" t="s">
        <v>108</v>
      </c>
      <c r="J1047" s="1740" t="s">
        <v>1425</v>
      </c>
      <c r="K1047" s="404" t="s">
        <v>1732</v>
      </c>
      <c r="L1047" s="226"/>
      <c r="M1047" s="524"/>
      <c r="N1047" s="524"/>
      <c r="O1047" s="226"/>
      <c r="P1047" s="2159">
        <f t="shared" si="90"/>
        <v>0</v>
      </c>
      <c r="Q1047" s="300"/>
      <c r="R1047" s="301"/>
      <c r="S1047" s="301"/>
      <c r="T1047" s="301">
        <v>6</v>
      </c>
      <c r="U1047" s="301"/>
      <c r="V1047" s="301"/>
      <c r="W1047" s="302"/>
      <c r="X1047" s="124">
        <f>SUM(Q1038:W1047)</f>
        <v>40</v>
      </c>
      <c r="Y1047" s="124">
        <f>X1047</f>
        <v>40</v>
      </c>
      <c r="Z1047" s="63"/>
      <c r="AA1047" s="46"/>
      <c r="AB1047" s="46"/>
      <c r="AC1047" s="46" t="str">
        <f t="shared" si="89"/>
        <v/>
      </c>
      <c r="AD1047" s="46" t="s">
        <v>2077</v>
      </c>
      <c r="AE1047" s="46"/>
      <c r="AF1047" s="2111">
        <f t="shared" si="91"/>
        <v>0</v>
      </c>
      <c r="AG1047" s="2111">
        <f t="shared" si="92"/>
        <v>0</v>
      </c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  <c r="BP1047" s="46"/>
      <c r="BQ1047" s="46"/>
      <c r="BR1047" s="46"/>
      <c r="BS1047" s="46"/>
      <c r="BT1047" s="46"/>
      <c r="BU1047" s="46"/>
      <c r="BV1047" s="46"/>
      <c r="BW1047" s="46"/>
      <c r="BX1047" s="46"/>
      <c r="BY1047" s="46"/>
      <c r="BZ1047" s="46"/>
      <c r="CA1047" s="46"/>
      <c r="CB1047" s="46"/>
      <c r="CC1047" s="46"/>
      <c r="CD1047" s="46"/>
      <c r="CE1047" s="46"/>
      <c r="CF1047" s="46"/>
      <c r="CG1047" s="46"/>
      <c r="CH1047" s="46"/>
      <c r="CI1047" s="46"/>
      <c r="CJ1047" s="46"/>
      <c r="CK1047" s="46"/>
      <c r="CL1047" s="46"/>
      <c r="CM1047" s="46"/>
      <c r="CN1047" s="46"/>
      <c r="CO1047" s="46"/>
      <c r="CP1047" s="46"/>
      <c r="CQ1047" s="46"/>
      <c r="CR1047" s="46"/>
      <c r="CS1047" s="46"/>
      <c r="CT1047" s="46"/>
      <c r="CU1047" s="46"/>
      <c r="CV1047" s="46"/>
      <c r="CW1047" s="46"/>
      <c r="CX1047" s="46"/>
      <c r="CY1047" s="46"/>
      <c r="CZ1047" s="46"/>
      <c r="DA1047" s="46"/>
      <c r="DB1047" s="46"/>
      <c r="DC1047" s="46"/>
      <c r="DD1047" s="46"/>
      <c r="DE1047" s="46"/>
      <c r="DF1047" s="46"/>
      <c r="DG1047" s="46"/>
      <c r="DH1047" s="46"/>
      <c r="DI1047" s="46"/>
      <c r="DJ1047" s="46"/>
      <c r="DK1047" s="46"/>
      <c r="DL1047" s="46"/>
      <c r="DM1047" s="46"/>
      <c r="DN1047" s="46"/>
      <c r="DO1047" s="46"/>
      <c r="DP1047" s="46"/>
      <c r="DQ1047" s="46"/>
      <c r="DR1047" s="46"/>
      <c r="DS1047" s="46"/>
      <c r="DT1047" s="46"/>
      <c r="DU1047" s="46"/>
      <c r="DV1047" s="46"/>
      <c r="DW1047" s="46"/>
      <c r="DX1047" s="46"/>
      <c r="DY1047" s="46"/>
      <c r="DZ1047" s="46"/>
      <c r="EA1047" s="46"/>
      <c r="EB1047" s="46"/>
      <c r="EC1047" s="46"/>
      <c r="ED1047" s="46"/>
      <c r="EE1047" s="46"/>
      <c r="EF1047" s="46"/>
      <c r="EG1047" s="46"/>
      <c r="EH1047" s="46"/>
      <c r="EI1047" s="46"/>
      <c r="EJ1047" s="46"/>
      <c r="EK1047" s="46"/>
      <c r="EL1047" s="46"/>
      <c r="EM1047" s="46"/>
      <c r="EN1047" s="46"/>
      <c r="EO1047" s="46"/>
      <c r="EP1047" s="46"/>
      <c r="EQ1047" s="46"/>
      <c r="ER1047" s="46"/>
      <c r="ES1047" s="46"/>
      <c r="ET1047" s="46"/>
      <c r="EU1047" s="46"/>
      <c r="EV1047" s="46"/>
      <c r="EW1047" s="46"/>
      <c r="EX1047" s="46"/>
      <c r="EY1047" s="46"/>
      <c r="EZ1047" s="46"/>
      <c r="FA1047" s="46"/>
      <c r="FB1047" s="46"/>
      <c r="FC1047" s="46"/>
      <c r="FD1047" s="46"/>
      <c r="FE1047" s="46"/>
      <c r="FF1047" s="46"/>
      <c r="FG1047" s="46"/>
      <c r="FH1047" s="46"/>
      <c r="FI1047" s="46"/>
      <c r="FJ1047" s="46"/>
      <c r="FK1047" s="46"/>
      <c r="FL1047" s="46"/>
      <c r="FM1047" s="46"/>
      <c r="FN1047" s="46"/>
      <c r="FO1047" s="46"/>
      <c r="FP1047" s="46"/>
      <c r="FQ1047" s="46"/>
      <c r="FR1047" s="46"/>
      <c r="FS1047" s="46"/>
      <c r="FT1047" s="46"/>
      <c r="FU1047" s="46"/>
      <c r="FV1047" s="46"/>
      <c r="FW1047" s="46"/>
      <c r="FX1047" s="46"/>
      <c r="FY1047" s="46"/>
      <c r="FZ1047" s="46"/>
      <c r="GA1047" s="46"/>
      <c r="GB1047" s="46"/>
      <c r="GC1047" s="46"/>
      <c r="GD1047" s="46"/>
      <c r="GE1047" s="46"/>
      <c r="GF1047" s="46"/>
      <c r="GG1047" s="46"/>
      <c r="GH1047" s="46"/>
      <c r="GI1047" s="46"/>
      <c r="GJ1047" s="46"/>
      <c r="GK1047" s="46"/>
      <c r="GL1047" s="46"/>
      <c r="GM1047" s="46"/>
      <c r="GN1047" s="46"/>
      <c r="GO1047" s="46"/>
      <c r="GP1047" s="46"/>
      <c r="GQ1047" s="46"/>
      <c r="GR1047" s="46"/>
      <c r="GS1047" s="46"/>
      <c r="GT1047" s="46"/>
      <c r="GU1047" s="46"/>
      <c r="GV1047" s="46"/>
      <c r="GW1047" s="46"/>
      <c r="GX1047" s="46"/>
      <c r="GY1047" s="46"/>
      <c r="GZ1047" s="46"/>
      <c r="HA1047" s="46"/>
      <c r="HB1047" s="46"/>
      <c r="HC1047" s="46"/>
      <c r="HD1047" s="46"/>
      <c r="HE1047" s="46"/>
      <c r="HF1047" s="46"/>
      <c r="HG1047" s="46"/>
      <c r="HH1047" s="46"/>
      <c r="HI1047" s="46"/>
      <c r="HJ1047" s="46"/>
      <c r="HK1047" s="46"/>
      <c r="HL1047" s="46"/>
      <c r="HM1047" s="46"/>
      <c r="HN1047" s="46"/>
      <c r="HO1047" s="46"/>
      <c r="HP1047" s="46"/>
      <c r="HQ1047" s="46"/>
      <c r="HR1047" s="46"/>
      <c r="HS1047" s="46"/>
      <c r="HT1047" s="46"/>
      <c r="HU1047" s="46"/>
      <c r="HV1047" s="46"/>
      <c r="HW1047" s="46"/>
      <c r="HX1047" s="46"/>
      <c r="HY1047" s="46"/>
      <c r="HZ1047" s="46"/>
      <c r="IA1047" s="46"/>
      <c r="IB1047" s="46"/>
      <c r="IC1047" s="46"/>
      <c r="ID1047" s="46"/>
      <c r="IE1047" s="46"/>
      <c r="IF1047" s="46"/>
      <c r="IG1047" s="46"/>
      <c r="IH1047" s="46"/>
      <c r="II1047" s="46"/>
      <c r="IJ1047" s="46"/>
      <c r="IK1047" s="46"/>
      <c r="IL1047" s="46"/>
      <c r="IM1047" s="46"/>
      <c r="IN1047" s="46"/>
      <c r="IO1047" s="46"/>
      <c r="IP1047" s="46"/>
      <c r="IQ1047" s="46"/>
      <c r="IR1047" s="46"/>
      <c r="IS1047" s="46"/>
      <c r="IT1047" s="46"/>
      <c r="IU1047" s="46"/>
      <c r="IV1047" s="46"/>
      <c r="IW1047" s="46"/>
      <c r="IX1047" s="46"/>
      <c r="IY1047" s="46"/>
      <c r="IZ1047" s="46"/>
      <c r="JA1047" s="46"/>
      <c r="JB1047" s="46"/>
      <c r="JC1047" s="46"/>
      <c r="JD1047" s="46"/>
      <c r="JE1047" s="46"/>
    </row>
    <row r="1048" spans="1:265" s="7" customFormat="1" ht="15" customHeight="1" thickBot="1" x14ac:dyDescent="0.25">
      <c r="A1048" s="2039">
        <f>+A1038+1</f>
        <v>110</v>
      </c>
      <c r="B1048" s="630" t="s">
        <v>376</v>
      </c>
      <c r="C1048" s="116" t="s">
        <v>35</v>
      </c>
      <c r="D1048" s="868" t="s">
        <v>631</v>
      </c>
      <c r="E1048" s="842" t="s">
        <v>632</v>
      </c>
      <c r="F1048" s="459" t="s">
        <v>573</v>
      </c>
      <c r="G1048" s="460" t="s">
        <v>561</v>
      </c>
      <c r="H1048" s="199" t="s">
        <v>351</v>
      </c>
      <c r="I1048" s="199" t="s">
        <v>352</v>
      </c>
      <c r="J1048" s="199"/>
      <c r="K1048" s="218" t="s">
        <v>1203</v>
      </c>
      <c r="L1048" s="218" t="s">
        <v>401</v>
      </c>
      <c r="M1048" s="510">
        <v>2</v>
      </c>
      <c r="N1048" s="510" t="s">
        <v>24</v>
      </c>
      <c r="O1048" s="218" t="s">
        <v>403</v>
      </c>
      <c r="P1048" s="2159">
        <f t="shared" si="90"/>
        <v>3</v>
      </c>
      <c r="Q1048" s="322">
        <v>3</v>
      </c>
      <c r="R1048" s="2050"/>
      <c r="S1048" s="323"/>
      <c r="T1048" s="323"/>
      <c r="U1048" s="323"/>
      <c r="V1048" s="323"/>
      <c r="W1048" s="324"/>
      <c r="X1048" s="117"/>
      <c r="Y1048" s="117"/>
      <c r="Z1048" s="63" t="str">
        <f>C1048</f>
        <v>TC</v>
      </c>
      <c r="AA1048" s="46" t="s">
        <v>874</v>
      </c>
      <c r="AB1048" s="46" t="s">
        <v>881</v>
      </c>
      <c r="AC1048" s="46">
        <f t="shared" si="89"/>
        <v>15</v>
      </c>
      <c r="AD1048" s="46"/>
      <c r="AE1048" s="46"/>
      <c r="AF1048" s="2111">
        <f t="shared" si="91"/>
        <v>3</v>
      </c>
      <c r="AG1048" s="2111">
        <f t="shared" si="92"/>
        <v>0</v>
      </c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  <c r="BP1048" s="46"/>
      <c r="BQ1048" s="46"/>
      <c r="BR1048" s="46"/>
      <c r="BS1048" s="46"/>
      <c r="BT1048" s="46"/>
      <c r="BU1048" s="46"/>
      <c r="BV1048" s="46"/>
      <c r="BW1048" s="46"/>
      <c r="BX1048" s="46"/>
      <c r="BY1048" s="46"/>
      <c r="BZ1048" s="46"/>
      <c r="CA1048" s="46"/>
      <c r="CB1048" s="46"/>
      <c r="CC1048" s="46"/>
      <c r="CD1048" s="46"/>
      <c r="CE1048" s="46"/>
      <c r="CF1048" s="46"/>
      <c r="CG1048" s="46"/>
      <c r="CH1048" s="46"/>
      <c r="CI1048" s="46"/>
      <c r="CJ1048" s="46"/>
      <c r="CK1048" s="46"/>
      <c r="CL1048" s="46"/>
      <c r="CM1048" s="46"/>
      <c r="CN1048" s="46"/>
      <c r="CO1048" s="46"/>
      <c r="CP1048" s="46"/>
      <c r="CQ1048" s="46"/>
      <c r="CR1048" s="46"/>
      <c r="CS1048" s="46"/>
      <c r="CT1048" s="46"/>
      <c r="CU1048" s="46"/>
      <c r="CV1048" s="46"/>
      <c r="CW1048" s="46"/>
      <c r="CX1048" s="46"/>
      <c r="CY1048" s="46"/>
      <c r="CZ1048" s="46"/>
      <c r="DA1048" s="46"/>
      <c r="DB1048" s="46"/>
      <c r="DC1048" s="46"/>
      <c r="DD1048" s="46"/>
      <c r="DE1048" s="46"/>
      <c r="DF1048" s="46"/>
      <c r="DG1048" s="46"/>
      <c r="DH1048" s="46"/>
      <c r="DI1048" s="46"/>
      <c r="DJ1048" s="46"/>
      <c r="DK1048" s="46"/>
      <c r="DL1048" s="46"/>
      <c r="DM1048" s="46"/>
      <c r="DN1048" s="46"/>
      <c r="DO1048" s="46"/>
      <c r="DP1048" s="46"/>
      <c r="DQ1048" s="46"/>
      <c r="DR1048" s="46"/>
      <c r="DS1048" s="46"/>
      <c r="DT1048" s="46"/>
      <c r="DU1048" s="46"/>
      <c r="DV1048" s="46"/>
      <c r="DW1048" s="46"/>
      <c r="DX1048" s="46"/>
      <c r="DY1048" s="46"/>
      <c r="DZ1048" s="46"/>
      <c r="EA1048" s="46"/>
      <c r="EB1048" s="46"/>
      <c r="EC1048" s="46"/>
      <c r="ED1048" s="46"/>
      <c r="EE1048" s="46"/>
      <c r="EF1048" s="46"/>
      <c r="EG1048" s="46"/>
      <c r="EH1048" s="46"/>
      <c r="EI1048" s="46"/>
      <c r="EJ1048" s="46"/>
      <c r="EK1048" s="46"/>
      <c r="EL1048" s="46"/>
      <c r="EM1048" s="46"/>
      <c r="EN1048" s="46"/>
      <c r="EO1048" s="46"/>
      <c r="EP1048" s="46"/>
      <c r="EQ1048" s="46"/>
      <c r="ER1048" s="46"/>
      <c r="ES1048" s="46"/>
      <c r="ET1048" s="46"/>
      <c r="EU1048" s="46"/>
      <c r="EV1048" s="46"/>
      <c r="EW1048" s="46"/>
      <c r="EX1048" s="46"/>
      <c r="EY1048" s="46"/>
      <c r="EZ1048" s="46"/>
      <c r="FA1048" s="46"/>
      <c r="FB1048" s="46"/>
      <c r="FC1048" s="46"/>
      <c r="FD1048" s="46"/>
      <c r="FE1048" s="46"/>
      <c r="FF1048" s="46"/>
      <c r="FG1048" s="46"/>
      <c r="FH1048" s="46"/>
      <c r="FI1048" s="46"/>
      <c r="FJ1048" s="46"/>
      <c r="FK1048" s="46"/>
      <c r="FL1048" s="46"/>
      <c r="FM1048" s="46"/>
      <c r="FN1048" s="46"/>
      <c r="FO1048" s="46"/>
      <c r="FP1048" s="46"/>
      <c r="FQ1048" s="46"/>
      <c r="FR1048" s="46"/>
      <c r="FS1048" s="46"/>
      <c r="FT1048" s="46"/>
      <c r="FU1048" s="46"/>
      <c r="FV1048" s="46"/>
      <c r="FW1048" s="46"/>
      <c r="FX1048" s="46"/>
      <c r="FY1048" s="46"/>
      <c r="FZ1048" s="46"/>
      <c r="GA1048" s="46"/>
      <c r="GB1048" s="46"/>
      <c r="GC1048" s="46"/>
      <c r="GD1048" s="46"/>
      <c r="GE1048" s="46"/>
      <c r="GF1048" s="46"/>
      <c r="GG1048" s="46"/>
      <c r="GH1048" s="46"/>
      <c r="GI1048" s="46"/>
      <c r="GJ1048" s="46"/>
      <c r="GK1048" s="46"/>
      <c r="GL1048" s="46"/>
      <c r="GM1048" s="46"/>
      <c r="GN1048" s="46"/>
      <c r="GO1048" s="46"/>
      <c r="GP1048" s="46"/>
      <c r="GQ1048" s="46"/>
      <c r="GR1048" s="46"/>
      <c r="GS1048" s="46"/>
      <c r="GT1048" s="46"/>
      <c r="GU1048" s="46"/>
      <c r="GV1048" s="46"/>
      <c r="GW1048" s="46"/>
      <c r="GX1048" s="46"/>
      <c r="GY1048" s="46"/>
      <c r="GZ1048" s="46"/>
      <c r="HA1048" s="46"/>
      <c r="HB1048" s="46"/>
      <c r="HC1048" s="46"/>
      <c r="HD1048" s="46"/>
      <c r="HE1048" s="46"/>
      <c r="HF1048" s="46"/>
      <c r="HG1048" s="46"/>
      <c r="HH1048" s="46"/>
      <c r="HI1048" s="46"/>
      <c r="HJ1048" s="46"/>
      <c r="HK1048" s="46"/>
      <c r="HL1048" s="46"/>
      <c r="HM1048" s="46"/>
      <c r="HN1048" s="46"/>
      <c r="HO1048" s="46"/>
      <c r="HP1048" s="46"/>
      <c r="HQ1048" s="46"/>
      <c r="HR1048" s="46"/>
      <c r="HS1048" s="46"/>
      <c r="HT1048" s="46"/>
      <c r="HU1048" s="46"/>
      <c r="HV1048" s="46"/>
      <c r="HW1048" s="46"/>
      <c r="HX1048" s="46"/>
      <c r="HY1048" s="46"/>
      <c r="HZ1048" s="46"/>
      <c r="IA1048" s="46"/>
      <c r="IB1048" s="46"/>
      <c r="IC1048" s="46"/>
      <c r="ID1048" s="46"/>
      <c r="IE1048" s="46"/>
      <c r="IF1048" s="46"/>
      <c r="IG1048" s="46"/>
      <c r="IH1048" s="46"/>
      <c r="II1048" s="46"/>
      <c r="IJ1048" s="46"/>
      <c r="IK1048" s="46"/>
      <c r="IL1048" s="46"/>
      <c r="IM1048" s="46"/>
      <c r="IN1048" s="46"/>
      <c r="IO1048" s="46"/>
      <c r="IP1048" s="46"/>
      <c r="IQ1048" s="46"/>
      <c r="IR1048" s="46"/>
      <c r="IS1048" s="46"/>
      <c r="IT1048" s="46"/>
      <c r="IU1048" s="46"/>
      <c r="IV1048" s="46"/>
      <c r="IW1048" s="46"/>
      <c r="IX1048" s="46"/>
      <c r="IY1048" s="46"/>
      <c r="IZ1048" s="46"/>
      <c r="JA1048" s="46"/>
      <c r="JB1048" s="46"/>
      <c r="JC1048" s="46"/>
      <c r="JD1048" s="46"/>
      <c r="JE1048" s="46"/>
    </row>
    <row r="1049" spans="1:265" s="7" customFormat="1" ht="15" customHeight="1" thickBot="1" x14ac:dyDescent="0.25">
      <c r="A1049" s="98"/>
      <c r="B1049" s="73" t="s">
        <v>376</v>
      </c>
      <c r="C1049" s="118"/>
      <c r="D1049" s="870" t="s">
        <v>631</v>
      </c>
      <c r="E1049" s="879"/>
      <c r="F1049" s="461"/>
      <c r="G1049" s="462"/>
      <c r="H1049" s="181" t="s">
        <v>351</v>
      </c>
      <c r="I1049" s="181" t="s">
        <v>352</v>
      </c>
      <c r="J1049" s="181"/>
      <c r="K1049" s="219" t="s">
        <v>1203</v>
      </c>
      <c r="L1049" s="219" t="s">
        <v>401</v>
      </c>
      <c r="M1049" s="511">
        <v>2</v>
      </c>
      <c r="N1049" s="511" t="s">
        <v>98</v>
      </c>
      <c r="O1049" s="219" t="s">
        <v>403</v>
      </c>
      <c r="P1049" s="2159">
        <f t="shared" si="90"/>
        <v>3</v>
      </c>
      <c r="Q1049" s="325">
        <v>3</v>
      </c>
      <c r="R1049" s="1812"/>
      <c r="S1049" s="326"/>
      <c r="T1049" s="326"/>
      <c r="U1049" s="326"/>
      <c r="V1049" s="326"/>
      <c r="W1049" s="327"/>
      <c r="X1049" s="119"/>
      <c r="Y1049" s="119"/>
      <c r="Z1049" s="63"/>
      <c r="AA1049" s="46"/>
      <c r="AB1049" s="46"/>
      <c r="AC1049" s="46" t="str">
        <f t="shared" si="89"/>
        <v/>
      </c>
      <c r="AD1049" s="46"/>
      <c r="AE1049" s="46"/>
      <c r="AF1049" s="2111">
        <f t="shared" si="91"/>
        <v>3</v>
      </c>
      <c r="AG1049" s="2111">
        <f t="shared" si="92"/>
        <v>0</v>
      </c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  <c r="BP1049" s="46"/>
      <c r="BQ1049" s="46"/>
      <c r="BR1049" s="46"/>
      <c r="BS1049" s="46"/>
      <c r="BT1049" s="46"/>
      <c r="BU1049" s="46"/>
      <c r="BV1049" s="46"/>
      <c r="BW1049" s="46"/>
      <c r="BX1049" s="46"/>
      <c r="BY1049" s="46"/>
      <c r="BZ1049" s="46"/>
      <c r="CA1049" s="46"/>
      <c r="CB1049" s="46"/>
      <c r="CC1049" s="46"/>
      <c r="CD1049" s="46"/>
      <c r="CE1049" s="46"/>
      <c r="CF1049" s="46"/>
      <c r="CG1049" s="46"/>
      <c r="CH1049" s="46"/>
      <c r="CI1049" s="46"/>
      <c r="CJ1049" s="46"/>
      <c r="CK1049" s="46"/>
      <c r="CL1049" s="46"/>
      <c r="CM1049" s="46"/>
      <c r="CN1049" s="46"/>
      <c r="CO1049" s="46"/>
      <c r="CP1049" s="46"/>
      <c r="CQ1049" s="46"/>
      <c r="CR1049" s="46"/>
      <c r="CS1049" s="46"/>
      <c r="CT1049" s="46"/>
      <c r="CU1049" s="46"/>
      <c r="CV1049" s="46"/>
      <c r="CW1049" s="46"/>
      <c r="CX1049" s="46"/>
      <c r="CY1049" s="46"/>
      <c r="CZ1049" s="46"/>
      <c r="DA1049" s="46"/>
      <c r="DB1049" s="46"/>
      <c r="DC1049" s="46"/>
      <c r="DD1049" s="46"/>
      <c r="DE1049" s="46"/>
      <c r="DF1049" s="46"/>
      <c r="DG1049" s="46"/>
      <c r="DH1049" s="46"/>
      <c r="DI1049" s="46"/>
      <c r="DJ1049" s="46"/>
      <c r="DK1049" s="46"/>
      <c r="DL1049" s="46"/>
      <c r="DM1049" s="46"/>
      <c r="DN1049" s="46"/>
      <c r="DO1049" s="46"/>
      <c r="DP1049" s="46"/>
      <c r="DQ1049" s="46"/>
      <c r="DR1049" s="46"/>
      <c r="DS1049" s="46"/>
      <c r="DT1049" s="46"/>
      <c r="DU1049" s="46"/>
      <c r="DV1049" s="46"/>
      <c r="DW1049" s="46"/>
      <c r="DX1049" s="46"/>
      <c r="DY1049" s="46"/>
      <c r="DZ1049" s="46"/>
      <c r="EA1049" s="46"/>
      <c r="EB1049" s="46"/>
      <c r="EC1049" s="46"/>
      <c r="ED1049" s="46"/>
      <c r="EE1049" s="46"/>
      <c r="EF1049" s="46"/>
      <c r="EG1049" s="46"/>
      <c r="EH1049" s="46"/>
      <c r="EI1049" s="46"/>
      <c r="EJ1049" s="46"/>
      <c r="EK1049" s="46"/>
      <c r="EL1049" s="46"/>
      <c r="EM1049" s="46"/>
      <c r="EN1049" s="46"/>
      <c r="EO1049" s="46"/>
      <c r="EP1049" s="46"/>
      <c r="EQ1049" s="46"/>
      <c r="ER1049" s="46"/>
      <c r="ES1049" s="46"/>
      <c r="ET1049" s="46"/>
      <c r="EU1049" s="46"/>
      <c r="EV1049" s="46"/>
      <c r="EW1049" s="46"/>
      <c r="EX1049" s="46"/>
      <c r="EY1049" s="46"/>
      <c r="EZ1049" s="46"/>
      <c r="FA1049" s="46"/>
      <c r="FB1049" s="46"/>
      <c r="FC1049" s="46"/>
      <c r="FD1049" s="46"/>
      <c r="FE1049" s="46"/>
      <c r="FF1049" s="46"/>
      <c r="FG1049" s="46"/>
      <c r="FH1049" s="46"/>
      <c r="FI1049" s="46"/>
      <c r="FJ1049" s="46"/>
      <c r="FK1049" s="46"/>
      <c r="FL1049" s="46"/>
      <c r="FM1049" s="46"/>
      <c r="FN1049" s="46"/>
      <c r="FO1049" s="46"/>
      <c r="FP1049" s="46"/>
      <c r="FQ1049" s="46"/>
      <c r="FR1049" s="46"/>
      <c r="FS1049" s="46"/>
      <c r="FT1049" s="46"/>
      <c r="FU1049" s="46"/>
      <c r="FV1049" s="46"/>
      <c r="FW1049" s="46"/>
      <c r="FX1049" s="46"/>
      <c r="FY1049" s="46"/>
      <c r="FZ1049" s="46"/>
      <c r="GA1049" s="46"/>
      <c r="GB1049" s="46"/>
      <c r="GC1049" s="46"/>
      <c r="GD1049" s="46"/>
      <c r="GE1049" s="46"/>
      <c r="GF1049" s="46"/>
      <c r="GG1049" s="46"/>
      <c r="GH1049" s="46"/>
      <c r="GI1049" s="46"/>
      <c r="GJ1049" s="46"/>
      <c r="GK1049" s="46"/>
      <c r="GL1049" s="46"/>
      <c r="GM1049" s="46"/>
      <c r="GN1049" s="46"/>
      <c r="GO1049" s="46"/>
      <c r="GP1049" s="46"/>
      <c r="GQ1049" s="46"/>
      <c r="GR1049" s="46"/>
      <c r="GS1049" s="46"/>
      <c r="GT1049" s="46"/>
      <c r="GU1049" s="46"/>
      <c r="GV1049" s="46"/>
      <c r="GW1049" s="46"/>
      <c r="GX1049" s="46"/>
      <c r="GY1049" s="46"/>
      <c r="GZ1049" s="46"/>
      <c r="HA1049" s="46"/>
      <c r="HB1049" s="46"/>
      <c r="HC1049" s="46"/>
      <c r="HD1049" s="46"/>
      <c r="HE1049" s="46"/>
      <c r="HF1049" s="46"/>
      <c r="HG1049" s="46"/>
      <c r="HH1049" s="46"/>
      <c r="HI1049" s="46"/>
      <c r="HJ1049" s="46"/>
      <c r="HK1049" s="46"/>
      <c r="HL1049" s="46"/>
      <c r="HM1049" s="46"/>
      <c r="HN1049" s="46"/>
      <c r="HO1049" s="46"/>
      <c r="HP1049" s="46"/>
      <c r="HQ1049" s="46"/>
      <c r="HR1049" s="46"/>
      <c r="HS1049" s="46"/>
      <c r="HT1049" s="46"/>
      <c r="HU1049" s="46"/>
      <c r="HV1049" s="46"/>
      <c r="HW1049" s="46"/>
      <c r="HX1049" s="46"/>
      <c r="HY1049" s="46"/>
      <c r="HZ1049" s="46"/>
      <c r="IA1049" s="46"/>
      <c r="IB1049" s="46"/>
      <c r="IC1049" s="46"/>
      <c r="ID1049" s="46"/>
      <c r="IE1049" s="46"/>
      <c r="IF1049" s="46"/>
      <c r="IG1049" s="46"/>
      <c r="IH1049" s="46"/>
      <c r="II1049" s="46"/>
      <c r="IJ1049" s="46"/>
      <c r="IK1049" s="46"/>
      <c r="IL1049" s="46"/>
      <c r="IM1049" s="46"/>
      <c r="IN1049" s="46"/>
      <c r="IO1049" s="46"/>
      <c r="IP1049" s="46"/>
      <c r="IQ1049" s="46"/>
      <c r="IR1049" s="46"/>
      <c r="IS1049" s="46"/>
      <c r="IT1049" s="46"/>
      <c r="IU1049" s="46"/>
      <c r="IV1049" s="46"/>
      <c r="IW1049" s="46"/>
      <c r="IX1049" s="46"/>
      <c r="IY1049" s="46"/>
      <c r="IZ1049" s="46"/>
      <c r="JA1049" s="46"/>
      <c r="JB1049" s="46"/>
      <c r="JC1049" s="46"/>
      <c r="JD1049" s="46"/>
      <c r="JE1049" s="46"/>
    </row>
    <row r="1050" spans="1:265" s="7" customFormat="1" ht="15" customHeight="1" thickBot="1" x14ac:dyDescent="0.25">
      <c r="A1050" s="98"/>
      <c r="B1050" s="73" t="s">
        <v>376</v>
      </c>
      <c r="C1050" s="118"/>
      <c r="D1050" s="870" t="s">
        <v>631</v>
      </c>
      <c r="E1050" s="879"/>
      <c r="F1050" s="461"/>
      <c r="G1050" s="462"/>
      <c r="H1050" s="181" t="s">
        <v>351</v>
      </c>
      <c r="I1050" s="181" t="s">
        <v>352</v>
      </c>
      <c r="J1050" s="181"/>
      <c r="K1050" s="219" t="s">
        <v>1203</v>
      </c>
      <c r="L1050" s="219" t="s">
        <v>401</v>
      </c>
      <c r="M1050" s="511">
        <v>2</v>
      </c>
      <c r="N1050" s="511" t="s">
        <v>395</v>
      </c>
      <c r="O1050" s="219" t="s">
        <v>403</v>
      </c>
      <c r="P1050" s="2159">
        <f t="shared" si="90"/>
        <v>3</v>
      </c>
      <c r="Q1050" s="325">
        <v>3</v>
      </c>
      <c r="R1050" s="1812"/>
      <c r="S1050" s="326"/>
      <c r="T1050" s="326"/>
      <c r="U1050" s="326"/>
      <c r="V1050" s="326"/>
      <c r="W1050" s="327"/>
      <c r="X1050" s="119"/>
      <c r="Y1050" s="119"/>
      <c r="Z1050" s="63"/>
      <c r="AA1050" s="46"/>
      <c r="AB1050" s="46"/>
      <c r="AC1050" s="46" t="str">
        <f t="shared" si="89"/>
        <v/>
      </c>
      <c r="AD1050" s="46"/>
      <c r="AE1050" s="46"/>
      <c r="AF1050" s="2111">
        <f t="shared" si="91"/>
        <v>3</v>
      </c>
      <c r="AG1050" s="2111">
        <f t="shared" si="92"/>
        <v>0</v>
      </c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  <c r="BP1050" s="46"/>
      <c r="BQ1050" s="46"/>
      <c r="BR1050" s="46"/>
      <c r="BS1050" s="46"/>
      <c r="BT1050" s="46"/>
      <c r="BU1050" s="46"/>
      <c r="BV1050" s="46"/>
      <c r="BW1050" s="46"/>
      <c r="BX1050" s="46"/>
      <c r="BY1050" s="46"/>
      <c r="BZ1050" s="46"/>
      <c r="CA1050" s="46"/>
      <c r="CB1050" s="46"/>
      <c r="CC1050" s="46"/>
      <c r="CD1050" s="46"/>
      <c r="CE1050" s="46"/>
      <c r="CF1050" s="46"/>
      <c r="CG1050" s="46"/>
      <c r="CH1050" s="46"/>
      <c r="CI1050" s="46"/>
      <c r="CJ1050" s="46"/>
      <c r="CK1050" s="46"/>
      <c r="CL1050" s="46"/>
      <c r="CM1050" s="46"/>
      <c r="CN1050" s="46"/>
      <c r="CO1050" s="46"/>
      <c r="CP1050" s="46"/>
      <c r="CQ1050" s="46"/>
      <c r="CR1050" s="46"/>
      <c r="CS1050" s="46"/>
      <c r="CT1050" s="46"/>
      <c r="CU1050" s="46"/>
      <c r="CV1050" s="46"/>
      <c r="CW1050" s="46"/>
      <c r="CX1050" s="46"/>
      <c r="CY1050" s="46"/>
      <c r="CZ1050" s="46"/>
      <c r="DA1050" s="46"/>
      <c r="DB1050" s="46"/>
      <c r="DC1050" s="46"/>
      <c r="DD1050" s="46"/>
      <c r="DE1050" s="46"/>
      <c r="DF1050" s="46"/>
      <c r="DG1050" s="46"/>
      <c r="DH1050" s="46"/>
      <c r="DI1050" s="46"/>
      <c r="DJ1050" s="46"/>
      <c r="DK1050" s="46"/>
      <c r="DL1050" s="46"/>
      <c r="DM1050" s="46"/>
      <c r="DN1050" s="46"/>
      <c r="DO1050" s="46"/>
      <c r="DP1050" s="46"/>
      <c r="DQ1050" s="46"/>
      <c r="DR1050" s="46"/>
      <c r="DS1050" s="46"/>
      <c r="DT1050" s="46"/>
      <c r="DU1050" s="46"/>
      <c r="DV1050" s="46"/>
      <c r="DW1050" s="46"/>
      <c r="DX1050" s="46"/>
      <c r="DY1050" s="46"/>
      <c r="DZ1050" s="46"/>
      <c r="EA1050" s="46"/>
      <c r="EB1050" s="46"/>
      <c r="EC1050" s="46"/>
      <c r="ED1050" s="46"/>
      <c r="EE1050" s="46"/>
      <c r="EF1050" s="46"/>
      <c r="EG1050" s="46"/>
      <c r="EH1050" s="46"/>
      <c r="EI1050" s="46"/>
      <c r="EJ1050" s="46"/>
      <c r="EK1050" s="46"/>
      <c r="EL1050" s="46"/>
      <c r="EM1050" s="46"/>
      <c r="EN1050" s="46"/>
      <c r="EO1050" s="46"/>
      <c r="EP1050" s="46"/>
      <c r="EQ1050" s="46"/>
      <c r="ER1050" s="46"/>
      <c r="ES1050" s="46"/>
      <c r="ET1050" s="46"/>
      <c r="EU1050" s="46"/>
      <c r="EV1050" s="46"/>
      <c r="EW1050" s="46"/>
      <c r="EX1050" s="46"/>
      <c r="EY1050" s="46"/>
      <c r="EZ1050" s="46"/>
      <c r="FA1050" s="46"/>
      <c r="FB1050" s="46"/>
      <c r="FC1050" s="46"/>
      <c r="FD1050" s="46"/>
      <c r="FE1050" s="46"/>
      <c r="FF1050" s="46"/>
      <c r="FG1050" s="46"/>
      <c r="FH1050" s="46"/>
      <c r="FI1050" s="46"/>
      <c r="FJ1050" s="46"/>
      <c r="FK1050" s="46"/>
      <c r="FL1050" s="46"/>
      <c r="FM1050" s="46"/>
      <c r="FN1050" s="46"/>
      <c r="FO1050" s="46"/>
      <c r="FP1050" s="46"/>
      <c r="FQ1050" s="46"/>
      <c r="FR1050" s="46"/>
      <c r="FS1050" s="46"/>
      <c r="FT1050" s="46"/>
      <c r="FU1050" s="46"/>
      <c r="FV1050" s="46"/>
      <c r="FW1050" s="46"/>
      <c r="FX1050" s="46"/>
      <c r="FY1050" s="46"/>
      <c r="FZ1050" s="46"/>
      <c r="GA1050" s="46"/>
      <c r="GB1050" s="46"/>
      <c r="GC1050" s="46"/>
      <c r="GD1050" s="46"/>
      <c r="GE1050" s="46"/>
      <c r="GF1050" s="46"/>
      <c r="GG1050" s="46"/>
      <c r="GH1050" s="46"/>
      <c r="GI1050" s="46"/>
      <c r="GJ1050" s="46"/>
      <c r="GK1050" s="46"/>
      <c r="GL1050" s="46"/>
      <c r="GM1050" s="46"/>
      <c r="GN1050" s="46"/>
      <c r="GO1050" s="46"/>
      <c r="GP1050" s="46"/>
      <c r="GQ1050" s="46"/>
      <c r="GR1050" s="46"/>
      <c r="GS1050" s="46"/>
      <c r="GT1050" s="46"/>
      <c r="GU1050" s="46"/>
      <c r="GV1050" s="46"/>
      <c r="GW1050" s="46"/>
      <c r="GX1050" s="46"/>
      <c r="GY1050" s="46"/>
      <c r="GZ1050" s="46"/>
      <c r="HA1050" s="46"/>
      <c r="HB1050" s="46"/>
      <c r="HC1050" s="46"/>
      <c r="HD1050" s="46"/>
      <c r="HE1050" s="46"/>
      <c r="HF1050" s="46"/>
      <c r="HG1050" s="46"/>
      <c r="HH1050" s="46"/>
      <c r="HI1050" s="46"/>
      <c r="HJ1050" s="46"/>
      <c r="HK1050" s="46"/>
      <c r="HL1050" s="46"/>
      <c r="HM1050" s="46"/>
      <c r="HN1050" s="46"/>
      <c r="HO1050" s="46"/>
      <c r="HP1050" s="46"/>
      <c r="HQ1050" s="46"/>
      <c r="HR1050" s="46"/>
      <c r="HS1050" s="46"/>
      <c r="HT1050" s="46"/>
      <c r="HU1050" s="46"/>
      <c r="HV1050" s="46"/>
      <c r="HW1050" s="46"/>
      <c r="HX1050" s="46"/>
      <c r="HY1050" s="46"/>
      <c r="HZ1050" s="46"/>
      <c r="IA1050" s="46"/>
      <c r="IB1050" s="46"/>
      <c r="IC1050" s="46"/>
      <c r="ID1050" s="46"/>
      <c r="IE1050" s="46"/>
      <c r="IF1050" s="46"/>
      <c r="IG1050" s="46"/>
      <c r="IH1050" s="46"/>
      <c r="II1050" s="46"/>
      <c r="IJ1050" s="46"/>
      <c r="IK1050" s="46"/>
      <c r="IL1050" s="46"/>
      <c r="IM1050" s="46"/>
      <c r="IN1050" s="46"/>
      <c r="IO1050" s="46"/>
      <c r="IP1050" s="46"/>
      <c r="IQ1050" s="46"/>
      <c r="IR1050" s="46"/>
      <c r="IS1050" s="46"/>
      <c r="IT1050" s="46"/>
      <c r="IU1050" s="46"/>
      <c r="IV1050" s="46"/>
      <c r="IW1050" s="46"/>
      <c r="IX1050" s="46"/>
      <c r="IY1050" s="46"/>
      <c r="IZ1050" s="46"/>
      <c r="JA1050" s="46"/>
      <c r="JB1050" s="46"/>
      <c r="JC1050" s="46"/>
      <c r="JD1050" s="46"/>
      <c r="JE1050" s="46"/>
    </row>
    <row r="1051" spans="1:265" s="7" customFormat="1" ht="17.25" customHeight="1" thickBot="1" x14ac:dyDescent="0.25">
      <c r="A1051" s="98"/>
      <c r="B1051" s="73" t="s">
        <v>376</v>
      </c>
      <c r="C1051" s="118"/>
      <c r="D1051" s="870" t="s">
        <v>631</v>
      </c>
      <c r="E1051" s="879"/>
      <c r="F1051" s="461"/>
      <c r="G1051" s="462"/>
      <c r="H1051" s="181" t="s">
        <v>351</v>
      </c>
      <c r="I1051" s="181" t="s">
        <v>352</v>
      </c>
      <c r="J1051" s="181"/>
      <c r="K1051" s="219" t="s">
        <v>1401</v>
      </c>
      <c r="L1051" s="219" t="s">
        <v>401</v>
      </c>
      <c r="M1051" s="511">
        <v>8</v>
      </c>
      <c r="N1051" s="511" t="s">
        <v>24</v>
      </c>
      <c r="O1051" s="219" t="s">
        <v>403</v>
      </c>
      <c r="P1051" s="2159">
        <f t="shared" si="90"/>
        <v>3</v>
      </c>
      <c r="Q1051" s="325">
        <v>3</v>
      </c>
      <c r="R1051" s="1812"/>
      <c r="S1051" s="326"/>
      <c r="T1051" s="326"/>
      <c r="U1051" s="326"/>
      <c r="V1051" s="326"/>
      <c r="W1051" s="327"/>
      <c r="X1051" s="119"/>
      <c r="Y1051" s="119"/>
      <c r="Z1051" s="63"/>
      <c r="AA1051" s="46"/>
      <c r="AB1051" s="46"/>
      <c r="AC1051" s="46" t="str">
        <f t="shared" ref="AC1051:AC1082" si="93">IF(C1051&lt;&gt;"",SUMIF(D$6:D$1505,D1051,Q$6:R$1505),"")</f>
        <v/>
      </c>
      <c r="AD1051" s="46"/>
      <c r="AE1051" s="46"/>
      <c r="AF1051" s="2111">
        <f t="shared" si="91"/>
        <v>3</v>
      </c>
      <c r="AG1051" s="2111">
        <f t="shared" si="92"/>
        <v>0</v>
      </c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  <c r="BP1051" s="46"/>
      <c r="BQ1051" s="46"/>
      <c r="BR1051" s="46"/>
      <c r="BS1051" s="46"/>
      <c r="BT1051" s="46"/>
      <c r="BU1051" s="46"/>
      <c r="BV1051" s="46"/>
      <c r="BW1051" s="46"/>
      <c r="BX1051" s="46"/>
      <c r="BY1051" s="46"/>
      <c r="BZ1051" s="46"/>
      <c r="CA1051" s="46"/>
      <c r="CB1051" s="46"/>
      <c r="CC1051" s="46"/>
      <c r="CD1051" s="46"/>
      <c r="CE1051" s="46"/>
      <c r="CF1051" s="46"/>
      <c r="CG1051" s="46"/>
      <c r="CH1051" s="46"/>
      <c r="CI1051" s="46"/>
      <c r="CJ1051" s="46"/>
      <c r="CK1051" s="46"/>
      <c r="CL1051" s="46"/>
      <c r="CM1051" s="46"/>
      <c r="CN1051" s="46"/>
      <c r="CO1051" s="46"/>
      <c r="CP1051" s="46"/>
      <c r="CQ1051" s="46"/>
      <c r="CR1051" s="46"/>
      <c r="CS1051" s="46"/>
      <c r="CT1051" s="46"/>
      <c r="CU1051" s="46"/>
      <c r="CV1051" s="46"/>
      <c r="CW1051" s="46"/>
      <c r="CX1051" s="46"/>
      <c r="CY1051" s="46"/>
      <c r="CZ1051" s="46"/>
      <c r="DA1051" s="46"/>
      <c r="DB1051" s="46"/>
      <c r="DC1051" s="46"/>
      <c r="DD1051" s="46"/>
      <c r="DE1051" s="46"/>
      <c r="DF1051" s="46"/>
      <c r="DG1051" s="46"/>
      <c r="DH1051" s="46"/>
      <c r="DI1051" s="46"/>
      <c r="DJ1051" s="46"/>
      <c r="DK1051" s="46"/>
      <c r="DL1051" s="46"/>
      <c r="DM1051" s="46"/>
      <c r="DN1051" s="46"/>
      <c r="DO1051" s="46"/>
      <c r="DP1051" s="46"/>
      <c r="DQ1051" s="46"/>
      <c r="DR1051" s="46"/>
      <c r="DS1051" s="46"/>
      <c r="DT1051" s="46"/>
      <c r="DU1051" s="46"/>
      <c r="DV1051" s="46"/>
      <c r="DW1051" s="46"/>
      <c r="DX1051" s="46"/>
      <c r="DY1051" s="46"/>
      <c r="DZ1051" s="46"/>
      <c r="EA1051" s="46"/>
      <c r="EB1051" s="46"/>
      <c r="EC1051" s="46"/>
      <c r="ED1051" s="46"/>
      <c r="EE1051" s="46"/>
      <c r="EF1051" s="46"/>
      <c r="EG1051" s="46"/>
      <c r="EH1051" s="46"/>
      <c r="EI1051" s="46"/>
      <c r="EJ1051" s="46"/>
      <c r="EK1051" s="46"/>
      <c r="EL1051" s="46"/>
      <c r="EM1051" s="46"/>
      <c r="EN1051" s="46"/>
      <c r="EO1051" s="46"/>
      <c r="EP1051" s="46"/>
      <c r="EQ1051" s="46"/>
      <c r="ER1051" s="46"/>
      <c r="ES1051" s="46"/>
      <c r="ET1051" s="46"/>
      <c r="EU1051" s="46"/>
      <c r="EV1051" s="46"/>
      <c r="EW1051" s="46"/>
      <c r="EX1051" s="46"/>
      <c r="EY1051" s="46"/>
      <c r="EZ1051" s="46"/>
      <c r="FA1051" s="46"/>
      <c r="FB1051" s="46"/>
      <c r="FC1051" s="46"/>
      <c r="FD1051" s="46"/>
      <c r="FE1051" s="46"/>
      <c r="FF1051" s="46"/>
      <c r="FG1051" s="46"/>
      <c r="FH1051" s="46"/>
      <c r="FI1051" s="46"/>
      <c r="FJ1051" s="46"/>
      <c r="FK1051" s="46"/>
      <c r="FL1051" s="46"/>
      <c r="FM1051" s="46"/>
      <c r="FN1051" s="46"/>
      <c r="FO1051" s="46"/>
      <c r="FP1051" s="46"/>
      <c r="FQ1051" s="46"/>
      <c r="FR1051" s="46"/>
      <c r="FS1051" s="46"/>
      <c r="FT1051" s="46"/>
      <c r="FU1051" s="46"/>
      <c r="FV1051" s="46"/>
      <c r="FW1051" s="46"/>
      <c r="FX1051" s="46"/>
      <c r="FY1051" s="46"/>
      <c r="FZ1051" s="46"/>
      <c r="GA1051" s="46"/>
      <c r="GB1051" s="46"/>
      <c r="GC1051" s="46"/>
      <c r="GD1051" s="46"/>
      <c r="GE1051" s="46"/>
      <c r="GF1051" s="46"/>
      <c r="GG1051" s="46"/>
      <c r="GH1051" s="46"/>
      <c r="GI1051" s="46"/>
      <c r="GJ1051" s="46"/>
      <c r="GK1051" s="46"/>
      <c r="GL1051" s="46"/>
      <c r="GM1051" s="46"/>
      <c r="GN1051" s="46"/>
      <c r="GO1051" s="46"/>
      <c r="GP1051" s="46"/>
      <c r="GQ1051" s="46"/>
      <c r="GR1051" s="46"/>
      <c r="GS1051" s="46"/>
      <c r="GT1051" s="46"/>
      <c r="GU1051" s="46"/>
      <c r="GV1051" s="46"/>
      <c r="GW1051" s="46"/>
      <c r="GX1051" s="46"/>
      <c r="GY1051" s="46"/>
      <c r="GZ1051" s="46"/>
      <c r="HA1051" s="46"/>
      <c r="HB1051" s="46"/>
      <c r="HC1051" s="46"/>
      <c r="HD1051" s="46"/>
      <c r="HE1051" s="46"/>
      <c r="HF1051" s="46"/>
      <c r="HG1051" s="46"/>
      <c r="HH1051" s="46"/>
      <c r="HI1051" s="46"/>
      <c r="HJ1051" s="46"/>
      <c r="HK1051" s="46"/>
      <c r="HL1051" s="46"/>
      <c r="HM1051" s="46"/>
      <c r="HN1051" s="46"/>
      <c r="HO1051" s="46"/>
      <c r="HP1051" s="46"/>
      <c r="HQ1051" s="46"/>
      <c r="HR1051" s="46"/>
      <c r="HS1051" s="46"/>
      <c r="HT1051" s="46"/>
      <c r="HU1051" s="46"/>
      <c r="HV1051" s="46"/>
      <c r="HW1051" s="46"/>
      <c r="HX1051" s="46"/>
      <c r="HY1051" s="46"/>
      <c r="HZ1051" s="46"/>
      <c r="IA1051" s="46"/>
      <c r="IB1051" s="46"/>
      <c r="IC1051" s="46"/>
      <c r="ID1051" s="46"/>
      <c r="IE1051" s="46"/>
      <c r="IF1051" s="46"/>
      <c r="IG1051" s="46"/>
      <c r="IH1051" s="46"/>
      <c r="II1051" s="46"/>
      <c r="IJ1051" s="46"/>
      <c r="IK1051" s="46"/>
      <c r="IL1051" s="46"/>
      <c r="IM1051" s="46"/>
      <c r="IN1051" s="46"/>
      <c r="IO1051" s="46"/>
      <c r="IP1051" s="46"/>
      <c r="IQ1051" s="46"/>
      <c r="IR1051" s="46"/>
      <c r="IS1051" s="46"/>
      <c r="IT1051" s="46"/>
      <c r="IU1051" s="46"/>
      <c r="IV1051" s="46"/>
      <c r="IW1051" s="46"/>
      <c r="IX1051" s="46"/>
      <c r="IY1051" s="46"/>
      <c r="IZ1051" s="46"/>
      <c r="JA1051" s="46"/>
      <c r="JB1051" s="46"/>
      <c r="JC1051" s="46"/>
      <c r="JD1051" s="46"/>
      <c r="JE1051" s="46"/>
    </row>
    <row r="1052" spans="1:265" s="7" customFormat="1" ht="17.25" customHeight="1" thickBot="1" x14ac:dyDescent="0.25">
      <c r="A1052" s="98"/>
      <c r="B1052" s="73" t="s">
        <v>376</v>
      </c>
      <c r="C1052" s="118"/>
      <c r="D1052" s="870" t="s">
        <v>631</v>
      </c>
      <c r="E1052" s="879"/>
      <c r="F1052" s="461"/>
      <c r="G1052" s="462"/>
      <c r="H1052" s="181" t="s">
        <v>351</v>
      </c>
      <c r="I1052" s="181" t="s">
        <v>352</v>
      </c>
      <c r="J1052" s="181"/>
      <c r="K1052" s="219" t="s">
        <v>1401</v>
      </c>
      <c r="L1052" s="219" t="s">
        <v>401</v>
      </c>
      <c r="M1052" s="511">
        <v>8</v>
      </c>
      <c r="N1052" s="511" t="s">
        <v>98</v>
      </c>
      <c r="O1052" s="219" t="s">
        <v>403</v>
      </c>
      <c r="P1052" s="2159">
        <f t="shared" si="90"/>
        <v>3</v>
      </c>
      <c r="Q1052" s="325">
        <v>3</v>
      </c>
      <c r="R1052" s="1812"/>
      <c r="S1052" s="326"/>
      <c r="T1052" s="326"/>
      <c r="U1052" s="326"/>
      <c r="V1052" s="326"/>
      <c r="W1052" s="327"/>
      <c r="X1052" s="119"/>
      <c r="Y1052" s="119"/>
      <c r="Z1052" s="63"/>
      <c r="AA1052" s="46"/>
      <c r="AB1052" s="46"/>
      <c r="AC1052" s="46" t="str">
        <f t="shared" si="93"/>
        <v/>
      </c>
      <c r="AD1052" s="46"/>
      <c r="AE1052" s="46"/>
      <c r="AF1052" s="2111">
        <f t="shared" si="91"/>
        <v>3</v>
      </c>
      <c r="AG1052" s="2111">
        <f t="shared" si="92"/>
        <v>0</v>
      </c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  <c r="BP1052" s="46"/>
      <c r="BQ1052" s="46"/>
      <c r="BR1052" s="46"/>
      <c r="BS1052" s="46"/>
      <c r="BT1052" s="46"/>
      <c r="BU1052" s="46"/>
      <c r="BV1052" s="46"/>
      <c r="BW1052" s="46"/>
      <c r="BX1052" s="46"/>
      <c r="BY1052" s="46"/>
      <c r="BZ1052" s="46"/>
      <c r="CA1052" s="46"/>
      <c r="CB1052" s="46"/>
      <c r="CC1052" s="46"/>
      <c r="CD1052" s="46"/>
      <c r="CE1052" s="46"/>
      <c r="CF1052" s="46"/>
      <c r="CG1052" s="46"/>
      <c r="CH1052" s="46"/>
      <c r="CI1052" s="46"/>
      <c r="CJ1052" s="46"/>
      <c r="CK1052" s="46"/>
      <c r="CL1052" s="46"/>
      <c r="CM1052" s="46"/>
      <c r="CN1052" s="46"/>
      <c r="CO1052" s="46"/>
      <c r="CP1052" s="46"/>
      <c r="CQ1052" s="46"/>
      <c r="CR1052" s="46"/>
      <c r="CS1052" s="46"/>
      <c r="CT1052" s="46"/>
      <c r="CU1052" s="46"/>
      <c r="CV1052" s="46"/>
      <c r="CW1052" s="46"/>
      <c r="CX1052" s="46"/>
      <c r="CY1052" s="46"/>
      <c r="CZ1052" s="46"/>
      <c r="DA1052" s="46"/>
      <c r="DB1052" s="46"/>
      <c r="DC1052" s="46"/>
      <c r="DD1052" s="46"/>
      <c r="DE1052" s="46"/>
      <c r="DF1052" s="46"/>
      <c r="DG1052" s="46"/>
      <c r="DH1052" s="46"/>
      <c r="DI1052" s="46"/>
      <c r="DJ1052" s="46"/>
      <c r="DK1052" s="46"/>
      <c r="DL1052" s="46"/>
      <c r="DM1052" s="46"/>
      <c r="DN1052" s="46"/>
      <c r="DO1052" s="46"/>
      <c r="DP1052" s="46"/>
      <c r="DQ1052" s="46"/>
      <c r="DR1052" s="46"/>
      <c r="DS1052" s="46"/>
      <c r="DT1052" s="46"/>
      <c r="DU1052" s="46"/>
      <c r="DV1052" s="46"/>
      <c r="DW1052" s="46"/>
      <c r="DX1052" s="46"/>
      <c r="DY1052" s="46"/>
      <c r="DZ1052" s="46"/>
      <c r="EA1052" s="46"/>
      <c r="EB1052" s="46"/>
      <c r="EC1052" s="46"/>
      <c r="ED1052" s="46"/>
      <c r="EE1052" s="46"/>
      <c r="EF1052" s="46"/>
      <c r="EG1052" s="46"/>
      <c r="EH1052" s="46"/>
      <c r="EI1052" s="46"/>
      <c r="EJ1052" s="46"/>
      <c r="EK1052" s="46"/>
      <c r="EL1052" s="46"/>
      <c r="EM1052" s="46"/>
      <c r="EN1052" s="46"/>
      <c r="EO1052" s="46"/>
      <c r="EP1052" s="46"/>
      <c r="EQ1052" s="46"/>
      <c r="ER1052" s="46"/>
      <c r="ES1052" s="46"/>
      <c r="ET1052" s="46"/>
      <c r="EU1052" s="46"/>
      <c r="EV1052" s="46"/>
      <c r="EW1052" s="46"/>
      <c r="EX1052" s="46"/>
      <c r="EY1052" s="46"/>
      <c r="EZ1052" s="46"/>
      <c r="FA1052" s="46"/>
      <c r="FB1052" s="46"/>
      <c r="FC1052" s="46"/>
      <c r="FD1052" s="46"/>
      <c r="FE1052" s="46"/>
      <c r="FF1052" s="46"/>
      <c r="FG1052" s="46"/>
      <c r="FH1052" s="46"/>
      <c r="FI1052" s="46"/>
      <c r="FJ1052" s="46"/>
      <c r="FK1052" s="46"/>
      <c r="FL1052" s="46"/>
      <c r="FM1052" s="46"/>
      <c r="FN1052" s="46"/>
      <c r="FO1052" s="46"/>
      <c r="FP1052" s="46"/>
      <c r="FQ1052" s="46"/>
      <c r="FR1052" s="46"/>
      <c r="FS1052" s="46"/>
      <c r="FT1052" s="46"/>
      <c r="FU1052" s="46"/>
      <c r="FV1052" s="46"/>
      <c r="FW1052" s="46"/>
      <c r="FX1052" s="46"/>
      <c r="FY1052" s="46"/>
      <c r="FZ1052" s="46"/>
      <c r="GA1052" s="46"/>
      <c r="GB1052" s="46"/>
      <c r="GC1052" s="46"/>
      <c r="GD1052" s="46"/>
      <c r="GE1052" s="46"/>
      <c r="GF1052" s="46"/>
      <c r="GG1052" s="46"/>
      <c r="GH1052" s="46"/>
      <c r="GI1052" s="46"/>
      <c r="GJ1052" s="46"/>
      <c r="GK1052" s="46"/>
      <c r="GL1052" s="46"/>
      <c r="GM1052" s="46"/>
      <c r="GN1052" s="46"/>
      <c r="GO1052" s="46"/>
      <c r="GP1052" s="46"/>
      <c r="GQ1052" s="46"/>
      <c r="GR1052" s="46"/>
      <c r="GS1052" s="46"/>
      <c r="GT1052" s="46"/>
      <c r="GU1052" s="46"/>
      <c r="GV1052" s="46"/>
      <c r="GW1052" s="46"/>
      <c r="GX1052" s="46"/>
      <c r="GY1052" s="46"/>
      <c r="GZ1052" s="46"/>
      <c r="HA1052" s="46"/>
      <c r="HB1052" s="46"/>
      <c r="HC1052" s="46"/>
      <c r="HD1052" s="46"/>
      <c r="HE1052" s="46"/>
      <c r="HF1052" s="46"/>
      <c r="HG1052" s="46"/>
      <c r="HH1052" s="46"/>
      <c r="HI1052" s="46"/>
      <c r="HJ1052" s="46"/>
      <c r="HK1052" s="46"/>
      <c r="HL1052" s="46"/>
      <c r="HM1052" s="46"/>
      <c r="HN1052" s="46"/>
      <c r="HO1052" s="46"/>
      <c r="HP1052" s="46"/>
      <c r="HQ1052" s="46"/>
      <c r="HR1052" s="46"/>
      <c r="HS1052" s="46"/>
      <c r="HT1052" s="46"/>
      <c r="HU1052" s="46"/>
      <c r="HV1052" s="46"/>
      <c r="HW1052" s="46"/>
      <c r="HX1052" s="46"/>
      <c r="HY1052" s="46"/>
      <c r="HZ1052" s="46"/>
      <c r="IA1052" s="46"/>
      <c r="IB1052" s="46"/>
      <c r="IC1052" s="46"/>
      <c r="ID1052" s="46"/>
      <c r="IE1052" s="46"/>
      <c r="IF1052" s="46"/>
      <c r="IG1052" s="46"/>
      <c r="IH1052" s="46"/>
      <c r="II1052" s="46"/>
      <c r="IJ1052" s="46"/>
      <c r="IK1052" s="46"/>
      <c r="IL1052" s="46"/>
      <c r="IM1052" s="46"/>
      <c r="IN1052" s="46"/>
      <c r="IO1052" s="46"/>
      <c r="IP1052" s="46"/>
      <c r="IQ1052" s="46"/>
      <c r="IR1052" s="46"/>
      <c r="IS1052" s="46"/>
      <c r="IT1052" s="46"/>
      <c r="IU1052" s="46"/>
      <c r="IV1052" s="46"/>
      <c r="IW1052" s="46"/>
      <c r="IX1052" s="46"/>
      <c r="IY1052" s="46"/>
      <c r="IZ1052" s="46"/>
      <c r="JA1052" s="46"/>
      <c r="JB1052" s="46"/>
      <c r="JC1052" s="46"/>
      <c r="JD1052" s="46"/>
      <c r="JE1052" s="46"/>
    </row>
    <row r="1053" spans="1:265" s="7" customFormat="1" ht="17.25" customHeight="1" thickBot="1" x14ac:dyDescent="0.25">
      <c r="A1053" s="98"/>
      <c r="B1053" s="73" t="s">
        <v>376</v>
      </c>
      <c r="C1053" s="118"/>
      <c r="D1053" s="870" t="s">
        <v>631</v>
      </c>
      <c r="E1053" s="879"/>
      <c r="F1053" s="461"/>
      <c r="G1053" s="462"/>
      <c r="H1053" s="181" t="s">
        <v>351</v>
      </c>
      <c r="I1053" s="181" t="s">
        <v>352</v>
      </c>
      <c r="J1053" s="1740" t="s">
        <v>1425</v>
      </c>
      <c r="K1053" s="219" t="s">
        <v>1732</v>
      </c>
      <c r="L1053" s="219"/>
      <c r="M1053" s="511"/>
      <c r="N1053" s="511"/>
      <c r="O1053" s="219"/>
      <c r="P1053" s="2159">
        <f t="shared" si="90"/>
        <v>0</v>
      </c>
      <c r="Q1053" s="325"/>
      <c r="R1053" s="326"/>
      <c r="S1053" s="326"/>
      <c r="T1053" s="326">
        <v>4</v>
      </c>
      <c r="U1053" s="326"/>
      <c r="V1053" s="326"/>
      <c r="W1053" s="327"/>
      <c r="X1053" s="119"/>
      <c r="Y1053" s="119"/>
      <c r="Z1053" s="63"/>
      <c r="AA1053" s="46"/>
      <c r="AB1053" s="46"/>
      <c r="AC1053" s="46" t="str">
        <f t="shared" si="93"/>
        <v/>
      </c>
      <c r="AD1053" s="46" t="s">
        <v>2077</v>
      </c>
      <c r="AE1053" s="46"/>
      <c r="AF1053" s="2111">
        <f t="shared" si="91"/>
        <v>0</v>
      </c>
      <c r="AG1053" s="2111">
        <f t="shared" si="92"/>
        <v>0</v>
      </c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  <c r="BP1053" s="46"/>
      <c r="BQ1053" s="46"/>
      <c r="BR1053" s="46"/>
      <c r="BS1053" s="46"/>
      <c r="BT1053" s="46"/>
      <c r="BU1053" s="46"/>
      <c r="BV1053" s="46"/>
      <c r="BW1053" s="46"/>
      <c r="BX1053" s="46"/>
      <c r="BY1053" s="46"/>
      <c r="BZ1053" s="46"/>
      <c r="CA1053" s="46"/>
      <c r="CB1053" s="46"/>
      <c r="CC1053" s="46"/>
      <c r="CD1053" s="46"/>
      <c r="CE1053" s="46"/>
      <c r="CF1053" s="46"/>
      <c r="CG1053" s="46"/>
      <c r="CH1053" s="46"/>
      <c r="CI1053" s="46"/>
      <c r="CJ1053" s="46"/>
      <c r="CK1053" s="46"/>
      <c r="CL1053" s="46"/>
      <c r="CM1053" s="46"/>
      <c r="CN1053" s="46"/>
      <c r="CO1053" s="46"/>
      <c r="CP1053" s="46"/>
      <c r="CQ1053" s="46"/>
      <c r="CR1053" s="46"/>
      <c r="CS1053" s="46"/>
      <c r="CT1053" s="46"/>
      <c r="CU1053" s="46"/>
      <c r="CV1053" s="46"/>
      <c r="CW1053" s="46"/>
      <c r="CX1053" s="46"/>
      <c r="CY1053" s="46"/>
      <c r="CZ1053" s="46"/>
      <c r="DA1053" s="46"/>
      <c r="DB1053" s="46"/>
      <c r="DC1053" s="46"/>
      <c r="DD1053" s="46"/>
      <c r="DE1053" s="46"/>
      <c r="DF1053" s="46"/>
      <c r="DG1053" s="46"/>
      <c r="DH1053" s="46"/>
      <c r="DI1053" s="46"/>
      <c r="DJ1053" s="46"/>
      <c r="DK1053" s="46"/>
      <c r="DL1053" s="46"/>
      <c r="DM1053" s="46"/>
      <c r="DN1053" s="46"/>
      <c r="DO1053" s="46"/>
      <c r="DP1053" s="46"/>
      <c r="DQ1053" s="46"/>
      <c r="DR1053" s="46"/>
      <c r="DS1053" s="46"/>
      <c r="DT1053" s="46"/>
      <c r="DU1053" s="46"/>
      <c r="DV1053" s="46"/>
      <c r="DW1053" s="46"/>
      <c r="DX1053" s="46"/>
      <c r="DY1053" s="46"/>
      <c r="DZ1053" s="46"/>
      <c r="EA1053" s="46"/>
      <c r="EB1053" s="46"/>
      <c r="EC1053" s="46"/>
      <c r="ED1053" s="46"/>
      <c r="EE1053" s="46"/>
      <c r="EF1053" s="46"/>
      <c r="EG1053" s="46"/>
      <c r="EH1053" s="46"/>
      <c r="EI1053" s="46"/>
      <c r="EJ1053" s="46"/>
      <c r="EK1053" s="46"/>
      <c r="EL1053" s="46"/>
      <c r="EM1053" s="46"/>
      <c r="EN1053" s="46"/>
      <c r="EO1053" s="46"/>
      <c r="EP1053" s="46"/>
      <c r="EQ1053" s="46"/>
      <c r="ER1053" s="46"/>
      <c r="ES1053" s="46"/>
      <c r="ET1053" s="46"/>
      <c r="EU1053" s="46"/>
      <c r="EV1053" s="46"/>
      <c r="EW1053" s="46"/>
      <c r="EX1053" s="46"/>
      <c r="EY1053" s="46"/>
      <c r="EZ1053" s="46"/>
      <c r="FA1053" s="46"/>
      <c r="FB1053" s="46"/>
      <c r="FC1053" s="46"/>
      <c r="FD1053" s="46"/>
      <c r="FE1053" s="46"/>
      <c r="FF1053" s="46"/>
      <c r="FG1053" s="46"/>
      <c r="FH1053" s="46"/>
      <c r="FI1053" s="46"/>
      <c r="FJ1053" s="46"/>
      <c r="FK1053" s="46"/>
      <c r="FL1053" s="46"/>
      <c r="FM1053" s="46"/>
      <c r="FN1053" s="46"/>
      <c r="FO1053" s="46"/>
      <c r="FP1053" s="46"/>
      <c r="FQ1053" s="46"/>
      <c r="FR1053" s="46"/>
      <c r="FS1053" s="46"/>
      <c r="FT1053" s="46"/>
      <c r="FU1053" s="46"/>
      <c r="FV1053" s="46"/>
      <c r="FW1053" s="46"/>
      <c r="FX1053" s="46"/>
      <c r="FY1053" s="46"/>
      <c r="FZ1053" s="46"/>
      <c r="GA1053" s="46"/>
      <c r="GB1053" s="46"/>
      <c r="GC1053" s="46"/>
      <c r="GD1053" s="46"/>
      <c r="GE1053" s="46"/>
      <c r="GF1053" s="46"/>
      <c r="GG1053" s="46"/>
      <c r="GH1053" s="46"/>
      <c r="GI1053" s="46"/>
      <c r="GJ1053" s="46"/>
      <c r="GK1053" s="46"/>
      <c r="GL1053" s="46"/>
      <c r="GM1053" s="46"/>
      <c r="GN1053" s="46"/>
      <c r="GO1053" s="46"/>
      <c r="GP1053" s="46"/>
      <c r="GQ1053" s="46"/>
      <c r="GR1053" s="46"/>
      <c r="GS1053" s="46"/>
      <c r="GT1053" s="46"/>
      <c r="GU1053" s="46"/>
      <c r="GV1053" s="46"/>
      <c r="GW1053" s="46"/>
      <c r="GX1053" s="46"/>
      <c r="GY1053" s="46"/>
      <c r="GZ1053" s="46"/>
      <c r="HA1053" s="46"/>
      <c r="HB1053" s="46"/>
      <c r="HC1053" s="46"/>
      <c r="HD1053" s="46"/>
      <c r="HE1053" s="46"/>
      <c r="HF1053" s="46"/>
      <c r="HG1053" s="46"/>
      <c r="HH1053" s="46"/>
      <c r="HI1053" s="46"/>
      <c r="HJ1053" s="46"/>
      <c r="HK1053" s="46"/>
      <c r="HL1053" s="46"/>
      <c r="HM1053" s="46"/>
      <c r="HN1053" s="46"/>
      <c r="HO1053" s="46"/>
      <c r="HP1053" s="46"/>
      <c r="HQ1053" s="46"/>
      <c r="HR1053" s="46"/>
      <c r="HS1053" s="46"/>
      <c r="HT1053" s="46"/>
      <c r="HU1053" s="46"/>
      <c r="HV1053" s="46"/>
      <c r="HW1053" s="46"/>
      <c r="HX1053" s="46"/>
      <c r="HY1053" s="46"/>
      <c r="HZ1053" s="46"/>
      <c r="IA1053" s="46"/>
      <c r="IB1053" s="46"/>
      <c r="IC1053" s="46"/>
      <c r="ID1053" s="46"/>
      <c r="IE1053" s="46"/>
      <c r="IF1053" s="46"/>
      <c r="IG1053" s="46"/>
      <c r="IH1053" s="46"/>
      <c r="II1053" s="46"/>
      <c r="IJ1053" s="46"/>
      <c r="IK1053" s="46"/>
      <c r="IL1053" s="46"/>
      <c r="IM1053" s="46"/>
      <c r="IN1053" s="46"/>
      <c r="IO1053" s="46"/>
      <c r="IP1053" s="46"/>
      <c r="IQ1053" s="46"/>
      <c r="IR1053" s="46"/>
      <c r="IS1053" s="46"/>
      <c r="IT1053" s="46"/>
      <c r="IU1053" s="46"/>
      <c r="IV1053" s="46"/>
      <c r="IW1053" s="46"/>
      <c r="IX1053" s="46"/>
      <c r="IY1053" s="46"/>
      <c r="IZ1053" s="46"/>
      <c r="JA1053" s="46"/>
      <c r="JB1053" s="46"/>
      <c r="JC1053" s="46"/>
      <c r="JD1053" s="46"/>
      <c r="JE1053" s="46"/>
    </row>
    <row r="1054" spans="1:265" s="7" customFormat="1" ht="15" customHeight="1" thickBot="1" x14ac:dyDescent="0.25">
      <c r="A1054" s="98"/>
      <c r="B1054" s="73" t="s">
        <v>376</v>
      </c>
      <c r="C1054" s="118"/>
      <c r="D1054" s="870" t="s">
        <v>631</v>
      </c>
      <c r="E1054" s="879"/>
      <c r="F1054" s="461"/>
      <c r="G1054" s="462"/>
      <c r="H1054" s="181" t="s">
        <v>351</v>
      </c>
      <c r="I1054" s="181" t="s">
        <v>352</v>
      </c>
      <c r="J1054" s="1792" t="s">
        <v>95</v>
      </c>
      <c r="K1054" s="219" t="s">
        <v>1711</v>
      </c>
      <c r="L1054" s="219"/>
      <c r="M1054" s="511"/>
      <c r="N1054" s="511"/>
      <c r="O1054" s="219"/>
      <c r="P1054" s="2159">
        <f t="shared" si="90"/>
        <v>0</v>
      </c>
      <c r="Q1054" s="325"/>
      <c r="R1054" s="326"/>
      <c r="S1054" s="326"/>
      <c r="T1054" s="326"/>
      <c r="U1054" s="326">
        <v>6</v>
      </c>
      <c r="V1054" s="326"/>
      <c r="W1054" s="327"/>
      <c r="X1054" s="119"/>
      <c r="Y1054" s="119"/>
      <c r="Z1054" s="63"/>
      <c r="AA1054" s="46"/>
      <c r="AB1054" s="46"/>
      <c r="AC1054" s="46" t="str">
        <f t="shared" si="93"/>
        <v/>
      </c>
      <c r="AD1054" s="46"/>
      <c r="AE1054" s="46"/>
      <c r="AF1054" s="2111">
        <f t="shared" si="91"/>
        <v>0</v>
      </c>
      <c r="AG1054" s="2111">
        <f t="shared" si="92"/>
        <v>0</v>
      </c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  <c r="BP1054" s="46"/>
      <c r="BQ1054" s="46"/>
      <c r="BR1054" s="46"/>
      <c r="BS1054" s="46"/>
      <c r="BT1054" s="46"/>
      <c r="BU1054" s="46"/>
      <c r="BV1054" s="46"/>
      <c r="BW1054" s="46"/>
      <c r="BX1054" s="46"/>
      <c r="BY1054" s="46"/>
      <c r="BZ1054" s="46"/>
      <c r="CA1054" s="46"/>
      <c r="CB1054" s="46"/>
      <c r="CC1054" s="46"/>
      <c r="CD1054" s="46"/>
      <c r="CE1054" s="46"/>
      <c r="CF1054" s="46"/>
      <c r="CG1054" s="46"/>
      <c r="CH1054" s="46"/>
      <c r="CI1054" s="46"/>
      <c r="CJ1054" s="46"/>
      <c r="CK1054" s="46"/>
      <c r="CL1054" s="46"/>
      <c r="CM1054" s="46"/>
      <c r="CN1054" s="46"/>
      <c r="CO1054" s="46"/>
      <c r="CP1054" s="46"/>
      <c r="CQ1054" s="46"/>
      <c r="CR1054" s="46"/>
      <c r="CS1054" s="46"/>
      <c r="CT1054" s="46"/>
      <c r="CU1054" s="46"/>
      <c r="CV1054" s="46"/>
      <c r="CW1054" s="46"/>
      <c r="CX1054" s="46"/>
      <c r="CY1054" s="46"/>
      <c r="CZ1054" s="46"/>
      <c r="DA1054" s="46"/>
      <c r="DB1054" s="46"/>
      <c r="DC1054" s="46"/>
      <c r="DD1054" s="46"/>
      <c r="DE1054" s="46"/>
      <c r="DF1054" s="46"/>
      <c r="DG1054" s="46"/>
      <c r="DH1054" s="46"/>
      <c r="DI1054" s="46"/>
      <c r="DJ1054" s="46"/>
      <c r="DK1054" s="46"/>
      <c r="DL1054" s="46"/>
      <c r="DM1054" s="46"/>
      <c r="DN1054" s="46"/>
      <c r="DO1054" s="46"/>
      <c r="DP1054" s="46"/>
      <c r="DQ1054" s="46"/>
      <c r="DR1054" s="46"/>
      <c r="DS1054" s="46"/>
      <c r="DT1054" s="46"/>
      <c r="DU1054" s="46"/>
      <c r="DV1054" s="46"/>
      <c r="DW1054" s="46"/>
      <c r="DX1054" s="46"/>
      <c r="DY1054" s="46"/>
      <c r="DZ1054" s="46"/>
      <c r="EA1054" s="46"/>
      <c r="EB1054" s="46"/>
      <c r="EC1054" s="46"/>
      <c r="ED1054" s="46"/>
      <c r="EE1054" s="46"/>
      <c r="EF1054" s="46"/>
      <c r="EG1054" s="46"/>
      <c r="EH1054" s="46"/>
      <c r="EI1054" s="46"/>
      <c r="EJ1054" s="46"/>
      <c r="EK1054" s="46"/>
      <c r="EL1054" s="46"/>
      <c r="EM1054" s="46"/>
      <c r="EN1054" s="46"/>
      <c r="EO1054" s="46"/>
      <c r="EP1054" s="46"/>
      <c r="EQ1054" s="46"/>
      <c r="ER1054" s="46"/>
      <c r="ES1054" s="46"/>
      <c r="ET1054" s="46"/>
      <c r="EU1054" s="46"/>
      <c r="EV1054" s="46"/>
      <c r="EW1054" s="46"/>
      <c r="EX1054" s="46"/>
      <c r="EY1054" s="46"/>
      <c r="EZ1054" s="46"/>
      <c r="FA1054" s="46"/>
      <c r="FB1054" s="46"/>
      <c r="FC1054" s="46"/>
      <c r="FD1054" s="46"/>
      <c r="FE1054" s="46"/>
      <c r="FF1054" s="46"/>
      <c r="FG1054" s="46"/>
      <c r="FH1054" s="46"/>
      <c r="FI1054" s="46"/>
      <c r="FJ1054" s="46"/>
      <c r="FK1054" s="46"/>
      <c r="FL1054" s="46"/>
      <c r="FM1054" s="46"/>
      <c r="FN1054" s="46"/>
      <c r="FO1054" s="46"/>
      <c r="FP1054" s="46"/>
      <c r="FQ1054" s="46"/>
      <c r="FR1054" s="46"/>
      <c r="FS1054" s="46"/>
      <c r="FT1054" s="46"/>
      <c r="FU1054" s="46"/>
      <c r="FV1054" s="46"/>
      <c r="FW1054" s="46"/>
      <c r="FX1054" s="46"/>
      <c r="FY1054" s="46"/>
      <c r="FZ1054" s="46"/>
      <c r="GA1054" s="46"/>
      <c r="GB1054" s="46"/>
      <c r="GC1054" s="46"/>
      <c r="GD1054" s="46"/>
      <c r="GE1054" s="46"/>
      <c r="GF1054" s="46"/>
      <c r="GG1054" s="46"/>
      <c r="GH1054" s="46"/>
      <c r="GI1054" s="46"/>
      <c r="GJ1054" s="46"/>
      <c r="GK1054" s="46"/>
      <c r="GL1054" s="46"/>
      <c r="GM1054" s="46"/>
      <c r="GN1054" s="46"/>
      <c r="GO1054" s="46"/>
      <c r="GP1054" s="46"/>
      <c r="GQ1054" s="46"/>
      <c r="GR1054" s="46"/>
      <c r="GS1054" s="46"/>
      <c r="GT1054" s="46"/>
      <c r="GU1054" s="46"/>
      <c r="GV1054" s="46"/>
      <c r="GW1054" s="46"/>
      <c r="GX1054" s="46"/>
      <c r="GY1054" s="46"/>
      <c r="GZ1054" s="46"/>
      <c r="HA1054" s="46"/>
      <c r="HB1054" s="46"/>
      <c r="HC1054" s="46"/>
      <c r="HD1054" s="46"/>
      <c r="HE1054" s="46"/>
      <c r="HF1054" s="46"/>
      <c r="HG1054" s="46"/>
      <c r="HH1054" s="46"/>
      <c r="HI1054" s="46"/>
      <c r="HJ1054" s="46"/>
      <c r="HK1054" s="46"/>
      <c r="HL1054" s="46"/>
      <c r="HM1054" s="46"/>
      <c r="HN1054" s="46"/>
      <c r="HO1054" s="46"/>
      <c r="HP1054" s="46"/>
      <c r="HQ1054" s="46"/>
      <c r="HR1054" s="46"/>
      <c r="HS1054" s="46"/>
      <c r="HT1054" s="46"/>
      <c r="HU1054" s="46"/>
      <c r="HV1054" s="46"/>
      <c r="HW1054" s="46"/>
      <c r="HX1054" s="46"/>
      <c r="HY1054" s="46"/>
      <c r="HZ1054" s="46"/>
      <c r="IA1054" s="46"/>
      <c r="IB1054" s="46"/>
      <c r="IC1054" s="46"/>
      <c r="ID1054" s="46"/>
      <c r="IE1054" s="46"/>
      <c r="IF1054" s="46"/>
      <c r="IG1054" s="46"/>
      <c r="IH1054" s="46"/>
      <c r="II1054" s="46"/>
      <c r="IJ1054" s="46"/>
      <c r="IK1054" s="46"/>
      <c r="IL1054" s="46"/>
      <c r="IM1054" s="46"/>
      <c r="IN1054" s="46"/>
      <c r="IO1054" s="46"/>
      <c r="IP1054" s="46"/>
      <c r="IQ1054" s="46"/>
      <c r="IR1054" s="46"/>
      <c r="IS1054" s="46"/>
      <c r="IT1054" s="46"/>
      <c r="IU1054" s="46"/>
      <c r="IV1054" s="46"/>
      <c r="IW1054" s="46"/>
      <c r="IX1054" s="46"/>
      <c r="IY1054" s="46"/>
      <c r="IZ1054" s="46"/>
      <c r="JA1054" s="46"/>
      <c r="JB1054" s="46"/>
      <c r="JC1054" s="46"/>
      <c r="JD1054" s="46"/>
      <c r="JE1054" s="46"/>
    </row>
    <row r="1055" spans="1:265" s="788" customFormat="1" ht="15" customHeight="1" thickBot="1" x14ac:dyDescent="0.25">
      <c r="A1055" s="98"/>
      <c r="B1055" s="73" t="s">
        <v>376</v>
      </c>
      <c r="C1055" s="118"/>
      <c r="D1055" s="870" t="s">
        <v>631</v>
      </c>
      <c r="E1055" s="879"/>
      <c r="F1055" s="461"/>
      <c r="G1055" s="462"/>
      <c r="H1055" s="181" t="s">
        <v>351</v>
      </c>
      <c r="I1055" s="181" t="s">
        <v>352</v>
      </c>
      <c r="J1055" s="1766" t="s">
        <v>1424</v>
      </c>
      <c r="K1055" s="2117" t="s">
        <v>1558</v>
      </c>
      <c r="L1055" s="219"/>
      <c r="M1055" s="511"/>
      <c r="N1055" s="511"/>
      <c r="O1055" s="219"/>
      <c r="P1055" s="2159">
        <f t="shared" si="90"/>
        <v>0</v>
      </c>
      <c r="Q1055" s="325"/>
      <c r="R1055" s="326"/>
      <c r="S1055" s="326"/>
      <c r="T1055" s="326"/>
      <c r="U1055" s="326"/>
      <c r="V1055" s="326"/>
      <c r="W1055" s="327">
        <v>3</v>
      </c>
      <c r="X1055" s="119"/>
      <c r="Y1055" s="119"/>
      <c r="Z1055" s="63"/>
      <c r="AA1055" s="789"/>
      <c r="AB1055" s="789"/>
      <c r="AC1055" s="789" t="str">
        <f t="shared" si="93"/>
        <v/>
      </c>
      <c r="AD1055" s="789"/>
      <c r="AE1055" s="789"/>
      <c r="AF1055" s="2111">
        <f>SUM(Q1055:R1055)</f>
        <v>0</v>
      </c>
      <c r="AG1055" s="2111">
        <f>S1055+W1055</f>
        <v>3</v>
      </c>
      <c r="AH1055" s="789"/>
      <c r="AI1055" s="789"/>
      <c r="AJ1055" s="789"/>
      <c r="AK1055" s="789"/>
      <c r="AL1055" s="789"/>
      <c r="AM1055" s="789"/>
      <c r="AN1055" s="789"/>
      <c r="AO1055" s="789"/>
      <c r="AP1055" s="789"/>
      <c r="AQ1055" s="789"/>
      <c r="AR1055" s="789"/>
      <c r="AS1055" s="789"/>
      <c r="AT1055" s="789"/>
      <c r="AU1055" s="789"/>
      <c r="AV1055" s="789"/>
      <c r="AW1055" s="789"/>
      <c r="AX1055" s="789"/>
      <c r="AY1055" s="789"/>
      <c r="AZ1055" s="789"/>
      <c r="BA1055" s="789"/>
      <c r="BB1055" s="789"/>
      <c r="BC1055" s="789"/>
      <c r="BD1055" s="789"/>
      <c r="BE1055" s="789"/>
      <c r="BF1055" s="789"/>
      <c r="BG1055" s="789"/>
      <c r="BH1055" s="789"/>
      <c r="BI1055" s="789"/>
      <c r="BJ1055" s="789"/>
      <c r="BK1055" s="789"/>
      <c r="BL1055" s="789"/>
      <c r="BM1055" s="789"/>
      <c r="BN1055" s="789"/>
      <c r="BO1055" s="789"/>
      <c r="BP1055" s="789"/>
      <c r="BQ1055" s="789"/>
      <c r="BR1055" s="789"/>
      <c r="BS1055" s="789"/>
      <c r="BT1055" s="789"/>
      <c r="BU1055" s="789"/>
      <c r="BV1055" s="789"/>
      <c r="BW1055" s="789"/>
      <c r="BX1055" s="789"/>
      <c r="BY1055" s="789"/>
      <c r="BZ1055" s="789"/>
      <c r="CA1055" s="789"/>
      <c r="CB1055" s="789"/>
      <c r="CC1055" s="789"/>
      <c r="CD1055" s="789"/>
      <c r="CE1055" s="789"/>
      <c r="CF1055" s="789"/>
      <c r="CG1055" s="789"/>
      <c r="CH1055" s="789"/>
      <c r="CI1055" s="789"/>
      <c r="CJ1055" s="789"/>
      <c r="CK1055" s="789"/>
      <c r="CL1055" s="789"/>
      <c r="CM1055" s="789"/>
      <c r="CN1055" s="789"/>
      <c r="CO1055" s="789"/>
      <c r="CP1055" s="789"/>
      <c r="CQ1055" s="789"/>
      <c r="CR1055" s="789"/>
      <c r="CS1055" s="789"/>
      <c r="CT1055" s="789"/>
      <c r="CU1055" s="789"/>
      <c r="CV1055" s="789"/>
      <c r="CW1055" s="789"/>
      <c r="CX1055" s="789"/>
      <c r="CY1055" s="789"/>
      <c r="CZ1055" s="789"/>
      <c r="DA1055" s="789"/>
      <c r="DB1055" s="789"/>
      <c r="DC1055" s="789"/>
      <c r="DD1055" s="789"/>
      <c r="DE1055" s="789"/>
      <c r="DF1055" s="789"/>
      <c r="DG1055" s="789"/>
      <c r="DH1055" s="789"/>
      <c r="DI1055" s="789"/>
      <c r="DJ1055" s="789"/>
      <c r="DK1055" s="789"/>
      <c r="DL1055" s="789"/>
      <c r="DM1055" s="789"/>
      <c r="DN1055" s="789"/>
      <c r="DO1055" s="789"/>
      <c r="DP1055" s="789"/>
      <c r="DQ1055" s="789"/>
      <c r="DR1055" s="789"/>
      <c r="DS1055" s="789"/>
      <c r="DT1055" s="789"/>
      <c r="DU1055" s="789"/>
      <c r="DV1055" s="789"/>
      <c r="DW1055" s="789"/>
      <c r="DX1055" s="789"/>
      <c r="DY1055" s="789"/>
      <c r="DZ1055" s="789"/>
      <c r="EA1055" s="789"/>
      <c r="EB1055" s="789"/>
      <c r="EC1055" s="789"/>
      <c r="ED1055" s="789"/>
      <c r="EE1055" s="789"/>
      <c r="EF1055" s="789"/>
      <c r="EG1055" s="789"/>
      <c r="EH1055" s="789"/>
      <c r="EI1055" s="789"/>
      <c r="EJ1055" s="789"/>
      <c r="EK1055" s="789"/>
      <c r="EL1055" s="789"/>
      <c r="EM1055" s="789"/>
      <c r="EN1055" s="789"/>
      <c r="EO1055" s="789"/>
      <c r="EP1055" s="789"/>
      <c r="EQ1055" s="789"/>
      <c r="ER1055" s="789"/>
      <c r="ES1055" s="789"/>
      <c r="ET1055" s="789"/>
      <c r="EU1055" s="789"/>
      <c r="EV1055" s="789"/>
      <c r="EW1055" s="789"/>
      <c r="EX1055" s="789"/>
      <c r="EY1055" s="789"/>
      <c r="EZ1055" s="789"/>
      <c r="FA1055" s="789"/>
      <c r="FB1055" s="789"/>
      <c r="FC1055" s="789"/>
      <c r="FD1055" s="789"/>
      <c r="FE1055" s="789"/>
      <c r="FF1055" s="789"/>
      <c r="FG1055" s="789"/>
      <c r="FH1055" s="789"/>
      <c r="FI1055" s="789"/>
      <c r="FJ1055" s="789"/>
      <c r="FK1055" s="789"/>
      <c r="FL1055" s="789"/>
      <c r="FM1055" s="789"/>
      <c r="FN1055" s="789"/>
      <c r="FO1055" s="789"/>
      <c r="FP1055" s="789"/>
      <c r="FQ1055" s="789"/>
      <c r="FR1055" s="789"/>
      <c r="FS1055" s="789"/>
      <c r="FT1055" s="789"/>
      <c r="FU1055" s="789"/>
      <c r="FV1055" s="789"/>
      <c r="FW1055" s="789"/>
      <c r="FX1055" s="789"/>
      <c r="FY1055" s="789"/>
      <c r="FZ1055" s="789"/>
      <c r="GA1055" s="789"/>
      <c r="GB1055" s="789"/>
      <c r="GC1055" s="789"/>
      <c r="GD1055" s="789"/>
      <c r="GE1055" s="789"/>
      <c r="GF1055" s="789"/>
      <c r="GG1055" s="789"/>
      <c r="GH1055" s="789"/>
      <c r="GI1055" s="789"/>
      <c r="GJ1055" s="789"/>
      <c r="GK1055" s="789"/>
      <c r="GL1055" s="789"/>
      <c r="GM1055" s="789"/>
      <c r="GN1055" s="789"/>
      <c r="GO1055" s="789"/>
      <c r="GP1055" s="789"/>
      <c r="GQ1055" s="789"/>
      <c r="GR1055" s="789"/>
      <c r="GS1055" s="789"/>
      <c r="GT1055" s="789"/>
      <c r="GU1055" s="789"/>
      <c r="GV1055" s="789"/>
      <c r="GW1055" s="789"/>
      <c r="GX1055" s="789"/>
      <c r="GY1055" s="789"/>
      <c r="GZ1055" s="789"/>
      <c r="HA1055" s="789"/>
      <c r="HB1055" s="789"/>
      <c r="HC1055" s="789"/>
      <c r="HD1055" s="789"/>
      <c r="HE1055" s="789"/>
      <c r="HF1055" s="789"/>
      <c r="HG1055" s="789"/>
      <c r="HH1055" s="789"/>
      <c r="HI1055" s="789"/>
      <c r="HJ1055" s="789"/>
      <c r="HK1055" s="789"/>
      <c r="HL1055" s="789"/>
      <c r="HM1055" s="789"/>
      <c r="HN1055" s="789"/>
      <c r="HO1055" s="789"/>
      <c r="HP1055" s="789"/>
      <c r="HQ1055" s="789"/>
      <c r="HR1055" s="789"/>
      <c r="HS1055" s="789"/>
      <c r="HT1055" s="789"/>
      <c r="HU1055" s="789"/>
      <c r="HV1055" s="789"/>
      <c r="HW1055" s="789"/>
      <c r="HX1055" s="789"/>
      <c r="HY1055" s="789"/>
      <c r="HZ1055" s="789"/>
      <c r="IA1055" s="789"/>
      <c r="IB1055" s="789"/>
      <c r="IC1055" s="789"/>
      <c r="ID1055" s="789"/>
      <c r="IE1055" s="789"/>
      <c r="IF1055" s="789"/>
      <c r="IG1055" s="789"/>
      <c r="IH1055" s="789"/>
      <c r="II1055" s="789"/>
      <c r="IJ1055" s="789"/>
      <c r="IK1055" s="789"/>
      <c r="IL1055" s="789"/>
      <c r="IM1055" s="789"/>
      <c r="IN1055" s="789"/>
      <c r="IO1055" s="789"/>
      <c r="IP1055" s="789"/>
      <c r="IQ1055" s="789"/>
      <c r="IR1055" s="789"/>
      <c r="IS1055" s="789"/>
      <c r="IT1055" s="789"/>
      <c r="IU1055" s="789"/>
      <c r="IV1055" s="789"/>
      <c r="IW1055" s="789"/>
      <c r="IX1055" s="789"/>
      <c r="IY1055" s="789"/>
      <c r="IZ1055" s="789"/>
      <c r="JA1055" s="789"/>
      <c r="JB1055" s="789"/>
      <c r="JC1055" s="789"/>
      <c r="JD1055" s="789"/>
      <c r="JE1055" s="789"/>
    </row>
    <row r="1056" spans="1:265" s="7" customFormat="1" ht="15" customHeight="1" thickBot="1" x14ac:dyDescent="0.25">
      <c r="A1056" s="98"/>
      <c r="B1056" s="73" t="s">
        <v>376</v>
      </c>
      <c r="C1056" s="118"/>
      <c r="D1056" s="870" t="s">
        <v>631</v>
      </c>
      <c r="E1056" s="879"/>
      <c r="F1056" s="461"/>
      <c r="G1056" s="462"/>
      <c r="H1056" s="181" t="s">
        <v>351</v>
      </c>
      <c r="I1056" s="181" t="s">
        <v>352</v>
      </c>
      <c r="J1056" s="1757" t="s">
        <v>1424</v>
      </c>
      <c r="K1056" s="219" t="s">
        <v>1507</v>
      </c>
      <c r="L1056" s="219"/>
      <c r="M1056" s="511"/>
      <c r="N1056" s="511"/>
      <c r="O1056" s="219"/>
      <c r="P1056" s="2159">
        <f t="shared" si="90"/>
        <v>0</v>
      </c>
      <c r="Q1056" s="325"/>
      <c r="R1056" s="326"/>
      <c r="S1056" s="326"/>
      <c r="T1056" s="326"/>
      <c r="U1056" s="326"/>
      <c r="V1056" s="326"/>
      <c r="W1056" s="327">
        <v>6</v>
      </c>
      <c r="X1056" s="119"/>
      <c r="Y1056" s="119"/>
      <c r="Z1056" s="63"/>
      <c r="AA1056" s="46"/>
      <c r="AB1056" s="46"/>
      <c r="AC1056" s="46" t="str">
        <f t="shared" si="93"/>
        <v/>
      </c>
      <c r="AD1056" s="46"/>
      <c r="AE1056" s="46"/>
      <c r="AF1056" s="2111">
        <f t="shared" si="91"/>
        <v>0</v>
      </c>
      <c r="AG1056" s="2111">
        <f t="shared" si="92"/>
        <v>6</v>
      </c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  <c r="BP1056" s="46"/>
      <c r="BQ1056" s="46"/>
      <c r="BR1056" s="46"/>
      <c r="BS1056" s="46"/>
      <c r="BT1056" s="46"/>
      <c r="BU1056" s="46"/>
      <c r="BV1056" s="46"/>
      <c r="BW1056" s="46"/>
      <c r="BX1056" s="46"/>
      <c r="BY1056" s="46"/>
      <c r="BZ1056" s="46"/>
      <c r="CA1056" s="46"/>
      <c r="CB1056" s="46"/>
      <c r="CC1056" s="46"/>
      <c r="CD1056" s="46"/>
      <c r="CE1056" s="46"/>
      <c r="CF1056" s="46"/>
      <c r="CG1056" s="46"/>
      <c r="CH1056" s="46"/>
      <c r="CI1056" s="46"/>
      <c r="CJ1056" s="46"/>
      <c r="CK1056" s="46"/>
      <c r="CL1056" s="46"/>
      <c r="CM1056" s="46"/>
      <c r="CN1056" s="46"/>
      <c r="CO1056" s="46"/>
      <c r="CP1056" s="46"/>
      <c r="CQ1056" s="46"/>
      <c r="CR1056" s="46"/>
      <c r="CS1056" s="46"/>
      <c r="CT1056" s="46"/>
      <c r="CU1056" s="46"/>
      <c r="CV1056" s="46"/>
      <c r="CW1056" s="46"/>
      <c r="CX1056" s="46"/>
      <c r="CY1056" s="46"/>
      <c r="CZ1056" s="46"/>
      <c r="DA1056" s="46"/>
      <c r="DB1056" s="46"/>
      <c r="DC1056" s="46"/>
      <c r="DD1056" s="46"/>
      <c r="DE1056" s="46"/>
      <c r="DF1056" s="46"/>
      <c r="DG1056" s="46"/>
      <c r="DH1056" s="46"/>
      <c r="DI1056" s="46"/>
      <c r="DJ1056" s="46"/>
      <c r="DK1056" s="46"/>
      <c r="DL1056" s="46"/>
      <c r="DM1056" s="46"/>
      <c r="DN1056" s="46"/>
      <c r="DO1056" s="46"/>
      <c r="DP1056" s="46"/>
      <c r="DQ1056" s="46"/>
      <c r="DR1056" s="46"/>
      <c r="DS1056" s="46"/>
      <c r="DT1056" s="46"/>
      <c r="DU1056" s="46"/>
      <c r="DV1056" s="46"/>
      <c r="DW1056" s="46"/>
      <c r="DX1056" s="46"/>
      <c r="DY1056" s="46"/>
      <c r="DZ1056" s="46"/>
      <c r="EA1056" s="46"/>
      <c r="EB1056" s="46"/>
      <c r="EC1056" s="46"/>
      <c r="ED1056" s="46"/>
      <c r="EE1056" s="46"/>
      <c r="EF1056" s="46"/>
      <c r="EG1056" s="46"/>
      <c r="EH1056" s="46"/>
      <c r="EI1056" s="46"/>
      <c r="EJ1056" s="46"/>
      <c r="EK1056" s="46"/>
      <c r="EL1056" s="46"/>
      <c r="EM1056" s="46"/>
      <c r="EN1056" s="46"/>
      <c r="EO1056" s="46"/>
      <c r="EP1056" s="46"/>
      <c r="EQ1056" s="46"/>
      <c r="ER1056" s="46"/>
      <c r="ES1056" s="46"/>
      <c r="ET1056" s="46"/>
      <c r="EU1056" s="46"/>
      <c r="EV1056" s="46"/>
      <c r="EW1056" s="46"/>
      <c r="EX1056" s="46"/>
      <c r="EY1056" s="46"/>
      <c r="EZ1056" s="46"/>
      <c r="FA1056" s="46"/>
      <c r="FB1056" s="46"/>
      <c r="FC1056" s="46"/>
      <c r="FD1056" s="46"/>
      <c r="FE1056" s="46"/>
      <c r="FF1056" s="46"/>
      <c r="FG1056" s="46"/>
      <c r="FH1056" s="46"/>
      <c r="FI1056" s="46"/>
      <c r="FJ1056" s="46"/>
      <c r="FK1056" s="46"/>
      <c r="FL1056" s="46"/>
      <c r="FM1056" s="46"/>
      <c r="FN1056" s="46"/>
      <c r="FO1056" s="46"/>
      <c r="FP1056" s="46"/>
      <c r="FQ1056" s="46"/>
      <c r="FR1056" s="46"/>
      <c r="FS1056" s="46"/>
      <c r="FT1056" s="46"/>
      <c r="FU1056" s="46"/>
      <c r="FV1056" s="46"/>
      <c r="FW1056" s="46"/>
      <c r="FX1056" s="46"/>
      <c r="FY1056" s="46"/>
      <c r="FZ1056" s="46"/>
      <c r="GA1056" s="46"/>
      <c r="GB1056" s="46"/>
      <c r="GC1056" s="46"/>
      <c r="GD1056" s="46"/>
      <c r="GE1056" s="46"/>
      <c r="GF1056" s="46"/>
      <c r="GG1056" s="46"/>
      <c r="GH1056" s="46"/>
      <c r="GI1056" s="46"/>
      <c r="GJ1056" s="46"/>
      <c r="GK1056" s="46"/>
      <c r="GL1056" s="46"/>
      <c r="GM1056" s="46"/>
      <c r="GN1056" s="46"/>
      <c r="GO1056" s="46"/>
      <c r="GP1056" s="46"/>
      <c r="GQ1056" s="46"/>
      <c r="GR1056" s="46"/>
      <c r="GS1056" s="46"/>
      <c r="GT1056" s="46"/>
      <c r="GU1056" s="46"/>
      <c r="GV1056" s="46"/>
      <c r="GW1056" s="46"/>
      <c r="GX1056" s="46"/>
      <c r="GY1056" s="46"/>
      <c r="GZ1056" s="46"/>
      <c r="HA1056" s="46"/>
      <c r="HB1056" s="46"/>
      <c r="HC1056" s="46"/>
      <c r="HD1056" s="46"/>
      <c r="HE1056" s="46"/>
      <c r="HF1056" s="46"/>
      <c r="HG1056" s="46"/>
      <c r="HH1056" s="46"/>
      <c r="HI1056" s="46"/>
      <c r="HJ1056" s="46"/>
      <c r="HK1056" s="46"/>
      <c r="HL1056" s="46"/>
      <c r="HM1056" s="46"/>
      <c r="HN1056" s="46"/>
      <c r="HO1056" s="46"/>
      <c r="HP1056" s="46"/>
      <c r="HQ1056" s="46"/>
      <c r="HR1056" s="46"/>
      <c r="HS1056" s="46"/>
      <c r="HT1056" s="46"/>
      <c r="HU1056" s="46"/>
      <c r="HV1056" s="46"/>
      <c r="HW1056" s="46"/>
      <c r="HX1056" s="46"/>
      <c r="HY1056" s="46"/>
      <c r="HZ1056" s="46"/>
      <c r="IA1056" s="46"/>
      <c r="IB1056" s="46"/>
      <c r="IC1056" s="46"/>
      <c r="ID1056" s="46"/>
      <c r="IE1056" s="46"/>
      <c r="IF1056" s="46"/>
      <c r="IG1056" s="46"/>
      <c r="IH1056" s="46"/>
      <c r="II1056" s="46"/>
      <c r="IJ1056" s="46"/>
      <c r="IK1056" s="46"/>
      <c r="IL1056" s="46"/>
      <c r="IM1056" s="46"/>
      <c r="IN1056" s="46"/>
      <c r="IO1056" s="46"/>
      <c r="IP1056" s="46"/>
      <c r="IQ1056" s="46"/>
      <c r="IR1056" s="46"/>
      <c r="IS1056" s="46"/>
      <c r="IT1056" s="46"/>
      <c r="IU1056" s="46"/>
      <c r="IV1056" s="46"/>
      <c r="IW1056" s="46"/>
      <c r="IX1056" s="46"/>
      <c r="IY1056" s="46"/>
      <c r="IZ1056" s="46"/>
      <c r="JA1056" s="46"/>
      <c r="JB1056" s="46"/>
      <c r="JC1056" s="46"/>
      <c r="JD1056" s="46"/>
      <c r="JE1056" s="46"/>
    </row>
    <row r="1057" spans="1:265" s="7" customFormat="1" ht="15" customHeight="1" thickBot="1" x14ac:dyDescent="0.25">
      <c r="A1057" s="98"/>
      <c r="B1057" s="73" t="s">
        <v>376</v>
      </c>
      <c r="C1057" s="118"/>
      <c r="D1057" s="870" t="s">
        <v>631</v>
      </c>
      <c r="E1057" s="879"/>
      <c r="F1057" s="461"/>
      <c r="G1057" s="462"/>
      <c r="H1057" s="181" t="s">
        <v>351</v>
      </c>
      <c r="I1057" s="181" t="s">
        <v>352</v>
      </c>
      <c r="J1057" s="1756" t="s">
        <v>1424</v>
      </c>
      <c r="K1057" s="212" t="s">
        <v>1505</v>
      </c>
      <c r="L1057" s="219"/>
      <c r="M1057" s="511"/>
      <c r="N1057" s="511"/>
      <c r="O1057" s="219"/>
      <c r="P1057" s="2159">
        <f t="shared" si="90"/>
        <v>0</v>
      </c>
      <c r="Q1057" s="325"/>
      <c r="R1057" s="326"/>
      <c r="S1057" s="326">
        <v>4</v>
      </c>
      <c r="T1057" s="326"/>
      <c r="U1057" s="326"/>
      <c r="V1057" s="326"/>
      <c r="W1057" s="327"/>
      <c r="X1057" s="119"/>
      <c r="Y1057" s="119"/>
      <c r="Z1057" s="63"/>
      <c r="AA1057" s="46"/>
      <c r="AB1057" s="46"/>
      <c r="AC1057" s="46" t="str">
        <f t="shared" si="93"/>
        <v/>
      </c>
      <c r="AD1057" s="46"/>
      <c r="AE1057" s="46"/>
      <c r="AF1057" s="2111">
        <f t="shared" si="91"/>
        <v>0</v>
      </c>
      <c r="AG1057" s="2111">
        <f t="shared" si="92"/>
        <v>4</v>
      </c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  <c r="BP1057" s="46"/>
      <c r="BQ1057" s="46"/>
      <c r="BR1057" s="46"/>
      <c r="BS1057" s="46"/>
      <c r="BT1057" s="46"/>
      <c r="BU1057" s="46"/>
      <c r="BV1057" s="46"/>
      <c r="BW1057" s="46"/>
      <c r="BX1057" s="46"/>
      <c r="BY1057" s="46"/>
      <c r="BZ1057" s="46"/>
      <c r="CA1057" s="46"/>
      <c r="CB1057" s="46"/>
      <c r="CC1057" s="46"/>
      <c r="CD1057" s="46"/>
      <c r="CE1057" s="46"/>
      <c r="CF1057" s="46"/>
      <c r="CG1057" s="46"/>
      <c r="CH1057" s="46"/>
      <c r="CI1057" s="46"/>
      <c r="CJ1057" s="46"/>
      <c r="CK1057" s="46"/>
      <c r="CL1057" s="46"/>
      <c r="CM1057" s="46"/>
      <c r="CN1057" s="46"/>
      <c r="CO1057" s="46"/>
      <c r="CP1057" s="46"/>
      <c r="CQ1057" s="46"/>
      <c r="CR1057" s="46"/>
      <c r="CS1057" s="46"/>
      <c r="CT1057" s="46"/>
      <c r="CU1057" s="46"/>
      <c r="CV1057" s="46"/>
      <c r="CW1057" s="46"/>
      <c r="CX1057" s="46"/>
      <c r="CY1057" s="46"/>
      <c r="CZ1057" s="46"/>
      <c r="DA1057" s="46"/>
      <c r="DB1057" s="46"/>
      <c r="DC1057" s="46"/>
      <c r="DD1057" s="46"/>
      <c r="DE1057" s="46"/>
      <c r="DF1057" s="46"/>
      <c r="DG1057" s="46"/>
      <c r="DH1057" s="46"/>
      <c r="DI1057" s="46"/>
      <c r="DJ1057" s="46"/>
      <c r="DK1057" s="46"/>
      <c r="DL1057" s="46"/>
      <c r="DM1057" s="46"/>
      <c r="DN1057" s="46"/>
      <c r="DO1057" s="46"/>
      <c r="DP1057" s="46"/>
      <c r="DQ1057" s="46"/>
      <c r="DR1057" s="46"/>
      <c r="DS1057" s="46"/>
      <c r="DT1057" s="46"/>
      <c r="DU1057" s="46"/>
      <c r="DV1057" s="46"/>
      <c r="DW1057" s="46"/>
      <c r="DX1057" s="46"/>
      <c r="DY1057" s="46"/>
      <c r="DZ1057" s="46"/>
      <c r="EA1057" s="46"/>
      <c r="EB1057" s="46"/>
      <c r="EC1057" s="46"/>
      <c r="ED1057" s="46"/>
      <c r="EE1057" s="46"/>
      <c r="EF1057" s="46"/>
      <c r="EG1057" s="46"/>
      <c r="EH1057" s="46"/>
      <c r="EI1057" s="46"/>
      <c r="EJ1057" s="46"/>
      <c r="EK1057" s="46"/>
      <c r="EL1057" s="46"/>
      <c r="EM1057" s="46"/>
      <c r="EN1057" s="46"/>
      <c r="EO1057" s="46"/>
      <c r="EP1057" s="46"/>
      <c r="EQ1057" s="46"/>
      <c r="ER1057" s="46"/>
      <c r="ES1057" s="46"/>
      <c r="ET1057" s="46"/>
      <c r="EU1057" s="46"/>
      <c r="EV1057" s="46"/>
      <c r="EW1057" s="46"/>
      <c r="EX1057" s="46"/>
      <c r="EY1057" s="46"/>
      <c r="EZ1057" s="46"/>
      <c r="FA1057" s="46"/>
      <c r="FB1057" s="46"/>
      <c r="FC1057" s="46"/>
      <c r="FD1057" s="46"/>
      <c r="FE1057" s="46"/>
      <c r="FF1057" s="46"/>
      <c r="FG1057" s="46"/>
      <c r="FH1057" s="46"/>
      <c r="FI1057" s="46"/>
      <c r="FJ1057" s="46"/>
      <c r="FK1057" s="46"/>
      <c r="FL1057" s="46"/>
      <c r="FM1057" s="46"/>
      <c r="FN1057" s="46"/>
      <c r="FO1057" s="46"/>
      <c r="FP1057" s="46"/>
      <c r="FQ1057" s="46"/>
      <c r="FR1057" s="46"/>
      <c r="FS1057" s="46"/>
      <c r="FT1057" s="46"/>
      <c r="FU1057" s="46"/>
      <c r="FV1057" s="46"/>
      <c r="FW1057" s="46"/>
      <c r="FX1057" s="46"/>
      <c r="FY1057" s="46"/>
      <c r="FZ1057" s="46"/>
      <c r="GA1057" s="46"/>
      <c r="GB1057" s="46"/>
      <c r="GC1057" s="46"/>
      <c r="GD1057" s="46"/>
      <c r="GE1057" s="46"/>
      <c r="GF1057" s="46"/>
      <c r="GG1057" s="46"/>
      <c r="GH1057" s="46"/>
      <c r="GI1057" s="46"/>
      <c r="GJ1057" s="46"/>
      <c r="GK1057" s="46"/>
      <c r="GL1057" s="46"/>
      <c r="GM1057" s="46"/>
      <c r="GN1057" s="46"/>
      <c r="GO1057" s="46"/>
      <c r="GP1057" s="46"/>
      <c r="GQ1057" s="46"/>
      <c r="GR1057" s="46"/>
      <c r="GS1057" s="46"/>
      <c r="GT1057" s="46"/>
      <c r="GU1057" s="46"/>
      <c r="GV1057" s="46"/>
      <c r="GW1057" s="46"/>
      <c r="GX1057" s="46"/>
      <c r="GY1057" s="46"/>
      <c r="GZ1057" s="46"/>
      <c r="HA1057" s="46"/>
      <c r="HB1057" s="46"/>
      <c r="HC1057" s="46"/>
      <c r="HD1057" s="46"/>
      <c r="HE1057" s="46"/>
      <c r="HF1057" s="46"/>
      <c r="HG1057" s="46"/>
      <c r="HH1057" s="46"/>
      <c r="HI1057" s="46"/>
      <c r="HJ1057" s="46"/>
      <c r="HK1057" s="46"/>
      <c r="HL1057" s="46"/>
      <c r="HM1057" s="46"/>
      <c r="HN1057" s="46"/>
      <c r="HO1057" s="46"/>
      <c r="HP1057" s="46"/>
      <c r="HQ1057" s="46"/>
      <c r="HR1057" s="46"/>
      <c r="HS1057" s="46"/>
      <c r="HT1057" s="46"/>
      <c r="HU1057" s="46"/>
      <c r="HV1057" s="46"/>
      <c r="HW1057" s="46"/>
      <c r="HX1057" s="46"/>
      <c r="HY1057" s="46"/>
      <c r="HZ1057" s="46"/>
      <c r="IA1057" s="46"/>
      <c r="IB1057" s="46"/>
      <c r="IC1057" s="46"/>
      <c r="ID1057" s="46"/>
      <c r="IE1057" s="46"/>
      <c r="IF1057" s="46"/>
      <c r="IG1057" s="46"/>
      <c r="IH1057" s="46"/>
      <c r="II1057" s="46"/>
      <c r="IJ1057" s="46"/>
      <c r="IK1057" s="46"/>
      <c r="IL1057" s="46"/>
      <c r="IM1057" s="46"/>
      <c r="IN1057" s="46"/>
      <c r="IO1057" s="46"/>
      <c r="IP1057" s="46"/>
      <c r="IQ1057" s="46"/>
      <c r="IR1057" s="46"/>
      <c r="IS1057" s="46"/>
      <c r="IT1057" s="46"/>
      <c r="IU1057" s="46"/>
      <c r="IV1057" s="46"/>
      <c r="IW1057" s="46"/>
      <c r="IX1057" s="46"/>
      <c r="IY1057" s="46"/>
      <c r="IZ1057" s="46"/>
      <c r="JA1057" s="46"/>
      <c r="JB1057" s="46"/>
      <c r="JC1057" s="46"/>
      <c r="JD1057" s="46"/>
      <c r="JE1057" s="46"/>
    </row>
    <row r="1058" spans="1:265" s="7" customFormat="1" ht="15" customHeight="1" thickBot="1" x14ac:dyDescent="0.25">
      <c r="A1058" s="100"/>
      <c r="B1058" s="92" t="s">
        <v>376</v>
      </c>
      <c r="C1058" s="135"/>
      <c r="D1058" s="873" t="s">
        <v>631</v>
      </c>
      <c r="E1058" s="881"/>
      <c r="F1058" s="470"/>
      <c r="G1058" s="471"/>
      <c r="H1058" s="200" t="s">
        <v>351</v>
      </c>
      <c r="I1058" s="200" t="s">
        <v>352</v>
      </c>
      <c r="J1058" s="1756" t="s">
        <v>1424</v>
      </c>
      <c r="K1058" s="212" t="s">
        <v>1506</v>
      </c>
      <c r="L1058" s="221"/>
      <c r="M1058" s="521"/>
      <c r="N1058" s="521"/>
      <c r="O1058" s="221"/>
      <c r="P1058" s="2159">
        <f t="shared" si="90"/>
        <v>0</v>
      </c>
      <c r="Q1058" s="338"/>
      <c r="R1058" s="339"/>
      <c r="S1058" s="339">
        <v>2</v>
      </c>
      <c r="T1058" s="339"/>
      <c r="U1058" s="339"/>
      <c r="V1058" s="339"/>
      <c r="W1058" s="340"/>
      <c r="X1058" s="255">
        <f>SUM(Q1048:W1058)</f>
        <v>40</v>
      </c>
      <c r="Y1058" s="133">
        <f>X1058</f>
        <v>40</v>
      </c>
      <c r="Z1058" s="63"/>
      <c r="AA1058" s="46"/>
      <c r="AB1058" s="46"/>
      <c r="AC1058" s="46" t="str">
        <f t="shared" si="93"/>
        <v/>
      </c>
      <c r="AD1058" s="46"/>
      <c r="AE1058" s="46"/>
      <c r="AF1058" s="2111">
        <f t="shared" si="91"/>
        <v>0</v>
      </c>
      <c r="AG1058" s="2111">
        <f t="shared" si="92"/>
        <v>2</v>
      </c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6"/>
      <c r="CG1058" s="46"/>
      <c r="CH1058" s="46"/>
      <c r="CI1058" s="46"/>
      <c r="CJ1058" s="46"/>
      <c r="CK1058" s="46"/>
      <c r="CL1058" s="46"/>
      <c r="CM1058" s="46"/>
      <c r="CN1058" s="46"/>
      <c r="CO1058" s="46"/>
      <c r="CP1058" s="46"/>
      <c r="CQ1058" s="46"/>
      <c r="CR1058" s="46"/>
      <c r="CS1058" s="46"/>
      <c r="CT1058" s="46"/>
      <c r="CU1058" s="46"/>
      <c r="CV1058" s="46"/>
      <c r="CW1058" s="46"/>
      <c r="CX1058" s="46"/>
      <c r="CY1058" s="46"/>
      <c r="CZ1058" s="46"/>
      <c r="DA1058" s="46"/>
      <c r="DB1058" s="46"/>
      <c r="DC1058" s="46"/>
      <c r="DD1058" s="46"/>
      <c r="DE1058" s="46"/>
      <c r="DF1058" s="46"/>
      <c r="DG1058" s="46"/>
      <c r="DH1058" s="46"/>
      <c r="DI1058" s="46"/>
      <c r="DJ1058" s="46"/>
      <c r="DK1058" s="46"/>
      <c r="DL1058" s="46"/>
      <c r="DM1058" s="46"/>
      <c r="DN1058" s="46"/>
      <c r="DO1058" s="46"/>
      <c r="DP1058" s="46"/>
      <c r="DQ1058" s="46"/>
      <c r="DR1058" s="46"/>
      <c r="DS1058" s="46"/>
      <c r="DT1058" s="46"/>
      <c r="DU1058" s="46"/>
      <c r="DV1058" s="46"/>
      <c r="DW1058" s="46"/>
      <c r="DX1058" s="46"/>
      <c r="DY1058" s="46"/>
      <c r="DZ1058" s="46"/>
      <c r="EA1058" s="46"/>
      <c r="EB1058" s="46"/>
      <c r="EC1058" s="46"/>
      <c r="ED1058" s="46"/>
      <c r="EE1058" s="46"/>
      <c r="EF1058" s="46"/>
      <c r="EG1058" s="46"/>
      <c r="EH1058" s="46"/>
      <c r="EI1058" s="46"/>
      <c r="EJ1058" s="46"/>
      <c r="EK1058" s="46"/>
      <c r="EL1058" s="46"/>
      <c r="EM1058" s="46"/>
      <c r="EN1058" s="46"/>
      <c r="EO1058" s="46"/>
      <c r="EP1058" s="46"/>
      <c r="EQ1058" s="46"/>
      <c r="ER1058" s="46"/>
      <c r="ES1058" s="46"/>
      <c r="ET1058" s="46"/>
      <c r="EU1058" s="46"/>
      <c r="EV1058" s="46"/>
      <c r="EW1058" s="46"/>
      <c r="EX1058" s="46"/>
      <c r="EY1058" s="46"/>
      <c r="EZ1058" s="46"/>
      <c r="FA1058" s="46"/>
      <c r="FB1058" s="46"/>
      <c r="FC1058" s="46"/>
      <c r="FD1058" s="46"/>
      <c r="FE1058" s="46"/>
      <c r="FF1058" s="46"/>
      <c r="FG1058" s="46"/>
      <c r="FH1058" s="46"/>
      <c r="FI1058" s="46"/>
      <c r="FJ1058" s="46"/>
      <c r="FK1058" s="46"/>
      <c r="FL1058" s="46"/>
      <c r="FM1058" s="46"/>
      <c r="FN1058" s="46"/>
      <c r="FO1058" s="46"/>
      <c r="FP1058" s="46"/>
      <c r="FQ1058" s="46"/>
      <c r="FR1058" s="46"/>
      <c r="FS1058" s="46"/>
      <c r="FT1058" s="46"/>
      <c r="FU1058" s="46"/>
      <c r="FV1058" s="46"/>
      <c r="FW1058" s="46"/>
      <c r="FX1058" s="46"/>
      <c r="FY1058" s="46"/>
      <c r="FZ1058" s="46"/>
      <c r="GA1058" s="46"/>
      <c r="GB1058" s="46"/>
      <c r="GC1058" s="46"/>
      <c r="GD1058" s="46"/>
      <c r="GE1058" s="46"/>
      <c r="GF1058" s="46"/>
      <c r="GG1058" s="46"/>
      <c r="GH1058" s="46"/>
      <c r="GI1058" s="46"/>
      <c r="GJ1058" s="46"/>
      <c r="GK1058" s="46"/>
      <c r="GL1058" s="46"/>
      <c r="GM1058" s="46"/>
      <c r="GN1058" s="46"/>
      <c r="GO1058" s="46"/>
      <c r="GP1058" s="46"/>
      <c r="GQ1058" s="46"/>
      <c r="GR1058" s="46"/>
      <c r="GS1058" s="46"/>
      <c r="GT1058" s="46"/>
      <c r="GU1058" s="46"/>
      <c r="GV1058" s="46"/>
      <c r="GW1058" s="46"/>
      <c r="GX1058" s="46"/>
      <c r="GY1058" s="46"/>
      <c r="GZ1058" s="46"/>
      <c r="HA1058" s="46"/>
      <c r="HB1058" s="46"/>
      <c r="HC1058" s="46"/>
      <c r="HD1058" s="46"/>
      <c r="HE1058" s="46"/>
      <c r="HF1058" s="46"/>
      <c r="HG1058" s="46"/>
      <c r="HH1058" s="46"/>
      <c r="HI1058" s="46"/>
      <c r="HJ1058" s="46"/>
      <c r="HK1058" s="46"/>
      <c r="HL1058" s="46"/>
      <c r="HM1058" s="46"/>
      <c r="HN1058" s="46"/>
      <c r="HO1058" s="46"/>
      <c r="HP1058" s="46"/>
      <c r="HQ1058" s="46"/>
      <c r="HR1058" s="46"/>
      <c r="HS1058" s="46"/>
      <c r="HT1058" s="46"/>
      <c r="HU1058" s="46"/>
      <c r="HV1058" s="46"/>
      <c r="HW1058" s="46"/>
      <c r="HX1058" s="46"/>
      <c r="HY1058" s="46"/>
      <c r="HZ1058" s="46"/>
      <c r="IA1058" s="46"/>
      <c r="IB1058" s="46"/>
      <c r="IC1058" s="46"/>
      <c r="ID1058" s="46"/>
      <c r="IE1058" s="46"/>
      <c r="IF1058" s="46"/>
      <c r="IG1058" s="46"/>
      <c r="IH1058" s="46"/>
      <c r="II1058" s="46"/>
      <c r="IJ1058" s="46"/>
      <c r="IK1058" s="46"/>
      <c r="IL1058" s="46"/>
      <c r="IM1058" s="46"/>
      <c r="IN1058" s="46"/>
      <c r="IO1058" s="46"/>
      <c r="IP1058" s="46"/>
      <c r="IQ1058" s="46"/>
      <c r="IR1058" s="46"/>
      <c r="IS1058" s="46"/>
      <c r="IT1058" s="46"/>
      <c r="IU1058" s="46"/>
      <c r="IV1058" s="46"/>
      <c r="IW1058" s="46"/>
      <c r="IX1058" s="46"/>
      <c r="IY1058" s="46"/>
      <c r="IZ1058" s="46"/>
      <c r="JA1058" s="46"/>
      <c r="JB1058" s="46"/>
      <c r="JC1058" s="46"/>
      <c r="JD1058" s="46"/>
      <c r="JE1058" s="46"/>
    </row>
    <row r="1059" spans="1:265" s="7" customFormat="1" ht="15" customHeight="1" thickBot="1" x14ac:dyDescent="0.25">
      <c r="A1059" s="273">
        <f>+A1048+1</f>
        <v>111</v>
      </c>
      <c r="B1059" s="640" t="s">
        <v>553</v>
      </c>
      <c r="C1059" s="68" t="s">
        <v>35</v>
      </c>
      <c r="D1059" s="934" t="s">
        <v>1108</v>
      </c>
      <c r="E1059" s="877" t="s">
        <v>86</v>
      </c>
      <c r="F1059" s="463" t="s">
        <v>36</v>
      </c>
      <c r="G1059" s="463" t="s">
        <v>554</v>
      </c>
      <c r="H1059" s="793" t="s">
        <v>539</v>
      </c>
      <c r="I1059" s="793" t="s">
        <v>1026</v>
      </c>
      <c r="J1059" s="726"/>
      <c r="K1059" s="727" t="s">
        <v>1174</v>
      </c>
      <c r="L1059" s="727" t="s">
        <v>97</v>
      </c>
      <c r="M1059" s="728">
        <v>3</v>
      </c>
      <c r="N1059" s="728" t="s">
        <v>24</v>
      </c>
      <c r="O1059" s="727" t="s">
        <v>402</v>
      </c>
      <c r="P1059" s="2159">
        <f t="shared" si="90"/>
        <v>3</v>
      </c>
      <c r="Q1059" s="729">
        <v>3</v>
      </c>
      <c r="R1059" s="730"/>
      <c r="S1059" s="730"/>
      <c r="T1059" s="730"/>
      <c r="U1059" s="730"/>
      <c r="V1059" s="730"/>
      <c r="W1059" s="731"/>
      <c r="X1059" s="71"/>
      <c r="Y1059" s="71"/>
      <c r="Z1059" s="63" t="str">
        <f>C1059</f>
        <v>TC</v>
      </c>
      <c r="AA1059" s="46" t="s">
        <v>875</v>
      </c>
      <c r="AB1059" s="46" t="s">
        <v>881</v>
      </c>
      <c r="AC1059" s="46">
        <f t="shared" si="93"/>
        <v>18</v>
      </c>
      <c r="AD1059" s="46"/>
      <c r="AE1059" s="46"/>
      <c r="AF1059" s="2111">
        <f t="shared" si="91"/>
        <v>3</v>
      </c>
      <c r="AG1059" s="2111">
        <f t="shared" si="92"/>
        <v>0</v>
      </c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  <c r="BP1059" s="46"/>
      <c r="BQ1059" s="46"/>
      <c r="BR1059" s="46"/>
      <c r="BS1059" s="46"/>
      <c r="BT1059" s="46"/>
      <c r="BU1059" s="46"/>
      <c r="BV1059" s="46"/>
      <c r="BW1059" s="46"/>
      <c r="BX1059" s="46"/>
      <c r="BY1059" s="46"/>
      <c r="BZ1059" s="46"/>
      <c r="CA1059" s="46"/>
      <c r="CB1059" s="46"/>
      <c r="CC1059" s="46"/>
      <c r="CD1059" s="46"/>
      <c r="CE1059" s="46"/>
      <c r="CF1059" s="46"/>
      <c r="CG1059" s="46"/>
      <c r="CH1059" s="46"/>
      <c r="CI1059" s="46"/>
      <c r="CJ1059" s="46"/>
      <c r="CK1059" s="46"/>
      <c r="CL1059" s="46"/>
      <c r="CM1059" s="46"/>
      <c r="CN1059" s="46"/>
      <c r="CO1059" s="46"/>
      <c r="CP1059" s="46"/>
      <c r="CQ1059" s="46"/>
      <c r="CR1059" s="46"/>
      <c r="CS1059" s="46"/>
      <c r="CT1059" s="46"/>
      <c r="CU1059" s="46"/>
      <c r="CV1059" s="46"/>
      <c r="CW1059" s="46"/>
      <c r="CX1059" s="46"/>
      <c r="CY1059" s="46"/>
      <c r="CZ1059" s="46"/>
      <c r="DA1059" s="46"/>
      <c r="DB1059" s="46"/>
      <c r="DC1059" s="46"/>
      <c r="DD1059" s="46"/>
      <c r="DE1059" s="46"/>
      <c r="DF1059" s="46"/>
      <c r="DG1059" s="46"/>
      <c r="DH1059" s="46"/>
      <c r="DI1059" s="46"/>
      <c r="DJ1059" s="46"/>
      <c r="DK1059" s="46"/>
      <c r="DL1059" s="46"/>
      <c r="DM1059" s="46"/>
      <c r="DN1059" s="46"/>
      <c r="DO1059" s="46"/>
      <c r="DP1059" s="46"/>
      <c r="DQ1059" s="46"/>
      <c r="DR1059" s="46"/>
      <c r="DS1059" s="46"/>
      <c r="DT1059" s="46"/>
      <c r="DU1059" s="46"/>
      <c r="DV1059" s="46"/>
      <c r="DW1059" s="46"/>
      <c r="DX1059" s="46"/>
      <c r="DY1059" s="46"/>
      <c r="DZ1059" s="46"/>
      <c r="EA1059" s="46"/>
      <c r="EB1059" s="46"/>
      <c r="EC1059" s="46"/>
      <c r="ED1059" s="46"/>
      <c r="EE1059" s="46"/>
      <c r="EF1059" s="46"/>
      <c r="EG1059" s="46"/>
      <c r="EH1059" s="46"/>
      <c r="EI1059" s="46"/>
      <c r="EJ1059" s="46"/>
      <c r="EK1059" s="46"/>
      <c r="EL1059" s="46"/>
      <c r="EM1059" s="46"/>
      <c r="EN1059" s="46"/>
      <c r="EO1059" s="46"/>
      <c r="EP1059" s="46"/>
      <c r="EQ1059" s="46"/>
      <c r="ER1059" s="46"/>
      <c r="ES1059" s="46"/>
      <c r="ET1059" s="46"/>
      <c r="EU1059" s="46"/>
      <c r="EV1059" s="46"/>
      <c r="EW1059" s="46"/>
      <c r="EX1059" s="46"/>
      <c r="EY1059" s="46"/>
      <c r="EZ1059" s="46"/>
      <c r="FA1059" s="46"/>
      <c r="FB1059" s="46"/>
      <c r="FC1059" s="46"/>
      <c r="FD1059" s="46"/>
      <c r="FE1059" s="46"/>
      <c r="FF1059" s="46"/>
      <c r="FG1059" s="46"/>
      <c r="FH1059" s="46"/>
      <c r="FI1059" s="46"/>
      <c r="FJ1059" s="46"/>
      <c r="FK1059" s="46"/>
      <c r="FL1059" s="46"/>
      <c r="FM1059" s="46"/>
      <c r="FN1059" s="46"/>
      <c r="FO1059" s="46"/>
      <c r="FP1059" s="46"/>
      <c r="FQ1059" s="46"/>
      <c r="FR1059" s="46"/>
      <c r="FS1059" s="46"/>
      <c r="FT1059" s="46"/>
      <c r="FU1059" s="46"/>
      <c r="FV1059" s="46"/>
      <c r="FW1059" s="46"/>
      <c r="FX1059" s="46"/>
      <c r="FY1059" s="46"/>
      <c r="FZ1059" s="46"/>
      <c r="GA1059" s="46"/>
      <c r="GB1059" s="46"/>
      <c r="GC1059" s="46"/>
      <c r="GD1059" s="46"/>
      <c r="GE1059" s="46"/>
      <c r="GF1059" s="46"/>
      <c r="GG1059" s="46"/>
      <c r="GH1059" s="46"/>
      <c r="GI1059" s="46"/>
      <c r="GJ1059" s="46"/>
      <c r="GK1059" s="46"/>
      <c r="GL1059" s="46"/>
      <c r="GM1059" s="46"/>
      <c r="GN1059" s="46"/>
      <c r="GO1059" s="46"/>
      <c r="GP1059" s="46"/>
      <c r="GQ1059" s="46"/>
      <c r="GR1059" s="46"/>
      <c r="GS1059" s="46"/>
      <c r="GT1059" s="46"/>
      <c r="GU1059" s="46"/>
      <c r="GV1059" s="46"/>
      <c r="GW1059" s="46"/>
      <c r="GX1059" s="46"/>
      <c r="GY1059" s="46"/>
      <c r="GZ1059" s="46"/>
      <c r="HA1059" s="46"/>
      <c r="HB1059" s="46"/>
      <c r="HC1059" s="46"/>
      <c r="HD1059" s="46"/>
      <c r="HE1059" s="46"/>
      <c r="HF1059" s="46"/>
      <c r="HG1059" s="46"/>
      <c r="HH1059" s="46"/>
      <c r="HI1059" s="46"/>
      <c r="HJ1059" s="46"/>
      <c r="HK1059" s="46"/>
      <c r="HL1059" s="46"/>
      <c r="HM1059" s="46"/>
      <c r="HN1059" s="46"/>
      <c r="HO1059" s="46"/>
      <c r="HP1059" s="46"/>
      <c r="HQ1059" s="46"/>
      <c r="HR1059" s="46"/>
      <c r="HS1059" s="46"/>
      <c r="HT1059" s="46"/>
      <c r="HU1059" s="46"/>
      <c r="HV1059" s="46"/>
      <c r="HW1059" s="46"/>
      <c r="HX1059" s="46"/>
      <c r="HY1059" s="46"/>
      <c r="HZ1059" s="46"/>
      <c r="IA1059" s="46"/>
      <c r="IB1059" s="46"/>
      <c r="IC1059" s="46"/>
      <c r="ID1059" s="46"/>
      <c r="IE1059" s="46"/>
      <c r="IF1059" s="46"/>
      <c r="IG1059" s="46"/>
      <c r="IH1059" s="46"/>
      <c r="II1059" s="46"/>
      <c r="IJ1059" s="46"/>
      <c r="IK1059" s="46"/>
      <c r="IL1059" s="46"/>
      <c r="IM1059" s="46"/>
      <c r="IN1059" s="46"/>
      <c r="IO1059" s="46"/>
      <c r="IP1059" s="46"/>
      <c r="IQ1059" s="46"/>
      <c r="IR1059" s="46"/>
      <c r="IS1059" s="46"/>
      <c r="IT1059" s="46"/>
      <c r="IU1059" s="46"/>
      <c r="IV1059" s="46"/>
      <c r="IW1059" s="46"/>
      <c r="IX1059" s="46"/>
      <c r="IY1059" s="46"/>
      <c r="IZ1059" s="46"/>
      <c r="JA1059" s="46"/>
      <c r="JB1059" s="46"/>
      <c r="JC1059" s="46"/>
      <c r="JD1059" s="46"/>
      <c r="JE1059" s="46"/>
    </row>
    <row r="1060" spans="1:265" s="7" customFormat="1" ht="15" customHeight="1" thickBot="1" x14ac:dyDescent="0.25">
      <c r="A1060" s="790"/>
      <c r="B1060" s="66" t="s">
        <v>553</v>
      </c>
      <c r="C1060" s="74"/>
      <c r="D1060" s="910" t="s">
        <v>1108</v>
      </c>
      <c r="E1060" s="879"/>
      <c r="F1060" s="465"/>
      <c r="G1060" s="465"/>
      <c r="H1060" s="792" t="s">
        <v>539</v>
      </c>
      <c r="I1060" s="792" t="s">
        <v>1026</v>
      </c>
      <c r="J1060" s="546"/>
      <c r="K1060" s="547" t="s">
        <v>1174</v>
      </c>
      <c r="L1060" s="547" t="s">
        <v>97</v>
      </c>
      <c r="M1060" s="732" t="s">
        <v>391</v>
      </c>
      <c r="N1060" s="732" t="s">
        <v>98</v>
      </c>
      <c r="O1060" s="547" t="s">
        <v>402</v>
      </c>
      <c r="P1060" s="2159">
        <f t="shared" si="90"/>
        <v>3</v>
      </c>
      <c r="Q1060" s="548">
        <v>3</v>
      </c>
      <c r="R1060" s="724"/>
      <c r="S1060" s="724"/>
      <c r="T1060" s="724"/>
      <c r="U1060" s="724"/>
      <c r="V1060" s="724"/>
      <c r="W1060" s="725"/>
      <c r="X1060" s="79"/>
      <c r="Y1060" s="79"/>
      <c r="Z1060" s="63"/>
      <c r="AA1060" s="46"/>
      <c r="AB1060" s="46"/>
      <c r="AC1060" s="46" t="str">
        <f t="shared" si="93"/>
        <v/>
      </c>
      <c r="AD1060" s="46"/>
      <c r="AE1060" s="46"/>
      <c r="AF1060" s="2111">
        <f t="shared" si="91"/>
        <v>3</v>
      </c>
      <c r="AG1060" s="2111">
        <f t="shared" si="92"/>
        <v>0</v>
      </c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  <c r="BP1060" s="46"/>
      <c r="BQ1060" s="46"/>
      <c r="BR1060" s="46"/>
      <c r="BS1060" s="46"/>
      <c r="BT1060" s="46"/>
      <c r="BU1060" s="46"/>
      <c r="BV1060" s="46"/>
      <c r="BW1060" s="46"/>
      <c r="BX1060" s="46"/>
      <c r="BY1060" s="46"/>
      <c r="BZ1060" s="46"/>
      <c r="CA1060" s="46"/>
      <c r="CB1060" s="46"/>
      <c r="CC1060" s="46"/>
      <c r="CD1060" s="46"/>
      <c r="CE1060" s="46"/>
      <c r="CF1060" s="46"/>
      <c r="CG1060" s="46"/>
      <c r="CH1060" s="46"/>
      <c r="CI1060" s="46"/>
      <c r="CJ1060" s="46"/>
      <c r="CK1060" s="46"/>
      <c r="CL1060" s="46"/>
      <c r="CM1060" s="46"/>
      <c r="CN1060" s="46"/>
      <c r="CO1060" s="46"/>
      <c r="CP1060" s="46"/>
      <c r="CQ1060" s="46"/>
      <c r="CR1060" s="46"/>
      <c r="CS1060" s="46"/>
      <c r="CT1060" s="46"/>
      <c r="CU1060" s="46"/>
      <c r="CV1060" s="46"/>
      <c r="CW1060" s="46"/>
      <c r="CX1060" s="46"/>
      <c r="CY1060" s="46"/>
      <c r="CZ1060" s="46"/>
      <c r="DA1060" s="46"/>
      <c r="DB1060" s="46"/>
      <c r="DC1060" s="46"/>
      <c r="DD1060" s="46"/>
      <c r="DE1060" s="46"/>
      <c r="DF1060" s="46"/>
      <c r="DG1060" s="46"/>
      <c r="DH1060" s="46"/>
      <c r="DI1060" s="46"/>
      <c r="DJ1060" s="46"/>
      <c r="DK1060" s="46"/>
      <c r="DL1060" s="46"/>
      <c r="DM1060" s="46"/>
      <c r="DN1060" s="46"/>
      <c r="DO1060" s="46"/>
      <c r="DP1060" s="46"/>
      <c r="DQ1060" s="46"/>
      <c r="DR1060" s="46"/>
      <c r="DS1060" s="46"/>
      <c r="DT1060" s="46"/>
      <c r="DU1060" s="46"/>
      <c r="DV1060" s="46"/>
      <c r="DW1060" s="46"/>
      <c r="DX1060" s="46"/>
      <c r="DY1060" s="46"/>
      <c r="DZ1060" s="46"/>
      <c r="EA1060" s="46"/>
      <c r="EB1060" s="46"/>
      <c r="EC1060" s="46"/>
      <c r="ED1060" s="46"/>
      <c r="EE1060" s="46"/>
      <c r="EF1060" s="46"/>
      <c r="EG1060" s="46"/>
      <c r="EH1060" s="46"/>
      <c r="EI1060" s="46"/>
      <c r="EJ1060" s="46"/>
      <c r="EK1060" s="46"/>
      <c r="EL1060" s="46"/>
      <c r="EM1060" s="46"/>
      <c r="EN1060" s="46"/>
      <c r="EO1060" s="46"/>
      <c r="EP1060" s="46"/>
      <c r="EQ1060" s="46"/>
      <c r="ER1060" s="46"/>
      <c r="ES1060" s="46"/>
      <c r="ET1060" s="46"/>
      <c r="EU1060" s="46"/>
      <c r="EV1060" s="46"/>
      <c r="EW1060" s="46"/>
      <c r="EX1060" s="46"/>
      <c r="EY1060" s="46"/>
      <c r="EZ1060" s="46"/>
      <c r="FA1060" s="46"/>
      <c r="FB1060" s="46"/>
      <c r="FC1060" s="46"/>
      <c r="FD1060" s="46"/>
      <c r="FE1060" s="46"/>
      <c r="FF1060" s="46"/>
      <c r="FG1060" s="46"/>
      <c r="FH1060" s="46"/>
      <c r="FI1060" s="46"/>
      <c r="FJ1060" s="46"/>
      <c r="FK1060" s="46"/>
      <c r="FL1060" s="46"/>
      <c r="FM1060" s="46"/>
      <c r="FN1060" s="46"/>
      <c r="FO1060" s="46"/>
      <c r="FP1060" s="46"/>
      <c r="FQ1060" s="46"/>
      <c r="FR1060" s="46"/>
      <c r="FS1060" s="46"/>
      <c r="FT1060" s="46"/>
      <c r="FU1060" s="46"/>
      <c r="FV1060" s="46"/>
      <c r="FW1060" s="46"/>
      <c r="FX1060" s="46"/>
      <c r="FY1060" s="46"/>
      <c r="FZ1060" s="46"/>
      <c r="GA1060" s="46"/>
      <c r="GB1060" s="46"/>
      <c r="GC1060" s="46"/>
      <c r="GD1060" s="46"/>
      <c r="GE1060" s="46"/>
      <c r="GF1060" s="46"/>
      <c r="GG1060" s="46"/>
      <c r="GH1060" s="46"/>
      <c r="GI1060" s="46"/>
      <c r="GJ1060" s="46"/>
      <c r="GK1060" s="46"/>
      <c r="GL1060" s="46"/>
      <c r="GM1060" s="46"/>
      <c r="GN1060" s="46"/>
      <c r="GO1060" s="46"/>
      <c r="GP1060" s="46"/>
      <c r="GQ1060" s="46"/>
      <c r="GR1060" s="46"/>
      <c r="GS1060" s="46"/>
      <c r="GT1060" s="46"/>
      <c r="GU1060" s="46"/>
      <c r="GV1060" s="46"/>
      <c r="GW1060" s="46"/>
      <c r="GX1060" s="46"/>
      <c r="GY1060" s="46"/>
      <c r="GZ1060" s="46"/>
      <c r="HA1060" s="46"/>
      <c r="HB1060" s="46"/>
      <c r="HC1060" s="46"/>
      <c r="HD1060" s="46"/>
      <c r="HE1060" s="46"/>
      <c r="HF1060" s="46"/>
      <c r="HG1060" s="46"/>
      <c r="HH1060" s="46"/>
      <c r="HI1060" s="46"/>
      <c r="HJ1060" s="46"/>
      <c r="HK1060" s="46"/>
      <c r="HL1060" s="46"/>
      <c r="HM1060" s="46"/>
      <c r="HN1060" s="46"/>
      <c r="HO1060" s="46"/>
      <c r="HP1060" s="46"/>
      <c r="HQ1060" s="46"/>
      <c r="HR1060" s="46"/>
      <c r="HS1060" s="46"/>
      <c r="HT1060" s="46"/>
      <c r="HU1060" s="46"/>
      <c r="HV1060" s="46"/>
      <c r="HW1060" s="46"/>
      <c r="HX1060" s="46"/>
      <c r="HY1060" s="46"/>
      <c r="HZ1060" s="46"/>
      <c r="IA1060" s="46"/>
      <c r="IB1060" s="46"/>
      <c r="IC1060" s="46"/>
      <c r="ID1060" s="46"/>
      <c r="IE1060" s="46"/>
      <c r="IF1060" s="46"/>
      <c r="IG1060" s="46"/>
      <c r="IH1060" s="46"/>
      <c r="II1060" s="46"/>
      <c r="IJ1060" s="46"/>
      <c r="IK1060" s="46"/>
      <c r="IL1060" s="46"/>
      <c r="IM1060" s="46"/>
      <c r="IN1060" s="46"/>
      <c r="IO1060" s="46"/>
      <c r="IP1060" s="46"/>
      <c r="IQ1060" s="46"/>
      <c r="IR1060" s="46"/>
      <c r="IS1060" s="46"/>
      <c r="IT1060" s="46"/>
      <c r="IU1060" s="46"/>
      <c r="IV1060" s="46"/>
      <c r="IW1060" s="46"/>
      <c r="IX1060" s="46"/>
      <c r="IY1060" s="46"/>
      <c r="IZ1060" s="46"/>
      <c r="JA1060" s="46"/>
      <c r="JB1060" s="46"/>
      <c r="JC1060" s="46"/>
      <c r="JD1060" s="46"/>
      <c r="JE1060" s="46"/>
    </row>
    <row r="1061" spans="1:265" s="7" customFormat="1" ht="15" customHeight="1" thickBot="1" x14ac:dyDescent="0.25">
      <c r="A1061" s="790"/>
      <c r="B1061" s="66" t="s">
        <v>553</v>
      </c>
      <c r="C1061" s="74"/>
      <c r="D1061" s="910" t="s">
        <v>1108</v>
      </c>
      <c r="E1061" s="879"/>
      <c r="F1061" s="465"/>
      <c r="G1061" s="465"/>
      <c r="H1061" s="792" t="s">
        <v>539</v>
      </c>
      <c r="I1061" s="792" t="s">
        <v>1026</v>
      </c>
      <c r="J1061" s="546"/>
      <c r="K1061" s="547" t="s">
        <v>1175</v>
      </c>
      <c r="L1061" s="547" t="s">
        <v>97</v>
      </c>
      <c r="M1061" s="732">
        <v>1</v>
      </c>
      <c r="N1061" s="732" t="s">
        <v>24</v>
      </c>
      <c r="O1061" s="547" t="s">
        <v>402</v>
      </c>
      <c r="P1061" s="2159">
        <f t="shared" si="90"/>
        <v>3</v>
      </c>
      <c r="Q1061" s="548">
        <v>3</v>
      </c>
      <c r="R1061" s="724"/>
      <c r="S1061" s="724"/>
      <c r="T1061" s="724"/>
      <c r="U1061" s="724"/>
      <c r="V1061" s="724"/>
      <c r="W1061" s="725"/>
      <c r="X1061" s="79"/>
      <c r="Y1061" s="79"/>
      <c r="Z1061" s="63"/>
      <c r="AA1061" s="46"/>
      <c r="AB1061" s="46"/>
      <c r="AC1061" s="46" t="str">
        <f t="shared" si="93"/>
        <v/>
      </c>
      <c r="AD1061" s="46"/>
      <c r="AE1061" s="46"/>
      <c r="AF1061" s="2111">
        <f t="shared" si="91"/>
        <v>3</v>
      </c>
      <c r="AG1061" s="2111">
        <f t="shared" si="92"/>
        <v>0</v>
      </c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  <c r="BP1061" s="46"/>
      <c r="BQ1061" s="46"/>
      <c r="BR1061" s="46"/>
      <c r="BS1061" s="46"/>
      <c r="BT1061" s="46"/>
      <c r="BU1061" s="46"/>
      <c r="BV1061" s="46"/>
      <c r="BW1061" s="46"/>
      <c r="BX1061" s="46"/>
      <c r="BY1061" s="46"/>
      <c r="BZ1061" s="46"/>
      <c r="CA1061" s="46"/>
      <c r="CB1061" s="46"/>
      <c r="CC1061" s="46"/>
      <c r="CD1061" s="46"/>
      <c r="CE1061" s="46"/>
      <c r="CF1061" s="46"/>
      <c r="CG1061" s="46"/>
      <c r="CH1061" s="46"/>
      <c r="CI1061" s="46"/>
      <c r="CJ1061" s="46"/>
      <c r="CK1061" s="46"/>
      <c r="CL1061" s="46"/>
      <c r="CM1061" s="46"/>
      <c r="CN1061" s="46"/>
      <c r="CO1061" s="46"/>
      <c r="CP1061" s="46"/>
      <c r="CQ1061" s="46"/>
      <c r="CR1061" s="46"/>
      <c r="CS1061" s="46"/>
      <c r="CT1061" s="46"/>
      <c r="CU1061" s="46"/>
      <c r="CV1061" s="46"/>
      <c r="CW1061" s="46"/>
      <c r="CX1061" s="46"/>
      <c r="CY1061" s="46"/>
      <c r="CZ1061" s="46"/>
      <c r="DA1061" s="46"/>
      <c r="DB1061" s="46"/>
      <c r="DC1061" s="46"/>
      <c r="DD1061" s="46"/>
      <c r="DE1061" s="46"/>
      <c r="DF1061" s="46"/>
      <c r="DG1061" s="46"/>
      <c r="DH1061" s="46"/>
      <c r="DI1061" s="46"/>
      <c r="DJ1061" s="46"/>
      <c r="DK1061" s="46"/>
      <c r="DL1061" s="46"/>
      <c r="DM1061" s="46"/>
      <c r="DN1061" s="46"/>
      <c r="DO1061" s="46"/>
      <c r="DP1061" s="46"/>
      <c r="DQ1061" s="46"/>
      <c r="DR1061" s="46"/>
      <c r="DS1061" s="46"/>
      <c r="DT1061" s="46"/>
      <c r="DU1061" s="46"/>
      <c r="DV1061" s="46"/>
      <c r="DW1061" s="46"/>
      <c r="DX1061" s="46"/>
      <c r="DY1061" s="46"/>
      <c r="DZ1061" s="46"/>
      <c r="EA1061" s="46"/>
      <c r="EB1061" s="46"/>
      <c r="EC1061" s="46"/>
      <c r="ED1061" s="46"/>
      <c r="EE1061" s="46"/>
      <c r="EF1061" s="46"/>
      <c r="EG1061" s="46"/>
      <c r="EH1061" s="46"/>
      <c r="EI1061" s="46"/>
      <c r="EJ1061" s="46"/>
      <c r="EK1061" s="46"/>
      <c r="EL1061" s="46"/>
      <c r="EM1061" s="46"/>
      <c r="EN1061" s="46"/>
      <c r="EO1061" s="46"/>
      <c r="EP1061" s="46"/>
      <c r="EQ1061" s="46"/>
      <c r="ER1061" s="46"/>
      <c r="ES1061" s="46"/>
      <c r="ET1061" s="46"/>
      <c r="EU1061" s="46"/>
      <c r="EV1061" s="46"/>
      <c r="EW1061" s="46"/>
      <c r="EX1061" s="46"/>
      <c r="EY1061" s="46"/>
      <c r="EZ1061" s="46"/>
      <c r="FA1061" s="46"/>
      <c r="FB1061" s="46"/>
      <c r="FC1061" s="46"/>
      <c r="FD1061" s="46"/>
      <c r="FE1061" s="46"/>
      <c r="FF1061" s="46"/>
      <c r="FG1061" s="46"/>
      <c r="FH1061" s="46"/>
      <c r="FI1061" s="46"/>
      <c r="FJ1061" s="46"/>
      <c r="FK1061" s="46"/>
      <c r="FL1061" s="46"/>
      <c r="FM1061" s="46"/>
      <c r="FN1061" s="46"/>
      <c r="FO1061" s="46"/>
      <c r="FP1061" s="46"/>
      <c r="FQ1061" s="46"/>
      <c r="FR1061" s="46"/>
      <c r="FS1061" s="46"/>
      <c r="FT1061" s="46"/>
      <c r="FU1061" s="46"/>
      <c r="FV1061" s="46"/>
      <c r="FW1061" s="46"/>
      <c r="FX1061" s="46"/>
      <c r="FY1061" s="46"/>
      <c r="FZ1061" s="46"/>
      <c r="GA1061" s="46"/>
      <c r="GB1061" s="46"/>
      <c r="GC1061" s="46"/>
      <c r="GD1061" s="46"/>
      <c r="GE1061" s="46"/>
      <c r="GF1061" s="46"/>
      <c r="GG1061" s="46"/>
      <c r="GH1061" s="46"/>
      <c r="GI1061" s="46"/>
      <c r="GJ1061" s="46"/>
      <c r="GK1061" s="46"/>
      <c r="GL1061" s="46"/>
      <c r="GM1061" s="46"/>
      <c r="GN1061" s="46"/>
      <c r="GO1061" s="46"/>
      <c r="GP1061" s="46"/>
      <c r="GQ1061" s="46"/>
      <c r="GR1061" s="46"/>
      <c r="GS1061" s="46"/>
      <c r="GT1061" s="46"/>
      <c r="GU1061" s="46"/>
      <c r="GV1061" s="46"/>
      <c r="GW1061" s="46"/>
      <c r="GX1061" s="46"/>
      <c r="GY1061" s="46"/>
      <c r="GZ1061" s="46"/>
      <c r="HA1061" s="46"/>
      <c r="HB1061" s="46"/>
      <c r="HC1061" s="46"/>
      <c r="HD1061" s="46"/>
      <c r="HE1061" s="46"/>
      <c r="HF1061" s="46"/>
      <c r="HG1061" s="46"/>
      <c r="HH1061" s="46"/>
      <c r="HI1061" s="46"/>
      <c r="HJ1061" s="46"/>
      <c r="HK1061" s="46"/>
      <c r="HL1061" s="46"/>
      <c r="HM1061" s="46"/>
      <c r="HN1061" s="46"/>
      <c r="HO1061" s="46"/>
      <c r="HP1061" s="46"/>
      <c r="HQ1061" s="46"/>
      <c r="HR1061" s="46"/>
      <c r="HS1061" s="46"/>
      <c r="HT1061" s="46"/>
      <c r="HU1061" s="46"/>
      <c r="HV1061" s="46"/>
      <c r="HW1061" s="46"/>
      <c r="HX1061" s="46"/>
      <c r="HY1061" s="46"/>
      <c r="HZ1061" s="46"/>
      <c r="IA1061" s="46"/>
      <c r="IB1061" s="46"/>
      <c r="IC1061" s="46"/>
      <c r="ID1061" s="46"/>
      <c r="IE1061" s="46"/>
      <c r="IF1061" s="46"/>
      <c r="IG1061" s="46"/>
      <c r="IH1061" s="46"/>
      <c r="II1061" s="46"/>
      <c r="IJ1061" s="46"/>
      <c r="IK1061" s="46"/>
      <c r="IL1061" s="46"/>
      <c r="IM1061" s="46"/>
      <c r="IN1061" s="46"/>
      <c r="IO1061" s="46"/>
      <c r="IP1061" s="46"/>
      <c r="IQ1061" s="46"/>
      <c r="IR1061" s="46"/>
      <c r="IS1061" s="46"/>
      <c r="IT1061" s="46"/>
      <c r="IU1061" s="46"/>
      <c r="IV1061" s="46"/>
      <c r="IW1061" s="46"/>
      <c r="IX1061" s="46"/>
      <c r="IY1061" s="46"/>
      <c r="IZ1061" s="46"/>
      <c r="JA1061" s="46"/>
      <c r="JB1061" s="46"/>
      <c r="JC1061" s="46"/>
      <c r="JD1061" s="46"/>
      <c r="JE1061" s="46"/>
    </row>
    <row r="1062" spans="1:265" s="7" customFormat="1" ht="15" customHeight="1" thickBot="1" x14ac:dyDescent="0.25">
      <c r="A1062" s="790"/>
      <c r="B1062" s="66" t="s">
        <v>553</v>
      </c>
      <c r="C1062" s="74"/>
      <c r="D1062" s="890" t="s">
        <v>1108</v>
      </c>
      <c r="E1062" s="879"/>
      <c r="F1062" s="465"/>
      <c r="G1062" s="465"/>
      <c r="H1062" s="792" t="s">
        <v>539</v>
      </c>
      <c r="I1062" s="792" t="s">
        <v>1026</v>
      </c>
      <c r="J1062" s="546"/>
      <c r="K1062" s="547" t="s">
        <v>1176</v>
      </c>
      <c r="L1062" s="547" t="s">
        <v>97</v>
      </c>
      <c r="M1062" s="732">
        <v>1</v>
      </c>
      <c r="N1062" s="732" t="s">
        <v>24</v>
      </c>
      <c r="O1062" s="547" t="s">
        <v>402</v>
      </c>
      <c r="P1062" s="2159">
        <f t="shared" si="90"/>
        <v>3</v>
      </c>
      <c r="Q1062" s="548">
        <v>3</v>
      </c>
      <c r="R1062" s="724"/>
      <c r="S1062" s="724"/>
      <c r="T1062" s="724"/>
      <c r="U1062" s="724"/>
      <c r="V1062" s="724"/>
      <c r="W1062" s="725"/>
      <c r="X1062" s="79"/>
      <c r="Y1062" s="79"/>
      <c r="Z1062" s="63"/>
      <c r="AA1062" s="46"/>
      <c r="AB1062" s="46"/>
      <c r="AC1062" s="46" t="str">
        <f t="shared" si="93"/>
        <v/>
      </c>
      <c r="AD1062" s="46"/>
      <c r="AE1062" s="46"/>
      <c r="AF1062" s="2111">
        <f t="shared" si="91"/>
        <v>3</v>
      </c>
      <c r="AG1062" s="2111">
        <f t="shared" si="92"/>
        <v>0</v>
      </c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  <c r="BP1062" s="46"/>
      <c r="BQ1062" s="46"/>
      <c r="BR1062" s="46"/>
      <c r="BS1062" s="46"/>
      <c r="BT1062" s="46"/>
      <c r="BU1062" s="46"/>
      <c r="BV1062" s="46"/>
      <c r="BW1062" s="46"/>
      <c r="BX1062" s="46"/>
      <c r="BY1062" s="46"/>
      <c r="BZ1062" s="46"/>
      <c r="CA1062" s="46"/>
      <c r="CB1062" s="46"/>
      <c r="CC1062" s="46"/>
      <c r="CD1062" s="46"/>
      <c r="CE1062" s="46"/>
      <c r="CF1062" s="46"/>
      <c r="CG1062" s="46"/>
      <c r="CH1062" s="46"/>
      <c r="CI1062" s="46"/>
      <c r="CJ1062" s="46"/>
      <c r="CK1062" s="46"/>
      <c r="CL1062" s="46"/>
      <c r="CM1062" s="46"/>
      <c r="CN1062" s="46"/>
      <c r="CO1062" s="46"/>
      <c r="CP1062" s="46"/>
      <c r="CQ1062" s="46"/>
      <c r="CR1062" s="46"/>
      <c r="CS1062" s="46"/>
      <c r="CT1062" s="46"/>
      <c r="CU1062" s="46"/>
      <c r="CV1062" s="46"/>
      <c r="CW1062" s="46"/>
      <c r="CX1062" s="46"/>
      <c r="CY1062" s="46"/>
      <c r="CZ1062" s="46"/>
      <c r="DA1062" s="46"/>
      <c r="DB1062" s="46"/>
      <c r="DC1062" s="46"/>
      <c r="DD1062" s="46"/>
      <c r="DE1062" s="46"/>
      <c r="DF1062" s="46"/>
      <c r="DG1062" s="46"/>
      <c r="DH1062" s="46"/>
      <c r="DI1062" s="46"/>
      <c r="DJ1062" s="46"/>
      <c r="DK1062" s="46"/>
      <c r="DL1062" s="46"/>
      <c r="DM1062" s="46"/>
      <c r="DN1062" s="46"/>
      <c r="DO1062" s="46"/>
      <c r="DP1062" s="46"/>
      <c r="DQ1062" s="46"/>
      <c r="DR1062" s="46"/>
      <c r="DS1062" s="46"/>
      <c r="DT1062" s="46"/>
      <c r="DU1062" s="46"/>
      <c r="DV1062" s="46"/>
      <c r="DW1062" s="46"/>
      <c r="DX1062" s="46"/>
      <c r="DY1062" s="46"/>
      <c r="DZ1062" s="46"/>
      <c r="EA1062" s="46"/>
      <c r="EB1062" s="46"/>
      <c r="EC1062" s="46"/>
      <c r="ED1062" s="46"/>
      <c r="EE1062" s="46"/>
      <c r="EF1062" s="46"/>
      <c r="EG1062" s="46"/>
      <c r="EH1062" s="46"/>
      <c r="EI1062" s="46"/>
      <c r="EJ1062" s="46"/>
      <c r="EK1062" s="46"/>
      <c r="EL1062" s="46"/>
      <c r="EM1062" s="46"/>
      <c r="EN1062" s="46"/>
      <c r="EO1062" s="46"/>
      <c r="EP1062" s="46"/>
      <c r="EQ1062" s="46"/>
      <c r="ER1062" s="46"/>
      <c r="ES1062" s="46"/>
      <c r="ET1062" s="46"/>
      <c r="EU1062" s="46"/>
      <c r="EV1062" s="46"/>
      <c r="EW1062" s="46"/>
      <c r="EX1062" s="46"/>
      <c r="EY1062" s="46"/>
      <c r="EZ1062" s="46"/>
      <c r="FA1062" s="46"/>
      <c r="FB1062" s="46"/>
      <c r="FC1062" s="46"/>
      <c r="FD1062" s="46"/>
      <c r="FE1062" s="46"/>
      <c r="FF1062" s="46"/>
      <c r="FG1062" s="46"/>
      <c r="FH1062" s="46"/>
      <c r="FI1062" s="46"/>
      <c r="FJ1062" s="46"/>
      <c r="FK1062" s="46"/>
      <c r="FL1062" s="46"/>
      <c r="FM1062" s="46"/>
      <c r="FN1062" s="46"/>
      <c r="FO1062" s="46"/>
      <c r="FP1062" s="46"/>
      <c r="FQ1062" s="46"/>
      <c r="FR1062" s="46"/>
      <c r="FS1062" s="46"/>
      <c r="FT1062" s="46"/>
      <c r="FU1062" s="46"/>
      <c r="FV1062" s="46"/>
      <c r="FW1062" s="46"/>
      <c r="FX1062" s="46"/>
      <c r="FY1062" s="46"/>
      <c r="FZ1062" s="46"/>
      <c r="GA1062" s="46"/>
      <c r="GB1062" s="46"/>
      <c r="GC1062" s="46"/>
      <c r="GD1062" s="46"/>
      <c r="GE1062" s="46"/>
      <c r="GF1062" s="46"/>
      <c r="GG1062" s="46"/>
      <c r="GH1062" s="46"/>
      <c r="GI1062" s="46"/>
      <c r="GJ1062" s="46"/>
      <c r="GK1062" s="46"/>
      <c r="GL1062" s="46"/>
      <c r="GM1062" s="46"/>
      <c r="GN1062" s="46"/>
      <c r="GO1062" s="46"/>
      <c r="GP1062" s="46"/>
      <c r="GQ1062" s="46"/>
      <c r="GR1062" s="46"/>
      <c r="GS1062" s="46"/>
      <c r="GT1062" s="46"/>
      <c r="GU1062" s="46"/>
      <c r="GV1062" s="46"/>
      <c r="GW1062" s="46"/>
      <c r="GX1062" s="46"/>
      <c r="GY1062" s="46"/>
      <c r="GZ1062" s="46"/>
      <c r="HA1062" s="46"/>
      <c r="HB1062" s="46"/>
      <c r="HC1062" s="46"/>
      <c r="HD1062" s="46"/>
      <c r="HE1062" s="46"/>
      <c r="HF1062" s="46"/>
      <c r="HG1062" s="46"/>
      <c r="HH1062" s="46"/>
      <c r="HI1062" s="46"/>
      <c r="HJ1062" s="46"/>
      <c r="HK1062" s="46"/>
      <c r="HL1062" s="46"/>
      <c r="HM1062" s="46"/>
      <c r="HN1062" s="46"/>
      <c r="HO1062" s="46"/>
      <c r="HP1062" s="46"/>
      <c r="HQ1062" s="46"/>
      <c r="HR1062" s="46"/>
      <c r="HS1062" s="46"/>
      <c r="HT1062" s="46"/>
      <c r="HU1062" s="46"/>
      <c r="HV1062" s="46"/>
      <c r="HW1062" s="46"/>
      <c r="HX1062" s="46"/>
      <c r="HY1062" s="46"/>
      <c r="HZ1062" s="46"/>
      <c r="IA1062" s="46"/>
      <c r="IB1062" s="46"/>
      <c r="IC1062" s="46"/>
      <c r="ID1062" s="46"/>
      <c r="IE1062" s="46"/>
      <c r="IF1062" s="46"/>
      <c r="IG1062" s="46"/>
      <c r="IH1062" s="46"/>
      <c r="II1062" s="46"/>
      <c r="IJ1062" s="46"/>
      <c r="IK1062" s="46"/>
      <c r="IL1062" s="46"/>
      <c r="IM1062" s="46"/>
      <c r="IN1062" s="46"/>
      <c r="IO1062" s="46"/>
      <c r="IP1062" s="46"/>
      <c r="IQ1062" s="46"/>
      <c r="IR1062" s="46"/>
      <c r="IS1062" s="46"/>
      <c r="IT1062" s="46"/>
      <c r="IU1062" s="46"/>
      <c r="IV1062" s="46"/>
      <c r="IW1062" s="46"/>
      <c r="IX1062" s="46"/>
      <c r="IY1062" s="46"/>
      <c r="IZ1062" s="46"/>
      <c r="JA1062" s="46"/>
      <c r="JB1062" s="46"/>
      <c r="JC1062" s="46"/>
      <c r="JD1062" s="46"/>
      <c r="JE1062" s="46"/>
    </row>
    <row r="1063" spans="1:265" s="7" customFormat="1" ht="15" customHeight="1" thickBot="1" x14ac:dyDescent="0.25">
      <c r="A1063" s="790"/>
      <c r="B1063" s="66" t="s">
        <v>553</v>
      </c>
      <c r="C1063" s="74"/>
      <c r="D1063" s="910" t="s">
        <v>1108</v>
      </c>
      <c r="E1063" s="879"/>
      <c r="F1063" s="465"/>
      <c r="G1063" s="465"/>
      <c r="H1063" s="792" t="s">
        <v>539</v>
      </c>
      <c r="I1063" s="792" t="s">
        <v>1026</v>
      </c>
      <c r="J1063" s="546"/>
      <c r="K1063" s="547" t="s">
        <v>1178</v>
      </c>
      <c r="L1063" s="547" t="s">
        <v>97</v>
      </c>
      <c r="M1063" s="732">
        <v>3</v>
      </c>
      <c r="N1063" s="732" t="s">
        <v>24</v>
      </c>
      <c r="O1063" s="547" t="s">
        <v>402</v>
      </c>
      <c r="P1063" s="2159">
        <f t="shared" si="90"/>
        <v>3</v>
      </c>
      <c r="Q1063" s="548">
        <v>3</v>
      </c>
      <c r="R1063" s="724"/>
      <c r="S1063" s="724"/>
      <c r="T1063" s="724"/>
      <c r="U1063" s="724"/>
      <c r="V1063" s="724"/>
      <c r="W1063" s="725"/>
      <c r="X1063" s="79"/>
      <c r="Y1063" s="79"/>
      <c r="Z1063" s="63"/>
      <c r="AA1063" s="46"/>
      <c r="AB1063" s="46"/>
      <c r="AC1063" s="46" t="str">
        <f t="shared" si="93"/>
        <v/>
      </c>
      <c r="AD1063" s="46"/>
      <c r="AE1063" s="46"/>
      <c r="AF1063" s="2111">
        <f t="shared" si="91"/>
        <v>3</v>
      </c>
      <c r="AG1063" s="2111">
        <f t="shared" si="92"/>
        <v>0</v>
      </c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  <c r="BP1063" s="46"/>
      <c r="BQ1063" s="46"/>
      <c r="BR1063" s="46"/>
      <c r="BS1063" s="46"/>
      <c r="BT1063" s="46"/>
      <c r="BU1063" s="46"/>
      <c r="BV1063" s="46"/>
      <c r="BW1063" s="46"/>
      <c r="BX1063" s="46"/>
      <c r="BY1063" s="46"/>
      <c r="BZ1063" s="46"/>
      <c r="CA1063" s="46"/>
      <c r="CB1063" s="46"/>
      <c r="CC1063" s="46"/>
      <c r="CD1063" s="46"/>
      <c r="CE1063" s="46"/>
      <c r="CF1063" s="46"/>
      <c r="CG1063" s="46"/>
      <c r="CH1063" s="46"/>
      <c r="CI1063" s="46"/>
      <c r="CJ1063" s="46"/>
      <c r="CK1063" s="46"/>
      <c r="CL1063" s="46"/>
      <c r="CM1063" s="46"/>
      <c r="CN1063" s="46"/>
      <c r="CO1063" s="46"/>
      <c r="CP1063" s="46"/>
      <c r="CQ1063" s="46"/>
      <c r="CR1063" s="46"/>
      <c r="CS1063" s="46"/>
      <c r="CT1063" s="46"/>
      <c r="CU1063" s="46"/>
      <c r="CV1063" s="46"/>
      <c r="CW1063" s="46"/>
      <c r="CX1063" s="46"/>
      <c r="CY1063" s="46"/>
      <c r="CZ1063" s="46"/>
      <c r="DA1063" s="46"/>
      <c r="DB1063" s="46"/>
      <c r="DC1063" s="46"/>
      <c r="DD1063" s="46"/>
      <c r="DE1063" s="46"/>
      <c r="DF1063" s="46"/>
      <c r="DG1063" s="46"/>
      <c r="DH1063" s="46"/>
      <c r="DI1063" s="46"/>
      <c r="DJ1063" s="46"/>
      <c r="DK1063" s="46"/>
      <c r="DL1063" s="46"/>
      <c r="DM1063" s="46"/>
      <c r="DN1063" s="46"/>
      <c r="DO1063" s="46"/>
      <c r="DP1063" s="46"/>
      <c r="DQ1063" s="46"/>
      <c r="DR1063" s="46"/>
      <c r="DS1063" s="46"/>
      <c r="DT1063" s="46"/>
      <c r="DU1063" s="46"/>
      <c r="DV1063" s="46"/>
      <c r="DW1063" s="46"/>
      <c r="DX1063" s="46"/>
      <c r="DY1063" s="46"/>
      <c r="DZ1063" s="46"/>
      <c r="EA1063" s="46"/>
      <c r="EB1063" s="46"/>
      <c r="EC1063" s="46"/>
      <c r="ED1063" s="46"/>
      <c r="EE1063" s="46"/>
      <c r="EF1063" s="46"/>
      <c r="EG1063" s="46"/>
      <c r="EH1063" s="46"/>
      <c r="EI1063" s="46"/>
      <c r="EJ1063" s="46"/>
      <c r="EK1063" s="46"/>
      <c r="EL1063" s="46"/>
      <c r="EM1063" s="46"/>
      <c r="EN1063" s="46"/>
      <c r="EO1063" s="46"/>
      <c r="EP1063" s="46"/>
      <c r="EQ1063" s="46"/>
      <c r="ER1063" s="46"/>
      <c r="ES1063" s="46"/>
      <c r="ET1063" s="46"/>
      <c r="EU1063" s="46"/>
      <c r="EV1063" s="46"/>
      <c r="EW1063" s="46"/>
      <c r="EX1063" s="46"/>
      <c r="EY1063" s="46"/>
      <c r="EZ1063" s="46"/>
      <c r="FA1063" s="46"/>
      <c r="FB1063" s="46"/>
      <c r="FC1063" s="46"/>
      <c r="FD1063" s="46"/>
      <c r="FE1063" s="46"/>
      <c r="FF1063" s="46"/>
      <c r="FG1063" s="46"/>
      <c r="FH1063" s="46"/>
      <c r="FI1063" s="46"/>
      <c r="FJ1063" s="46"/>
      <c r="FK1063" s="46"/>
      <c r="FL1063" s="46"/>
      <c r="FM1063" s="46"/>
      <c r="FN1063" s="46"/>
      <c r="FO1063" s="46"/>
      <c r="FP1063" s="46"/>
      <c r="FQ1063" s="46"/>
      <c r="FR1063" s="46"/>
      <c r="FS1063" s="46"/>
      <c r="FT1063" s="46"/>
      <c r="FU1063" s="46"/>
      <c r="FV1063" s="46"/>
      <c r="FW1063" s="46"/>
      <c r="FX1063" s="46"/>
      <c r="FY1063" s="46"/>
      <c r="FZ1063" s="46"/>
      <c r="GA1063" s="46"/>
      <c r="GB1063" s="46"/>
      <c r="GC1063" s="46"/>
      <c r="GD1063" s="46"/>
      <c r="GE1063" s="46"/>
      <c r="GF1063" s="46"/>
      <c r="GG1063" s="46"/>
      <c r="GH1063" s="46"/>
      <c r="GI1063" s="46"/>
      <c r="GJ1063" s="46"/>
      <c r="GK1063" s="46"/>
      <c r="GL1063" s="46"/>
      <c r="GM1063" s="46"/>
      <c r="GN1063" s="46"/>
      <c r="GO1063" s="46"/>
      <c r="GP1063" s="46"/>
      <c r="GQ1063" s="46"/>
      <c r="GR1063" s="46"/>
      <c r="GS1063" s="46"/>
      <c r="GT1063" s="46"/>
      <c r="GU1063" s="46"/>
      <c r="GV1063" s="46"/>
      <c r="GW1063" s="46"/>
      <c r="GX1063" s="46"/>
      <c r="GY1063" s="46"/>
      <c r="GZ1063" s="46"/>
      <c r="HA1063" s="46"/>
      <c r="HB1063" s="46"/>
      <c r="HC1063" s="46"/>
      <c r="HD1063" s="46"/>
      <c r="HE1063" s="46"/>
      <c r="HF1063" s="46"/>
      <c r="HG1063" s="46"/>
      <c r="HH1063" s="46"/>
      <c r="HI1063" s="46"/>
      <c r="HJ1063" s="46"/>
      <c r="HK1063" s="46"/>
      <c r="HL1063" s="46"/>
      <c r="HM1063" s="46"/>
      <c r="HN1063" s="46"/>
      <c r="HO1063" s="46"/>
      <c r="HP1063" s="46"/>
      <c r="HQ1063" s="46"/>
      <c r="HR1063" s="46"/>
      <c r="HS1063" s="46"/>
      <c r="HT1063" s="46"/>
      <c r="HU1063" s="46"/>
      <c r="HV1063" s="46"/>
      <c r="HW1063" s="46"/>
      <c r="HX1063" s="46"/>
      <c r="HY1063" s="46"/>
      <c r="HZ1063" s="46"/>
      <c r="IA1063" s="46"/>
      <c r="IB1063" s="46"/>
      <c r="IC1063" s="46"/>
      <c r="ID1063" s="46"/>
      <c r="IE1063" s="46"/>
      <c r="IF1063" s="46"/>
      <c r="IG1063" s="46"/>
      <c r="IH1063" s="46"/>
      <c r="II1063" s="46"/>
      <c r="IJ1063" s="46"/>
      <c r="IK1063" s="46"/>
      <c r="IL1063" s="46"/>
      <c r="IM1063" s="46"/>
      <c r="IN1063" s="46"/>
      <c r="IO1063" s="46"/>
      <c r="IP1063" s="46"/>
      <c r="IQ1063" s="46"/>
      <c r="IR1063" s="46"/>
      <c r="IS1063" s="46"/>
      <c r="IT1063" s="46"/>
      <c r="IU1063" s="46"/>
      <c r="IV1063" s="46"/>
      <c r="IW1063" s="46"/>
      <c r="IX1063" s="46"/>
      <c r="IY1063" s="46"/>
      <c r="IZ1063" s="46"/>
      <c r="JA1063" s="46"/>
      <c r="JB1063" s="46"/>
      <c r="JC1063" s="46"/>
      <c r="JD1063" s="46"/>
      <c r="JE1063" s="46"/>
    </row>
    <row r="1064" spans="1:265" s="7" customFormat="1" ht="15" customHeight="1" thickBot="1" x14ac:dyDescent="0.25">
      <c r="A1064" s="790"/>
      <c r="B1064" s="66" t="s">
        <v>553</v>
      </c>
      <c r="C1064" s="74"/>
      <c r="D1064" s="910" t="s">
        <v>1108</v>
      </c>
      <c r="E1064" s="879"/>
      <c r="F1064" s="465"/>
      <c r="G1064" s="465"/>
      <c r="H1064" s="792" t="s">
        <v>539</v>
      </c>
      <c r="I1064" s="792" t="s">
        <v>1026</v>
      </c>
      <c r="J1064" s="546"/>
      <c r="K1064" s="547" t="s">
        <v>1178</v>
      </c>
      <c r="L1064" s="547" t="s">
        <v>97</v>
      </c>
      <c r="M1064" s="732" t="s">
        <v>391</v>
      </c>
      <c r="N1064" s="732" t="s">
        <v>98</v>
      </c>
      <c r="O1064" s="547" t="s">
        <v>402</v>
      </c>
      <c r="P1064" s="2159">
        <f t="shared" si="90"/>
        <v>3</v>
      </c>
      <c r="Q1064" s="548">
        <v>3</v>
      </c>
      <c r="R1064" s="724"/>
      <c r="S1064" s="724"/>
      <c r="T1064" s="724"/>
      <c r="U1064" s="724"/>
      <c r="V1064" s="724"/>
      <c r="W1064" s="725"/>
      <c r="X1064" s="79"/>
      <c r="Y1064" s="79"/>
      <c r="Z1064" s="63"/>
      <c r="AA1064" s="46"/>
      <c r="AB1064" s="46"/>
      <c r="AC1064" s="46" t="str">
        <f t="shared" si="93"/>
        <v/>
      </c>
      <c r="AD1064" s="46"/>
      <c r="AE1064" s="46"/>
      <c r="AF1064" s="2111">
        <f t="shared" si="91"/>
        <v>3</v>
      </c>
      <c r="AG1064" s="2111">
        <f t="shared" si="92"/>
        <v>0</v>
      </c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  <c r="BP1064" s="46"/>
      <c r="BQ1064" s="46"/>
      <c r="BR1064" s="46"/>
      <c r="BS1064" s="46"/>
      <c r="BT1064" s="46"/>
      <c r="BU1064" s="46"/>
      <c r="BV1064" s="46"/>
      <c r="BW1064" s="46"/>
      <c r="BX1064" s="46"/>
      <c r="BY1064" s="46"/>
      <c r="BZ1064" s="46"/>
      <c r="CA1064" s="46"/>
      <c r="CB1064" s="46"/>
      <c r="CC1064" s="46"/>
      <c r="CD1064" s="46"/>
      <c r="CE1064" s="46"/>
      <c r="CF1064" s="46"/>
      <c r="CG1064" s="46"/>
      <c r="CH1064" s="46"/>
      <c r="CI1064" s="46"/>
      <c r="CJ1064" s="46"/>
      <c r="CK1064" s="46"/>
      <c r="CL1064" s="46"/>
      <c r="CM1064" s="46"/>
      <c r="CN1064" s="46"/>
      <c r="CO1064" s="46"/>
      <c r="CP1064" s="46"/>
      <c r="CQ1064" s="46"/>
      <c r="CR1064" s="46"/>
      <c r="CS1064" s="46"/>
      <c r="CT1064" s="46"/>
      <c r="CU1064" s="46"/>
      <c r="CV1064" s="46"/>
      <c r="CW1064" s="46"/>
      <c r="CX1064" s="46"/>
      <c r="CY1064" s="46"/>
      <c r="CZ1064" s="46"/>
      <c r="DA1064" s="46"/>
      <c r="DB1064" s="46"/>
      <c r="DC1064" s="46"/>
      <c r="DD1064" s="46"/>
      <c r="DE1064" s="46"/>
      <c r="DF1064" s="46"/>
      <c r="DG1064" s="46"/>
      <c r="DH1064" s="46"/>
      <c r="DI1064" s="46"/>
      <c r="DJ1064" s="46"/>
      <c r="DK1064" s="46"/>
      <c r="DL1064" s="46"/>
      <c r="DM1064" s="46"/>
      <c r="DN1064" s="46"/>
      <c r="DO1064" s="46"/>
      <c r="DP1064" s="46"/>
      <c r="DQ1064" s="46"/>
      <c r="DR1064" s="46"/>
      <c r="DS1064" s="46"/>
      <c r="DT1064" s="46"/>
      <c r="DU1064" s="46"/>
      <c r="DV1064" s="46"/>
      <c r="DW1064" s="46"/>
      <c r="DX1064" s="46"/>
      <c r="DY1064" s="46"/>
      <c r="DZ1064" s="46"/>
      <c r="EA1064" s="46"/>
      <c r="EB1064" s="46"/>
      <c r="EC1064" s="46"/>
      <c r="ED1064" s="46"/>
      <c r="EE1064" s="46"/>
      <c r="EF1064" s="46"/>
      <c r="EG1064" s="46"/>
      <c r="EH1064" s="46"/>
      <c r="EI1064" s="46"/>
      <c r="EJ1064" s="46"/>
      <c r="EK1064" s="46"/>
      <c r="EL1064" s="46"/>
      <c r="EM1064" s="46"/>
      <c r="EN1064" s="46"/>
      <c r="EO1064" s="46"/>
      <c r="EP1064" s="46"/>
      <c r="EQ1064" s="46"/>
      <c r="ER1064" s="46"/>
      <c r="ES1064" s="46"/>
      <c r="ET1064" s="46"/>
      <c r="EU1064" s="46"/>
      <c r="EV1064" s="46"/>
      <c r="EW1064" s="46"/>
      <c r="EX1064" s="46"/>
      <c r="EY1064" s="46"/>
      <c r="EZ1064" s="46"/>
      <c r="FA1064" s="46"/>
      <c r="FB1064" s="46"/>
      <c r="FC1064" s="46"/>
      <c r="FD1064" s="46"/>
      <c r="FE1064" s="46"/>
      <c r="FF1064" s="46"/>
      <c r="FG1064" s="46"/>
      <c r="FH1064" s="46"/>
      <c r="FI1064" s="46"/>
      <c r="FJ1064" s="46"/>
      <c r="FK1064" s="46"/>
      <c r="FL1064" s="46"/>
      <c r="FM1064" s="46"/>
      <c r="FN1064" s="46"/>
      <c r="FO1064" s="46"/>
      <c r="FP1064" s="46"/>
      <c r="FQ1064" s="46"/>
      <c r="FR1064" s="46"/>
      <c r="FS1064" s="46"/>
      <c r="FT1064" s="46"/>
      <c r="FU1064" s="46"/>
      <c r="FV1064" s="46"/>
      <c r="FW1064" s="46"/>
      <c r="FX1064" s="46"/>
      <c r="FY1064" s="46"/>
      <c r="FZ1064" s="46"/>
      <c r="GA1064" s="46"/>
      <c r="GB1064" s="46"/>
      <c r="GC1064" s="46"/>
      <c r="GD1064" s="46"/>
      <c r="GE1064" s="46"/>
      <c r="GF1064" s="46"/>
      <c r="GG1064" s="46"/>
      <c r="GH1064" s="46"/>
      <c r="GI1064" s="46"/>
      <c r="GJ1064" s="46"/>
      <c r="GK1064" s="46"/>
      <c r="GL1064" s="46"/>
      <c r="GM1064" s="46"/>
      <c r="GN1064" s="46"/>
      <c r="GO1064" s="46"/>
      <c r="GP1064" s="46"/>
      <c r="GQ1064" s="46"/>
      <c r="GR1064" s="46"/>
      <c r="GS1064" s="46"/>
      <c r="GT1064" s="46"/>
      <c r="GU1064" s="46"/>
      <c r="GV1064" s="46"/>
      <c r="GW1064" s="46"/>
      <c r="GX1064" s="46"/>
      <c r="GY1064" s="46"/>
      <c r="GZ1064" s="46"/>
      <c r="HA1064" s="46"/>
      <c r="HB1064" s="46"/>
      <c r="HC1064" s="46"/>
      <c r="HD1064" s="46"/>
      <c r="HE1064" s="46"/>
      <c r="HF1064" s="46"/>
      <c r="HG1064" s="46"/>
      <c r="HH1064" s="46"/>
      <c r="HI1064" s="46"/>
      <c r="HJ1064" s="46"/>
      <c r="HK1064" s="46"/>
      <c r="HL1064" s="46"/>
      <c r="HM1064" s="46"/>
      <c r="HN1064" s="46"/>
      <c r="HO1064" s="46"/>
      <c r="HP1064" s="46"/>
      <c r="HQ1064" s="46"/>
      <c r="HR1064" s="46"/>
      <c r="HS1064" s="46"/>
      <c r="HT1064" s="46"/>
      <c r="HU1064" s="46"/>
      <c r="HV1064" s="46"/>
      <c r="HW1064" s="46"/>
      <c r="HX1064" s="46"/>
      <c r="HY1064" s="46"/>
      <c r="HZ1064" s="46"/>
      <c r="IA1064" s="46"/>
      <c r="IB1064" s="46"/>
      <c r="IC1064" s="46"/>
      <c r="ID1064" s="46"/>
      <c r="IE1064" s="46"/>
      <c r="IF1064" s="46"/>
      <c r="IG1064" s="46"/>
      <c r="IH1064" s="46"/>
      <c r="II1064" s="46"/>
      <c r="IJ1064" s="46"/>
      <c r="IK1064" s="46"/>
      <c r="IL1064" s="46"/>
      <c r="IM1064" s="46"/>
      <c r="IN1064" s="46"/>
      <c r="IO1064" s="46"/>
      <c r="IP1064" s="46"/>
      <c r="IQ1064" s="46"/>
      <c r="IR1064" s="46"/>
      <c r="IS1064" s="46"/>
      <c r="IT1064" s="46"/>
      <c r="IU1064" s="46"/>
      <c r="IV1064" s="46"/>
      <c r="IW1064" s="46"/>
      <c r="IX1064" s="46"/>
      <c r="IY1064" s="46"/>
      <c r="IZ1064" s="46"/>
      <c r="JA1064" s="46"/>
      <c r="JB1064" s="46"/>
      <c r="JC1064" s="46"/>
      <c r="JD1064" s="46"/>
      <c r="JE1064" s="46"/>
    </row>
    <row r="1065" spans="1:265" s="7" customFormat="1" ht="15" customHeight="1" thickBot="1" x14ac:dyDescent="0.25">
      <c r="A1065" s="790"/>
      <c r="B1065" s="66" t="s">
        <v>553</v>
      </c>
      <c r="C1065" s="74"/>
      <c r="D1065" s="910" t="s">
        <v>1108</v>
      </c>
      <c r="E1065" s="879"/>
      <c r="F1065" s="465"/>
      <c r="G1065" s="465"/>
      <c r="H1065" s="792" t="s">
        <v>539</v>
      </c>
      <c r="I1065" s="792" t="s">
        <v>1026</v>
      </c>
      <c r="J1065" s="1756" t="s">
        <v>1424</v>
      </c>
      <c r="K1065" s="212" t="s">
        <v>1505</v>
      </c>
      <c r="L1065" s="547"/>
      <c r="M1065" s="732"/>
      <c r="N1065" s="732"/>
      <c r="O1065" s="547"/>
      <c r="P1065" s="2159">
        <f t="shared" si="90"/>
        <v>0</v>
      </c>
      <c r="Q1065" s="548"/>
      <c r="R1065" s="724"/>
      <c r="S1065" s="724">
        <v>4</v>
      </c>
      <c r="T1065" s="724"/>
      <c r="U1065" s="724"/>
      <c r="V1065" s="724"/>
      <c r="W1065" s="725"/>
      <c r="X1065" s="79"/>
      <c r="Y1065" s="79"/>
      <c r="Z1065" s="63"/>
      <c r="AA1065" s="46"/>
      <c r="AB1065" s="46"/>
      <c r="AC1065" s="46" t="str">
        <f t="shared" si="93"/>
        <v/>
      </c>
      <c r="AD1065" s="46"/>
      <c r="AE1065" s="46"/>
      <c r="AF1065" s="2111">
        <f t="shared" si="91"/>
        <v>0</v>
      </c>
      <c r="AG1065" s="2111">
        <f t="shared" si="92"/>
        <v>4</v>
      </c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  <c r="BP1065" s="46"/>
      <c r="BQ1065" s="46"/>
      <c r="BR1065" s="46"/>
      <c r="BS1065" s="46"/>
      <c r="BT1065" s="46"/>
      <c r="BU1065" s="46"/>
      <c r="BV1065" s="46"/>
      <c r="BW1065" s="46"/>
      <c r="BX1065" s="46"/>
      <c r="BY1065" s="46"/>
      <c r="BZ1065" s="46"/>
      <c r="CA1065" s="46"/>
      <c r="CB1065" s="46"/>
      <c r="CC1065" s="46"/>
      <c r="CD1065" s="46"/>
      <c r="CE1065" s="46"/>
      <c r="CF1065" s="46"/>
      <c r="CG1065" s="46"/>
      <c r="CH1065" s="46"/>
      <c r="CI1065" s="46"/>
      <c r="CJ1065" s="46"/>
      <c r="CK1065" s="46"/>
      <c r="CL1065" s="46"/>
      <c r="CM1065" s="46"/>
      <c r="CN1065" s="46"/>
      <c r="CO1065" s="46"/>
      <c r="CP1065" s="46"/>
      <c r="CQ1065" s="46"/>
      <c r="CR1065" s="46"/>
      <c r="CS1065" s="46"/>
      <c r="CT1065" s="46"/>
      <c r="CU1065" s="46"/>
      <c r="CV1065" s="46"/>
      <c r="CW1065" s="46"/>
      <c r="CX1065" s="46"/>
      <c r="CY1065" s="46"/>
      <c r="CZ1065" s="46"/>
      <c r="DA1065" s="46"/>
      <c r="DB1065" s="46"/>
      <c r="DC1065" s="46"/>
      <c r="DD1065" s="46"/>
      <c r="DE1065" s="46"/>
      <c r="DF1065" s="46"/>
      <c r="DG1065" s="46"/>
      <c r="DH1065" s="46"/>
      <c r="DI1065" s="46"/>
      <c r="DJ1065" s="46"/>
      <c r="DK1065" s="46"/>
      <c r="DL1065" s="46"/>
      <c r="DM1065" s="46"/>
      <c r="DN1065" s="46"/>
      <c r="DO1065" s="46"/>
      <c r="DP1065" s="46"/>
      <c r="DQ1065" s="46"/>
      <c r="DR1065" s="46"/>
      <c r="DS1065" s="46"/>
      <c r="DT1065" s="46"/>
      <c r="DU1065" s="46"/>
      <c r="DV1065" s="46"/>
      <c r="DW1065" s="46"/>
      <c r="DX1065" s="46"/>
      <c r="DY1065" s="46"/>
      <c r="DZ1065" s="46"/>
      <c r="EA1065" s="46"/>
      <c r="EB1065" s="46"/>
      <c r="EC1065" s="46"/>
      <c r="ED1065" s="46"/>
      <c r="EE1065" s="46"/>
      <c r="EF1065" s="46"/>
      <c r="EG1065" s="46"/>
      <c r="EH1065" s="46"/>
      <c r="EI1065" s="46"/>
      <c r="EJ1065" s="46"/>
      <c r="EK1065" s="46"/>
      <c r="EL1065" s="46"/>
      <c r="EM1065" s="46"/>
      <c r="EN1065" s="46"/>
      <c r="EO1065" s="46"/>
      <c r="EP1065" s="46"/>
      <c r="EQ1065" s="46"/>
      <c r="ER1065" s="46"/>
      <c r="ES1065" s="46"/>
      <c r="ET1065" s="46"/>
      <c r="EU1065" s="46"/>
      <c r="EV1065" s="46"/>
      <c r="EW1065" s="46"/>
      <c r="EX1065" s="46"/>
      <c r="EY1065" s="46"/>
      <c r="EZ1065" s="46"/>
      <c r="FA1065" s="46"/>
      <c r="FB1065" s="46"/>
      <c r="FC1065" s="46"/>
      <c r="FD1065" s="46"/>
      <c r="FE1065" s="46"/>
      <c r="FF1065" s="46"/>
      <c r="FG1065" s="46"/>
      <c r="FH1065" s="46"/>
      <c r="FI1065" s="46"/>
      <c r="FJ1065" s="46"/>
      <c r="FK1065" s="46"/>
      <c r="FL1065" s="46"/>
      <c r="FM1065" s="46"/>
      <c r="FN1065" s="46"/>
      <c r="FO1065" s="46"/>
      <c r="FP1065" s="46"/>
      <c r="FQ1065" s="46"/>
      <c r="FR1065" s="46"/>
      <c r="FS1065" s="46"/>
      <c r="FT1065" s="46"/>
      <c r="FU1065" s="46"/>
      <c r="FV1065" s="46"/>
      <c r="FW1065" s="46"/>
      <c r="FX1065" s="46"/>
      <c r="FY1065" s="46"/>
      <c r="FZ1065" s="46"/>
      <c r="GA1065" s="46"/>
      <c r="GB1065" s="46"/>
      <c r="GC1065" s="46"/>
      <c r="GD1065" s="46"/>
      <c r="GE1065" s="46"/>
      <c r="GF1065" s="46"/>
      <c r="GG1065" s="46"/>
      <c r="GH1065" s="46"/>
      <c r="GI1065" s="46"/>
      <c r="GJ1065" s="46"/>
      <c r="GK1065" s="46"/>
      <c r="GL1065" s="46"/>
      <c r="GM1065" s="46"/>
      <c r="GN1065" s="46"/>
      <c r="GO1065" s="46"/>
      <c r="GP1065" s="46"/>
      <c r="GQ1065" s="46"/>
      <c r="GR1065" s="46"/>
      <c r="GS1065" s="46"/>
      <c r="GT1065" s="46"/>
      <c r="GU1065" s="46"/>
      <c r="GV1065" s="46"/>
      <c r="GW1065" s="46"/>
      <c r="GX1065" s="46"/>
      <c r="GY1065" s="46"/>
      <c r="GZ1065" s="46"/>
      <c r="HA1065" s="46"/>
      <c r="HB1065" s="46"/>
      <c r="HC1065" s="46"/>
      <c r="HD1065" s="46"/>
      <c r="HE1065" s="46"/>
      <c r="HF1065" s="46"/>
      <c r="HG1065" s="46"/>
      <c r="HH1065" s="46"/>
      <c r="HI1065" s="46"/>
      <c r="HJ1065" s="46"/>
      <c r="HK1065" s="46"/>
      <c r="HL1065" s="46"/>
      <c r="HM1065" s="46"/>
      <c r="HN1065" s="46"/>
      <c r="HO1065" s="46"/>
      <c r="HP1065" s="46"/>
      <c r="HQ1065" s="46"/>
      <c r="HR1065" s="46"/>
      <c r="HS1065" s="46"/>
      <c r="HT1065" s="46"/>
      <c r="HU1065" s="46"/>
      <c r="HV1065" s="46"/>
      <c r="HW1065" s="46"/>
      <c r="HX1065" s="46"/>
      <c r="HY1065" s="46"/>
      <c r="HZ1065" s="46"/>
      <c r="IA1065" s="46"/>
      <c r="IB1065" s="46"/>
      <c r="IC1065" s="46"/>
      <c r="ID1065" s="46"/>
      <c r="IE1065" s="46"/>
      <c r="IF1065" s="46"/>
      <c r="IG1065" s="46"/>
      <c r="IH1065" s="46"/>
      <c r="II1065" s="46"/>
      <c r="IJ1065" s="46"/>
      <c r="IK1065" s="46"/>
      <c r="IL1065" s="46"/>
      <c r="IM1065" s="46"/>
      <c r="IN1065" s="46"/>
      <c r="IO1065" s="46"/>
      <c r="IP1065" s="46"/>
      <c r="IQ1065" s="46"/>
      <c r="IR1065" s="46"/>
      <c r="IS1065" s="46"/>
      <c r="IT1065" s="46"/>
      <c r="IU1065" s="46"/>
      <c r="IV1065" s="46"/>
      <c r="IW1065" s="46"/>
      <c r="IX1065" s="46"/>
      <c r="IY1065" s="46"/>
      <c r="IZ1065" s="46"/>
      <c r="JA1065" s="46"/>
      <c r="JB1065" s="46"/>
      <c r="JC1065" s="46"/>
      <c r="JD1065" s="46"/>
      <c r="JE1065" s="46"/>
    </row>
    <row r="1066" spans="1:265" s="7" customFormat="1" ht="15" customHeight="1" thickBot="1" x14ac:dyDescent="0.25">
      <c r="A1066" s="790"/>
      <c r="B1066" s="66" t="s">
        <v>553</v>
      </c>
      <c r="C1066" s="74"/>
      <c r="D1066" s="890" t="s">
        <v>1108</v>
      </c>
      <c r="E1066" s="879"/>
      <c r="F1066" s="465"/>
      <c r="G1066" s="465"/>
      <c r="H1066" s="792" t="s">
        <v>539</v>
      </c>
      <c r="I1066" s="792" t="s">
        <v>1026</v>
      </c>
      <c r="J1066" s="1756" t="s">
        <v>1424</v>
      </c>
      <c r="K1066" s="212" t="s">
        <v>1506</v>
      </c>
      <c r="L1066" s="547"/>
      <c r="M1066" s="732"/>
      <c r="N1066" s="732"/>
      <c r="O1066" s="547"/>
      <c r="P1066" s="2159">
        <f t="shared" si="90"/>
        <v>0</v>
      </c>
      <c r="Q1066" s="548"/>
      <c r="R1066" s="724"/>
      <c r="S1066" s="724">
        <v>2</v>
      </c>
      <c r="T1066" s="724"/>
      <c r="U1066" s="724"/>
      <c r="V1066" s="724"/>
      <c r="W1066" s="725"/>
      <c r="X1066" s="79"/>
      <c r="Y1066" s="79"/>
      <c r="Z1066" s="63"/>
      <c r="AA1066" s="46"/>
      <c r="AB1066" s="46"/>
      <c r="AC1066" s="46" t="str">
        <f t="shared" si="93"/>
        <v/>
      </c>
      <c r="AD1066" s="46"/>
      <c r="AE1066" s="46"/>
      <c r="AF1066" s="2111">
        <f t="shared" si="91"/>
        <v>0</v>
      </c>
      <c r="AG1066" s="2111">
        <f t="shared" si="92"/>
        <v>2</v>
      </c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  <c r="BP1066" s="46"/>
      <c r="BQ1066" s="46"/>
      <c r="BR1066" s="46"/>
      <c r="BS1066" s="46"/>
      <c r="BT1066" s="46"/>
      <c r="BU1066" s="46"/>
      <c r="BV1066" s="46"/>
      <c r="BW1066" s="46"/>
      <c r="BX1066" s="46"/>
      <c r="BY1066" s="46"/>
      <c r="BZ1066" s="46"/>
      <c r="CA1066" s="46"/>
      <c r="CB1066" s="46"/>
      <c r="CC1066" s="46"/>
      <c r="CD1066" s="46"/>
      <c r="CE1066" s="46"/>
      <c r="CF1066" s="46"/>
      <c r="CG1066" s="46"/>
      <c r="CH1066" s="46"/>
      <c r="CI1066" s="46"/>
      <c r="CJ1066" s="46"/>
      <c r="CK1066" s="46"/>
      <c r="CL1066" s="46"/>
      <c r="CM1066" s="46"/>
      <c r="CN1066" s="46"/>
      <c r="CO1066" s="46"/>
      <c r="CP1066" s="46"/>
      <c r="CQ1066" s="46"/>
      <c r="CR1066" s="46"/>
      <c r="CS1066" s="46"/>
      <c r="CT1066" s="46"/>
      <c r="CU1066" s="46"/>
      <c r="CV1066" s="46"/>
      <c r="CW1066" s="46"/>
      <c r="CX1066" s="46"/>
      <c r="CY1066" s="46"/>
      <c r="CZ1066" s="46"/>
      <c r="DA1066" s="46"/>
      <c r="DB1066" s="46"/>
      <c r="DC1066" s="46"/>
      <c r="DD1066" s="46"/>
      <c r="DE1066" s="46"/>
      <c r="DF1066" s="46"/>
      <c r="DG1066" s="46"/>
      <c r="DH1066" s="46"/>
      <c r="DI1066" s="46"/>
      <c r="DJ1066" s="46"/>
      <c r="DK1066" s="46"/>
      <c r="DL1066" s="46"/>
      <c r="DM1066" s="46"/>
      <c r="DN1066" s="46"/>
      <c r="DO1066" s="46"/>
      <c r="DP1066" s="46"/>
      <c r="DQ1066" s="46"/>
      <c r="DR1066" s="46"/>
      <c r="DS1066" s="46"/>
      <c r="DT1066" s="46"/>
      <c r="DU1066" s="46"/>
      <c r="DV1066" s="46"/>
      <c r="DW1066" s="46"/>
      <c r="DX1066" s="46"/>
      <c r="DY1066" s="46"/>
      <c r="DZ1066" s="46"/>
      <c r="EA1066" s="46"/>
      <c r="EB1066" s="46"/>
      <c r="EC1066" s="46"/>
      <c r="ED1066" s="46"/>
      <c r="EE1066" s="46"/>
      <c r="EF1066" s="46"/>
      <c r="EG1066" s="46"/>
      <c r="EH1066" s="46"/>
      <c r="EI1066" s="46"/>
      <c r="EJ1066" s="46"/>
      <c r="EK1066" s="46"/>
      <c r="EL1066" s="46"/>
      <c r="EM1066" s="46"/>
      <c r="EN1066" s="46"/>
      <c r="EO1066" s="46"/>
      <c r="EP1066" s="46"/>
      <c r="EQ1066" s="46"/>
      <c r="ER1066" s="46"/>
      <c r="ES1066" s="46"/>
      <c r="ET1066" s="46"/>
      <c r="EU1066" s="46"/>
      <c r="EV1066" s="46"/>
      <c r="EW1066" s="46"/>
      <c r="EX1066" s="46"/>
      <c r="EY1066" s="46"/>
      <c r="EZ1066" s="46"/>
      <c r="FA1066" s="46"/>
      <c r="FB1066" s="46"/>
      <c r="FC1066" s="46"/>
      <c r="FD1066" s="46"/>
      <c r="FE1066" s="46"/>
      <c r="FF1066" s="46"/>
      <c r="FG1066" s="46"/>
      <c r="FH1066" s="46"/>
      <c r="FI1066" s="46"/>
      <c r="FJ1066" s="46"/>
      <c r="FK1066" s="46"/>
      <c r="FL1066" s="46"/>
      <c r="FM1066" s="46"/>
      <c r="FN1066" s="46"/>
      <c r="FO1066" s="46"/>
      <c r="FP1066" s="46"/>
      <c r="FQ1066" s="46"/>
      <c r="FR1066" s="46"/>
      <c r="FS1066" s="46"/>
      <c r="FT1066" s="46"/>
      <c r="FU1066" s="46"/>
      <c r="FV1066" s="46"/>
      <c r="FW1066" s="46"/>
      <c r="FX1066" s="46"/>
      <c r="FY1066" s="46"/>
      <c r="FZ1066" s="46"/>
      <c r="GA1066" s="46"/>
      <c r="GB1066" s="46"/>
      <c r="GC1066" s="46"/>
      <c r="GD1066" s="46"/>
      <c r="GE1066" s="46"/>
      <c r="GF1066" s="46"/>
      <c r="GG1066" s="46"/>
      <c r="GH1066" s="46"/>
      <c r="GI1066" s="46"/>
      <c r="GJ1066" s="46"/>
      <c r="GK1066" s="46"/>
      <c r="GL1066" s="46"/>
      <c r="GM1066" s="46"/>
      <c r="GN1066" s="46"/>
      <c r="GO1066" s="46"/>
      <c r="GP1066" s="46"/>
      <c r="GQ1066" s="46"/>
      <c r="GR1066" s="46"/>
      <c r="GS1066" s="46"/>
      <c r="GT1066" s="46"/>
      <c r="GU1066" s="46"/>
      <c r="GV1066" s="46"/>
      <c r="GW1066" s="46"/>
      <c r="GX1066" s="46"/>
      <c r="GY1066" s="46"/>
      <c r="GZ1066" s="46"/>
      <c r="HA1066" s="46"/>
      <c r="HB1066" s="46"/>
      <c r="HC1066" s="46"/>
      <c r="HD1066" s="46"/>
      <c r="HE1066" s="46"/>
      <c r="HF1066" s="46"/>
      <c r="HG1066" s="46"/>
      <c r="HH1066" s="46"/>
      <c r="HI1066" s="46"/>
      <c r="HJ1066" s="46"/>
      <c r="HK1066" s="46"/>
      <c r="HL1066" s="46"/>
      <c r="HM1066" s="46"/>
      <c r="HN1066" s="46"/>
      <c r="HO1066" s="46"/>
      <c r="HP1066" s="46"/>
      <c r="HQ1066" s="46"/>
      <c r="HR1066" s="46"/>
      <c r="HS1066" s="46"/>
      <c r="HT1066" s="46"/>
      <c r="HU1066" s="46"/>
      <c r="HV1066" s="46"/>
      <c r="HW1066" s="46"/>
      <c r="HX1066" s="46"/>
      <c r="HY1066" s="46"/>
      <c r="HZ1066" s="46"/>
      <c r="IA1066" s="46"/>
      <c r="IB1066" s="46"/>
      <c r="IC1066" s="46"/>
      <c r="ID1066" s="46"/>
      <c r="IE1066" s="46"/>
      <c r="IF1066" s="46"/>
      <c r="IG1066" s="46"/>
      <c r="IH1066" s="46"/>
      <c r="II1066" s="46"/>
      <c r="IJ1066" s="46"/>
      <c r="IK1066" s="46"/>
      <c r="IL1066" s="46"/>
      <c r="IM1066" s="46"/>
      <c r="IN1066" s="46"/>
      <c r="IO1066" s="46"/>
      <c r="IP1066" s="46"/>
      <c r="IQ1066" s="46"/>
      <c r="IR1066" s="46"/>
      <c r="IS1066" s="46"/>
      <c r="IT1066" s="46"/>
      <c r="IU1066" s="46"/>
      <c r="IV1066" s="46"/>
      <c r="IW1066" s="46"/>
      <c r="IX1066" s="46"/>
      <c r="IY1066" s="46"/>
      <c r="IZ1066" s="46"/>
      <c r="JA1066" s="46"/>
      <c r="JB1066" s="46"/>
      <c r="JC1066" s="46"/>
      <c r="JD1066" s="46"/>
      <c r="JE1066" s="46"/>
    </row>
    <row r="1067" spans="1:265" s="7" customFormat="1" ht="15" customHeight="1" thickBot="1" x14ac:dyDescent="0.25">
      <c r="A1067" s="790"/>
      <c r="B1067" s="66" t="s">
        <v>553</v>
      </c>
      <c r="C1067" s="74"/>
      <c r="D1067" s="910" t="s">
        <v>1108</v>
      </c>
      <c r="E1067" s="879"/>
      <c r="F1067" s="465"/>
      <c r="G1067" s="465"/>
      <c r="H1067" s="792" t="s">
        <v>539</v>
      </c>
      <c r="I1067" s="792" t="s">
        <v>1026</v>
      </c>
      <c r="J1067" s="1779" t="s">
        <v>1425</v>
      </c>
      <c r="K1067" s="547" t="s">
        <v>1495</v>
      </c>
      <c r="L1067" s="547"/>
      <c r="M1067" s="732"/>
      <c r="N1067" s="732"/>
      <c r="O1067" s="547"/>
      <c r="P1067" s="2159">
        <f t="shared" si="90"/>
        <v>0</v>
      </c>
      <c r="Q1067" s="548"/>
      <c r="R1067" s="724"/>
      <c r="S1067" s="724"/>
      <c r="T1067" s="724">
        <v>4</v>
      </c>
      <c r="U1067" s="724"/>
      <c r="V1067" s="724"/>
      <c r="W1067" s="725"/>
      <c r="X1067" s="79"/>
      <c r="Y1067" s="79"/>
      <c r="Z1067" s="63"/>
      <c r="AA1067" s="46"/>
      <c r="AB1067" s="46"/>
      <c r="AC1067" s="46" t="str">
        <f t="shared" si="93"/>
        <v/>
      </c>
      <c r="AD1067" s="46"/>
      <c r="AE1067" s="46"/>
      <c r="AF1067" s="2111">
        <f t="shared" si="91"/>
        <v>0</v>
      </c>
      <c r="AG1067" s="2111">
        <f t="shared" si="92"/>
        <v>0</v>
      </c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  <c r="BP1067" s="46"/>
      <c r="BQ1067" s="46"/>
      <c r="BR1067" s="46"/>
      <c r="BS1067" s="46"/>
      <c r="BT1067" s="46"/>
      <c r="BU1067" s="46"/>
      <c r="BV1067" s="46"/>
      <c r="BW1067" s="46"/>
      <c r="BX1067" s="46"/>
      <c r="BY1067" s="46"/>
      <c r="BZ1067" s="46"/>
      <c r="CA1067" s="46"/>
      <c r="CB1067" s="46"/>
      <c r="CC1067" s="46"/>
      <c r="CD1067" s="46"/>
      <c r="CE1067" s="46"/>
      <c r="CF1067" s="46"/>
      <c r="CG1067" s="46"/>
      <c r="CH1067" s="46"/>
      <c r="CI1067" s="46"/>
      <c r="CJ1067" s="46"/>
      <c r="CK1067" s="46"/>
      <c r="CL1067" s="46"/>
      <c r="CM1067" s="46"/>
      <c r="CN1067" s="46"/>
      <c r="CO1067" s="46"/>
      <c r="CP1067" s="46"/>
      <c r="CQ1067" s="46"/>
      <c r="CR1067" s="46"/>
      <c r="CS1067" s="46"/>
      <c r="CT1067" s="46"/>
      <c r="CU1067" s="46"/>
      <c r="CV1067" s="46"/>
      <c r="CW1067" s="46"/>
      <c r="CX1067" s="46"/>
      <c r="CY1067" s="46"/>
      <c r="CZ1067" s="46"/>
      <c r="DA1067" s="46"/>
      <c r="DB1067" s="46"/>
      <c r="DC1067" s="46"/>
      <c r="DD1067" s="46"/>
      <c r="DE1067" s="46"/>
      <c r="DF1067" s="46"/>
      <c r="DG1067" s="46"/>
      <c r="DH1067" s="46"/>
      <c r="DI1067" s="46"/>
      <c r="DJ1067" s="46"/>
      <c r="DK1067" s="46"/>
      <c r="DL1067" s="46"/>
      <c r="DM1067" s="46"/>
      <c r="DN1067" s="46"/>
      <c r="DO1067" s="46"/>
      <c r="DP1067" s="46"/>
      <c r="DQ1067" s="46"/>
      <c r="DR1067" s="46"/>
      <c r="DS1067" s="46"/>
      <c r="DT1067" s="46"/>
      <c r="DU1067" s="46"/>
      <c r="DV1067" s="46"/>
      <c r="DW1067" s="46"/>
      <c r="DX1067" s="46"/>
      <c r="DY1067" s="46"/>
      <c r="DZ1067" s="46"/>
      <c r="EA1067" s="46"/>
      <c r="EB1067" s="46"/>
      <c r="EC1067" s="46"/>
      <c r="ED1067" s="46"/>
      <c r="EE1067" s="46"/>
      <c r="EF1067" s="46"/>
      <c r="EG1067" s="46"/>
      <c r="EH1067" s="46"/>
      <c r="EI1067" s="46"/>
      <c r="EJ1067" s="46"/>
      <c r="EK1067" s="46"/>
      <c r="EL1067" s="46"/>
      <c r="EM1067" s="46"/>
      <c r="EN1067" s="46"/>
      <c r="EO1067" s="46"/>
      <c r="EP1067" s="46"/>
      <c r="EQ1067" s="46"/>
      <c r="ER1067" s="46"/>
      <c r="ES1067" s="46"/>
      <c r="ET1067" s="46"/>
      <c r="EU1067" s="46"/>
      <c r="EV1067" s="46"/>
      <c r="EW1067" s="46"/>
      <c r="EX1067" s="46"/>
      <c r="EY1067" s="46"/>
      <c r="EZ1067" s="46"/>
      <c r="FA1067" s="46"/>
      <c r="FB1067" s="46"/>
      <c r="FC1067" s="46"/>
      <c r="FD1067" s="46"/>
      <c r="FE1067" s="46"/>
      <c r="FF1067" s="46"/>
      <c r="FG1067" s="46"/>
      <c r="FH1067" s="46"/>
      <c r="FI1067" s="46"/>
      <c r="FJ1067" s="46"/>
      <c r="FK1067" s="46"/>
      <c r="FL1067" s="46"/>
      <c r="FM1067" s="46"/>
      <c r="FN1067" s="46"/>
      <c r="FO1067" s="46"/>
      <c r="FP1067" s="46"/>
      <c r="FQ1067" s="46"/>
      <c r="FR1067" s="46"/>
      <c r="FS1067" s="46"/>
      <c r="FT1067" s="46"/>
      <c r="FU1067" s="46"/>
      <c r="FV1067" s="46"/>
      <c r="FW1067" s="46"/>
      <c r="FX1067" s="46"/>
      <c r="FY1067" s="46"/>
      <c r="FZ1067" s="46"/>
      <c r="GA1067" s="46"/>
      <c r="GB1067" s="46"/>
      <c r="GC1067" s="46"/>
      <c r="GD1067" s="46"/>
      <c r="GE1067" s="46"/>
      <c r="GF1067" s="46"/>
      <c r="GG1067" s="46"/>
      <c r="GH1067" s="46"/>
      <c r="GI1067" s="46"/>
      <c r="GJ1067" s="46"/>
      <c r="GK1067" s="46"/>
      <c r="GL1067" s="46"/>
      <c r="GM1067" s="46"/>
      <c r="GN1067" s="46"/>
      <c r="GO1067" s="46"/>
      <c r="GP1067" s="46"/>
      <c r="GQ1067" s="46"/>
      <c r="GR1067" s="46"/>
      <c r="GS1067" s="46"/>
      <c r="GT1067" s="46"/>
      <c r="GU1067" s="46"/>
      <c r="GV1067" s="46"/>
      <c r="GW1067" s="46"/>
      <c r="GX1067" s="46"/>
      <c r="GY1067" s="46"/>
      <c r="GZ1067" s="46"/>
      <c r="HA1067" s="46"/>
      <c r="HB1067" s="46"/>
      <c r="HC1067" s="46"/>
      <c r="HD1067" s="46"/>
      <c r="HE1067" s="46"/>
      <c r="HF1067" s="46"/>
      <c r="HG1067" s="46"/>
      <c r="HH1067" s="46"/>
      <c r="HI1067" s="46"/>
      <c r="HJ1067" s="46"/>
      <c r="HK1067" s="46"/>
      <c r="HL1067" s="46"/>
      <c r="HM1067" s="46"/>
      <c r="HN1067" s="46"/>
      <c r="HO1067" s="46"/>
      <c r="HP1067" s="46"/>
      <c r="HQ1067" s="46"/>
      <c r="HR1067" s="46"/>
      <c r="HS1067" s="46"/>
      <c r="HT1067" s="46"/>
      <c r="HU1067" s="46"/>
      <c r="HV1067" s="46"/>
      <c r="HW1067" s="46"/>
      <c r="HX1067" s="46"/>
      <c r="HY1067" s="46"/>
      <c r="HZ1067" s="46"/>
      <c r="IA1067" s="46"/>
      <c r="IB1067" s="46"/>
      <c r="IC1067" s="46"/>
      <c r="ID1067" s="46"/>
      <c r="IE1067" s="46"/>
      <c r="IF1067" s="46"/>
      <c r="IG1067" s="46"/>
      <c r="IH1067" s="46"/>
      <c r="II1067" s="46"/>
      <c r="IJ1067" s="46"/>
      <c r="IK1067" s="46"/>
      <c r="IL1067" s="46"/>
      <c r="IM1067" s="46"/>
      <c r="IN1067" s="46"/>
      <c r="IO1067" s="46"/>
      <c r="IP1067" s="46"/>
      <c r="IQ1067" s="46"/>
      <c r="IR1067" s="46"/>
      <c r="IS1067" s="46"/>
      <c r="IT1067" s="46"/>
      <c r="IU1067" s="46"/>
      <c r="IV1067" s="46"/>
      <c r="IW1067" s="46"/>
      <c r="IX1067" s="46"/>
      <c r="IY1067" s="46"/>
      <c r="IZ1067" s="46"/>
      <c r="JA1067" s="46"/>
      <c r="JB1067" s="46"/>
      <c r="JC1067" s="46"/>
      <c r="JD1067" s="46"/>
      <c r="JE1067" s="46"/>
    </row>
    <row r="1068" spans="1:265" s="7" customFormat="1" ht="15" customHeight="1" thickBot="1" x14ac:dyDescent="0.25">
      <c r="A1068" s="790"/>
      <c r="B1068" s="66" t="s">
        <v>553</v>
      </c>
      <c r="C1068" s="74"/>
      <c r="D1068" s="910" t="s">
        <v>1108</v>
      </c>
      <c r="E1068" s="879"/>
      <c r="F1068" s="465"/>
      <c r="G1068" s="465"/>
      <c r="H1068" s="792" t="s">
        <v>539</v>
      </c>
      <c r="I1068" s="792" t="s">
        <v>1026</v>
      </c>
      <c r="J1068" s="1740" t="s">
        <v>1425</v>
      </c>
      <c r="K1068" s="547" t="s">
        <v>1732</v>
      </c>
      <c r="L1068" s="547"/>
      <c r="M1068" s="732"/>
      <c r="N1068" s="732"/>
      <c r="O1068" s="547"/>
      <c r="P1068" s="2159">
        <f t="shared" si="90"/>
        <v>0</v>
      </c>
      <c r="Q1068" s="548"/>
      <c r="R1068" s="724"/>
      <c r="S1068" s="724"/>
      <c r="T1068" s="724">
        <v>4</v>
      </c>
      <c r="U1068" s="724"/>
      <c r="V1068" s="724"/>
      <c r="W1068" s="725"/>
      <c r="X1068" s="79"/>
      <c r="Y1068" s="79"/>
      <c r="Z1068" s="63"/>
      <c r="AA1068" s="46"/>
      <c r="AB1068" s="46"/>
      <c r="AC1068" s="46" t="str">
        <f t="shared" si="93"/>
        <v/>
      </c>
      <c r="AD1068" s="46" t="s">
        <v>2077</v>
      </c>
      <c r="AE1068" s="46"/>
      <c r="AF1068" s="2111">
        <f t="shared" si="91"/>
        <v>0</v>
      </c>
      <c r="AG1068" s="2111">
        <f t="shared" si="92"/>
        <v>0</v>
      </c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  <c r="BP1068" s="46"/>
      <c r="BQ1068" s="46"/>
      <c r="BR1068" s="46"/>
      <c r="BS1068" s="46"/>
      <c r="BT1068" s="46"/>
      <c r="BU1068" s="46"/>
      <c r="BV1068" s="46"/>
      <c r="BW1068" s="46"/>
      <c r="BX1068" s="46"/>
      <c r="BY1068" s="46"/>
      <c r="BZ1068" s="46"/>
      <c r="CA1068" s="46"/>
      <c r="CB1068" s="46"/>
      <c r="CC1068" s="46"/>
      <c r="CD1068" s="46"/>
      <c r="CE1068" s="46"/>
      <c r="CF1068" s="46"/>
      <c r="CG1068" s="46"/>
      <c r="CH1068" s="46"/>
      <c r="CI1068" s="46"/>
      <c r="CJ1068" s="46"/>
      <c r="CK1068" s="46"/>
      <c r="CL1068" s="46"/>
      <c r="CM1068" s="46"/>
      <c r="CN1068" s="46"/>
      <c r="CO1068" s="46"/>
      <c r="CP1068" s="46"/>
      <c r="CQ1068" s="46"/>
      <c r="CR1068" s="46"/>
      <c r="CS1068" s="46"/>
      <c r="CT1068" s="46"/>
      <c r="CU1068" s="46"/>
      <c r="CV1068" s="46"/>
      <c r="CW1068" s="46"/>
      <c r="CX1068" s="46"/>
      <c r="CY1068" s="46"/>
      <c r="CZ1068" s="46"/>
      <c r="DA1068" s="46"/>
      <c r="DB1068" s="46"/>
      <c r="DC1068" s="46"/>
      <c r="DD1068" s="46"/>
      <c r="DE1068" s="46"/>
      <c r="DF1068" s="46"/>
      <c r="DG1068" s="46"/>
      <c r="DH1068" s="46"/>
      <c r="DI1068" s="46"/>
      <c r="DJ1068" s="46"/>
      <c r="DK1068" s="46"/>
      <c r="DL1068" s="46"/>
      <c r="DM1068" s="46"/>
      <c r="DN1068" s="46"/>
      <c r="DO1068" s="46"/>
      <c r="DP1068" s="46"/>
      <c r="DQ1068" s="46"/>
      <c r="DR1068" s="46"/>
      <c r="DS1068" s="46"/>
      <c r="DT1068" s="46"/>
      <c r="DU1068" s="46"/>
      <c r="DV1068" s="46"/>
      <c r="DW1068" s="46"/>
      <c r="DX1068" s="46"/>
      <c r="DY1068" s="46"/>
      <c r="DZ1068" s="46"/>
      <c r="EA1068" s="46"/>
      <c r="EB1068" s="46"/>
      <c r="EC1068" s="46"/>
      <c r="ED1068" s="46"/>
      <c r="EE1068" s="46"/>
      <c r="EF1068" s="46"/>
      <c r="EG1068" s="46"/>
      <c r="EH1068" s="46"/>
      <c r="EI1068" s="46"/>
      <c r="EJ1068" s="46"/>
      <c r="EK1068" s="46"/>
      <c r="EL1068" s="46"/>
      <c r="EM1068" s="46"/>
      <c r="EN1068" s="46"/>
      <c r="EO1068" s="46"/>
      <c r="EP1068" s="46"/>
      <c r="EQ1068" s="46"/>
      <c r="ER1068" s="46"/>
      <c r="ES1068" s="46"/>
      <c r="ET1068" s="46"/>
      <c r="EU1068" s="46"/>
      <c r="EV1068" s="46"/>
      <c r="EW1068" s="46"/>
      <c r="EX1068" s="46"/>
      <c r="EY1068" s="46"/>
      <c r="EZ1068" s="46"/>
      <c r="FA1068" s="46"/>
      <c r="FB1068" s="46"/>
      <c r="FC1068" s="46"/>
      <c r="FD1068" s="46"/>
      <c r="FE1068" s="46"/>
      <c r="FF1068" s="46"/>
      <c r="FG1068" s="46"/>
      <c r="FH1068" s="46"/>
      <c r="FI1068" s="46"/>
      <c r="FJ1068" s="46"/>
      <c r="FK1068" s="46"/>
      <c r="FL1068" s="46"/>
      <c r="FM1068" s="46"/>
      <c r="FN1068" s="46"/>
      <c r="FO1068" s="46"/>
      <c r="FP1068" s="46"/>
      <c r="FQ1068" s="46"/>
      <c r="FR1068" s="46"/>
      <c r="FS1068" s="46"/>
      <c r="FT1068" s="46"/>
      <c r="FU1068" s="46"/>
      <c r="FV1068" s="46"/>
      <c r="FW1068" s="46"/>
      <c r="FX1068" s="46"/>
      <c r="FY1068" s="46"/>
      <c r="FZ1068" s="46"/>
      <c r="GA1068" s="46"/>
      <c r="GB1068" s="46"/>
      <c r="GC1068" s="46"/>
      <c r="GD1068" s="46"/>
      <c r="GE1068" s="46"/>
      <c r="GF1068" s="46"/>
      <c r="GG1068" s="46"/>
      <c r="GH1068" s="46"/>
      <c r="GI1068" s="46"/>
      <c r="GJ1068" s="46"/>
      <c r="GK1068" s="46"/>
      <c r="GL1068" s="46"/>
      <c r="GM1068" s="46"/>
      <c r="GN1068" s="46"/>
      <c r="GO1068" s="46"/>
      <c r="GP1068" s="46"/>
      <c r="GQ1068" s="46"/>
      <c r="GR1068" s="46"/>
      <c r="GS1068" s="46"/>
      <c r="GT1068" s="46"/>
      <c r="GU1068" s="46"/>
      <c r="GV1068" s="46"/>
      <c r="GW1068" s="46"/>
      <c r="GX1068" s="46"/>
      <c r="GY1068" s="46"/>
      <c r="GZ1068" s="46"/>
      <c r="HA1068" s="46"/>
      <c r="HB1068" s="46"/>
      <c r="HC1068" s="46"/>
      <c r="HD1068" s="46"/>
      <c r="HE1068" s="46"/>
      <c r="HF1068" s="46"/>
      <c r="HG1068" s="46"/>
      <c r="HH1068" s="46"/>
      <c r="HI1068" s="46"/>
      <c r="HJ1068" s="46"/>
      <c r="HK1068" s="46"/>
      <c r="HL1068" s="46"/>
      <c r="HM1068" s="46"/>
      <c r="HN1068" s="46"/>
      <c r="HO1068" s="46"/>
      <c r="HP1068" s="46"/>
      <c r="HQ1068" s="46"/>
      <c r="HR1068" s="46"/>
      <c r="HS1068" s="46"/>
      <c r="HT1068" s="46"/>
      <c r="HU1068" s="46"/>
      <c r="HV1068" s="46"/>
      <c r="HW1068" s="46"/>
      <c r="HX1068" s="46"/>
      <c r="HY1068" s="46"/>
      <c r="HZ1068" s="46"/>
      <c r="IA1068" s="46"/>
      <c r="IB1068" s="46"/>
      <c r="IC1068" s="46"/>
      <c r="ID1068" s="46"/>
      <c r="IE1068" s="46"/>
      <c r="IF1068" s="46"/>
      <c r="IG1068" s="46"/>
      <c r="IH1068" s="46"/>
      <c r="II1068" s="46"/>
      <c r="IJ1068" s="46"/>
      <c r="IK1068" s="46"/>
      <c r="IL1068" s="46"/>
      <c r="IM1068" s="46"/>
      <c r="IN1068" s="46"/>
      <c r="IO1068" s="46"/>
      <c r="IP1068" s="46"/>
      <c r="IQ1068" s="46"/>
      <c r="IR1068" s="46"/>
      <c r="IS1068" s="46"/>
      <c r="IT1068" s="46"/>
      <c r="IU1068" s="46"/>
      <c r="IV1068" s="46"/>
      <c r="IW1068" s="46"/>
      <c r="IX1068" s="46"/>
      <c r="IY1068" s="46"/>
      <c r="IZ1068" s="46"/>
      <c r="JA1068" s="46"/>
      <c r="JB1068" s="46"/>
      <c r="JC1068" s="46"/>
      <c r="JD1068" s="46"/>
      <c r="JE1068" s="46"/>
    </row>
    <row r="1069" spans="1:265" s="7" customFormat="1" ht="15" customHeight="1" thickBot="1" x14ac:dyDescent="0.25">
      <c r="A1069" s="790"/>
      <c r="B1069" s="66" t="s">
        <v>553</v>
      </c>
      <c r="C1069" s="74"/>
      <c r="D1069" s="910" t="s">
        <v>1108</v>
      </c>
      <c r="E1069" s="879"/>
      <c r="F1069" s="465"/>
      <c r="G1069" s="465"/>
      <c r="H1069" s="792" t="s">
        <v>539</v>
      </c>
      <c r="I1069" s="792" t="s">
        <v>1026</v>
      </c>
      <c r="J1069" s="1726" t="s">
        <v>95</v>
      </c>
      <c r="K1069" s="1068" t="s">
        <v>1712</v>
      </c>
      <c r="L1069" s="547"/>
      <c r="M1069" s="732"/>
      <c r="N1069" s="732"/>
      <c r="O1069" s="547"/>
      <c r="P1069" s="2159">
        <f t="shared" si="90"/>
        <v>0</v>
      </c>
      <c r="Q1069" s="548"/>
      <c r="R1069" s="724"/>
      <c r="S1069" s="724"/>
      <c r="T1069" s="724"/>
      <c r="U1069" s="724">
        <v>4</v>
      </c>
      <c r="V1069" s="724"/>
      <c r="W1069" s="725"/>
      <c r="X1069" s="79"/>
      <c r="Y1069" s="79"/>
      <c r="Z1069" s="63"/>
      <c r="AA1069" s="46"/>
      <c r="AB1069" s="46"/>
      <c r="AC1069" s="46" t="str">
        <f t="shared" si="93"/>
        <v/>
      </c>
      <c r="AD1069" s="46"/>
      <c r="AE1069" s="46"/>
      <c r="AF1069" s="2111">
        <f t="shared" si="91"/>
        <v>0</v>
      </c>
      <c r="AG1069" s="2111">
        <f t="shared" si="92"/>
        <v>0</v>
      </c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  <c r="BP1069" s="46"/>
      <c r="BQ1069" s="46"/>
      <c r="BR1069" s="46"/>
      <c r="BS1069" s="46"/>
      <c r="BT1069" s="46"/>
      <c r="BU1069" s="46"/>
      <c r="BV1069" s="46"/>
      <c r="BW1069" s="46"/>
      <c r="BX1069" s="46"/>
      <c r="BY1069" s="46"/>
      <c r="BZ1069" s="46"/>
      <c r="CA1069" s="46"/>
      <c r="CB1069" s="46"/>
      <c r="CC1069" s="46"/>
      <c r="CD1069" s="46"/>
      <c r="CE1069" s="46"/>
      <c r="CF1069" s="46"/>
      <c r="CG1069" s="46"/>
      <c r="CH1069" s="46"/>
      <c r="CI1069" s="46"/>
      <c r="CJ1069" s="46"/>
      <c r="CK1069" s="46"/>
      <c r="CL1069" s="46"/>
      <c r="CM1069" s="46"/>
      <c r="CN1069" s="46"/>
      <c r="CO1069" s="46"/>
      <c r="CP1069" s="46"/>
      <c r="CQ1069" s="46"/>
      <c r="CR1069" s="46"/>
      <c r="CS1069" s="46"/>
      <c r="CT1069" s="46"/>
      <c r="CU1069" s="46"/>
      <c r="CV1069" s="46"/>
      <c r="CW1069" s="46"/>
      <c r="CX1069" s="46"/>
      <c r="CY1069" s="46"/>
      <c r="CZ1069" s="46"/>
      <c r="DA1069" s="46"/>
      <c r="DB1069" s="46"/>
      <c r="DC1069" s="46"/>
      <c r="DD1069" s="46"/>
      <c r="DE1069" s="46"/>
      <c r="DF1069" s="46"/>
      <c r="DG1069" s="46"/>
      <c r="DH1069" s="46"/>
      <c r="DI1069" s="46"/>
      <c r="DJ1069" s="46"/>
      <c r="DK1069" s="46"/>
      <c r="DL1069" s="46"/>
      <c r="DM1069" s="46"/>
      <c r="DN1069" s="46"/>
      <c r="DO1069" s="46"/>
      <c r="DP1069" s="46"/>
      <c r="DQ1069" s="46"/>
      <c r="DR1069" s="46"/>
      <c r="DS1069" s="46"/>
      <c r="DT1069" s="46"/>
      <c r="DU1069" s="46"/>
      <c r="DV1069" s="46"/>
      <c r="DW1069" s="46"/>
      <c r="DX1069" s="46"/>
      <c r="DY1069" s="46"/>
      <c r="DZ1069" s="46"/>
      <c r="EA1069" s="46"/>
      <c r="EB1069" s="46"/>
      <c r="EC1069" s="46"/>
      <c r="ED1069" s="46"/>
      <c r="EE1069" s="46"/>
      <c r="EF1069" s="46"/>
      <c r="EG1069" s="46"/>
      <c r="EH1069" s="46"/>
      <c r="EI1069" s="46"/>
      <c r="EJ1069" s="46"/>
      <c r="EK1069" s="46"/>
      <c r="EL1069" s="46"/>
      <c r="EM1069" s="46"/>
      <c r="EN1069" s="46"/>
      <c r="EO1069" s="46"/>
      <c r="EP1069" s="46"/>
      <c r="EQ1069" s="46"/>
      <c r="ER1069" s="46"/>
      <c r="ES1069" s="46"/>
      <c r="ET1069" s="46"/>
      <c r="EU1069" s="46"/>
      <c r="EV1069" s="46"/>
      <c r="EW1069" s="46"/>
      <c r="EX1069" s="46"/>
      <c r="EY1069" s="46"/>
      <c r="EZ1069" s="46"/>
      <c r="FA1069" s="46"/>
      <c r="FB1069" s="46"/>
      <c r="FC1069" s="46"/>
      <c r="FD1069" s="46"/>
      <c r="FE1069" s="46"/>
      <c r="FF1069" s="46"/>
      <c r="FG1069" s="46"/>
      <c r="FH1069" s="46"/>
      <c r="FI1069" s="46"/>
      <c r="FJ1069" s="46"/>
      <c r="FK1069" s="46"/>
      <c r="FL1069" s="46"/>
      <c r="FM1069" s="46"/>
      <c r="FN1069" s="46"/>
      <c r="FO1069" s="46"/>
      <c r="FP1069" s="46"/>
      <c r="FQ1069" s="46"/>
      <c r="FR1069" s="46"/>
      <c r="FS1069" s="46"/>
      <c r="FT1069" s="46"/>
      <c r="FU1069" s="46"/>
      <c r="FV1069" s="46"/>
      <c r="FW1069" s="46"/>
      <c r="FX1069" s="46"/>
      <c r="FY1069" s="46"/>
      <c r="FZ1069" s="46"/>
      <c r="GA1069" s="46"/>
      <c r="GB1069" s="46"/>
      <c r="GC1069" s="46"/>
      <c r="GD1069" s="46"/>
      <c r="GE1069" s="46"/>
      <c r="GF1069" s="46"/>
      <c r="GG1069" s="46"/>
      <c r="GH1069" s="46"/>
      <c r="GI1069" s="46"/>
      <c r="GJ1069" s="46"/>
      <c r="GK1069" s="46"/>
      <c r="GL1069" s="46"/>
      <c r="GM1069" s="46"/>
      <c r="GN1069" s="46"/>
      <c r="GO1069" s="46"/>
      <c r="GP1069" s="46"/>
      <c r="GQ1069" s="46"/>
      <c r="GR1069" s="46"/>
      <c r="GS1069" s="46"/>
      <c r="GT1069" s="46"/>
      <c r="GU1069" s="46"/>
      <c r="GV1069" s="46"/>
      <c r="GW1069" s="46"/>
      <c r="GX1069" s="46"/>
      <c r="GY1069" s="46"/>
      <c r="GZ1069" s="46"/>
      <c r="HA1069" s="46"/>
      <c r="HB1069" s="46"/>
      <c r="HC1069" s="46"/>
      <c r="HD1069" s="46"/>
      <c r="HE1069" s="46"/>
      <c r="HF1069" s="46"/>
      <c r="HG1069" s="46"/>
      <c r="HH1069" s="46"/>
      <c r="HI1069" s="46"/>
      <c r="HJ1069" s="46"/>
      <c r="HK1069" s="46"/>
      <c r="HL1069" s="46"/>
      <c r="HM1069" s="46"/>
      <c r="HN1069" s="46"/>
      <c r="HO1069" s="46"/>
      <c r="HP1069" s="46"/>
      <c r="HQ1069" s="46"/>
      <c r="HR1069" s="46"/>
      <c r="HS1069" s="46"/>
      <c r="HT1069" s="46"/>
      <c r="HU1069" s="46"/>
      <c r="HV1069" s="46"/>
      <c r="HW1069" s="46"/>
      <c r="HX1069" s="46"/>
      <c r="HY1069" s="46"/>
      <c r="HZ1069" s="46"/>
      <c r="IA1069" s="46"/>
      <c r="IB1069" s="46"/>
      <c r="IC1069" s="46"/>
      <c r="ID1069" s="46"/>
      <c r="IE1069" s="46"/>
      <c r="IF1069" s="46"/>
      <c r="IG1069" s="46"/>
      <c r="IH1069" s="46"/>
      <c r="II1069" s="46"/>
      <c r="IJ1069" s="46"/>
      <c r="IK1069" s="46"/>
      <c r="IL1069" s="46"/>
      <c r="IM1069" s="46"/>
      <c r="IN1069" s="46"/>
      <c r="IO1069" s="46"/>
      <c r="IP1069" s="46"/>
      <c r="IQ1069" s="46"/>
      <c r="IR1069" s="46"/>
      <c r="IS1069" s="46"/>
      <c r="IT1069" s="46"/>
      <c r="IU1069" s="46"/>
      <c r="IV1069" s="46"/>
      <c r="IW1069" s="46"/>
      <c r="IX1069" s="46"/>
      <c r="IY1069" s="46"/>
      <c r="IZ1069" s="46"/>
      <c r="JA1069" s="46"/>
      <c r="JB1069" s="46"/>
      <c r="JC1069" s="46"/>
      <c r="JD1069" s="46"/>
      <c r="JE1069" s="46"/>
    </row>
    <row r="1070" spans="1:265" s="7" customFormat="1" ht="15" customHeight="1" thickBot="1" x14ac:dyDescent="0.25">
      <c r="A1070" s="275"/>
      <c r="B1070" s="127" t="s">
        <v>553</v>
      </c>
      <c r="C1070" s="140"/>
      <c r="D1070" s="929" t="s">
        <v>1108</v>
      </c>
      <c r="E1070" s="881"/>
      <c r="F1070" s="467"/>
      <c r="G1070" s="467"/>
      <c r="H1070" s="794" t="s">
        <v>539</v>
      </c>
      <c r="I1070" s="794" t="s">
        <v>1026</v>
      </c>
      <c r="J1070" s="1770" t="s">
        <v>1424</v>
      </c>
      <c r="K1070" s="800" t="s">
        <v>1558</v>
      </c>
      <c r="L1070" s="737"/>
      <c r="M1070" s="746"/>
      <c r="N1070" s="746"/>
      <c r="O1070" s="737"/>
      <c r="P1070" s="2159">
        <f t="shared" si="90"/>
        <v>0</v>
      </c>
      <c r="Q1070" s="747"/>
      <c r="R1070" s="735"/>
      <c r="S1070" s="735"/>
      <c r="T1070" s="735"/>
      <c r="U1070" s="735"/>
      <c r="V1070" s="735"/>
      <c r="W1070" s="748">
        <v>4</v>
      </c>
      <c r="X1070" s="109">
        <f>SUM(Q1059:W1070)</f>
        <v>40</v>
      </c>
      <c r="Y1070" s="109">
        <f>X1070</f>
        <v>40</v>
      </c>
      <c r="Z1070" s="63"/>
      <c r="AA1070" s="46"/>
      <c r="AB1070" s="46"/>
      <c r="AC1070" s="46" t="str">
        <f t="shared" si="93"/>
        <v/>
      </c>
      <c r="AD1070" s="46"/>
      <c r="AE1070" s="46"/>
      <c r="AF1070" s="2111">
        <f t="shared" si="91"/>
        <v>0</v>
      </c>
      <c r="AG1070" s="2111">
        <f t="shared" si="92"/>
        <v>4</v>
      </c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  <c r="BP1070" s="46"/>
      <c r="BQ1070" s="46"/>
      <c r="BR1070" s="46"/>
      <c r="BS1070" s="46"/>
      <c r="BT1070" s="46"/>
      <c r="BU1070" s="46"/>
      <c r="BV1070" s="46"/>
      <c r="BW1070" s="46"/>
      <c r="BX1070" s="46"/>
      <c r="BY1070" s="46"/>
      <c r="BZ1070" s="46"/>
      <c r="CA1070" s="46"/>
      <c r="CB1070" s="46"/>
      <c r="CC1070" s="46"/>
      <c r="CD1070" s="46"/>
      <c r="CE1070" s="46"/>
      <c r="CF1070" s="46"/>
      <c r="CG1070" s="46"/>
      <c r="CH1070" s="46"/>
      <c r="CI1070" s="46"/>
      <c r="CJ1070" s="46"/>
      <c r="CK1070" s="46"/>
      <c r="CL1070" s="46"/>
      <c r="CM1070" s="46"/>
      <c r="CN1070" s="46"/>
      <c r="CO1070" s="46"/>
      <c r="CP1070" s="46"/>
      <c r="CQ1070" s="46"/>
      <c r="CR1070" s="46"/>
      <c r="CS1070" s="46"/>
      <c r="CT1070" s="46"/>
      <c r="CU1070" s="46"/>
      <c r="CV1070" s="46"/>
      <c r="CW1070" s="46"/>
      <c r="CX1070" s="46"/>
      <c r="CY1070" s="46"/>
      <c r="CZ1070" s="46"/>
      <c r="DA1070" s="46"/>
      <c r="DB1070" s="46"/>
      <c r="DC1070" s="46"/>
      <c r="DD1070" s="46"/>
      <c r="DE1070" s="46"/>
      <c r="DF1070" s="46"/>
      <c r="DG1070" s="46"/>
      <c r="DH1070" s="46"/>
      <c r="DI1070" s="46"/>
      <c r="DJ1070" s="46"/>
      <c r="DK1070" s="46"/>
      <c r="DL1070" s="46"/>
      <c r="DM1070" s="46"/>
      <c r="DN1070" s="46"/>
      <c r="DO1070" s="46"/>
      <c r="DP1070" s="46"/>
      <c r="DQ1070" s="46"/>
      <c r="DR1070" s="46"/>
      <c r="DS1070" s="46"/>
      <c r="DT1070" s="46"/>
      <c r="DU1070" s="46"/>
      <c r="DV1070" s="46"/>
      <c r="DW1070" s="46"/>
      <c r="DX1070" s="46"/>
      <c r="DY1070" s="46"/>
      <c r="DZ1070" s="46"/>
      <c r="EA1070" s="46"/>
      <c r="EB1070" s="46"/>
      <c r="EC1070" s="46"/>
      <c r="ED1070" s="46"/>
      <c r="EE1070" s="46"/>
      <c r="EF1070" s="46"/>
      <c r="EG1070" s="46"/>
      <c r="EH1070" s="46"/>
      <c r="EI1070" s="46"/>
      <c r="EJ1070" s="46"/>
      <c r="EK1070" s="46"/>
      <c r="EL1070" s="46"/>
      <c r="EM1070" s="46"/>
      <c r="EN1070" s="46"/>
      <c r="EO1070" s="46"/>
      <c r="EP1070" s="46"/>
      <c r="EQ1070" s="46"/>
      <c r="ER1070" s="46"/>
      <c r="ES1070" s="46"/>
      <c r="ET1070" s="46"/>
      <c r="EU1070" s="46"/>
      <c r="EV1070" s="46"/>
      <c r="EW1070" s="46"/>
      <c r="EX1070" s="46"/>
      <c r="EY1070" s="46"/>
      <c r="EZ1070" s="46"/>
      <c r="FA1070" s="46"/>
      <c r="FB1070" s="46"/>
      <c r="FC1070" s="46"/>
      <c r="FD1070" s="46"/>
      <c r="FE1070" s="46"/>
      <c r="FF1070" s="46"/>
      <c r="FG1070" s="46"/>
      <c r="FH1070" s="46"/>
      <c r="FI1070" s="46"/>
      <c r="FJ1070" s="46"/>
      <c r="FK1070" s="46"/>
      <c r="FL1070" s="46"/>
      <c r="FM1070" s="46"/>
      <c r="FN1070" s="46"/>
      <c r="FO1070" s="46"/>
      <c r="FP1070" s="46"/>
      <c r="FQ1070" s="46"/>
      <c r="FR1070" s="46"/>
      <c r="FS1070" s="46"/>
      <c r="FT1070" s="46"/>
      <c r="FU1070" s="46"/>
      <c r="FV1070" s="46"/>
      <c r="FW1070" s="46"/>
      <c r="FX1070" s="46"/>
      <c r="FY1070" s="46"/>
      <c r="FZ1070" s="46"/>
      <c r="GA1070" s="46"/>
      <c r="GB1070" s="46"/>
      <c r="GC1070" s="46"/>
      <c r="GD1070" s="46"/>
      <c r="GE1070" s="46"/>
      <c r="GF1070" s="46"/>
      <c r="GG1070" s="46"/>
      <c r="GH1070" s="46"/>
      <c r="GI1070" s="46"/>
      <c r="GJ1070" s="46"/>
      <c r="GK1070" s="46"/>
      <c r="GL1070" s="46"/>
      <c r="GM1070" s="46"/>
      <c r="GN1070" s="46"/>
      <c r="GO1070" s="46"/>
      <c r="GP1070" s="46"/>
      <c r="GQ1070" s="46"/>
      <c r="GR1070" s="46"/>
      <c r="GS1070" s="46"/>
      <c r="GT1070" s="46"/>
      <c r="GU1070" s="46"/>
      <c r="GV1070" s="46"/>
      <c r="GW1070" s="46"/>
      <c r="GX1070" s="46"/>
      <c r="GY1070" s="46"/>
      <c r="GZ1070" s="46"/>
      <c r="HA1070" s="46"/>
      <c r="HB1070" s="46"/>
      <c r="HC1070" s="46"/>
      <c r="HD1070" s="46"/>
      <c r="HE1070" s="46"/>
      <c r="HF1070" s="46"/>
      <c r="HG1070" s="46"/>
      <c r="HH1070" s="46"/>
      <c r="HI1070" s="46"/>
      <c r="HJ1070" s="46"/>
      <c r="HK1070" s="46"/>
      <c r="HL1070" s="46"/>
      <c r="HM1070" s="46"/>
      <c r="HN1070" s="46"/>
      <c r="HO1070" s="46"/>
      <c r="HP1070" s="46"/>
      <c r="HQ1070" s="46"/>
      <c r="HR1070" s="46"/>
      <c r="HS1070" s="46"/>
      <c r="HT1070" s="46"/>
      <c r="HU1070" s="46"/>
      <c r="HV1070" s="46"/>
      <c r="HW1070" s="46"/>
      <c r="HX1070" s="46"/>
      <c r="HY1070" s="46"/>
      <c r="HZ1070" s="46"/>
      <c r="IA1070" s="46"/>
      <c r="IB1070" s="46"/>
      <c r="IC1070" s="46"/>
      <c r="ID1070" s="46"/>
      <c r="IE1070" s="46"/>
      <c r="IF1070" s="46"/>
      <c r="IG1070" s="46"/>
      <c r="IH1070" s="46"/>
      <c r="II1070" s="46"/>
      <c r="IJ1070" s="46"/>
      <c r="IK1070" s="46"/>
      <c r="IL1070" s="46"/>
      <c r="IM1070" s="46"/>
      <c r="IN1070" s="46"/>
      <c r="IO1070" s="46"/>
      <c r="IP1070" s="46"/>
      <c r="IQ1070" s="46"/>
      <c r="IR1070" s="46"/>
      <c r="IS1070" s="46"/>
      <c r="IT1070" s="46"/>
      <c r="IU1070" s="46"/>
      <c r="IV1070" s="46"/>
      <c r="IW1070" s="46"/>
      <c r="IX1070" s="46"/>
      <c r="IY1070" s="46"/>
      <c r="IZ1070" s="46"/>
      <c r="JA1070" s="46"/>
      <c r="JB1070" s="46"/>
      <c r="JC1070" s="46"/>
      <c r="JD1070" s="46"/>
      <c r="JE1070" s="46"/>
    </row>
    <row r="1071" spans="1:265" s="7" customFormat="1" ht="15" customHeight="1" thickBot="1" x14ac:dyDescent="0.25">
      <c r="A1071" s="273">
        <f>+A1059+1</f>
        <v>112</v>
      </c>
      <c r="B1071" s="630" t="s">
        <v>238</v>
      </c>
      <c r="C1071" s="111" t="s">
        <v>35</v>
      </c>
      <c r="D1071" s="882" t="s">
        <v>239</v>
      </c>
      <c r="E1071" s="861" t="s">
        <v>89</v>
      </c>
      <c r="F1071" s="435" t="s">
        <v>240</v>
      </c>
      <c r="G1071" s="436" t="s">
        <v>241</v>
      </c>
      <c r="H1071" s="202" t="s">
        <v>23</v>
      </c>
      <c r="I1071" s="202" t="s">
        <v>108</v>
      </c>
      <c r="J1071" s="202"/>
      <c r="K1071" s="224" t="s">
        <v>963</v>
      </c>
      <c r="L1071" s="224" t="s">
        <v>97</v>
      </c>
      <c r="M1071" s="398">
        <v>5</v>
      </c>
      <c r="N1071" s="398" t="s">
        <v>24</v>
      </c>
      <c r="O1071" s="224" t="s">
        <v>344</v>
      </c>
      <c r="P1071" s="2159">
        <f t="shared" si="90"/>
        <v>4</v>
      </c>
      <c r="Q1071" s="294">
        <v>4</v>
      </c>
      <c r="R1071" s="295"/>
      <c r="S1071" s="295"/>
      <c r="T1071" s="295"/>
      <c r="U1071" s="295"/>
      <c r="V1071" s="295"/>
      <c r="W1071" s="296"/>
      <c r="X1071" s="121"/>
      <c r="Y1071" s="121"/>
      <c r="Z1071" s="63" t="str">
        <f>C1071</f>
        <v>TC</v>
      </c>
      <c r="AA1071" s="46" t="s">
        <v>873</v>
      </c>
      <c r="AB1071" s="46" t="s">
        <v>880</v>
      </c>
      <c r="AC1071" s="46">
        <f t="shared" si="93"/>
        <v>16</v>
      </c>
      <c r="AD1071" s="46"/>
      <c r="AE1071" s="46"/>
      <c r="AF1071" s="2111">
        <f t="shared" si="91"/>
        <v>4</v>
      </c>
      <c r="AG1071" s="2111">
        <f t="shared" si="92"/>
        <v>0</v>
      </c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6"/>
      <c r="CG1071" s="46"/>
      <c r="CH1071" s="46"/>
      <c r="CI1071" s="46"/>
      <c r="CJ1071" s="46"/>
      <c r="CK1071" s="46"/>
      <c r="CL1071" s="46"/>
      <c r="CM1071" s="46"/>
      <c r="CN1071" s="46"/>
      <c r="CO1071" s="46"/>
      <c r="CP1071" s="46"/>
      <c r="CQ1071" s="46"/>
      <c r="CR1071" s="46"/>
      <c r="CS1071" s="46"/>
      <c r="CT1071" s="46"/>
      <c r="CU1071" s="46"/>
      <c r="CV1071" s="46"/>
      <c r="CW1071" s="46"/>
      <c r="CX1071" s="46"/>
      <c r="CY1071" s="46"/>
      <c r="CZ1071" s="46"/>
      <c r="DA1071" s="46"/>
      <c r="DB1071" s="46"/>
      <c r="DC1071" s="46"/>
      <c r="DD1071" s="46"/>
      <c r="DE1071" s="46"/>
      <c r="DF1071" s="46"/>
      <c r="DG1071" s="46"/>
      <c r="DH1071" s="46"/>
      <c r="DI1071" s="46"/>
      <c r="DJ1071" s="46"/>
      <c r="DK1071" s="46"/>
      <c r="DL1071" s="46"/>
      <c r="DM1071" s="46"/>
      <c r="DN1071" s="46"/>
      <c r="DO1071" s="46"/>
      <c r="DP1071" s="46"/>
      <c r="DQ1071" s="46"/>
      <c r="DR1071" s="46"/>
      <c r="DS1071" s="46"/>
      <c r="DT1071" s="46"/>
      <c r="DU1071" s="46"/>
      <c r="DV1071" s="46"/>
      <c r="DW1071" s="46"/>
      <c r="DX1071" s="46"/>
      <c r="DY1071" s="46"/>
      <c r="DZ1071" s="46"/>
      <c r="EA1071" s="46"/>
      <c r="EB1071" s="46"/>
      <c r="EC1071" s="46"/>
      <c r="ED1071" s="46"/>
      <c r="EE1071" s="46"/>
      <c r="EF1071" s="46"/>
      <c r="EG1071" s="46"/>
      <c r="EH1071" s="46"/>
      <c r="EI1071" s="46"/>
      <c r="EJ1071" s="46"/>
      <c r="EK1071" s="46"/>
      <c r="EL1071" s="46"/>
      <c r="EM1071" s="46"/>
      <c r="EN1071" s="46"/>
      <c r="EO1071" s="46"/>
      <c r="EP1071" s="46"/>
      <c r="EQ1071" s="46"/>
      <c r="ER1071" s="46"/>
      <c r="ES1071" s="46"/>
      <c r="ET1071" s="46"/>
      <c r="EU1071" s="46"/>
      <c r="EV1071" s="46"/>
      <c r="EW1071" s="46"/>
      <c r="EX1071" s="46"/>
      <c r="EY1071" s="46"/>
      <c r="EZ1071" s="46"/>
      <c r="FA1071" s="46"/>
      <c r="FB1071" s="46"/>
      <c r="FC1071" s="46"/>
      <c r="FD1071" s="46"/>
      <c r="FE1071" s="46"/>
      <c r="FF1071" s="46"/>
      <c r="FG1071" s="46"/>
      <c r="FH1071" s="46"/>
      <c r="FI1071" s="46"/>
      <c r="FJ1071" s="46"/>
      <c r="FK1071" s="46"/>
      <c r="FL1071" s="46"/>
      <c r="FM1071" s="46"/>
      <c r="FN1071" s="46"/>
      <c r="FO1071" s="46"/>
      <c r="FP1071" s="46"/>
      <c r="FQ1071" s="46"/>
      <c r="FR1071" s="46"/>
      <c r="FS1071" s="46"/>
      <c r="FT1071" s="46"/>
      <c r="FU1071" s="46"/>
      <c r="FV1071" s="46"/>
      <c r="FW1071" s="46"/>
      <c r="FX1071" s="46"/>
      <c r="FY1071" s="46"/>
      <c r="FZ1071" s="46"/>
      <c r="GA1071" s="46"/>
      <c r="GB1071" s="46"/>
      <c r="GC1071" s="46"/>
      <c r="GD1071" s="46"/>
      <c r="GE1071" s="46"/>
      <c r="GF1071" s="46"/>
      <c r="GG1071" s="46"/>
      <c r="GH1071" s="46"/>
      <c r="GI1071" s="46"/>
      <c r="GJ1071" s="46"/>
      <c r="GK1071" s="46"/>
      <c r="GL1071" s="46"/>
      <c r="GM1071" s="46"/>
      <c r="GN1071" s="46"/>
      <c r="GO1071" s="46"/>
      <c r="GP1071" s="46"/>
      <c r="GQ1071" s="46"/>
      <c r="GR1071" s="46"/>
      <c r="GS1071" s="46"/>
      <c r="GT1071" s="46"/>
      <c r="GU1071" s="46"/>
      <c r="GV1071" s="46"/>
      <c r="GW1071" s="46"/>
      <c r="GX1071" s="46"/>
      <c r="GY1071" s="46"/>
      <c r="GZ1071" s="46"/>
      <c r="HA1071" s="46"/>
      <c r="HB1071" s="46"/>
      <c r="HC1071" s="46"/>
      <c r="HD1071" s="46"/>
      <c r="HE1071" s="46"/>
      <c r="HF1071" s="46"/>
      <c r="HG1071" s="46"/>
      <c r="HH1071" s="46"/>
      <c r="HI1071" s="46"/>
      <c r="HJ1071" s="46"/>
      <c r="HK1071" s="46"/>
      <c r="HL1071" s="46"/>
      <c r="HM1071" s="46"/>
      <c r="HN1071" s="46"/>
      <c r="HO1071" s="46"/>
      <c r="HP1071" s="46"/>
      <c r="HQ1071" s="46"/>
      <c r="HR1071" s="46"/>
      <c r="HS1071" s="46"/>
      <c r="HT1071" s="46"/>
      <c r="HU1071" s="46"/>
      <c r="HV1071" s="46"/>
      <c r="HW1071" s="46"/>
      <c r="HX1071" s="46"/>
      <c r="HY1071" s="46"/>
      <c r="HZ1071" s="46"/>
      <c r="IA1071" s="46"/>
      <c r="IB1071" s="46"/>
      <c r="IC1071" s="46"/>
      <c r="ID1071" s="46"/>
      <c r="IE1071" s="46"/>
      <c r="IF1071" s="46"/>
      <c r="IG1071" s="46"/>
      <c r="IH1071" s="46"/>
      <c r="II1071" s="46"/>
      <c r="IJ1071" s="46"/>
      <c r="IK1071" s="46"/>
      <c r="IL1071" s="46"/>
      <c r="IM1071" s="46"/>
      <c r="IN1071" s="46"/>
      <c r="IO1071" s="46"/>
      <c r="IP1071" s="46"/>
      <c r="IQ1071" s="46"/>
      <c r="IR1071" s="46"/>
      <c r="IS1071" s="46"/>
      <c r="IT1071" s="46"/>
      <c r="IU1071" s="46"/>
      <c r="IV1071" s="46"/>
      <c r="IW1071" s="46"/>
      <c r="IX1071" s="46"/>
      <c r="IY1071" s="46"/>
      <c r="IZ1071" s="46"/>
      <c r="JA1071" s="46"/>
      <c r="JB1071" s="46"/>
      <c r="JC1071" s="46"/>
      <c r="JD1071" s="46"/>
      <c r="JE1071" s="46"/>
    </row>
    <row r="1072" spans="1:265" s="7" customFormat="1" ht="15" customHeight="1" thickBot="1" x14ac:dyDescent="0.25">
      <c r="A1072" s="790"/>
      <c r="B1072" s="73" t="s">
        <v>238</v>
      </c>
      <c r="C1072" s="74"/>
      <c r="D1072" s="862" t="s">
        <v>239</v>
      </c>
      <c r="E1072" s="905"/>
      <c r="F1072" s="437"/>
      <c r="G1072" s="438"/>
      <c r="H1072" s="178" t="s">
        <v>23</v>
      </c>
      <c r="I1072" s="178" t="s">
        <v>108</v>
      </c>
      <c r="J1072" s="178"/>
      <c r="K1072" s="212" t="s">
        <v>321</v>
      </c>
      <c r="L1072" s="212" t="s">
        <v>97</v>
      </c>
      <c r="M1072" s="501">
        <v>4</v>
      </c>
      <c r="N1072" s="501" t="s">
        <v>24</v>
      </c>
      <c r="O1072" s="212" t="s">
        <v>344</v>
      </c>
      <c r="P1072" s="2159">
        <f t="shared" si="90"/>
        <v>6</v>
      </c>
      <c r="Q1072" s="280">
        <v>4</v>
      </c>
      <c r="R1072" s="281">
        <v>2</v>
      </c>
      <c r="S1072" s="281"/>
      <c r="T1072" s="281"/>
      <c r="U1072" s="281"/>
      <c r="V1072" s="281"/>
      <c r="W1072" s="282"/>
      <c r="X1072" s="122"/>
      <c r="Y1072" s="122"/>
      <c r="Z1072" s="63"/>
      <c r="AA1072" s="46"/>
      <c r="AB1072" s="46"/>
      <c r="AC1072" s="46" t="str">
        <f t="shared" si="93"/>
        <v/>
      </c>
      <c r="AD1072" s="46"/>
      <c r="AE1072" s="46"/>
      <c r="AF1072" s="2111">
        <f t="shared" si="91"/>
        <v>6</v>
      </c>
      <c r="AG1072" s="2111">
        <f t="shared" si="92"/>
        <v>0</v>
      </c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  <c r="BP1072" s="46"/>
      <c r="BQ1072" s="46"/>
      <c r="BR1072" s="46"/>
      <c r="BS1072" s="46"/>
      <c r="BT1072" s="46"/>
      <c r="BU1072" s="46"/>
      <c r="BV1072" s="46"/>
      <c r="BW1072" s="46"/>
      <c r="BX1072" s="46"/>
      <c r="BY1072" s="46"/>
      <c r="BZ1072" s="46"/>
      <c r="CA1072" s="46"/>
      <c r="CB1072" s="46"/>
      <c r="CC1072" s="46"/>
      <c r="CD1072" s="46"/>
      <c r="CE1072" s="46"/>
      <c r="CF1072" s="46"/>
      <c r="CG1072" s="46"/>
      <c r="CH1072" s="46"/>
      <c r="CI1072" s="46"/>
      <c r="CJ1072" s="46"/>
      <c r="CK1072" s="46"/>
      <c r="CL1072" s="46"/>
      <c r="CM1072" s="46"/>
      <c r="CN1072" s="46"/>
      <c r="CO1072" s="46"/>
      <c r="CP1072" s="46"/>
      <c r="CQ1072" s="46"/>
      <c r="CR1072" s="46"/>
      <c r="CS1072" s="46"/>
      <c r="CT1072" s="46"/>
      <c r="CU1072" s="46"/>
      <c r="CV1072" s="46"/>
      <c r="CW1072" s="46"/>
      <c r="CX1072" s="46"/>
      <c r="CY1072" s="46"/>
      <c r="CZ1072" s="46"/>
      <c r="DA1072" s="46"/>
      <c r="DB1072" s="46"/>
      <c r="DC1072" s="46"/>
      <c r="DD1072" s="46"/>
      <c r="DE1072" s="46"/>
      <c r="DF1072" s="46"/>
      <c r="DG1072" s="46"/>
      <c r="DH1072" s="46"/>
      <c r="DI1072" s="46"/>
      <c r="DJ1072" s="46"/>
      <c r="DK1072" s="46"/>
      <c r="DL1072" s="46"/>
      <c r="DM1072" s="46"/>
      <c r="DN1072" s="46"/>
      <c r="DO1072" s="46"/>
      <c r="DP1072" s="46"/>
      <c r="DQ1072" s="46"/>
      <c r="DR1072" s="46"/>
      <c r="DS1072" s="46"/>
      <c r="DT1072" s="46"/>
      <c r="DU1072" s="46"/>
      <c r="DV1072" s="46"/>
      <c r="DW1072" s="46"/>
      <c r="DX1072" s="46"/>
      <c r="DY1072" s="46"/>
      <c r="DZ1072" s="46"/>
      <c r="EA1072" s="46"/>
      <c r="EB1072" s="46"/>
      <c r="EC1072" s="46"/>
      <c r="ED1072" s="46"/>
      <c r="EE1072" s="46"/>
      <c r="EF1072" s="46"/>
      <c r="EG1072" s="46"/>
      <c r="EH1072" s="46"/>
      <c r="EI1072" s="46"/>
      <c r="EJ1072" s="46"/>
      <c r="EK1072" s="46"/>
      <c r="EL1072" s="46"/>
      <c r="EM1072" s="46"/>
      <c r="EN1072" s="46"/>
      <c r="EO1072" s="46"/>
      <c r="EP1072" s="46"/>
      <c r="EQ1072" s="46"/>
      <c r="ER1072" s="46"/>
      <c r="ES1072" s="46"/>
      <c r="ET1072" s="46"/>
      <c r="EU1072" s="46"/>
      <c r="EV1072" s="46"/>
      <c r="EW1072" s="46"/>
      <c r="EX1072" s="46"/>
      <c r="EY1072" s="46"/>
      <c r="EZ1072" s="46"/>
      <c r="FA1072" s="46"/>
      <c r="FB1072" s="46"/>
      <c r="FC1072" s="46"/>
      <c r="FD1072" s="46"/>
      <c r="FE1072" s="46"/>
      <c r="FF1072" s="46"/>
      <c r="FG1072" s="46"/>
      <c r="FH1072" s="46"/>
      <c r="FI1072" s="46"/>
      <c r="FJ1072" s="46"/>
      <c r="FK1072" s="46"/>
      <c r="FL1072" s="46"/>
      <c r="FM1072" s="46"/>
      <c r="FN1072" s="46"/>
      <c r="FO1072" s="46"/>
      <c r="FP1072" s="46"/>
      <c r="FQ1072" s="46"/>
      <c r="FR1072" s="46"/>
      <c r="FS1072" s="46"/>
      <c r="FT1072" s="46"/>
      <c r="FU1072" s="46"/>
      <c r="FV1072" s="46"/>
      <c r="FW1072" s="46"/>
      <c r="FX1072" s="46"/>
      <c r="FY1072" s="46"/>
      <c r="FZ1072" s="46"/>
      <c r="GA1072" s="46"/>
      <c r="GB1072" s="46"/>
      <c r="GC1072" s="46"/>
      <c r="GD1072" s="46"/>
      <c r="GE1072" s="46"/>
      <c r="GF1072" s="46"/>
      <c r="GG1072" s="46"/>
      <c r="GH1072" s="46"/>
      <c r="GI1072" s="46"/>
      <c r="GJ1072" s="46"/>
      <c r="GK1072" s="46"/>
      <c r="GL1072" s="46"/>
      <c r="GM1072" s="46"/>
      <c r="GN1072" s="46"/>
      <c r="GO1072" s="46"/>
      <c r="GP1072" s="46"/>
      <c r="GQ1072" s="46"/>
      <c r="GR1072" s="46"/>
      <c r="GS1072" s="46"/>
      <c r="GT1072" s="46"/>
      <c r="GU1072" s="46"/>
      <c r="GV1072" s="46"/>
      <c r="GW1072" s="46"/>
      <c r="GX1072" s="46"/>
      <c r="GY1072" s="46"/>
      <c r="GZ1072" s="46"/>
      <c r="HA1072" s="46"/>
      <c r="HB1072" s="46"/>
      <c r="HC1072" s="46"/>
      <c r="HD1072" s="46"/>
      <c r="HE1072" s="46"/>
      <c r="HF1072" s="46"/>
      <c r="HG1072" s="46"/>
      <c r="HH1072" s="46"/>
      <c r="HI1072" s="46"/>
      <c r="HJ1072" s="46"/>
      <c r="HK1072" s="46"/>
      <c r="HL1072" s="46"/>
      <c r="HM1072" s="46"/>
      <c r="HN1072" s="46"/>
      <c r="HO1072" s="46"/>
      <c r="HP1072" s="46"/>
      <c r="HQ1072" s="46"/>
      <c r="HR1072" s="46"/>
      <c r="HS1072" s="46"/>
      <c r="HT1072" s="46"/>
      <c r="HU1072" s="46"/>
      <c r="HV1072" s="46"/>
      <c r="HW1072" s="46"/>
      <c r="HX1072" s="46"/>
      <c r="HY1072" s="46"/>
      <c r="HZ1072" s="46"/>
      <c r="IA1072" s="46"/>
      <c r="IB1072" s="46"/>
      <c r="IC1072" s="46"/>
      <c r="ID1072" s="46"/>
      <c r="IE1072" s="46"/>
      <c r="IF1072" s="46"/>
      <c r="IG1072" s="46"/>
      <c r="IH1072" s="46"/>
      <c r="II1072" s="46"/>
      <c r="IJ1072" s="46"/>
      <c r="IK1072" s="46"/>
      <c r="IL1072" s="46"/>
      <c r="IM1072" s="46"/>
      <c r="IN1072" s="46"/>
      <c r="IO1072" s="46"/>
      <c r="IP1072" s="46"/>
      <c r="IQ1072" s="46"/>
      <c r="IR1072" s="46"/>
      <c r="IS1072" s="46"/>
      <c r="IT1072" s="46"/>
      <c r="IU1072" s="46"/>
      <c r="IV1072" s="46"/>
      <c r="IW1072" s="46"/>
      <c r="IX1072" s="46"/>
      <c r="IY1072" s="46"/>
      <c r="IZ1072" s="46"/>
      <c r="JA1072" s="46"/>
      <c r="JB1072" s="46"/>
      <c r="JC1072" s="46"/>
      <c r="JD1072" s="46"/>
      <c r="JE1072" s="46"/>
    </row>
    <row r="1073" spans="1:265" s="7" customFormat="1" ht="15" customHeight="1" thickBot="1" x14ac:dyDescent="0.25">
      <c r="A1073" s="790"/>
      <c r="B1073" s="73" t="s">
        <v>238</v>
      </c>
      <c r="C1073" s="113"/>
      <c r="D1073" s="884" t="s">
        <v>239</v>
      </c>
      <c r="E1073" s="905"/>
      <c r="F1073" s="437"/>
      <c r="G1073" s="438"/>
      <c r="H1073" s="184" t="s">
        <v>23</v>
      </c>
      <c r="I1073" s="184" t="s">
        <v>108</v>
      </c>
      <c r="J1073" s="184"/>
      <c r="K1073" s="225" t="s">
        <v>314</v>
      </c>
      <c r="L1073" s="225" t="s">
        <v>97</v>
      </c>
      <c r="M1073" s="397">
        <v>3</v>
      </c>
      <c r="N1073" s="397" t="s">
        <v>24</v>
      </c>
      <c r="O1073" s="225" t="s">
        <v>348</v>
      </c>
      <c r="P1073" s="2159">
        <f t="shared" si="90"/>
        <v>4</v>
      </c>
      <c r="Q1073" s="297">
        <v>4</v>
      </c>
      <c r="R1073" s="298"/>
      <c r="S1073" s="298"/>
      <c r="T1073" s="298"/>
      <c r="U1073" s="298"/>
      <c r="V1073" s="298"/>
      <c r="W1073" s="299"/>
      <c r="X1073" s="122"/>
      <c r="Y1073" s="122"/>
      <c r="Z1073" s="63"/>
      <c r="AA1073" s="46"/>
      <c r="AB1073" s="46"/>
      <c r="AC1073" s="46" t="str">
        <f t="shared" si="93"/>
        <v/>
      </c>
      <c r="AD1073" s="46"/>
      <c r="AE1073" s="46"/>
      <c r="AF1073" s="2111">
        <f t="shared" si="91"/>
        <v>4</v>
      </c>
      <c r="AG1073" s="2111">
        <f t="shared" si="92"/>
        <v>0</v>
      </c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  <c r="BP1073" s="46"/>
      <c r="BQ1073" s="46"/>
      <c r="BR1073" s="46"/>
      <c r="BS1073" s="46"/>
      <c r="BT1073" s="46"/>
      <c r="BU1073" s="46"/>
      <c r="BV1073" s="46"/>
      <c r="BW1073" s="46"/>
      <c r="BX1073" s="46"/>
      <c r="BY1073" s="46"/>
      <c r="BZ1073" s="46"/>
      <c r="CA1073" s="46"/>
      <c r="CB1073" s="46"/>
      <c r="CC1073" s="46"/>
      <c r="CD1073" s="46"/>
      <c r="CE1073" s="46"/>
      <c r="CF1073" s="46"/>
      <c r="CG1073" s="46"/>
      <c r="CH1073" s="46"/>
      <c r="CI1073" s="46"/>
      <c r="CJ1073" s="46"/>
      <c r="CK1073" s="46"/>
      <c r="CL1073" s="46"/>
      <c r="CM1073" s="46"/>
      <c r="CN1073" s="46"/>
      <c r="CO1073" s="46"/>
      <c r="CP1073" s="46"/>
      <c r="CQ1073" s="46"/>
      <c r="CR1073" s="46"/>
      <c r="CS1073" s="46"/>
      <c r="CT1073" s="46"/>
      <c r="CU1073" s="46"/>
      <c r="CV1073" s="46"/>
      <c r="CW1073" s="46"/>
      <c r="CX1073" s="46"/>
      <c r="CY1073" s="46"/>
      <c r="CZ1073" s="46"/>
      <c r="DA1073" s="46"/>
      <c r="DB1073" s="46"/>
      <c r="DC1073" s="46"/>
      <c r="DD1073" s="46"/>
      <c r="DE1073" s="46"/>
      <c r="DF1073" s="46"/>
      <c r="DG1073" s="46"/>
      <c r="DH1073" s="46"/>
      <c r="DI1073" s="46"/>
      <c r="DJ1073" s="46"/>
      <c r="DK1073" s="46"/>
      <c r="DL1073" s="46"/>
      <c r="DM1073" s="46"/>
      <c r="DN1073" s="46"/>
      <c r="DO1073" s="46"/>
      <c r="DP1073" s="46"/>
      <c r="DQ1073" s="46"/>
      <c r="DR1073" s="46"/>
      <c r="DS1073" s="46"/>
      <c r="DT1073" s="46"/>
      <c r="DU1073" s="46"/>
      <c r="DV1073" s="46"/>
      <c r="DW1073" s="46"/>
      <c r="DX1073" s="46"/>
      <c r="DY1073" s="46"/>
      <c r="DZ1073" s="46"/>
      <c r="EA1073" s="46"/>
      <c r="EB1073" s="46"/>
      <c r="EC1073" s="46"/>
      <c r="ED1073" s="46"/>
      <c r="EE1073" s="46"/>
      <c r="EF1073" s="46"/>
      <c r="EG1073" s="46"/>
      <c r="EH1073" s="46"/>
      <c r="EI1073" s="46"/>
      <c r="EJ1073" s="46"/>
      <c r="EK1073" s="46"/>
      <c r="EL1073" s="46"/>
      <c r="EM1073" s="46"/>
      <c r="EN1073" s="46"/>
      <c r="EO1073" s="46"/>
      <c r="EP1073" s="46"/>
      <c r="EQ1073" s="46"/>
      <c r="ER1073" s="46"/>
      <c r="ES1073" s="46"/>
      <c r="ET1073" s="46"/>
      <c r="EU1073" s="46"/>
      <c r="EV1073" s="46"/>
      <c r="EW1073" s="46"/>
      <c r="EX1073" s="46"/>
      <c r="EY1073" s="46"/>
      <c r="EZ1073" s="46"/>
      <c r="FA1073" s="46"/>
      <c r="FB1073" s="46"/>
      <c r="FC1073" s="46"/>
      <c r="FD1073" s="46"/>
      <c r="FE1073" s="46"/>
      <c r="FF1073" s="46"/>
      <c r="FG1073" s="46"/>
      <c r="FH1073" s="46"/>
      <c r="FI1073" s="46"/>
      <c r="FJ1073" s="46"/>
      <c r="FK1073" s="46"/>
      <c r="FL1073" s="46"/>
      <c r="FM1073" s="46"/>
      <c r="FN1073" s="46"/>
      <c r="FO1073" s="46"/>
      <c r="FP1073" s="46"/>
      <c r="FQ1073" s="46"/>
      <c r="FR1073" s="46"/>
      <c r="FS1073" s="46"/>
      <c r="FT1073" s="46"/>
      <c r="FU1073" s="46"/>
      <c r="FV1073" s="46"/>
      <c r="FW1073" s="46"/>
      <c r="FX1073" s="46"/>
      <c r="FY1073" s="46"/>
      <c r="FZ1073" s="46"/>
      <c r="GA1073" s="46"/>
      <c r="GB1073" s="46"/>
      <c r="GC1073" s="46"/>
      <c r="GD1073" s="46"/>
      <c r="GE1073" s="46"/>
      <c r="GF1073" s="46"/>
      <c r="GG1073" s="46"/>
      <c r="GH1073" s="46"/>
      <c r="GI1073" s="46"/>
      <c r="GJ1073" s="46"/>
      <c r="GK1073" s="46"/>
      <c r="GL1073" s="46"/>
      <c r="GM1073" s="46"/>
      <c r="GN1073" s="46"/>
      <c r="GO1073" s="46"/>
      <c r="GP1073" s="46"/>
      <c r="GQ1073" s="46"/>
      <c r="GR1073" s="46"/>
      <c r="GS1073" s="46"/>
      <c r="GT1073" s="46"/>
      <c r="GU1073" s="46"/>
      <c r="GV1073" s="46"/>
      <c r="GW1073" s="46"/>
      <c r="GX1073" s="46"/>
      <c r="GY1073" s="46"/>
      <c r="GZ1073" s="46"/>
      <c r="HA1073" s="46"/>
      <c r="HB1073" s="46"/>
      <c r="HC1073" s="46"/>
      <c r="HD1073" s="46"/>
      <c r="HE1073" s="46"/>
      <c r="HF1073" s="46"/>
      <c r="HG1073" s="46"/>
      <c r="HH1073" s="46"/>
      <c r="HI1073" s="46"/>
      <c r="HJ1073" s="46"/>
      <c r="HK1073" s="46"/>
      <c r="HL1073" s="46"/>
      <c r="HM1073" s="46"/>
      <c r="HN1073" s="46"/>
      <c r="HO1073" s="46"/>
      <c r="HP1073" s="46"/>
      <c r="HQ1073" s="46"/>
      <c r="HR1073" s="46"/>
      <c r="HS1073" s="46"/>
      <c r="HT1073" s="46"/>
      <c r="HU1073" s="46"/>
      <c r="HV1073" s="46"/>
      <c r="HW1073" s="46"/>
      <c r="HX1073" s="46"/>
      <c r="HY1073" s="46"/>
      <c r="HZ1073" s="46"/>
      <c r="IA1073" s="46"/>
      <c r="IB1073" s="46"/>
      <c r="IC1073" s="46"/>
      <c r="ID1073" s="46"/>
      <c r="IE1073" s="46"/>
      <c r="IF1073" s="46"/>
      <c r="IG1073" s="46"/>
      <c r="IH1073" s="46"/>
      <c r="II1073" s="46"/>
      <c r="IJ1073" s="46"/>
      <c r="IK1073" s="46"/>
      <c r="IL1073" s="46"/>
      <c r="IM1073" s="46"/>
      <c r="IN1073" s="46"/>
      <c r="IO1073" s="46"/>
      <c r="IP1073" s="46"/>
      <c r="IQ1073" s="46"/>
      <c r="IR1073" s="46"/>
      <c r="IS1073" s="46"/>
      <c r="IT1073" s="46"/>
      <c r="IU1073" s="46"/>
      <c r="IV1073" s="46"/>
      <c r="IW1073" s="46"/>
      <c r="IX1073" s="46"/>
      <c r="IY1073" s="46"/>
      <c r="IZ1073" s="46"/>
      <c r="JA1073" s="46"/>
      <c r="JB1073" s="46"/>
      <c r="JC1073" s="46"/>
      <c r="JD1073" s="46"/>
      <c r="JE1073" s="46"/>
    </row>
    <row r="1074" spans="1:265" s="7" customFormat="1" ht="15" customHeight="1" thickBot="1" x14ac:dyDescent="0.25">
      <c r="A1074" s="790"/>
      <c r="B1074" s="73" t="s">
        <v>238</v>
      </c>
      <c r="C1074" s="113"/>
      <c r="D1074" s="884" t="s">
        <v>239</v>
      </c>
      <c r="E1074" s="905"/>
      <c r="F1074" s="437"/>
      <c r="G1074" s="438"/>
      <c r="H1074" s="184" t="s">
        <v>23</v>
      </c>
      <c r="I1074" s="184" t="s">
        <v>108</v>
      </c>
      <c r="J1074" s="184"/>
      <c r="K1074" s="225" t="s">
        <v>242</v>
      </c>
      <c r="L1074" s="225" t="s">
        <v>97</v>
      </c>
      <c r="M1074" s="397">
        <v>6</v>
      </c>
      <c r="N1074" s="397" t="s">
        <v>24</v>
      </c>
      <c r="O1074" s="225" t="s">
        <v>348</v>
      </c>
      <c r="P1074" s="2159">
        <f t="shared" si="90"/>
        <v>6</v>
      </c>
      <c r="Q1074" s="297">
        <v>4</v>
      </c>
      <c r="R1074" s="298">
        <v>2</v>
      </c>
      <c r="S1074" s="298"/>
      <c r="T1074" s="298"/>
      <c r="U1074" s="298"/>
      <c r="V1074" s="298"/>
      <c r="W1074" s="299"/>
      <c r="X1074" s="122"/>
      <c r="Y1074" s="122"/>
      <c r="Z1074" s="63"/>
      <c r="AA1074" s="46"/>
      <c r="AB1074" s="46"/>
      <c r="AC1074" s="46" t="str">
        <f t="shared" si="93"/>
        <v/>
      </c>
      <c r="AD1074" s="46"/>
      <c r="AE1074" s="46"/>
      <c r="AF1074" s="2111">
        <f t="shared" si="91"/>
        <v>6</v>
      </c>
      <c r="AG1074" s="2111">
        <f t="shared" si="92"/>
        <v>0</v>
      </c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  <c r="BP1074" s="46"/>
      <c r="BQ1074" s="46"/>
      <c r="BR1074" s="46"/>
      <c r="BS1074" s="46"/>
      <c r="BT1074" s="46"/>
      <c r="BU1074" s="46"/>
      <c r="BV1074" s="46"/>
      <c r="BW1074" s="46"/>
      <c r="BX1074" s="46"/>
      <c r="BY1074" s="46"/>
      <c r="BZ1074" s="46"/>
      <c r="CA1074" s="46"/>
      <c r="CB1074" s="46"/>
      <c r="CC1074" s="46"/>
      <c r="CD1074" s="46"/>
      <c r="CE1074" s="46"/>
      <c r="CF1074" s="46"/>
      <c r="CG1074" s="46"/>
      <c r="CH1074" s="46"/>
      <c r="CI1074" s="46"/>
      <c r="CJ1074" s="46"/>
      <c r="CK1074" s="46"/>
      <c r="CL1074" s="46"/>
      <c r="CM1074" s="46"/>
      <c r="CN1074" s="46"/>
      <c r="CO1074" s="46"/>
      <c r="CP1074" s="46"/>
      <c r="CQ1074" s="46"/>
      <c r="CR1074" s="46"/>
      <c r="CS1074" s="46"/>
      <c r="CT1074" s="46"/>
      <c r="CU1074" s="46"/>
      <c r="CV1074" s="46"/>
      <c r="CW1074" s="46"/>
      <c r="CX1074" s="46"/>
      <c r="CY1074" s="46"/>
      <c r="CZ1074" s="46"/>
      <c r="DA1074" s="46"/>
      <c r="DB1074" s="46"/>
      <c r="DC1074" s="46"/>
      <c r="DD1074" s="46"/>
      <c r="DE1074" s="46"/>
      <c r="DF1074" s="46"/>
      <c r="DG1074" s="46"/>
      <c r="DH1074" s="46"/>
      <c r="DI1074" s="46"/>
      <c r="DJ1074" s="46"/>
      <c r="DK1074" s="46"/>
      <c r="DL1074" s="46"/>
      <c r="DM1074" s="46"/>
      <c r="DN1074" s="46"/>
      <c r="DO1074" s="46"/>
      <c r="DP1074" s="46"/>
      <c r="DQ1074" s="46"/>
      <c r="DR1074" s="46"/>
      <c r="DS1074" s="46"/>
      <c r="DT1074" s="46"/>
      <c r="DU1074" s="46"/>
      <c r="DV1074" s="46"/>
      <c r="DW1074" s="46"/>
      <c r="DX1074" s="46"/>
      <c r="DY1074" s="46"/>
      <c r="DZ1074" s="46"/>
      <c r="EA1074" s="46"/>
      <c r="EB1074" s="46"/>
      <c r="EC1074" s="46"/>
      <c r="ED1074" s="46"/>
      <c r="EE1074" s="46"/>
      <c r="EF1074" s="46"/>
      <c r="EG1074" s="46"/>
      <c r="EH1074" s="46"/>
      <c r="EI1074" s="46"/>
      <c r="EJ1074" s="46"/>
      <c r="EK1074" s="46"/>
      <c r="EL1074" s="46"/>
      <c r="EM1074" s="46"/>
      <c r="EN1074" s="46"/>
      <c r="EO1074" s="46"/>
      <c r="EP1074" s="46"/>
      <c r="EQ1074" s="46"/>
      <c r="ER1074" s="46"/>
      <c r="ES1074" s="46"/>
      <c r="ET1074" s="46"/>
      <c r="EU1074" s="46"/>
      <c r="EV1074" s="46"/>
      <c r="EW1074" s="46"/>
      <c r="EX1074" s="46"/>
      <c r="EY1074" s="46"/>
      <c r="EZ1074" s="46"/>
      <c r="FA1074" s="46"/>
      <c r="FB1074" s="46"/>
      <c r="FC1074" s="46"/>
      <c r="FD1074" s="46"/>
      <c r="FE1074" s="46"/>
      <c r="FF1074" s="46"/>
      <c r="FG1074" s="46"/>
      <c r="FH1074" s="46"/>
      <c r="FI1074" s="46"/>
      <c r="FJ1074" s="46"/>
      <c r="FK1074" s="46"/>
      <c r="FL1074" s="46"/>
      <c r="FM1074" s="46"/>
      <c r="FN1074" s="46"/>
      <c r="FO1074" s="46"/>
      <c r="FP1074" s="46"/>
      <c r="FQ1074" s="46"/>
      <c r="FR1074" s="46"/>
      <c r="FS1074" s="46"/>
      <c r="FT1074" s="46"/>
      <c r="FU1074" s="46"/>
      <c r="FV1074" s="46"/>
      <c r="FW1074" s="46"/>
      <c r="FX1074" s="46"/>
      <c r="FY1074" s="46"/>
      <c r="FZ1074" s="46"/>
      <c r="GA1074" s="46"/>
      <c r="GB1074" s="46"/>
      <c r="GC1074" s="46"/>
      <c r="GD1074" s="46"/>
      <c r="GE1074" s="46"/>
      <c r="GF1074" s="46"/>
      <c r="GG1074" s="46"/>
      <c r="GH1074" s="46"/>
      <c r="GI1074" s="46"/>
      <c r="GJ1074" s="46"/>
      <c r="GK1074" s="46"/>
      <c r="GL1074" s="46"/>
      <c r="GM1074" s="46"/>
      <c r="GN1074" s="46"/>
      <c r="GO1074" s="46"/>
      <c r="GP1074" s="46"/>
      <c r="GQ1074" s="46"/>
      <c r="GR1074" s="46"/>
      <c r="GS1074" s="46"/>
      <c r="GT1074" s="46"/>
      <c r="GU1074" s="46"/>
      <c r="GV1074" s="46"/>
      <c r="GW1074" s="46"/>
      <c r="GX1074" s="46"/>
      <c r="GY1074" s="46"/>
      <c r="GZ1074" s="46"/>
      <c r="HA1074" s="46"/>
      <c r="HB1074" s="46"/>
      <c r="HC1074" s="46"/>
      <c r="HD1074" s="46"/>
      <c r="HE1074" s="46"/>
      <c r="HF1074" s="46"/>
      <c r="HG1074" s="46"/>
      <c r="HH1074" s="46"/>
      <c r="HI1074" s="46"/>
      <c r="HJ1074" s="46"/>
      <c r="HK1074" s="46"/>
      <c r="HL1074" s="46"/>
      <c r="HM1074" s="46"/>
      <c r="HN1074" s="46"/>
      <c r="HO1074" s="46"/>
      <c r="HP1074" s="46"/>
      <c r="HQ1074" s="46"/>
      <c r="HR1074" s="46"/>
      <c r="HS1074" s="46"/>
      <c r="HT1074" s="46"/>
      <c r="HU1074" s="46"/>
      <c r="HV1074" s="46"/>
      <c r="HW1074" s="46"/>
      <c r="HX1074" s="46"/>
      <c r="HY1074" s="46"/>
      <c r="HZ1074" s="46"/>
      <c r="IA1074" s="46"/>
      <c r="IB1074" s="46"/>
      <c r="IC1074" s="46"/>
      <c r="ID1074" s="46"/>
      <c r="IE1074" s="46"/>
      <c r="IF1074" s="46"/>
      <c r="IG1074" s="46"/>
      <c r="IH1074" s="46"/>
      <c r="II1074" s="46"/>
      <c r="IJ1074" s="46"/>
      <c r="IK1074" s="46"/>
      <c r="IL1074" s="46"/>
      <c r="IM1074" s="46"/>
      <c r="IN1074" s="46"/>
      <c r="IO1074" s="46"/>
      <c r="IP1074" s="46"/>
      <c r="IQ1074" s="46"/>
      <c r="IR1074" s="46"/>
      <c r="IS1074" s="46"/>
      <c r="IT1074" s="46"/>
      <c r="IU1074" s="46"/>
      <c r="IV1074" s="46"/>
      <c r="IW1074" s="46"/>
      <c r="IX1074" s="46"/>
      <c r="IY1074" s="46"/>
      <c r="IZ1074" s="46"/>
      <c r="JA1074" s="46"/>
      <c r="JB1074" s="46"/>
      <c r="JC1074" s="46"/>
      <c r="JD1074" s="46"/>
      <c r="JE1074" s="46"/>
    </row>
    <row r="1075" spans="1:265" s="7" customFormat="1" ht="15" customHeight="1" thickBot="1" x14ac:dyDescent="0.25">
      <c r="A1075" s="790"/>
      <c r="B1075" s="73" t="s">
        <v>238</v>
      </c>
      <c r="C1075" s="113"/>
      <c r="D1075" s="884" t="s">
        <v>239</v>
      </c>
      <c r="E1075" s="905"/>
      <c r="F1075" s="437"/>
      <c r="G1075" s="438"/>
      <c r="H1075" s="184" t="s">
        <v>23</v>
      </c>
      <c r="I1075" s="184" t="s">
        <v>108</v>
      </c>
      <c r="J1075" s="1756" t="s">
        <v>1424</v>
      </c>
      <c r="K1075" s="212" t="s">
        <v>1505</v>
      </c>
      <c r="L1075" s="225"/>
      <c r="M1075" s="397"/>
      <c r="N1075" s="397"/>
      <c r="O1075" s="225"/>
      <c r="P1075" s="2159">
        <f t="shared" si="90"/>
        <v>0</v>
      </c>
      <c r="Q1075" s="297"/>
      <c r="R1075" s="298"/>
      <c r="S1075" s="298">
        <v>4</v>
      </c>
      <c r="T1075" s="298"/>
      <c r="U1075" s="298"/>
      <c r="V1075" s="298"/>
      <c r="W1075" s="299"/>
      <c r="X1075" s="122"/>
      <c r="Y1075" s="122"/>
      <c r="Z1075" s="63"/>
      <c r="AA1075" s="46"/>
      <c r="AB1075" s="46"/>
      <c r="AC1075" s="46" t="str">
        <f t="shared" si="93"/>
        <v/>
      </c>
      <c r="AD1075" s="46"/>
      <c r="AE1075" s="46"/>
      <c r="AF1075" s="2111">
        <f t="shared" si="91"/>
        <v>0</v>
      </c>
      <c r="AG1075" s="2111">
        <f t="shared" si="92"/>
        <v>4</v>
      </c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  <c r="BP1075" s="46"/>
      <c r="BQ1075" s="46"/>
      <c r="BR1075" s="46"/>
      <c r="BS1075" s="46"/>
      <c r="BT1075" s="46"/>
      <c r="BU1075" s="46"/>
      <c r="BV1075" s="46"/>
      <c r="BW1075" s="46"/>
      <c r="BX1075" s="46"/>
      <c r="BY1075" s="46"/>
      <c r="BZ1075" s="46"/>
      <c r="CA1075" s="46"/>
      <c r="CB1075" s="46"/>
      <c r="CC1075" s="46"/>
      <c r="CD1075" s="46"/>
      <c r="CE1075" s="46"/>
      <c r="CF1075" s="46"/>
      <c r="CG1075" s="46"/>
      <c r="CH1075" s="46"/>
      <c r="CI1075" s="46"/>
      <c r="CJ1075" s="46"/>
      <c r="CK1075" s="46"/>
      <c r="CL1075" s="46"/>
      <c r="CM1075" s="46"/>
      <c r="CN1075" s="46"/>
      <c r="CO1075" s="46"/>
      <c r="CP1075" s="46"/>
      <c r="CQ1075" s="46"/>
      <c r="CR1075" s="46"/>
      <c r="CS1075" s="46"/>
      <c r="CT1075" s="46"/>
      <c r="CU1075" s="46"/>
      <c r="CV1075" s="46"/>
      <c r="CW1075" s="46"/>
      <c r="CX1075" s="46"/>
      <c r="CY1075" s="46"/>
      <c r="CZ1075" s="46"/>
      <c r="DA1075" s="46"/>
      <c r="DB1075" s="46"/>
      <c r="DC1075" s="46"/>
      <c r="DD1075" s="46"/>
      <c r="DE1075" s="46"/>
      <c r="DF1075" s="46"/>
      <c r="DG1075" s="46"/>
      <c r="DH1075" s="46"/>
      <c r="DI1075" s="46"/>
      <c r="DJ1075" s="46"/>
      <c r="DK1075" s="46"/>
      <c r="DL1075" s="46"/>
      <c r="DM1075" s="46"/>
      <c r="DN1075" s="46"/>
      <c r="DO1075" s="46"/>
      <c r="DP1075" s="46"/>
      <c r="DQ1075" s="46"/>
      <c r="DR1075" s="46"/>
      <c r="DS1075" s="46"/>
      <c r="DT1075" s="46"/>
      <c r="DU1075" s="46"/>
      <c r="DV1075" s="46"/>
      <c r="DW1075" s="46"/>
      <c r="DX1075" s="46"/>
      <c r="DY1075" s="46"/>
      <c r="DZ1075" s="46"/>
      <c r="EA1075" s="46"/>
      <c r="EB1075" s="46"/>
      <c r="EC1075" s="46"/>
      <c r="ED1075" s="46"/>
      <c r="EE1075" s="46"/>
      <c r="EF1075" s="46"/>
      <c r="EG1075" s="46"/>
      <c r="EH1075" s="46"/>
      <c r="EI1075" s="46"/>
      <c r="EJ1075" s="46"/>
      <c r="EK1075" s="46"/>
      <c r="EL1075" s="46"/>
      <c r="EM1075" s="46"/>
      <c r="EN1075" s="46"/>
      <c r="EO1075" s="46"/>
      <c r="EP1075" s="46"/>
      <c r="EQ1075" s="46"/>
      <c r="ER1075" s="46"/>
      <c r="ES1075" s="46"/>
      <c r="ET1075" s="46"/>
      <c r="EU1075" s="46"/>
      <c r="EV1075" s="46"/>
      <c r="EW1075" s="46"/>
      <c r="EX1075" s="46"/>
      <c r="EY1075" s="46"/>
      <c r="EZ1075" s="46"/>
      <c r="FA1075" s="46"/>
      <c r="FB1075" s="46"/>
      <c r="FC1075" s="46"/>
      <c r="FD1075" s="46"/>
      <c r="FE1075" s="46"/>
      <c r="FF1075" s="46"/>
      <c r="FG1075" s="46"/>
      <c r="FH1075" s="46"/>
      <c r="FI1075" s="46"/>
      <c r="FJ1075" s="46"/>
      <c r="FK1075" s="46"/>
      <c r="FL1075" s="46"/>
      <c r="FM1075" s="46"/>
      <c r="FN1075" s="46"/>
      <c r="FO1075" s="46"/>
      <c r="FP1075" s="46"/>
      <c r="FQ1075" s="46"/>
      <c r="FR1075" s="46"/>
      <c r="FS1075" s="46"/>
      <c r="FT1075" s="46"/>
      <c r="FU1075" s="46"/>
      <c r="FV1075" s="46"/>
      <c r="FW1075" s="46"/>
      <c r="FX1075" s="46"/>
      <c r="FY1075" s="46"/>
      <c r="FZ1075" s="46"/>
      <c r="GA1075" s="46"/>
      <c r="GB1075" s="46"/>
      <c r="GC1075" s="46"/>
      <c r="GD1075" s="46"/>
      <c r="GE1075" s="46"/>
      <c r="GF1075" s="46"/>
      <c r="GG1075" s="46"/>
      <c r="GH1075" s="46"/>
      <c r="GI1075" s="46"/>
      <c r="GJ1075" s="46"/>
      <c r="GK1075" s="46"/>
      <c r="GL1075" s="46"/>
      <c r="GM1075" s="46"/>
      <c r="GN1075" s="46"/>
      <c r="GO1075" s="46"/>
      <c r="GP1075" s="46"/>
      <c r="GQ1075" s="46"/>
      <c r="GR1075" s="46"/>
      <c r="GS1075" s="46"/>
      <c r="GT1075" s="46"/>
      <c r="GU1075" s="46"/>
      <c r="GV1075" s="46"/>
      <c r="GW1075" s="46"/>
      <c r="GX1075" s="46"/>
      <c r="GY1075" s="46"/>
      <c r="GZ1075" s="46"/>
      <c r="HA1075" s="46"/>
      <c r="HB1075" s="46"/>
      <c r="HC1075" s="46"/>
      <c r="HD1075" s="46"/>
      <c r="HE1075" s="46"/>
      <c r="HF1075" s="46"/>
      <c r="HG1075" s="46"/>
      <c r="HH1075" s="46"/>
      <c r="HI1075" s="46"/>
      <c r="HJ1075" s="46"/>
      <c r="HK1075" s="46"/>
      <c r="HL1075" s="46"/>
      <c r="HM1075" s="46"/>
      <c r="HN1075" s="46"/>
      <c r="HO1075" s="46"/>
      <c r="HP1075" s="46"/>
      <c r="HQ1075" s="46"/>
      <c r="HR1075" s="46"/>
      <c r="HS1075" s="46"/>
      <c r="HT1075" s="46"/>
      <c r="HU1075" s="46"/>
      <c r="HV1075" s="46"/>
      <c r="HW1075" s="46"/>
      <c r="HX1075" s="46"/>
      <c r="HY1075" s="46"/>
      <c r="HZ1075" s="46"/>
      <c r="IA1075" s="46"/>
      <c r="IB1075" s="46"/>
      <c r="IC1075" s="46"/>
      <c r="ID1075" s="46"/>
      <c r="IE1075" s="46"/>
      <c r="IF1075" s="46"/>
      <c r="IG1075" s="46"/>
      <c r="IH1075" s="46"/>
      <c r="II1075" s="46"/>
      <c r="IJ1075" s="46"/>
      <c r="IK1075" s="46"/>
      <c r="IL1075" s="46"/>
      <c r="IM1075" s="46"/>
      <c r="IN1075" s="46"/>
      <c r="IO1075" s="46"/>
      <c r="IP1075" s="46"/>
      <c r="IQ1075" s="46"/>
      <c r="IR1075" s="46"/>
      <c r="IS1075" s="46"/>
      <c r="IT1075" s="46"/>
      <c r="IU1075" s="46"/>
      <c r="IV1075" s="46"/>
      <c r="IW1075" s="46"/>
      <c r="IX1075" s="46"/>
      <c r="IY1075" s="46"/>
      <c r="IZ1075" s="46"/>
      <c r="JA1075" s="46"/>
      <c r="JB1075" s="46"/>
      <c r="JC1075" s="46"/>
      <c r="JD1075" s="46"/>
      <c r="JE1075" s="46"/>
    </row>
    <row r="1076" spans="1:265" s="7" customFormat="1" ht="15" customHeight="1" thickBot="1" x14ac:dyDescent="0.25">
      <c r="A1076" s="790"/>
      <c r="B1076" s="73" t="s">
        <v>238</v>
      </c>
      <c r="C1076" s="113"/>
      <c r="D1076" s="884" t="s">
        <v>239</v>
      </c>
      <c r="E1076" s="905"/>
      <c r="F1076" s="437"/>
      <c r="G1076" s="438"/>
      <c r="H1076" s="184" t="s">
        <v>23</v>
      </c>
      <c r="I1076" s="184" t="s">
        <v>108</v>
      </c>
      <c r="J1076" s="1756" t="s">
        <v>1424</v>
      </c>
      <c r="K1076" s="212" t="s">
        <v>1506</v>
      </c>
      <c r="L1076" s="225"/>
      <c r="M1076" s="397"/>
      <c r="N1076" s="397"/>
      <c r="O1076" s="225"/>
      <c r="P1076" s="2159">
        <f t="shared" si="90"/>
        <v>0</v>
      </c>
      <c r="Q1076" s="297"/>
      <c r="R1076" s="298"/>
      <c r="S1076" s="298">
        <v>2</v>
      </c>
      <c r="T1076" s="298"/>
      <c r="U1076" s="298"/>
      <c r="V1076" s="298"/>
      <c r="W1076" s="299"/>
      <c r="X1076" s="122"/>
      <c r="Y1076" s="122"/>
      <c r="Z1076" s="63"/>
      <c r="AA1076" s="46"/>
      <c r="AB1076" s="46"/>
      <c r="AC1076" s="46" t="str">
        <f t="shared" si="93"/>
        <v/>
      </c>
      <c r="AD1076" s="46"/>
      <c r="AE1076" s="46"/>
      <c r="AF1076" s="2111">
        <f t="shared" si="91"/>
        <v>0</v>
      </c>
      <c r="AG1076" s="2111">
        <f t="shared" si="92"/>
        <v>2</v>
      </c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  <c r="BP1076" s="46"/>
      <c r="BQ1076" s="46"/>
      <c r="BR1076" s="46"/>
      <c r="BS1076" s="46"/>
      <c r="BT1076" s="46"/>
      <c r="BU1076" s="46"/>
      <c r="BV1076" s="46"/>
      <c r="BW1076" s="46"/>
      <c r="BX1076" s="46"/>
      <c r="BY1076" s="46"/>
      <c r="BZ1076" s="46"/>
      <c r="CA1076" s="46"/>
      <c r="CB1076" s="46"/>
      <c r="CC1076" s="46"/>
      <c r="CD1076" s="46"/>
      <c r="CE1076" s="46"/>
      <c r="CF1076" s="46"/>
      <c r="CG1076" s="46"/>
      <c r="CH1076" s="46"/>
      <c r="CI1076" s="46"/>
      <c r="CJ1076" s="46"/>
      <c r="CK1076" s="46"/>
      <c r="CL1076" s="46"/>
      <c r="CM1076" s="46"/>
      <c r="CN1076" s="46"/>
      <c r="CO1076" s="46"/>
      <c r="CP1076" s="46"/>
      <c r="CQ1076" s="46"/>
      <c r="CR1076" s="46"/>
      <c r="CS1076" s="46"/>
      <c r="CT1076" s="46"/>
      <c r="CU1076" s="46"/>
      <c r="CV1076" s="46"/>
      <c r="CW1076" s="46"/>
      <c r="CX1076" s="46"/>
      <c r="CY1076" s="46"/>
      <c r="CZ1076" s="46"/>
      <c r="DA1076" s="46"/>
      <c r="DB1076" s="46"/>
      <c r="DC1076" s="46"/>
      <c r="DD1076" s="46"/>
      <c r="DE1076" s="46"/>
      <c r="DF1076" s="46"/>
      <c r="DG1076" s="46"/>
      <c r="DH1076" s="46"/>
      <c r="DI1076" s="46"/>
      <c r="DJ1076" s="46"/>
      <c r="DK1076" s="46"/>
      <c r="DL1076" s="46"/>
      <c r="DM1076" s="46"/>
      <c r="DN1076" s="46"/>
      <c r="DO1076" s="46"/>
      <c r="DP1076" s="46"/>
      <c r="DQ1076" s="46"/>
      <c r="DR1076" s="46"/>
      <c r="DS1076" s="46"/>
      <c r="DT1076" s="46"/>
      <c r="DU1076" s="46"/>
      <c r="DV1076" s="46"/>
      <c r="DW1076" s="46"/>
      <c r="DX1076" s="46"/>
      <c r="DY1076" s="46"/>
      <c r="DZ1076" s="46"/>
      <c r="EA1076" s="46"/>
      <c r="EB1076" s="46"/>
      <c r="EC1076" s="46"/>
      <c r="ED1076" s="46"/>
      <c r="EE1076" s="46"/>
      <c r="EF1076" s="46"/>
      <c r="EG1076" s="46"/>
      <c r="EH1076" s="46"/>
      <c r="EI1076" s="46"/>
      <c r="EJ1076" s="46"/>
      <c r="EK1076" s="46"/>
      <c r="EL1076" s="46"/>
      <c r="EM1076" s="46"/>
      <c r="EN1076" s="46"/>
      <c r="EO1076" s="46"/>
      <c r="EP1076" s="46"/>
      <c r="EQ1076" s="46"/>
      <c r="ER1076" s="46"/>
      <c r="ES1076" s="46"/>
      <c r="ET1076" s="46"/>
      <c r="EU1076" s="46"/>
      <c r="EV1076" s="46"/>
      <c r="EW1076" s="46"/>
      <c r="EX1076" s="46"/>
      <c r="EY1076" s="46"/>
      <c r="EZ1076" s="46"/>
      <c r="FA1076" s="46"/>
      <c r="FB1076" s="46"/>
      <c r="FC1076" s="46"/>
      <c r="FD1076" s="46"/>
      <c r="FE1076" s="46"/>
      <c r="FF1076" s="46"/>
      <c r="FG1076" s="46"/>
      <c r="FH1076" s="46"/>
      <c r="FI1076" s="46"/>
      <c r="FJ1076" s="46"/>
      <c r="FK1076" s="46"/>
      <c r="FL1076" s="46"/>
      <c r="FM1076" s="46"/>
      <c r="FN1076" s="46"/>
      <c r="FO1076" s="46"/>
      <c r="FP1076" s="46"/>
      <c r="FQ1076" s="46"/>
      <c r="FR1076" s="46"/>
      <c r="FS1076" s="46"/>
      <c r="FT1076" s="46"/>
      <c r="FU1076" s="46"/>
      <c r="FV1076" s="46"/>
      <c r="FW1076" s="46"/>
      <c r="FX1076" s="46"/>
      <c r="FY1076" s="46"/>
      <c r="FZ1076" s="46"/>
      <c r="GA1076" s="46"/>
      <c r="GB1076" s="46"/>
      <c r="GC1076" s="46"/>
      <c r="GD1076" s="46"/>
      <c r="GE1076" s="46"/>
      <c r="GF1076" s="46"/>
      <c r="GG1076" s="46"/>
      <c r="GH1076" s="46"/>
      <c r="GI1076" s="46"/>
      <c r="GJ1076" s="46"/>
      <c r="GK1076" s="46"/>
      <c r="GL1076" s="46"/>
      <c r="GM1076" s="46"/>
      <c r="GN1076" s="46"/>
      <c r="GO1076" s="46"/>
      <c r="GP1076" s="46"/>
      <c r="GQ1076" s="46"/>
      <c r="GR1076" s="46"/>
      <c r="GS1076" s="46"/>
      <c r="GT1076" s="46"/>
      <c r="GU1076" s="46"/>
      <c r="GV1076" s="46"/>
      <c r="GW1076" s="46"/>
      <c r="GX1076" s="46"/>
      <c r="GY1076" s="46"/>
      <c r="GZ1076" s="46"/>
      <c r="HA1076" s="46"/>
      <c r="HB1076" s="46"/>
      <c r="HC1076" s="46"/>
      <c r="HD1076" s="46"/>
      <c r="HE1076" s="46"/>
      <c r="HF1076" s="46"/>
      <c r="HG1076" s="46"/>
      <c r="HH1076" s="46"/>
      <c r="HI1076" s="46"/>
      <c r="HJ1076" s="46"/>
      <c r="HK1076" s="46"/>
      <c r="HL1076" s="46"/>
      <c r="HM1076" s="46"/>
      <c r="HN1076" s="46"/>
      <c r="HO1076" s="46"/>
      <c r="HP1076" s="46"/>
      <c r="HQ1076" s="46"/>
      <c r="HR1076" s="46"/>
      <c r="HS1076" s="46"/>
      <c r="HT1076" s="46"/>
      <c r="HU1076" s="46"/>
      <c r="HV1076" s="46"/>
      <c r="HW1076" s="46"/>
      <c r="HX1076" s="46"/>
      <c r="HY1076" s="46"/>
      <c r="HZ1076" s="46"/>
      <c r="IA1076" s="46"/>
      <c r="IB1076" s="46"/>
      <c r="IC1076" s="46"/>
      <c r="ID1076" s="46"/>
      <c r="IE1076" s="46"/>
      <c r="IF1076" s="46"/>
      <c r="IG1076" s="46"/>
      <c r="IH1076" s="46"/>
      <c r="II1076" s="46"/>
      <c r="IJ1076" s="46"/>
      <c r="IK1076" s="46"/>
      <c r="IL1076" s="46"/>
      <c r="IM1076" s="46"/>
      <c r="IN1076" s="46"/>
      <c r="IO1076" s="46"/>
      <c r="IP1076" s="46"/>
      <c r="IQ1076" s="46"/>
      <c r="IR1076" s="46"/>
      <c r="IS1076" s="46"/>
      <c r="IT1076" s="46"/>
      <c r="IU1076" s="46"/>
      <c r="IV1076" s="46"/>
      <c r="IW1076" s="46"/>
      <c r="IX1076" s="46"/>
      <c r="IY1076" s="46"/>
      <c r="IZ1076" s="46"/>
      <c r="JA1076" s="46"/>
      <c r="JB1076" s="46"/>
      <c r="JC1076" s="46"/>
      <c r="JD1076" s="46"/>
      <c r="JE1076" s="46"/>
    </row>
    <row r="1077" spans="1:265" s="7" customFormat="1" ht="15" customHeight="1" thickBot="1" x14ac:dyDescent="0.25">
      <c r="A1077" s="790"/>
      <c r="B1077" s="73" t="s">
        <v>238</v>
      </c>
      <c r="C1077" s="113"/>
      <c r="D1077" s="884" t="s">
        <v>239</v>
      </c>
      <c r="E1077" s="905"/>
      <c r="F1077" s="437"/>
      <c r="G1077" s="438"/>
      <c r="H1077" s="184" t="s">
        <v>23</v>
      </c>
      <c r="I1077" s="184" t="s">
        <v>108</v>
      </c>
      <c r="J1077" s="1776" t="s">
        <v>1425</v>
      </c>
      <c r="K1077" s="225" t="s">
        <v>1716</v>
      </c>
      <c r="L1077" s="225"/>
      <c r="M1077" s="397"/>
      <c r="N1077" s="397"/>
      <c r="O1077" s="225"/>
      <c r="P1077" s="2159">
        <f t="shared" si="90"/>
        <v>0</v>
      </c>
      <c r="Q1077" s="297"/>
      <c r="R1077" s="298"/>
      <c r="S1077" s="298"/>
      <c r="T1077" s="298">
        <v>4</v>
      </c>
      <c r="U1077" s="298"/>
      <c r="V1077" s="298"/>
      <c r="W1077" s="299"/>
      <c r="X1077" s="122"/>
      <c r="Y1077" s="122"/>
      <c r="Z1077" s="63"/>
      <c r="AA1077" s="46"/>
      <c r="AB1077" s="46"/>
      <c r="AC1077" s="46" t="str">
        <f t="shared" si="93"/>
        <v/>
      </c>
      <c r="AD1077" s="46"/>
      <c r="AE1077" s="46"/>
      <c r="AF1077" s="2111">
        <f t="shared" si="91"/>
        <v>0</v>
      </c>
      <c r="AG1077" s="2111">
        <f t="shared" si="92"/>
        <v>0</v>
      </c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  <c r="BP1077" s="46"/>
      <c r="BQ1077" s="46"/>
      <c r="BR1077" s="46"/>
      <c r="BS1077" s="46"/>
      <c r="BT1077" s="46"/>
      <c r="BU1077" s="46"/>
      <c r="BV1077" s="46"/>
      <c r="BW1077" s="46"/>
      <c r="BX1077" s="46"/>
      <c r="BY1077" s="46"/>
      <c r="BZ1077" s="46"/>
      <c r="CA1077" s="46"/>
      <c r="CB1077" s="46"/>
      <c r="CC1077" s="46"/>
      <c r="CD1077" s="46"/>
      <c r="CE1077" s="46"/>
      <c r="CF1077" s="46"/>
      <c r="CG1077" s="46"/>
      <c r="CH1077" s="46"/>
      <c r="CI1077" s="46"/>
      <c r="CJ1077" s="46"/>
      <c r="CK1077" s="46"/>
      <c r="CL1077" s="46"/>
      <c r="CM1077" s="46"/>
      <c r="CN1077" s="46"/>
      <c r="CO1077" s="46"/>
      <c r="CP1077" s="46"/>
      <c r="CQ1077" s="46"/>
      <c r="CR1077" s="46"/>
      <c r="CS1077" s="46"/>
      <c r="CT1077" s="46"/>
      <c r="CU1077" s="46"/>
      <c r="CV1077" s="46"/>
      <c r="CW1077" s="46"/>
      <c r="CX1077" s="46"/>
      <c r="CY1077" s="46"/>
      <c r="CZ1077" s="46"/>
      <c r="DA1077" s="46"/>
      <c r="DB1077" s="46"/>
      <c r="DC1077" s="46"/>
      <c r="DD1077" s="46"/>
      <c r="DE1077" s="46"/>
      <c r="DF1077" s="46"/>
      <c r="DG1077" s="46"/>
      <c r="DH1077" s="46"/>
      <c r="DI1077" s="46"/>
      <c r="DJ1077" s="46"/>
      <c r="DK1077" s="46"/>
      <c r="DL1077" s="46"/>
      <c r="DM1077" s="46"/>
      <c r="DN1077" s="46"/>
      <c r="DO1077" s="46"/>
      <c r="DP1077" s="46"/>
      <c r="DQ1077" s="46"/>
      <c r="DR1077" s="46"/>
      <c r="DS1077" s="46"/>
      <c r="DT1077" s="46"/>
      <c r="DU1077" s="46"/>
      <c r="DV1077" s="46"/>
      <c r="DW1077" s="46"/>
      <c r="DX1077" s="46"/>
      <c r="DY1077" s="46"/>
      <c r="DZ1077" s="46"/>
      <c r="EA1077" s="46"/>
      <c r="EB1077" s="46"/>
      <c r="EC1077" s="46"/>
      <c r="ED1077" s="46"/>
      <c r="EE1077" s="46"/>
      <c r="EF1077" s="46"/>
      <c r="EG1077" s="46"/>
      <c r="EH1077" s="46"/>
      <c r="EI1077" s="46"/>
      <c r="EJ1077" s="46"/>
      <c r="EK1077" s="46"/>
      <c r="EL1077" s="46"/>
      <c r="EM1077" s="46"/>
      <c r="EN1077" s="46"/>
      <c r="EO1077" s="46"/>
      <c r="EP1077" s="46"/>
      <c r="EQ1077" s="46"/>
      <c r="ER1077" s="46"/>
      <c r="ES1077" s="46"/>
      <c r="ET1077" s="46"/>
      <c r="EU1077" s="46"/>
      <c r="EV1077" s="46"/>
      <c r="EW1077" s="46"/>
      <c r="EX1077" s="46"/>
      <c r="EY1077" s="46"/>
      <c r="EZ1077" s="46"/>
      <c r="FA1077" s="46"/>
      <c r="FB1077" s="46"/>
      <c r="FC1077" s="46"/>
      <c r="FD1077" s="46"/>
      <c r="FE1077" s="46"/>
      <c r="FF1077" s="46"/>
      <c r="FG1077" s="46"/>
      <c r="FH1077" s="46"/>
      <c r="FI1077" s="46"/>
      <c r="FJ1077" s="46"/>
      <c r="FK1077" s="46"/>
      <c r="FL1077" s="46"/>
      <c r="FM1077" s="46"/>
      <c r="FN1077" s="46"/>
      <c r="FO1077" s="46"/>
      <c r="FP1077" s="46"/>
      <c r="FQ1077" s="46"/>
      <c r="FR1077" s="46"/>
      <c r="FS1077" s="46"/>
      <c r="FT1077" s="46"/>
      <c r="FU1077" s="46"/>
      <c r="FV1077" s="46"/>
      <c r="FW1077" s="46"/>
      <c r="FX1077" s="46"/>
      <c r="FY1077" s="46"/>
      <c r="FZ1077" s="46"/>
      <c r="GA1077" s="46"/>
      <c r="GB1077" s="46"/>
      <c r="GC1077" s="46"/>
      <c r="GD1077" s="46"/>
      <c r="GE1077" s="46"/>
      <c r="GF1077" s="46"/>
      <c r="GG1077" s="46"/>
      <c r="GH1077" s="46"/>
      <c r="GI1077" s="46"/>
      <c r="GJ1077" s="46"/>
      <c r="GK1077" s="46"/>
      <c r="GL1077" s="46"/>
      <c r="GM1077" s="46"/>
      <c r="GN1077" s="46"/>
      <c r="GO1077" s="46"/>
      <c r="GP1077" s="46"/>
      <c r="GQ1077" s="46"/>
      <c r="GR1077" s="46"/>
      <c r="GS1077" s="46"/>
      <c r="GT1077" s="46"/>
      <c r="GU1077" s="46"/>
      <c r="GV1077" s="46"/>
      <c r="GW1077" s="46"/>
      <c r="GX1077" s="46"/>
      <c r="GY1077" s="46"/>
      <c r="GZ1077" s="46"/>
      <c r="HA1077" s="46"/>
      <c r="HB1077" s="46"/>
      <c r="HC1077" s="46"/>
      <c r="HD1077" s="46"/>
      <c r="HE1077" s="46"/>
      <c r="HF1077" s="46"/>
      <c r="HG1077" s="46"/>
      <c r="HH1077" s="46"/>
      <c r="HI1077" s="46"/>
      <c r="HJ1077" s="46"/>
      <c r="HK1077" s="46"/>
      <c r="HL1077" s="46"/>
      <c r="HM1077" s="46"/>
      <c r="HN1077" s="46"/>
      <c r="HO1077" s="46"/>
      <c r="HP1077" s="46"/>
      <c r="HQ1077" s="46"/>
      <c r="HR1077" s="46"/>
      <c r="HS1077" s="46"/>
      <c r="HT1077" s="46"/>
      <c r="HU1077" s="46"/>
      <c r="HV1077" s="46"/>
      <c r="HW1077" s="46"/>
      <c r="HX1077" s="46"/>
      <c r="HY1077" s="46"/>
      <c r="HZ1077" s="46"/>
      <c r="IA1077" s="46"/>
      <c r="IB1077" s="46"/>
      <c r="IC1077" s="46"/>
      <c r="ID1077" s="46"/>
      <c r="IE1077" s="46"/>
      <c r="IF1077" s="46"/>
      <c r="IG1077" s="46"/>
      <c r="IH1077" s="46"/>
      <c r="II1077" s="46"/>
      <c r="IJ1077" s="46"/>
      <c r="IK1077" s="46"/>
      <c r="IL1077" s="46"/>
      <c r="IM1077" s="46"/>
      <c r="IN1077" s="46"/>
      <c r="IO1077" s="46"/>
      <c r="IP1077" s="46"/>
      <c r="IQ1077" s="46"/>
      <c r="IR1077" s="46"/>
      <c r="IS1077" s="46"/>
      <c r="IT1077" s="46"/>
      <c r="IU1077" s="46"/>
      <c r="IV1077" s="46"/>
      <c r="IW1077" s="46"/>
      <c r="IX1077" s="46"/>
      <c r="IY1077" s="46"/>
      <c r="IZ1077" s="46"/>
      <c r="JA1077" s="46"/>
      <c r="JB1077" s="46"/>
      <c r="JC1077" s="46"/>
      <c r="JD1077" s="46"/>
      <c r="JE1077" s="46"/>
    </row>
    <row r="1078" spans="1:265" s="7" customFormat="1" ht="15" customHeight="1" thickBot="1" x14ac:dyDescent="0.25">
      <c r="A1078" s="790"/>
      <c r="B1078" s="73" t="s">
        <v>238</v>
      </c>
      <c r="C1078" s="113"/>
      <c r="D1078" s="884" t="s">
        <v>239</v>
      </c>
      <c r="E1078" s="905"/>
      <c r="F1078" s="437"/>
      <c r="G1078" s="438"/>
      <c r="H1078" s="184" t="s">
        <v>23</v>
      </c>
      <c r="I1078" s="184" t="s">
        <v>108</v>
      </c>
      <c r="J1078" s="1757" t="s">
        <v>1424</v>
      </c>
      <c r="K1078" s="225" t="s">
        <v>1507</v>
      </c>
      <c r="L1078" s="225"/>
      <c r="M1078" s="397"/>
      <c r="N1078" s="397"/>
      <c r="O1078" s="225"/>
      <c r="P1078" s="2159">
        <f t="shared" si="90"/>
        <v>0</v>
      </c>
      <c r="Q1078" s="297"/>
      <c r="R1078" s="298"/>
      <c r="S1078" s="298"/>
      <c r="T1078" s="298"/>
      <c r="U1078" s="298"/>
      <c r="V1078" s="298"/>
      <c r="W1078" s="299">
        <v>4</v>
      </c>
      <c r="X1078" s="122"/>
      <c r="Y1078" s="122"/>
      <c r="Z1078" s="63"/>
      <c r="AA1078" s="46"/>
      <c r="AB1078" s="46"/>
      <c r="AC1078" s="46" t="str">
        <f t="shared" si="93"/>
        <v/>
      </c>
      <c r="AD1078" s="46"/>
      <c r="AE1078" s="46"/>
      <c r="AF1078" s="2111">
        <f t="shared" si="91"/>
        <v>0</v>
      </c>
      <c r="AG1078" s="2111">
        <f t="shared" si="92"/>
        <v>4</v>
      </c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  <c r="BP1078" s="46"/>
      <c r="BQ1078" s="46"/>
      <c r="BR1078" s="46"/>
      <c r="BS1078" s="46"/>
      <c r="BT1078" s="46"/>
      <c r="BU1078" s="46"/>
      <c r="BV1078" s="46"/>
      <c r="BW1078" s="46"/>
      <c r="BX1078" s="46"/>
      <c r="BY1078" s="46"/>
      <c r="BZ1078" s="46"/>
      <c r="CA1078" s="46"/>
      <c r="CB1078" s="46"/>
      <c r="CC1078" s="46"/>
      <c r="CD1078" s="46"/>
      <c r="CE1078" s="46"/>
      <c r="CF1078" s="46"/>
      <c r="CG1078" s="46"/>
      <c r="CH1078" s="46"/>
      <c r="CI1078" s="46"/>
      <c r="CJ1078" s="46"/>
      <c r="CK1078" s="46"/>
      <c r="CL1078" s="46"/>
      <c r="CM1078" s="46"/>
      <c r="CN1078" s="46"/>
      <c r="CO1078" s="46"/>
      <c r="CP1078" s="46"/>
      <c r="CQ1078" s="46"/>
      <c r="CR1078" s="46"/>
      <c r="CS1078" s="46"/>
      <c r="CT1078" s="46"/>
      <c r="CU1078" s="46"/>
      <c r="CV1078" s="46"/>
      <c r="CW1078" s="46"/>
      <c r="CX1078" s="46"/>
      <c r="CY1078" s="46"/>
      <c r="CZ1078" s="46"/>
      <c r="DA1078" s="46"/>
      <c r="DB1078" s="46"/>
      <c r="DC1078" s="46"/>
      <c r="DD1078" s="46"/>
      <c r="DE1078" s="46"/>
      <c r="DF1078" s="46"/>
      <c r="DG1078" s="46"/>
      <c r="DH1078" s="46"/>
      <c r="DI1078" s="46"/>
      <c r="DJ1078" s="46"/>
      <c r="DK1078" s="46"/>
      <c r="DL1078" s="46"/>
      <c r="DM1078" s="46"/>
      <c r="DN1078" s="46"/>
      <c r="DO1078" s="46"/>
      <c r="DP1078" s="46"/>
      <c r="DQ1078" s="46"/>
      <c r="DR1078" s="46"/>
      <c r="DS1078" s="46"/>
      <c r="DT1078" s="46"/>
      <c r="DU1078" s="46"/>
      <c r="DV1078" s="46"/>
      <c r="DW1078" s="46"/>
      <c r="DX1078" s="46"/>
      <c r="DY1078" s="46"/>
      <c r="DZ1078" s="46"/>
      <c r="EA1078" s="46"/>
      <c r="EB1078" s="46"/>
      <c r="EC1078" s="46"/>
      <c r="ED1078" s="46"/>
      <c r="EE1078" s="46"/>
      <c r="EF1078" s="46"/>
      <c r="EG1078" s="46"/>
      <c r="EH1078" s="46"/>
      <c r="EI1078" s="46"/>
      <c r="EJ1078" s="46"/>
      <c r="EK1078" s="46"/>
      <c r="EL1078" s="46"/>
      <c r="EM1078" s="46"/>
      <c r="EN1078" s="46"/>
      <c r="EO1078" s="46"/>
      <c r="EP1078" s="46"/>
      <c r="EQ1078" s="46"/>
      <c r="ER1078" s="46"/>
      <c r="ES1078" s="46"/>
      <c r="ET1078" s="46"/>
      <c r="EU1078" s="46"/>
      <c r="EV1078" s="46"/>
      <c r="EW1078" s="46"/>
      <c r="EX1078" s="46"/>
      <c r="EY1078" s="46"/>
      <c r="EZ1078" s="46"/>
      <c r="FA1078" s="46"/>
      <c r="FB1078" s="46"/>
      <c r="FC1078" s="46"/>
      <c r="FD1078" s="46"/>
      <c r="FE1078" s="46"/>
      <c r="FF1078" s="46"/>
      <c r="FG1078" s="46"/>
      <c r="FH1078" s="46"/>
      <c r="FI1078" s="46"/>
      <c r="FJ1078" s="46"/>
      <c r="FK1078" s="46"/>
      <c r="FL1078" s="46"/>
      <c r="FM1078" s="46"/>
      <c r="FN1078" s="46"/>
      <c r="FO1078" s="46"/>
      <c r="FP1078" s="46"/>
      <c r="FQ1078" s="46"/>
      <c r="FR1078" s="46"/>
      <c r="FS1078" s="46"/>
      <c r="FT1078" s="46"/>
      <c r="FU1078" s="46"/>
      <c r="FV1078" s="46"/>
      <c r="FW1078" s="46"/>
      <c r="FX1078" s="46"/>
      <c r="FY1078" s="46"/>
      <c r="FZ1078" s="46"/>
      <c r="GA1078" s="46"/>
      <c r="GB1078" s="46"/>
      <c r="GC1078" s="46"/>
      <c r="GD1078" s="46"/>
      <c r="GE1078" s="46"/>
      <c r="GF1078" s="46"/>
      <c r="GG1078" s="46"/>
      <c r="GH1078" s="46"/>
      <c r="GI1078" s="46"/>
      <c r="GJ1078" s="46"/>
      <c r="GK1078" s="46"/>
      <c r="GL1078" s="46"/>
      <c r="GM1078" s="46"/>
      <c r="GN1078" s="46"/>
      <c r="GO1078" s="46"/>
      <c r="GP1078" s="46"/>
      <c r="GQ1078" s="46"/>
      <c r="GR1078" s="46"/>
      <c r="GS1078" s="46"/>
      <c r="GT1078" s="46"/>
      <c r="GU1078" s="46"/>
      <c r="GV1078" s="46"/>
      <c r="GW1078" s="46"/>
      <c r="GX1078" s="46"/>
      <c r="GY1078" s="46"/>
      <c r="GZ1078" s="46"/>
      <c r="HA1078" s="46"/>
      <c r="HB1078" s="46"/>
      <c r="HC1078" s="46"/>
      <c r="HD1078" s="46"/>
      <c r="HE1078" s="46"/>
      <c r="HF1078" s="46"/>
      <c r="HG1078" s="46"/>
      <c r="HH1078" s="46"/>
      <c r="HI1078" s="46"/>
      <c r="HJ1078" s="46"/>
      <c r="HK1078" s="46"/>
      <c r="HL1078" s="46"/>
      <c r="HM1078" s="46"/>
      <c r="HN1078" s="46"/>
      <c r="HO1078" s="46"/>
      <c r="HP1078" s="46"/>
      <c r="HQ1078" s="46"/>
      <c r="HR1078" s="46"/>
      <c r="HS1078" s="46"/>
      <c r="HT1078" s="46"/>
      <c r="HU1078" s="46"/>
      <c r="HV1078" s="46"/>
      <c r="HW1078" s="46"/>
      <c r="HX1078" s="46"/>
      <c r="HY1078" s="46"/>
      <c r="HZ1078" s="46"/>
      <c r="IA1078" s="46"/>
      <c r="IB1078" s="46"/>
      <c r="IC1078" s="46"/>
      <c r="ID1078" s="46"/>
      <c r="IE1078" s="46"/>
      <c r="IF1078" s="46"/>
      <c r="IG1078" s="46"/>
      <c r="IH1078" s="46"/>
      <c r="II1078" s="46"/>
      <c r="IJ1078" s="46"/>
      <c r="IK1078" s="46"/>
      <c r="IL1078" s="46"/>
      <c r="IM1078" s="46"/>
      <c r="IN1078" s="46"/>
      <c r="IO1078" s="46"/>
      <c r="IP1078" s="46"/>
      <c r="IQ1078" s="46"/>
      <c r="IR1078" s="46"/>
      <c r="IS1078" s="46"/>
      <c r="IT1078" s="46"/>
      <c r="IU1078" s="46"/>
      <c r="IV1078" s="46"/>
      <c r="IW1078" s="46"/>
      <c r="IX1078" s="46"/>
      <c r="IY1078" s="46"/>
      <c r="IZ1078" s="46"/>
      <c r="JA1078" s="46"/>
      <c r="JB1078" s="46"/>
      <c r="JC1078" s="46"/>
      <c r="JD1078" s="46"/>
      <c r="JE1078" s="46"/>
    </row>
    <row r="1079" spans="1:265" s="7" customFormat="1" ht="15" customHeight="1" thickBot="1" x14ac:dyDescent="0.25">
      <c r="A1079" s="275"/>
      <c r="B1079" s="92" t="s">
        <v>238</v>
      </c>
      <c r="C1079" s="115"/>
      <c r="D1079" s="886" t="s">
        <v>239</v>
      </c>
      <c r="E1079" s="906"/>
      <c r="F1079" s="439"/>
      <c r="G1079" s="440"/>
      <c r="H1079" s="203" t="s">
        <v>23</v>
      </c>
      <c r="I1079" s="203" t="s">
        <v>108</v>
      </c>
      <c r="J1079" s="1806" t="s">
        <v>96</v>
      </c>
      <c r="K1079" s="226" t="s">
        <v>1469</v>
      </c>
      <c r="L1079" s="226"/>
      <c r="M1079" s="524"/>
      <c r="N1079" s="524"/>
      <c r="O1079" s="226"/>
      <c r="P1079" s="2159">
        <f t="shared" si="90"/>
        <v>0</v>
      </c>
      <c r="Q1079" s="300"/>
      <c r="R1079" s="301"/>
      <c r="S1079" s="301"/>
      <c r="T1079" s="301"/>
      <c r="U1079" s="301"/>
      <c r="V1079" s="301">
        <v>6</v>
      </c>
      <c r="W1079" s="302"/>
      <c r="X1079" s="124">
        <f>SUM(Q1071:W1079)</f>
        <v>40</v>
      </c>
      <c r="Y1079" s="124">
        <f>X1079</f>
        <v>40</v>
      </c>
      <c r="Z1079" s="63"/>
      <c r="AA1079" s="46"/>
      <c r="AB1079" s="46"/>
      <c r="AC1079" s="46" t="str">
        <f t="shared" si="93"/>
        <v/>
      </c>
      <c r="AD1079" s="46"/>
      <c r="AE1079" s="46"/>
      <c r="AF1079" s="2111">
        <f t="shared" si="91"/>
        <v>0</v>
      </c>
      <c r="AG1079" s="2111">
        <f t="shared" si="92"/>
        <v>0</v>
      </c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  <c r="BP1079" s="46"/>
      <c r="BQ1079" s="46"/>
      <c r="BR1079" s="46"/>
      <c r="BS1079" s="46"/>
      <c r="BT1079" s="46"/>
      <c r="BU1079" s="46"/>
      <c r="BV1079" s="46"/>
      <c r="BW1079" s="46"/>
      <c r="BX1079" s="46"/>
      <c r="BY1079" s="46"/>
      <c r="BZ1079" s="46"/>
      <c r="CA1079" s="46"/>
      <c r="CB1079" s="46"/>
      <c r="CC1079" s="46"/>
      <c r="CD1079" s="46"/>
      <c r="CE1079" s="46"/>
      <c r="CF1079" s="46"/>
      <c r="CG1079" s="46"/>
      <c r="CH1079" s="46"/>
      <c r="CI1079" s="46"/>
      <c r="CJ1079" s="46"/>
      <c r="CK1079" s="46"/>
      <c r="CL1079" s="46"/>
      <c r="CM1079" s="46"/>
      <c r="CN1079" s="46"/>
      <c r="CO1079" s="46"/>
      <c r="CP1079" s="46"/>
      <c r="CQ1079" s="46"/>
      <c r="CR1079" s="46"/>
      <c r="CS1079" s="46"/>
      <c r="CT1079" s="46"/>
      <c r="CU1079" s="46"/>
      <c r="CV1079" s="46"/>
      <c r="CW1079" s="46"/>
      <c r="CX1079" s="46"/>
      <c r="CY1079" s="46"/>
      <c r="CZ1079" s="46"/>
      <c r="DA1079" s="46"/>
      <c r="DB1079" s="46"/>
      <c r="DC1079" s="46"/>
      <c r="DD1079" s="46"/>
      <c r="DE1079" s="46"/>
      <c r="DF1079" s="46"/>
      <c r="DG1079" s="46"/>
      <c r="DH1079" s="46"/>
      <c r="DI1079" s="46"/>
      <c r="DJ1079" s="46"/>
      <c r="DK1079" s="46"/>
      <c r="DL1079" s="46"/>
      <c r="DM1079" s="46"/>
      <c r="DN1079" s="46"/>
      <c r="DO1079" s="46"/>
      <c r="DP1079" s="46"/>
      <c r="DQ1079" s="46"/>
      <c r="DR1079" s="46"/>
      <c r="DS1079" s="46"/>
      <c r="DT1079" s="46"/>
      <c r="DU1079" s="46"/>
      <c r="DV1079" s="46"/>
      <c r="DW1079" s="46"/>
      <c r="DX1079" s="46"/>
      <c r="DY1079" s="46"/>
      <c r="DZ1079" s="46"/>
      <c r="EA1079" s="46"/>
      <c r="EB1079" s="46"/>
      <c r="EC1079" s="46"/>
      <c r="ED1079" s="46"/>
      <c r="EE1079" s="46"/>
      <c r="EF1079" s="46"/>
      <c r="EG1079" s="46"/>
      <c r="EH1079" s="46"/>
      <c r="EI1079" s="46"/>
      <c r="EJ1079" s="46"/>
      <c r="EK1079" s="46"/>
      <c r="EL1079" s="46"/>
      <c r="EM1079" s="46"/>
      <c r="EN1079" s="46"/>
      <c r="EO1079" s="46"/>
      <c r="EP1079" s="46"/>
      <c r="EQ1079" s="46"/>
      <c r="ER1079" s="46"/>
      <c r="ES1079" s="46"/>
      <c r="ET1079" s="46"/>
      <c r="EU1079" s="46"/>
      <c r="EV1079" s="46"/>
      <c r="EW1079" s="46"/>
      <c r="EX1079" s="46"/>
      <c r="EY1079" s="46"/>
      <c r="EZ1079" s="46"/>
      <c r="FA1079" s="46"/>
      <c r="FB1079" s="46"/>
      <c r="FC1079" s="46"/>
      <c r="FD1079" s="46"/>
      <c r="FE1079" s="46"/>
      <c r="FF1079" s="46"/>
      <c r="FG1079" s="46"/>
      <c r="FH1079" s="46"/>
      <c r="FI1079" s="46"/>
      <c r="FJ1079" s="46"/>
      <c r="FK1079" s="46"/>
      <c r="FL1079" s="46"/>
      <c r="FM1079" s="46"/>
      <c r="FN1079" s="46"/>
      <c r="FO1079" s="46"/>
      <c r="FP1079" s="46"/>
      <c r="FQ1079" s="46"/>
      <c r="FR1079" s="46"/>
      <c r="FS1079" s="46"/>
      <c r="FT1079" s="46"/>
      <c r="FU1079" s="46"/>
      <c r="FV1079" s="46"/>
      <c r="FW1079" s="46"/>
      <c r="FX1079" s="46"/>
      <c r="FY1079" s="46"/>
      <c r="FZ1079" s="46"/>
      <c r="GA1079" s="46"/>
      <c r="GB1079" s="46"/>
      <c r="GC1079" s="46"/>
      <c r="GD1079" s="46"/>
      <c r="GE1079" s="46"/>
      <c r="GF1079" s="46"/>
      <c r="GG1079" s="46"/>
      <c r="GH1079" s="46"/>
      <c r="GI1079" s="46"/>
      <c r="GJ1079" s="46"/>
      <c r="GK1079" s="46"/>
      <c r="GL1079" s="46"/>
      <c r="GM1079" s="46"/>
      <c r="GN1079" s="46"/>
      <c r="GO1079" s="46"/>
      <c r="GP1079" s="46"/>
      <c r="GQ1079" s="46"/>
      <c r="GR1079" s="46"/>
      <c r="GS1079" s="46"/>
      <c r="GT1079" s="46"/>
      <c r="GU1079" s="46"/>
      <c r="GV1079" s="46"/>
      <c r="GW1079" s="46"/>
      <c r="GX1079" s="46"/>
      <c r="GY1079" s="46"/>
      <c r="GZ1079" s="46"/>
      <c r="HA1079" s="46"/>
      <c r="HB1079" s="46"/>
      <c r="HC1079" s="46"/>
      <c r="HD1079" s="46"/>
      <c r="HE1079" s="46"/>
      <c r="HF1079" s="46"/>
      <c r="HG1079" s="46"/>
      <c r="HH1079" s="46"/>
      <c r="HI1079" s="46"/>
      <c r="HJ1079" s="46"/>
      <c r="HK1079" s="46"/>
      <c r="HL1079" s="46"/>
      <c r="HM1079" s="46"/>
      <c r="HN1079" s="46"/>
      <c r="HO1079" s="46"/>
      <c r="HP1079" s="46"/>
      <c r="HQ1079" s="46"/>
      <c r="HR1079" s="46"/>
      <c r="HS1079" s="46"/>
      <c r="HT1079" s="46"/>
      <c r="HU1079" s="46"/>
      <c r="HV1079" s="46"/>
      <c r="HW1079" s="46"/>
      <c r="HX1079" s="46"/>
      <c r="HY1079" s="46"/>
      <c r="HZ1079" s="46"/>
      <c r="IA1079" s="46"/>
      <c r="IB1079" s="46"/>
      <c r="IC1079" s="46"/>
      <c r="ID1079" s="46"/>
      <c r="IE1079" s="46"/>
      <c r="IF1079" s="46"/>
      <c r="IG1079" s="46"/>
      <c r="IH1079" s="46"/>
      <c r="II1079" s="46"/>
      <c r="IJ1079" s="46"/>
      <c r="IK1079" s="46"/>
      <c r="IL1079" s="46"/>
      <c r="IM1079" s="46"/>
      <c r="IN1079" s="46"/>
      <c r="IO1079" s="46"/>
      <c r="IP1079" s="46"/>
      <c r="IQ1079" s="46"/>
      <c r="IR1079" s="46"/>
      <c r="IS1079" s="46"/>
      <c r="IT1079" s="46"/>
      <c r="IU1079" s="46"/>
      <c r="IV1079" s="46"/>
      <c r="IW1079" s="46"/>
      <c r="IX1079" s="46"/>
      <c r="IY1079" s="46"/>
      <c r="IZ1079" s="46"/>
      <c r="JA1079" s="46"/>
      <c r="JB1079" s="46"/>
      <c r="JC1079" s="46"/>
      <c r="JD1079" s="46"/>
      <c r="JE1079" s="46"/>
    </row>
    <row r="1080" spans="1:265" s="7" customFormat="1" ht="15" customHeight="1" thickBot="1" x14ac:dyDescent="0.25">
      <c r="A1080" s="2038">
        <f>+A1071+1</f>
        <v>113</v>
      </c>
      <c r="B1080" s="630" t="s">
        <v>243</v>
      </c>
      <c r="C1080" s="111" t="s">
        <v>35</v>
      </c>
      <c r="D1080" s="882" t="s">
        <v>244</v>
      </c>
      <c r="E1080" s="861" t="s">
        <v>161</v>
      </c>
      <c r="F1080" s="435" t="s">
        <v>37</v>
      </c>
      <c r="G1080" s="436" t="s">
        <v>60</v>
      </c>
      <c r="H1080" s="202" t="s">
        <v>23</v>
      </c>
      <c r="I1080" s="202" t="s">
        <v>103</v>
      </c>
      <c r="J1080" s="202"/>
      <c r="K1080" s="224" t="s">
        <v>245</v>
      </c>
      <c r="L1080" s="224" t="s">
        <v>97</v>
      </c>
      <c r="M1080" s="398">
        <v>6</v>
      </c>
      <c r="N1080" s="398" t="s">
        <v>24</v>
      </c>
      <c r="O1080" s="224" t="s">
        <v>348</v>
      </c>
      <c r="P1080" s="2159">
        <f t="shared" si="90"/>
        <v>3</v>
      </c>
      <c r="Q1080" s="294">
        <v>3</v>
      </c>
      <c r="R1080" s="295"/>
      <c r="S1080" s="295"/>
      <c r="T1080" s="295"/>
      <c r="U1080" s="295"/>
      <c r="V1080" s="295"/>
      <c r="W1080" s="296"/>
      <c r="X1080" s="121"/>
      <c r="Y1080" s="121"/>
      <c r="Z1080" s="63" t="str">
        <f>C1080</f>
        <v>TC</v>
      </c>
      <c r="AA1080" s="46" t="s">
        <v>873</v>
      </c>
      <c r="AB1080" s="46" t="s">
        <v>881</v>
      </c>
      <c r="AC1080" s="46">
        <f t="shared" si="93"/>
        <v>10</v>
      </c>
      <c r="AD1080" s="46"/>
      <c r="AE1080" s="46"/>
      <c r="AF1080" s="2111">
        <f t="shared" si="91"/>
        <v>3</v>
      </c>
      <c r="AG1080" s="2111">
        <f t="shared" si="92"/>
        <v>0</v>
      </c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  <c r="BP1080" s="46"/>
      <c r="BQ1080" s="46"/>
      <c r="BR1080" s="46"/>
      <c r="BS1080" s="46"/>
      <c r="BT1080" s="46"/>
      <c r="BU1080" s="46"/>
      <c r="BV1080" s="46"/>
      <c r="BW1080" s="46"/>
      <c r="BX1080" s="46"/>
      <c r="BY1080" s="46"/>
      <c r="BZ1080" s="46"/>
      <c r="CA1080" s="46"/>
      <c r="CB1080" s="46"/>
      <c r="CC1080" s="46"/>
      <c r="CD1080" s="46"/>
      <c r="CE1080" s="46"/>
      <c r="CF1080" s="46"/>
      <c r="CG1080" s="46"/>
      <c r="CH1080" s="46"/>
      <c r="CI1080" s="46"/>
      <c r="CJ1080" s="46"/>
      <c r="CK1080" s="46"/>
      <c r="CL1080" s="46"/>
      <c r="CM1080" s="46"/>
      <c r="CN1080" s="46"/>
      <c r="CO1080" s="46"/>
      <c r="CP1080" s="46"/>
      <c r="CQ1080" s="46"/>
      <c r="CR1080" s="46"/>
      <c r="CS1080" s="46"/>
      <c r="CT1080" s="46"/>
      <c r="CU1080" s="46"/>
      <c r="CV1080" s="46"/>
      <c r="CW1080" s="46"/>
      <c r="CX1080" s="46"/>
      <c r="CY1080" s="46"/>
      <c r="CZ1080" s="46"/>
      <c r="DA1080" s="46"/>
      <c r="DB1080" s="46"/>
      <c r="DC1080" s="46"/>
      <c r="DD1080" s="46"/>
      <c r="DE1080" s="46"/>
      <c r="DF1080" s="46"/>
      <c r="DG1080" s="46"/>
      <c r="DH1080" s="46"/>
      <c r="DI1080" s="46"/>
      <c r="DJ1080" s="46"/>
      <c r="DK1080" s="46"/>
      <c r="DL1080" s="46"/>
      <c r="DM1080" s="46"/>
      <c r="DN1080" s="46"/>
      <c r="DO1080" s="46"/>
      <c r="DP1080" s="46"/>
      <c r="DQ1080" s="46"/>
      <c r="DR1080" s="46"/>
      <c r="DS1080" s="46"/>
      <c r="DT1080" s="46"/>
      <c r="DU1080" s="46"/>
      <c r="DV1080" s="46"/>
      <c r="DW1080" s="46"/>
      <c r="DX1080" s="46"/>
      <c r="DY1080" s="46"/>
      <c r="DZ1080" s="46"/>
      <c r="EA1080" s="46"/>
      <c r="EB1080" s="46"/>
      <c r="EC1080" s="46"/>
      <c r="ED1080" s="46"/>
      <c r="EE1080" s="46"/>
      <c r="EF1080" s="46"/>
      <c r="EG1080" s="46"/>
      <c r="EH1080" s="46"/>
      <c r="EI1080" s="46"/>
      <c r="EJ1080" s="46"/>
      <c r="EK1080" s="46"/>
      <c r="EL1080" s="46"/>
      <c r="EM1080" s="46"/>
      <c r="EN1080" s="46"/>
      <c r="EO1080" s="46"/>
      <c r="EP1080" s="46"/>
      <c r="EQ1080" s="46"/>
      <c r="ER1080" s="46"/>
      <c r="ES1080" s="46"/>
      <c r="ET1080" s="46"/>
      <c r="EU1080" s="46"/>
      <c r="EV1080" s="46"/>
      <c r="EW1080" s="46"/>
      <c r="EX1080" s="46"/>
      <c r="EY1080" s="46"/>
      <c r="EZ1080" s="46"/>
      <c r="FA1080" s="46"/>
      <c r="FB1080" s="46"/>
      <c r="FC1080" s="46"/>
      <c r="FD1080" s="46"/>
      <c r="FE1080" s="46"/>
      <c r="FF1080" s="46"/>
      <c r="FG1080" s="46"/>
      <c r="FH1080" s="46"/>
      <c r="FI1080" s="46"/>
      <c r="FJ1080" s="46"/>
      <c r="FK1080" s="46"/>
      <c r="FL1080" s="46"/>
      <c r="FM1080" s="46"/>
      <c r="FN1080" s="46"/>
      <c r="FO1080" s="46"/>
      <c r="FP1080" s="46"/>
      <c r="FQ1080" s="46"/>
      <c r="FR1080" s="46"/>
      <c r="FS1080" s="46"/>
      <c r="FT1080" s="46"/>
      <c r="FU1080" s="46"/>
      <c r="FV1080" s="46"/>
      <c r="FW1080" s="46"/>
      <c r="FX1080" s="46"/>
      <c r="FY1080" s="46"/>
      <c r="FZ1080" s="46"/>
      <c r="GA1080" s="46"/>
      <c r="GB1080" s="46"/>
      <c r="GC1080" s="46"/>
      <c r="GD1080" s="46"/>
      <c r="GE1080" s="46"/>
      <c r="GF1080" s="46"/>
      <c r="GG1080" s="46"/>
      <c r="GH1080" s="46"/>
      <c r="GI1080" s="46"/>
      <c r="GJ1080" s="46"/>
      <c r="GK1080" s="46"/>
      <c r="GL1080" s="46"/>
      <c r="GM1080" s="46"/>
      <c r="GN1080" s="46"/>
      <c r="GO1080" s="46"/>
      <c r="GP1080" s="46"/>
      <c r="GQ1080" s="46"/>
      <c r="GR1080" s="46"/>
      <c r="GS1080" s="46"/>
      <c r="GT1080" s="46"/>
      <c r="GU1080" s="46"/>
      <c r="GV1080" s="46"/>
      <c r="GW1080" s="46"/>
      <c r="GX1080" s="46"/>
      <c r="GY1080" s="46"/>
      <c r="GZ1080" s="46"/>
      <c r="HA1080" s="46"/>
      <c r="HB1080" s="46"/>
      <c r="HC1080" s="46"/>
      <c r="HD1080" s="46"/>
      <c r="HE1080" s="46"/>
      <c r="HF1080" s="46"/>
      <c r="HG1080" s="46"/>
      <c r="HH1080" s="46"/>
      <c r="HI1080" s="46"/>
      <c r="HJ1080" s="46"/>
      <c r="HK1080" s="46"/>
      <c r="HL1080" s="46"/>
      <c r="HM1080" s="46"/>
      <c r="HN1080" s="46"/>
      <c r="HO1080" s="46"/>
      <c r="HP1080" s="46"/>
      <c r="HQ1080" s="46"/>
      <c r="HR1080" s="46"/>
      <c r="HS1080" s="46"/>
      <c r="HT1080" s="46"/>
      <c r="HU1080" s="46"/>
      <c r="HV1080" s="46"/>
      <c r="HW1080" s="46"/>
      <c r="HX1080" s="46"/>
      <c r="HY1080" s="46"/>
      <c r="HZ1080" s="46"/>
      <c r="IA1080" s="46"/>
      <c r="IB1080" s="46"/>
      <c r="IC1080" s="46"/>
      <c r="ID1080" s="46"/>
      <c r="IE1080" s="46"/>
      <c r="IF1080" s="46"/>
      <c r="IG1080" s="46"/>
      <c r="IH1080" s="46"/>
      <c r="II1080" s="46"/>
      <c r="IJ1080" s="46"/>
      <c r="IK1080" s="46"/>
      <c r="IL1080" s="46"/>
      <c r="IM1080" s="46"/>
      <c r="IN1080" s="46"/>
      <c r="IO1080" s="46"/>
      <c r="IP1080" s="46"/>
      <c r="IQ1080" s="46"/>
      <c r="IR1080" s="46"/>
      <c r="IS1080" s="46"/>
      <c r="IT1080" s="46"/>
      <c r="IU1080" s="46"/>
      <c r="IV1080" s="46"/>
      <c r="IW1080" s="46"/>
      <c r="IX1080" s="46"/>
      <c r="IY1080" s="46"/>
      <c r="IZ1080" s="46"/>
      <c r="JA1080" s="46"/>
      <c r="JB1080" s="46"/>
      <c r="JC1080" s="46"/>
      <c r="JD1080" s="46"/>
      <c r="JE1080" s="46"/>
    </row>
    <row r="1081" spans="1:265" s="7" customFormat="1" ht="15" customHeight="1" thickBot="1" x14ac:dyDescent="0.25">
      <c r="A1081" s="143"/>
      <c r="B1081" s="73" t="s">
        <v>243</v>
      </c>
      <c r="C1081" s="113"/>
      <c r="D1081" s="884" t="s">
        <v>244</v>
      </c>
      <c r="E1081" s="905"/>
      <c r="F1081" s="437"/>
      <c r="G1081" s="438"/>
      <c r="H1081" s="184" t="s">
        <v>23</v>
      </c>
      <c r="I1081" s="184" t="s">
        <v>100</v>
      </c>
      <c r="J1081" s="184"/>
      <c r="K1081" s="225" t="s">
        <v>1352</v>
      </c>
      <c r="L1081" s="225" t="s">
        <v>97</v>
      </c>
      <c r="M1081" s="397">
        <v>4</v>
      </c>
      <c r="N1081" s="397" t="s">
        <v>24</v>
      </c>
      <c r="O1081" s="225" t="s">
        <v>344</v>
      </c>
      <c r="P1081" s="2159">
        <f t="shared" si="90"/>
        <v>4</v>
      </c>
      <c r="Q1081" s="297">
        <v>4</v>
      </c>
      <c r="R1081" s="298"/>
      <c r="S1081" s="298"/>
      <c r="T1081" s="298"/>
      <c r="U1081" s="298"/>
      <c r="V1081" s="298"/>
      <c r="W1081" s="299"/>
      <c r="X1081" s="122"/>
      <c r="Y1081" s="122"/>
      <c r="Z1081" s="63"/>
      <c r="AA1081" s="46"/>
      <c r="AB1081" s="46"/>
      <c r="AC1081" s="46" t="str">
        <f t="shared" si="93"/>
        <v/>
      </c>
      <c r="AD1081" s="46"/>
      <c r="AE1081" s="46"/>
      <c r="AF1081" s="2111">
        <f t="shared" si="91"/>
        <v>4</v>
      </c>
      <c r="AG1081" s="2111">
        <f t="shared" si="92"/>
        <v>0</v>
      </c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  <c r="BP1081" s="46"/>
      <c r="BQ1081" s="46"/>
      <c r="BR1081" s="46"/>
      <c r="BS1081" s="46"/>
      <c r="BT1081" s="46"/>
      <c r="BU1081" s="46"/>
      <c r="BV1081" s="46"/>
      <c r="BW1081" s="46"/>
      <c r="BX1081" s="46"/>
      <c r="BY1081" s="46"/>
      <c r="BZ1081" s="46"/>
      <c r="CA1081" s="46"/>
      <c r="CB1081" s="46"/>
      <c r="CC1081" s="46"/>
      <c r="CD1081" s="46"/>
      <c r="CE1081" s="46"/>
      <c r="CF1081" s="46"/>
      <c r="CG1081" s="46"/>
      <c r="CH1081" s="46"/>
      <c r="CI1081" s="46"/>
      <c r="CJ1081" s="46"/>
      <c r="CK1081" s="46"/>
      <c r="CL1081" s="46"/>
      <c r="CM1081" s="46"/>
      <c r="CN1081" s="46"/>
      <c r="CO1081" s="46"/>
      <c r="CP1081" s="46"/>
      <c r="CQ1081" s="46"/>
      <c r="CR1081" s="46"/>
      <c r="CS1081" s="46"/>
      <c r="CT1081" s="46"/>
      <c r="CU1081" s="46"/>
      <c r="CV1081" s="46"/>
      <c r="CW1081" s="46"/>
      <c r="CX1081" s="46"/>
      <c r="CY1081" s="46"/>
      <c r="CZ1081" s="46"/>
      <c r="DA1081" s="46"/>
      <c r="DB1081" s="46"/>
      <c r="DC1081" s="46"/>
      <c r="DD1081" s="46"/>
      <c r="DE1081" s="46"/>
      <c r="DF1081" s="46"/>
      <c r="DG1081" s="46"/>
      <c r="DH1081" s="46"/>
      <c r="DI1081" s="46"/>
      <c r="DJ1081" s="46"/>
      <c r="DK1081" s="46"/>
      <c r="DL1081" s="46"/>
      <c r="DM1081" s="46"/>
      <c r="DN1081" s="46"/>
      <c r="DO1081" s="46"/>
      <c r="DP1081" s="46"/>
      <c r="DQ1081" s="46"/>
      <c r="DR1081" s="46"/>
      <c r="DS1081" s="46"/>
      <c r="DT1081" s="46"/>
      <c r="DU1081" s="46"/>
      <c r="DV1081" s="46"/>
      <c r="DW1081" s="46"/>
      <c r="DX1081" s="46"/>
      <c r="DY1081" s="46"/>
      <c r="DZ1081" s="46"/>
      <c r="EA1081" s="46"/>
      <c r="EB1081" s="46"/>
      <c r="EC1081" s="46"/>
      <c r="ED1081" s="46"/>
      <c r="EE1081" s="46"/>
      <c r="EF1081" s="46"/>
      <c r="EG1081" s="46"/>
      <c r="EH1081" s="46"/>
      <c r="EI1081" s="46"/>
      <c r="EJ1081" s="46"/>
      <c r="EK1081" s="46"/>
      <c r="EL1081" s="46"/>
      <c r="EM1081" s="46"/>
      <c r="EN1081" s="46"/>
      <c r="EO1081" s="46"/>
      <c r="EP1081" s="46"/>
      <c r="EQ1081" s="46"/>
      <c r="ER1081" s="46"/>
      <c r="ES1081" s="46"/>
      <c r="ET1081" s="46"/>
      <c r="EU1081" s="46"/>
      <c r="EV1081" s="46"/>
      <c r="EW1081" s="46"/>
      <c r="EX1081" s="46"/>
      <c r="EY1081" s="46"/>
      <c r="EZ1081" s="46"/>
      <c r="FA1081" s="46"/>
      <c r="FB1081" s="46"/>
      <c r="FC1081" s="46"/>
      <c r="FD1081" s="46"/>
      <c r="FE1081" s="46"/>
      <c r="FF1081" s="46"/>
      <c r="FG1081" s="46"/>
      <c r="FH1081" s="46"/>
      <c r="FI1081" s="46"/>
      <c r="FJ1081" s="46"/>
      <c r="FK1081" s="46"/>
      <c r="FL1081" s="46"/>
      <c r="FM1081" s="46"/>
      <c r="FN1081" s="46"/>
      <c r="FO1081" s="46"/>
      <c r="FP1081" s="46"/>
      <c r="FQ1081" s="46"/>
      <c r="FR1081" s="46"/>
      <c r="FS1081" s="46"/>
      <c r="FT1081" s="46"/>
      <c r="FU1081" s="46"/>
      <c r="FV1081" s="46"/>
      <c r="FW1081" s="46"/>
      <c r="FX1081" s="46"/>
      <c r="FY1081" s="46"/>
      <c r="FZ1081" s="46"/>
      <c r="GA1081" s="46"/>
      <c r="GB1081" s="46"/>
      <c r="GC1081" s="46"/>
      <c r="GD1081" s="46"/>
      <c r="GE1081" s="46"/>
      <c r="GF1081" s="46"/>
      <c r="GG1081" s="46"/>
      <c r="GH1081" s="46"/>
      <c r="GI1081" s="46"/>
      <c r="GJ1081" s="46"/>
      <c r="GK1081" s="46"/>
      <c r="GL1081" s="46"/>
      <c r="GM1081" s="46"/>
      <c r="GN1081" s="46"/>
      <c r="GO1081" s="46"/>
      <c r="GP1081" s="46"/>
      <c r="GQ1081" s="46"/>
      <c r="GR1081" s="46"/>
      <c r="GS1081" s="46"/>
      <c r="GT1081" s="46"/>
      <c r="GU1081" s="46"/>
      <c r="GV1081" s="46"/>
      <c r="GW1081" s="46"/>
      <c r="GX1081" s="46"/>
      <c r="GY1081" s="46"/>
      <c r="GZ1081" s="46"/>
      <c r="HA1081" s="46"/>
      <c r="HB1081" s="46"/>
      <c r="HC1081" s="46"/>
      <c r="HD1081" s="46"/>
      <c r="HE1081" s="46"/>
      <c r="HF1081" s="46"/>
      <c r="HG1081" s="46"/>
      <c r="HH1081" s="46"/>
      <c r="HI1081" s="46"/>
      <c r="HJ1081" s="46"/>
      <c r="HK1081" s="46"/>
      <c r="HL1081" s="46"/>
      <c r="HM1081" s="46"/>
      <c r="HN1081" s="46"/>
      <c r="HO1081" s="46"/>
      <c r="HP1081" s="46"/>
      <c r="HQ1081" s="46"/>
      <c r="HR1081" s="46"/>
      <c r="HS1081" s="46"/>
      <c r="HT1081" s="46"/>
      <c r="HU1081" s="46"/>
      <c r="HV1081" s="46"/>
      <c r="HW1081" s="46"/>
      <c r="HX1081" s="46"/>
      <c r="HY1081" s="46"/>
      <c r="HZ1081" s="46"/>
      <c r="IA1081" s="46"/>
      <c r="IB1081" s="46"/>
      <c r="IC1081" s="46"/>
      <c r="ID1081" s="46"/>
      <c r="IE1081" s="46"/>
      <c r="IF1081" s="46"/>
      <c r="IG1081" s="46"/>
      <c r="IH1081" s="46"/>
      <c r="II1081" s="46"/>
      <c r="IJ1081" s="46"/>
      <c r="IK1081" s="46"/>
      <c r="IL1081" s="46"/>
      <c r="IM1081" s="46"/>
      <c r="IN1081" s="46"/>
      <c r="IO1081" s="46"/>
      <c r="IP1081" s="46"/>
      <c r="IQ1081" s="46"/>
      <c r="IR1081" s="46"/>
      <c r="IS1081" s="46"/>
      <c r="IT1081" s="46"/>
      <c r="IU1081" s="46"/>
      <c r="IV1081" s="46"/>
      <c r="IW1081" s="46"/>
      <c r="IX1081" s="46"/>
      <c r="IY1081" s="46"/>
      <c r="IZ1081" s="46"/>
      <c r="JA1081" s="46"/>
      <c r="JB1081" s="46"/>
      <c r="JC1081" s="46"/>
      <c r="JD1081" s="46"/>
      <c r="JE1081" s="46"/>
    </row>
    <row r="1082" spans="1:265" s="7" customFormat="1" ht="15" customHeight="1" thickBot="1" x14ac:dyDescent="0.25">
      <c r="A1082" s="143"/>
      <c r="B1082" s="73" t="s">
        <v>243</v>
      </c>
      <c r="C1082" s="113"/>
      <c r="D1082" s="884" t="s">
        <v>244</v>
      </c>
      <c r="E1082" s="905"/>
      <c r="F1082" s="437"/>
      <c r="G1082" s="438"/>
      <c r="H1082" s="184" t="s">
        <v>23</v>
      </c>
      <c r="I1082" s="184" t="s">
        <v>103</v>
      </c>
      <c r="J1082" s="184"/>
      <c r="K1082" s="225" t="s">
        <v>245</v>
      </c>
      <c r="L1082" s="225" t="s">
        <v>97</v>
      </c>
      <c r="M1082" s="397">
        <v>6</v>
      </c>
      <c r="N1082" s="397" t="s">
        <v>98</v>
      </c>
      <c r="O1082" s="225" t="s">
        <v>344</v>
      </c>
      <c r="P1082" s="2159">
        <f t="shared" si="90"/>
        <v>3</v>
      </c>
      <c r="Q1082" s="297">
        <v>3</v>
      </c>
      <c r="R1082" s="298"/>
      <c r="S1082" s="298"/>
      <c r="T1082" s="298"/>
      <c r="U1082" s="298"/>
      <c r="V1082" s="298"/>
      <c r="W1082" s="299"/>
      <c r="X1082" s="122"/>
      <c r="Y1082" s="122"/>
      <c r="Z1082" s="63"/>
      <c r="AA1082" s="46"/>
      <c r="AB1082" s="46"/>
      <c r="AC1082" s="46" t="str">
        <f t="shared" si="93"/>
        <v/>
      </c>
      <c r="AD1082" s="46"/>
      <c r="AE1082" s="46"/>
      <c r="AF1082" s="2111">
        <f t="shared" si="91"/>
        <v>3</v>
      </c>
      <c r="AG1082" s="2111">
        <f t="shared" si="92"/>
        <v>0</v>
      </c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  <c r="BP1082" s="46"/>
      <c r="BQ1082" s="46"/>
      <c r="BR1082" s="46"/>
      <c r="BS1082" s="46"/>
      <c r="BT1082" s="46"/>
      <c r="BU1082" s="46"/>
      <c r="BV1082" s="46"/>
      <c r="BW1082" s="46"/>
      <c r="BX1082" s="46"/>
      <c r="BY1082" s="46"/>
      <c r="BZ1082" s="46"/>
      <c r="CA1082" s="46"/>
      <c r="CB1082" s="46"/>
      <c r="CC1082" s="46"/>
      <c r="CD1082" s="46"/>
      <c r="CE1082" s="46"/>
      <c r="CF1082" s="46"/>
      <c r="CG1082" s="46"/>
      <c r="CH1082" s="46"/>
      <c r="CI1082" s="46"/>
      <c r="CJ1082" s="46"/>
      <c r="CK1082" s="46"/>
      <c r="CL1082" s="46"/>
      <c r="CM1082" s="46"/>
      <c r="CN1082" s="46"/>
      <c r="CO1082" s="46"/>
      <c r="CP1082" s="46"/>
      <c r="CQ1082" s="46"/>
      <c r="CR1082" s="46"/>
      <c r="CS1082" s="46"/>
      <c r="CT1082" s="46"/>
      <c r="CU1082" s="46"/>
      <c r="CV1082" s="46"/>
      <c r="CW1082" s="46"/>
      <c r="CX1082" s="46"/>
      <c r="CY1082" s="46"/>
      <c r="CZ1082" s="46"/>
      <c r="DA1082" s="46"/>
      <c r="DB1082" s="46"/>
      <c r="DC1082" s="46"/>
      <c r="DD1082" s="46"/>
      <c r="DE1082" s="46"/>
      <c r="DF1082" s="46"/>
      <c r="DG1082" s="46"/>
      <c r="DH1082" s="46"/>
      <c r="DI1082" s="46"/>
      <c r="DJ1082" s="46"/>
      <c r="DK1082" s="46"/>
      <c r="DL1082" s="46"/>
      <c r="DM1082" s="46"/>
      <c r="DN1082" s="46"/>
      <c r="DO1082" s="46"/>
      <c r="DP1082" s="46"/>
      <c r="DQ1082" s="46"/>
      <c r="DR1082" s="46"/>
      <c r="DS1082" s="46"/>
      <c r="DT1082" s="46"/>
      <c r="DU1082" s="46"/>
      <c r="DV1082" s="46"/>
      <c r="DW1082" s="46"/>
      <c r="DX1082" s="46"/>
      <c r="DY1082" s="46"/>
      <c r="DZ1082" s="46"/>
      <c r="EA1082" s="46"/>
      <c r="EB1082" s="46"/>
      <c r="EC1082" s="46"/>
      <c r="ED1082" s="46"/>
      <c r="EE1082" s="46"/>
      <c r="EF1082" s="46"/>
      <c r="EG1082" s="46"/>
      <c r="EH1082" s="46"/>
      <c r="EI1082" s="46"/>
      <c r="EJ1082" s="46"/>
      <c r="EK1082" s="46"/>
      <c r="EL1082" s="46"/>
      <c r="EM1082" s="46"/>
      <c r="EN1082" s="46"/>
      <c r="EO1082" s="46"/>
      <c r="EP1082" s="46"/>
      <c r="EQ1082" s="46"/>
      <c r="ER1082" s="46"/>
      <c r="ES1082" s="46"/>
      <c r="ET1082" s="46"/>
      <c r="EU1082" s="46"/>
      <c r="EV1082" s="46"/>
      <c r="EW1082" s="46"/>
      <c r="EX1082" s="46"/>
      <c r="EY1082" s="46"/>
      <c r="EZ1082" s="46"/>
      <c r="FA1082" s="46"/>
      <c r="FB1082" s="46"/>
      <c r="FC1082" s="46"/>
      <c r="FD1082" s="46"/>
      <c r="FE1082" s="46"/>
      <c r="FF1082" s="46"/>
      <c r="FG1082" s="46"/>
      <c r="FH1082" s="46"/>
      <c r="FI1082" s="46"/>
      <c r="FJ1082" s="46"/>
      <c r="FK1082" s="46"/>
      <c r="FL1082" s="46"/>
      <c r="FM1082" s="46"/>
      <c r="FN1082" s="46"/>
      <c r="FO1082" s="46"/>
      <c r="FP1082" s="46"/>
      <c r="FQ1082" s="46"/>
      <c r="FR1082" s="46"/>
      <c r="FS1082" s="46"/>
      <c r="FT1082" s="46"/>
      <c r="FU1082" s="46"/>
      <c r="FV1082" s="46"/>
      <c r="FW1082" s="46"/>
      <c r="FX1082" s="46"/>
      <c r="FY1082" s="46"/>
      <c r="FZ1082" s="46"/>
      <c r="GA1082" s="46"/>
      <c r="GB1082" s="46"/>
      <c r="GC1082" s="46"/>
      <c r="GD1082" s="46"/>
      <c r="GE1082" s="46"/>
      <c r="GF1082" s="46"/>
      <c r="GG1082" s="46"/>
      <c r="GH1082" s="46"/>
      <c r="GI1082" s="46"/>
      <c r="GJ1082" s="46"/>
      <c r="GK1082" s="46"/>
      <c r="GL1082" s="46"/>
      <c r="GM1082" s="46"/>
      <c r="GN1082" s="46"/>
      <c r="GO1082" s="46"/>
      <c r="GP1082" s="46"/>
      <c r="GQ1082" s="46"/>
      <c r="GR1082" s="46"/>
      <c r="GS1082" s="46"/>
      <c r="GT1082" s="46"/>
      <c r="GU1082" s="46"/>
      <c r="GV1082" s="46"/>
      <c r="GW1082" s="46"/>
      <c r="GX1082" s="46"/>
      <c r="GY1082" s="46"/>
      <c r="GZ1082" s="46"/>
      <c r="HA1082" s="46"/>
      <c r="HB1082" s="46"/>
      <c r="HC1082" s="46"/>
      <c r="HD1082" s="46"/>
      <c r="HE1082" s="46"/>
      <c r="HF1082" s="46"/>
      <c r="HG1082" s="46"/>
      <c r="HH1082" s="46"/>
      <c r="HI1082" s="46"/>
      <c r="HJ1082" s="46"/>
      <c r="HK1082" s="46"/>
      <c r="HL1082" s="46"/>
      <c r="HM1082" s="46"/>
      <c r="HN1082" s="46"/>
      <c r="HO1082" s="46"/>
      <c r="HP1082" s="46"/>
      <c r="HQ1082" s="46"/>
      <c r="HR1082" s="46"/>
      <c r="HS1082" s="46"/>
      <c r="HT1082" s="46"/>
      <c r="HU1082" s="46"/>
      <c r="HV1082" s="46"/>
      <c r="HW1082" s="46"/>
      <c r="HX1082" s="46"/>
      <c r="HY1082" s="46"/>
      <c r="HZ1082" s="46"/>
      <c r="IA1082" s="46"/>
      <c r="IB1082" s="46"/>
      <c r="IC1082" s="46"/>
      <c r="ID1082" s="46"/>
      <c r="IE1082" s="46"/>
      <c r="IF1082" s="46"/>
      <c r="IG1082" s="46"/>
      <c r="IH1082" s="46"/>
      <c r="II1082" s="46"/>
      <c r="IJ1082" s="46"/>
      <c r="IK1082" s="46"/>
      <c r="IL1082" s="46"/>
      <c r="IM1082" s="46"/>
      <c r="IN1082" s="46"/>
      <c r="IO1082" s="46"/>
      <c r="IP1082" s="46"/>
      <c r="IQ1082" s="46"/>
      <c r="IR1082" s="46"/>
      <c r="IS1082" s="46"/>
      <c r="IT1082" s="46"/>
      <c r="IU1082" s="46"/>
      <c r="IV1082" s="46"/>
      <c r="IW1082" s="46"/>
      <c r="IX1082" s="46"/>
      <c r="IY1082" s="46"/>
      <c r="IZ1082" s="46"/>
      <c r="JA1082" s="46"/>
      <c r="JB1082" s="46"/>
      <c r="JC1082" s="46"/>
      <c r="JD1082" s="46"/>
      <c r="JE1082" s="46"/>
    </row>
    <row r="1083" spans="1:265" s="7" customFormat="1" ht="15" customHeight="1" thickBot="1" x14ac:dyDescent="0.25">
      <c r="A1083" s="790"/>
      <c r="B1083" s="73" t="s">
        <v>243</v>
      </c>
      <c r="C1083" s="113"/>
      <c r="D1083" s="884" t="s">
        <v>244</v>
      </c>
      <c r="E1083" s="905"/>
      <c r="F1083" s="437"/>
      <c r="G1083" s="438"/>
      <c r="H1083" s="184" t="s">
        <v>23</v>
      </c>
      <c r="I1083" s="184" t="s">
        <v>100</v>
      </c>
      <c r="J1083" s="1756" t="s">
        <v>1424</v>
      </c>
      <c r="K1083" s="212" t="s">
        <v>1505</v>
      </c>
      <c r="L1083" s="225"/>
      <c r="M1083" s="397"/>
      <c r="N1083" s="397"/>
      <c r="O1083" s="225"/>
      <c r="P1083" s="2159">
        <f t="shared" si="90"/>
        <v>0</v>
      </c>
      <c r="Q1083" s="297"/>
      <c r="R1083" s="298"/>
      <c r="S1083" s="298">
        <v>2</v>
      </c>
      <c r="T1083" s="298"/>
      <c r="U1083" s="298"/>
      <c r="V1083" s="298"/>
      <c r="W1083" s="299"/>
      <c r="X1083" s="122"/>
      <c r="Y1083" s="122"/>
      <c r="Z1083" s="63"/>
      <c r="AA1083" s="46"/>
      <c r="AB1083" s="46"/>
      <c r="AC1083" s="46" t="str">
        <f t="shared" ref="AC1083:AC1100" si="94">IF(C1083&lt;&gt;"",SUMIF(D$6:D$1505,D1083,Q$6:R$1505),"")</f>
        <v/>
      </c>
      <c r="AD1083" s="46"/>
      <c r="AE1083" s="46"/>
      <c r="AF1083" s="2111">
        <f t="shared" si="91"/>
        <v>0</v>
      </c>
      <c r="AG1083" s="2111">
        <f t="shared" si="92"/>
        <v>2</v>
      </c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  <c r="BP1083" s="46"/>
      <c r="BQ1083" s="46"/>
      <c r="BR1083" s="46"/>
      <c r="BS1083" s="46"/>
      <c r="BT1083" s="46"/>
      <c r="BU1083" s="46"/>
      <c r="BV1083" s="46"/>
      <c r="BW1083" s="46"/>
      <c r="BX1083" s="46"/>
      <c r="BY1083" s="46"/>
      <c r="BZ1083" s="46"/>
      <c r="CA1083" s="46"/>
      <c r="CB1083" s="46"/>
      <c r="CC1083" s="46"/>
      <c r="CD1083" s="46"/>
      <c r="CE1083" s="46"/>
      <c r="CF1083" s="46"/>
      <c r="CG1083" s="46"/>
      <c r="CH1083" s="46"/>
      <c r="CI1083" s="46"/>
      <c r="CJ1083" s="46"/>
      <c r="CK1083" s="46"/>
      <c r="CL1083" s="46"/>
      <c r="CM1083" s="46"/>
      <c r="CN1083" s="46"/>
      <c r="CO1083" s="46"/>
      <c r="CP1083" s="46"/>
      <c r="CQ1083" s="46"/>
      <c r="CR1083" s="46"/>
      <c r="CS1083" s="46"/>
      <c r="CT1083" s="46"/>
      <c r="CU1083" s="46"/>
      <c r="CV1083" s="46"/>
      <c r="CW1083" s="46"/>
      <c r="CX1083" s="46"/>
      <c r="CY1083" s="46"/>
      <c r="CZ1083" s="46"/>
      <c r="DA1083" s="46"/>
      <c r="DB1083" s="46"/>
      <c r="DC1083" s="46"/>
      <c r="DD1083" s="46"/>
      <c r="DE1083" s="46"/>
      <c r="DF1083" s="46"/>
      <c r="DG1083" s="46"/>
      <c r="DH1083" s="46"/>
      <c r="DI1083" s="46"/>
      <c r="DJ1083" s="46"/>
      <c r="DK1083" s="46"/>
      <c r="DL1083" s="46"/>
      <c r="DM1083" s="46"/>
      <c r="DN1083" s="46"/>
      <c r="DO1083" s="46"/>
      <c r="DP1083" s="46"/>
      <c r="DQ1083" s="46"/>
      <c r="DR1083" s="46"/>
      <c r="DS1083" s="46"/>
      <c r="DT1083" s="46"/>
      <c r="DU1083" s="46"/>
      <c r="DV1083" s="46"/>
      <c r="DW1083" s="46"/>
      <c r="DX1083" s="46"/>
      <c r="DY1083" s="46"/>
      <c r="DZ1083" s="46"/>
      <c r="EA1083" s="46"/>
      <c r="EB1083" s="46"/>
      <c r="EC1083" s="46"/>
      <c r="ED1083" s="46"/>
      <c r="EE1083" s="46"/>
      <c r="EF1083" s="46"/>
      <c r="EG1083" s="46"/>
      <c r="EH1083" s="46"/>
      <c r="EI1083" s="46"/>
      <c r="EJ1083" s="46"/>
      <c r="EK1083" s="46"/>
      <c r="EL1083" s="46"/>
      <c r="EM1083" s="46"/>
      <c r="EN1083" s="46"/>
      <c r="EO1083" s="46"/>
      <c r="EP1083" s="46"/>
      <c r="EQ1083" s="46"/>
      <c r="ER1083" s="46"/>
      <c r="ES1083" s="46"/>
      <c r="ET1083" s="46"/>
      <c r="EU1083" s="46"/>
      <c r="EV1083" s="46"/>
      <c r="EW1083" s="46"/>
      <c r="EX1083" s="46"/>
      <c r="EY1083" s="46"/>
      <c r="EZ1083" s="46"/>
      <c r="FA1083" s="46"/>
      <c r="FB1083" s="46"/>
      <c r="FC1083" s="46"/>
      <c r="FD1083" s="46"/>
      <c r="FE1083" s="46"/>
      <c r="FF1083" s="46"/>
      <c r="FG1083" s="46"/>
      <c r="FH1083" s="46"/>
      <c r="FI1083" s="46"/>
      <c r="FJ1083" s="46"/>
      <c r="FK1083" s="46"/>
      <c r="FL1083" s="46"/>
      <c r="FM1083" s="46"/>
      <c r="FN1083" s="46"/>
      <c r="FO1083" s="46"/>
      <c r="FP1083" s="46"/>
      <c r="FQ1083" s="46"/>
      <c r="FR1083" s="46"/>
      <c r="FS1083" s="46"/>
      <c r="FT1083" s="46"/>
      <c r="FU1083" s="46"/>
      <c r="FV1083" s="46"/>
      <c r="FW1083" s="46"/>
      <c r="FX1083" s="46"/>
      <c r="FY1083" s="46"/>
      <c r="FZ1083" s="46"/>
      <c r="GA1083" s="46"/>
      <c r="GB1083" s="46"/>
      <c r="GC1083" s="46"/>
      <c r="GD1083" s="46"/>
      <c r="GE1083" s="46"/>
      <c r="GF1083" s="46"/>
      <c r="GG1083" s="46"/>
      <c r="GH1083" s="46"/>
      <c r="GI1083" s="46"/>
      <c r="GJ1083" s="46"/>
      <c r="GK1083" s="46"/>
      <c r="GL1083" s="46"/>
      <c r="GM1083" s="46"/>
      <c r="GN1083" s="46"/>
      <c r="GO1083" s="46"/>
      <c r="GP1083" s="46"/>
      <c r="GQ1083" s="46"/>
      <c r="GR1083" s="46"/>
      <c r="GS1083" s="46"/>
      <c r="GT1083" s="46"/>
      <c r="GU1083" s="46"/>
      <c r="GV1083" s="46"/>
      <c r="GW1083" s="46"/>
      <c r="GX1083" s="46"/>
      <c r="GY1083" s="46"/>
      <c r="GZ1083" s="46"/>
      <c r="HA1083" s="46"/>
      <c r="HB1083" s="46"/>
      <c r="HC1083" s="46"/>
      <c r="HD1083" s="46"/>
      <c r="HE1083" s="46"/>
      <c r="HF1083" s="46"/>
      <c r="HG1083" s="46"/>
      <c r="HH1083" s="46"/>
      <c r="HI1083" s="46"/>
      <c r="HJ1083" s="46"/>
      <c r="HK1083" s="46"/>
      <c r="HL1083" s="46"/>
      <c r="HM1083" s="46"/>
      <c r="HN1083" s="46"/>
      <c r="HO1083" s="46"/>
      <c r="HP1083" s="46"/>
      <c r="HQ1083" s="46"/>
      <c r="HR1083" s="46"/>
      <c r="HS1083" s="46"/>
      <c r="HT1083" s="46"/>
      <c r="HU1083" s="46"/>
      <c r="HV1083" s="46"/>
      <c r="HW1083" s="46"/>
      <c r="HX1083" s="46"/>
      <c r="HY1083" s="46"/>
      <c r="HZ1083" s="46"/>
      <c r="IA1083" s="46"/>
      <c r="IB1083" s="46"/>
      <c r="IC1083" s="46"/>
      <c r="ID1083" s="46"/>
      <c r="IE1083" s="46"/>
      <c r="IF1083" s="46"/>
      <c r="IG1083" s="46"/>
      <c r="IH1083" s="46"/>
      <c r="II1083" s="46"/>
      <c r="IJ1083" s="46"/>
      <c r="IK1083" s="46"/>
      <c r="IL1083" s="46"/>
      <c r="IM1083" s="46"/>
      <c r="IN1083" s="46"/>
      <c r="IO1083" s="46"/>
      <c r="IP1083" s="46"/>
      <c r="IQ1083" s="46"/>
      <c r="IR1083" s="46"/>
      <c r="IS1083" s="46"/>
      <c r="IT1083" s="46"/>
      <c r="IU1083" s="46"/>
      <c r="IV1083" s="46"/>
      <c r="IW1083" s="46"/>
      <c r="IX1083" s="46"/>
      <c r="IY1083" s="46"/>
      <c r="IZ1083" s="46"/>
      <c r="JA1083" s="46"/>
      <c r="JB1083" s="46"/>
      <c r="JC1083" s="46"/>
      <c r="JD1083" s="46"/>
      <c r="JE1083" s="46"/>
    </row>
    <row r="1084" spans="1:265" s="7" customFormat="1" ht="15" customHeight="1" thickBot="1" x14ac:dyDescent="0.25">
      <c r="A1084" s="790"/>
      <c r="B1084" s="73" t="s">
        <v>243</v>
      </c>
      <c r="C1084" s="113"/>
      <c r="D1084" s="884" t="s">
        <v>244</v>
      </c>
      <c r="E1084" s="905"/>
      <c r="F1084" s="437"/>
      <c r="G1084" s="438"/>
      <c r="H1084" s="184" t="s">
        <v>23</v>
      </c>
      <c r="I1084" s="184" t="s">
        <v>100</v>
      </c>
      <c r="J1084" s="1756" t="s">
        <v>1424</v>
      </c>
      <c r="K1084" s="212" t="s">
        <v>1506</v>
      </c>
      <c r="L1084" s="225"/>
      <c r="M1084" s="397"/>
      <c r="N1084" s="397"/>
      <c r="O1084" s="225"/>
      <c r="P1084" s="2159">
        <f t="shared" si="90"/>
        <v>0</v>
      </c>
      <c r="Q1084" s="297"/>
      <c r="R1084" s="298"/>
      <c r="S1084" s="298">
        <v>2</v>
      </c>
      <c r="T1084" s="298"/>
      <c r="U1084" s="298"/>
      <c r="V1084" s="298"/>
      <c r="W1084" s="299"/>
      <c r="X1084" s="122"/>
      <c r="Y1084" s="122"/>
      <c r="Z1084" s="63"/>
      <c r="AA1084" s="46"/>
      <c r="AB1084" s="46"/>
      <c r="AC1084" s="46" t="str">
        <f t="shared" si="94"/>
        <v/>
      </c>
      <c r="AD1084" s="46"/>
      <c r="AE1084" s="46"/>
      <c r="AF1084" s="2111">
        <f t="shared" si="91"/>
        <v>0</v>
      </c>
      <c r="AG1084" s="2111">
        <f t="shared" si="92"/>
        <v>2</v>
      </c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6"/>
      <c r="CG1084" s="46"/>
      <c r="CH1084" s="46"/>
      <c r="CI1084" s="46"/>
      <c r="CJ1084" s="46"/>
      <c r="CK1084" s="46"/>
      <c r="CL1084" s="46"/>
      <c r="CM1084" s="46"/>
      <c r="CN1084" s="46"/>
      <c r="CO1084" s="46"/>
      <c r="CP1084" s="46"/>
      <c r="CQ1084" s="46"/>
      <c r="CR1084" s="46"/>
      <c r="CS1084" s="46"/>
      <c r="CT1084" s="46"/>
      <c r="CU1084" s="46"/>
      <c r="CV1084" s="46"/>
      <c r="CW1084" s="46"/>
      <c r="CX1084" s="46"/>
      <c r="CY1084" s="46"/>
      <c r="CZ1084" s="46"/>
      <c r="DA1084" s="46"/>
      <c r="DB1084" s="46"/>
      <c r="DC1084" s="46"/>
      <c r="DD1084" s="46"/>
      <c r="DE1084" s="46"/>
      <c r="DF1084" s="46"/>
      <c r="DG1084" s="46"/>
      <c r="DH1084" s="46"/>
      <c r="DI1084" s="46"/>
      <c r="DJ1084" s="46"/>
      <c r="DK1084" s="46"/>
      <c r="DL1084" s="46"/>
      <c r="DM1084" s="46"/>
      <c r="DN1084" s="46"/>
      <c r="DO1084" s="46"/>
      <c r="DP1084" s="46"/>
      <c r="DQ1084" s="46"/>
      <c r="DR1084" s="46"/>
      <c r="DS1084" s="46"/>
      <c r="DT1084" s="46"/>
      <c r="DU1084" s="46"/>
      <c r="DV1084" s="46"/>
      <c r="DW1084" s="46"/>
      <c r="DX1084" s="46"/>
      <c r="DY1084" s="46"/>
      <c r="DZ1084" s="46"/>
      <c r="EA1084" s="46"/>
      <c r="EB1084" s="46"/>
      <c r="EC1084" s="46"/>
      <c r="ED1084" s="46"/>
      <c r="EE1084" s="46"/>
      <c r="EF1084" s="46"/>
      <c r="EG1084" s="46"/>
      <c r="EH1084" s="46"/>
      <c r="EI1084" s="46"/>
      <c r="EJ1084" s="46"/>
      <c r="EK1084" s="46"/>
      <c r="EL1084" s="46"/>
      <c r="EM1084" s="46"/>
      <c r="EN1084" s="46"/>
      <c r="EO1084" s="46"/>
      <c r="EP1084" s="46"/>
      <c r="EQ1084" s="46"/>
      <c r="ER1084" s="46"/>
      <c r="ES1084" s="46"/>
      <c r="ET1084" s="46"/>
      <c r="EU1084" s="46"/>
      <c r="EV1084" s="46"/>
      <c r="EW1084" s="46"/>
      <c r="EX1084" s="46"/>
      <c r="EY1084" s="46"/>
      <c r="EZ1084" s="46"/>
      <c r="FA1084" s="46"/>
      <c r="FB1084" s="46"/>
      <c r="FC1084" s="46"/>
      <c r="FD1084" s="46"/>
      <c r="FE1084" s="46"/>
      <c r="FF1084" s="46"/>
      <c r="FG1084" s="46"/>
      <c r="FH1084" s="46"/>
      <c r="FI1084" s="46"/>
      <c r="FJ1084" s="46"/>
      <c r="FK1084" s="46"/>
      <c r="FL1084" s="46"/>
      <c r="FM1084" s="46"/>
      <c r="FN1084" s="46"/>
      <c r="FO1084" s="46"/>
      <c r="FP1084" s="46"/>
      <c r="FQ1084" s="46"/>
      <c r="FR1084" s="46"/>
      <c r="FS1084" s="46"/>
      <c r="FT1084" s="46"/>
      <c r="FU1084" s="46"/>
      <c r="FV1084" s="46"/>
      <c r="FW1084" s="46"/>
      <c r="FX1084" s="46"/>
      <c r="FY1084" s="46"/>
      <c r="FZ1084" s="46"/>
      <c r="GA1084" s="46"/>
      <c r="GB1084" s="46"/>
      <c r="GC1084" s="46"/>
      <c r="GD1084" s="46"/>
      <c r="GE1084" s="46"/>
      <c r="GF1084" s="46"/>
      <c r="GG1084" s="46"/>
      <c r="GH1084" s="46"/>
      <c r="GI1084" s="46"/>
      <c r="GJ1084" s="46"/>
      <c r="GK1084" s="46"/>
      <c r="GL1084" s="46"/>
      <c r="GM1084" s="46"/>
      <c r="GN1084" s="46"/>
      <c r="GO1084" s="46"/>
      <c r="GP1084" s="46"/>
      <c r="GQ1084" s="46"/>
      <c r="GR1084" s="46"/>
      <c r="GS1084" s="46"/>
      <c r="GT1084" s="46"/>
      <c r="GU1084" s="46"/>
      <c r="GV1084" s="46"/>
      <c r="GW1084" s="46"/>
      <c r="GX1084" s="46"/>
      <c r="GY1084" s="46"/>
      <c r="GZ1084" s="46"/>
      <c r="HA1084" s="46"/>
      <c r="HB1084" s="46"/>
      <c r="HC1084" s="46"/>
      <c r="HD1084" s="46"/>
      <c r="HE1084" s="46"/>
      <c r="HF1084" s="46"/>
      <c r="HG1084" s="46"/>
      <c r="HH1084" s="46"/>
      <c r="HI1084" s="46"/>
      <c r="HJ1084" s="46"/>
      <c r="HK1084" s="46"/>
      <c r="HL1084" s="46"/>
      <c r="HM1084" s="46"/>
      <c r="HN1084" s="46"/>
      <c r="HO1084" s="46"/>
      <c r="HP1084" s="46"/>
      <c r="HQ1084" s="46"/>
      <c r="HR1084" s="46"/>
      <c r="HS1084" s="46"/>
      <c r="HT1084" s="46"/>
      <c r="HU1084" s="46"/>
      <c r="HV1084" s="46"/>
      <c r="HW1084" s="46"/>
      <c r="HX1084" s="46"/>
      <c r="HY1084" s="46"/>
      <c r="HZ1084" s="46"/>
      <c r="IA1084" s="46"/>
      <c r="IB1084" s="46"/>
      <c r="IC1084" s="46"/>
      <c r="ID1084" s="46"/>
      <c r="IE1084" s="46"/>
      <c r="IF1084" s="46"/>
      <c r="IG1084" s="46"/>
      <c r="IH1084" s="46"/>
      <c r="II1084" s="46"/>
      <c r="IJ1084" s="46"/>
      <c r="IK1084" s="46"/>
      <c r="IL1084" s="46"/>
      <c r="IM1084" s="46"/>
      <c r="IN1084" s="46"/>
      <c r="IO1084" s="46"/>
      <c r="IP1084" s="46"/>
      <c r="IQ1084" s="46"/>
      <c r="IR1084" s="46"/>
      <c r="IS1084" s="46"/>
      <c r="IT1084" s="46"/>
      <c r="IU1084" s="46"/>
      <c r="IV1084" s="46"/>
      <c r="IW1084" s="46"/>
      <c r="IX1084" s="46"/>
      <c r="IY1084" s="46"/>
      <c r="IZ1084" s="46"/>
      <c r="JA1084" s="46"/>
      <c r="JB1084" s="46"/>
      <c r="JC1084" s="46"/>
      <c r="JD1084" s="46"/>
      <c r="JE1084" s="46"/>
    </row>
    <row r="1085" spans="1:265" s="7" customFormat="1" ht="15" customHeight="1" thickBot="1" x14ac:dyDescent="0.25">
      <c r="A1085" s="790"/>
      <c r="B1085" s="73" t="s">
        <v>243</v>
      </c>
      <c r="C1085" s="113"/>
      <c r="D1085" s="884" t="s">
        <v>244</v>
      </c>
      <c r="E1085" s="905"/>
      <c r="F1085" s="437"/>
      <c r="G1085" s="438"/>
      <c r="H1085" s="184" t="s">
        <v>23</v>
      </c>
      <c r="I1085" s="184" t="s">
        <v>100</v>
      </c>
      <c r="J1085" s="1790" t="s">
        <v>95</v>
      </c>
      <c r="K1085" s="221" t="s">
        <v>1712</v>
      </c>
      <c r="L1085" s="225"/>
      <c r="M1085" s="397"/>
      <c r="N1085" s="397"/>
      <c r="O1085" s="225"/>
      <c r="P1085" s="2159">
        <f t="shared" si="90"/>
        <v>0</v>
      </c>
      <c r="Q1085" s="297"/>
      <c r="R1085" s="298"/>
      <c r="S1085" s="298"/>
      <c r="T1085" s="298"/>
      <c r="U1085" s="298">
        <v>2</v>
      </c>
      <c r="V1085" s="298"/>
      <c r="W1085" s="299"/>
      <c r="X1085" s="122"/>
      <c r="Y1085" s="122"/>
      <c r="Z1085" s="63"/>
      <c r="AA1085" s="46"/>
      <c r="AB1085" s="46"/>
      <c r="AC1085" s="46" t="str">
        <f t="shared" si="94"/>
        <v/>
      </c>
      <c r="AD1085" s="46"/>
      <c r="AE1085" s="46"/>
      <c r="AF1085" s="2111">
        <f t="shared" si="91"/>
        <v>0</v>
      </c>
      <c r="AG1085" s="2111">
        <f t="shared" si="92"/>
        <v>0</v>
      </c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  <c r="BP1085" s="46"/>
      <c r="BQ1085" s="46"/>
      <c r="BR1085" s="46"/>
      <c r="BS1085" s="46"/>
      <c r="BT1085" s="46"/>
      <c r="BU1085" s="46"/>
      <c r="BV1085" s="46"/>
      <c r="BW1085" s="46"/>
      <c r="BX1085" s="46"/>
      <c r="BY1085" s="46"/>
      <c r="BZ1085" s="46"/>
      <c r="CA1085" s="46"/>
      <c r="CB1085" s="46"/>
      <c r="CC1085" s="46"/>
      <c r="CD1085" s="46"/>
      <c r="CE1085" s="46"/>
      <c r="CF1085" s="46"/>
      <c r="CG1085" s="46"/>
      <c r="CH1085" s="46"/>
      <c r="CI1085" s="46"/>
      <c r="CJ1085" s="46"/>
      <c r="CK1085" s="46"/>
      <c r="CL1085" s="46"/>
      <c r="CM1085" s="46"/>
      <c r="CN1085" s="46"/>
      <c r="CO1085" s="46"/>
      <c r="CP1085" s="46"/>
      <c r="CQ1085" s="46"/>
      <c r="CR1085" s="46"/>
      <c r="CS1085" s="46"/>
      <c r="CT1085" s="46"/>
      <c r="CU1085" s="46"/>
      <c r="CV1085" s="46"/>
      <c r="CW1085" s="46"/>
      <c r="CX1085" s="46"/>
      <c r="CY1085" s="46"/>
      <c r="CZ1085" s="46"/>
      <c r="DA1085" s="46"/>
      <c r="DB1085" s="46"/>
      <c r="DC1085" s="46"/>
      <c r="DD1085" s="46"/>
      <c r="DE1085" s="46"/>
      <c r="DF1085" s="46"/>
      <c r="DG1085" s="46"/>
      <c r="DH1085" s="46"/>
      <c r="DI1085" s="46"/>
      <c r="DJ1085" s="46"/>
      <c r="DK1085" s="46"/>
      <c r="DL1085" s="46"/>
      <c r="DM1085" s="46"/>
      <c r="DN1085" s="46"/>
      <c r="DO1085" s="46"/>
      <c r="DP1085" s="46"/>
      <c r="DQ1085" s="46"/>
      <c r="DR1085" s="46"/>
      <c r="DS1085" s="46"/>
      <c r="DT1085" s="46"/>
      <c r="DU1085" s="46"/>
      <c r="DV1085" s="46"/>
      <c r="DW1085" s="46"/>
      <c r="DX1085" s="46"/>
      <c r="DY1085" s="46"/>
      <c r="DZ1085" s="46"/>
      <c r="EA1085" s="46"/>
      <c r="EB1085" s="46"/>
      <c r="EC1085" s="46"/>
      <c r="ED1085" s="46"/>
      <c r="EE1085" s="46"/>
      <c r="EF1085" s="46"/>
      <c r="EG1085" s="46"/>
      <c r="EH1085" s="46"/>
      <c r="EI1085" s="46"/>
      <c r="EJ1085" s="46"/>
      <c r="EK1085" s="46"/>
      <c r="EL1085" s="46"/>
      <c r="EM1085" s="46"/>
      <c r="EN1085" s="46"/>
      <c r="EO1085" s="46"/>
      <c r="EP1085" s="46"/>
      <c r="EQ1085" s="46"/>
      <c r="ER1085" s="46"/>
      <c r="ES1085" s="46"/>
      <c r="ET1085" s="46"/>
      <c r="EU1085" s="46"/>
      <c r="EV1085" s="46"/>
      <c r="EW1085" s="46"/>
      <c r="EX1085" s="46"/>
      <c r="EY1085" s="46"/>
      <c r="EZ1085" s="46"/>
      <c r="FA1085" s="46"/>
      <c r="FB1085" s="46"/>
      <c r="FC1085" s="46"/>
      <c r="FD1085" s="46"/>
      <c r="FE1085" s="46"/>
      <c r="FF1085" s="46"/>
      <c r="FG1085" s="46"/>
      <c r="FH1085" s="46"/>
      <c r="FI1085" s="46"/>
      <c r="FJ1085" s="46"/>
      <c r="FK1085" s="46"/>
      <c r="FL1085" s="46"/>
      <c r="FM1085" s="46"/>
      <c r="FN1085" s="46"/>
      <c r="FO1085" s="46"/>
      <c r="FP1085" s="46"/>
      <c r="FQ1085" s="46"/>
      <c r="FR1085" s="46"/>
      <c r="FS1085" s="46"/>
      <c r="FT1085" s="46"/>
      <c r="FU1085" s="46"/>
      <c r="FV1085" s="46"/>
      <c r="FW1085" s="46"/>
      <c r="FX1085" s="46"/>
      <c r="FY1085" s="46"/>
      <c r="FZ1085" s="46"/>
      <c r="GA1085" s="46"/>
      <c r="GB1085" s="46"/>
      <c r="GC1085" s="46"/>
      <c r="GD1085" s="46"/>
      <c r="GE1085" s="46"/>
      <c r="GF1085" s="46"/>
      <c r="GG1085" s="46"/>
      <c r="GH1085" s="46"/>
      <c r="GI1085" s="46"/>
      <c r="GJ1085" s="46"/>
      <c r="GK1085" s="46"/>
      <c r="GL1085" s="46"/>
      <c r="GM1085" s="46"/>
      <c r="GN1085" s="46"/>
      <c r="GO1085" s="46"/>
      <c r="GP1085" s="46"/>
      <c r="GQ1085" s="46"/>
      <c r="GR1085" s="46"/>
      <c r="GS1085" s="46"/>
      <c r="GT1085" s="46"/>
      <c r="GU1085" s="46"/>
      <c r="GV1085" s="46"/>
      <c r="GW1085" s="46"/>
      <c r="GX1085" s="46"/>
      <c r="GY1085" s="46"/>
      <c r="GZ1085" s="46"/>
      <c r="HA1085" s="46"/>
      <c r="HB1085" s="46"/>
      <c r="HC1085" s="46"/>
      <c r="HD1085" s="46"/>
      <c r="HE1085" s="46"/>
      <c r="HF1085" s="46"/>
      <c r="HG1085" s="46"/>
      <c r="HH1085" s="46"/>
      <c r="HI1085" s="46"/>
      <c r="HJ1085" s="46"/>
      <c r="HK1085" s="46"/>
      <c r="HL1085" s="46"/>
      <c r="HM1085" s="46"/>
      <c r="HN1085" s="46"/>
      <c r="HO1085" s="46"/>
      <c r="HP1085" s="46"/>
      <c r="HQ1085" s="46"/>
      <c r="HR1085" s="46"/>
      <c r="HS1085" s="46"/>
      <c r="HT1085" s="46"/>
      <c r="HU1085" s="46"/>
      <c r="HV1085" s="46"/>
      <c r="HW1085" s="46"/>
      <c r="HX1085" s="46"/>
      <c r="HY1085" s="46"/>
      <c r="HZ1085" s="46"/>
      <c r="IA1085" s="46"/>
      <c r="IB1085" s="46"/>
      <c r="IC1085" s="46"/>
      <c r="ID1085" s="46"/>
      <c r="IE1085" s="46"/>
      <c r="IF1085" s="46"/>
      <c r="IG1085" s="46"/>
      <c r="IH1085" s="46"/>
      <c r="II1085" s="46"/>
      <c r="IJ1085" s="46"/>
      <c r="IK1085" s="46"/>
      <c r="IL1085" s="46"/>
      <c r="IM1085" s="46"/>
      <c r="IN1085" s="46"/>
      <c r="IO1085" s="46"/>
      <c r="IP1085" s="46"/>
      <c r="IQ1085" s="46"/>
      <c r="IR1085" s="46"/>
      <c r="IS1085" s="46"/>
      <c r="IT1085" s="46"/>
      <c r="IU1085" s="46"/>
      <c r="IV1085" s="46"/>
      <c r="IW1085" s="46"/>
      <c r="IX1085" s="46"/>
      <c r="IY1085" s="46"/>
      <c r="IZ1085" s="46"/>
      <c r="JA1085" s="46"/>
      <c r="JB1085" s="46"/>
      <c r="JC1085" s="46"/>
      <c r="JD1085" s="46"/>
      <c r="JE1085" s="46"/>
    </row>
    <row r="1086" spans="1:265" s="7" customFormat="1" ht="15" customHeight="1" thickBot="1" x14ac:dyDescent="0.25">
      <c r="A1086" s="790"/>
      <c r="B1086" s="73" t="s">
        <v>243</v>
      </c>
      <c r="C1086" s="113"/>
      <c r="D1086" s="884" t="s">
        <v>244</v>
      </c>
      <c r="E1086" s="905"/>
      <c r="F1086" s="437"/>
      <c r="G1086" s="438"/>
      <c r="H1086" s="184" t="s">
        <v>23</v>
      </c>
      <c r="I1086" s="184" t="s">
        <v>100</v>
      </c>
      <c r="J1086" s="1757" t="s">
        <v>1424</v>
      </c>
      <c r="K1086" s="225" t="s">
        <v>1507</v>
      </c>
      <c r="L1086" s="225"/>
      <c r="M1086" s="397"/>
      <c r="N1086" s="397"/>
      <c r="O1086" s="225"/>
      <c r="P1086" s="2159">
        <f t="shared" si="90"/>
        <v>0</v>
      </c>
      <c r="Q1086" s="297"/>
      <c r="R1086" s="298"/>
      <c r="S1086" s="298"/>
      <c r="T1086" s="298"/>
      <c r="U1086" s="298"/>
      <c r="V1086" s="298"/>
      <c r="W1086" s="299">
        <v>2</v>
      </c>
      <c r="X1086" s="122"/>
      <c r="Y1086" s="122"/>
      <c r="Z1086" s="63"/>
      <c r="AA1086" s="46"/>
      <c r="AB1086" s="46"/>
      <c r="AC1086" s="46" t="str">
        <f t="shared" si="94"/>
        <v/>
      </c>
      <c r="AD1086" s="46"/>
      <c r="AE1086" s="46"/>
      <c r="AF1086" s="2111">
        <f t="shared" si="91"/>
        <v>0</v>
      </c>
      <c r="AG1086" s="2111">
        <f t="shared" si="92"/>
        <v>2</v>
      </c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  <c r="BP1086" s="46"/>
      <c r="BQ1086" s="46"/>
      <c r="BR1086" s="46"/>
      <c r="BS1086" s="46"/>
      <c r="BT1086" s="46"/>
      <c r="BU1086" s="46"/>
      <c r="BV1086" s="46"/>
      <c r="BW1086" s="46"/>
      <c r="BX1086" s="46"/>
      <c r="BY1086" s="46"/>
      <c r="BZ1086" s="46"/>
      <c r="CA1086" s="46"/>
      <c r="CB1086" s="46"/>
      <c r="CC1086" s="46"/>
      <c r="CD1086" s="46"/>
      <c r="CE1086" s="46"/>
      <c r="CF1086" s="46"/>
      <c r="CG1086" s="46"/>
      <c r="CH1086" s="46"/>
      <c r="CI1086" s="46"/>
      <c r="CJ1086" s="46"/>
      <c r="CK1086" s="46"/>
      <c r="CL1086" s="46"/>
      <c r="CM1086" s="46"/>
      <c r="CN1086" s="46"/>
      <c r="CO1086" s="46"/>
      <c r="CP1086" s="46"/>
      <c r="CQ1086" s="46"/>
      <c r="CR1086" s="46"/>
      <c r="CS1086" s="46"/>
      <c r="CT1086" s="46"/>
      <c r="CU1086" s="46"/>
      <c r="CV1086" s="46"/>
      <c r="CW1086" s="46"/>
      <c r="CX1086" s="46"/>
      <c r="CY1086" s="46"/>
      <c r="CZ1086" s="46"/>
      <c r="DA1086" s="46"/>
      <c r="DB1086" s="46"/>
      <c r="DC1086" s="46"/>
      <c r="DD1086" s="46"/>
      <c r="DE1086" s="46"/>
      <c r="DF1086" s="46"/>
      <c r="DG1086" s="46"/>
      <c r="DH1086" s="46"/>
      <c r="DI1086" s="46"/>
      <c r="DJ1086" s="46"/>
      <c r="DK1086" s="46"/>
      <c r="DL1086" s="46"/>
      <c r="DM1086" s="46"/>
      <c r="DN1086" s="46"/>
      <c r="DO1086" s="46"/>
      <c r="DP1086" s="46"/>
      <c r="DQ1086" s="46"/>
      <c r="DR1086" s="46"/>
      <c r="DS1086" s="46"/>
      <c r="DT1086" s="46"/>
      <c r="DU1086" s="46"/>
      <c r="DV1086" s="46"/>
      <c r="DW1086" s="46"/>
      <c r="DX1086" s="46"/>
      <c r="DY1086" s="46"/>
      <c r="DZ1086" s="46"/>
      <c r="EA1086" s="46"/>
      <c r="EB1086" s="46"/>
      <c r="EC1086" s="46"/>
      <c r="ED1086" s="46"/>
      <c r="EE1086" s="46"/>
      <c r="EF1086" s="46"/>
      <c r="EG1086" s="46"/>
      <c r="EH1086" s="46"/>
      <c r="EI1086" s="46"/>
      <c r="EJ1086" s="46"/>
      <c r="EK1086" s="46"/>
      <c r="EL1086" s="46"/>
      <c r="EM1086" s="46"/>
      <c r="EN1086" s="46"/>
      <c r="EO1086" s="46"/>
      <c r="EP1086" s="46"/>
      <c r="EQ1086" s="46"/>
      <c r="ER1086" s="46"/>
      <c r="ES1086" s="46"/>
      <c r="ET1086" s="46"/>
      <c r="EU1086" s="46"/>
      <c r="EV1086" s="46"/>
      <c r="EW1086" s="46"/>
      <c r="EX1086" s="46"/>
      <c r="EY1086" s="46"/>
      <c r="EZ1086" s="46"/>
      <c r="FA1086" s="46"/>
      <c r="FB1086" s="46"/>
      <c r="FC1086" s="46"/>
      <c r="FD1086" s="46"/>
      <c r="FE1086" s="46"/>
      <c r="FF1086" s="46"/>
      <c r="FG1086" s="46"/>
      <c r="FH1086" s="46"/>
      <c r="FI1086" s="46"/>
      <c r="FJ1086" s="46"/>
      <c r="FK1086" s="46"/>
      <c r="FL1086" s="46"/>
      <c r="FM1086" s="46"/>
      <c r="FN1086" s="46"/>
      <c r="FO1086" s="46"/>
      <c r="FP1086" s="46"/>
      <c r="FQ1086" s="46"/>
      <c r="FR1086" s="46"/>
      <c r="FS1086" s="46"/>
      <c r="FT1086" s="46"/>
      <c r="FU1086" s="46"/>
      <c r="FV1086" s="46"/>
      <c r="FW1086" s="46"/>
      <c r="FX1086" s="46"/>
      <c r="FY1086" s="46"/>
      <c r="FZ1086" s="46"/>
      <c r="GA1086" s="46"/>
      <c r="GB1086" s="46"/>
      <c r="GC1086" s="46"/>
      <c r="GD1086" s="46"/>
      <c r="GE1086" s="46"/>
      <c r="GF1086" s="46"/>
      <c r="GG1086" s="46"/>
      <c r="GH1086" s="46"/>
      <c r="GI1086" s="46"/>
      <c r="GJ1086" s="46"/>
      <c r="GK1086" s="46"/>
      <c r="GL1086" s="46"/>
      <c r="GM1086" s="46"/>
      <c r="GN1086" s="46"/>
      <c r="GO1086" s="46"/>
      <c r="GP1086" s="46"/>
      <c r="GQ1086" s="46"/>
      <c r="GR1086" s="46"/>
      <c r="GS1086" s="46"/>
      <c r="GT1086" s="46"/>
      <c r="GU1086" s="46"/>
      <c r="GV1086" s="46"/>
      <c r="GW1086" s="46"/>
      <c r="GX1086" s="46"/>
      <c r="GY1086" s="46"/>
      <c r="GZ1086" s="46"/>
      <c r="HA1086" s="46"/>
      <c r="HB1086" s="46"/>
      <c r="HC1086" s="46"/>
      <c r="HD1086" s="46"/>
      <c r="HE1086" s="46"/>
      <c r="HF1086" s="46"/>
      <c r="HG1086" s="46"/>
      <c r="HH1086" s="46"/>
      <c r="HI1086" s="46"/>
      <c r="HJ1086" s="46"/>
      <c r="HK1086" s="46"/>
      <c r="HL1086" s="46"/>
      <c r="HM1086" s="46"/>
      <c r="HN1086" s="46"/>
      <c r="HO1086" s="46"/>
      <c r="HP1086" s="46"/>
      <c r="HQ1086" s="46"/>
      <c r="HR1086" s="46"/>
      <c r="HS1086" s="46"/>
      <c r="HT1086" s="46"/>
      <c r="HU1086" s="46"/>
      <c r="HV1086" s="46"/>
      <c r="HW1086" s="46"/>
      <c r="HX1086" s="46"/>
      <c r="HY1086" s="46"/>
      <c r="HZ1086" s="46"/>
      <c r="IA1086" s="46"/>
      <c r="IB1086" s="46"/>
      <c r="IC1086" s="46"/>
      <c r="ID1086" s="46"/>
      <c r="IE1086" s="46"/>
      <c r="IF1086" s="46"/>
      <c r="IG1086" s="46"/>
      <c r="IH1086" s="46"/>
      <c r="II1086" s="46"/>
      <c r="IJ1086" s="46"/>
      <c r="IK1086" s="46"/>
      <c r="IL1086" s="46"/>
      <c r="IM1086" s="46"/>
      <c r="IN1086" s="46"/>
      <c r="IO1086" s="46"/>
      <c r="IP1086" s="46"/>
      <c r="IQ1086" s="46"/>
      <c r="IR1086" s="46"/>
      <c r="IS1086" s="46"/>
      <c r="IT1086" s="46"/>
      <c r="IU1086" s="46"/>
      <c r="IV1086" s="46"/>
      <c r="IW1086" s="46"/>
      <c r="IX1086" s="46"/>
      <c r="IY1086" s="46"/>
      <c r="IZ1086" s="46"/>
      <c r="JA1086" s="46"/>
      <c r="JB1086" s="46"/>
      <c r="JC1086" s="46"/>
      <c r="JD1086" s="46"/>
      <c r="JE1086" s="46"/>
    </row>
    <row r="1087" spans="1:265" s="7" customFormat="1" ht="15" customHeight="1" thickBot="1" x14ac:dyDescent="0.25">
      <c r="A1087" s="275"/>
      <c r="B1087" s="92" t="s">
        <v>243</v>
      </c>
      <c r="C1087" s="115"/>
      <c r="D1087" s="886" t="s">
        <v>244</v>
      </c>
      <c r="E1087" s="906"/>
      <c r="F1087" s="439"/>
      <c r="G1087" s="440"/>
      <c r="H1087" s="203" t="s">
        <v>23</v>
      </c>
      <c r="I1087" s="203" t="s">
        <v>100</v>
      </c>
      <c r="J1087" s="1774" t="s">
        <v>1425</v>
      </c>
      <c r="K1087" s="226" t="s">
        <v>1646</v>
      </c>
      <c r="L1087" s="226"/>
      <c r="M1087" s="524"/>
      <c r="N1087" s="524"/>
      <c r="O1087" s="226"/>
      <c r="P1087" s="2159">
        <f t="shared" si="90"/>
        <v>0</v>
      </c>
      <c r="Q1087" s="300"/>
      <c r="R1087" s="301"/>
      <c r="S1087" s="301"/>
      <c r="T1087" s="301">
        <v>22</v>
      </c>
      <c r="U1087" s="301"/>
      <c r="V1087" s="301"/>
      <c r="W1087" s="302"/>
      <c r="X1087" s="124">
        <f>SUM(Q1080:W1087)</f>
        <v>40</v>
      </c>
      <c r="Y1087" s="124">
        <f>X1087</f>
        <v>40</v>
      </c>
      <c r="Z1087" s="63"/>
      <c r="AA1087" s="46"/>
      <c r="AB1087" s="46"/>
      <c r="AC1087" s="46" t="str">
        <f t="shared" si="94"/>
        <v/>
      </c>
      <c r="AD1087" s="46" t="s">
        <v>2078</v>
      </c>
      <c r="AE1087" s="46"/>
      <c r="AF1087" s="2111">
        <f t="shared" si="91"/>
        <v>0</v>
      </c>
      <c r="AG1087" s="2111">
        <f t="shared" si="92"/>
        <v>0</v>
      </c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  <c r="BP1087" s="46"/>
      <c r="BQ1087" s="46"/>
      <c r="BR1087" s="46"/>
      <c r="BS1087" s="46"/>
      <c r="BT1087" s="46"/>
      <c r="BU1087" s="46"/>
      <c r="BV1087" s="46"/>
      <c r="BW1087" s="46"/>
      <c r="BX1087" s="46"/>
      <c r="BY1087" s="46"/>
      <c r="BZ1087" s="46"/>
      <c r="CA1087" s="46"/>
      <c r="CB1087" s="46"/>
      <c r="CC1087" s="46"/>
      <c r="CD1087" s="46"/>
      <c r="CE1087" s="46"/>
      <c r="CF1087" s="46"/>
      <c r="CG1087" s="46"/>
      <c r="CH1087" s="46"/>
      <c r="CI1087" s="46"/>
      <c r="CJ1087" s="46"/>
      <c r="CK1087" s="46"/>
      <c r="CL1087" s="46"/>
      <c r="CM1087" s="46"/>
      <c r="CN1087" s="46"/>
      <c r="CO1087" s="46"/>
      <c r="CP1087" s="46"/>
      <c r="CQ1087" s="46"/>
      <c r="CR1087" s="46"/>
      <c r="CS1087" s="46"/>
      <c r="CT1087" s="46"/>
      <c r="CU1087" s="46"/>
      <c r="CV1087" s="46"/>
      <c r="CW1087" s="46"/>
      <c r="CX1087" s="46"/>
      <c r="CY1087" s="46"/>
      <c r="CZ1087" s="46"/>
      <c r="DA1087" s="46"/>
      <c r="DB1087" s="46"/>
      <c r="DC1087" s="46"/>
      <c r="DD1087" s="46"/>
      <c r="DE1087" s="46"/>
      <c r="DF1087" s="46"/>
      <c r="DG1087" s="46"/>
      <c r="DH1087" s="46"/>
      <c r="DI1087" s="46"/>
      <c r="DJ1087" s="46"/>
      <c r="DK1087" s="46"/>
      <c r="DL1087" s="46"/>
      <c r="DM1087" s="46"/>
      <c r="DN1087" s="46"/>
      <c r="DO1087" s="46"/>
      <c r="DP1087" s="46"/>
      <c r="DQ1087" s="46"/>
      <c r="DR1087" s="46"/>
      <c r="DS1087" s="46"/>
      <c r="DT1087" s="46"/>
      <c r="DU1087" s="46"/>
      <c r="DV1087" s="46"/>
      <c r="DW1087" s="46"/>
      <c r="DX1087" s="46"/>
      <c r="DY1087" s="46"/>
      <c r="DZ1087" s="46"/>
      <c r="EA1087" s="46"/>
      <c r="EB1087" s="46"/>
      <c r="EC1087" s="46"/>
      <c r="ED1087" s="46"/>
      <c r="EE1087" s="46"/>
      <c r="EF1087" s="46"/>
      <c r="EG1087" s="46"/>
      <c r="EH1087" s="46"/>
      <c r="EI1087" s="46"/>
      <c r="EJ1087" s="46"/>
      <c r="EK1087" s="46"/>
      <c r="EL1087" s="46"/>
      <c r="EM1087" s="46"/>
      <c r="EN1087" s="46"/>
      <c r="EO1087" s="46"/>
      <c r="EP1087" s="46"/>
      <c r="EQ1087" s="46"/>
      <c r="ER1087" s="46"/>
      <c r="ES1087" s="46"/>
      <c r="ET1087" s="46"/>
      <c r="EU1087" s="46"/>
      <c r="EV1087" s="46"/>
      <c r="EW1087" s="46"/>
      <c r="EX1087" s="46"/>
      <c r="EY1087" s="46"/>
      <c r="EZ1087" s="46"/>
      <c r="FA1087" s="46"/>
      <c r="FB1087" s="46"/>
      <c r="FC1087" s="46"/>
      <c r="FD1087" s="46"/>
      <c r="FE1087" s="46"/>
      <c r="FF1087" s="46"/>
      <c r="FG1087" s="46"/>
      <c r="FH1087" s="46"/>
      <c r="FI1087" s="46"/>
      <c r="FJ1087" s="46"/>
      <c r="FK1087" s="46"/>
      <c r="FL1087" s="46"/>
      <c r="FM1087" s="46"/>
      <c r="FN1087" s="46"/>
      <c r="FO1087" s="46"/>
      <c r="FP1087" s="46"/>
      <c r="FQ1087" s="46"/>
      <c r="FR1087" s="46"/>
      <c r="FS1087" s="46"/>
      <c r="FT1087" s="46"/>
      <c r="FU1087" s="46"/>
      <c r="FV1087" s="46"/>
      <c r="FW1087" s="46"/>
      <c r="FX1087" s="46"/>
      <c r="FY1087" s="46"/>
      <c r="FZ1087" s="46"/>
      <c r="GA1087" s="46"/>
      <c r="GB1087" s="46"/>
      <c r="GC1087" s="46"/>
      <c r="GD1087" s="46"/>
      <c r="GE1087" s="46"/>
      <c r="GF1087" s="46"/>
      <c r="GG1087" s="46"/>
      <c r="GH1087" s="46"/>
      <c r="GI1087" s="46"/>
      <c r="GJ1087" s="46"/>
      <c r="GK1087" s="46"/>
      <c r="GL1087" s="46"/>
      <c r="GM1087" s="46"/>
      <c r="GN1087" s="46"/>
      <c r="GO1087" s="46"/>
      <c r="GP1087" s="46"/>
      <c r="GQ1087" s="46"/>
      <c r="GR1087" s="46"/>
      <c r="GS1087" s="46"/>
      <c r="GT1087" s="46"/>
      <c r="GU1087" s="46"/>
      <c r="GV1087" s="46"/>
      <c r="GW1087" s="46"/>
      <c r="GX1087" s="46"/>
      <c r="GY1087" s="46"/>
      <c r="GZ1087" s="46"/>
      <c r="HA1087" s="46"/>
      <c r="HB1087" s="46"/>
      <c r="HC1087" s="46"/>
      <c r="HD1087" s="46"/>
      <c r="HE1087" s="46"/>
      <c r="HF1087" s="46"/>
      <c r="HG1087" s="46"/>
      <c r="HH1087" s="46"/>
      <c r="HI1087" s="46"/>
      <c r="HJ1087" s="46"/>
      <c r="HK1087" s="46"/>
      <c r="HL1087" s="46"/>
      <c r="HM1087" s="46"/>
      <c r="HN1087" s="46"/>
      <c r="HO1087" s="46"/>
      <c r="HP1087" s="46"/>
      <c r="HQ1087" s="46"/>
      <c r="HR1087" s="46"/>
      <c r="HS1087" s="46"/>
      <c r="HT1087" s="46"/>
      <c r="HU1087" s="46"/>
      <c r="HV1087" s="46"/>
      <c r="HW1087" s="46"/>
      <c r="HX1087" s="46"/>
      <c r="HY1087" s="46"/>
      <c r="HZ1087" s="46"/>
      <c r="IA1087" s="46"/>
      <c r="IB1087" s="46"/>
      <c r="IC1087" s="46"/>
      <c r="ID1087" s="46"/>
      <c r="IE1087" s="46"/>
      <c r="IF1087" s="46"/>
      <c r="IG1087" s="46"/>
      <c r="IH1087" s="46"/>
      <c r="II1087" s="46"/>
      <c r="IJ1087" s="46"/>
      <c r="IK1087" s="46"/>
      <c r="IL1087" s="46"/>
      <c r="IM1087" s="46"/>
      <c r="IN1087" s="46"/>
      <c r="IO1087" s="46"/>
      <c r="IP1087" s="46"/>
      <c r="IQ1087" s="46"/>
      <c r="IR1087" s="46"/>
      <c r="IS1087" s="46"/>
      <c r="IT1087" s="46"/>
      <c r="IU1087" s="46"/>
      <c r="IV1087" s="46"/>
      <c r="IW1087" s="46"/>
      <c r="IX1087" s="46"/>
      <c r="IY1087" s="46"/>
      <c r="IZ1087" s="46"/>
      <c r="JA1087" s="46"/>
      <c r="JB1087" s="46"/>
      <c r="JC1087" s="46"/>
      <c r="JD1087" s="46"/>
      <c r="JE1087" s="46"/>
    </row>
    <row r="1088" spans="1:265" s="7" customFormat="1" ht="15" customHeight="1" thickBot="1" x14ac:dyDescent="0.25">
      <c r="A1088" s="790">
        <f>+A1080+1</f>
        <v>114</v>
      </c>
      <c r="B1088" s="633" t="s">
        <v>459</v>
      </c>
      <c r="C1088" s="113" t="s">
        <v>35</v>
      </c>
      <c r="D1088" s="902" t="s">
        <v>484</v>
      </c>
      <c r="E1088" s="900" t="s">
        <v>490</v>
      </c>
      <c r="F1088" s="472" t="s">
        <v>505</v>
      </c>
      <c r="G1088" s="473" t="s">
        <v>831</v>
      </c>
      <c r="H1088" s="207" t="s">
        <v>509</v>
      </c>
      <c r="I1088" s="207" t="s">
        <v>511</v>
      </c>
      <c r="J1088" s="207"/>
      <c r="K1088" s="234" t="s">
        <v>1142</v>
      </c>
      <c r="L1088" s="234" t="s">
        <v>97</v>
      </c>
      <c r="M1088" s="398" t="s">
        <v>397</v>
      </c>
      <c r="N1088" s="398" t="s">
        <v>24</v>
      </c>
      <c r="O1088" s="234" t="s">
        <v>402</v>
      </c>
      <c r="P1088" s="2159">
        <f t="shared" si="90"/>
        <v>4</v>
      </c>
      <c r="Q1088" s="294">
        <v>4</v>
      </c>
      <c r="R1088" s="295"/>
      <c r="S1088" s="295"/>
      <c r="T1088" s="295"/>
      <c r="U1088" s="295"/>
      <c r="V1088" s="295"/>
      <c r="W1088" s="296"/>
      <c r="X1088" s="72"/>
      <c r="Y1088" s="72"/>
      <c r="Z1088" s="63" t="str">
        <f>C1088</f>
        <v>TC</v>
      </c>
      <c r="AA1088" s="46" t="s">
        <v>877</v>
      </c>
      <c r="AB1088" s="46" t="s">
        <v>881</v>
      </c>
      <c r="AC1088" s="46">
        <f t="shared" si="94"/>
        <v>20</v>
      </c>
      <c r="AD1088" s="46"/>
      <c r="AE1088" s="46"/>
      <c r="AF1088" s="2111">
        <f t="shared" si="91"/>
        <v>4</v>
      </c>
      <c r="AG1088" s="2111">
        <f t="shared" si="92"/>
        <v>0</v>
      </c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  <c r="BP1088" s="46"/>
      <c r="BQ1088" s="46"/>
      <c r="BR1088" s="46"/>
      <c r="BS1088" s="46"/>
      <c r="BT1088" s="46"/>
      <c r="BU1088" s="46"/>
      <c r="BV1088" s="46"/>
      <c r="BW1088" s="46"/>
      <c r="BX1088" s="46"/>
      <c r="BY1088" s="46"/>
      <c r="BZ1088" s="46"/>
      <c r="CA1088" s="46"/>
      <c r="CB1088" s="46"/>
      <c r="CC1088" s="46"/>
      <c r="CD1088" s="46"/>
      <c r="CE1088" s="46"/>
      <c r="CF1088" s="46"/>
      <c r="CG1088" s="46"/>
      <c r="CH1088" s="46"/>
      <c r="CI1088" s="46"/>
      <c r="CJ1088" s="46"/>
      <c r="CK1088" s="46"/>
      <c r="CL1088" s="46"/>
      <c r="CM1088" s="46"/>
      <c r="CN1088" s="46"/>
      <c r="CO1088" s="46"/>
      <c r="CP1088" s="46"/>
      <c r="CQ1088" s="46"/>
      <c r="CR1088" s="46"/>
      <c r="CS1088" s="46"/>
      <c r="CT1088" s="46"/>
      <c r="CU1088" s="46"/>
      <c r="CV1088" s="46"/>
      <c r="CW1088" s="46"/>
      <c r="CX1088" s="46"/>
      <c r="CY1088" s="46"/>
      <c r="CZ1088" s="46"/>
      <c r="DA1088" s="46"/>
      <c r="DB1088" s="46"/>
      <c r="DC1088" s="46"/>
      <c r="DD1088" s="46"/>
      <c r="DE1088" s="46"/>
      <c r="DF1088" s="46"/>
      <c r="DG1088" s="46"/>
      <c r="DH1088" s="46"/>
      <c r="DI1088" s="46"/>
      <c r="DJ1088" s="46"/>
      <c r="DK1088" s="46"/>
      <c r="DL1088" s="46"/>
      <c r="DM1088" s="46"/>
      <c r="DN1088" s="46"/>
      <c r="DO1088" s="46"/>
      <c r="DP1088" s="46"/>
      <c r="DQ1088" s="46"/>
      <c r="DR1088" s="46"/>
      <c r="DS1088" s="46"/>
      <c r="DT1088" s="46"/>
      <c r="DU1088" s="46"/>
      <c r="DV1088" s="46"/>
      <c r="DW1088" s="46"/>
      <c r="DX1088" s="46"/>
      <c r="DY1088" s="46"/>
      <c r="DZ1088" s="46"/>
      <c r="EA1088" s="46"/>
      <c r="EB1088" s="46"/>
      <c r="EC1088" s="46"/>
      <c r="ED1088" s="46"/>
      <c r="EE1088" s="46"/>
      <c r="EF1088" s="46"/>
      <c r="EG1088" s="46"/>
      <c r="EH1088" s="46"/>
      <c r="EI1088" s="46"/>
      <c r="EJ1088" s="46"/>
      <c r="EK1088" s="46"/>
      <c r="EL1088" s="46"/>
      <c r="EM1088" s="46"/>
      <c r="EN1088" s="46"/>
      <c r="EO1088" s="46"/>
      <c r="EP1088" s="46"/>
      <c r="EQ1088" s="46"/>
      <c r="ER1088" s="46"/>
      <c r="ES1088" s="46"/>
      <c r="ET1088" s="46"/>
      <c r="EU1088" s="46"/>
      <c r="EV1088" s="46"/>
      <c r="EW1088" s="46"/>
      <c r="EX1088" s="46"/>
      <c r="EY1088" s="46"/>
      <c r="EZ1088" s="46"/>
      <c r="FA1088" s="46"/>
      <c r="FB1088" s="46"/>
      <c r="FC1088" s="46"/>
      <c r="FD1088" s="46"/>
      <c r="FE1088" s="46"/>
      <c r="FF1088" s="46"/>
      <c r="FG1088" s="46"/>
      <c r="FH1088" s="46"/>
      <c r="FI1088" s="46"/>
      <c r="FJ1088" s="46"/>
      <c r="FK1088" s="46"/>
      <c r="FL1088" s="46"/>
      <c r="FM1088" s="46"/>
      <c r="FN1088" s="46"/>
      <c r="FO1088" s="46"/>
      <c r="FP1088" s="46"/>
      <c r="FQ1088" s="46"/>
      <c r="FR1088" s="46"/>
      <c r="FS1088" s="46"/>
      <c r="FT1088" s="46"/>
      <c r="FU1088" s="46"/>
      <c r="FV1088" s="46"/>
      <c r="FW1088" s="46"/>
      <c r="FX1088" s="46"/>
      <c r="FY1088" s="46"/>
      <c r="FZ1088" s="46"/>
      <c r="GA1088" s="46"/>
      <c r="GB1088" s="46"/>
      <c r="GC1088" s="46"/>
      <c r="GD1088" s="46"/>
      <c r="GE1088" s="46"/>
      <c r="GF1088" s="46"/>
      <c r="GG1088" s="46"/>
      <c r="GH1088" s="46"/>
      <c r="GI1088" s="46"/>
      <c r="GJ1088" s="46"/>
      <c r="GK1088" s="46"/>
      <c r="GL1088" s="46"/>
      <c r="GM1088" s="46"/>
      <c r="GN1088" s="46"/>
      <c r="GO1088" s="46"/>
      <c r="GP1088" s="46"/>
      <c r="GQ1088" s="46"/>
      <c r="GR1088" s="46"/>
      <c r="GS1088" s="46"/>
      <c r="GT1088" s="46"/>
      <c r="GU1088" s="46"/>
      <c r="GV1088" s="46"/>
      <c r="GW1088" s="46"/>
      <c r="GX1088" s="46"/>
      <c r="GY1088" s="46"/>
      <c r="GZ1088" s="46"/>
      <c r="HA1088" s="46"/>
      <c r="HB1088" s="46"/>
      <c r="HC1088" s="46"/>
      <c r="HD1088" s="46"/>
      <c r="HE1088" s="46"/>
      <c r="HF1088" s="46"/>
      <c r="HG1088" s="46"/>
      <c r="HH1088" s="46"/>
      <c r="HI1088" s="46"/>
      <c r="HJ1088" s="46"/>
      <c r="HK1088" s="46"/>
      <c r="HL1088" s="46"/>
      <c r="HM1088" s="46"/>
      <c r="HN1088" s="46"/>
      <c r="HO1088" s="46"/>
      <c r="HP1088" s="46"/>
      <c r="HQ1088" s="46"/>
      <c r="HR1088" s="46"/>
      <c r="HS1088" s="46"/>
      <c r="HT1088" s="46"/>
      <c r="HU1088" s="46"/>
      <c r="HV1088" s="46"/>
      <c r="HW1088" s="46"/>
      <c r="HX1088" s="46"/>
      <c r="HY1088" s="46"/>
      <c r="HZ1088" s="46"/>
      <c r="IA1088" s="46"/>
      <c r="IB1088" s="46"/>
      <c r="IC1088" s="46"/>
      <c r="ID1088" s="46"/>
      <c r="IE1088" s="46"/>
      <c r="IF1088" s="46"/>
      <c r="IG1088" s="46"/>
      <c r="IH1088" s="46"/>
      <c r="II1088" s="46"/>
      <c r="IJ1088" s="46"/>
      <c r="IK1088" s="46"/>
      <c r="IL1088" s="46"/>
      <c r="IM1088" s="46"/>
      <c r="IN1088" s="46"/>
      <c r="IO1088" s="46"/>
      <c r="IP1088" s="46"/>
      <c r="IQ1088" s="46"/>
      <c r="IR1088" s="46"/>
      <c r="IS1088" s="46"/>
      <c r="IT1088" s="46"/>
      <c r="IU1088" s="46"/>
      <c r="IV1088" s="46"/>
      <c r="IW1088" s="46"/>
      <c r="IX1088" s="46"/>
      <c r="IY1088" s="46"/>
      <c r="IZ1088" s="46"/>
      <c r="JA1088" s="46"/>
      <c r="JB1088" s="46"/>
      <c r="JC1088" s="46"/>
      <c r="JD1088" s="46"/>
      <c r="JE1088" s="46"/>
    </row>
    <row r="1089" spans="1:265" s="7" customFormat="1" ht="15" customHeight="1" thickBot="1" x14ac:dyDescent="0.25">
      <c r="A1089" s="790"/>
      <c r="B1089" s="73" t="s">
        <v>459</v>
      </c>
      <c r="C1089" s="113"/>
      <c r="D1089" s="892" t="s">
        <v>484</v>
      </c>
      <c r="E1089" s="900"/>
      <c r="F1089" s="472"/>
      <c r="G1089" s="473"/>
      <c r="H1089" s="208" t="s">
        <v>509</v>
      </c>
      <c r="I1089" s="208" t="s">
        <v>515</v>
      </c>
      <c r="J1089" s="208"/>
      <c r="K1089" s="235" t="s">
        <v>1166</v>
      </c>
      <c r="L1089" s="235" t="s">
        <v>97</v>
      </c>
      <c r="M1089" s="524" t="s">
        <v>392</v>
      </c>
      <c r="N1089" s="524" t="s">
        <v>24</v>
      </c>
      <c r="O1089" s="235" t="s">
        <v>348</v>
      </c>
      <c r="P1089" s="2159">
        <f t="shared" si="90"/>
        <v>2</v>
      </c>
      <c r="Q1089" s="300">
        <v>2</v>
      </c>
      <c r="R1089" s="301"/>
      <c r="S1089" s="301"/>
      <c r="T1089" s="301"/>
      <c r="U1089" s="301"/>
      <c r="V1089" s="301"/>
      <c r="W1089" s="302"/>
      <c r="X1089" s="72"/>
      <c r="Y1089" s="72"/>
      <c r="Z1089" s="63"/>
      <c r="AA1089" s="46"/>
      <c r="AB1089" s="46"/>
      <c r="AC1089" s="46" t="str">
        <f t="shared" si="94"/>
        <v/>
      </c>
      <c r="AD1089" s="46"/>
      <c r="AE1089" s="46"/>
      <c r="AF1089" s="2111">
        <f t="shared" si="91"/>
        <v>2</v>
      </c>
      <c r="AG1089" s="2111">
        <f t="shared" si="92"/>
        <v>0</v>
      </c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  <c r="BP1089" s="46"/>
      <c r="BQ1089" s="46"/>
      <c r="BR1089" s="46"/>
      <c r="BS1089" s="46"/>
      <c r="BT1089" s="46"/>
      <c r="BU1089" s="46"/>
      <c r="BV1089" s="46"/>
      <c r="BW1089" s="46"/>
      <c r="BX1089" s="46"/>
      <c r="BY1089" s="46"/>
      <c r="BZ1089" s="46"/>
      <c r="CA1089" s="46"/>
      <c r="CB1089" s="46"/>
      <c r="CC1089" s="46"/>
      <c r="CD1089" s="46"/>
      <c r="CE1089" s="46"/>
      <c r="CF1089" s="46"/>
      <c r="CG1089" s="46"/>
      <c r="CH1089" s="46"/>
      <c r="CI1089" s="46"/>
      <c r="CJ1089" s="46"/>
      <c r="CK1089" s="46"/>
      <c r="CL1089" s="46"/>
      <c r="CM1089" s="46"/>
      <c r="CN1089" s="46"/>
      <c r="CO1089" s="46"/>
      <c r="CP1089" s="46"/>
      <c r="CQ1089" s="46"/>
      <c r="CR1089" s="46"/>
      <c r="CS1089" s="46"/>
      <c r="CT1089" s="46"/>
      <c r="CU1089" s="46"/>
      <c r="CV1089" s="46"/>
      <c r="CW1089" s="46"/>
      <c r="CX1089" s="46"/>
      <c r="CY1089" s="46"/>
      <c r="CZ1089" s="46"/>
      <c r="DA1089" s="46"/>
      <c r="DB1089" s="46"/>
      <c r="DC1089" s="46"/>
      <c r="DD1089" s="46"/>
      <c r="DE1089" s="46"/>
      <c r="DF1089" s="46"/>
      <c r="DG1089" s="46"/>
      <c r="DH1089" s="46"/>
      <c r="DI1089" s="46"/>
      <c r="DJ1089" s="46"/>
      <c r="DK1089" s="46"/>
      <c r="DL1089" s="46"/>
      <c r="DM1089" s="46"/>
      <c r="DN1089" s="46"/>
      <c r="DO1089" s="46"/>
      <c r="DP1089" s="46"/>
      <c r="DQ1089" s="46"/>
      <c r="DR1089" s="46"/>
      <c r="DS1089" s="46"/>
      <c r="DT1089" s="46"/>
      <c r="DU1089" s="46"/>
      <c r="DV1089" s="46"/>
      <c r="DW1089" s="46"/>
      <c r="DX1089" s="46"/>
      <c r="DY1089" s="46"/>
      <c r="DZ1089" s="46"/>
      <c r="EA1089" s="46"/>
      <c r="EB1089" s="46"/>
      <c r="EC1089" s="46"/>
      <c r="ED1089" s="46"/>
      <c r="EE1089" s="46"/>
      <c r="EF1089" s="46"/>
      <c r="EG1089" s="46"/>
      <c r="EH1089" s="46"/>
      <c r="EI1089" s="46"/>
      <c r="EJ1089" s="46"/>
      <c r="EK1089" s="46"/>
      <c r="EL1089" s="46"/>
      <c r="EM1089" s="46"/>
      <c r="EN1089" s="46"/>
      <c r="EO1089" s="46"/>
      <c r="EP1089" s="46"/>
      <c r="EQ1089" s="46"/>
      <c r="ER1089" s="46"/>
      <c r="ES1089" s="46"/>
      <c r="ET1089" s="46"/>
      <c r="EU1089" s="46"/>
      <c r="EV1089" s="46"/>
      <c r="EW1089" s="46"/>
      <c r="EX1089" s="46"/>
      <c r="EY1089" s="46"/>
      <c r="EZ1089" s="46"/>
      <c r="FA1089" s="46"/>
      <c r="FB1089" s="46"/>
      <c r="FC1089" s="46"/>
      <c r="FD1089" s="46"/>
      <c r="FE1089" s="46"/>
      <c r="FF1089" s="46"/>
      <c r="FG1089" s="46"/>
      <c r="FH1089" s="46"/>
      <c r="FI1089" s="46"/>
      <c r="FJ1089" s="46"/>
      <c r="FK1089" s="46"/>
      <c r="FL1089" s="46"/>
      <c r="FM1089" s="46"/>
      <c r="FN1089" s="46"/>
      <c r="FO1089" s="46"/>
      <c r="FP1089" s="46"/>
      <c r="FQ1089" s="46"/>
      <c r="FR1089" s="46"/>
      <c r="FS1089" s="46"/>
      <c r="FT1089" s="46"/>
      <c r="FU1089" s="46"/>
      <c r="FV1089" s="46"/>
      <c r="FW1089" s="46"/>
      <c r="FX1089" s="46"/>
      <c r="FY1089" s="46"/>
      <c r="FZ1089" s="46"/>
      <c r="GA1089" s="46"/>
      <c r="GB1089" s="46"/>
      <c r="GC1089" s="46"/>
      <c r="GD1089" s="46"/>
      <c r="GE1089" s="46"/>
      <c r="GF1089" s="46"/>
      <c r="GG1089" s="46"/>
      <c r="GH1089" s="46"/>
      <c r="GI1089" s="46"/>
      <c r="GJ1089" s="46"/>
      <c r="GK1089" s="46"/>
      <c r="GL1089" s="46"/>
      <c r="GM1089" s="46"/>
      <c r="GN1089" s="46"/>
      <c r="GO1089" s="46"/>
      <c r="GP1089" s="46"/>
      <c r="GQ1089" s="46"/>
      <c r="GR1089" s="46"/>
      <c r="GS1089" s="46"/>
      <c r="GT1089" s="46"/>
      <c r="GU1089" s="46"/>
      <c r="GV1089" s="46"/>
      <c r="GW1089" s="46"/>
      <c r="GX1089" s="46"/>
      <c r="GY1089" s="46"/>
      <c r="GZ1089" s="46"/>
      <c r="HA1089" s="46"/>
      <c r="HB1089" s="46"/>
      <c r="HC1089" s="46"/>
      <c r="HD1089" s="46"/>
      <c r="HE1089" s="46"/>
      <c r="HF1089" s="46"/>
      <c r="HG1089" s="46"/>
      <c r="HH1089" s="46"/>
      <c r="HI1089" s="46"/>
      <c r="HJ1089" s="46"/>
      <c r="HK1089" s="46"/>
      <c r="HL1089" s="46"/>
      <c r="HM1089" s="46"/>
      <c r="HN1089" s="46"/>
      <c r="HO1089" s="46"/>
      <c r="HP1089" s="46"/>
      <c r="HQ1089" s="46"/>
      <c r="HR1089" s="46"/>
      <c r="HS1089" s="46"/>
      <c r="HT1089" s="46"/>
      <c r="HU1089" s="46"/>
      <c r="HV1089" s="46"/>
      <c r="HW1089" s="46"/>
      <c r="HX1089" s="46"/>
      <c r="HY1089" s="46"/>
      <c r="HZ1089" s="46"/>
      <c r="IA1089" s="46"/>
      <c r="IB1089" s="46"/>
      <c r="IC1089" s="46"/>
      <c r="ID1089" s="46"/>
      <c r="IE1089" s="46"/>
      <c r="IF1089" s="46"/>
      <c r="IG1089" s="46"/>
      <c r="IH1089" s="46"/>
      <c r="II1089" s="46"/>
      <c r="IJ1089" s="46"/>
      <c r="IK1089" s="46"/>
      <c r="IL1089" s="46"/>
      <c r="IM1089" s="46"/>
      <c r="IN1089" s="46"/>
      <c r="IO1089" s="46"/>
      <c r="IP1089" s="46"/>
      <c r="IQ1089" s="46"/>
      <c r="IR1089" s="46"/>
      <c r="IS1089" s="46"/>
      <c r="IT1089" s="46"/>
      <c r="IU1089" s="46"/>
      <c r="IV1089" s="46"/>
      <c r="IW1089" s="46"/>
      <c r="IX1089" s="46"/>
      <c r="IY1089" s="46"/>
      <c r="IZ1089" s="46"/>
      <c r="JA1089" s="46"/>
      <c r="JB1089" s="46"/>
      <c r="JC1089" s="46"/>
      <c r="JD1089" s="46"/>
      <c r="JE1089" s="46"/>
    </row>
    <row r="1090" spans="1:265" s="7" customFormat="1" ht="15" customHeight="1" thickBot="1" x14ac:dyDescent="0.25">
      <c r="A1090" s="790"/>
      <c r="B1090" s="73" t="s">
        <v>459</v>
      </c>
      <c r="C1090" s="113"/>
      <c r="D1090" s="892" t="s">
        <v>484</v>
      </c>
      <c r="E1090" s="900"/>
      <c r="F1090" s="472"/>
      <c r="G1090" s="473"/>
      <c r="H1090" s="186" t="s">
        <v>509</v>
      </c>
      <c r="I1090" s="186" t="s">
        <v>515</v>
      </c>
      <c r="J1090" s="186"/>
      <c r="K1090" s="229" t="s">
        <v>431</v>
      </c>
      <c r="L1090" s="229" t="s">
        <v>97</v>
      </c>
      <c r="M1090" s="397" t="s">
        <v>392</v>
      </c>
      <c r="N1090" s="397" t="s">
        <v>98</v>
      </c>
      <c r="O1090" s="229" t="s">
        <v>348</v>
      </c>
      <c r="P1090" s="2159">
        <f t="shared" si="90"/>
        <v>2</v>
      </c>
      <c r="Q1090" s="297">
        <v>2</v>
      </c>
      <c r="R1090" s="298"/>
      <c r="S1090" s="298"/>
      <c r="T1090" s="298"/>
      <c r="U1090" s="298"/>
      <c r="V1090" s="298"/>
      <c r="W1090" s="299"/>
      <c r="X1090" s="72"/>
      <c r="Y1090" s="72"/>
      <c r="Z1090" s="63"/>
      <c r="AA1090" s="46"/>
      <c r="AB1090" s="46"/>
      <c r="AC1090" s="46" t="str">
        <f t="shared" si="94"/>
        <v/>
      </c>
      <c r="AD1090" s="46"/>
      <c r="AE1090" s="46"/>
      <c r="AF1090" s="2111">
        <f t="shared" si="91"/>
        <v>2</v>
      </c>
      <c r="AG1090" s="2111">
        <f t="shared" si="92"/>
        <v>0</v>
      </c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  <c r="BP1090" s="46"/>
      <c r="BQ1090" s="46"/>
      <c r="BR1090" s="46"/>
      <c r="BS1090" s="46"/>
      <c r="BT1090" s="46"/>
      <c r="BU1090" s="46"/>
      <c r="BV1090" s="46"/>
      <c r="BW1090" s="46"/>
      <c r="BX1090" s="46"/>
      <c r="BY1090" s="46"/>
      <c r="BZ1090" s="46"/>
      <c r="CA1090" s="46"/>
      <c r="CB1090" s="46"/>
      <c r="CC1090" s="46"/>
      <c r="CD1090" s="46"/>
      <c r="CE1090" s="46"/>
      <c r="CF1090" s="46"/>
      <c r="CG1090" s="46"/>
      <c r="CH1090" s="46"/>
      <c r="CI1090" s="46"/>
      <c r="CJ1090" s="46"/>
      <c r="CK1090" s="46"/>
      <c r="CL1090" s="46"/>
      <c r="CM1090" s="46"/>
      <c r="CN1090" s="46"/>
      <c r="CO1090" s="46"/>
      <c r="CP1090" s="46"/>
      <c r="CQ1090" s="46"/>
      <c r="CR1090" s="46"/>
      <c r="CS1090" s="46"/>
      <c r="CT1090" s="46"/>
      <c r="CU1090" s="46"/>
      <c r="CV1090" s="46"/>
      <c r="CW1090" s="46"/>
      <c r="CX1090" s="46"/>
      <c r="CY1090" s="46"/>
      <c r="CZ1090" s="46"/>
      <c r="DA1090" s="46"/>
      <c r="DB1090" s="46"/>
      <c r="DC1090" s="46"/>
      <c r="DD1090" s="46"/>
      <c r="DE1090" s="46"/>
      <c r="DF1090" s="46"/>
      <c r="DG1090" s="46"/>
      <c r="DH1090" s="46"/>
      <c r="DI1090" s="46"/>
      <c r="DJ1090" s="46"/>
      <c r="DK1090" s="46"/>
      <c r="DL1090" s="46"/>
      <c r="DM1090" s="46"/>
      <c r="DN1090" s="46"/>
      <c r="DO1090" s="46"/>
      <c r="DP1090" s="46"/>
      <c r="DQ1090" s="46"/>
      <c r="DR1090" s="46"/>
      <c r="DS1090" s="46"/>
      <c r="DT1090" s="46"/>
      <c r="DU1090" s="46"/>
      <c r="DV1090" s="46"/>
      <c r="DW1090" s="46"/>
      <c r="DX1090" s="46"/>
      <c r="DY1090" s="46"/>
      <c r="DZ1090" s="46"/>
      <c r="EA1090" s="46"/>
      <c r="EB1090" s="46"/>
      <c r="EC1090" s="46"/>
      <c r="ED1090" s="46"/>
      <c r="EE1090" s="46"/>
      <c r="EF1090" s="46"/>
      <c r="EG1090" s="46"/>
      <c r="EH1090" s="46"/>
      <c r="EI1090" s="46"/>
      <c r="EJ1090" s="46"/>
      <c r="EK1090" s="46"/>
      <c r="EL1090" s="46"/>
      <c r="EM1090" s="46"/>
      <c r="EN1090" s="46"/>
      <c r="EO1090" s="46"/>
      <c r="EP1090" s="46"/>
      <c r="EQ1090" s="46"/>
      <c r="ER1090" s="46"/>
      <c r="ES1090" s="46"/>
      <c r="ET1090" s="46"/>
      <c r="EU1090" s="46"/>
      <c r="EV1090" s="46"/>
      <c r="EW1090" s="46"/>
      <c r="EX1090" s="46"/>
      <c r="EY1090" s="46"/>
      <c r="EZ1090" s="46"/>
      <c r="FA1090" s="46"/>
      <c r="FB1090" s="46"/>
      <c r="FC1090" s="46"/>
      <c r="FD1090" s="46"/>
      <c r="FE1090" s="46"/>
      <c r="FF1090" s="46"/>
      <c r="FG1090" s="46"/>
      <c r="FH1090" s="46"/>
      <c r="FI1090" s="46"/>
      <c r="FJ1090" s="46"/>
      <c r="FK1090" s="46"/>
      <c r="FL1090" s="46"/>
      <c r="FM1090" s="46"/>
      <c r="FN1090" s="46"/>
      <c r="FO1090" s="46"/>
      <c r="FP1090" s="46"/>
      <c r="FQ1090" s="46"/>
      <c r="FR1090" s="46"/>
      <c r="FS1090" s="46"/>
      <c r="FT1090" s="46"/>
      <c r="FU1090" s="46"/>
      <c r="FV1090" s="46"/>
      <c r="FW1090" s="46"/>
      <c r="FX1090" s="46"/>
      <c r="FY1090" s="46"/>
      <c r="FZ1090" s="46"/>
      <c r="GA1090" s="46"/>
      <c r="GB1090" s="46"/>
      <c r="GC1090" s="46"/>
      <c r="GD1090" s="46"/>
      <c r="GE1090" s="46"/>
      <c r="GF1090" s="46"/>
      <c r="GG1090" s="46"/>
      <c r="GH1090" s="46"/>
      <c r="GI1090" s="46"/>
      <c r="GJ1090" s="46"/>
      <c r="GK1090" s="46"/>
      <c r="GL1090" s="46"/>
      <c r="GM1090" s="46"/>
      <c r="GN1090" s="46"/>
      <c r="GO1090" s="46"/>
      <c r="GP1090" s="46"/>
      <c r="GQ1090" s="46"/>
      <c r="GR1090" s="46"/>
      <c r="GS1090" s="46"/>
      <c r="GT1090" s="46"/>
      <c r="GU1090" s="46"/>
      <c r="GV1090" s="46"/>
      <c r="GW1090" s="46"/>
      <c r="GX1090" s="46"/>
      <c r="GY1090" s="46"/>
      <c r="GZ1090" s="46"/>
      <c r="HA1090" s="46"/>
      <c r="HB1090" s="46"/>
      <c r="HC1090" s="46"/>
      <c r="HD1090" s="46"/>
      <c r="HE1090" s="46"/>
      <c r="HF1090" s="46"/>
      <c r="HG1090" s="46"/>
      <c r="HH1090" s="46"/>
      <c r="HI1090" s="46"/>
      <c r="HJ1090" s="46"/>
      <c r="HK1090" s="46"/>
      <c r="HL1090" s="46"/>
      <c r="HM1090" s="46"/>
      <c r="HN1090" s="46"/>
      <c r="HO1090" s="46"/>
      <c r="HP1090" s="46"/>
      <c r="HQ1090" s="46"/>
      <c r="HR1090" s="46"/>
      <c r="HS1090" s="46"/>
      <c r="HT1090" s="46"/>
      <c r="HU1090" s="46"/>
      <c r="HV1090" s="46"/>
      <c r="HW1090" s="46"/>
      <c r="HX1090" s="46"/>
      <c r="HY1090" s="46"/>
      <c r="HZ1090" s="46"/>
      <c r="IA1090" s="46"/>
      <c r="IB1090" s="46"/>
      <c r="IC1090" s="46"/>
      <c r="ID1090" s="46"/>
      <c r="IE1090" s="46"/>
      <c r="IF1090" s="46"/>
      <c r="IG1090" s="46"/>
      <c r="IH1090" s="46"/>
      <c r="II1090" s="46"/>
      <c r="IJ1090" s="46"/>
      <c r="IK1090" s="46"/>
      <c r="IL1090" s="46"/>
      <c r="IM1090" s="46"/>
      <c r="IN1090" s="46"/>
      <c r="IO1090" s="46"/>
      <c r="IP1090" s="46"/>
      <c r="IQ1090" s="46"/>
      <c r="IR1090" s="46"/>
      <c r="IS1090" s="46"/>
      <c r="IT1090" s="46"/>
      <c r="IU1090" s="46"/>
      <c r="IV1090" s="46"/>
      <c r="IW1090" s="46"/>
      <c r="IX1090" s="46"/>
      <c r="IY1090" s="46"/>
      <c r="IZ1090" s="46"/>
      <c r="JA1090" s="46"/>
      <c r="JB1090" s="46"/>
      <c r="JC1090" s="46"/>
      <c r="JD1090" s="46"/>
      <c r="JE1090" s="46"/>
    </row>
    <row r="1091" spans="1:265" s="7" customFormat="1" ht="15" customHeight="1" thickBot="1" x14ac:dyDescent="0.25">
      <c r="A1091" s="790"/>
      <c r="B1091" s="73" t="s">
        <v>459</v>
      </c>
      <c r="C1091" s="113"/>
      <c r="D1091" s="892" t="s">
        <v>484</v>
      </c>
      <c r="E1091" s="900"/>
      <c r="F1091" s="472"/>
      <c r="G1091" s="473"/>
      <c r="H1091" s="186" t="s">
        <v>509</v>
      </c>
      <c r="I1091" s="186" t="s">
        <v>515</v>
      </c>
      <c r="J1091" s="186"/>
      <c r="K1091" s="229" t="s">
        <v>1153</v>
      </c>
      <c r="L1091" s="229" t="s">
        <v>97</v>
      </c>
      <c r="M1091" s="397" t="s">
        <v>391</v>
      </c>
      <c r="N1091" s="397" t="s">
        <v>24</v>
      </c>
      <c r="O1091" s="229" t="s">
        <v>344</v>
      </c>
      <c r="P1091" s="2159">
        <f t="shared" si="90"/>
        <v>3</v>
      </c>
      <c r="Q1091" s="297">
        <v>3</v>
      </c>
      <c r="R1091" s="298"/>
      <c r="S1091" s="298"/>
      <c r="T1091" s="298"/>
      <c r="U1091" s="298"/>
      <c r="V1091" s="298"/>
      <c r="W1091" s="299"/>
      <c r="X1091" s="72"/>
      <c r="Y1091" s="72"/>
      <c r="Z1091" s="63"/>
      <c r="AA1091" s="46"/>
      <c r="AB1091" s="46"/>
      <c r="AC1091" s="46" t="str">
        <f t="shared" si="94"/>
        <v/>
      </c>
      <c r="AD1091" s="46"/>
      <c r="AE1091" s="46"/>
      <c r="AF1091" s="2111">
        <f t="shared" si="91"/>
        <v>3</v>
      </c>
      <c r="AG1091" s="2111">
        <f t="shared" si="92"/>
        <v>0</v>
      </c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  <c r="BP1091" s="46"/>
      <c r="BQ1091" s="46"/>
      <c r="BR1091" s="46"/>
      <c r="BS1091" s="46"/>
      <c r="BT1091" s="46"/>
      <c r="BU1091" s="46"/>
      <c r="BV1091" s="46"/>
      <c r="BW1091" s="46"/>
      <c r="BX1091" s="46"/>
      <c r="BY1091" s="46"/>
      <c r="BZ1091" s="46"/>
      <c r="CA1091" s="46"/>
      <c r="CB1091" s="46"/>
      <c r="CC1091" s="46"/>
      <c r="CD1091" s="46"/>
      <c r="CE1091" s="46"/>
      <c r="CF1091" s="46"/>
      <c r="CG1091" s="46"/>
      <c r="CH1091" s="46"/>
      <c r="CI1091" s="46"/>
      <c r="CJ1091" s="46"/>
      <c r="CK1091" s="46"/>
      <c r="CL1091" s="46"/>
      <c r="CM1091" s="46"/>
      <c r="CN1091" s="46"/>
      <c r="CO1091" s="46"/>
      <c r="CP1091" s="46"/>
      <c r="CQ1091" s="46"/>
      <c r="CR1091" s="46"/>
      <c r="CS1091" s="46"/>
      <c r="CT1091" s="46"/>
      <c r="CU1091" s="46"/>
      <c r="CV1091" s="46"/>
      <c r="CW1091" s="46"/>
      <c r="CX1091" s="46"/>
      <c r="CY1091" s="46"/>
      <c r="CZ1091" s="46"/>
      <c r="DA1091" s="46"/>
      <c r="DB1091" s="46"/>
      <c r="DC1091" s="46"/>
      <c r="DD1091" s="46"/>
      <c r="DE1091" s="46"/>
      <c r="DF1091" s="46"/>
      <c r="DG1091" s="46"/>
      <c r="DH1091" s="46"/>
      <c r="DI1091" s="46"/>
      <c r="DJ1091" s="46"/>
      <c r="DK1091" s="46"/>
      <c r="DL1091" s="46"/>
      <c r="DM1091" s="46"/>
      <c r="DN1091" s="46"/>
      <c r="DO1091" s="46"/>
      <c r="DP1091" s="46"/>
      <c r="DQ1091" s="46"/>
      <c r="DR1091" s="46"/>
      <c r="DS1091" s="46"/>
      <c r="DT1091" s="46"/>
      <c r="DU1091" s="46"/>
      <c r="DV1091" s="46"/>
      <c r="DW1091" s="46"/>
      <c r="DX1091" s="46"/>
      <c r="DY1091" s="46"/>
      <c r="DZ1091" s="46"/>
      <c r="EA1091" s="46"/>
      <c r="EB1091" s="46"/>
      <c r="EC1091" s="46"/>
      <c r="ED1091" s="46"/>
      <c r="EE1091" s="46"/>
      <c r="EF1091" s="46"/>
      <c r="EG1091" s="46"/>
      <c r="EH1091" s="46"/>
      <c r="EI1091" s="46"/>
      <c r="EJ1091" s="46"/>
      <c r="EK1091" s="46"/>
      <c r="EL1091" s="46"/>
      <c r="EM1091" s="46"/>
      <c r="EN1091" s="46"/>
      <c r="EO1091" s="46"/>
      <c r="EP1091" s="46"/>
      <c r="EQ1091" s="46"/>
      <c r="ER1091" s="46"/>
      <c r="ES1091" s="46"/>
      <c r="ET1091" s="46"/>
      <c r="EU1091" s="46"/>
      <c r="EV1091" s="46"/>
      <c r="EW1091" s="46"/>
      <c r="EX1091" s="46"/>
      <c r="EY1091" s="46"/>
      <c r="EZ1091" s="46"/>
      <c r="FA1091" s="46"/>
      <c r="FB1091" s="46"/>
      <c r="FC1091" s="46"/>
      <c r="FD1091" s="46"/>
      <c r="FE1091" s="46"/>
      <c r="FF1091" s="46"/>
      <c r="FG1091" s="46"/>
      <c r="FH1091" s="46"/>
      <c r="FI1091" s="46"/>
      <c r="FJ1091" s="46"/>
      <c r="FK1091" s="46"/>
      <c r="FL1091" s="46"/>
      <c r="FM1091" s="46"/>
      <c r="FN1091" s="46"/>
      <c r="FO1091" s="46"/>
      <c r="FP1091" s="46"/>
      <c r="FQ1091" s="46"/>
      <c r="FR1091" s="46"/>
      <c r="FS1091" s="46"/>
      <c r="FT1091" s="46"/>
      <c r="FU1091" s="46"/>
      <c r="FV1091" s="46"/>
      <c r="FW1091" s="46"/>
      <c r="FX1091" s="46"/>
      <c r="FY1091" s="46"/>
      <c r="FZ1091" s="46"/>
      <c r="GA1091" s="46"/>
      <c r="GB1091" s="46"/>
      <c r="GC1091" s="46"/>
      <c r="GD1091" s="46"/>
      <c r="GE1091" s="46"/>
      <c r="GF1091" s="46"/>
      <c r="GG1091" s="46"/>
      <c r="GH1091" s="46"/>
      <c r="GI1091" s="46"/>
      <c r="GJ1091" s="46"/>
      <c r="GK1091" s="46"/>
      <c r="GL1091" s="46"/>
      <c r="GM1091" s="46"/>
      <c r="GN1091" s="46"/>
      <c r="GO1091" s="46"/>
      <c r="GP1091" s="46"/>
      <c r="GQ1091" s="46"/>
      <c r="GR1091" s="46"/>
      <c r="GS1091" s="46"/>
      <c r="GT1091" s="46"/>
      <c r="GU1091" s="46"/>
      <c r="GV1091" s="46"/>
      <c r="GW1091" s="46"/>
      <c r="GX1091" s="46"/>
      <c r="GY1091" s="46"/>
      <c r="GZ1091" s="46"/>
      <c r="HA1091" s="46"/>
      <c r="HB1091" s="46"/>
      <c r="HC1091" s="46"/>
      <c r="HD1091" s="46"/>
      <c r="HE1091" s="46"/>
      <c r="HF1091" s="46"/>
      <c r="HG1091" s="46"/>
      <c r="HH1091" s="46"/>
      <c r="HI1091" s="46"/>
      <c r="HJ1091" s="46"/>
      <c r="HK1091" s="46"/>
      <c r="HL1091" s="46"/>
      <c r="HM1091" s="46"/>
      <c r="HN1091" s="46"/>
      <c r="HO1091" s="46"/>
      <c r="HP1091" s="46"/>
      <c r="HQ1091" s="46"/>
      <c r="HR1091" s="46"/>
      <c r="HS1091" s="46"/>
      <c r="HT1091" s="46"/>
      <c r="HU1091" s="46"/>
      <c r="HV1091" s="46"/>
      <c r="HW1091" s="46"/>
      <c r="HX1091" s="46"/>
      <c r="HY1091" s="46"/>
      <c r="HZ1091" s="46"/>
      <c r="IA1091" s="46"/>
      <c r="IB1091" s="46"/>
      <c r="IC1091" s="46"/>
      <c r="ID1091" s="46"/>
      <c r="IE1091" s="46"/>
      <c r="IF1091" s="46"/>
      <c r="IG1091" s="46"/>
      <c r="IH1091" s="46"/>
      <c r="II1091" s="46"/>
      <c r="IJ1091" s="46"/>
      <c r="IK1091" s="46"/>
      <c r="IL1091" s="46"/>
      <c r="IM1091" s="46"/>
      <c r="IN1091" s="46"/>
      <c r="IO1091" s="46"/>
      <c r="IP1091" s="46"/>
      <c r="IQ1091" s="46"/>
      <c r="IR1091" s="46"/>
      <c r="IS1091" s="46"/>
      <c r="IT1091" s="46"/>
      <c r="IU1091" s="46"/>
      <c r="IV1091" s="46"/>
      <c r="IW1091" s="46"/>
      <c r="IX1091" s="46"/>
      <c r="IY1091" s="46"/>
      <c r="IZ1091" s="46"/>
      <c r="JA1091" s="46"/>
      <c r="JB1091" s="46"/>
      <c r="JC1091" s="46"/>
      <c r="JD1091" s="46"/>
      <c r="JE1091" s="46"/>
    </row>
    <row r="1092" spans="1:265" s="788" customFormat="1" ht="15" customHeight="1" thickBot="1" x14ac:dyDescent="0.25">
      <c r="A1092" s="790"/>
      <c r="B1092" s="73" t="s">
        <v>459</v>
      </c>
      <c r="C1092" s="113"/>
      <c r="D1092" s="899" t="s">
        <v>484</v>
      </c>
      <c r="E1092" s="900"/>
      <c r="F1092" s="472"/>
      <c r="G1092" s="473"/>
      <c r="H1092" s="187" t="s">
        <v>509</v>
      </c>
      <c r="I1092" s="187" t="s">
        <v>515</v>
      </c>
      <c r="J1092" s="187"/>
      <c r="K1092" s="231" t="s">
        <v>1153</v>
      </c>
      <c r="L1092" s="231" t="s">
        <v>97</v>
      </c>
      <c r="M1092" s="515" t="s">
        <v>391</v>
      </c>
      <c r="N1092" s="515" t="s">
        <v>98</v>
      </c>
      <c r="O1092" s="231" t="s">
        <v>344</v>
      </c>
      <c r="P1092" s="2159">
        <f t="shared" si="90"/>
        <v>3</v>
      </c>
      <c r="Q1092" s="280">
        <v>3</v>
      </c>
      <c r="R1092" s="281"/>
      <c r="S1092" s="281"/>
      <c r="T1092" s="281"/>
      <c r="U1092" s="281"/>
      <c r="V1092" s="281"/>
      <c r="W1092" s="282"/>
      <c r="X1092" s="790"/>
      <c r="Y1092" s="790"/>
      <c r="Z1092" s="63"/>
      <c r="AA1092" s="789"/>
      <c r="AB1092" s="789"/>
      <c r="AC1092" s="789" t="str">
        <f t="shared" si="94"/>
        <v/>
      </c>
      <c r="AD1092" s="789"/>
      <c r="AE1092" s="789"/>
      <c r="AF1092" s="2111">
        <f t="shared" si="91"/>
        <v>3</v>
      </c>
      <c r="AG1092" s="2111">
        <f t="shared" si="92"/>
        <v>0</v>
      </c>
      <c r="AH1092" s="789"/>
      <c r="AI1092" s="789"/>
      <c r="AJ1092" s="789"/>
      <c r="AK1092" s="789"/>
      <c r="AL1092" s="789"/>
      <c r="AM1092" s="789"/>
      <c r="AN1092" s="789"/>
      <c r="AO1092" s="789"/>
      <c r="AP1092" s="789"/>
      <c r="AQ1092" s="789"/>
      <c r="AR1092" s="789"/>
      <c r="AS1092" s="789"/>
      <c r="AT1092" s="789"/>
      <c r="AU1092" s="789"/>
      <c r="AV1092" s="789"/>
      <c r="AW1092" s="789"/>
      <c r="AX1092" s="789"/>
      <c r="AY1092" s="789"/>
      <c r="AZ1092" s="789"/>
      <c r="BA1092" s="789"/>
      <c r="BB1092" s="789"/>
      <c r="BC1092" s="789"/>
      <c r="BD1092" s="789"/>
      <c r="BE1092" s="789"/>
      <c r="BF1092" s="789"/>
      <c r="BG1092" s="789"/>
      <c r="BH1092" s="789"/>
      <c r="BI1092" s="789"/>
      <c r="BJ1092" s="789"/>
      <c r="BK1092" s="789"/>
      <c r="BL1092" s="789"/>
      <c r="BM1092" s="789"/>
      <c r="BN1092" s="789"/>
      <c r="BO1092" s="789"/>
      <c r="BP1092" s="789"/>
      <c r="BQ1092" s="789"/>
      <c r="BR1092" s="789"/>
      <c r="BS1092" s="789"/>
      <c r="BT1092" s="789"/>
      <c r="BU1092" s="789"/>
      <c r="BV1092" s="789"/>
      <c r="BW1092" s="789"/>
      <c r="BX1092" s="789"/>
      <c r="BY1092" s="789"/>
      <c r="BZ1092" s="789"/>
      <c r="CA1092" s="789"/>
      <c r="CB1092" s="789"/>
      <c r="CC1092" s="789"/>
      <c r="CD1092" s="789"/>
      <c r="CE1092" s="789"/>
      <c r="CF1092" s="789"/>
      <c r="CG1092" s="789"/>
      <c r="CH1092" s="789"/>
      <c r="CI1092" s="789"/>
      <c r="CJ1092" s="789"/>
      <c r="CK1092" s="789"/>
      <c r="CL1092" s="789"/>
      <c r="CM1092" s="789"/>
      <c r="CN1092" s="789"/>
      <c r="CO1092" s="789"/>
      <c r="CP1092" s="789"/>
      <c r="CQ1092" s="789"/>
      <c r="CR1092" s="789"/>
      <c r="CS1092" s="789"/>
      <c r="CT1092" s="789"/>
      <c r="CU1092" s="789"/>
      <c r="CV1092" s="789"/>
      <c r="CW1092" s="789"/>
      <c r="CX1092" s="789"/>
      <c r="CY1092" s="789"/>
      <c r="CZ1092" s="789"/>
      <c r="DA1092" s="789"/>
      <c r="DB1092" s="789"/>
      <c r="DC1092" s="789"/>
      <c r="DD1092" s="789"/>
      <c r="DE1092" s="789"/>
      <c r="DF1092" s="789"/>
      <c r="DG1092" s="789"/>
      <c r="DH1092" s="789"/>
      <c r="DI1092" s="789"/>
      <c r="DJ1092" s="789"/>
      <c r="DK1092" s="789"/>
      <c r="DL1092" s="789"/>
      <c r="DM1092" s="789"/>
      <c r="DN1092" s="789"/>
      <c r="DO1092" s="789"/>
      <c r="DP1092" s="789"/>
      <c r="DQ1092" s="789"/>
      <c r="DR1092" s="789"/>
      <c r="DS1092" s="789"/>
      <c r="DT1092" s="789"/>
      <c r="DU1092" s="789"/>
      <c r="DV1092" s="789"/>
      <c r="DW1092" s="789"/>
      <c r="DX1092" s="789"/>
      <c r="DY1092" s="789"/>
      <c r="DZ1092" s="789"/>
      <c r="EA1092" s="789"/>
      <c r="EB1092" s="789"/>
      <c r="EC1092" s="789"/>
      <c r="ED1092" s="789"/>
      <c r="EE1092" s="789"/>
      <c r="EF1092" s="789"/>
      <c r="EG1092" s="789"/>
      <c r="EH1092" s="789"/>
      <c r="EI1092" s="789"/>
      <c r="EJ1092" s="789"/>
      <c r="EK1092" s="789"/>
      <c r="EL1092" s="789"/>
      <c r="EM1092" s="789"/>
      <c r="EN1092" s="789"/>
      <c r="EO1092" s="789"/>
      <c r="EP1092" s="789"/>
      <c r="EQ1092" s="789"/>
      <c r="ER1092" s="789"/>
      <c r="ES1092" s="789"/>
      <c r="ET1092" s="789"/>
      <c r="EU1092" s="789"/>
      <c r="EV1092" s="789"/>
      <c r="EW1092" s="789"/>
      <c r="EX1092" s="789"/>
      <c r="EY1092" s="789"/>
      <c r="EZ1092" s="789"/>
      <c r="FA1092" s="789"/>
      <c r="FB1092" s="789"/>
      <c r="FC1092" s="789"/>
      <c r="FD1092" s="789"/>
      <c r="FE1092" s="789"/>
      <c r="FF1092" s="789"/>
      <c r="FG1092" s="789"/>
      <c r="FH1092" s="789"/>
      <c r="FI1092" s="789"/>
      <c r="FJ1092" s="789"/>
      <c r="FK1092" s="789"/>
      <c r="FL1092" s="789"/>
      <c r="FM1092" s="789"/>
      <c r="FN1092" s="789"/>
      <c r="FO1092" s="789"/>
      <c r="FP1092" s="789"/>
      <c r="FQ1092" s="789"/>
      <c r="FR1092" s="789"/>
      <c r="FS1092" s="789"/>
      <c r="FT1092" s="789"/>
      <c r="FU1092" s="789"/>
      <c r="FV1092" s="789"/>
      <c r="FW1092" s="789"/>
      <c r="FX1092" s="789"/>
      <c r="FY1092" s="789"/>
      <c r="FZ1092" s="789"/>
      <c r="GA1092" s="789"/>
      <c r="GB1092" s="789"/>
      <c r="GC1092" s="789"/>
      <c r="GD1092" s="789"/>
      <c r="GE1092" s="789"/>
      <c r="GF1092" s="789"/>
      <c r="GG1092" s="789"/>
      <c r="GH1092" s="789"/>
      <c r="GI1092" s="789"/>
      <c r="GJ1092" s="789"/>
      <c r="GK1092" s="789"/>
      <c r="GL1092" s="789"/>
      <c r="GM1092" s="789"/>
      <c r="GN1092" s="789"/>
      <c r="GO1092" s="789"/>
      <c r="GP1092" s="789"/>
      <c r="GQ1092" s="789"/>
      <c r="GR1092" s="789"/>
      <c r="GS1092" s="789"/>
      <c r="GT1092" s="789"/>
      <c r="GU1092" s="789"/>
      <c r="GV1092" s="789"/>
      <c r="GW1092" s="789"/>
      <c r="GX1092" s="789"/>
      <c r="GY1092" s="789"/>
      <c r="GZ1092" s="789"/>
      <c r="HA1092" s="789"/>
      <c r="HB1092" s="789"/>
      <c r="HC1092" s="789"/>
      <c r="HD1092" s="789"/>
      <c r="HE1092" s="789"/>
      <c r="HF1092" s="789"/>
      <c r="HG1092" s="789"/>
      <c r="HH1092" s="789"/>
      <c r="HI1092" s="789"/>
      <c r="HJ1092" s="789"/>
      <c r="HK1092" s="789"/>
      <c r="HL1092" s="789"/>
      <c r="HM1092" s="789"/>
      <c r="HN1092" s="789"/>
      <c r="HO1092" s="789"/>
      <c r="HP1092" s="789"/>
      <c r="HQ1092" s="789"/>
      <c r="HR1092" s="789"/>
      <c r="HS1092" s="789"/>
      <c r="HT1092" s="789"/>
      <c r="HU1092" s="789"/>
      <c r="HV1092" s="789"/>
      <c r="HW1092" s="789"/>
      <c r="HX1092" s="789"/>
      <c r="HY1092" s="789"/>
      <c r="HZ1092" s="789"/>
      <c r="IA1092" s="789"/>
      <c r="IB1092" s="789"/>
      <c r="IC1092" s="789"/>
      <c r="ID1092" s="789"/>
      <c r="IE1092" s="789"/>
      <c r="IF1092" s="789"/>
      <c r="IG1092" s="789"/>
      <c r="IH1092" s="789"/>
      <c r="II1092" s="789"/>
      <c r="IJ1092" s="789"/>
      <c r="IK1092" s="789"/>
      <c r="IL1092" s="789"/>
      <c r="IM1092" s="789"/>
      <c r="IN1092" s="789"/>
      <c r="IO1092" s="789"/>
      <c r="IP1092" s="789"/>
      <c r="IQ1092" s="789"/>
      <c r="IR1092" s="789"/>
      <c r="IS1092" s="789"/>
      <c r="IT1092" s="789"/>
      <c r="IU1092" s="789"/>
      <c r="IV1092" s="789"/>
      <c r="IW1092" s="789"/>
      <c r="IX1092" s="789"/>
      <c r="IY1092" s="789"/>
      <c r="IZ1092" s="789"/>
      <c r="JA1092" s="789"/>
      <c r="JB1092" s="789"/>
      <c r="JC1092" s="789"/>
      <c r="JD1092" s="789"/>
      <c r="JE1092" s="789"/>
    </row>
    <row r="1093" spans="1:265" s="7" customFormat="1" ht="15" customHeight="1" thickBot="1" x14ac:dyDescent="0.25">
      <c r="A1093" s="790"/>
      <c r="B1093" s="73" t="s">
        <v>459</v>
      </c>
      <c r="C1093" s="113"/>
      <c r="D1093" s="899" t="s">
        <v>484</v>
      </c>
      <c r="E1093" s="900"/>
      <c r="F1093" s="472"/>
      <c r="G1093" s="473"/>
      <c r="H1093" s="186" t="s">
        <v>509</v>
      </c>
      <c r="I1093" s="186" t="s">
        <v>511</v>
      </c>
      <c r="J1093" s="186"/>
      <c r="K1093" s="229" t="s">
        <v>1143</v>
      </c>
      <c r="L1093" s="229" t="s">
        <v>97</v>
      </c>
      <c r="M1093" s="397" t="s">
        <v>1123</v>
      </c>
      <c r="N1093" s="397" t="s">
        <v>24</v>
      </c>
      <c r="O1093" s="229" t="s">
        <v>402</v>
      </c>
      <c r="P1093" s="2159">
        <f t="shared" si="90"/>
        <v>6</v>
      </c>
      <c r="Q1093" s="297">
        <v>6</v>
      </c>
      <c r="R1093" s="281"/>
      <c r="S1093" s="281"/>
      <c r="T1093" s="281"/>
      <c r="U1093" s="281"/>
      <c r="V1093" s="281"/>
      <c r="W1093" s="282"/>
      <c r="X1093" s="72"/>
      <c r="Y1093" s="72"/>
      <c r="Z1093" s="63"/>
      <c r="AA1093" s="46"/>
      <c r="AB1093" s="46"/>
      <c r="AC1093" s="46" t="str">
        <f t="shared" si="94"/>
        <v/>
      </c>
      <c r="AD1093" s="46"/>
      <c r="AE1093" s="46"/>
      <c r="AF1093" s="2111">
        <f t="shared" si="91"/>
        <v>6</v>
      </c>
      <c r="AG1093" s="2111">
        <f t="shared" si="92"/>
        <v>0</v>
      </c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  <c r="BP1093" s="46"/>
      <c r="BQ1093" s="46"/>
      <c r="BR1093" s="46"/>
      <c r="BS1093" s="46"/>
      <c r="BT1093" s="46"/>
      <c r="BU1093" s="46"/>
      <c r="BV1093" s="46"/>
      <c r="BW1093" s="46"/>
      <c r="BX1093" s="46"/>
      <c r="BY1093" s="46"/>
      <c r="BZ1093" s="46"/>
      <c r="CA1093" s="46"/>
      <c r="CB1093" s="46"/>
      <c r="CC1093" s="46"/>
      <c r="CD1093" s="46"/>
      <c r="CE1093" s="46"/>
      <c r="CF1093" s="46"/>
      <c r="CG1093" s="46"/>
      <c r="CH1093" s="46"/>
      <c r="CI1093" s="46"/>
      <c r="CJ1093" s="46"/>
      <c r="CK1093" s="46"/>
      <c r="CL1093" s="46"/>
      <c r="CM1093" s="46"/>
      <c r="CN1093" s="46"/>
      <c r="CO1093" s="46"/>
      <c r="CP1093" s="46"/>
      <c r="CQ1093" s="46"/>
      <c r="CR1093" s="46"/>
      <c r="CS1093" s="46"/>
      <c r="CT1093" s="46"/>
      <c r="CU1093" s="46"/>
      <c r="CV1093" s="46"/>
      <c r="CW1093" s="46"/>
      <c r="CX1093" s="46"/>
      <c r="CY1093" s="46"/>
      <c r="CZ1093" s="46"/>
      <c r="DA1093" s="46"/>
      <c r="DB1093" s="46"/>
      <c r="DC1093" s="46"/>
      <c r="DD1093" s="46"/>
      <c r="DE1093" s="46"/>
      <c r="DF1093" s="46"/>
      <c r="DG1093" s="46"/>
      <c r="DH1093" s="46"/>
      <c r="DI1093" s="46"/>
      <c r="DJ1093" s="46"/>
      <c r="DK1093" s="46"/>
      <c r="DL1093" s="46"/>
      <c r="DM1093" s="46"/>
      <c r="DN1093" s="46"/>
      <c r="DO1093" s="46"/>
      <c r="DP1093" s="46"/>
      <c r="DQ1093" s="46"/>
      <c r="DR1093" s="46"/>
      <c r="DS1093" s="46"/>
      <c r="DT1093" s="46"/>
      <c r="DU1093" s="46"/>
      <c r="DV1093" s="46"/>
      <c r="DW1093" s="46"/>
      <c r="DX1093" s="46"/>
      <c r="DY1093" s="46"/>
      <c r="DZ1093" s="46"/>
      <c r="EA1093" s="46"/>
      <c r="EB1093" s="46"/>
      <c r="EC1093" s="46"/>
      <c r="ED1093" s="46"/>
      <c r="EE1093" s="46"/>
      <c r="EF1093" s="46"/>
      <c r="EG1093" s="46"/>
      <c r="EH1093" s="46"/>
      <c r="EI1093" s="46"/>
      <c r="EJ1093" s="46"/>
      <c r="EK1093" s="46"/>
      <c r="EL1093" s="46"/>
      <c r="EM1093" s="46"/>
      <c r="EN1093" s="46"/>
      <c r="EO1093" s="46"/>
      <c r="EP1093" s="46"/>
      <c r="EQ1093" s="46"/>
      <c r="ER1093" s="46"/>
      <c r="ES1093" s="46"/>
      <c r="ET1093" s="46"/>
      <c r="EU1093" s="46"/>
      <c r="EV1093" s="46"/>
      <c r="EW1093" s="46"/>
      <c r="EX1093" s="46"/>
      <c r="EY1093" s="46"/>
      <c r="EZ1093" s="46"/>
      <c r="FA1093" s="46"/>
      <c r="FB1093" s="46"/>
      <c r="FC1093" s="46"/>
      <c r="FD1093" s="46"/>
      <c r="FE1093" s="46"/>
      <c r="FF1093" s="46"/>
      <c r="FG1093" s="46"/>
      <c r="FH1093" s="46"/>
      <c r="FI1093" s="46"/>
      <c r="FJ1093" s="46"/>
      <c r="FK1093" s="46"/>
      <c r="FL1093" s="46"/>
      <c r="FM1093" s="46"/>
      <c r="FN1093" s="46"/>
      <c r="FO1093" s="46"/>
      <c r="FP1093" s="46"/>
      <c r="FQ1093" s="46"/>
      <c r="FR1093" s="46"/>
      <c r="FS1093" s="46"/>
      <c r="FT1093" s="46"/>
      <c r="FU1093" s="46"/>
      <c r="FV1093" s="46"/>
      <c r="FW1093" s="46"/>
      <c r="FX1093" s="46"/>
      <c r="FY1093" s="46"/>
      <c r="FZ1093" s="46"/>
      <c r="GA1093" s="46"/>
      <c r="GB1093" s="46"/>
      <c r="GC1093" s="46"/>
      <c r="GD1093" s="46"/>
      <c r="GE1093" s="46"/>
      <c r="GF1093" s="46"/>
      <c r="GG1093" s="46"/>
      <c r="GH1093" s="46"/>
      <c r="GI1093" s="46"/>
      <c r="GJ1093" s="46"/>
      <c r="GK1093" s="46"/>
      <c r="GL1093" s="46"/>
      <c r="GM1093" s="46"/>
      <c r="GN1093" s="46"/>
      <c r="GO1093" s="46"/>
      <c r="GP1093" s="46"/>
      <c r="GQ1093" s="46"/>
      <c r="GR1093" s="46"/>
      <c r="GS1093" s="46"/>
      <c r="GT1093" s="46"/>
      <c r="GU1093" s="46"/>
      <c r="GV1093" s="46"/>
      <c r="GW1093" s="46"/>
      <c r="GX1093" s="46"/>
      <c r="GY1093" s="46"/>
      <c r="GZ1093" s="46"/>
      <c r="HA1093" s="46"/>
      <c r="HB1093" s="46"/>
      <c r="HC1093" s="46"/>
      <c r="HD1093" s="46"/>
      <c r="HE1093" s="46"/>
      <c r="HF1093" s="46"/>
      <c r="HG1093" s="46"/>
      <c r="HH1093" s="46"/>
      <c r="HI1093" s="46"/>
      <c r="HJ1093" s="46"/>
      <c r="HK1093" s="46"/>
      <c r="HL1093" s="46"/>
      <c r="HM1093" s="46"/>
      <c r="HN1093" s="46"/>
      <c r="HO1093" s="46"/>
      <c r="HP1093" s="46"/>
      <c r="HQ1093" s="46"/>
      <c r="HR1093" s="46"/>
      <c r="HS1093" s="46"/>
      <c r="HT1093" s="46"/>
      <c r="HU1093" s="46"/>
      <c r="HV1093" s="46"/>
      <c r="HW1093" s="46"/>
      <c r="HX1093" s="46"/>
      <c r="HY1093" s="46"/>
      <c r="HZ1093" s="46"/>
      <c r="IA1093" s="46"/>
      <c r="IB1093" s="46"/>
      <c r="IC1093" s="46"/>
      <c r="ID1093" s="46"/>
      <c r="IE1093" s="46"/>
      <c r="IF1093" s="46"/>
      <c r="IG1093" s="46"/>
      <c r="IH1093" s="46"/>
      <c r="II1093" s="46"/>
      <c r="IJ1093" s="46"/>
      <c r="IK1093" s="46"/>
      <c r="IL1093" s="46"/>
      <c r="IM1093" s="46"/>
      <c r="IN1093" s="46"/>
      <c r="IO1093" s="46"/>
      <c r="IP1093" s="46"/>
      <c r="IQ1093" s="46"/>
      <c r="IR1093" s="46"/>
      <c r="IS1093" s="46"/>
      <c r="IT1093" s="46"/>
      <c r="IU1093" s="46"/>
      <c r="IV1093" s="46"/>
      <c r="IW1093" s="46"/>
      <c r="IX1093" s="46"/>
      <c r="IY1093" s="46"/>
      <c r="IZ1093" s="46"/>
      <c r="JA1093" s="46"/>
      <c r="JB1093" s="46"/>
      <c r="JC1093" s="46"/>
      <c r="JD1093" s="46"/>
      <c r="JE1093" s="46"/>
    </row>
    <row r="1094" spans="1:265" s="7" customFormat="1" ht="15" customHeight="1" thickBot="1" x14ac:dyDescent="0.25">
      <c r="A1094" s="790"/>
      <c r="B1094" s="73" t="s">
        <v>459</v>
      </c>
      <c r="C1094" s="113"/>
      <c r="D1094" s="899" t="s">
        <v>484</v>
      </c>
      <c r="E1094" s="900"/>
      <c r="F1094" s="472"/>
      <c r="G1094" s="473"/>
      <c r="H1094" s="187" t="s">
        <v>509</v>
      </c>
      <c r="I1094" s="186" t="s">
        <v>515</v>
      </c>
      <c r="J1094" s="1756" t="s">
        <v>1424</v>
      </c>
      <c r="K1094" s="212" t="s">
        <v>1505</v>
      </c>
      <c r="L1094" s="231"/>
      <c r="M1094" s="515"/>
      <c r="N1094" s="515"/>
      <c r="O1094" s="231"/>
      <c r="P1094" s="2159">
        <f t="shared" si="90"/>
        <v>0</v>
      </c>
      <c r="Q1094" s="280"/>
      <c r="R1094" s="281"/>
      <c r="S1094" s="281">
        <v>4</v>
      </c>
      <c r="T1094" s="281"/>
      <c r="U1094" s="281"/>
      <c r="V1094" s="281"/>
      <c r="W1094" s="282"/>
      <c r="X1094" s="72"/>
      <c r="Y1094" s="72"/>
      <c r="Z1094" s="63"/>
      <c r="AA1094" s="46"/>
      <c r="AB1094" s="46"/>
      <c r="AC1094" s="46" t="str">
        <f t="shared" si="94"/>
        <v/>
      </c>
      <c r="AD1094" s="46"/>
      <c r="AE1094" s="46"/>
      <c r="AF1094" s="2111">
        <f t="shared" si="91"/>
        <v>0</v>
      </c>
      <c r="AG1094" s="2111">
        <f t="shared" si="92"/>
        <v>4</v>
      </c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  <c r="BP1094" s="46"/>
      <c r="BQ1094" s="46"/>
      <c r="BR1094" s="46"/>
      <c r="BS1094" s="46"/>
      <c r="BT1094" s="46"/>
      <c r="BU1094" s="46"/>
      <c r="BV1094" s="46"/>
      <c r="BW1094" s="46"/>
      <c r="BX1094" s="46"/>
      <c r="BY1094" s="46"/>
      <c r="BZ1094" s="46"/>
      <c r="CA1094" s="46"/>
      <c r="CB1094" s="46"/>
      <c r="CC1094" s="46"/>
      <c r="CD1094" s="46"/>
      <c r="CE1094" s="46"/>
      <c r="CF1094" s="46"/>
      <c r="CG1094" s="46"/>
      <c r="CH1094" s="46"/>
      <c r="CI1094" s="46"/>
      <c r="CJ1094" s="46"/>
      <c r="CK1094" s="46"/>
      <c r="CL1094" s="46"/>
      <c r="CM1094" s="46"/>
      <c r="CN1094" s="46"/>
      <c r="CO1094" s="46"/>
      <c r="CP1094" s="46"/>
      <c r="CQ1094" s="46"/>
      <c r="CR1094" s="46"/>
      <c r="CS1094" s="46"/>
      <c r="CT1094" s="46"/>
      <c r="CU1094" s="46"/>
      <c r="CV1094" s="46"/>
      <c r="CW1094" s="46"/>
      <c r="CX1094" s="46"/>
      <c r="CY1094" s="46"/>
      <c r="CZ1094" s="46"/>
      <c r="DA1094" s="46"/>
      <c r="DB1094" s="46"/>
      <c r="DC1094" s="46"/>
      <c r="DD1094" s="46"/>
      <c r="DE1094" s="46"/>
      <c r="DF1094" s="46"/>
      <c r="DG1094" s="46"/>
      <c r="DH1094" s="46"/>
      <c r="DI1094" s="46"/>
      <c r="DJ1094" s="46"/>
      <c r="DK1094" s="46"/>
      <c r="DL1094" s="46"/>
      <c r="DM1094" s="46"/>
      <c r="DN1094" s="46"/>
      <c r="DO1094" s="46"/>
      <c r="DP1094" s="46"/>
      <c r="DQ1094" s="46"/>
      <c r="DR1094" s="46"/>
      <c r="DS1094" s="46"/>
      <c r="DT1094" s="46"/>
      <c r="DU1094" s="46"/>
      <c r="DV1094" s="46"/>
      <c r="DW1094" s="46"/>
      <c r="DX1094" s="46"/>
      <c r="DY1094" s="46"/>
      <c r="DZ1094" s="46"/>
      <c r="EA1094" s="46"/>
      <c r="EB1094" s="46"/>
      <c r="EC1094" s="46"/>
      <c r="ED1094" s="46"/>
      <c r="EE1094" s="46"/>
      <c r="EF1094" s="46"/>
      <c r="EG1094" s="46"/>
      <c r="EH1094" s="46"/>
      <c r="EI1094" s="46"/>
      <c r="EJ1094" s="46"/>
      <c r="EK1094" s="46"/>
      <c r="EL1094" s="46"/>
      <c r="EM1094" s="46"/>
      <c r="EN1094" s="46"/>
      <c r="EO1094" s="46"/>
      <c r="EP1094" s="46"/>
      <c r="EQ1094" s="46"/>
      <c r="ER1094" s="46"/>
      <c r="ES1094" s="46"/>
      <c r="ET1094" s="46"/>
      <c r="EU1094" s="46"/>
      <c r="EV1094" s="46"/>
      <c r="EW1094" s="46"/>
      <c r="EX1094" s="46"/>
      <c r="EY1094" s="46"/>
      <c r="EZ1094" s="46"/>
      <c r="FA1094" s="46"/>
      <c r="FB1094" s="46"/>
      <c r="FC1094" s="46"/>
      <c r="FD1094" s="46"/>
      <c r="FE1094" s="46"/>
      <c r="FF1094" s="46"/>
      <c r="FG1094" s="46"/>
      <c r="FH1094" s="46"/>
      <c r="FI1094" s="46"/>
      <c r="FJ1094" s="46"/>
      <c r="FK1094" s="46"/>
      <c r="FL1094" s="46"/>
      <c r="FM1094" s="46"/>
      <c r="FN1094" s="46"/>
      <c r="FO1094" s="46"/>
      <c r="FP1094" s="46"/>
      <c r="FQ1094" s="46"/>
      <c r="FR1094" s="46"/>
      <c r="FS1094" s="46"/>
      <c r="FT1094" s="46"/>
      <c r="FU1094" s="46"/>
      <c r="FV1094" s="46"/>
      <c r="FW1094" s="46"/>
      <c r="FX1094" s="46"/>
      <c r="FY1094" s="46"/>
      <c r="FZ1094" s="46"/>
      <c r="GA1094" s="46"/>
      <c r="GB1094" s="46"/>
      <c r="GC1094" s="46"/>
      <c r="GD1094" s="46"/>
      <c r="GE1094" s="46"/>
      <c r="GF1094" s="46"/>
      <c r="GG1094" s="46"/>
      <c r="GH1094" s="46"/>
      <c r="GI1094" s="46"/>
      <c r="GJ1094" s="46"/>
      <c r="GK1094" s="46"/>
      <c r="GL1094" s="46"/>
      <c r="GM1094" s="46"/>
      <c r="GN1094" s="46"/>
      <c r="GO1094" s="46"/>
      <c r="GP1094" s="46"/>
      <c r="GQ1094" s="46"/>
      <c r="GR1094" s="46"/>
      <c r="GS1094" s="46"/>
      <c r="GT1094" s="46"/>
      <c r="GU1094" s="46"/>
      <c r="GV1094" s="46"/>
      <c r="GW1094" s="46"/>
      <c r="GX1094" s="46"/>
      <c r="GY1094" s="46"/>
      <c r="GZ1094" s="46"/>
      <c r="HA1094" s="46"/>
      <c r="HB1094" s="46"/>
      <c r="HC1094" s="46"/>
      <c r="HD1094" s="46"/>
      <c r="HE1094" s="46"/>
      <c r="HF1094" s="46"/>
      <c r="HG1094" s="46"/>
      <c r="HH1094" s="46"/>
      <c r="HI1094" s="46"/>
      <c r="HJ1094" s="46"/>
      <c r="HK1094" s="46"/>
      <c r="HL1094" s="46"/>
      <c r="HM1094" s="46"/>
      <c r="HN1094" s="46"/>
      <c r="HO1094" s="46"/>
      <c r="HP1094" s="46"/>
      <c r="HQ1094" s="46"/>
      <c r="HR1094" s="46"/>
      <c r="HS1094" s="46"/>
      <c r="HT1094" s="46"/>
      <c r="HU1094" s="46"/>
      <c r="HV1094" s="46"/>
      <c r="HW1094" s="46"/>
      <c r="HX1094" s="46"/>
      <c r="HY1094" s="46"/>
      <c r="HZ1094" s="46"/>
      <c r="IA1094" s="46"/>
      <c r="IB1094" s="46"/>
      <c r="IC1094" s="46"/>
      <c r="ID1094" s="46"/>
      <c r="IE1094" s="46"/>
      <c r="IF1094" s="46"/>
      <c r="IG1094" s="46"/>
      <c r="IH1094" s="46"/>
      <c r="II1094" s="46"/>
      <c r="IJ1094" s="46"/>
      <c r="IK1094" s="46"/>
      <c r="IL1094" s="46"/>
      <c r="IM1094" s="46"/>
      <c r="IN1094" s="46"/>
      <c r="IO1094" s="46"/>
      <c r="IP1094" s="46"/>
      <c r="IQ1094" s="46"/>
      <c r="IR1094" s="46"/>
      <c r="IS1094" s="46"/>
      <c r="IT1094" s="46"/>
      <c r="IU1094" s="46"/>
      <c r="IV1094" s="46"/>
      <c r="IW1094" s="46"/>
      <c r="IX1094" s="46"/>
      <c r="IY1094" s="46"/>
      <c r="IZ1094" s="46"/>
      <c r="JA1094" s="46"/>
      <c r="JB1094" s="46"/>
      <c r="JC1094" s="46"/>
      <c r="JD1094" s="46"/>
      <c r="JE1094" s="46"/>
    </row>
    <row r="1095" spans="1:265" s="7" customFormat="1" ht="15" customHeight="1" thickBot="1" x14ac:dyDescent="0.25">
      <c r="A1095" s="790"/>
      <c r="B1095" s="73" t="s">
        <v>459</v>
      </c>
      <c r="C1095" s="113"/>
      <c r="D1095" s="892" t="s">
        <v>484</v>
      </c>
      <c r="E1095" s="900"/>
      <c r="F1095" s="472"/>
      <c r="G1095" s="473"/>
      <c r="H1095" s="186" t="s">
        <v>509</v>
      </c>
      <c r="I1095" s="186" t="s">
        <v>511</v>
      </c>
      <c r="J1095" s="1756" t="s">
        <v>1424</v>
      </c>
      <c r="K1095" s="212" t="s">
        <v>1506</v>
      </c>
      <c r="L1095" s="229"/>
      <c r="M1095" s="397"/>
      <c r="N1095" s="397"/>
      <c r="O1095" s="229"/>
      <c r="P1095" s="2159">
        <f t="shared" ref="P1095:P1158" si="95">SUM(Q1095:R1095)</f>
        <v>0</v>
      </c>
      <c r="Q1095" s="297"/>
      <c r="R1095" s="298"/>
      <c r="S1095" s="298">
        <v>2</v>
      </c>
      <c r="T1095" s="298"/>
      <c r="U1095" s="298"/>
      <c r="V1095" s="298"/>
      <c r="W1095" s="299"/>
      <c r="X1095" s="72"/>
      <c r="Y1095" s="72"/>
      <c r="Z1095" s="63"/>
      <c r="AA1095" s="46"/>
      <c r="AB1095" s="46"/>
      <c r="AC1095" s="46" t="str">
        <f t="shared" si="94"/>
        <v/>
      </c>
      <c r="AD1095" s="46"/>
      <c r="AE1095" s="46"/>
      <c r="AF1095" s="2111">
        <f t="shared" si="91"/>
        <v>0</v>
      </c>
      <c r="AG1095" s="2111">
        <f t="shared" si="92"/>
        <v>2</v>
      </c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  <c r="BP1095" s="46"/>
      <c r="BQ1095" s="46"/>
      <c r="BR1095" s="46"/>
      <c r="BS1095" s="46"/>
      <c r="BT1095" s="46"/>
      <c r="BU1095" s="46"/>
      <c r="BV1095" s="46"/>
      <c r="BW1095" s="46"/>
      <c r="BX1095" s="46"/>
      <c r="BY1095" s="46"/>
      <c r="BZ1095" s="46"/>
      <c r="CA1095" s="46"/>
      <c r="CB1095" s="46"/>
      <c r="CC1095" s="46"/>
      <c r="CD1095" s="46"/>
      <c r="CE1095" s="46"/>
      <c r="CF1095" s="46"/>
      <c r="CG1095" s="46"/>
      <c r="CH1095" s="46"/>
      <c r="CI1095" s="46"/>
      <c r="CJ1095" s="46"/>
      <c r="CK1095" s="46"/>
      <c r="CL1095" s="46"/>
      <c r="CM1095" s="46"/>
      <c r="CN1095" s="46"/>
      <c r="CO1095" s="46"/>
      <c r="CP1095" s="46"/>
      <c r="CQ1095" s="46"/>
      <c r="CR1095" s="46"/>
      <c r="CS1095" s="46"/>
      <c r="CT1095" s="46"/>
      <c r="CU1095" s="46"/>
      <c r="CV1095" s="46"/>
      <c r="CW1095" s="46"/>
      <c r="CX1095" s="46"/>
      <c r="CY1095" s="46"/>
      <c r="CZ1095" s="46"/>
      <c r="DA1095" s="46"/>
      <c r="DB1095" s="46"/>
      <c r="DC1095" s="46"/>
      <c r="DD1095" s="46"/>
      <c r="DE1095" s="46"/>
      <c r="DF1095" s="46"/>
      <c r="DG1095" s="46"/>
      <c r="DH1095" s="46"/>
      <c r="DI1095" s="46"/>
      <c r="DJ1095" s="46"/>
      <c r="DK1095" s="46"/>
      <c r="DL1095" s="46"/>
      <c r="DM1095" s="46"/>
      <c r="DN1095" s="46"/>
      <c r="DO1095" s="46"/>
      <c r="DP1095" s="46"/>
      <c r="DQ1095" s="46"/>
      <c r="DR1095" s="46"/>
      <c r="DS1095" s="46"/>
      <c r="DT1095" s="46"/>
      <c r="DU1095" s="46"/>
      <c r="DV1095" s="46"/>
      <c r="DW1095" s="46"/>
      <c r="DX1095" s="46"/>
      <c r="DY1095" s="46"/>
      <c r="DZ1095" s="46"/>
      <c r="EA1095" s="46"/>
      <c r="EB1095" s="46"/>
      <c r="EC1095" s="46"/>
      <c r="ED1095" s="46"/>
      <c r="EE1095" s="46"/>
      <c r="EF1095" s="46"/>
      <c r="EG1095" s="46"/>
      <c r="EH1095" s="46"/>
      <c r="EI1095" s="46"/>
      <c r="EJ1095" s="46"/>
      <c r="EK1095" s="46"/>
      <c r="EL1095" s="46"/>
      <c r="EM1095" s="46"/>
      <c r="EN1095" s="46"/>
      <c r="EO1095" s="46"/>
      <c r="EP1095" s="46"/>
      <c r="EQ1095" s="46"/>
      <c r="ER1095" s="46"/>
      <c r="ES1095" s="46"/>
      <c r="ET1095" s="46"/>
      <c r="EU1095" s="46"/>
      <c r="EV1095" s="46"/>
      <c r="EW1095" s="46"/>
      <c r="EX1095" s="46"/>
      <c r="EY1095" s="46"/>
      <c r="EZ1095" s="46"/>
      <c r="FA1095" s="46"/>
      <c r="FB1095" s="46"/>
      <c r="FC1095" s="46"/>
      <c r="FD1095" s="46"/>
      <c r="FE1095" s="46"/>
      <c r="FF1095" s="46"/>
      <c r="FG1095" s="46"/>
      <c r="FH1095" s="46"/>
      <c r="FI1095" s="46"/>
      <c r="FJ1095" s="46"/>
      <c r="FK1095" s="46"/>
      <c r="FL1095" s="46"/>
      <c r="FM1095" s="46"/>
      <c r="FN1095" s="46"/>
      <c r="FO1095" s="46"/>
      <c r="FP1095" s="46"/>
      <c r="FQ1095" s="46"/>
      <c r="FR1095" s="46"/>
      <c r="FS1095" s="46"/>
      <c r="FT1095" s="46"/>
      <c r="FU1095" s="46"/>
      <c r="FV1095" s="46"/>
      <c r="FW1095" s="46"/>
      <c r="FX1095" s="46"/>
      <c r="FY1095" s="46"/>
      <c r="FZ1095" s="46"/>
      <c r="GA1095" s="46"/>
      <c r="GB1095" s="46"/>
      <c r="GC1095" s="46"/>
      <c r="GD1095" s="46"/>
      <c r="GE1095" s="46"/>
      <c r="GF1095" s="46"/>
      <c r="GG1095" s="46"/>
      <c r="GH1095" s="46"/>
      <c r="GI1095" s="46"/>
      <c r="GJ1095" s="46"/>
      <c r="GK1095" s="46"/>
      <c r="GL1095" s="46"/>
      <c r="GM1095" s="46"/>
      <c r="GN1095" s="46"/>
      <c r="GO1095" s="46"/>
      <c r="GP1095" s="46"/>
      <c r="GQ1095" s="46"/>
      <c r="GR1095" s="46"/>
      <c r="GS1095" s="46"/>
      <c r="GT1095" s="46"/>
      <c r="GU1095" s="46"/>
      <c r="GV1095" s="46"/>
      <c r="GW1095" s="46"/>
      <c r="GX1095" s="46"/>
      <c r="GY1095" s="46"/>
      <c r="GZ1095" s="46"/>
      <c r="HA1095" s="46"/>
      <c r="HB1095" s="46"/>
      <c r="HC1095" s="46"/>
      <c r="HD1095" s="46"/>
      <c r="HE1095" s="46"/>
      <c r="HF1095" s="46"/>
      <c r="HG1095" s="46"/>
      <c r="HH1095" s="46"/>
      <c r="HI1095" s="46"/>
      <c r="HJ1095" s="46"/>
      <c r="HK1095" s="46"/>
      <c r="HL1095" s="46"/>
      <c r="HM1095" s="46"/>
      <c r="HN1095" s="46"/>
      <c r="HO1095" s="46"/>
      <c r="HP1095" s="46"/>
      <c r="HQ1095" s="46"/>
      <c r="HR1095" s="46"/>
      <c r="HS1095" s="46"/>
      <c r="HT1095" s="46"/>
      <c r="HU1095" s="46"/>
      <c r="HV1095" s="46"/>
      <c r="HW1095" s="46"/>
      <c r="HX1095" s="46"/>
      <c r="HY1095" s="46"/>
      <c r="HZ1095" s="46"/>
      <c r="IA1095" s="46"/>
      <c r="IB1095" s="46"/>
      <c r="IC1095" s="46"/>
      <c r="ID1095" s="46"/>
      <c r="IE1095" s="46"/>
      <c r="IF1095" s="46"/>
      <c r="IG1095" s="46"/>
      <c r="IH1095" s="46"/>
      <c r="II1095" s="46"/>
      <c r="IJ1095" s="46"/>
      <c r="IK1095" s="46"/>
      <c r="IL1095" s="46"/>
      <c r="IM1095" s="46"/>
      <c r="IN1095" s="46"/>
      <c r="IO1095" s="46"/>
      <c r="IP1095" s="46"/>
      <c r="IQ1095" s="46"/>
      <c r="IR1095" s="46"/>
      <c r="IS1095" s="46"/>
      <c r="IT1095" s="46"/>
      <c r="IU1095" s="46"/>
      <c r="IV1095" s="46"/>
      <c r="IW1095" s="46"/>
      <c r="IX1095" s="46"/>
      <c r="IY1095" s="46"/>
      <c r="IZ1095" s="46"/>
      <c r="JA1095" s="46"/>
      <c r="JB1095" s="46"/>
      <c r="JC1095" s="46"/>
      <c r="JD1095" s="46"/>
      <c r="JE1095" s="46"/>
    </row>
    <row r="1096" spans="1:265" s="7" customFormat="1" ht="15" customHeight="1" thickBot="1" x14ac:dyDescent="0.25">
      <c r="A1096" s="790"/>
      <c r="B1096" s="73" t="s">
        <v>459</v>
      </c>
      <c r="C1096" s="113"/>
      <c r="D1096" s="892" t="s">
        <v>484</v>
      </c>
      <c r="E1096" s="900"/>
      <c r="F1096" s="472"/>
      <c r="G1096" s="473"/>
      <c r="H1096" s="186" t="s">
        <v>509</v>
      </c>
      <c r="I1096" s="186" t="s">
        <v>511</v>
      </c>
      <c r="J1096" s="1757" t="s">
        <v>1424</v>
      </c>
      <c r="K1096" s="229" t="s">
        <v>1507</v>
      </c>
      <c r="L1096" s="229"/>
      <c r="M1096" s="397"/>
      <c r="N1096" s="397"/>
      <c r="O1096" s="229"/>
      <c r="P1096" s="2159">
        <f t="shared" si="95"/>
        <v>0</v>
      </c>
      <c r="Q1096" s="297"/>
      <c r="R1096" s="298"/>
      <c r="S1096" s="298"/>
      <c r="T1096" s="298"/>
      <c r="U1096" s="298"/>
      <c r="V1096" s="298"/>
      <c r="W1096" s="299">
        <v>4</v>
      </c>
      <c r="X1096" s="72"/>
      <c r="Y1096" s="72"/>
      <c r="Z1096" s="63"/>
      <c r="AA1096" s="46"/>
      <c r="AB1096" s="46"/>
      <c r="AC1096" s="46" t="str">
        <f t="shared" si="94"/>
        <v/>
      </c>
      <c r="AD1096" s="46"/>
      <c r="AE1096" s="46"/>
      <c r="AF1096" s="2111">
        <f t="shared" si="91"/>
        <v>0</v>
      </c>
      <c r="AG1096" s="2111">
        <f t="shared" si="92"/>
        <v>4</v>
      </c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  <c r="BP1096" s="46"/>
      <c r="BQ1096" s="46"/>
      <c r="BR1096" s="46"/>
      <c r="BS1096" s="46"/>
      <c r="BT1096" s="46"/>
      <c r="BU1096" s="46"/>
      <c r="BV1096" s="46"/>
      <c r="BW1096" s="46"/>
      <c r="BX1096" s="46"/>
      <c r="BY1096" s="46"/>
      <c r="BZ1096" s="46"/>
      <c r="CA1096" s="46"/>
      <c r="CB1096" s="46"/>
      <c r="CC1096" s="46"/>
      <c r="CD1096" s="46"/>
      <c r="CE1096" s="46"/>
      <c r="CF1096" s="46"/>
      <c r="CG1096" s="46"/>
      <c r="CH1096" s="46"/>
      <c r="CI1096" s="46"/>
      <c r="CJ1096" s="46"/>
      <c r="CK1096" s="46"/>
      <c r="CL1096" s="46"/>
      <c r="CM1096" s="46"/>
      <c r="CN1096" s="46"/>
      <c r="CO1096" s="46"/>
      <c r="CP1096" s="46"/>
      <c r="CQ1096" s="46"/>
      <c r="CR1096" s="46"/>
      <c r="CS1096" s="46"/>
      <c r="CT1096" s="46"/>
      <c r="CU1096" s="46"/>
      <c r="CV1096" s="46"/>
      <c r="CW1096" s="46"/>
      <c r="CX1096" s="46"/>
      <c r="CY1096" s="46"/>
      <c r="CZ1096" s="46"/>
      <c r="DA1096" s="46"/>
      <c r="DB1096" s="46"/>
      <c r="DC1096" s="46"/>
      <c r="DD1096" s="46"/>
      <c r="DE1096" s="46"/>
      <c r="DF1096" s="46"/>
      <c r="DG1096" s="46"/>
      <c r="DH1096" s="46"/>
      <c r="DI1096" s="46"/>
      <c r="DJ1096" s="46"/>
      <c r="DK1096" s="46"/>
      <c r="DL1096" s="46"/>
      <c r="DM1096" s="46"/>
      <c r="DN1096" s="46"/>
      <c r="DO1096" s="46"/>
      <c r="DP1096" s="46"/>
      <c r="DQ1096" s="46"/>
      <c r="DR1096" s="46"/>
      <c r="DS1096" s="46"/>
      <c r="DT1096" s="46"/>
      <c r="DU1096" s="46"/>
      <c r="DV1096" s="46"/>
      <c r="DW1096" s="46"/>
      <c r="DX1096" s="46"/>
      <c r="DY1096" s="46"/>
      <c r="DZ1096" s="46"/>
      <c r="EA1096" s="46"/>
      <c r="EB1096" s="46"/>
      <c r="EC1096" s="46"/>
      <c r="ED1096" s="46"/>
      <c r="EE1096" s="46"/>
      <c r="EF1096" s="46"/>
      <c r="EG1096" s="46"/>
      <c r="EH1096" s="46"/>
      <c r="EI1096" s="46"/>
      <c r="EJ1096" s="46"/>
      <c r="EK1096" s="46"/>
      <c r="EL1096" s="46"/>
      <c r="EM1096" s="46"/>
      <c r="EN1096" s="46"/>
      <c r="EO1096" s="46"/>
      <c r="EP1096" s="46"/>
      <c r="EQ1096" s="46"/>
      <c r="ER1096" s="46"/>
      <c r="ES1096" s="46"/>
      <c r="ET1096" s="46"/>
      <c r="EU1096" s="46"/>
      <c r="EV1096" s="46"/>
      <c r="EW1096" s="46"/>
      <c r="EX1096" s="46"/>
      <c r="EY1096" s="46"/>
      <c r="EZ1096" s="46"/>
      <c r="FA1096" s="46"/>
      <c r="FB1096" s="46"/>
      <c r="FC1096" s="46"/>
      <c r="FD1096" s="46"/>
      <c r="FE1096" s="46"/>
      <c r="FF1096" s="46"/>
      <c r="FG1096" s="46"/>
      <c r="FH1096" s="46"/>
      <c r="FI1096" s="46"/>
      <c r="FJ1096" s="46"/>
      <c r="FK1096" s="46"/>
      <c r="FL1096" s="46"/>
      <c r="FM1096" s="46"/>
      <c r="FN1096" s="46"/>
      <c r="FO1096" s="46"/>
      <c r="FP1096" s="46"/>
      <c r="FQ1096" s="46"/>
      <c r="FR1096" s="46"/>
      <c r="FS1096" s="46"/>
      <c r="FT1096" s="46"/>
      <c r="FU1096" s="46"/>
      <c r="FV1096" s="46"/>
      <c r="FW1096" s="46"/>
      <c r="FX1096" s="46"/>
      <c r="FY1096" s="46"/>
      <c r="FZ1096" s="46"/>
      <c r="GA1096" s="46"/>
      <c r="GB1096" s="46"/>
      <c r="GC1096" s="46"/>
      <c r="GD1096" s="46"/>
      <c r="GE1096" s="46"/>
      <c r="GF1096" s="46"/>
      <c r="GG1096" s="46"/>
      <c r="GH1096" s="46"/>
      <c r="GI1096" s="46"/>
      <c r="GJ1096" s="46"/>
      <c r="GK1096" s="46"/>
      <c r="GL1096" s="46"/>
      <c r="GM1096" s="46"/>
      <c r="GN1096" s="46"/>
      <c r="GO1096" s="46"/>
      <c r="GP1096" s="46"/>
      <c r="GQ1096" s="46"/>
      <c r="GR1096" s="46"/>
      <c r="GS1096" s="46"/>
      <c r="GT1096" s="46"/>
      <c r="GU1096" s="46"/>
      <c r="GV1096" s="46"/>
      <c r="GW1096" s="46"/>
      <c r="GX1096" s="46"/>
      <c r="GY1096" s="46"/>
      <c r="GZ1096" s="46"/>
      <c r="HA1096" s="46"/>
      <c r="HB1096" s="46"/>
      <c r="HC1096" s="46"/>
      <c r="HD1096" s="46"/>
      <c r="HE1096" s="46"/>
      <c r="HF1096" s="46"/>
      <c r="HG1096" s="46"/>
      <c r="HH1096" s="46"/>
      <c r="HI1096" s="46"/>
      <c r="HJ1096" s="46"/>
      <c r="HK1096" s="46"/>
      <c r="HL1096" s="46"/>
      <c r="HM1096" s="46"/>
      <c r="HN1096" s="46"/>
      <c r="HO1096" s="46"/>
      <c r="HP1096" s="46"/>
      <c r="HQ1096" s="46"/>
      <c r="HR1096" s="46"/>
      <c r="HS1096" s="46"/>
      <c r="HT1096" s="46"/>
      <c r="HU1096" s="46"/>
      <c r="HV1096" s="46"/>
      <c r="HW1096" s="46"/>
      <c r="HX1096" s="46"/>
      <c r="HY1096" s="46"/>
      <c r="HZ1096" s="46"/>
      <c r="IA1096" s="46"/>
      <c r="IB1096" s="46"/>
      <c r="IC1096" s="46"/>
      <c r="ID1096" s="46"/>
      <c r="IE1096" s="46"/>
      <c r="IF1096" s="46"/>
      <c r="IG1096" s="46"/>
      <c r="IH1096" s="46"/>
      <c r="II1096" s="46"/>
      <c r="IJ1096" s="46"/>
      <c r="IK1096" s="46"/>
      <c r="IL1096" s="46"/>
      <c r="IM1096" s="46"/>
      <c r="IN1096" s="46"/>
      <c r="IO1096" s="46"/>
      <c r="IP1096" s="46"/>
      <c r="IQ1096" s="46"/>
      <c r="IR1096" s="46"/>
      <c r="IS1096" s="46"/>
      <c r="IT1096" s="46"/>
      <c r="IU1096" s="46"/>
      <c r="IV1096" s="46"/>
      <c r="IW1096" s="46"/>
      <c r="IX1096" s="46"/>
      <c r="IY1096" s="46"/>
      <c r="IZ1096" s="46"/>
      <c r="JA1096" s="46"/>
      <c r="JB1096" s="46"/>
      <c r="JC1096" s="46"/>
      <c r="JD1096" s="46"/>
      <c r="JE1096" s="46"/>
    </row>
    <row r="1097" spans="1:265" s="788" customFormat="1" ht="14.25" customHeight="1" thickBot="1" x14ac:dyDescent="0.25">
      <c r="A1097" s="790"/>
      <c r="B1097" s="73" t="s">
        <v>459</v>
      </c>
      <c r="C1097" s="113"/>
      <c r="D1097" s="892" t="s">
        <v>484</v>
      </c>
      <c r="E1097" s="900"/>
      <c r="F1097" s="472"/>
      <c r="G1097" s="473"/>
      <c r="H1097" s="186" t="s">
        <v>509</v>
      </c>
      <c r="I1097" s="186" t="s">
        <v>511</v>
      </c>
      <c r="J1097" s="1726" t="s">
        <v>95</v>
      </c>
      <c r="K1097" s="1068" t="s">
        <v>1712</v>
      </c>
      <c r="L1097" s="229"/>
      <c r="M1097" s="397"/>
      <c r="N1097" s="397"/>
      <c r="O1097" s="229"/>
      <c r="P1097" s="2159">
        <f t="shared" si="95"/>
        <v>0</v>
      </c>
      <c r="Q1097" s="297"/>
      <c r="R1097" s="298"/>
      <c r="S1097" s="298"/>
      <c r="T1097" s="298"/>
      <c r="U1097" s="298">
        <v>5</v>
      </c>
      <c r="V1097" s="298"/>
      <c r="W1097" s="299"/>
      <c r="X1097" s="790"/>
      <c r="Y1097" s="790"/>
      <c r="Z1097" s="63"/>
      <c r="AA1097" s="789"/>
      <c r="AB1097" s="789"/>
      <c r="AC1097" s="789" t="str">
        <f t="shared" si="94"/>
        <v/>
      </c>
      <c r="AD1097" s="789"/>
      <c r="AE1097" s="789"/>
      <c r="AF1097" s="2111">
        <f t="shared" ref="AF1097:AF1160" si="96">SUM(Q1097:R1097)</f>
        <v>0</v>
      </c>
      <c r="AG1097" s="2111">
        <f t="shared" ref="AG1097:AG1160" si="97">S1097+W1097</f>
        <v>0</v>
      </c>
      <c r="AH1097" s="789"/>
      <c r="AI1097" s="789"/>
      <c r="AJ1097" s="789"/>
      <c r="AK1097" s="789"/>
      <c r="AL1097" s="789"/>
      <c r="AM1097" s="789"/>
      <c r="AN1097" s="789"/>
      <c r="AO1097" s="789"/>
      <c r="AP1097" s="789"/>
      <c r="AQ1097" s="789"/>
      <c r="AR1097" s="789"/>
      <c r="AS1097" s="789"/>
      <c r="AT1097" s="789"/>
      <c r="AU1097" s="789"/>
      <c r="AV1097" s="789"/>
      <c r="AW1097" s="789"/>
      <c r="AX1097" s="789"/>
      <c r="AY1097" s="789"/>
      <c r="AZ1097" s="789"/>
      <c r="BA1097" s="789"/>
      <c r="BB1097" s="789"/>
      <c r="BC1097" s="789"/>
      <c r="BD1097" s="789"/>
      <c r="BE1097" s="789"/>
      <c r="BF1097" s="789"/>
      <c r="BG1097" s="789"/>
      <c r="BH1097" s="789"/>
      <c r="BI1097" s="789"/>
      <c r="BJ1097" s="789"/>
      <c r="BK1097" s="789"/>
      <c r="BL1097" s="789"/>
      <c r="BM1097" s="789"/>
      <c r="BN1097" s="789"/>
      <c r="BO1097" s="789"/>
      <c r="BP1097" s="789"/>
      <c r="BQ1097" s="789"/>
      <c r="BR1097" s="789"/>
      <c r="BS1097" s="789"/>
      <c r="BT1097" s="789"/>
      <c r="BU1097" s="789"/>
      <c r="BV1097" s="789"/>
      <c r="BW1097" s="789"/>
      <c r="BX1097" s="789"/>
      <c r="BY1097" s="789"/>
      <c r="BZ1097" s="789"/>
      <c r="CA1097" s="789"/>
      <c r="CB1097" s="789"/>
      <c r="CC1097" s="789"/>
      <c r="CD1097" s="789"/>
      <c r="CE1097" s="789"/>
      <c r="CF1097" s="789"/>
      <c r="CG1097" s="789"/>
      <c r="CH1097" s="789"/>
      <c r="CI1097" s="789"/>
      <c r="CJ1097" s="789"/>
      <c r="CK1097" s="789"/>
      <c r="CL1097" s="789"/>
      <c r="CM1097" s="789"/>
      <c r="CN1097" s="789"/>
      <c r="CO1097" s="789"/>
      <c r="CP1097" s="789"/>
      <c r="CQ1097" s="789"/>
      <c r="CR1097" s="789"/>
      <c r="CS1097" s="789"/>
      <c r="CT1097" s="789"/>
      <c r="CU1097" s="789"/>
      <c r="CV1097" s="789"/>
      <c r="CW1097" s="789"/>
      <c r="CX1097" s="789"/>
      <c r="CY1097" s="789"/>
      <c r="CZ1097" s="789"/>
      <c r="DA1097" s="789"/>
      <c r="DB1097" s="789"/>
      <c r="DC1097" s="789"/>
      <c r="DD1097" s="789"/>
      <c r="DE1097" s="789"/>
      <c r="DF1097" s="789"/>
      <c r="DG1097" s="789"/>
      <c r="DH1097" s="789"/>
      <c r="DI1097" s="789"/>
      <c r="DJ1097" s="789"/>
      <c r="DK1097" s="789"/>
      <c r="DL1097" s="789"/>
      <c r="DM1097" s="789"/>
      <c r="DN1097" s="789"/>
      <c r="DO1097" s="789"/>
      <c r="DP1097" s="789"/>
      <c r="DQ1097" s="789"/>
      <c r="DR1097" s="789"/>
      <c r="DS1097" s="789"/>
      <c r="DT1097" s="789"/>
      <c r="DU1097" s="789"/>
      <c r="DV1097" s="789"/>
      <c r="DW1097" s="789"/>
      <c r="DX1097" s="789"/>
      <c r="DY1097" s="789"/>
      <c r="DZ1097" s="789"/>
      <c r="EA1097" s="789"/>
      <c r="EB1097" s="789"/>
      <c r="EC1097" s="789"/>
      <c r="ED1097" s="789"/>
      <c r="EE1097" s="789"/>
      <c r="EF1097" s="789"/>
      <c r="EG1097" s="789"/>
      <c r="EH1097" s="789"/>
      <c r="EI1097" s="789"/>
      <c r="EJ1097" s="789"/>
      <c r="EK1097" s="789"/>
      <c r="EL1097" s="789"/>
      <c r="EM1097" s="789"/>
      <c r="EN1097" s="789"/>
      <c r="EO1097" s="789"/>
      <c r="EP1097" s="789"/>
      <c r="EQ1097" s="789"/>
      <c r="ER1097" s="789"/>
      <c r="ES1097" s="789"/>
      <c r="ET1097" s="789"/>
      <c r="EU1097" s="789"/>
      <c r="EV1097" s="789"/>
      <c r="EW1097" s="789"/>
      <c r="EX1097" s="789"/>
      <c r="EY1097" s="789"/>
      <c r="EZ1097" s="789"/>
      <c r="FA1097" s="789"/>
      <c r="FB1097" s="789"/>
      <c r="FC1097" s="789"/>
      <c r="FD1097" s="789"/>
      <c r="FE1097" s="789"/>
      <c r="FF1097" s="789"/>
      <c r="FG1097" s="789"/>
      <c r="FH1097" s="789"/>
      <c r="FI1097" s="789"/>
      <c r="FJ1097" s="789"/>
      <c r="FK1097" s="789"/>
      <c r="FL1097" s="789"/>
      <c r="FM1097" s="789"/>
      <c r="FN1097" s="789"/>
      <c r="FO1097" s="789"/>
      <c r="FP1097" s="789"/>
      <c r="FQ1097" s="789"/>
      <c r="FR1097" s="789"/>
      <c r="FS1097" s="789"/>
      <c r="FT1097" s="789"/>
      <c r="FU1097" s="789"/>
      <c r="FV1097" s="789"/>
      <c r="FW1097" s="789"/>
      <c r="FX1097" s="789"/>
      <c r="FY1097" s="789"/>
      <c r="FZ1097" s="789"/>
      <c r="GA1097" s="789"/>
      <c r="GB1097" s="789"/>
      <c r="GC1097" s="789"/>
      <c r="GD1097" s="789"/>
      <c r="GE1097" s="789"/>
      <c r="GF1097" s="789"/>
      <c r="GG1097" s="789"/>
      <c r="GH1097" s="789"/>
      <c r="GI1097" s="789"/>
      <c r="GJ1097" s="789"/>
      <c r="GK1097" s="789"/>
      <c r="GL1097" s="789"/>
      <c r="GM1097" s="789"/>
      <c r="GN1097" s="789"/>
      <c r="GO1097" s="789"/>
      <c r="GP1097" s="789"/>
      <c r="GQ1097" s="789"/>
      <c r="GR1097" s="789"/>
      <c r="GS1097" s="789"/>
      <c r="GT1097" s="789"/>
      <c r="GU1097" s="789"/>
      <c r="GV1097" s="789"/>
      <c r="GW1097" s="789"/>
      <c r="GX1097" s="789"/>
      <c r="GY1097" s="789"/>
      <c r="GZ1097" s="789"/>
      <c r="HA1097" s="789"/>
      <c r="HB1097" s="789"/>
      <c r="HC1097" s="789"/>
      <c r="HD1097" s="789"/>
      <c r="HE1097" s="789"/>
      <c r="HF1097" s="789"/>
      <c r="HG1097" s="789"/>
      <c r="HH1097" s="789"/>
      <c r="HI1097" s="789"/>
      <c r="HJ1097" s="789"/>
      <c r="HK1097" s="789"/>
      <c r="HL1097" s="789"/>
      <c r="HM1097" s="789"/>
      <c r="HN1097" s="789"/>
      <c r="HO1097" s="789"/>
      <c r="HP1097" s="789"/>
      <c r="HQ1097" s="789"/>
      <c r="HR1097" s="789"/>
      <c r="HS1097" s="789"/>
      <c r="HT1097" s="789"/>
      <c r="HU1097" s="789"/>
      <c r="HV1097" s="789"/>
      <c r="HW1097" s="789"/>
      <c r="HX1097" s="789"/>
      <c r="HY1097" s="789"/>
      <c r="HZ1097" s="789"/>
      <c r="IA1097" s="789"/>
      <c r="IB1097" s="789"/>
      <c r="IC1097" s="789"/>
      <c r="ID1097" s="789"/>
      <c r="IE1097" s="789"/>
      <c r="IF1097" s="789"/>
      <c r="IG1097" s="789"/>
      <c r="IH1097" s="789"/>
      <c r="II1097" s="789"/>
      <c r="IJ1097" s="789"/>
      <c r="IK1097" s="789"/>
      <c r="IL1097" s="789"/>
      <c r="IM1097" s="789"/>
      <c r="IN1097" s="789"/>
      <c r="IO1097" s="789"/>
      <c r="IP1097" s="789"/>
      <c r="IQ1097" s="789"/>
      <c r="IR1097" s="789"/>
      <c r="IS1097" s="789"/>
      <c r="IT1097" s="789"/>
      <c r="IU1097" s="789"/>
      <c r="IV1097" s="789"/>
      <c r="IW1097" s="789"/>
      <c r="IX1097" s="789"/>
      <c r="IY1097" s="789"/>
      <c r="IZ1097" s="789"/>
      <c r="JA1097" s="789"/>
      <c r="JB1097" s="789"/>
      <c r="JC1097" s="789"/>
      <c r="JD1097" s="789"/>
      <c r="JE1097" s="789"/>
    </row>
    <row r="1098" spans="1:265" s="7" customFormat="1" ht="14.25" customHeight="1" thickBot="1" x14ac:dyDescent="0.25">
      <c r="A1098" s="790"/>
      <c r="B1098" s="73" t="s">
        <v>459</v>
      </c>
      <c r="C1098" s="113"/>
      <c r="D1098" s="892" t="s">
        <v>484</v>
      </c>
      <c r="E1098" s="900"/>
      <c r="F1098" s="472"/>
      <c r="G1098" s="473"/>
      <c r="H1098" s="186" t="s">
        <v>509</v>
      </c>
      <c r="I1098" s="186" t="s">
        <v>511</v>
      </c>
      <c r="J1098" s="1766" t="s">
        <v>1424</v>
      </c>
      <c r="K1098" s="229" t="s">
        <v>1558</v>
      </c>
      <c r="L1098" s="229"/>
      <c r="M1098" s="397"/>
      <c r="N1098" s="397"/>
      <c r="O1098" s="229"/>
      <c r="P1098" s="2159">
        <f t="shared" si="95"/>
        <v>0</v>
      </c>
      <c r="Q1098" s="297"/>
      <c r="R1098" s="298"/>
      <c r="S1098" s="298"/>
      <c r="T1098" s="298"/>
      <c r="U1098" s="298"/>
      <c r="V1098" s="298"/>
      <c r="W1098" s="299">
        <v>2</v>
      </c>
      <c r="X1098" s="274"/>
      <c r="Y1098" s="274"/>
      <c r="Z1098" s="63"/>
      <c r="AA1098" s="46"/>
      <c r="AB1098" s="46"/>
      <c r="AC1098" s="46" t="str">
        <f t="shared" si="94"/>
        <v/>
      </c>
      <c r="AD1098" s="46"/>
      <c r="AE1098" s="46"/>
      <c r="AF1098" s="2111">
        <f t="shared" si="96"/>
        <v>0</v>
      </c>
      <c r="AG1098" s="2111">
        <f t="shared" si="97"/>
        <v>2</v>
      </c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  <c r="BP1098" s="46"/>
      <c r="BQ1098" s="46"/>
      <c r="BR1098" s="46"/>
      <c r="BS1098" s="46"/>
      <c r="BT1098" s="46"/>
      <c r="BU1098" s="46"/>
      <c r="BV1098" s="46"/>
      <c r="BW1098" s="46"/>
      <c r="BX1098" s="46"/>
      <c r="BY1098" s="46"/>
      <c r="BZ1098" s="46"/>
      <c r="CA1098" s="46"/>
      <c r="CB1098" s="46"/>
      <c r="CC1098" s="46"/>
      <c r="CD1098" s="46"/>
      <c r="CE1098" s="46"/>
      <c r="CF1098" s="46"/>
      <c r="CG1098" s="46"/>
      <c r="CH1098" s="46"/>
      <c r="CI1098" s="46"/>
      <c r="CJ1098" s="46"/>
      <c r="CK1098" s="46"/>
      <c r="CL1098" s="46"/>
      <c r="CM1098" s="46"/>
      <c r="CN1098" s="46"/>
      <c r="CO1098" s="46"/>
      <c r="CP1098" s="46"/>
      <c r="CQ1098" s="46"/>
      <c r="CR1098" s="46"/>
      <c r="CS1098" s="46"/>
      <c r="CT1098" s="46"/>
      <c r="CU1098" s="46"/>
      <c r="CV1098" s="46"/>
      <c r="CW1098" s="46"/>
      <c r="CX1098" s="46"/>
      <c r="CY1098" s="46"/>
      <c r="CZ1098" s="46"/>
      <c r="DA1098" s="46"/>
      <c r="DB1098" s="46"/>
      <c r="DC1098" s="46"/>
      <c r="DD1098" s="46"/>
      <c r="DE1098" s="46"/>
      <c r="DF1098" s="46"/>
      <c r="DG1098" s="46"/>
      <c r="DH1098" s="46"/>
      <c r="DI1098" s="46"/>
      <c r="DJ1098" s="46"/>
      <c r="DK1098" s="46"/>
      <c r="DL1098" s="46"/>
      <c r="DM1098" s="46"/>
      <c r="DN1098" s="46"/>
      <c r="DO1098" s="46"/>
      <c r="DP1098" s="46"/>
      <c r="DQ1098" s="46"/>
      <c r="DR1098" s="46"/>
      <c r="DS1098" s="46"/>
      <c r="DT1098" s="46"/>
      <c r="DU1098" s="46"/>
      <c r="DV1098" s="46"/>
      <c r="DW1098" s="46"/>
      <c r="DX1098" s="46"/>
      <c r="DY1098" s="46"/>
      <c r="DZ1098" s="46"/>
      <c r="EA1098" s="46"/>
      <c r="EB1098" s="46"/>
      <c r="EC1098" s="46"/>
      <c r="ED1098" s="46"/>
      <c r="EE1098" s="46"/>
      <c r="EF1098" s="46"/>
      <c r="EG1098" s="46"/>
      <c r="EH1098" s="46"/>
      <c r="EI1098" s="46"/>
      <c r="EJ1098" s="46"/>
      <c r="EK1098" s="46"/>
      <c r="EL1098" s="46"/>
      <c r="EM1098" s="46"/>
      <c r="EN1098" s="46"/>
      <c r="EO1098" s="46"/>
      <c r="EP1098" s="46"/>
      <c r="EQ1098" s="46"/>
      <c r="ER1098" s="46"/>
      <c r="ES1098" s="46"/>
      <c r="ET1098" s="46"/>
      <c r="EU1098" s="46"/>
      <c r="EV1098" s="46"/>
      <c r="EW1098" s="46"/>
      <c r="EX1098" s="46"/>
      <c r="EY1098" s="46"/>
      <c r="EZ1098" s="46"/>
      <c r="FA1098" s="46"/>
      <c r="FB1098" s="46"/>
      <c r="FC1098" s="46"/>
      <c r="FD1098" s="46"/>
      <c r="FE1098" s="46"/>
      <c r="FF1098" s="46"/>
      <c r="FG1098" s="46"/>
      <c r="FH1098" s="46"/>
      <c r="FI1098" s="46"/>
      <c r="FJ1098" s="46"/>
      <c r="FK1098" s="46"/>
      <c r="FL1098" s="46"/>
      <c r="FM1098" s="46"/>
      <c r="FN1098" s="46"/>
      <c r="FO1098" s="46"/>
      <c r="FP1098" s="46"/>
      <c r="FQ1098" s="46"/>
      <c r="FR1098" s="46"/>
      <c r="FS1098" s="46"/>
      <c r="FT1098" s="46"/>
      <c r="FU1098" s="46"/>
      <c r="FV1098" s="46"/>
      <c r="FW1098" s="46"/>
      <c r="FX1098" s="46"/>
      <c r="FY1098" s="46"/>
      <c r="FZ1098" s="46"/>
      <c r="GA1098" s="46"/>
      <c r="GB1098" s="46"/>
      <c r="GC1098" s="46"/>
      <c r="GD1098" s="46"/>
      <c r="GE1098" s="46"/>
      <c r="GF1098" s="46"/>
      <c r="GG1098" s="46"/>
      <c r="GH1098" s="46"/>
      <c r="GI1098" s="46"/>
      <c r="GJ1098" s="46"/>
      <c r="GK1098" s="46"/>
      <c r="GL1098" s="46"/>
      <c r="GM1098" s="46"/>
      <c r="GN1098" s="46"/>
      <c r="GO1098" s="46"/>
      <c r="GP1098" s="46"/>
      <c r="GQ1098" s="46"/>
      <c r="GR1098" s="46"/>
      <c r="GS1098" s="46"/>
      <c r="GT1098" s="46"/>
      <c r="GU1098" s="46"/>
      <c r="GV1098" s="46"/>
      <c r="GW1098" s="46"/>
      <c r="GX1098" s="46"/>
      <c r="GY1098" s="46"/>
      <c r="GZ1098" s="46"/>
      <c r="HA1098" s="46"/>
      <c r="HB1098" s="46"/>
      <c r="HC1098" s="46"/>
      <c r="HD1098" s="46"/>
      <c r="HE1098" s="46"/>
      <c r="HF1098" s="46"/>
      <c r="HG1098" s="46"/>
      <c r="HH1098" s="46"/>
      <c r="HI1098" s="46"/>
      <c r="HJ1098" s="46"/>
      <c r="HK1098" s="46"/>
      <c r="HL1098" s="46"/>
      <c r="HM1098" s="46"/>
      <c r="HN1098" s="46"/>
      <c r="HO1098" s="46"/>
      <c r="HP1098" s="46"/>
      <c r="HQ1098" s="46"/>
      <c r="HR1098" s="46"/>
      <c r="HS1098" s="46"/>
      <c r="HT1098" s="46"/>
      <c r="HU1098" s="46"/>
      <c r="HV1098" s="46"/>
      <c r="HW1098" s="46"/>
      <c r="HX1098" s="46"/>
      <c r="HY1098" s="46"/>
      <c r="HZ1098" s="46"/>
      <c r="IA1098" s="46"/>
      <c r="IB1098" s="46"/>
      <c r="IC1098" s="46"/>
      <c r="ID1098" s="46"/>
      <c r="IE1098" s="46"/>
      <c r="IF1098" s="46"/>
      <c r="IG1098" s="46"/>
      <c r="IH1098" s="46"/>
      <c r="II1098" s="46"/>
      <c r="IJ1098" s="46"/>
      <c r="IK1098" s="46"/>
      <c r="IL1098" s="46"/>
      <c r="IM1098" s="46"/>
      <c r="IN1098" s="46"/>
      <c r="IO1098" s="46"/>
      <c r="IP1098" s="46"/>
      <c r="IQ1098" s="46"/>
      <c r="IR1098" s="46"/>
      <c r="IS1098" s="46"/>
      <c r="IT1098" s="46"/>
      <c r="IU1098" s="46"/>
      <c r="IV1098" s="46"/>
      <c r="IW1098" s="46"/>
      <c r="IX1098" s="46"/>
      <c r="IY1098" s="46"/>
      <c r="IZ1098" s="46"/>
      <c r="JA1098" s="46"/>
      <c r="JB1098" s="46"/>
      <c r="JC1098" s="46"/>
      <c r="JD1098" s="46"/>
      <c r="JE1098" s="46"/>
    </row>
    <row r="1099" spans="1:265" s="7" customFormat="1" ht="15" customHeight="1" thickBot="1" x14ac:dyDescent="0.25">
      <c r="A1099" s="790"/>
      <c r="B1099" s="73" t="s">
        <v>459</v>
      </c>
      <c r="C1099" s="113"/>
      <c r="D1099" s="903" t="s">
        <v>484</v>
      </c>
      <c r="E1099" s="900"/>
      <c r="F1099" s="472"/>
      <c r="G1099" s="473"/>
      <c r="H1099" s="208" t="s">
        <v>509</v>
      </c>
      <c r="I1099" s="208" t="s">
        <v>511</v>
      </c>
      <c r="J1099" s="1774" t="s">
        <v>1425</v>
      </c>
      <c r="K1099" s="235" t="s">
        <v>1732</v>
      </c>
      <c r="L1099" s="235"/>
      <c r="M1099" s="524"/>
      <c r="N1099" s="524"/>
      <c r="O1099" s="235"/>
      <c r="P1099" s="2159">
        <f t="shared" si="95"/>
        <v>0</v>
      </c>
      <c r="Q1099" s="300"/>
      <c r="R1099" s="301"/>
      <c r="S1099" s="301"/>
      <c r="T1099" s="301">
        <v>3</v>
      </c>
      <c r="U1099" s="301"/>
      <c r="V1099" s="301"/>
      <c r="W1099" s="302"/>
      <c r="X1099" s="72">
        <f>SUBTOTAL(9,Q1088:W1099)</f>
        <v>40</v>
      </c>
      <c r="Y1099" s="72">
        <f>X1099</f>
        <v>40</v>
      </c>
      <c r="Z1099" s="63"/>
      <c r="AA1099" s="46"/>
      <c r="AB1099" s="46"/>
      <c r="AC1099" s="46" t="str">
        <f t="shared" si="94"/>
        <v/>
      </c>
      <c r="AD1099" s="46" t="s">
        <v>2077</v>
      </c>
      <c r="AE1099" s="46"/>
      <c r="AF1099" s="2111">
        <f t="shared" si="96"/>
        <v>0</v>
      </c>
      <c r="AG1099" s="2111">
        <f t="shared" si="97"/>
        <v>0</v>
      </c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  <c r="BP1099" s="46"/>
      <c r="BQ1099" s="46"/>
      <c r="BR1099" s="46"/>
      <c r="BS1099" s="46"/>
      <c r="BT1099" s="46"/>
      <c r="BU1099" s="46"/>
      <c r="BV1099" s="46"/>
      <c r="BW1099" s="46"/>
      <c r="BX1099" s="46"/>
      <c r="BY1099" s="46"/>
      <c r="BZ1099" s="46"/>
      <c r="CA1099" s="46"/>
      <c r="CB1099" s="46"/>
      <c r="CC1099" s="46"/>
      <c r="CD1099" s="46"/>
      <c r="CE1099" s="46"/>
      <c r="CF1099" s="46"/>
      <c r="CG1099" s="46"/>
      <c r="CH1099" s="46"/>
      <c r="CI1099" s="46"/>
      <c r="CJ1099" s="46"/>
      <c r="CK1099" s="46"/>
      <c r="CL1099" s="46"/>
      <c r="CM1099" s="46"/>
      <c r="CN1099" s="46"/>
      <c r="CO1099" s="46"/>
      <c r="CP1099" s="46"/>
      <c r="CQ1099" s="46"/>
      <c r="CR1099" s="46"/>
      <c r="CS1099" s="46"/>
      <c r="CT1099" s="46"/>
      <c r="CU1099" s="46"/>
      <c r="CV1099" s="46"/>
      <c r="CW1099" s="46"/>
      <c r="CX1099" s="46"/>
      <c r="CY1099" s="46"/>
      <c r="CZ1099" s="46"/>
      <c r="DA1099" s="46"/>
      <c r="DB1099" s="46"/>
      <c r="DC1099" s="46"/>
      <c r="DD1099" s="46"/>
      <c r="DE1099" s="46"/>
      <c r="DF1099" s="46"/>
      <c r="DG1099" s="46"/>
      <c r="DH1099" s="46"/>
      <c r="DI1099" s="46"/>
      <c r="DJ1099" s="46"/>
      <c r="DK1099" s="46"/>
      <c r="DL1099" s="46"/>
      <c r="DM1099" s="46"/>
      <c r="DN1099" s="46"/>
      <c r="DO1099" s="46"/>
      <c r="DP1099" s="46"/>
      <c r="DQ1099" s="46"/>
      <c r="DR1099" s="46"/>
      <c r="DS1099" s="46"/>
      <c r="DT1099" s="46"/>
      <c r="DU1099" s="46"/>
      <c r="DV1099" s="46"/>
      <c r="DW1099" s="46"/>
      <c r="DX1099" s="46"/>
      <c r="DY1099" s="46"/>
      <c r="DZ1099" s="46"/>
      <c r="EA1099" s="46"/>
      <c r="EB1099" s="46"/>
      <c r="EC1099" s="46"/>
      <c r="ED1099" s="46"/>
      <c r="EE1099" s="46"/>
      <c r="EF1099" s="46"/>
      <c r="EG1099" s="46"/>
      <c r="EH1099" s="46"/>
      <c r="EI1099" s="46"/>
      <c r="EJ1099" s="46"/>
      <c r="EK1099" s="46"/>
      <c r="EL1099" s="46"/>
      <c r="EM1099" s="46"/>
      <c r="EN1099" s="46"/>
      <c r="EO1099" s="46"/>
      <c r="EP1099" s="46"/>
      <c r="EQ1099" s="46"/>
      <c r="ER1099" s="46"/>
      <c r="ES1099" s="46"/>
      <c r="ET1099" s="46"/>
      <c r="EU1099" s="46"/>
      <c r="EV1099" s="46"/>
      <c r="EW1099" s="46"/>
      <c r="EX1099" s="46"/>
      <c r="EY1099" s="46"/>
      <c r="EZ1099" s="46"/>
      <c r="FA1099" s="46"/>
      <c r="FB1099" s="46"/>
      <c r="FC1099" s="46"/>
      <c r="FD1099" s="46"/>
      <c r="FE1099" s="46"/>
      <c r="FF1099" s="46"/>
      <c r="FG1099" s="46"/>
      <c r="FH1099" s="46"/>
      <c r="FI1099" s="46"/>
      <c r="FJ1099" s="46"/>
      <c r="FK1099" s="46"/>
      <c r="FL1099" s="46"/>
      <c r="FM1099" s="46"/>
      <c r="FN1099" s="46"/>
      <c r="FO1099" s="46"/>
      <c r="FP1099" s="46"/>
      <c r="FQ1099" s="46"/>
      <c r="FR1099" s="46"/>
      <c r="FS1099" s="46"/>
      <c r="FT1099" s="46"/>
      <c r="FU1099" s="46"/>
      <c r="FV1099" s="46"/>
      <c r="FW1099" s="46"/>
      <c r="FX1099" s="46"/>
      <c r="FY1099" s="46"/>
      <c r="FZ1099" s="46"/>
      <c r="GA1099" s="46"/>
      <c r="GB1099" s="46"/>
      <c r="GC1099" s="46"/>
      <c r="GD1099" s="46"/>
      <c r="GE1099" s="46"/>
      <c r="GF1099" s="46"/>
      <c r="GG1099" s="46"/>
      <c r="GH1099" s="46"/>
      <c r="GI1099" s="46"/>
      <c r="GJ1099" s="46"/>
      <c r="GK1099" s="46"/>
      <c r="GL1099" s="46"/>
      <c r="GM1099" s="46"/>
      <c r="GN1099" s="46"/>
      <c r="GO1099" s="46"/>
      <c r="GP1099" s="46"/>
      <c r="GQ1099" s="46"/>
      <c r="GR1099" s="46"/>
      <c r="GS1099" s="46"/>
      <c r="GT1099" s="46"/>
      <c r="GU1099" s="46"/>
      <c r="GV1099" s="46"/>
      <c r="GW1099" s="46"/>
      <c r="GX1099" s="46"/>
      <c r="GY1099" s="46"/>
      <c r="GZ1099" s="46"/>
      <c r="HA1099" s="46"/>
      <c r="HB1099" s="46"/>
      <c r="HC1099" s="46"/>
      <c r="HD1099" s="46"/>
      <c r="HE1099" s="46"/>
      <c r="HF1099" s="46"/>
      <c r="HG1099" s="46"/>
      <c r="HH1099" s="46"/>
      <c r="HI1099" s="46"/>
      <c r="HJ1099" s="46"/>
      <c r="HK1099" s="46"/>
      <c r="HL1099" s="46"/>
      <c r="HM1099" s="46"/>
      <c r="HN1099" s="46"/>
      <c r="HO1099" s="46"/>
      <c r="HP1099" s="46"/>
      <c r="HQ1099" s="46"/>
      <c r="HR1099" s="46"/>
      <c r="HS1099" s="46"/>
      <c r="HT1099" s="46"/>
      <c r="HU1099" s="46"/>
      <c r="HV1099" s="46"/>
      <c r="HW1099" s="46"/>
      <c r="HX1099" s="46"/>
      <c r="HY1099" s="46"/>
      <c r="HZ1099" s="46"/>
      <c r="IA1099" s="46"/>
      <c r="IB1099" s="46"/>
      <c r="IC1099" s="46"/>
      <c r="ID1099" s="46"/>
      <c r="IE1099" s="46"/>
      <c r="IF1099" s="46"/>
      <c r="IG1099" s="46"/>
      <c r="IH1099" s="46"/>
      <c r="II1099" s="46"/>
      <c r="IJ1099" s="46"/>
      <c r="IK1099" s="46"/>
      <c r="IL1099" s="46"/>
      <c r="IM1099" s="46"/>
      <c r="IN1099" s="46"/>
      <c r="IO1099" s="46"/>
      <c r="IP1099" s="46"/>
      <c r="IQ1099" s="46"/>
      <c r="IR1099" s="46"/>
      <c r="IS1099" s="46"/>
      <c r="IT1099" s="46"/>
      <c r="IU1099" s="46"/>
      <c r="IV1099" s="46"/>
      <c r="IW1099" s="46"/>
      <c r="IX1099" s="46"/>
      <c r="IY1099" s="46"/>
      <c r="IZ1099" s="46"/>
      <c r="JA1099" s="46"/>
      <c r="JB1099" s="46"/>
      <c r="JC1099" s="46"/>
      <c r="JD1099" s="46"/>
      <c r="JE1099" s="46"/>
    </row>
    <row r="1100" spans="1:265" s="7" customFormat="1" ht="15" customHeight="1" thickBot="1" x14ac:dyDescent="0.25">
      <c r="A1100" s="2039">
        <f>+A1088+1</f>
        <v>115</v>
      </c>
      <c r="B1100" s="845" t="s">
        <v>377</v>
      </c>
      <c r="C1100" s="116" t="s">
        <v>35</v>
      </c>
      <c r="D1100" s="868" t="s">
        <v>633</v>
      </c>
      <c r="E1100" s="842" t="s">
        <v>86</v>
      </c>
      <c r="F1100" s="459" t="s">
        <v>573</v>
      </c>
      <c r="G1100" s="460" t="s">
        <v>634</v>
      </c>
      <c r="H1100" s="199" t="s">
        <v>351</v>
      </c>
      <c r="I1100" s="199" t="s">
        <v>352</v>
      </c>
      <c r="J1100" s="199"/>
      <c r="K1100" s="218" t="s">
        <v>1402</v>
      </c>
      <c r="L1100" s="218" t="s">
        <v>401</v>
      </c>
      <c r="M1100" s="510">
        <v>3</v>
      </c>
      <c r="N1100" s="510" t="s">
        <v>395</v>
      </c>
      <c r="O1100" s="218" t="s">
        <v>839</v>
      </c>
      <c r="P1100" s="2159">
        <f t="shared" si="95"/>
        <v>4</v>
      </c>
      <c r="Q1100" s="322">
        <v>3</v>
      </c>
      <c r="R1100" s="323">
        <v>1</v>
      </c>
      <c r="S1100" s="323"/>
      <c r="T1100" s="323"/>
      <c r="U1100" s="323"/>
      <c r="V1100" s="323"/>
      <c r="W1100" s="324"/>
      <c r="X1100" s="117"/>
      <c r="Y1100" s="117"/>
      <c r="Z1100" s="63" t="str">
        <f>C1100</f>
        <v>TC</v>
      </c>
      <c r="AA1100" s="46" t="s">
        <v>874</v>
      </c>
      <c r="AB1100" s="46" t="s">
        <v>881</v>
      </c>
      <c r="AC1100" s="46">
        <f t="shared" si="94"/>
        <v>15</v>
      </c>
      <c r="AD1100" s="46"/>
      <c r="AE1100" s="46"/>
      <c r="AF1100" s="2111">
        <f t="shared" si="96"/>
        <v>4</v>
      </c>
      <c r="AG1100" s="2111">
        <f t="shared" si="97"/>
        <v>0</v>
      </c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  <c r="BP1100" s="46"/>
      <c r="BQ1100" s="46"/>
      <c r="BR1100" s="46"/>
      <c r="BS1100" s="46"/>
      <c r="BT1100" s="46"/>
      <c r="BU1100" s="46"/>
      <c r="BV1100" s="46"/>
      <c r="BW1100" s="46"/>
      <c r="BX1100" s="46"/>
      <c r="BY1100" s="46"/>
      <c r="BZ1100" s="46"/>
      <c r="CA1100" s="46"/>
      <c r="CB1100" s="46"/>
      <c r="CC1100" s="46"/>
      <c r="CD1100" s="46"/>
      <c r="CE1100" s="46"/>
      <c r="CF1100" s="46"/>
      <c r="CG1100" s="46"/>
      <c r="CH1100" s="46"/>
      <c r="CI1100" s="46"/>
      <c r="CJ1100" s="46"/>
      <c r="CK1100" s="46"/>
      <c r="CL1100" s="46"/>
      <c r="CM1100" s="46"/>
      <c r="CN1100" s="46"/>
      <c r="CO1100" s="46"/>
      <c r="CP1100" s="46"/>
      <c r="CQ1100" s="46"/>
      <c r="CR1100" s="46"/>
      <c r="CS1100" s="46"/>
      <c r="CT1100" s="46"/>
      <c r="CU1100" s="46"/>
      <c r="CV1100" s="46"/>
      <c r="CW1100" s="46"/>
      <c r="CX1100" s="46"/>
      <c r="CY1100" s="46"/>
      <c r="CZ1100" s="46"/>
      <c r="DA1100" s="46"/>
      <c r="DB1100" s="46"/>
      <c r="DC1100" s="46"/>
      <c r="DD1100" s="46"/>
      <c r="DE1100" s="46"/>
      <c r="DF1100" s="46"/>
      <c r="DG1100" s="46"/>
      <c r="DH1100" s="46"/>
      <c r="DI1100" s="46"/>
      <c r="DJ1100" s="46"/>
      <c r="DK1100" s="46"/>
      <c r="DL1100" s="46"/>
      <c r="DM1100" s="46"/>
      <c r="DN1100" s="46"/>
      <c r="DO1100" s="46"/>
      <c r="DP1100" s="46"/>
      <c r="DQ1100" s="46"/>
      <c r="DR1100" s="46"/>
      <c r="DS1100" s="46"/>
      <c r="DT1100" s="46"/>
      <c r="DU1100" s="46"/>
      <c r="DV1100" s="46"/>
      <c r="DW1100" s="46"/>
      <c r="DX1100" s="46"/>
      <c r="DY1100" s="46"/>
      <c r="DZ1100" s="46"/>
      <c r="EA1100" s="46"/>
      <c r="EB1100" s="46"/>
      <c r="EC1100" s="46"/>
      <c r="ED1100" s="46"/>
      <c r="EE1100" s="46"/>
      <c r="EF1100" s="46"/>
      <c r="EG1100" s="46"/>
      <c r="EH1100" s="46"/>
      <c r="EI1100" s="46"/>
      <c r="EJ1100" s="46"/>
      <c r="EK1100" s="46"/>
      <c r="EL1100" s="46"/>
      <c r="EM1100" s="46"/>
      <c r="EN1100" s="46"/>
      <c r="EO1100" s="46"/>
      <c r="EP1100" s="46"/>
      <c r="EQ1100" s="46"/>
      <c r="ER1100" s="46"/>
      <c r="ES1100" s="46"/>
      <c r="ET1100" s="46"/>
      <c r="EU1100" s="46"/>
      <c r="EV1100" s="46"/>
      <c r="EW1100" s="46"/>
      <c r="EX1100" s="46"/>
      <c r="EY1100" s="46"/>
      <c r="EZ1100" s="46"/>
      <c r="FA1100" s="46"/>
      <c r="FB1100" s="46"/>
      <c r="FC1100" s="46"/>
      <c r="FD1100" s="46"/>
      <c r="FE1100" s="46"/>
      <c r="FF1100" s="46"/>
      <c r="FG1100" s="46"/>
      <c r="FH1100" s="46"/>
      <c r="FI1100" s="46"/>
      <c r="FJ1100" s="46"/>
      <c r="FK1100" s="46"/>
      <c r="FL1100" s="46"/>
      <c r="FM1100" s="46"/>
      <c r="FN1100" s="46"/>
      <c r="FO1100" s="46"/>
      <c r="FP1100" s="46"/>
      <c r="FQ1100" s="46"/>
      <c r="FR1100" s="46"/>
      <c r="FS1100" s="46"/>
      <c r="FT1100" s="46"/>
      <c r="FU1100" s="46"/>
      <c r="FV1100" s="46"/>
      <c r="FW1100" s="46"/>
      <c r="FX1100" s="46"/>
      <c r="FY1100" s="46"/>
      <c r="FZ1100" s="46"/>
      <c r="GA1100" s="46"/>
      <c r="GB1100" s="46"/>
      <c r="GC1100" s="46"/>
      <c r="GD1100" s="46"/>
      <c r="GE1100" s="46"/>
      <c r="GF1100" s="46"/>
      <c r="GG1100" s="46"/>
      <c r="GH1100" s="46"/>
      <c r="GI1100" s="46"/>
      <c r="GJ1100" s="46"/>
      <c r="GK1100" s="46"/>
      <c r="GL1100" s="46"/>
      <c r="GM1100" s="46"/>
      <c r="GN1100" s="46"/>
      <c r="GO1100" s="46"/>
      <c r="GP1100" s="46"/>
      <c r="GQ1100" s="46"/>
      <c r="GR1100" s="46"/>
      <c r="GS1100" s="46"/>
      <c r="GT1100" s="46"/>
      <c r="GU1100" s="46"/>
      <c r="GV1100" s="46"/>
      <c r="GW1100" s="46"/>
      <c r="GX1100" s="46"/>
      <c r="GY1100" s="46"/>
      <c r="GZ1100" s="46"/>
      <c r="HA1100" s="46"/>
      <c r="HB1100" s="46"/>
      <c r="HC1100" s="46"/>
      <c r="HD1100" s="46"/>
      <c r="HE1100" s="46"/>
      <c r="HF1100" s="46"/>
      <c r="HG1100" s="46"/>
      <c r="HH1100" s="46"/>
      <c r="HI1100" s="46"/>
      <c r="HJ1100" s="46"/>
      <c r="HK1100" s="46"/>
      <c r="HL1100" s="46"/>
      <c r="HM1100" s="46"/>
      <c r="HN1100" s="46"/>
      <c r="HO1100" s="46"/>
      <c r="HP1100" s="46"/>
      <c r="HQ1100" s="46"/>
      <c r="HR1100" s="46"/>
      <c r="HS1100" s="46"/>
      <c r="HT1100" s="46"/>
      <c r="HU1100" s="46"/>
      <c r="HV1100" s="46"/>
      <c r="HW1100" s="46"/>
      <c r="HX1100" s="46"/>
      <c r="HY1100" s="46"/>
      <c r="HZ1100" s="46"/>
      <c r="IA1100" s="46"/>
      <c r="IB1100" s="46"/>
      <c r="IC1100" s="46"/>
      <c r="ID1100" s="46"/>
      <c r="IE1100" s="46"/>
      <c r="IF1100" s="46"/>
      <c r="IG1100" s="46"/>
      <c r="IH1100" s="46"/>
      <c r="II1100" s="46"/>
      <c r="IJ1100" s="46"/>
      <c r="IK1100" s="46"/>
      <c r="IL1100" s="46"/>
      <c r="IM1100" s="46"/>
      <c r="IN1100" s="46"/>
      <c r="IO1100" s="46"/>
      <c r="IP1100" s="46"/>
      <c r="IQ1100" s="46"/>
      <c r="IR1100" s="46"/>
      <c r="IS1100" s="46"/>
      <c r="IT1100" s="46"/>
      <c r="IU1100" s="46"/>
      <c r="IV1100" s="46"/>
      <c r="IW1100" s="46"/>
      <c r="IX1100" s="46"/>
      <c r="IY1100" s="46"/>
      <c r="IZ1100" s="46"/>
      <c r="JA1100" s="46"/>
      <c r="JB1100" s="46"/>
      <c r="JC1100" s="46"/>
      <c r="JD1100" s="46"/>
      <c r="JE1100" s="46"/>
    </row>
    <row r="1101" spans="1:265" s="7" customFormat="1" ht="15" customHeight="1" thickBot="1" x14ac:dyDescent="0.25">
      <c r="A1101" s="98"/>
      <c r="B1101" s="112" t="s">
        <v>377</v>
      </c>
      <c r="C1101" s="118"/>
      <c r="D1101" s="870" t="s">
        <v>633</v>
      </c>
      <c r="E1101" s="900"/>
      <c r="F1101" s="472"/>
      <c r="G1101" s="473"/>
      <c r="H1101" s="181" t="s">
        <v>351</v>
      </c>
      <c r="I1101" s="181" t="s">
        <v>352</v>
      </c>
      <c r="J1101" s="181"/>
      <c r="K1101" s="219" t="s">
        <v>1403</v>
      </c>
      <c r="L1101" s="219" t="s">
        <v>401</v>
      </c>
      <c r="M1101" s="511">
        <v>4</v>
      </c>
      <c r="N1101" s="511" t="s">
        <v>24</v>
      </c>
      <c r="O1101" s="219" t="s">
        <v>839</v>
      </c>
      <c r="P1101" s="2159">
        <f t="shared" si="95"/>
        <v>4</v>
      </c>
      <c r="Q1101" s="325">
        <v>3</v>
      </c>
      <c r="R1101" s="326">
        <v>1</v>
      </c>
      <c r="S1101" s="413"/>
      <c r="T1101" s="413"/>
      <c r="U1101" s="413"/>
      <c r="V1101" s="413"/>
      <c r="W1101" s="509"/>
      <c r="X1101" s="119"/>
      <c r="Y1101" s="119"/>
      <c r="Z1101" s="63"/>
      <c r="AA1101" s="46"/>
      <c r="AB1101" s="46"/>
      <c r="AC1101" s="46"/>
      <c r="AD1101" s="46"/>
      <c r="AE1101" s="46"/>
      <c r="AF1101" s="2111">
        <f t="shared" si="96"/>
        <v>4</v>
      </c>
      <c r="AG1101" s="2111">
        <f t="shared" si="97"/>
        <v>0</v>
      </c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  <c r="BP1101" s="46"/>
      <c r="BQ1101" s="46"/>
      <c r="BR1101" s="46"/>
      <c r="BS1101" s="46"/>
      <c r="BT1101" s="46"/>
      <c r="BU1101" s="46"/>
      <c r="BV1101" s="46"/>
      <c r="BW1101" s="46"/>
      <c r="BX1101" s="46"/>
      <c r="BY1101" s="46"/>
      <c r="BZ1101" s="46"/>
      <c r="CA1101" s="46"/>
      <c r="CB1101" s="46"/>
      <c r="CC1101" s="46"/>
      <c r="CD1101" s="46"/>
      <c r="CE1101" s="46"/>
      <c r="CF1101" s="46"/>
      <c r="CG1101" s="46"/>
      <c r="CH1101" s="46"/>
      <c r="CI1101" s="46"/>
      <c r="CJ1101" s="46"/>
      <c r="CK1101" s="46"/>
      <c r="CL1101" s="46"/>
      <c r="CM1101" s="46"/>
      <c r="CN1101" s="46"/>
      <c r="CO1101" s="46"/>
      <c r="CP1101" s="46"/>
      <c r="CQ1101" s="46"/>
      <c r="CR1101" s="46"/>
      <c r="CS1101" s="46"/>
      <c r="CT1101" s="46"/>
      <c r="CU1101" s="46"/>
      <c r="CV1101" s="46"/>
      <c r="CW1101" s="46"/>
      <c r="CX1101" s="46"/>
      <c r="CY1101" s="46"/>
      <c r="CZ1101" s="46"/>
      <c r="DA1101" s="46"/>
      <c r="DB1101" s="46"/>
      <c r="DC1101" s="46"/>
      <c r="DD1101" s="46"/>
      <c r="DE1101" s="46"/>
      <c r="DF1101" s="46"/>
      <c r="DG1101" s="46"/>
      <c r="DH1101" s="46"/>
      <c r="DI1101" s="46"/>
      <c r="DJ1101" s="46"/>
      <c r="DK1101" s="46"/>
      <c r="DL1101" s="46"/>
      <c r="DM1101" s="46"/>
      <c r="DN1101" s="46"/>
      <c r="DO1101" s="46"/>
      <c r="DP1101" s="46"/>
      <c r="DQ1101" s="46"/>
      <c r="DR1101" s="46"/>
      <c r="DS1101" s="46"/>
      <c r="DT1101" s="46"/>
      <c r="DU1101" s="46"/>
      <c r="DV1101" s="46"/>
      <c r="DW1101" s="46"/>
      <c r="DX1101" s="46"/>
      <c r="DY1101" s="46"/>
      <c r="DZ1101" s="46"/>
      <c r="EA1101" s="46"/>
      <c r="EB1101" s="46"/>
      <c r="EC1101" s="46"/>
      <c r="ED1101" s="46"/>
      <c r="EE1101" s="46"/>
      <c r="EF1101" s="46"/>
      <c r="EG1101" s="46"/>
      <c r="EH1101" s="46"/>
      <c r="EI1101" s="46"/>
      <c r="EJ1101" s="46"/>
      <c r="EK1101" s="46"/>
      <c r="EL1101" s="46"/>
      <c r="EM1101" s="46"/>
      <c r="EN1101" s="46"/>
      <c r="EO1101" s="46"/>
      <c r="EP1101" s="46"/>
      <c r="EQ1101" s="46"/>
      <c r="ER1101" s="46"/>
      <c r="ES1101" s="46"/>
      <c r="ET1101" s="46"/>
      <c r="EU1101" s="46"/>
      <c r="EV1101" s="46"/>
      <c r="EW1101" s="46"/>
      <c r="EX1101" s="46"/>
      <c r="EY1101" s="46"/>
      <c r="EZ1101" s="46"/>
      <c r="FA1101" s="46"/>
      <c r="FB1101" s="46"/>
      <c r="FC1101" s="46"/>
      <c r="FD1101" s="46"/>
      <c r="FE1101" s="46"/>
      <c r="FF1101" s="46"/>
      <c r="FG1101" s="46"/>
      <c r="FH1101" s="46"/>
      <c r="FI1101" s="46"/>
      <c r="FJ1101" s="46"/>
      <c r="FK1101" s="46"/>
      <c r="FL1101" s="46"/>
      <c r="FM1101" s="46"/>
      <c r="FN1101" s="46"/>
      <c r="FO1101" s="46"/>
      <c r="FP1101" s="46"/>
      <c r="FQ1101" s="46"/>
      <c r="FR1101" s="46"/>
      <c r="FS1101" s="46"/>
      <c r="FT1101" s="46"/>
      <c r="FU1101" s="46"/>
      <c r="FV1101" s="46"/>
      <c r="FW1101" s="46"/>
      <c r="FX1101" s="46"/>
      <c r="FY1101" s="46"/>
      <c r="FZ1101" s="46"/>
      <c r="GA1101" s="46"/>
      <c r="GB1101" s="46"/>
      <c r="GC1101" s="46"/>
      <c r="GD1101" s="46"/>
      <c r="GE1101" s="46"/>
      <c r="GF1101" s="46"/>
      <c r="GG1101" s="46"/>
      <c r="GH1101" s="46"/>
      <c r="GI1101" s="46"/>
      <c r="GJ1101" s="46"/>
      <c r="GK1101" s="46"/>
      <c r="GL1101" s="46"/>
      <c r="GM1101" s="46"/>
      <c r="GN1101" s="46"/>
      <c r="GO1101" s="46"/>
      <c r="GP1101" s="46"/>
      <c r="GQ1101" s="46"/>
      <c r="GR1101" s="46"/>
      <c r="GS1101" s="46"/>
      <c r="GT1101" s="46"/>
      <c r="GU1101" s="46"/>
      <c r="GV1101" s="46"/>
      <c r="GW1101" s="46"/>
      <c r="GX1101" s="46"/>
      <c r="GY1101" s="46"/>
      <c r="GZ1101" s="46"/>
      <c r="HA1101" s="46"/>
      <c r="HB1101" s="46"/>
      <c r="HC1101" s="46"/>
      <c r="HD1101" s="46"/>
      <c r="HE1101" s="46"/>
      <c r="HF1101" s="46"/>
      <c r="HG1101" s="46"/>
      <c r="HH1101" s="46"/>
      <c r="HI1101" s="46"/>
      <c r="HJ1101" s="46"/>
      <c r="HK1101" s="46"/>
      <c r="HL1101" s="46"/>
      <c r="HM1101" s="46"/>
      <c r="HN1101" s="46"/>
      <c r="HO1101" s="46"/>
      <c r="HP1101" s="46"/>
      <c r="HQ1101" s="46"/>
      <c r="HR1101" s="46"/>
      <c r="HS1101" s="46"/>
      <c r="HT1101" s="46"/>
      <c r="HU1101" s="46"/>
      <c r="HV1101" s="46"/>
      <c r="HW1101" s="46"/>
      <c r="HX1101" s="46"/>
      <c r="HY1101" s="46"/>
      <c r="HZ1101" s="46"/>
      <c r="IA1101" s="46"/>
      <c r="IB1101" s="46"/>
      <c r="IC1101" s="46"/>
      <c r="ID1101" s="46"/>
      <c r="IE1101" s="46"/>
      <c r="IF1101" s="46"/>
      <c r="IG1101" s="46"/>
      <c r="IH1101" s="46"/>
      <c r="II1101" s="46"/>
      <c r="IJ1101" s="46"/>
      <c r="IK1101" s="46"/>
      <c r="IL1101" s="46"/>
      <c r="IM1101" s="46"/>
      <c r="IN1101" s="46"/>
      <c r="IO1101" s="46"/>
      <c r="IP1101" s="46"/>
      <c r="IQ1101" s="46"/>
      <c r="IR1101" s="46"/>
      <c r="IS1101" s="46"/>
      <c r="IT1101" s="46"/>
      <c r="IU1101" s="46"/>
      <c r="IV1101" s="46"/>
      <c r="IW1101" s="46"/>
      <c r="IX1101" s="46"/>
      <c r="IY1101" s="46"/>
      <c r="IZ1101" s="46"/>
      <c r="JA1101" s="46"/>
      <c r="JB1101" s="46"/>
      <c r="JC1101" s="46"/>
      <c r="JD1101" s="46"/>
      <c r="JE1101" s="46"/>
    </row>
    <row r="1102" spans="1:265" s="7" customFormat="1" ht="15" customHeight="1" thickBot="1" x14ac:dyDescent="0.25">
      <c r="A1102" s="98"/>
      <c r="B1102" s="112" t="s">
        <v>377</v>
      </c>
      <c r="C1102" s="118"/>
      <c r="D1102" s="870" t="s">
        <v>633</v>
      </c>
      <c r="E1102" s="879"/>
      <c r="F1102" s="461"/>
      <c r="G1102" s="462"/>
      <c r="H1102" s="181" t="s">
        <v>351</v>
      </c>
      <c r="I1102" s="181" t="s">
        <v>352</v>
      </c>
      <c r="J1102" s="181"/>
      <c r="K1102" s="219" t="s">
        <v>1403</v>
      </c>
      <c r="L1102" s="219" t="s">
        <v>401</v>
      </c>
      <c r="M1102" s="511" t="s">
        <v>1155</v>
      </c>
      <c r="N1102" s="511" t="s">
        <v>98</v>
      </c>
      <c r="O1102" s="219" t="s">
        <v>839</v>
      </c>
      <c r="P1102" s="2159">
        <f t="shared" si="95"/>
        <v>4</v>
      </c>
      <c r="Q1102" s="325">
        <v>3</v>
      </c>
      <c r="R1102" s="326">
        <v>1</v>
      </c>
      <c r="S1102" s="326"/>
      <c r="T1102" s="326"/>
      <c r="U1102" s="326"/>
      <c r="V1102" s="326"/>
      <c r="W1102" s="327"/>
      <c r="X1102" s="119"/>
      <c r="Y1102" s="119"/>
      <c r="Z1102" s="63"/>
      <c r="AA1102" s="46"/>
      <c r="AB1102" s="46"/>
      <c r="AC1102" s="46" t="str">
        <f t="shared" ref="AC1102:AC1114" si="98">IF(C1102&lt;&gt;"",SUMIF(D$6:D$1505,D1102,Q$6:R$1505),"")</f>
        <v/>
      </c>
      <c r="AD1102" s="46"/>
      <c r="AE1102" s="46"/>
      <c r="AF1102" s="2111">
        <f t="shared" si="96"/>
        <v>4</v>
      </c>
      <c r="AG1102" s="2111">
        <f t="shared" si="97"/>
        <v>0</v>
      </c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  <c r="BP1102" s="46"/>
      <c r="BQ1102" s="46"/>
      <c r="BR1102" s="46"/>
      <c r="BS1102" s="46"/>
      <c r="BT1102" s="46"/>
      <c r="BU1102" s="46"/>
      <c r="BV1102" s="46"/>
      <c r="BW1102" s="46"/>
      <c r="BX1102" s="46"/>
      <c r="BY1102" s="46"/>
      <c r="BZ1102" s="46"/>
      <c r="CA1102" s="46"/>
      <c r="CB1102" s="46"/>
      <c r="CC1102" s="46"/>
      <c r="CD1102" s="46"/>
      <c r="CE1102" s="46"/>
      <c r="CF1102" s="46"/>
      <c r="CG1102" s="46"/>
      <c r="CH1102" s="46"/>
      <c r="CI1102" s="46"/>
      <c r="CJ1102" s="46"/>
      <c r="CK1102" s="46"/>
      <c r="CL1102" s="46"/>
      <c r="CM1102" s="46"/>
      <c r="CN1102" s="46"/>
      <c r="CO1102" s="46"/>
      <c r="CP1102" s="46"/>
      <c r="CQ1102" s="46"/>
      <c r="CR1102" s="46"/>
      <c r="CS1102" s="46"/>
      <c r="CT1102" s="46"/>
      <c r="CU1102" s="46"/>
      <c r="CV1102" s="46"/>
      <c r="CW1102" s="46"/>
      <c r="CX1102" s="46"/>
      <c r="CY1102" s="46"/>
      <c r="CZ1102" s="46"/>
      <c r="DA1102" s="46"/>
      <c r="DB1102" s="46"/>
      <c r="DC1102" s="46"/>
      <c r="DD1102" s="46"/>
      <c r="DE1102" s="46"/>
      <c r="DF1102" s="46"/>
      <c r="DG1102" s="46"/>
      <c r="DH1102" s="46"/>
      <c r="DI1102" s="46"/>
      <c r="DJ1102" s="46"/>
      <c r="DK1102" s="46"/>
      <c r="DL1102" s="46"/>
      <c r="DM1102" s="46"/>
      <c r="DN1102" s="46"/>
      <c r="DO1102" s="46"/>
      <c r="DP1102" s="46"/>
      <c r="DQ1102" s="46"/>
      <c r="DR1102" s="46"/>
      <c r="DS1102" s="46"/>
      <c r="DT1102" s="46"/>
      <c r="DU1102" s="46"/>
      <c r="DV1102" s="46"/>
      <c r="DW1102" s="46"/>
      <c r="DX1102" s="46"/>
      <c r="DY1102" s="46"/>
      <c r="DZ1102" s="46"/>
      <c r="EA1102" s="46"/>
      <c r="EB1102" s="46"/>
      <c r="EC1102" s="46"/>
      <c r="ED1102" s="46"/>
      <c r="EE1102" s="46"/>
      <c r="EF1102" s="46"/>
      <c r="EG1102" s="46"/>
      <c r="EH1102" s="46"/>
      <c r="EI1102" s="46"/>
      <c r="EJ1102" s="46"/>
      <c r="EK1102" s="46"/>
      <c r="EL1102" s="46"/>
      <c r="EM1102" s="46"/>
      <c r="EN1102" s="46"/>
      <c r="EO1102" s="46"/>
      <c r="EP1102" s="46"/>
      <c r="EQ1102" s="46"/>
      <c r="ER1102" s="46"/>
      <c r="ES1102" s="46"/>
      <c r="ET1102" s="46"/>
      <c r="EU1102" s="46"/>
      <c r="EV1102" s="46"/>
      <c r="EW1102" s="46"/>
      <c r="EX1102" s="46"/>
      <c r="EY1102" s="46"/>
      <c r="EZ1102" s="46"/>
      <c r="FA1102" s="46"/>
      <c r="FB1102" s="46"/>
      <c r="FC1102" s="46"/>
      <c r="FD1102" s="46"/>
      <c r="FE1102" s="46"/>
      <c r="FF1102" s="46"/>
      <c r="FG1102" s="46"/>
      <c r="FH1102" s="46"/>
      <c r="FI1102" s="46"/>
      <c r="FJ1102" s="46"/>
      <c r="FK1102" s="46"/>
      <c r="FL1102" s="46"/>
      <c r="FM1102" s="46"/>
      <c r="FN1102" s="46"/>
      <c r="FO1102" s="46"/>
      <c r="FP1102" s="46"/>
      <c r="FQ1102" s="46"/>
      <c r="FR1102" s="46"/>
      <c r="FS1102" s="46"/>
      <c r="FT1102" s="46"/>
      <c r="FU1102" s="46"/>
      <c r="FV1102" s="46"/>
      <c r="FW1102" s="46"/>
      <c r="FX1102" s="46"/>
      <c r="FY1102" s="46"/>
      <c r="FZ1102" s="46"/>
      <c r="GA1102" s="46"/>
      <c r="GB1102" s="46"/>
      <c r="GC1102" s="46"/>
      <c r="GD1102" s="46"/>
      <c r="GE1102" s="46"/>
      <c r="GF1102" s="46"/>
      <c r="GG1102" s="46"/>
      <c r="GH1102" s="46"/>
      <c r="GI1102" s="46"/>
      <c r="GJ1102" s="46"/>
      <c r="GK1102" s="46"/>
      <c r="GL1102" s="46"/>
      <c r="GM1102" s="46"/>
      <c r="GN1102" s="46"/>
      <c r="GO1102" s="46"/>
      <c r="GP1102" s="46"/>
      <c r="GQ1102" s="46"/>
      <c r="GR1102" s="46"/>
      <c r="GS1102" s="46"/>
      <c r="GT1102" s="46"/>
      <c r="GU1102" s="46"/>
      <c r="GV1102" s="46"/>
      <c r="GW1102" s="46"/>
      <c r="GX1102" s="46"/>
      <c r="GY1102" s="46"/>
      <c r="GZ1102" s="46"/>
      <c r="HA1102" s="46"/>
      <c r="HB1102" s="46"/>
      <c r="HC1102" s="46"/>
      <c r="HD1102" s="46"/>
      <c r="HE1102" s="46"/>
      <c r="HF1102" s="46"/>
      <c r="HG1102" s="46"/>
      <c r="HH1102" s="46"/>
      <c r="HI1102" s="46"/>
      <c r="HJ1102" s="46"/>
      <c r="HK1102" s="46"/>
      <c r="HL1102" s="46"/>
      <c r="HM1102" s="46"/>
      <c r="HN1102" s="46"/>
      <c r="HO1102" s="46"/>
      <c r="HP1102" s="46"/>
      <c r="HQ1102" s="46"/>
      <c r="HR1102" s="46"/>
      <c r="HS1102" s="46"/>
      <c r="HT1102" s="46"/>
      <c r="HU1102" s="46"/>
      <c r="HV1102" s="46"/>
      <c r="HW1102" s="46"/>
      <c r="HX1102" s="46"/>
      <c r="HY1102" s="46"/>
      <c r="HZ1102" s="46"/>
      <c r="IA1102" s="46"/>
      <c r="IB1102" s="46"/>
      <c r="IC1102" s="46"/>
      <c r="ID1102" s="46"/>
      <c r="IE1102" s="46"/>
      <c r="IF1102" s="46"/>
      <c r="IG1102" s="46"/>
      <c r="IH1102" s="46"/>
      <c r="II1102" s="46"/>
      <c r="IJ1102" s="46"/>
      <c r="IK1102" s="46"/>
      <c r="IL1102" s="46"/>
      <c r="IM1102" s="46"/>
      <c r="IN1102" s="46"/>
      <c r="IO1102" s="46"/>
      <c r="IP1102" s="46"/>
      <c r="IQ1102" s="46"/>
      <c r="IR1102" s="46"/>
      <c r="IS1102" s="46"/>
      <c r="IT1102" s="46"/>
      <c r="IU1102" s="46"/>
      <c r="IV1102" s="46"/>
      <c r="IW1102" s="46"/>
      <c r="IX1102" s="46"/>
      <c r="IY1102" s="46"/>
      <c r="IZ1102" s="46"/>
      <c r="JA1102" s="46"/>
      <c r="JB1102" s="46"/>
      <c r="JC1102" s="46"/>
      <c r="JD1102" s="46"/>
      <c r="JE1102" s="46"/>
    </row>
    <row r="1103" spans="1:265" s="7" customFormat="1" ht="15" customHeight="1" thickBot="1" x14ac:dyDescent="0.25">
      <c r="A1103" s="98"/>
      <c r="B1103" s="112" t="s">
        <v>377</v>
      </c>
      <c r="C1103" s="118"/>
      <c r="D1103" s="870" t="s">
        <v>633</v>
      </c>
      <c r="E1103" s="879"/>
      <c r="F1103" s="461"/>
      <c r="G1103" s="462"/>
      <c r="H1103" s="181" t="s">
        <v>351</v>
      </c>
      <c r="I1103" s="181" t="s">
        <v>2177</v>
      </c>
      <c r="J1103" s="181"/>
      <c r="K1103" s="219" t="s">
        <v>1387</v>
      </c>
      <c r="L1103" s="219" t="s">
        <v>401</v>
      </c>
      <c r="M1103" s="511">
        <v>10</v>
      </c>
      <c r="N1103" s="511" t="s">
        <v>353</v>
      </c>
      <c r="O1103" s="219" t="s">
        <v>839</v>
      </c>
      <c r="P1103" s="2159">
        <f t="shared" si="95"/>
        <v>3</v>
      </c>
      <c r="Q1103" s="325">
        <v>3</v>
      </c>
      <c r="R1103" s="326"/>
      <c r="S1103" s="326"/>
      <c r="T1103" s="326"/>
      <c r="U1103" s="326"/>
      <c r="V1103" s="326"/>
      <c r="W1103" s="327"/>
      <c r="X1103" s="119"/>
      <c r="Y1103" s="119"/>
      <c r="Z1103" s="63"/>
      <c r="AA1103" s="46"/>
      <c r="AB1103" s="46"/>
      <c r="AC1103" s="46" t="str">
        <f t="shared" si="98"/>
        <v/>
      </c>
      <c r="AD1103" s="46"/>
      <c r="AE1103" s="46"/>
      <c r="AF1103" s="2111">
        <f t="shared" si="96"/>
        <v>3</v>
      </c>
      <c r="AG1103" s="2111">
        <f t="shared" si="97"/>
        <v>0</v>
      </c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  <c r="BP1103" s="46"/>
      <c r="BQ1103" s="46"/>
      <c r="BR1103" s="46"/>
      <c r="BS1103" s="46"/>
      <c r="BT1103" s="46"/>
      <c r="BU1103" s="46"/>
      <c r="BV1103" s="46"/>
      <c r="BW1103" s="46"/>
      <c r="BX1103" s="46"/>
      <c r="BY1103" s="46"/>
      <c r="BZ1103" s="46"/>
      <c r="CA1103" s="46"/>
      <c r="CB1103" s="46"/>
      <c r="CC1103" s="46"/>
      <c r="CD1103" s="46"/>
      <c r="CE1103" s="46"/>
      <c r="CF1103" s="46"/>
      <c r="CG1103" s="46"/>
      <c r="CH1103" s="46"/>
      <c r="CI1103" s="46"/>
      <c r="CJ1103" s="46"/>
      <c r="CK1103" s="46"/>
      <c r="CL1103" s="46"/>
      <c r="CM1103" s="46"/>
      <c r="CN1103" s="46"/>
      <c r="CO1103" s="46"/>
      <c r="CP1103" s="46"/>
      <c r="CQ1103" s="46"/>
      <c r="CR1103" s="46"/>
      <c r="CS1103" s="46"/>
      <c r="CT1103" s="46"/>
      <c r="CU1103" s="46"/>
      <c r="CV1103" s="46"/>
      <c r="CW1103" s="46"/>
      <c r="CX1103" s="46"/>
      <c r="CY1103" s="46"/>
      <c r="CZ1103" s="46"/>
      <c r="DA1103" s="46"/>
      <c r="DB1103" s="46"/>
      <c r="DC1103" s="46"/>
      <c r="DD1103" s="46"/>
      <c r="DE1103" s="46"/>
      <c r="DF1103" s="46"/>
      <c r="DG1103" s="46"/>
      <c r="DH1103" s="46"/>
      <c r="DI1103" s="46"/>
      <c r="DJ1103" s="46"/>
      <c r="DK1103" s="46"/>
      <c r="DL1103" s="46"/>
      <c r="DM1103" s="46"/>
      <c r="DN1103" s="46"/>
      <c r="DO1103" s="46"/>
      <c r="DP1103" s="46"/>
      <c r="DQ1103" s="46"/>
      <c r="DR1103" s="46"/>
      <c r="DS1103" s="46"/>
      <c r="DT1103" s="46"/>
      <c r="DU1103" s="46"/>
      <c r="DV1103" s="46"/>
      <c r="DW1103" s="46"/>
      <c r="DX1103" s="46"/>
      <c r="DY1103" s="46"/>
      <c r="DZ1103" s="46"/>
      <c r="EA1103" s="46"/>
      <c r="EB1103" s="46"/>
      <c r="EC1103" s="46"/>
      <c r="ED1103" s="46"/>
      <c r="EE1103" s="46"/>
      <c r="EF1103" s="46"/>
      <c r="EG1103" s="46"/>
      <c r="EH1103" s="46"/>
      <c r="EI1103" s="46"/>
      <c r="EJ1103" s="46"/>
      <c r="EK1103" s="46"/>
      <c r="EL1103" s="46"/>
      <c r="EM1103" s="46"/>
      <c r="EN1103" s="46"/>
      <c r="EO1103" s="46"/>
      <c r="EP1103" s="46"/>
      <c r="EQ1103" s="46"/>
      <c r="ER1103" s="46"/>
      <c r="ES1103" s="46"/>
      <c r="ET1103" s="46"/>
      <c r="EU1103" s="46"/>
      <c r="EV1103" s="46"/>
      <c r="EW1103" s="46"/>
      <c r="EX1103" s="46"/>
      <c r="EY1103" s="46"/>
      <c r="EZ1103" s="46"/>
      <c r="FA1103" s="46"/>
      <c r="FB1103" s="46"/>
      <c r="FC1103" s="46"/>
      <c r="FD1103" s="46"/>
      <c r="FE1103" s="46"/>
      <c r="FF1103" s="46"/>
      <c r="FG1103" s="46"/>
      <c r="FH1103" s="46"/>
      <c r="FI1103" s="46"/>
      <c r="FJ1103" s="46"/>
      <c r="FK1103" s="46"/>
      <c r="FL1103" s="46"/>
      <c r="FM1103" s="46"/>
      <c r="FN1103" s="46"/>
      <c r="FO1103" s="46"/>
      <c r="FP1103" s="46"/>
      <c r="FQ1103" s="46"/>
      <c r="FR1103" s="46"/>
      <c r="FS1103" s="46"/>
      <c r="FT1103" s="46"/>
      <c r="FU1103" s="46"/>
      <c r="FV1103" s="46"/>
      <c r="FW1103" s="46"/>
      <c r="FX1103" s="46"/>
      <c r="FY1103" s="46"/>
      <c r="FZ1103" s="46"/>
      <c r="GA1103" s="46"/>
      <c r="GB1103" s="46"/>
      <c r="GC1103" s="46"/>
      <c r="GD1103" s="46"/>
      <c r="GE1103" s="46"/>
      <c r="GF1103" s="46"/>
      <c r="GG1103" s="46"/>
      <c r="GH1103" s="46"/>
      <c r="GI1103" s="46"/>
      <c r="GJ1103" s="46"/>
      <c r="GK1103" s="46"/>
      <c r="GL1103" s="46"/>
      <c r="GM1103" s="46"/>
      <c r="GN1103" s="46"/>
      <c r="GO1103" s="46"/>
      <c r="GP1103" s="46"/>
      <c r="GQ1103" s="46"/>
      <c r="GR1103" s="46"/>
      <c r="GS1103" s="46"/>
      <c r="GT1103" s="46"/>
      <c r="GU1103" s="46"/>
      <c r="GV1103" s="46"/>
      <c r="GW1103" s="46"/>
      <c r="GX1103" s="46"/>
      <c r="GY1103" s="46"/>
      <c r="GZ1103" s="46"/>
      <c r="HA1103" s="46"/>
      <c r="HB1103" s="46"/>
      <c r="HC1103" s="46"/>
      <c r="HD1103" s="46"/>
      <c r="HE1103" s="46"/>
      <c r="HF1103" s="46"/>
      <c r="HG1103" s="46"/>
      <c r="HH1103" s="46"/>
      <c r="HI1103" s="46"/>
      <c r="HJ1103" s="46"/>
      <c r="HK1103" s="46"/>
      <c r="HL1103" s="46"/>
      <c r="HM1103" s="46"/>
      <c r="HN1103" s="46"/>
      <c r="HO1103" s="46"/>
      <c r="HP1103" s="46"/>
      <c r="HQ1103" s="46"/>
      <c r="HR1103" s="46"/>
      <c r="HS1103" s="46"/>
      <c r="HT1103" s="46"/>
      <c r="HU1103" s="46"/>
      <c r="HV1103" s="46"/>
      <c r="HW1103" s="46"/>
      <c r="HX1103" s="46"/>
      <c r="HY1103" s="46"/>
      <c r="HZ1103" s="46"/>
      <c r="IA1103" s="46"/>
      <c r="IB1103" s="46"/>
      <c r="IC1103" s="46"/>
      <c r="ID1103" s="46"/>
      <c r="IE1103" s="46"/>
      <c r="IF1103" s="46"/>
      <c r="IG1103" s="46"/>
      <c r="IH1103" s="46"/>
      <c r="II1103" s="46"/>
      <c r="IJ1103" s="46"/>
      <c r="IK1103" s="46"/>
      <c r="IL1103" s="46"/>
      <c r="IM1103" s="46"/>
      <c r="IN1103" s="46"/>
      <c r="IO1103" s="46"/>
      <c r="IP1103" s="46"/>
      <c r="IQ1103" s="46"/>
      <c r="IR1103" s="46"/>
      <c r="IS1103" s="46"/>
      <c r="IT1103" s="46"/>
      <c r="IU1103" s="46"/>
      <c r="IV1103" s="46"/>
      <c r="IW1103" s="46"/>
      <c r="IX1103" s="46"/>
      <c r="IY1103" s="46"/>
      <c r="IZ1103" s="46"/>
      <c r="JA1103" s="46"/>
      <c r="JB1103" s="46"/>
      <c r="JC1103" s="46"/>
      <c r="JD1103" s="46"/>
      <c r="JE1103" s="46"/>
    </row>
    <row r="1104" spans="1:265" s="7" customFormat="1" ht="15" customHeight="1" thickBot="1" x14ac:dyDescent="0.25">
      <c r="A1104" s="98"/>
      <c r="B1104" s="112" t="s">
        <v>377</v>
      </c>
      <c r="C1104" s="118"/>
      <c r="D1104" s="870" t="s">
        <v>633</v>
      </c>
      <c r="E1104" s="879"/>
      <c r="F1104" s="461"/>
      <c r="G1104" s="462"/>
      <c r="H1104" s="181" t="s">
        <v>351</v>
      </c>
      <c r="I1104" s="181" t="s">
        <v>2177</v>
      </c>
      <c r="J1104" s="181"/>
      <c r="K1104" s="219" t="s">
        <v>400</v>
      </c>
      <c r="L1104" s="219" t="s">
        <v>401</v>
      </c>
      <c r="M1104" s="511">
        <v>10</v>
      </c>
      <c r="N1104" s="511" t="s">
        <v>353</v>
      </c>
      <c r="O1104" s="219" t="s">
        <v>839</v>
      </c>
      <c r="P1104" s="2159">
        <f t="shared" si="95"/>
        <v>3</v>
      </c>
      <c r="Q1104" s="325">
        <v>3</v>
      </c>
      <c r="R1104" s="326"/>
      <c r="S1104" s="326"/>
      <c r="T1104" s="326"/>
      <c r="U1104" s="326"/>
      <c r="V1104" s="326"/>
      <c r="W1104" s="327"/>
      <c r="X1104" s="119"/>
      <c r="Y1104" s="119"/>
      <c r="Z1104" s="63"/>
      <c r="AA1104" s="46"/>
      <c r="AB1104" s="46"/>
      <c r="AC1104" s="46" t="str">
        <f t="shared" si="98"/>
        <v/>
      </c>
      <c r="AD1104" s="46"/>
      <c r="AE1104" s="46"/>
      <c r="AF1104" s="2111">
        <f t="shared" si="96"/>
        <v>3</v>
      </c>
      <c r="AG1104" s="2111">
        <f t="shared" si="97"/>
        <v>0</v>
      </c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  <c r="BP1104" s="46"/>
      <c r="BQ1104" s="46"/>
      <c r="BR1104" s="46"/>
      <c r="BS1104" s="46"/>
      <c r="BT1104" s="46"/>
      <c r="BU1104" s="46"/>
      <c r="BV1104" s="46"/>
      <c r="BW1104" s="46"/>
      <c r="BX1104" s="46"/>
      <c r="BY1104" s="46"/>
      <c r="BZ1104" s="46"/>
      <c r="CA1104" s="46"/>
      <c r="CB1104" s="46"/>
      <c r="CC1104" s="46"/>
      <c r="CD1104" s="46"/>
      <c r="CE1104" s="46"/>
      <c r="CF1104" s="46"/>
      <c r="CG1104" s="46"/>
      <c r="CH1104" s="46"/>
      <c r="CI1104" s="46"/>
      <c r="CJ1104" s="46"/>
      <c r="CK1104" s="46"/>
      <c r="CL1104" s="46"/>
      <c r="CM1104" s="46"/>
      <c r="CN1104" s="46"/>
      <c r="CO1104" s="46"/>
      <c r="CP1104" s="46"/>
      <c r="CQ1104" s="46"/>
      <c r="CR1104" s="46"/>
      <c r="CS1104" s="46"/>
      <c r="CT1104" s="46"/>
      <c r="CU1104" s="46"/>
      <c r="CV1104" s="46"/>
      <c r="CW1104" s="46"/>
      <c r="CX1104" s="46"/>
      <c r="CY1104" s="46"/>
      <c r="CZ1104" s="46"/>
      <c r="DA1104" s="46"/>
      <c r="DB1104" s="46"/>
      <c r="DC1104" s="46"/>
      <c r="DD1104" s="46"/>
      <c r="DE1104" s="46"/>
      <c r="DF1104" s="46"/>
      <c r="DG1104" s="46"/>
      <c r="DH1104" s="46"/>
      <c r="DI1104" s="46"/>
      <c r="DJ1104" s="46"/>
      <c r="DK1104" s="46"/>
      <c r="DL1104" s="46"/>
      <c r="DM1104" s="46"/>
      <c r="DN1104" s="46"/>
      <c r="DO1104" s="46"/>
      <c r="DP1104" s="46"/>
      <c r="DQ1104" s="46"/>
      <c r="DR1104" s="46"/>
      <c r="DS1104" s="46"/>
      <c r="DT1104" s="46"/>
      <c r="DU1104" s="46"/>
      <c r="DV1104" s="46"/>
      <c r="DW1104" s="46"/>
      <c r="DX1104" s="46"/>
      <c r="DY1104" s="46"/>
      <c r="DZ1104" s="46"/>
      <c r="EA1104" s="46"/>
      <c r="EB1104" s="46"/>
      <c r="EC1104" s="46"/>
      <c r="ED1104" s="46"/>
      <c r="EE1104" s="46"/>
      <c r="EF1104" s="46"/>
      <c r="EG1104" s="46"/>
      <c r="EH1104" s="46"/>
      <c r="EI1104" s="46"/>
      <c r="EJ1104" s="46"/>
      <c r="EK1104" s="46"/>
      <c r="EL1104" s="46"/>
      <c r="EM1104" s="46"/>
      <c r="EN1104" s="46"/>
      <c r="EO1104" s="46"/>
      <c r="EP1104" s="46"/>
      <c r="EQ1104" s="46"/>
      <c r="ER1104" s="46"/>
      <c r="ES1104" s="46"/>
      <c r="ET1104" s="46"/>
      <c r="EU1104" s="46"/>
      <c r="EV1104" s="46"/>
      <c r="EW1104" s="46"/>
      <c r="EX1104" s="46"/>
      <c r="EY1104" s="46"/>
      <c r="EZ1104" s="46"/>
      <c r="FA1104" s="46"/>
      <c r="FB1104" s="46"/>
      <c r="FC1104" s="46"/>
      <c r="FD1104" s="46"/>
      <c r="FE1104" s="46"/>
      <c r="FF1104" s="46"/>
      <c r="FG1104" s="46"/>
      <c r="FH1104" s="46"/>
      <c r="FI1104" s="46"/>
      <c r="FJ1104" s="46"/>
      <c r="FK1104" s="46"/>
      <c r="FL1104" s="46"/>
      <c r="FM1104" s="46"/>
      <c r="FN1104" s="46"/>
      <c r="FO1104" s="46"/>
      <c r="FP1104" s="46"/>
      <c r="FQ1104" s="46"/>
      <c r="FR1104" s="46"/>
      <c r="FS1104" s="46"/>
      <c r="FT1104" s="46"/>
      <c r="FU1104" s="46"/>
      <c r="FV1104" s="46"/>
      <c r="FW1104" s="46"/>
      <c r="FX1104" s="46"/>
      <c r="FY1104" s="46"/>
      <c r="FZ1104" s="46"/>
      <c r="GA1104" s="46"/>
      <c r="GB1104" s="46"/>
      <c r="GC1104" s="46"/>
      <c r="GD1104" s="46"/>
      <c r="GE1104" s="46"/>
      <c r="GF1104" s="46"/>
      <c r="GG1104" s="46"/>
      <c r="GH1104" s="46"/>
      <c r="GI1104" s="46"/>
      <c r="GJ1104" s="46"/>
      <c r="GK1104" s="46"/>
      <c r="GL1104" s="46"/>
      <c r="GM1104" s="46"/>
      <c r="GN1104" s="46"/>
      <c r="GO1104" s="46"/>
      <c r="GP1104" s="46"/>
      <c r="GQ1104" s="46"/>
      <c r="GR1104" s="46"/>
      <c r="GS1104" s="46"/>
      <c r="GT1104" s="46"/>
      <c r="GU1104" s="46"/>
      <c r="GV1104" s="46"/>
      <c r="GW1104" s="46"/>
      <c r="GX1104" s="46"/>
      <c r="GY1104" s="46"/>
      <c r="GZ1104" s="46"/>
      <c r="HA1104" s="46"/>
      <c r="HB1104" s="46"/>
      <c r="HC1104" s="46"/>
      <c r="HD1104" s="46"/>
      <c r="HE1104" s="46"/>
      <c r="HF1104" s="46"/>
      <c r="HG1104" s="46"/>
      <c r="HH1104" s="46"/>
      <c r="HI1104" s="46"/>
      <c r="HJ1104" s="46"/>
      <c r="HK1104" s="46"/>
      <c r="HL1104" s="46"/>
      <c r="HM1104" s="46"/>
      <c r="HN1104" s="46"/>
      <c r="HO1104" s="46"/>
      <c r="HP1104" s="46"/>
      <c r="HQ1104" s="46"/>
      <c r="HR1104" s="46"/>
      <c r="HS1104" s="46"/>
      <c r="HT1104" s="46"/>
      <c r="HU1104" s="46"/>
      <c r="HV1104" s="46"/>
      <c r="HW1104" s="46"/>
      <c r="HX1104" s="46"/>
      <c r="HY1104" s="46"/>
      <c r="HZ1104" s="46"/>
      <c r="IA1104" s="46"/>
      <c r="IB1104" s="46"/>
      <c r="IC1104" s="46"/>
      <c r="ID1104" s="46"/>
      <c r="IE1104" s="46"/>
      <c r="IF1104" s="46"/>
      <c r="IG1104" s="46"/>
      <c r="IH1104" s="46"/>
      <c r="II1104" s="46"/>
      <c r="IJ1104" s="46"/>
      <c r="IK1104" s="46"/>
      <c r="IL1104" s="46"/>
      <c r="IM1104" s="46"/>
      <c r="IN1104" s="46"/>
      <c r="IO1104" s="46"/>
      <c r="IP1104" s="46"/>
      <c r="IQ1104" s="46"/>
      <c r="IR1104" s="46"/>
      <c r="IS1104" s="46"/>
      <c r="IT1104" s="46"/>
      <c r="IU1104" s="46"/>
      <c r="IV1104" s="46"/>
      <c r="IW1104" s="46"/>
      <c r="IX1104" s="46"/>
      <c r="IY1104" s="46"/>
      <c r="IZ1104" s="46"/>
      <c r="JA1104" s="46"/>
      <c r="JB1104" s="46"/>
      <c r="JC1104" s="46"/>
      <c r="JD1104" s="46"/>
      <c r="JE1104" s="46"/>
    </row>
    <row r="1105" spans="1:265" s="7" customFormat="1" ht="15" customHeight="1" thickBot="1" x14ac:dyDescent="0.25">
      <c r="A1105" s="98"/>
      <c r="B1105" s="112" t="s">
        <v>377</v>
      </c>
      <c r="C1105" s="118"/>
      <c r="D1105" s="870" t="s">
        <v>633</v>
      </c>
      <c r="E1105" s="879"/>
      <c r="F1105" s="461"/>
      <c r="G1105" s="462"/>
      <c r="H1105" s="181" t="s">
        <v>351</v>
      </c>
      <c r="I1105" s="181" t="s">
        <v>2177</v>
      </c>
      <c r="J1105" s="1757" t="s">
        <v>1424</v>
      </c>
      <c r="K1105" s="219" t="s">
        <v>1507</v>
      </c>
      <c r="L1105" s="219"/>
      <c r="M1105" s="511"/>
      <c r="N1105" s="511"/>
      <c r="O1105" s="219"/>
      <c r="P1105" s="2159">
        <f t="shared" si="95"/>
        <v>0</v>
      </c>
      <c r="Q1105" s="325"/>
      <c r="R1105" s="326"/>
      <c r="S1105" s="326"/>
      <c r="T1105" s="326"/>
      <c r="U1105" s="326"/>
      <c r="V1105" s="326"/>
      <c r="W1105" s="327">
        <v>6</v>
      </c>
      <c r="X1105" s="119"/>
      <c r="Y1105" s="119"/>
      <c r="Z1105" s="63"/>
      <c r="AA1105" s="46"/>
      <c r="AB1105" s="46"/>
      <c r="AC1105" s="46" t="str">
        <f t="shared" si="98"/>
        <v/>
      </c>
      <c r="AD1105" s="46"/>
      <c r="AE1105" s="46"/>
      <c r="AF1105" s="2111">
        <f t="shared" si="96"/>
        <v>0</v>
      </c>
      <c r="AG1105" s="2111">
        <f t="shared" si="97"/>
        <v>6</v>
      </c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  <c r="BP1105" s="46"/>
      <c r="BQ1105" s="46"/>
      <c r="BR1105" s="46"/>
      <c r="BS1105" s="46"/>
      <c r="BT1105" s="46"/>
      <c r="BU1105" s="46"/>
      <c r="BV1105" s="46"/>
      <c r="BW1105" s="46"/>
      <c r="BX1105" s="46"/>
      <c r="BY1105" s="46"/>
      <c r="BZ1105" s="46"/>
      <c r="CA1105" s="46"/>
      <c r="CB1105" s="46"/>
      <c r="CC1105" s="46"/>
      <c r="CD1105" s="46"/>
      <c r="CE1105" s="46"/>
      <c r="CF1105" s="46"/>
      <c r="CG1105" s="46"/>
      <c r="CH1105" s="46"/>
      <c r="CI1105" s="46"/>
      <c r="CJ1105" s="46"/>
      <c r="CK1105" s="46"/>
      <c r="CL1105" s="46"/>
      <c r="CM1105" s="46"/>
      <c r="CN1105" s="46"/>
      <c r="CO1105" s="46"/>
      <c r="CP1105" s="46"/>
      <c r="CQ1105" s="46"/>
      <c r="CR1105" s="46"/>
      <c r="CS1105" s="46"/>
      <c r="CT1105" s="46"/>
      <c r="CU1105" s="46"/>
      <c r="CV1105" s="46"/>
      <c r="CW1105" s="46"/>
      <c r="CX1105" s="46"/>
      <c r="CY1105" s="46"/>
      <c r="CZ1105" s="46"/>
      <c r="DA1105" s="46"/>
      <c r="DB1105" s="46"/>
      <c r="DC1105" s="46"/>
      <c r="DD1105" s="46"/>
      <c r="DE1105" s="46"/>
      <c r="DF1105" s="46"/>
      <c r="DG1105" s="46"/>
      <c r="DH1105" s="46"/>
      <c r="DI1105" s="46"/>
      <c r="DJ1105" s="46"/>
      <c r="DK1105" s="46"/>
      <c r="DL1105" s="46"/>
      <c r="DM1105" s="46"/>
      <c r="DN1105" s="46"/>
      <c r="DO1105" s="46"/>
      <c r="DP1105" s="46"/>
      <c r="DQ1105" s="46"/>
      <c r="DR1105" s="46"/>
      <c r="DS1105" s="46"/>
      <c r="DT1105" s="46"/>
      <c r="DU1105" s="46"/>
      <c r="DV1105" s="46"/>
      <c r="DW1105" s="46"/>
      <c r="DX1105" s="46"/>
      <c r="DY1105" s="46"/>
      <c r="DZ1105" s="46"/>
      <c r="EA1105" s="46"/>
      <c r="EB1105" s="46"/>
      <c r="EC1105" s="46"/>
      <c r="ED1105" s="46"/>
      <c r="EE1105" s="46"/>
      <c r="EF1105" s="46"/>
      <c r="EG1105" s="46"/>
      <c r="EH1105" s="46"/>
      <c r="EI1105" s="46"/>
      <c r="EJ1105" s="46"/>
      <c r="EK1105" s="46"/>
      <c r="EL1105" s="46"/>
      <c r="EM1105" s="46"/>
      <c r="EN1105" s="46"/>
      <c r="EO1105" s="46"/>
      <c r="EP1105" s="46"/>
      <c r="EQ1105" s="46"/>
      <c r="ER1105" s="46"/>
      <c r="ES1105" s="46"/>
      <c r="ET1105" s="46"/>
      <c r="EU1105" s="46"/>
      <c r="EV1105" s="46"/>
      <c r="EW1105" s="46"/>
      <c r="EX1105" s="46"/>
      <c r="EY1105" s="46"/>
      <c r="EZ1105" s="46"/>
      <c r="FA1105" s="46"/>
      <c r="FB1105" s="46"/>
      <c r="FC1105" s="46"/>
      <c r="FD1105" s="46"/>
      <c r="FE1105" s="46"/>
      <c r="FF1105" s="46"/>
      <c r="FG1105" s="46"/>
      <c r="FH1105" s="46"/>
      <c r="FI1105" s="46"/>
      <c r="FJ1105" s="46"/>
      <c r="FK1105" s="46"/>
      <c r="FL1105" s="46"/>
      <c r="FM1105" s="46"/>
      <c r="FN1105" s="46"/>
      <c r="FO1105" s="46"/>
      <c r="FP1105" s="46"/>
      <c r="FQ1105" s="46"/>
      <c r="FR1105" s="46"/>
      <c r="FS1105" s="46"/>
      <c r="FT1105" s="46"/>
      <c r="FU1105" s="46"/>
      <c r="FV1105" s="46"/>
      <c r="FW1105" s="46"/>
      <c r="FX1105" s="46"/>
      <c r="FY1105" s="46"/>
      <c r="FZ1105" s="46"/>
      <c r="GA1105" s="46"/>
      <c r="GB1105" s="46"/>
      <c r="GC1105" s="46"/>
      <c r="GD1105" s="46"/>
      <c r="GE1105" s="46"/>
      <c r="GF1105" s="46"/>
      <c r="GG1105" s="46"/>
      <c r="GH1105" s="46"/>
      <c r="GI1105" s="46"/>
      <c r="GJ1105" s="46"/>
      <c r="GK1105" s="46"/>
      <c r="GL1105" s="46"/>
      <c r="GM1105" s="46"/>
      <c r="GN1105" s="46"/>
      <c r="GO1105" s="46"/>
      <c r="GP1105" s="46"/>
      <c r="GQ1105" s="46"/>
      <c r="GR1105" s="46"/>
      <c r="GS1105" s="46"/>
      <c r="GT1105" s="46"/>
      <c r="GU1105" s="46"/>
      <c r="GV1105" s="46"/>
      <c r="GW1105" s="46"/>
      <c r="GX1105" s="46"/>
      <c r="GY1105" s="46"/>
      <c r="GZ1105" s="46"/>
      <c r="HA1105" s="46"/>
      <c r="HB1105" s="46"/>
      <c r="HC1105" s="46"/>
      <c r="HD1105" s="46"/>
      <c r="HE1105" s="46"/>
      <c r="HF1105" s="46"/>
      <c r="HG1105" s="46"/>
      <c r="HH1105" s="46"/>
      <c r="HI1105" s="46"/>
      <c r="HJ1105" s="46"/>
      <c r="HK1105" s="46"/>
      <c r="HL1105" s="46"/>
      <c r="HM1105" s="46"/>
      <c r="HN1105" s="46"/>
      <c r="HO1105" s="46"/>
      <c r="HP1105" s="46"/>
      <c r="HQ1105" s="46"/>
      <c r="HR1105" s="46"/>
      <c r="HS1105" s="46"/>
      <c r="HT1105" s="46"/>
      <c r="HU1105" s="46"/>
      <c r="HV1105" s="46"/>
      <c r="HW1105" s="46"/>
      <c r="HX1105" s="46"/>
      <c r="HY1105" s="46"/>
      <c r="HZ1105" s="46"/>
      <c r="IA1105" s="46"/>
      <c r="IB1105" s="46"/>
      <c r="IC1105" s="46"/>
      <c r="ID1105" s="46"/>
      <c r="IE1105" s="46"/>
      <c r="IF1105" s="46"/>
      <c r="IG1105" s="46"/>
      <c r="IH1105" s="46"/>
      <c r="II1105" s="46"/>
      <c r="IJ1105" s="46"/>
      <c r="IK1105" s="46"/>
      <c r="IL1105" s="46"/>
      <c r="IM1105" s="46"/>
      <c r="IN1105" s="46"/>
      <c r="IO1105" s="46"/>
      <c r="IP1105" s="46"/>
      <c r="IQ1105" s="46"/>
      <c r="IR1105" s="46"/>
      <c r="IS1105" s="46"/>
      <c r="IT1105" s="46"/>
      <c r="IU1105" s="46"/>
      <c r="IV1105" s="46"/>
      <c r="IW1105" s="46"/>
      <c r="IX1105" s="46"/>
      <c r="IY1105" s="46"/>
      <c r="IZ1105" s="46"/>
      <c r="JA1105" s="46"/>
      <c r="JB1105" s="46"/>
      <c r="JC1105" s="46"/>
      <c r="JD1105" s="46"/>
      <c r="JE1105" s="46"/>
    </row>
    <row r="1106" spans="1:265" s="7" customFormat="1" ht="15" customHeight="1" thickBot="1" x14ac:dyDescent="0.25">
      <c r="A1106" s="98"/>
      <c r="B1106" s="112" t="s">
        <v>377</v>
      </c>
      <c r="C1106" s="118"/>
      <c r="D1106" s="870" t="s">
        <v>633</v>
      </c>
      <c r="E1106" s="879"/>
      <c r="F1106" s="461"/>
      <c r="G1106" s="462"/>
      <c r="H1106" s="181" t="s">
        <v>351</v>
      </c>
      <c r="I1106" s="181" t="s">
        <v>352</v>
      </c>
      <c r="J1106" s="1792" t="s">
        <v>95</v>
      </c>
      <c r="K1106" s="219" t="s">
        <v>1711</v>
      </c>
      <c r="L1106" s="219"/>
      <c r="M1106" s="511"/>
      <c r="N1106" s="511"/>
      <c r="O1106" s="219"/>
      <c r="P1106" s="2159">
        <f t="shared" si="95"/>
        <v>0</v>
      </c>
      <c r="Q1106" s="325"/>
      <c r="R1106" s="326"/>
      <c r="S1106" s="326"/>
      <c r="T1106" s="326"/>
      <c r="U1106" s="326">
        <v>5</v>
      </c>
      <c r="V1106" s="326"/>
      <c r="W1106" s="327"/>
      <c r="X1106" s="119"/>
      <c r="Y1106" s="119"/>
      <c r="Z1106" s="63"/>
      <c r="AA1106" s="46"/>
      <c r="AB1106" s="46"/>
      <c r="AC1106" s="46" t="str">
        <f t="shared" si="98"/>
        <v/>
      </c>
      <c r="AD1106" s="46"/>
      <c r="AE1106" s="46"/>
      <c r="AF1106" s="2111">
        <f t="shared" si="96"/>
        <v>0</v>
      </c>
      <c r="AG1106" s="2111">
        <f t="shared" si="97"/>
        <v>0</v>
      </c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  <c r="BP1106" s="46"/>
      <c r="BQ1106" s="46"/>
      <c r="BR1106" s="46"/>
      <c r="BS1106" s="46"/>
      <c r="BT1106" s="46"/>
      <c r="BU1106" s="46"/>
      <c r="BV1106" s="46"/>
      <c r="BW1106" s="46"/>
      <c r="BX1106" s="46"/>
      <c r="BY1106" s="46"/>
      <c r="BZ1106" s="46"/>
      <c r="CA1106" s="46"/>
      <c r="CB1106" s="46"/>
      <c r="CC1106" s="46"/>
      <c r="CD1106" s="46"/>
      <c r="CE1106" s="46"/>
      <c r="CF1106" s="46"/>
      <c r="CG1106" s="46"/>
      <c r="CH1106" s="46"/>
      <c r="CI1106" s="46"/>
      <c r="CJ1106" s="46"/>
      <c r="CK1106" s="46"/>
      <c r="CL1106" s="46"/>
      <c r="CM1106" s="46"/>
      <c r="CN1106" s="46"/>
      <c r="CO1106" s="46"/>
      <c r="CP1106" s="46"/>
      <c r="CQ1106" s="46"/>
      <c r="CR1106" s="46"/>
      <c r="CS1106" s="46"/>
      <c r="CT1106" s="46"/>
      <c r="CU1106" s="46"/>
      <c r="CV1106" s="46"/>
      <c r="CW1106" s="46"/>
      <c r="CX1106" s="46"/>
      <c r="CY1106" s="46"/>
      <c r="CZ1106" s="46"/>
      <c r="DA1106" s="46"/>
      <c r="DB1106" s="46"/>
      <c r="DC1106" s="46"/>
      <c r="DD1106" s="46"/>
      <c r="DE1106" s="46"/>
      <c r="DF1106" s="46"/>
      <c r="DG1106" s="46"/>
      <c r="DH1106" s="46"/>
      <c r="DI1106" s="46"/>
      <c r="DJ1106" s="46"/>
      <c r="DK1106" s="46"/>
      <c r="DL1106" s="46"/>
      <c r="DM1106" s="46"/>
      <c r="DN1106" s="46"/>
      <c r="DO1106" s="46"/>
      <c r="DP1106" s="46"/>
      <c r="DQ1106" s="46"/>
      <c r="DR1106" s="46"/>
      <c r="DS1106" s="46"/>
      <c r="DT1106" s="46"/>
      <c r="DU1106" s="46"/>
      <c r="DV1106" s="46"/>
      <c r="DW1106" s="46"/>
      <c r="DX1106" s="46"/>
      <c r="DY1106" s="46"/>
      <c r="DZ1106" s="46"/>
      <c r="EA1106" s="46"/>
      <c r="EB1106" s="46"/>
      <c r="EC1106" s="46"/>
      <c r="ED1106" s="46"/>
      <c r="EE1106" s="46"/>
      <c r="EF1106" s="46"/>
      <c r="EG1106" s="46"/>
      <c r="EH1106" s="46"/>
      <c r="EI1106" s="46"/>
      <c r="EJ1106" s="46"/>
      <c r="EK1106" s="46"/>
      <c r="EL1106" s="46"/>
      <c r="EM1106" s="46"/>
      <c r="EN1106" s="46"/>
      <c r="EO1106" s="46"/>
      <c r="EP1106" s="46"/>
      <c r="EQ1106" s="46"/>
      <c r="ER1106" s="46"/>
      <c r="ES1106" s="46"/>
      <c r="ET1106" s="46"/>
      <c r="EU1106" s="46"/>
      <c r="EV1106" s="46"/>
      <c r="EW1106" s="46"/>
      <c r="EX1106" s="46"/>
      <c r="EY1106" s="46"/>
      <c r="EZ1106" s="46"/>
      <c r="FA1106" s="46"/>
      <c r="FB1106" s="46"/>
      <c r="FC1106" s="46"/>
      <c r="FD1106" s="46"/>
      <c r="FE1106" s="46"/>
      <c r="FF1106" s="46"/>
      <c r="FG1106" s="46"/>
      <c r="FH1106" s="46"/>
      <c r="FI1106" s="46"/>
      <c r="FJ1106" s="46"/>
      <c r="FK1106" s="46"/>
      <c r="FL1106" s="46"/>
      <c r="FM1106" s="46"/>
      <c r="FN1106" s="46"/>
      <c r="FO1106" s="46"/>
      <c r="FP1106" s="46"/>
      <c r="FQ1106" s="46"/>
      <c r="FR1106" s="46"/>
      <c r="FS1106" s="46"/>
      <c r="FT1106" s="46"/>
      <c r="FU1106" s="46"/>
      <c r="FV1106" s="46"/>
      <c r="FW1106" s="46"/>
      <c r="FX1106" s="46"/>
      <c r="FY1106" s="46"/>
      <c r="FZ1106" s="46"/>
      <c r="GA1106" s="46"/>
      <c r="GB1106" s="46"/>
      <c r="GC1106" s="46"/>
      <c r="GD1106" s="46"/>
      <c r="GE1106" s="46"/>
      <c r="GF1106" s="46"/>
      <c r="GG1106" s="46"/>
      <c r="GH1106" s="46"/>
      <c r="GI1106" s="46"/>
      <c r="GJ1106" s="46"/>
      <c r="GK1106" s="46"/>
      <c r="GL1106" s="46"/>
      <c r="GM1106" s="46"/>
      <c r="GN1106" s="46"/>
      <c r="GO1106" s="46"/>
      <c r="GP1106" s="46"/>
      <c r="GQ1106" s="46"/>
      <c r="GR1106" s="46"/>
      <c r="GS1106" s="46"/>
      <c r="GT1106" s="46"/>
      <c r="GU1106" s="46"/>
      <c r="GV1106" s="46"/>
      <c r="GW1106" s="46"/>
      <c r="GX1106" s="46"/>
      <c r="GY1106" s="46"/>
      <c r="GZ1106" s="46"/>
      <c r="HA1106" s="46"/>
      <c r="HB1106" s="46"/>
      <c r="HC1106" s="46"/>
      <c r="HD1106" s="46"/>
      <c r="HE1106" s="46"/>
      <c r="HF1106" s="46"/>
      <c r="HG1106" s="46"/>
      <c r="HH1106" s="46"/>
      <c r="HI1106" s="46"/>
      <c r="HJ1106" s="46"/>
      <c r="HK1106" s="46"/>
      <c r="HL1106" s="46"/>
      <c r="HM1106" s="46"/>
      <c r="HN1106" s="46"/>
      <c r="HO1106" s="46"/>
      <c r="HP1106" s="46"/>
      <c r="HQ1106" s="46"/>
      <c r="HR1106" s="46"/>
      <c r="HS1106" s="46"/>
      <c r="HT1106" s="46"/>
      <c r="HU1106" s="46"/>
      <c r="HV1106" s="46"/>
      <c r="HW1106" s="46"/>
      <c r="HX1106" s="46"/>
      <c r="HY1106" s="46"/>
      <c r="HZ1106" s="46"/>
      <c r="IA1106" s="46"/>
      <c r="IB1106" s="46"/>
      <c r="IC1106" s="46"/>
      <c r="ID1106" s="46"/>
      <c r="IE1106" s="46"/>
      <c r="IF1106" s="46"/>
      <c r="IG1106" s="46"/>
      <c r="IH1106" s="46"/>
      <c r="II1106" s="46"/>
      <c r="IJ1106" s="46"/>
      <c r="IK1106" s="46"/>
      <c r="IL1106" s="46"/>
      <c r="IM1106" s="46"/>
      <c r="IN1106" s="46"/>
      <c r="IO1106" s="46"/>
      <c r="IP1106" s="46"/>
      <c r="IQ1106" s="46"/>
      <c r="IR1106" s="46"/>
      <c r="IS1106" s="46"/>
      <c r="IT1106" s="46"/>
      <c r="IU1106" s="46"/>
      <c r="IV1106" s="46"/>
      <c r="IW1106" s="46"/>
      <c r="IX1106" s="46"/>
      <c r="IY1106" s="46"/>
      <c r="IZ1106" s="46"/>
      <c r="JA1106" s="46"/>
      <c r="JB1106" s="46"/>
      <c r="JC1106" s="46"/>
      <c r="JD1106" s="46"/>
      <c r="JE1106" s="46"/>
    </row>
    <row r="1107" spans="1:265" s="7" customFormat="1" ht="15" customHeight="1" thickBot="1" x14ac:dyDescent="0.25">
      <c r="A1107" s="98"/>
      <c r="B1107" s="112" t="s">
        <v>377</v>
      </c>
      <c r="C1107" s="118"/>
      <c r="D1107" s="870" t="s">
        <v>633</v>
      </c>
      <c r="E1107" s="879"/>
      <c r="F1107" s="461"/>
      <c r="G1107" s="462"/>
      <c r="H1107" s="181" t="s">
        <v>351</v>
      </c>
      <c r="I1107" s="181" t="s">
        <v>352</v>
      </c>
      <c r="J1107" s="1740" t="s">
        <v>1425</v>
      </c>
      <c r="K1107" s="219" t="s">
        <v>1732</v>
      </c>
      <c r="L1107" s="219"/>
      <c r="M1107" s="511"/>
      <c r="N1107" s="511"/>
      <c r="O1107" s="219"/>
      <c r="P1107" s="2159">
        <f t="shared" si="95"/>
        <v>0</v>
      </c>
      <c r="Q1107" s="325"/>
      <c r="R1107" s="326"/>
      <c r="S1107" s="326"/>
      <c r="T1107" s="326">
        <v>5</v>
      </c>
      <c r="U1107" s="326"/>
      <c r="V1107" s="326"/>
      <c r="W1107" s="327"/>
      <c r="X1107" s="119"/>
      <c r="Y1107" s="119"/>
      <c r="Z1107" s="63"/>
      <c r="AA1107" s="46"/>
      <c r="AB1107" s="46"/>
      <c r="AC1107" s="46" t="str">
        <f t="shared" si="98"/>
        <v/>
      </c>
      <c r="AD1107" s="46" t="s">
        <v>2077</v>
      </c>
      <c r="AE1107" s="46"/>
      <c r="AF1107" s="2111">
        <f t="shared" si="96"/>
        <v>0</v>
      </c>
      <c r="AG1107" s="2111">
        <f t="shared" si="97"/>
        <v>0</v>
      </c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  <c r="BP1107" s="46"/>
      <c r="BQ1107" s="46"/>
      <c r="BR1107" s="46"/>
      <c r="BS1107" s="46"/>
      <c r="BT1107" s="46"/>
      <c r="BU1107" s="46"/>
      <c r="BV1107" s="46"/>
      <c r="BW1107" s="46"/>
      <c r="BX1107" s="46"/>
      <c r="BY1107" s="46"/>
      <c r="BZ1107" s="46"/>
      <c r="CA1107" s="46"/>
      <c r="CB1107" s="46"/>
      <c r="CC1107" s="46"/>
      <c r="CD1107" s="46"/>
      <c r="CE1107" s="46"/>
      <c r="CF1107" s="46"/>
      <c r="CG1107" s="46"/>
      <c r="CH1107" s="46"/>
      <c r="CI1107" s="46"/>
      <c r="CJ1107" s="46"/>
      <c r="CK1107" s="46"/>
      <c r="CL1107" s="46"/>
      <c r="CM1107" s="46"/>
      <c r="CN1107" s="46"/>
      <c r="CO1107" s="46"/>
      <c r="CP1107" s="46"/>
      <c r="CQ1107" s="46"/>
      <c r="CR1107" s="46"/>
      <c r="CS1107" s="46"/>
      <c r="CT1107" s="46"/>
      <c r="CU1107" s="46"/>
      <c r="CV1107" s="46"/>
      <c r="CW1107" s="46"/>
      <c r="CX1107" s="46"/>
      <c r="CY1107" s="46"/>
      <c r="CZ1107" s="46"/>
      <c r="DA1107" s="46"/>
      <c r="DB1107" s="46"/>
      <c r="DC1107" s="46"/>
      <c r="DD1107" s="46"/>
      <c r="DE1107" s="46"/>
      <c r="DF1107" s="46"/>
      <c r="DG1107" s="46"/>
      <c r="DH1107" s="46"/>
      <c r="DI1107" s="46"/>
      <c r="DJ1107" s="46"/>
      <c r="DK1107" s="46"/>
      <c r="DL1107" s="46"/>
      <c r="DM1107" s="46"/>
      <c r="DN1107" s="46"/>
      <c r="DO1107" s="46"/>
      <c r="DP1107" s="46"/>
      <c r="DQ1107" s="46"/>
      <c r="DR1107" s="46"/>
      <c r="DS1107" s="46"/>
      <c r="DT1107" s="46"/>
      <c r="DU1107" s="46"/>
      <c r="DV1107" s="46"/>
      <c r="DW1107" s="46"/>
      <c r="DX1107" s="46"/>
      <c r="DY1107" s="46"/>
      <c r="DZ1107" s="46"/>
      <c r="EA1107" s="46"/>
      <c r="EB1107" s="46"/>
      <c r="EC1107" s="46"/>
      <c r="ED1107" s="46"/>
      <c r="EE1107" s="46"/>
      <c r="EF1107" s="46"/>
      <c r="EG1107" s="46"/>
      <c r="EH1107" s="46"/>
      <c r="EI1107" s="46"/>
      <c r="EJ1107" s="46"/>
      <c r="EK1107" s="46"/>
      <c r="EL1107" s="46"/>
      <c r="EM1107" s="46"/>
      <c r="EN1107" s="46"/>
      <c r="EO1107" s="46"/>
      <c r="EP1107" s="46"/>
      <c r="EQ1107" s="46"/>
      <c r="ER1107" s="46"/>
      <c r="ES1107" s="46"/>
      <c r="ET1107" s="46"/>
      <c r="EU1107" s="46"/>
      <c r="EV1107" s="46"/>
      <c r="EW1107" s="46"/>
      <c r="EX1107" s="46"/>
      <c r="EY1107" s="46"/>
      <c r="EZ1107" s="46"/>
      <c r="FA1107" s="46"/>
      <c r="FB1107" s="46"/>
      <c r="FC1107" s="46"/>
      <c r="FD1107" s="46"/>
      <c r="FE1107" s="46"/>
      <c r="FF1107" s="46"/>
      <c r="FG1107" s="46"/>
      <c r="FH1107" s="46"/>
      <c r="FI1107" s="46"/>
      <c r="FJ1107" s="46"/>
      <c r="FK1107" s="46"/>
      <c r="FL1107" s="46"/>
      <c r="FM1107" s="46"/>
      <c r="FN1107" s="46"/>
      <c r="FO1107" s="46"/>
      <c r="FP1107" s="46"/>
      <c r="FQ1107" s="46"/>
      <c r="FR1107" s="46"/>
      <c r="FS1107" s="46"/>
      <c r="FT1107" s="46"/>
      <c r="FU1107" s="46"/>
      <c r="FV1107" s="46"/>
      <c r="FW1107" s="46"/>
      <c r="FX1107" s="46"/>
      <c r="FY1107" s="46"/>
      <c r="FZ1107" s="46"/>
      <c r="GA1107" s="46"/>
      <c r="GB1107" s="46"/>
      <c r="GC1107" s="46"/>
      <c r="GD1107" s="46"/>
      <c r="GE1107" s="46"/>
      <c r="GF1107" s="46"/>
      <c r="GG1107" s="46"/>
      <c r="GH1107" s="46"/>
      <c r="GI1107" s="46"/>
      <c r="GJ1107" s="46"/>
      <c r="GK1107" s="46"/>
      <c r="GL1107" s="46"/>
      <c r="GM1107" s="46"/>
      <c r="GN1107" s="46"/>
      <c r="GO1107" s="46"/>
      <c r="GP1107" s="46"/>
      <c r="GQ1107" s="46"/>
      <c r="GR1107" s="46"/>
      <c r="GS1107" s="46"/>
      <c r="GT1107" s="46"/>
      <c r="GU1107" s="46"/>
      <c r="GV1107" s="46"/>
      <c r="GW1107" s="46"/>
      <c r="GX1107" s="46"/>
      <c r="GY1107" s="46"/>
      <c r="GZ1107" s="46"/>
      <c r="HA1107" s="46"/>
      <c r="HB1107" s="46"/>
      <c r="HC1107" s="46"/>
      <c r="HD1107" s="46"/>
      <c r="HE1107" s="46"/>
      <c r="HF1107" s="46"/>
      <c r="HG1107" s="46"/>
      <c r="HH1107" s="46"/>
      <c r="HI1107" s="46"/>
      <c r="HJ1107" s="46"/>
      <c r="HK1107" s="46"/>
      <c r="HL1107" s="46"/>
      <c r="HM1107" s="46"/>
      <c r="HN1107" s="46"/>
      <c r="HO1107" s="46"/>
      <c r="HP1107" s="46"/>
      <c r="HQ1107" s="46"/>
      <c r="HR1107" s="46"/>
      <c r="HS1107" s="46"/>
      <c r="HT1107" s="46"/>
      <c r="HU1107" s="46"/>
      <c r="HV1107" s="46"/>
      <c r="HW1107" s="46"/>
      <c r="HX1107" s="46"/>
      <c r="HY1107" s="46"/>
      <c r="HZ1107" s="46"/>
      <c r="IA1107" s="46"/>
      <c r="IB1107" s="46"/>
      <c r="IC1107" s="46"/>
      <c r="ID1107" s="46"/>
      <c r="IE1107" s="46"/>
      <c r="IF1107" s="46"/>
      <c r="IG1107" s="46"/>
      <c r="IH1107" s="46"/>
      <c r="II1107" s="46"/>
      <c r="IJ1107" s="46"/>
      <c r="IK1107" s="46"/>
      <c r="IL1107" s="46"/>
      <c r="IM1107" s="46"/>
      <c r="IN1107" s="46"/>
      <c r="IO1107" s="46"/>
      <c r="IP1107" s="46"/>
      <c r="IQ1107" s="46"/>
      <c r="IR1107" s="46"/>
      <c r="IS1107" s="46"/>
      <c r="IT1107" s="46"/>
      <c r="IU1107" s="46"/>
      <c r="IV1107" s="46"/>
      <c r="IW1107" s="46"/>
      <c r="IX1107" s="46"/>
      <c r="IY1107" s="46"/>
      <c r="IZ1107" s="46"/>
      <c r="JA1107" s="46"/>
      <c r="JB1107" s="46"/>
      <c r="JC1107" s="46"/>
      <c r="JD1107" s="46"/>
      <c r="JE1107" s="46"/>
    </row>
    <row r="1108" spans="1:265" s="7" customFormat="1" ht="15" customHeight="1" thickBot="1" x14ac:dyDescent="0.25">
      <c r="A1108" s="98"/>
      <c r="B1108" s="112" t="s">
        <v>377</v>
      </c>
      <c r="C1108" s="118"/>
      <c r="D1108" s="870" t="s">
        <v>633</v>
      </c>
      <c r="E1108" s="879"/>
      <c r="F1108" s="461"/>
      <c r="G1108" s="462"/>
      <c r="H1108" s="181" t="s">
        <v>351</v>
      </c>
      <c r="I1108" s="181" t="s">
        <v>2177</v>
      </c>
      <c r="J1108" s="1756" t="s">
        <v>1424</v>
      </c>
      <c r="K1108" s="212" t="s">
        <v>1505</v>
      </c>
      <c r="L1108" s="219"/>
      <c r="M1108" s="511"/>
      <c r="N1108" s="511"/>
      <c r="O1108" s="219"/>
      <c r="P1108" s="2159">
        <f t="shared" si="95"/>
        <v>0</v>
      </c>
      <c r="Q1108" s="325"/>
      <c r="R1108" s="326"/>
      <c r="S1108" s="326">
        <v>4</v>
      </c>
      <c r="T1108" s="326"/>
      <c r="U1108" s="326"/>
      <c r="V1108" s="326"/>
      <c r="W1108" s="327"/>
      <c r="X1108" s="119"/>
      <c r="Y1108" s="119"/>
      <c r="Z1108" s="63"/>
      <c r="AA1108" s="46"/>
      <c r="AB1108" s="46"/>
      <c r="AC1108" s="46" t="str">
        <f t="shared" si="98"/>
        <v/>
      </c>
      <c r="AD1108" s="46"/>
      <c r="AE1108" s="46"/>
      <c r="AF1108" s="2111">
        <f t="shared" si="96"/>
        <v>0</v>
      </c>
      <c r="AG1108" s="2111">
        <f t="shared" si="97"/>
        <v>4</v>
      </c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  <c r="BP1108" s="46"/>
      <c r="BQ1108" s="46"/>
      <c r="BR1108" s="46"/>
      <c r="BS1108" s="46"/>
      <c r="BT1108" s="46"/>
      <c r="BU1108" s="46"/>
      <c r="BV1108" s="46"/>
      <c r="BW1108" s="46"/>
      <c r="BX1108" s="46"/>
      <c r="BY1108" s="46"/>
      <c r="BZ1108" s="46"/>
      <c r="CA1108" s="46"/>
      <c r="CB1108" s="46"/>
      <c r="CC1108" s="46"/>
      <c r="CD1108" s="46"/>
      <c r="CE1108" s="46"/>
      <c r="CF1108" s="46"/>
      <c r="CG1108" s="46"/>
      <c r="CH1108" s="46"/>
      <c r="CI1108" s="46"/>
      <c r="CJ1108" s="46"/>
      <c r="CK1108" s="46"/>
      <c r="CL1108" s="46"/>
      <c r="CM1108" s="46"/>
      <c r="CN1108" s="46"/>
      <c r="CO1108" s="46"/>
      <c r="CP1108" s="46"/>
      <c r="CQ1108" s="46"/>
      <c r="CR1108" s="46"/>
      <c r="CS1108" s="46"/>
      <c r="CT1108" s="46"/>
      <c r="CU1108" s="46"/>
      <c r="CV1108" s="46"/>
      <c r="CW1108" s="46"/>
      <c r="CX1108" s="46"/>
      <c r="CY1108" s="46"/>
      <c r="CZ1108" s="46"/>
      <c r="DA1108" s="46"/>
      <c r="DB1108" s="46"/>
      <c r="DC1108" s="46"/>
      <c r="DD1108" s="46"/>
      <c r="DE1108" s="46"/>
      <c r="DF1108" s="46"/>
      <c r="DG1108" s="46"/>
      <c r="DH1108" s="46"/>
      <c r="DI1108" s="46"/>
      <c r="DJ1108" s="46"/>
      <c r="DK1108" s="46"/>
      <c r="DL1108" s="46"/>
      <c r="DM1108" s="46"/>
      <c r="DN1108" s="46"/>
      <c r="DO1108" s="46"/>
      <c r="DP1108" s="46"/>
      <c r="DQ1108" s="46"/>
      <c r="DR1108" s="46"/>
      <c r="DS1108" s="46"/>
      <c r="DT1108" s="46"/>
      <c r="DU1108" s="46"/>
      <c r="DV1108" s="46"/>
      <c r="DW1108" s="46"/>
      <c r="DX1108" s="46"/>
      <c r="DY1108" s="46"/>
      <c r="DZ1108" s="46"/>
      <c r="EA1108" s="46"/>
      <c r="EB1108" s="46"/>
      <c r="EC1108" s="46"/>
      <c r="ED1108" s="46"/>
      <c r="EE1108" s="46"/>
      <c r="EF1108" s="46"/>
      <c r="EG1108" s="46"/>
      <c r="EH1108" s="46"/>
      <c r="EI1108" s="46"/>
      <c r="EJ1108" s="46"/>
      <c r="EK1108" s="46"/>
      <c r="EL1108" s="46"/>
      <c r="EM1108" s="46"/>
      <c r="EN1108" s="46"/>
      <c r="EO1108" s="46"/>
      <c r="EP1108" s="46"/>
      <c r="EQ1108" s="46"/>
      <c r="ER1108" s="46"/>
      <c r="ES1108" s="46"/>
      <c r="ET1108" s="46"/>
      <c r="EU1108" s="46"/>
      <c r="EV1108" s="46"/>
      <c r="EW1108" s="46"/>
      <c r="EX1108" s="46"/>
      <c r="EY1108" s="46"/>
      <c r="EZ1108" s="46"/>
      <c r="FA1108" s="46"/>
      <c r="FB1108" s="46"/>
      <c r="FC1108" s="46"/>
      <c r="FD1108" s="46"/>
      <c r="FE1108" s="46"/>
      <c r="FF1108" s="46"/>
      <c r="FG1108" s="46"/>
      <c r="FH1108" s="46"/>
      <c r="FI1108" s="46"/>
      <c r="FJ1108" s="46"/>
      <c r="FK1108" s="46"/>
      <c r="FL1108" s="46"/>
      <c r="FM1108" s="46"/>
      <c r="FN1108" s="46"/>
      <c r="FO1108" s="46"/>
      <c r="FP1108" s="46"/>
      <c r="FQ1108" s="46"/>
      <c r="FR1108" s="46"/>
      <c r="FS1108" s="46"/>
      <c r="FT1108" s="46"/>
      <c r="FU1108" s="46"/>
      <c r="FV1108" s="46"/>
      <c r="FW1108" s="46"/>
      <c r="FX1108" s="46"/>
      <c r="FY1108" s="46"/>
      <c r="FZ1108" s="46"/>
      <c r="GA1108" s="46"/>
      <c r="GB1108" s="46"/>
      <c r="GC1108" s="46"/>
      <c r="GD1108" s="46"/>
      <c r="GE1108" s="46"/>
      <c r="GF1108" s="46"/>
      <c r="GG1108" s="46"/>
      <c r="GH1108" s="46"/>
      <c r="GI1108" s="46"/>
      <c r="GJ1108" s="46"/>
      <c r="GK1108" s="46"/>
      <c r="GL1108" s="46"/>
      <c r="GM1108" s="46"/>
      <c r="GN1108" s="46"/>
      <c r="GO1108" s="46"/>
      <c r="GP1108" s="46"/>
      <c r="GQ1108" s="46"/>
      <c r="GR1108" s="46"/>
      <c r="GS1108" s="46"/>
      <c r="GT1108" s="46"/>
      <c r="GU1108" s="46"/>
      <c r="GV1108" s="46"/>
      <c r="GW1108" s="46"/>
      <c r="GX1108" s="46"/>
      <c r="GY1108" s="46"/>
      <c r="GZ1108" s="46"/>
      <c r="HA1108" s="46"/>
      <c r="HB1108" s="46"/>
      <c r="HC1108" s="46"/>
      <c r="HD1108" s="46"/>
      <c r="HE1108" s="46"/>
      <c r="HF1108" s="46"/>
      <c r="HG1108" s="46"/>
      <c r="HH1108" s="46"/>
      <c r="HI1108" s="46"/>
      <c r="HJ1108" s="46"/>
      <c r="HK1108" s="46"/>
      <c r="HL1108" s="46"/>
      <c r="HM1108" s="46"/>
      <c r="HN1108" s="46"/>
      <c r="HO1108" s="46"/>
      <c r="HP1108" s="46"/>
      <c r="HQ1108" s="46"/>
      <c r="HR1108" s="46"/>
      <c r="HS1108" s="46"/>
      <c r="HT1108" s="46"/>
      <c r="HU1108" s="46"/>
      <c r="HV1108" s="46"/>
      <c r="HW1108" s="46"/>
      <c r="HX1108" s="46"/>
      <c r="HY1108" s="46"/>
      <c r="HZ1108" s="46"/>
      <c r="IA1108" s="46"/>
      <c r="IB1108" s="46"/>
      <c r="IC1108" s="46"/>
      <c r="ID1108" s="46"/>
      <c r="IE1108" s="46"/>
      <c r="IF1108" s="46"/>
      <c r="IG1108" s="46"/>
      <c r="IH1108" s="46"/>
      <c r="II1108" s="46"/>
      <c r="IJ1108" s="46"/>
      <c r="IK1108" s="46"/>
      <c r="IL1108" s="46"/>
      <c r="IM1108" s="46"/>
      <c r="IN1108" s="46"/>
      <c r="IO1108" s="46"/>
      <c r="IP1108" s="46"/>
      <c r="IQ1108" s="46"/>
      <c r="IR1108" s="46"/>
      <c r="IS1108" s="46"/>
      <c r="IT1108" s="46"/>
      <c r="IU1108" s="46"/>
      <c r="IV1108" s="46"/>
      <c r="IW1108" s="46"/>
      <c r="IX1108" s="46"/>
      <c r="IY1108" s="46"/>
      <c r="IZ1108" s="46"/>
      <c r="JA1108" s="46"/>
      <c r="JB1108" s="46"/>
      <c r="JC1108" s="46"/>
      <c r="JD1108" s="46"/>
      <c r="JE1108" s="46"/>
    </row>
    <row r="1109" spans="1:265" s="7" customFormat="1" ht="15" customHeight="1" thickBot="1" x14ac:dyDescent="0.25">
      <c r="A1109" s="100"/>
      <c r="B1109" s="114" t="s">
        <v>377</v>
      </c>
      <c r="C1109" s="135"/>
      <c r="D1109" s="873" t="s">
        <v>633</v>
      </c>
      <c r="E1109" s="881"/>
      <c r="F1109" s="470"/>
      <c r="G1109" s="471"/>
      <c r="H1109" s="138" t="s">
        <v>351</v>
      </c>
      <c r="I1109" s="138" t="s">
        <v>2177</v>
      </c>
      <c r="J1109" s="1756" t="s">
        <v>1424</v>
      </c>
      <c r="K1109" s="212" t="s">
        <v>1506</v>
      </c>
      <c r="L1109" s="244"/>
      <c r="M1109" s="525"/>
      <c r="N1109" s="525"/>
      <c r="O1109" s="244"/>
      <c r="P1109" s="2159">
        <f t="shared" si="95"/>
        <v>0</v>
      </c>
      <c r="Q1109" s="350"/>
      <c r="R1109" s="351"/>
      <c r="S1109" s="351">
        <v>2</v>
      </c>
      <c r="T1109" s="351"/>
      <c r="U1109" s="351"/>
      <c r="V1109" s="351"/>
      <c r="W1109" s="352"/>
      <c r="X1109" s="133">
        <f>SUM(Q1100:W1109)</f>
        <v>40</v>
      </c>
      <c r="Y1109" s="133">
        <f>X1109</f>
        <v>40</v>
      </c>
      <c r="Z1109" s="63"/>
      <c r="AA1109" s="46"/>
      <c r="AB1109" s="46"/>
      <c r="AC1109" s="46" t="str">
        <f t="shared" si="98"/>
        <v/>
      </c>
      <c r="AD1109" s="46"/>
      <c r="AE1109" s="46"/>
      <c r="AF1109" s="2111">
        <f t="shared" si="96"/>
        <v>0</v>
      </c>
      <c r="AG1109" s="2111">
        <f t="shared" si="97"/>
        <v>2</v>
      </c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  <c r="BP1109" s="46"/>
      <c r="BQ1109" s="46"/>
      <c r="BR1109" s="46"/>
      <c r="BS1109" s="46"/>
      <c r="BT1109" s="46"/>
      <c r="BU1109" s="46"/>
      <c r="BV1109" s="46"/>
      <c r="BW1109" s="46"/>
      <c r="BX1109" s="46"/>
      <c r="BY1109" s="46"/>
      <c r="BZ1109" s="46"/>
      <c r="CA1109" s="46"/>
      <c r="CB1109" s="46"/>
      <c r="CC1109" s="46"/>
      <c r="CD1109" s="46"/>
      <c r="CE1109" s="46"/>
      <c r="CF1109" s="46"/>
      <c r="CG1109" s="46"/>
      <c r="CH1109" s="46"/>
      <c r="CI1109" s="46"/>
      <c r="CJ1109" s="46"/>
      <c r="CK1109" s="46"/>
      <c r="CL1109" s="46"/>
      <c r="CM1109" s="46"/>
      <c r="CN1109" s="46"/>
      <c r="CO1109" s="46"/>
      <c r="CP1109" s="46"/>
      <c r="CQ1109" s="46"/>
      <c r="CR1109" s="46"/>
      <c r="CS1109" s="46"/>
      <c r="CT1109" s="46"/>
      <c r="CU1109" s="46"/>
      <c r="CV1109" s="46"/>
      <c r="CW1109" s="46"/>
      <c r="CX1109" s="46"/>
      <c r="CY1109" s="46"/>
      <c r="CZ1109" s="46"/>
      <c r="DA1109" s="46"/>
      <c r="DB1109" s="46"/>
      <c r="DC1109" s="46"/>
      <c r="DD1109" s="46"/>
      <c r="DE1109" s="46"/>
      <c r="DF1109" s="46"/>
      <c r="DG1109" s="46"/>
      <c r="DH1109" s="46"/>
      <c r="DI1109" s="46"/>
      <c r="DJ1109" s="46"/>
      <c r="DK1109" s="46"/>
      <c r="DL1109" s="46"/>
      <c r="DM1109" s="46"/>
      <c r="DN1109" s="46"/>
      <c r="DO1109" s="46"/>
      <c r="DP1109" s="46"/>
      <c r="DQ1109" s="46"/>
      <c r="DR1109" s="46"/>
      <c r="DS1109" s="46"/>
      <c r="DT1109" s="46"/>
      <c r="DU1109" s="46"/>
      <c r="DV1109" s="46"/>
      <c r="DW1109" s="46"/>
      <c r="DX1109" s="46"/>
      <c r="DY1109" s="46"/>
      <c r="DZ1109" s="46"/>
      <c r="EA1109" s="46"/>
      <c r="EB1109" s="46"/>
      <c r="EC1109" s="46"/>
      <c r="ED1109" s="46"/>
      <c r="EE1109" s="46"/>
      <c r="EF1109" s="46"/>
      <c r="EG1109" s="46"/>
      <c r="EH1109" s="46"/>
      <c r="EI1109" s="46"/>
      <c r="EJ1109" s="46"/>
      <c r="EK1109" s="46"/>
      <c r="EL1109" s="46"/>
      <c r="EM1109" s="46"/>
      <c r="EN1109" s="46"/>
      <c r="EO1109" s="46"/>
      <c r="EP1109" s="46"/>
      <c r="EQ1109" s="46"/>
      <c r="ER1109" s="46"/>
      <c r="ES1109" s="46"/>
      <c r="ET1109" s="46"/>
      <c r="EU1109" s="46"/>
      <c r="EV1109" s="46"/>
      <c r="EW1109" s="46"/>
      <c r="EX1109" s="46"/>
      <c r="EY1109" s="46"/>
      <c r="EZ1109" s="46"/>
      <c r="FA1109" s="46"/>
      <c r="FB1109" s="46"/>
      <c r="FC1109" s="46"/>
      <c r="FD1109" s="46"/>
      <c r="FE1109" s="46"/>
      <c r="FF1109" s="46"/>
      <c r="FG1109" s="46"/>
      <c r="FH1109" s="46"/>
      <c r="FI1109" s="46"/>
      <c r="FJ1109" s="46"/>
      <c r="FK1109" s="46"/>
      <c r="FL1109" s="46"/>
      <c r="FM1109" s="46"/>
      <c r="FN1109" s="46"/>
      <c r="FO1109" s="46"/>
      <c r="FP1109" s="46"/>
      <c r="FQ1109" s="46"/>
      <c r="FR1109" s="46"/>
      <c r="FS1109" s="46"/>
      <c r="FT1109" s="46"/>
      <c r="FU1109" s="46"/>
      <c r="FV1109" s="46"/>
      <c r="FW1109" s="46"/>
      <c r="FX1109" s="46"/>
      <c r="FY1109" s="46"/>
      <c r="FZ1109" s="46"/>
      <c r="GA1109" s="46"/>
      <c r="GB1109" s="46"/>
      <c r="GC1109" s="46"/>
      <c r="GD1109" s="46"/>
      <c r="GE1109" s="46"/>
      <c r="GF1109" s="46"/>
      <c r="GG1109" s="46"/>
      <c r="GH1109" s="46"/>
      <c r="GI1109" s="46"/>
      <c r="GJ1109" s="46"/>
      <c r="GK1109" s="46"/>
      <c r="GL1109" s="46"/>
      <c r="GM1109" s="46"/>
      <c r="GN1109" s="46"/>
      <c r="GO1109" s="46"/>
      <c r="GP1109" s="46"/>
      <c r="GQ1109" s="46"/>
      <c r="GR1109" s="46"/>
      <c r="GS1109" s="46"/>
      <c r="GT1109" s="46"/>
      <c r="GU1109" s="46"/>
      <c r="GV1109" s="46"/>
      <c r="GW1109" s="46"/>
      <c r="GX1109" s="46"/>
      <c r="GY1109" s="46"/>
      <c r="GZ1109" s="46"/>
      <c r="HA1109" s="46"/>
      <c r="HB1109" s="46"/>
      <c r="HC1109" s="46"/>
      <c r="HD1109" s="46"/>
      <c r="HE1109" s="46"/>
      <c r="HF1109" s="46"/>
      <c r="HG1109" s="46"/>
      <c r="HH1109" s="46"/>
      <c r="HI1109" s="46"/>
      <c r="HJ1109" s="46"/>
      <c r="HK1109" s="46"/>
      <c r="HL1109" s="46"/>
      <c r="HM1109" s="46"/>
      <c r="HN1109" s="46"/>
      <c r="HO1109" s="46"/>
      <c r="HP1109" s="46"/>
      <c r="HQ1109" s="46"/>
      <c r="HR1109" s="46"/>
      <c r="HS1109" s="46"/>
      <c r="HT1109" s="46"/>
      <c r="HU1109" s="46"/>
      <c r="HV1109" s="46"/>
      <c r="HW1109" s="46"/>
      <c r="HX1109" s="46"/>
      <c r="HY1109" s="46"/>
      <c r="HZ1109" s="46"/>
      <c r="IA1109" s="46"/>
      <c r="IB1109" s="46"/>
      <c r="IC1109" s="46"/>
      <c r="ID1109" s="46"/>
      <c r="IE1109" s="46"/>
      <c r="IF1109" s="46"/>
      <c r="IG1109" s="46"/>
      <c r="IH1109" s="46"/>
      <c r="II1109" s="46"/>
      <c r="IJ1109" s="46"/>
      <c r="IK1109" s="46"/>
      <c r="IL1109" s="46"/>
      <c r="IM1109" s="46"/>
      <c r="IN1109" s="46"/>
      <c r="IO1109" s="46"/>
      <c r="IP1109" s="46"/>
      <c r="IQ1109" s="46"/>
      <c r="IR1109" s="46"/>
      <c r="IS1109" s="46"/>
      <c r="IT1109" s="46"/>
      <c r="IU1109" s="46"/>
      <c r="IV1109" s="46"/>
      <c r="IW1109" s="46"/>
      <c r="IX1109" s="46"/>
      <c r="IY1109" s="46"/>
      <c r="IZ1109" s="46"/>
      <c r="JA1109" s="46"/>
      <c r="JB1109" s="46"/>
      <c r="JC1109" s="46"/>
      <c r="JD1109" s="46"/>
      <c r="JE1109" s="46"/>
    </row>
    <row r="1110" spans="1:265" s="7" customFormat="1" ht="15" customHeight="1" thickBot="1" x14ac:dyDescent="0.25">
      <c r="A1110" s="273">
        <f>A1100+1</f>
        <v>116</v>
      </c>
      <c r="B1110" s="631" t="s">
        <v>460</v>
      </c>
      <c r="C1110" s="111" t="s">
        <v>35</v>
      </c>
      <c r="D1110" s="902" t="s">
        <v>485</v>
      </c>
      <c r="E1110" s="842" t="s">
        <v>490</v>
      </c>
      <c r="F1110" s="459" t="s">
        <v>506</v>
      </c>
      <c r="G1110" s="460" t="s">
        <v>528</v>
      </c>
      <c r="H1110" s="207" t="s">
        <v>509</v>
      </c>
      <c r="I1110" s="207" t="s">
        <v>515</v>
      </c>
      <c r="J1110" s="207"/>
      <c r="K1110" s="234" t="s">
        <v>1167</v>
      </c>
      <c r="L1110" s="234" t="s">
        <v>97</v>
      </c>
      <c r="M1110" s="398" t="s">
        <v>391</v>
      </c>
      <c r="N1110" s="398" t="s">
        <v>24</v>
      </c>
      <c r="O1110" s="234" t="s">
        <v>344</v>
      </c>
      <c r="P1110" s="2159">
        <f t="shared" si="95"/>
        <v>3</v>
      </c>
      <c r="Q1110" s="294">
        <v>3</v>
      </c>
      <c r="R1110" s="295"/>
      <c r="S1110" s="295"/>
      <c r="T1110" s="295"/>
      <c r="U1110" s="295"/>
      <c r="V1110" s="295"/>
      <c r="W1110" s="296"/>
      <c r="X1110" s="86"/>
      <c r="Y1110" s="86"/>
      <c r="Z1110" s="63" t="str">
        <f>C1110</f>
        <v>TC</v>
      </c>
      <c r="AA1110" s="46" t="s">
        <v>877</v>
      </c>
      <c r="AB1110" s="46" t="s">
        <v>880</v>
      </c>
      <c r="AC1110" s="46">
        <f t="shared" si="98"/>
        <v>16</v>
      </c>
      <c r="AD1110" s="46"/>
      <c r="AE1110" s="46"/>
      <c r="AF1110" s="2111">
        <f t="shared" si="96"/>
        <v>3</v>
      </c>
      <c r="AG1110" s="2111">
        <f t="shared" si="97"/>
        <v>0</v>
      </c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6"/>
      <c r="CG1110" s="46"/>
      <c r="CH1110" s="46"/>
      <c r="CI1110" s="46"/>
      <c r="CJ1110" s="46"/>
      <c r="CK1110" s="46"/>
      <c r="CL1110" s="46"/>
      <c r="CM1110" s="46"/>
      <c r="CN1110" s="46"/>
      <c r="CO1110" s="46"/>
      <c r="CP1110" s="46"/>
      <c r="CQ1110" s="46"/>
      <c r="CR1110" s="46"/>
      <c r="CS1110" s="46"/>
      <c r="CT1110" s="46"/>
      <c r="CU1110" s="46"/>
      <c r="CV1110" s="46"/>
      <c r="CW1110" s="46"/>
      <c r="CX1110" s="46"/>
      <c r="CY1110" s="46"/>
      <c r="CZ1110" s="46"/>
      <c r="DA1110" s="46"/>
      <c r="DB1110" s="46"/>
      <c r="DC1110" s="46"/>
      <c r="DD1110" s="46"/>
      <c r="DE1110" s="46"/>
      <c r="DF1110" s="46"/>
      <c r="DG1110" s="46"/>
      <c r="DH1110" s="46"/>
      <c r="DI1110" s="46"/>
      <c r="DJ1110" s="46"/>
      <c r="DK1110" s="46"/>
      <c r="DL1110" s="46"/>
      <c r="DM1110" s="46"/>
      <c r="DN1110" s="46"/>
      <c r="DO1110" s="46"/>
      <c r="DP1110" s="46"/>
      <c r="DQ1110" s="46"/>
      <c r="DR1110" s="46"/>
      <c r="DS1110" s="46"/>
      <c r="DT1110" s="46"/>
      <c r="DU1110" s="46"/>
      <c r="DV1110" s="46"/>
      <c r="DW1110" s="46"/>
      <c r="DX1110" s="46"/>
      <c r="DY1110" s="46"/>
      <c r="DZ1110" s="46"/>
      <c r="EA1110" s="46"/>
      <c r="EB1110" s="46"/>
      <c r="EC1110" s="46"/>
      <c r="ED1110" s="46"/>
      <c r="EE1110" s="46"/>
      <c r="EF1110" s="46"/>
      <c r="EG1110" s="46"/>
      <c r="EH1110" s="46"/>
      <c r="EI1110" s="46"/>
      <c r="EJ1110" s="46"/>
      <c r="EK1110" s="46"/>
      <c r="EL1110" s="46"/>
      <c r="EM1110" s="46"/>
      <c r="EN1110" s="46"/>
      <c r="EO1110" s="46"/>
      <c r="EP1110" s="46"/>
      <c r="EQ1110" s="46"/>
      <c r="ER1110" s="46"/>
      <c r="ES1110" s="46"/>
      <c r="ET1110" s="46"/>
      <c r="EU1110" s="46"/>
      <c r="EV1110" s="46"/>
      <c r="EW1110" s="46"/>
      <c r="EX1110" s="46"/>
      <c r="EY1110" s="46"/>
      <c r="EZ1110" s="46"/>
      <c r="FA1110" s="46"/>
      <c r="FB1110" s="46"/>
      <c r="FC1110" s="46"/>
      <c r="FD1110" s="46"/>
      <c r="FE1110" s="46"/>
      <c r="FF1110" s="46"/>
      <c r="FG1110" s="46"/>
      <c r="FH1110" s="46"/>
      <c r="FI1110" s="46"/>
      <c r="FJ1110" s="46"/>
      <c r="FK1110" s="46"/>
      <c r="FL1110" s="46"/>
      <c r="FM1110" s="46"/>
      <c r="FN1110" s="46"/>
      <c r="FO1110" s="46"/>
      <c r="FP1110" s="46"/>
      <c r="FQ1110" s="46"/>
      <c r="FR1110" s="46"/>
      <c r="FS1110" s="46"/>
      <c r="FT1110" s="46"/>
      <c r="FU1110" s="46"/>
      <c r="FV1110" s="46"/>
      <c r="FW1110" s="46"/>
      <c r="FX1110" s="46"/>
      <c r="FY1110" s="46"/>
      <c r="FZ1110" s="46"/>
      <c r="GA1110" s="46"/>
      <c r="GB1110" s="46"/>
      <c r="GC1110" s="46"/>
      <c r="GD1110" s="46"/>
      <c r="GE1110" s="46"/>
      <c r="GF1110" s="46"/>
      <c r="GG1110" s="46"/>
      <c r="GH1110" s="46"/>
      <c r="GI1110" s="46"/>
      <c r="GJ1110" s="46"/>
      <c r="GK1110" s="46"/>
      <c r="GL1110" s="46"/>
      <c r="GM1110" s="46"/>
      <c r="GN1110" s="46"/>
      <c r="GO1110" s="46"/>
      <c r="GP1110" s="46"/>
      <c r="GQ1110" s="46"/>
      <c r="GR1110" s="46"/>
      <c r="GS1110" s="46"/>
      <c r="GT1110" s="46"/>
      <c r="GU1110" s="46"/>
      <c r="GV1110" s="46"/>
      <c r="GW1110" s="46"/>
      <c r="GX1110" s="46"/>
      <c r="GY1110" s="46"/>
      <c r="GZ1110" s="46"/>
      <c r="HA1110" s="46"/>
      <c r="HB1110" s="46"/>
      <c r="HC1110" s="46"/>
      <c r="HD1110" s="46"/>
      <c r="HE1110" s="46"/>
      <c r="HF1110" s="46"/>
      <c r="HG1110" s="46"/>
      <c r="HH1110" s="46"/>
      <c r="HI1110" s="46"/>
      <c r="HJ1110" s="46"/>
      <c r="HK1110" s="46"/>
      <c r="HL1110" s="46"/>
      <c r="HM1110" s="46"/>
      <c r="HN1110" s="46"/>
      <c r="HO1110" s="46"/>
      <c r="HP1110" s="46"/>
      <c r="HQ1110" s="46"/>
      <c r="HR1110" s="46"/>
      <c r="HS1110" s="46"/>
      <c r="HT1110" s="46"/>
      <c r="HU1110" s="46"/>
      <c r="HV1110" s="46"/>
      <c r="HW1110" s="46"/>
      <c r="HX1110" s="46"/>
      <c r="HY1110" s="46"/>
      <c r="HZ1110" s="46"/>
      <c r="IA1110" s="46"/>
      <c r="IB1110" s="46"/>
      <c r="IC1110" s="46"/>
      <c r="ID1110" s="46"/>
      <c r="IE1110" s="46"/>
      <c r="IF1110" s="46"/>
      <c r="IG1110" s="46"/>
      <c r="IH1110" s="46"/>
      <c r="II1110" s="46"/>
      <c r="IJ1110" s="46"/>
      <c r="IK1110" s="46"/>
      <c r="IL1110" s="46"/>
      <c r="IM1110" s="46"/>
      <c r="IN1110" s="46"/>
      <c r="IO1110" s="46"/>
      <c r="IP1110" s="46"/>
      <c r="IQ1110" s="46"/>
      <c r="IR1110" s="46"/>
      <c r="IS1110" s="46"/>
      <c r="IT1110" s="46"/>
      <c r="IU1110" s="46"/>
      <c r="IV1110" s="46"/>
      <c r="IW1110" s="46"/>
      <c r="IX1110" s="46"/>
      <c r="IY1110" s="46"/>
      <c r="IZ1110" s="46"/>
      <c r="JA1110" s="46"/>
      <c r="JB1110" s="46"/>
      <c r="JC1110" s="46"/>
      <c r="JD1110" s="46"/>
      <c r="JE1110" s="46"/>
    </row>
    <row r="1111" spans="1:265" s="7" customFormat="1" ht="15" customHeight="1" thickBot="1" x14ac:dyDescent="0.25">
      <c r="A1111" s="790"/>
      <c r="B1111" s="73" t="s">
        <v>460</v>
      </c>
      <c r="C1111" s="113"/>
      <c r="D1111" s="892" t="s">
        <v>485</v>
      </c>
      <c r="E1111" s="900"/>
      <c r="F1111" s="472"/>
      <c r="G1111" s="473"/>
      <c r="H1111" s="186" t="s">
        <v>509</v>
      </c>
      <c r="I1111" s="186" t="s">
        <v>515</v>
      </c>
      <c r="J1111" s="186"/>
      <c r="K1111" s="229" t="s">
        <v>1167</v>
      </c>
      <c r="L1111" s="229" t="s">
        <v>97</v>
      </c>
      <c r="M1111" s="397" t="s">
        <v>391</v>
      </c>
      <c r="N1111" s="397" t="s">
        <v>98</v>
      </c>
      <c r="O1111" s="229" t="s">
        <v>344</v>
      </c>
      <c r="P1111" s="2159">
        <f t="shared" si="95"/>
        <v>3</v>
      </c>
      <c r="Q1111" s="297">
        <v>3</v>
      </c>
      <c r="R1111" s="298"/>
      <c r="S1111" s="298"/>
      <c r="T1111" s="298"/>
      <c r="U1111" s="298"/>
      <c r="V1111" s="298"/>
      <c r="W1111" s="299"/>
      <c r="X1111" s="72"/>
      <c r="Y1111" s="72"/>
      <c r="Z1111" s="63"/>
      <c r="AA1111" s="46"/>
      <c r="AB1111" s="46"/>
      <c r="AC1111" s="46" t="str">
        <f t="shared" si="98"/>
        <v/>
      </c>
      <c r="AD1111" s="46"/>
      <c r="AE1111" s="46"/>
      <c r="AF1111" s="2111">
        <f t="shared" si="96"/>
        <v>3</v>
      </c>
      <c r="AG1111" s="2111">
        <f t="shared" si="97"/>
        <v>0</v>
      </c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  <c r="BP1111" s="46"/>
      <c r="BQ1111" s="46"/>
      <c r="BR1111" s="46"/>
      <c r="BS1111" s="46"/>
      <c r="BT1111" s="46"/>
      <c r="BU1111" s="46"/>
      <c r="BV1111" s="46"/>
      <c r="BW1111" s="46"/>
      <c r="BX1111" s="46"/>
      <c r="BY1111" s="46"/>
      <c r="BZ1111" s="46"/>
      <c r="CA1111" s="46"/>
      <c r="CB1111" s="46"/>
      <c r="CC1111" s="46"/>
      <c r="CD1111" s="46"/>
      <c r="CE1111" s="46"/>
      <c r="CF1111" s="46"/>
      <c r="CG1111" s="46"/>
      <c r="CH1111" s="46"/>
      <c r="CI1111" s="46"/>
      <c r="CJ1111" s="46"/>
      <c r="CK1111" s="46"/>
      <c r="CL1111" s="46"/>
      <c r="CM1111" s="46"/>
      <c r="CN1111" s="46"/>
      <c r="CO1111" s="46"/>
      <c r="CP1111" s="46"/>
      <c r="CQ1111" s="46"/>
      <c r="CR1111" s="46"/>
      <c r="CS1111" s="46"/>
      <c r="CT1111" s="46"/>
      <c r="CU1111" s="46"/>
      <c r="CV1111" s="46"/>
      <c r="CW1111" s="46"/>
      <c r="CX1111" s="46"/>
      <c r="CY1111" s="46"/>
      <c r="CZ1111" s="46"/>
      <c r="DA1111" s="46"/>
      <c r="DB1111" s="46"/>
      <c r="DC1111" s="46"/>
      <c r="DD1111" s="46"/>
      <c r="DE1111" s="46"/>
      <c r="DF1111" s="46"/>
      <c r="DG1111" s="46"/>
      <c r="DH1111" s="46"/>
      <c r="DI1111" s="46"/>
      <c r="DJ1111" s="46"/>
      <c r="DK1111" s="46"/>
      <c r="DL1111" s="46"/>
      <c r="DM1111" s="46"/>
      <c r="DN1111" s="46"/>
      <c r="DO1111" s="46"/>
      <c r="DP1111" s="46"/>
      <c r="DQ1111" s="46"/>
      <c r="DR1111" s="46"/>
      <c r="DS1111" s="46"/>
      <c r="DT1111" s="46"/>
      <c r="DU1111" s="46"/>
      <c r="DV1111" s="46"/>
      <c r="DW1111" s="46"/>
      <c r="DX1111" s="46"/>
      <c r="DY1111" s="46"/>
      <c r="DZ1111" s="46"/>
      <c r="EA1111" s="46"/>
      <c r="EB1111" s="46"/>
      <c r="EC1111" s="46"/>
      <c r="ED1111" s="46"/>
      <c r="EE1111" s="46"/>
      <c r="EF1111" s="46"/>
      <c r="EG1111" s="46"/>
      <c r="EH1111" s="46"/>
      <c r="EI1111" s="46"/>
      <c r="EJ1111" s="46"/>
      <c r="EK1111" s="46"/>
      <c r="EL1111" s="46"/>
      <c r="EM1111" s="46"/>
      <c r="EN1111" s="46"/>
      <c r="EO1111" s="46"/>
      <c r="EP1111" s="46"/>
      <c r="EQ1111" s="46"/>
      <c r="ER1111" s="46"/>
      <c r="ES1111" s="46"/>
      <c r="ET1111" s="46"/>
      <c r="EU1111" s="46"/>
      <c r="EV1111" s="46"/>
      <c r="EW1111" s="46"/>
      <c r="EX1111" s="46"/>
      <c r="EY1111" s="46"/>
      <c r="EZ1111" s="46"/>
      <c r="FA1111" s="46"/>
      <c r="FB1111" s="46"/>
      <c r="FC1111" s="46"/>
      <c r="FD1111" s="46"/>
      <c r="FE1111" s="46"/>
      <c r="FF1111" s="46"/>
      <c r="FG1111" s="46"/>
      <c r="FH1111" s="46"/>
      <c r="FI1111" s="46"/>
      <c r="FJ1111" s="46"/>
      <c r="FK1111" s="46"/>
      <c r="FL1111" s="46"/>
      <c r="FM1111" s="46"/>
      <c r="FN1111" s="46"/>
      <c r="FO1111" s="46"/>
      <c r="FP1111" s="46"/>
      <c r="FQ1111" s="46"/>
      <c r="FR1111" s="46"/>
      <c r="FS1111" s="46"/>
      <c r="FT1111" s="46"/>
      <c r="FU1111" s="46"/>
      <c r="FV1111" s="46"/>
      <c r="FW1111" s="46"/>
      <c r="FX1111" s="46"/>
      <c r="FY1111" s="46"/>
      <c r="FZ1111" s="46"/>
      <c r="GA1111" s="46"/>
      <c r="GB1111" s="46"/>
      <c r="GC1111" s="46"/>
      <c r="GD1111" s="46"/>
      <c r="GE1111" s="46"/>
      <c r="GF1111" s="46"/>
      <c r="GG1111" s="46"/>
      <c r="GH1111" s="46"/>
      <c r="GI1111" s="46"/>
      <c r="GJ1111" s="46"/>
      <c r="GK1111" s="46"/>
      <c r="GL1111" s="46"/>
      <c r="GM1111" s="46"/>
      <c r="GN1111" s="46"/>
      <c r="GO1111" s="46"/>
      <c r="GP1111" s="46"/>
      <c r="GQ1111" s="46"/>
      <c r="GR1111" s="46"/>
      <c r="GS1111" s="46"/>
      <c r="GT1111" s="46"/>
      <c r="GU1111" s="46"/>
      <c r="GV1111" s="46"/>
      <c r="GW1111" s="46"/>
      <c r="GX1111" s="46"/>
      <c r="GY1111" s="46"/>
      <c r="GZ1111" s="46"/>
      <c r="HA1111" s="46"/>
      <c r="HB1111" s="46"/>
      <c r="HC1111" s="46"/>
      <c r="HD1111" s="46"/>
      <c r="HE1111" s="46"/>
      <c r="HF1111" s="46"/>
      <c r="HG1111" s="46"/>
      <c r="HH1111" s="46"/>
      <c r="HI1111" s="46"/>
      <c r="HJ1111" s="46"/>
      <c r="HK1111" s="46"/>
      <c r="HL1111" s="46"/>
      <c r="HM1111" s="46"/>
      <c r="HN1111" s="46"/>
      <c r="HO1111" s="46"/>
      <c r="HP1111" s="46"/>
      <c r="HQ1111" s="46"/>
      <c r="HR1111" s="46"/>
      <c r="HS1111" s="46"/>
      <c r="HT1111" s="46"/>
      <c r="HU1111" s="46"/>
      <c r="HV1111" s="46"/>
      <c r="HW1111" s="46"/>
      <c r="HX1111" s="46"/>
      <c r="HY1111" s="46"/>
      <c r="HZ1111" s="46"/>
      <c r="IA1111" s="46"/>
      <c r="IB1111" s="46"/>
      <c r="IC1111" s="46"/>
      <c r="ID1111" s="46"/>
      <c r="IE1111" s="46"/>
      <c r="IF1111" s="46"/>
      <c r="IG1111" s="46"/>
      <c r="IH1111" s="46"/>
      <c r="II1111" s="46"/>
      <c r="IJ1111" s="46"/>
      <c r="IK1111" s="46"/>
      <c r="IL1111" s="46"/>
      <c r="IM1111" s="46"/>
      <c r="IN1111" s="46"/>
      <c r="IO1111" s="46"/>
      <c r="IP1111" s="46"/>
      <c r="IQ1111" s="46"/>
      <c r="IR1111" s="46"/>
      <c r="IS1111" s="46"/>
      <c r="IT1111" s="46"/>
      <c r="IU1111" s="46"/>
      <c r="IV1111" s="46"/>
      <c r="IW1111" s="46"/>
      <c r="IX1111" s="46"/>
      <c r="IY1111" s="46"/>
      <c r="IZ1111" s="46"/>
      <c r="JA1111" s="46"/>
      <c r="JB1111" s="46"/>
      <c r="JC1111" s="46"/>
      <c r="JD1111" s="46"/>
      <c r="JE1111" s="46"/>
    </row>
    <row r="1112" spans="1:265" s="788" customFormat="1" ht="15" customHeight="1" thickBot="1" x14ac:dyDescent="0.25">
      <c r="A1112" s="790"/>
      <c r="B1112" s="73" t="s">
        <v>460</v>
      </c>
      <c r="C1112" s="113"/>
      <c r="D1112" s="892" t="s">
        <v>485</v>
      </c>
      <c r="E1112" s="900"/>
      <c r="F1112" s="472"/>
      <c r="G1112" s="473"/>
      <c r="H1112" s="186" t="s">
        <v>509</v>
      </c>
      <c r="I1112" s="186" t="s">
        <v>515</v>
      </c>
      <c r="J1112" s="186"/>
      <c r="K1112" s="229" t="s">
        <v>1684</v>
      </c>
      <c r="L1112" s="229" t="s">
        <v>97</v>
      </c>
      <c r="M1112" s="397" t="s">
        <v>397</v>
      </c>
      <c r="N1112" s="397" t="s">
        <v>98</v>
      </c>
      <c r="O1112" s="229" t="s">
        <v>344</v>
      </c>
      <c r="P1112" s="2159">
        <f t="shared" si="95"/>
        <v>15</v>
      </c>
      <c r="Q1112" s="297">
        <v>10</v>
      </c>
      <c r="R1112" s="298">
        <v>5</v>
      </c>
      <c r="S1112" s="298"/>
      <c r="T1112" s="298"/>
      <c r="U1112" s="298"/>
      <c r="V1112" s="298"/>
      <c r="W1112" s="299"/>
      <c r="X1112" s="790"/>
      <c r="Y1112" s="790"/>
      <c r="Z1112" s="63"/>
      <c r="AA1112" s="789"/>
      <c r="AB1112" s="789"/>
      <c r="AC1112" s="789" t="str">
        <f t="shared" si="98"/>
        <v/>
      </c>
      <c r="AD1112" s="789"/>
      <c r="AE1112" s="789"/>
      <c r="AF1112" s="2111">
        <f t="shared" si="96"/>
        <v>15</v>
      </c>
      <c r="AG1112" s="2111">
        <f t="shared" si="97"/>
        <v>0</v>
      </c>
      <c r="AH1112" s="789"/>
      <c r="AI1112" s="789"/>
      <c r="AJ1112" s="789"/>
      <c r="AK1112" s="789"/>
      <c r="AL1112" s="789"/>
      <c r="AM1112" s="789"/>
      <c r="AN1112" s="789"/>
      <c r="AO1112" s="789"/>
      <c r="AP1112" s="789"/>
      <c r="AQ1112" s="789"/>
      <c r="AR1112" s="789"/>
      <c r="AS1112" s="789"/>
      <c r="AT1112" s="789"/>
      <c r="AU1112" s="789"/>
      <c r="AV1112" s="789"/>
      <c r="AW1112" s="789"/>
      <c r="AX1112" s="789"/>
      <c r="AY1112" s="789"/>
      <c r="AZ1112" s="789"/>
      <c r="BA1112" s="789"/>
      <c r="BB1112" s="789"/>
      <c r="BC1112" s="789"/>
      <c r="BD1112" s="789"/>
      <c r="BE1112" s="789"/>
      <c r="BF1112" s="789"/>
      <c r="BG1112" s="789"/>
      <c r="BH1112" s="789"/>
      <c r="BI1112" s="789"/>
      <c r="BJ1112" s="789"/>
      <c r="BK1112" s="789"/>
      <c r="BL1112" s="789"/>
      <c r="BM1112" s="789"/>
      <c r="BN1112" s="789"/>
      <c r="BO1112" s="789"/>
      <c r="BP1112" s="789"/>
      <c r="BQ1112" s="789"/>
      <c r="BR1112" s="789"/>
      <c r="BS1112" s="789"/>
      <c r="BT1112" s="789"/>
      <c r="BU1112" s="789"/>
      <c r="BV1112" s="789"/>
      <c r="BW1112" s="789"/>
      <c r="BX1112" s="789"/>
      <c r="BY1112" s="789"/>
      <c r="BZ1112" s="789"/>
      <c r="CA1112" s="789"/>
      <c r="CB1112" s="789"/>
      <c r="CC1112" s="789"/>
      <c r="CD1112" s="789"/>
      <c r="CE1112" s="789"/>
      <c r="CF1112" s="789"/>
      <c r="CG1112" s="789"/>
      <c r="CH1112" s="789"/>
      <c r="CI1112" s="789"/>
      <c r="CJ1112" s="789"/>
      <c r="CK1112" s="789"/>
      <c r="CL1112" s="789"/>
      <c r="CM1112" s="789"/>
      <c r="CN1112" s="789"/>
      <c r="CO1112" s="789"/>
      <c r="CP1112" s="789"/>
      <c r="CQ1112" s="789"/>
      <c r="CR1112" s="789"/>
      <c r="CS1112" s="789"/>
      <c r="CT1112" s="789"/>
      <c r="CU1112" s="789"/>
      <c r="CV1112" s="789"/>
      <c r="CW1112" s="789"/>
      <c r="CX1112" s="789"/>
      <c r="CY1112" s="789"/>
      <c r="CZ1112" s="789"/>
      <c r="DA1112" s="789"/>
      <c r="DB1112" s="789"/>
      <c r="DC1112" s="789"/>
      <c r="DD1112" s="789"/>
      <c r="DE1112" s="789"/>
      <c r="DF1112" s="789"/>
      <c r="DG1112" s="789"/>
      <c r="DH1112" s="789"/>
      <c r="DI1112" s="789"/>
      <c r="DJ1112" s="789"/>
      <c r="DK1112" s="789"/>
      <c r="DL1112" s="789"/>
      <c r="DM1112" s="789"/>
      <c r="DN1112" s="789"/>
      <c r="DO1112" s="789"/>
      <c r="DP1112" s="789"/>
      <c r="DQ1112" s="789"/>
      <c r="DR1112" s="789"/>
      <c r="DS1112" s="789"/>
      <c r="DT1112" s="789"/>
      <c r="DU1112" s="789"/>
      <c r="DV1112" s="789"/>
      <c r="DW1112" s="789"/>
      <c r="DX1112" s="789"/>
      <c r="DY1112" s="789"/>
      <c r="DZ1112" s="789"/>
      <c r="EA1112" s="789"/>
      <c r="EB1112" s="789"/>
      <c r="EC1112" s="789"/>
      <c r="ED1112" s="789"/>
      <c r="EE1112" s="789"/>
      <c r="EF1112" s="789"/>
      <c r="EG1112" s="789"/>
      <c r="EH1112" s="789"/>
      <c r="EI1112" s="789"/>
      <c r="EJ1112" s="789"/>
      <c r="EK1112" s="789"/>
      <c r="EL1112" s="789"/>
      <c r="EM1112" s="789"/>
      <c r="EN1112" s="789"/>
      <c r="EO1112" s="789"/>
      <c r="EP1112" s="789"/>
      <c r="EQ1112" s="789"/>
      <c r="ER1112" s="789"/>
      <c r="ES1112" s="789"/>
      <c r="ET1112" s="789"/>
      <c r="EU1112" s="789"/>
      <c r="EV1112" s="789"/>
      <c r="EW1112" s="789"/>
      <c r="EX1112" s="789"/>
      <c r="EY1112" s="789"/>
      <c r="EZ1112" s="789"/>
      <c r="FA1112" s="789"/>
      <c r="FB1112" s="789"/>
      <c r="FC1112" s="789"/>
      <c r="FD1112" s="789"/>
      <c r="FE1112" s="789"/>
      <c r="FF1112" s="789"/>
      <c r="FG1112" s="789"/>
      <c r="FH1112" s="789"/>
      <c r="FI1112" s="789"/>
      <c r="FJ1112" s="789"/>
      <c r="FK1112" s="789"/>
      <c r="FL1112" s="789"/>
      <c r="FM1112" s="789"/>
      <c r="FN1112" s="789"/>
      <c r="FO1112" s="789"/>
      <c r="FP1112" s="789"/>
      <c r="FQ1112" s="789"/>
      <c r="FR1112" s="789"/>
      <c r="FS1112" s="789"/>
      <c r="FT1112" s="789"/>
      <c r="FU1112" s="789"/>
      <c r="FV1112" s="789"/>
      <c r="FW1112" s="789"/>
      <c r="FX1112" s="789"/>
      <c r="FY1112" s="789"/>
      <c r="FZ1112" s="789"/>
      <c r="GA1112" s="789"/>
      <c r="GB1112" s="789"/>
      <c r="GC1112" s="789"/>
      <c r="GD1112" s="789"/>
      <c r="GE1112" s="789"/>
      <c r="GF1112" s="789"/>
      <c r="GG1112" s="789"/>
      <c r="GH1112" s="789"/>
      <c r="GI1112" s="789"/>
      <c r="GJ1112" s="789"/>
      <c r="GK1112" s="789"/>
      <c r="GL1112" s="789"/>
      <c r="GM1112" s="789"/>
      <c r="GN1112" s="789"/>
      <c r="GO1112" s="789"/>
      <c r="GP1112" s="789"/>
      <c r="GQ1112" s="789"/>
      <c r="GR1112" s="789"/>
      <c r="GS1112" s="789"/>
      <c r="GT1112" s="789"/>
      <c r="GU1112" s="789"/>
      <c r="GV1112" s="789"/>
      <c r="GW1112" s="789"/>
      <c r="GX1112" s="789"/>
      <c r="GY1112" s="789"/>
      <c r="GZ1112" s="789"/>
      <c r="HA1112" s="789"/>
      <c r="HB1112" s="789"/>
      <c r="HC1112" s="789"/>
      <c r="HD1112" s="789"/>
      <c r="HE1112" s="789"/>
      <c r="HF1112" s="789"/>
      <c r="HG1112" s="789"/>
      <c r="HH1112" s="789"/>
      <c r="HI1112" s="789"/>
      <c r="HJ1112" s="789"/>
      <c r="HK1112" s="789"/>
      <c r="HL1112" s="789"/>
      <c r="HM1112" s="789"/>
      <c r="HN1112" s="789"/>
      <c r="HO1112" s="789"/>
      <c r="HP1112" s="789"/>
      <c r="HQ1112" s="789"/>
      <c r="HR1112" s="789"/>
      <c r="HS1112" s="789"/>
      <c r="HT1112" s="789"/>
      <c r="HU1112" s="789"/>
      <c r="HV1112" s="789"/>
      <c r="HW1112" s="789"/>
      <c r="HX1112" s="789"/>
      <c r="HY1112" s="789"/>
      <c r="HZ1112" s="789"/>
      <c r="IA1112" s="789"/>
      <c r="IB1112" s="789"/>
      <c r="IC1112" s="789"/>
      <c r="ID1112" s="789"/>
      <c r="IE1112" s="789"/>
      <c r="IF1112" s="789"/>
      <c r="IG1112" s="789"/>
      <c r="IH1112" s="789"/>
      <c r="II1112" s="789"/>
      <c r="IJ1112" s="789"/>
      <c r="IK1112" s="789"/>
      <c r="IL1112" s="789"/>
      <c r="IM1112" s="789"/>
      <c r="IN1112" s="789"/>
      <c r="IO1112" s="789"/>
      <c r="IP1112" s="789"/>
      <c r="IQ1112" s="789"/>
      <c r="IR1112" s="789"/>
      <c r="IS1112" s="789"/>
      <c r="IT1112" s="789"/>
      <c r="IU1112" s="789"/>
      <c r="IV1112" s="789"/>
      <c r="IW1112" s="789"/>
      <c r="IX1112" s="789"/>
      <c r="IY1112" s="789"/>
      <c r="IZ1112" s="789"/>
      <c r="JA1112" s="789"/>
      <c r="JB1112" s="789"/>
      <c r="JC1112" s="789"/>
      <c r="JD1112" s="789"/>
      <c r="JE1112" s="789"/>
    </row>
    <row r="1113" spans="1:265" s="7" customFormat="1" ht="15" customHeight="1" thickBot="1" x14ac:dyDescent="0.25">
      <c r="A1113" s="790"/>
      <c r="B1113" s="73" t="s">
        <v>460</v>
      </c>
      <c r="C1113" s="113"/>
      <c r="D1113" s="892" t="s">
        <v>485</v>
      </c>
      <c r="E1113" s="900"/>
      <c r="F1113" s="472"/>
      <c r="G1113" s="473"/>
      <c r="H1113" s="186" t="s">
        <v>509</v>
      </c>
      <c r="I1113" s="186" t="s">
        <v>515</v>
      </c>
      <c r="J1113" s="1783" t="s">
        <v>1425</v>
      </c>
      <c r="K1113" s="229" t="s">
        <v>1745</v>
      </c>
      <c r="L1113" s="229"/>
      <c r="M1113" s="397"/>
      <c r="N1113" s="397"/>
      <c r="O1113" s="229"/>
      <c r="P1113" s="2159">
        <f t="shared" si="95"/>
        <v>0</v>
      </c>
      <c r="Q1113" s="297"/>
      <c r="R1113" s="298"/>
      <c r="S1113" s="298"/>
      <c r="T1113" s="298">
        <v>5</v>
      </c>
      <c r="U1113" s="298"/>
      <c r="V1113" s="298"/>
      <c r="W1113" s="299"/>
      <c r="X1113" s="274"/>
      <c r="Y1113" s="274"/>
      <c r="Z1113" s="63"/>
      <c r="AA1113" s="46"/>
      <c r="AB1113" s="46"/>
      <c r="AC1113" s="46" t="str">
        <f t="shared" si="98"/>
        <v/>
      </c>
      <c r="AD1113" s="789" t="s">
        <v>2082</v>
      </c>
      <c r="AE1113" s="46"/>
      <c r="AF1113" s="2111">
        <f t="shared" si="96"/>
        <v>0</v>
      </c>
      <c r="AG1113" s="2111">
        <f t="shared" si="97"/>
        <v>0</v>
      </c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  <c r="BP1113" s="46"/>
      <c r="BQ1113" s="46"/>
      <c r="BR1113" s="46"/>
      <c r="BS1113" s="46"/>
      <c r="BT1113" s="46"/>
      <c r="BU1113" s="46"/>
      <c r="BV1113" s="46"/>
      <c r="BW1113" s="46"/>
      <c r="BX1113" s="46"/>
      <c r="BY1113" s="46"/>
      <c r="BZ1113" s="46"/>
      <c r="CA1113" s="46"/>
      <c r="CB1113" s="46"/>
      <c r="CC1113" s="46"/>
      <c r="CD1113" s="46"/>
      <c r="CE1113" s="46"/>
      <c r="CF1113" s="46"/>
      <c r="CG1113" s="46"/>
      <c r="CH1113" s="46"/>
      <c r="CI1113" s="46"/>
      <c r="CJ1113" s="46"/>
      <c r="CK1113" s="46"/>
      <c r="CL1113" s="46"/>
      <c r="CM1113" s="46"/>
      <c r="CN1113" s="46"/>
      <c r="CO1113" s="46"/>
      <c r="CP1113" s="46"/>
      <c r="CQ1113" s="46"/>
      <c r="CR1113" s="46"/>
      <c r="CS1113" s="46"/>
      <c r="CT1113" s="46"/>
      <c r="CU1113" s="46"/>
      <c r="CV1113" s="46"/>
      <c r="CW1113" s="46"/>
      <c r="CX1113" s="46"/>
      <c r="CY1113" s="46"/>
      <c r="CZ1113" s="46"/>
      <c r="DA1113" s="46"/>
      <c r="DB1113" s="46"/>
      <c r="DC1113" s="46"/>
      <c r="DD1113" s="46"/>
      <c r="DE1113" s="46"/>
      <c r="DF1113" s="46"/>
      <c r="DG1113" s="46"/>
      <c r="DH1113" s="46"/>
      <c r="DI1113" s="46"/>
      <c r="DJ1113" s="46"/>
      <c r="DK1113" s="46"/>
      <c r="DL1113" s="46"/>
      <c r="DM1113" s="46"/>
      <c r="DN1113" s="46"/>
      <c r="DO1113" s="46"/>
      <c r="DP1113" s="46"/>
      <c r="DQ1113" s="46"/>
      <c r="DR1113" s="46"/>
      <c r="DS1113" s="46"/>
      <c r="DT1113" s="46"/>
      <c r="DU1113" s="46"/>
      <c r="DV1113" s="46"/>
      <c r="DW1113" s="46"/>
      <c r="DX1113" s="46"/>
      <c r="DY1113" s="46"/>
      <c r="DZ1113" s="46"/>
      <c r="EA1113" s="46"/>
      <c r="EB1113" s="46"/>
      <c r="EC1113" s="46"/>
      <c r="ED1113" s="46"/>
      <c r="EE1113" s="46"/>
      <c r="EF1113" s="46"/>
      <c r="EG1113" s="46"/>
      <c r="EH1113" s="46"/>
      <c r="EI1113" s="46"/>
      <c r="EJ1113" s="46"/>
      <c r="EK1113" s="46"/>
      <c r="EL1113" s="46"/>
      <c r="EM1113" s="46"/>
      <c r="EN1113" s="46"/>
      <c r="EO1113" s="46"/>
      <c r="EP1113" s="46"/>
      <c r="EQ1113" s="46"/>
      <c r="ER1113" s="46"/>
      <c r="ES1113" s="46"/>
      <c r="ET1113" s="46"/>
      <c r="EU1113" s="46"/>
      <c r="EV1113" s="46"/>
      <c r="EW1113" s="46"/>
      <c r="EX1113" s="46"/>
      <c r="EY1113" s="46"/>
      <c r="EZ1113" s="46"/>
      <c r="FA1113" s="46"/>
      <c r="FB1113" s="46"/>
      <c r="FC1113" s="46"/>
      <c r="FD1113" s="46"/>
      <c r="FE1113" s="46"/>
      <c r="FF1113" s="46"/>
      <c r="FG1113" s="46"/>
      <c r="FH1113" s="46"/>
      <c r="FI1113" s="46"/>
      <c r="FJ1113" s="46"/>
      <c r="FK1113" s="46"/>
      <c r="FL1113" s="46"/>
      <c r="FM1113" s="46"/>
      <c r="FN1113" s="46"/>
      <c r="FO1113" s="46"/>
      <c r="FP1113" s="46"/>
      <c r="FQ1113" s="46"/>
      <c r="FR1113" s="46"/>
      <c r="FS1113" s="46"/>
      <c r="FT1113" s="46"/>
      <c r="FU1113" s="46"/>
      <c r="FV1113" s="46"/>
      <c r="FW1113" s="46"/>
      <c r="FX1113" s="46"/>
      <c r="FY1113" s="46"/>
      <c r="FZ1113" s="46"/>
      <c r="GA1113" s="46"/>
      <c r="GB1113" s="46"/>
      <c r="GC1113" s="46"/>
      <c r="GD1113" s="46"/>
      <c r="GE1113" s="46"/>
      <c r="GF1113" s="46"/>
      <c r="GG1113" s="46"/>
      <c r="GH1113" s="46"/>
      <c r="GI1113" s="46"/>
      <c r="GJ1113" s="46"/>
      <c r="GK1113" s="46"/>
      <c r="GL1113" s="46"/>
      <c r="GM1113" s="46"/>
      <c r="GN1113" s="46"/>
      <c r="GO1113" s="46"/>
      <c r="GP1113" s="46"/>
      <c r="GQ1113" s="46"/>
      <c r="GR1113" s="46"/>
      <c r="GS1113" s="46"/>
      <c r="GT1113" s="46"/>
      <c r="GU1113" s="46"/>
      <c r="GV1113" s="46"/>
      <c r="GW1113" s="46"/>
      <c r="GX1113" s="46"/>
      <c r="GY1113" s="46"/>
      <c r="GZ1113" s="46"/>
      <c r="HA1113" s="46"/>
      <c r="HB1113" s="46"/>
      <c r="HC1113" s="46"/>
      <c r="HD1113" s="46"/>
      <c r="HE1113" s="46"/>
      <c r="HF1113" s="46"/>
      <c r="HG1113" s="46"/>
      <c r="HH1113" s="46"/>
      <c r="HI1113" s="46"/>
      <c r="HJ1113" s="46"/>
      <c r="HK1113" s="46"/>
      <c r="HL1113" s="46"/>
      <c r="HM1113" s="46"/>
      <c r="HN1113" s="46"/>
      <c r="HO1113" s="46"/>
      <c r="HP1113" s="46"/>
      <c r="HQ1113" s="46"/>
      <c r="HR1113" s="46"/>
      <c r="HS1113" s="46"/>
      <c r="HT1113" s="46"/>
      <c r="HU1113" s="46"/>
      <c r="HV1113" s="46"/>
      <c r="HW1113" s="46"/>
      <c r="HX1113" s="46"/>
      <c r="HY1113" s="46"/>
      <c r="HZ1113" s="46"/>
      <c r="IA1113" s="46"/>
      <c r="IB1113" s="46"/>
      <c r="IC1113" s="46"/>
      <c r="ID1113" s="46"/>
      <c r="IE1113" s="46"/>
      <c r="IF1113" s="46"/>
      <c r="IG1113" s="46"/>
      <c r="IH1113" s="46"/>
      <c r="II1113" s="46"/>
      <c r="IJ1113" s="46"/>
      <c r="IK1113" s="46"/>
      <c r="IL1113" s="46"/>
      <c r="IM1113" s="46"/>
      <c r="IN1113" s="46"/>
      <c r="IO1113" s="46"/>
      <c r="IP1113" s="46"/>
      <c r="IQ1113" s="46"/>
      <c r="IR1113" s="46"/>
      <c r="IS1113" s="46"/>
      <c r="IT1113" s="46"/>
      <c r="IU1113" s="46"/>
      <c r="IV1113" s="46"/>
      <c r="IW1113" s="46"/>
      <c r="IX1113" s="46"/>
      <c r="IY1113" s="46"/>
      <c r="IZ1113" s="46"/>
      <c r="JA1113" s="46"/>
      <c r="JB1113" s="46"/>
      <c r="JC1113" s="46"/>
      <c r="JD1113" s="46"/>
      <c r="JE1113" s="46"/>
    </row>
    <row r="1114" spans="1:265" s="7" customFormat="1" ht="15" customHeight="1" thickBot="1" x14ac:dyDescent="0.25">
      <c r="A1114" s="790"/>
      <c r="B1114" s="73" t="s">
        <v>460</v>
      </c>
      <c r="C1114" s="113"/>
      <c r="D1114" s="892" t="s">
        <v>485</v>
      </c>
      <c r="E1114" s="900"/>
      <c r="F1114" s="472"/>
      <c r="G1114" s="473"/>
      <c r="H1114" s="186" t="s">
        <v>509</v>
      </c>
      <c r="I1114" s="186" t="s">
        <v>515</v>
      </c>
      <c r="J1114" s="1756" t="s">
        <v>1424</v>
      </c>
      <c r="K1114" s="212" t="s">
        <v>1506</v>
      </c>
      <c r="L1114" s="229"/>
      <c r="M1114" s="397"/>
      <c r="N1114" s="397"/>
      <c r="O1114" s="229"/>
      <c r="P1114" s="2159">
        <f t="shared" si="95"/>
        <v>0</v>
      </c>
      <c r="Q1114" s="297"/>
      <c r="R1114" s="298"/>
      <c r="S1114" s="298">
        <v>2</v>
      </c>
      <c r="T1114" s="298"/>
      <c r="U1114" s="298"/>
      <c r="V1114" s="298"/>
      <c r="W1114" s="299"/>
      <c r="X1114" s="72"/>
      <c r="Y1114" s="72"/>
      <c r="Z1114" s="63"/>
      <c r="AA1114" s="46"/>
      <c r="AB1114" s="46"/>
      <c r="AC1114" s="46" t="str">
        <f t="shared" si="98"/>
        <v/>
      </c>
      <c r="AD1114" s="46"/>
      <c r="AF1114" s="2111">
        <f t="shared" si="96"/>
        <v>0</v>
      </c>
      <c r="AG1114" s="2111">
        <f t="shared" si="97"/>
        <v>2</v>
      </c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  <c r="BP1114" s="46"/>
      <c r="BQ1114" s="46"/>
      <c r="BR1114" s="46"/>
      <c r="BS1114" s="46"/>
      <c r="BT1114" s="46"/>
      <c r="BU1114" s="46"/>
      <c r="BV1114" s="46"/>
      <c r="BW1114" s="46"/>
      <c r="BX1114" s="46"/>
      <c r="BY1114" s="46"/>
      <c r="BZ1114" s="46"/>
      <c r="CA1114" s="46"/>
      <c r="CB1114" s="46"/>
      <c r="CC1114" s="46"/>
      <c r="CD1114" s="46"/>
      <c r="CE1114" s="46"/>
      <c r="CF1114" s="46"/>
      <c r="CG1114" s="46"/>
      <c r="CH1114" s="46"/>
      <c r="CI1114" s="46"/>
      <c r="CJ1114" s="46"/>
      <c r="CK1114" s="46"/>
      <c r="CL1114" s="46"/>
      <c r="CM1114" s="46"/>
      <c r="CN1114" s="46"/>
      <c r="CO1114" s="46"/>
      <c r="CP1114" s="46"/>
      <c r="CQ1114" s="46"/>
      <c r="CR1114" s="46"/>
      <c r="CS1114" s="46"/>
      <c r="CT1114" s="46"/>
      <c r="CU1114" s="46"/>
      <c r="CV1114" s="46"/>
      <c r="CW1114" s="46"/>
      <c r="CX1114" s="46"/>
      <c r="CY1114" s="46"/>
      <c r="CZ1114" s="46"/>
      <c r="DA1114" s="46"/>
      <c r="DB1114" s="46"/>
      <c r="DC1114" s="46"/>
      <c r="DD1114" s="46"/>
      <c r="DE1114" s="46"/>
      <c r="DF1114" s="46"/>
      <c r="DG1114" s="46"/>
      <c r="DH1114" s="46"/>
      <c r="DI1114" s="46"/>
      <c r="DJ1114" s="46"/>
      <c r="DK1114" s="46"/>
      <c r="DL1114" s="46"/>
      <c r="DM1114" s="46"/>
      <c r="DN1114" s="46"/>
      <c r="DO1114" s="46"/>
      <c r="DP1114" s="46"/>
      <c r="DQ1114" s="46"/>
      <c r="DR1114" s="46"/>
      <c r="DS1114" s="46"/>
      <c r="DT1114" s="46"/>
      <c r="DU1114" s="46"/>
      <c r="DV1114" s="46"/>
      <c r="DW1114" s="46"/>
      <c r="DX1114" s="46"/>
      <c r="DY1114" s="46"/>
      <c r="DZ1114" s="46"/>
      <c r="EA1114" s="46"/>
      <c r="EB1114" s="46"/>
      <c r="EC1114" s="46"/>
      <c r="ED1114" s="46"/>
      <c r="EE1114" s="46"/>
      <c r="EF1114" s="46"/>
      <c r="EG1114" s="46"/>
      <c r="EH1114" s="46"/>
      <c r="EI1114" s="46"/>
      <c r="EJ1114" s="46"/>
      <c r="EK1114" s="46"/>
      <c r="EL1114" s="46"/>
      <c r="EM1114" s="46"/>
      <c r="EN1114" s="46"/>
      <c r="EO1114" s="46"/>
      <c r="EP1114" s="46"/>
      <c r="EQ1114" s="46"/>
      <c r="ER1114" s="46"/>
      <c r="ES1114" s="46"/>
      <c r="ET1114" s="46"/>
      <c r="EU1114" s="46"/>
      <c r="EV1114" s="46"/>
      <c r="EW1114" s="46"/>
      <c r="EX1114" s="46"/>
      <c r="EY1114" s="46"/>
      <c r="EZ1114" s="46"/>
      <c r="FA1114" s="46"/>
      <c r="FB1114" s="46"/>
      <c r="FC1114" s="46"/>
      <c r="FD1114" s="46"/>
      <c r="FE1114" s="46"/>
      <c r="FF1114" s="46"/>
      <c r="FG1114" s="46"/>
      <c r="FH1114" s="46"/>
      <c r="FI1114" s="46"/>
      <c r="FJ1114" s="46"/>
      <c r="FK1114" s="46"/>
      <c r="FL1114" s="46"/>
      <c r="FM1114" s="46"/>
      <c r="FN1114" s="46"/>
      <c r="FO1114" s="46"/>
      <c r="FP1114" s="46"/>
      <c r="FQ1114" s="46"/>
      <c r="FR1114" s="46"/>
      <c r="FS1114" s="46"/>
      <c r="FT1114" s="46"/>
      <c r="FU1114" s="46"/>
      <c r="FV1114" s="46"/>
      <c r="FW1114" s="46"/>
      <c r="FX1114" s="46"/>
      <c r="FY1114" s="46"/>
      <c r="FZ1114" s="46"/>
      <c r="GA1114" s="46"/>
      <c r="GB1114" s="46"/>
      <c r="GC1114" s="46"/>
      <c r="GD1114" s="46"/>
      <c r="GE1114" s="46"/>
      <c r="GF1114" s="46"/>
      <c r="GG1114" s="46"/>
      <c r="GH1114" s="46"/>
      <c r="GI1114" s="46"/>
      <c r="GJ1114" s="46"/>
      <c r="GK1114" s="46"/>
      <c r="GL1114" s="46"/>
      <c r="GM1114" s="46"/>
      <c r="GN1114" s="46"/>
      <c r="GO1114" s="46"/>
      <c r="GP1114" s="46"/>
      <c r="GQ1114" s="46"/>
      <c r="GR1114" s="46"/>
      <c r="GS1114" s="46"/>
      <c r="GT1114" s="46"/>
      <c r="GU1114" s="46"/>
      <c r="GV1114" s="46"/>
      <c r="GW1114" s="46"/>
      <c r="GX1114" s="46"/>
      <c r="GY1114" s="46"/>
      <c r="GZ1114" s="46"/>
      <c r="HA1114" s="46"/>
      <c r="HB1114" s="46"/>
      <c r="HC1114" s="46"/>
      <c r="HD1114" s="46"/>
      <c r="HE1114" s="46"/>
      <c r="HF1114" s="46"/>
      <c r="HG1114" s="46"/>
      <c r="HH1114" s="46"/>
      <c r="HI1114" s="46"/>
      <c r="HJ1114" s="46"/>
      <c r="HK1114" s="46"/>
      <c r="HL1114" s="46"/>
      <c r="HM1114" s="46"/>
      <c r="HN1114" s="46"/>
      <c r="HO1114" s="46"/>
      <c r="HP1114" s="46"/>
      <c r="HQ1114" s="46"/>
      <c r="HR1114" s="46"/>
      <c r="HS1114" s="46"/>
      <c r="HT1114" s="46"/>
      <c r="HU1114" s="46"/>
      <c r="HV1114" s="46"/>
      <c r="HW1114" s="46"/>
      <c r="HX1114" s="46"/>
      <c r="HY1114" s="46"/>
      <c r="HZ1114" s="46"/>
      <c r="IA1114" s="46"/>
      <c r="IB1114" s="46"/>
      <c r="IC1114" s="46"/>
      <c r="ID1114" s="46"/>
      <c r="IE1114" s="46"/>
      <c r="IF1114" s="46"/>
      <c r="IG1114" s="46"/>
      <c r="IH1114" s="46"/>
      <c r="II1114" s="46"/>
      <c r="IJ1114" s="46"/>
      <c r="IK1114" s="46"/>
      <c r="IL1114" s="46"/>
      <c r="IM1114" s="46"/>
      <c r="IN1114" s="46"/>
      <c r="IO1114" s="46"/>
      <c r="IP1114" s="46"/>
      <c r="IQ1114" s="46"/>
      <c r="IR1114" s="46"/>
      <c r="IS1114" s="46"/>
      <c r="IT1114" s="46"/>
      <c r="IU1114" s="46"/>
      <c r="IV1114" s="46"/>
      <c r="IW1114" s="46"/>
      <c r="IX1114" s="46"/>
      <c r="IY1114" s="46"/>
      <c r="IZ1114" s="46"/>
      <c r="JA1114" s="46"/>
      <c r="JB1114" s="46"/>
      <c r="JC1114" s="46"/>
      <c r="JD1114" s="46"/>
      <c r="JE1114" s="46"/>
    </row>
    <row r="1115" spans="1:265" s="7" customFormat="1" ht="15" customHeight="1" thickBot="1" x14ac:dyDescent="0.25">
      <c r="A1115" s="790"/>
      <c r="B1115" s="73" t="s">
        <v>460</v>
      </c>
      <c r="C1115" s="113"/>
      <c r="D1115" s="892" t="s">
        <v>485</v>
      </c>
      <c r="E1115" s="900"/>
      <c r="F1115" s="472"/>
      <c r="G1115" s="473"/>
      <c r="H1115" s="186" t="s">
        <v>509</v>
      </c>
      <c r="I1115" s="186" t="s">
        <v>515</v>
      </c>
      <c r="J1115" s="1756" t="s">
        <v>1424</v>
      </c>
      <c r="K1115" s="212" t="s">
        <v>1505</v>
      </c>
      <c r="L1115" s="229"/>
      <c r="M1115" s="397"/>
      <c r="N1115" s="397"/>
      <c r="O1115" s="229"/>
      <c r="P1115" s="2159">
        <f t="shared" si="95"/>
        <v>0</v>
      </c>
      <c r="Q1115" s="297"/>
      <c r="R1115" s="298"/>
      <c r="S1115" s="298">
        <v>2</v>
      </c>
      <c r="T1115" s="298"/>
      <c r="U1115" s="298"/>
      <c r="V1115" s="298"/>
      <c r="W1115" s="299"/>
      <c r="X1115" s="274"/>
      <c r="Y1115" s="274"/>
      <c r="Z1115" s="63"/>
      <c r="AA1115" s="46"/>
      <c r="AB1115" s="46"/>
      <c r="AC1115" s="46"/>
      <c r="AD1115" s="46"/>
      <c r="AE1115" s="46"/>
      <c r="AF1115" s="2111">
        <f t="shared" si="96"/>
        <v>0</v>
      </c>
      <c r="AG1115" s="2111">
        <f t="shared" si="97"/>
        <v>2</v>
      </c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  <c r="BP1115" s="46"/>
      <c r="BQ1115" s="46"/>
      <c r="BR1115" s="46"/>
      <c r="BS1115" s="46"/>
      <c r="BT1115" s="46"/>
      <c r="BU1115" s="46"/>
      <c r="BV1115" s="46"/>
      <c r="BW1115" s="46"/>
      <c r="BX1115" s="46"/>
      <c r="BY1115" s="46"/>
      <c r="BZ1115" s="46"/>
      <c r="CA1115" s="46"/>
      <c r="CB1115" s="46"/>
      <c r="CC1115" s="46"/>
      <c r="CD1115" s="46"/>
      <c r="CE1115" s="46"/>
      <c r="CF1115" s="46"/>
      <c r="CG1115" s="46"/>
      <c r="CH1115" s="46"/>
      <c r="CI1115" s="46"/>
      <c r="CJ1115" s="46"/>
      <c r="CK1115" s="46"/>
      <c r="CL1115" s="46"/>
      <c r="CM1115" s="46"/>
      <c r="CN1115" s="46"/>
      <c r="CO1115" s="46"/>
      <c r="CP1115" s="46"/>
      <c r="CQ1115" s="46"/>
      <c r="CR1115" s="46"/>
      <c r="CS1115" s="46"/>
      <c r="CT1115" s="46"/>
      <c r="CU1115" s="46"/>
      <c r="CV1115" s="46"/>
      <c r="CW1115" s="46"/>
      <c r="CX1115" s="46"/>
      <c r="CY1115" s="46"/>
      <c r="CZ1115" s="46"/>
      <c r="DA1115" s="46"/>
      <c r="DB1115" s="46"/>
      <c r="DC1115" s="46"/>
      <c r="DD1115" s="46"/>
      <c r="DE1115" s="46"/>
      <c r="DF1115" s="46"/>
      <c r="DG1115" s="46"/>
      <c r="DH1115" s="46"/>
      <c r="DI1115" s="46"/>
      <c r="DJ1115" s="46"/>
      <c r="DK1115" s="46"/>
      <c r="DL1115" s="46"/>
      <c r="DM1115" s="46"/>
      <c r="DN1115" s="46"/>
      <c r="DO1115" s="46"/>
      <c r="DP1115" s="46"/>
      <c r="DQ1115" s="46"/>
      <c r="DR1115" s="46"/>
      <c r="DS1115" s="46"/>
      <c r="DT1115" s="46"/>
      <c r="DU1115" s="46"/>
      <c r="DV1115" s="46"/>
      <c r="DW1115" s="46"/>
      <c r="DX1115" s="46"/>
      <c r="DY1115" s="46"/>
      <c r="DZ1115" s="46"/>
      <c r="EA1115" s="46"/>
      <c r="EB1115" s="46"/>
      <c r="EC1115" s="46"/>
      <c r="ED1115" s="46"/>
      <c r="EE1115" s="46"/>
      <c r="EF1115" s="46"/>
      <c r="EG1115" s="46"/>
      <c r="EH1115" s="46"/>
      <c r="EI1115" s="46"/>
      <c r="EJ1115" s="46"/>
      <c r="EK1115" s="46"/>
      <c r="EL1115" s="46"/>
      <c r="EM1115" s="46"/>
      <c r="EN1115" s="46"/>
      <c r="EO1115" s="46"/>
      <c r="EP1115" s="46"/>
      <c r="EQ1115" s="46"/>
      <c r="ER1115" s="46"/>
      <c r="ES1115" s="46"/>
      <c r="ET1115" s="46"/>
      <c r="EU1115" s="46"/>
      <c r="EV1115" s="46"/>
      <c r="EW1115" s="46"/>
      <c r="EX1115" s="46"/>
      <c r="EY1115" s="46"/>
      <c r="EZ1115" s="46"/>
      <c r="FA1115" s="46"/>
      <c r="FB1115" s="46"/>
      <c r="FC1115" s="46"/>
      <c r="FD1115" s="46"/>
      <c r="FE1115" s="46"/>
      <c r="FF1115" s="46"/>
      <c r="FG1115" s="46"/>
      <c r="FH1115" s="46"/>
      <c r="FI1115" s="46"/>
      <c r="FJ1115" s="46"/>
      <c r="FK1115" s="46"/>
      <c r="FL1115" s="46"/>
      <c r="FM1115" s="46"/>
      <c r="FN1115" s="46"/>
      <c r="FO1115" s="46"/>
      <c r="FP1115" s="46"/>
      <c r="FQ1115" s="46"/>
      <c r="FR1115" s="46"/>
      <c r="FS1115" s="46"/>
      <c r="FT1115" s="46"/>
      <c r="FU1115" s="46"/>
      <c r="FV1115" s="46"/>
      <c r="FW1115" s="46"/>
      <c r="FX1115" s="46"/>
      <c r="FY1115" s="46"/>
      <c r="FZ1115" s="46"/>
      <c r="GA1115" s="46"/>
      <c r="GB1115" s="46"/>
      <c r="GC1115" s="46"/>
      <c r="GD1115" s="46"/>
      <c r="GE1115" s="46"/>
      <c r="GF1115" s="46"/>
      <c r="GG1115" s="46"/>
      <c r="GH1115" s="46"/>
      <c r="GI1115" s="46"/>
      <c r="GJ1115" s="46"/>
      <c r="GK1115" s="46"/>
      <c r="GL1115" s="46"/>
      <c r="GM1115" s="46"/>
      <c r="GN1115" s="46"/>
      <c r="GO1115" s="46"/>
      <c r="GP1115" s="46"/>
      <c r="GQ1115" s="46"/>
      <c r="GR1115" s="46"/>
      <c r="GS1115" s="46"/>
      <c r="GT1115" s="46"/>
      <c r="GU1115" s="46"/>
      <c r="GV1115" s="46"/>
      <c r="GW1115" s="46"/>
      <c r="GX1115" s="46"/>
      <c r="GY1115" s="46"/>
      <c r="GZ1115" s="46"/>
      <c r="HA1115" s="46"/>
      <c r="HB1115" s="46"/>
      <c r="HC1115" s="46"/>
      <c r="HD1115" s="46"/>
      <c r="HE1115" s="46"/>
      <c r="HF1115" s="46"/>
      <c r="HG1115" s="46"/>
      <c r="HH1115" s="46"/>
      <c r="HI1115" s="46"/>
      <c r="HJ1115" s="46"/>
      <c r="HK1115" s="46"/>
      <c r="HL1115" s="46"/>
      <c r="HM1115" s="46"/>
      <c r="HN1115" s="46"/>
      <c r="HO1115" s="46"/>
      <c r="HP1115" s="46"/>
      <c r="HQ1115" s="46"/>
      <c r="HR1115" s="46"/>
      <c r="HS1115" s="46"/>
      <c r="HT1115" s="46"/>
      <c r="HU1115" s="46"/>
      <c r="HV1115" s="46"/>
      <c r="HW1115" s="46"/>
      <c r="HX1115" s="46"/>
      <c r="HY1115" s="46"/>
      <c r="HZ1115" s="46"/>
      <c r="IA1115" s="46"/>
      <c r="IB1115" s="46"/>
      <c r="IC1115" s="46"/>
      <c r="ID1115" s="46"/>
      <c r="IE1115" s="46"/>
      <c r="IF1115" s="46"/>
      <c r="IG1115" s="46"/>
      <c r="IH1115" s="46"/>
      <c r="II1115" s="46"/>
      <c r="IJ1115" s="46"/>
      <c r="IK1115" s="46"/>
      <c r="IL1115" s="46"/>
      <c r="IM1115" s="46"/>
      <c r="IN1115" s="46"/>
      <c r="IO1115" s="46"/>
      <c r="IP1115" s="46"/>
      <c r="IQ1115" s="46"/>
      <c r="IR1115" s="46"/>
      <c r="IS1115" s="46"/>
      <c r="IT1115" s="46"/>
      <c r="IU1115" s="46"/>
      <c r="IV1115" s="46"/>
      <c r="IW1115" s="46"/>
      <c r="IX1115" s="46"/>
      <c r="IY1115" s="46"/>
      <c r="IZ1115" s="46"/>
      <c r="JA1115" s="46"/>
      <c r="JB1115" s="46"/>
      <c r="JC1115" s="46"/>
      <c r="JD1115" s="46"/>
      <c r="JE1115" s="46"/>
    </row>
    <row r="1116" spans="1:265" s="788" customFormat="1" ht="15" customHeight="1" thickBot="1" x14ac:dyDescent="0.25">
      <c r="A1116" s="790"/>
      <c r="B1116" s="73" t="s">
        <v>460</v>
      </c>
      <c r="C1116" s="113"/>
      <c r="D1116" s="892" t="s">
        <v>485</v>
      </c>
      <c r="E1116" s="900"/>
      <c r="F1116" s="472"/>
      <c r="G1116" s="473"/>
      <c r="H1116" s="186" t="s">
        <v>509</v>
      </c>
      <c r="I1116" s="186" t="s">
        <v>515</v>
      </c>
      <c r="J1116" s="1769" t="s">
        <v>1424</v>
      </c>
      <c r="K1116" s="235" t="s">
        <v>1733</v>
      </c>
      <c r="L1116" s="46"/>
      <c r="M1116" s="46"/>
      <c r="N1116" s="40"/>
      <c r="O1116" s="229"/>
      <c r="P1116" s="2159">
        <f t="shared" si="95"/>
        <v>0</v>
      </c>
      <c r="Q1116" s="297"/>
      <c r="R1116" s="298"/>
      <c r="S1116" s="298"/>
      <c r="T1116" s="298"/>
      <c r="U1116" s="298"/>
      <c r="V1116" s="298"/>
      <c r="W1116" s="299">
        <v>2</v>
      </c>
      <c r="X1116" s="790"/>
      <c r="Y1116" s="790"/>
      <c r="Z1116" s="63"/>
      <c r="AA1116" s="789"/>
      <c r="AB1116" s="789"/>
      <c r="AC1116" s="789"/>
      <c r="AD1116" s="789"/>
      <c r="AE1116" s="789"/>
      <c r="AF1116" s="2111">
        <f t="shared" si="96"/>
        <v>0</v>
      </c>
      <c r="AG1116" s="2111">
        <f t="shared" si="97"/>
        <v>2</v>
      </c>
      <c r="AH1116" s="789"/>
      <c r="AI1116" s="789"/>
      <c r="AJ1116" s="789"/>
      <c r="AK1116" s="789"/>
      <c r="AL1116" s="789"/>
      <c r="AM1116" s="789"/>
      <c r="AN1116" s="789"/>
      <c r="AO1116" s="789"/>
      <c r="AP1116" s="789"/>
      <c r="AQ1116" s="789"/>
      <c r="AR1116" s="789"/>
      <c r="AS1116" s="789"/>
      <c r="AT1116" s="789"/>
      <c r="AU1116" s="789"/>
      <c r="AV1116" s="789"/>
      <c r="AW1116" s="789"/>
      <c r="AX1116" s="789"/>
      <c r="AY1116" s="789"/>
      <c r="AZ1116" s="789"/>
      <c r="BA1116" s="789"/>
      <c r="BB1116" s="789"/>
      <c r="BC1116" s="789"/>
      <c r="BD1116" s="789"/>
      <c r="BE1116" s="789"/>
      <c r="BF1116" s="789"/>
      <c r="BG1116" s="789"/>
      <c r="BH1116" s="789"/>
      <c r="BI1116" s="789"/>
      <c r="BJ1116" s="789"/>
      <c r="BK1116" s="789"/>
      <c r="BL1116" s="789"/>
      <c r="BM1116" s="789"/>
      <c r="BN1116" s="789"/>
      <c r="BO1116" s="789"/>
      <c r="BP1116" s="789"/>
      <c r="BQ1116" s="789"/>
      <c r="BR1116" s="789"/>
      <c r="BS1116" s="789"/>
      <c r="BT1116" s="789"/>
      <c r="BU1116" s="789"/>
      <c r="BV1116" s="789"/>
      <c r="BW1116" s="789"/>
      <c r="BX1116" s="789"/>
      <c r="BY1116" s="789"/>
      <c r="BZ1116" s="789"/>
      <c r="CA1116" s="789"/>
      <c r="CB1116" s="789"/>
      <c r="CC1116" s="789"/>
      <c r="CD1116" s="789"/>
      <c r="CE1116" s="789"/>
      <c r="CF1116" s="789"/>
      <c r="CG1116" s="789"/>
      <c r="CH1116" s="789"/>
      <c r="CI1116" s="789"/>
      <c r="CJ1116" s="789"/>
      <c r="CK1116" s="789"/>
      <c r="CL1116" s="789"/>
      <c r="CM1116" s="789"/>
      <c r="CN1116" s="789"/>
      <c r="CO1116" s="789"/>
      <c r="CP1116" s="789"/>
      <c r="CQ1116" s="789"/>
      <c r="CR1116" s="789"/>
      <c r="CS1116" s="789"/>
      <c r="CT1116" s="789"/>
      <c r="CU1116" s="789"/>
      <c r="CV1116" s="789"/>
      <c r="CW1116" s="789"/>
      <c r="CX1116" s="789"/>
      <c r="CY1116" s="789"/>
      <c r="CZ1116" s="789"/>
      <c r="DA1116" s="789"/>
      <c r="DB1116" s="789"/>
      <c r="DC1116" s="789"/>
      <c r="DD1116" s="789"/>
      <c r="DE1116" s="789"/>
      <c r="DF1116" s="789"/>
      <c r="DG1116" s="789"/>
      <c r="DH1116" s="789"/>
      <c r="DI1116" s="789"/>
      <c r="DJ1116" s="789"/>
      <c r="DK1116" s="789"/>
      <c r="DL1116" s="789"/>
      <c r="DM1116" s="789"/>
      <c r="DN1116" s="789"/>
      <c r="DO1116" s="789"/>
      <c r="DP1116" s="789"/>
      <c r="DQ1116" s="789"/>
      <c r="DR1116" s="789"/>
      <c r="DS1116" s="789"/>
      <c r="DT1116" s="789"/>
      <c r="DU1116" s="789"/>
      <c r="DV1116" s="789"/>
      <c r="DW1116" s="789"/>
      <c r="DX1116" s="789"/>
      <c r="DY1116" s="789"/>
      <c r="DZ1116" s="789"/>
      <c r="EA1116" s="789"/>
      <c r="EB1116" s="789"/>
      <c r="EC1116" s="789"/>
      <c r="ED1116" s="789"/>
      <c r="EE1116" s="789"/>
      <c r="EF1116" s="789"/>
      <c r="EG1116" s="789"/>
      <c r="EH1116" s="789"/>
      <c r="EI1116" s="789"/>
      <c r="EJ1116" s="789"/>
      <c r="EK1116" s="789"/>
      <c r="EL1116" s="789"/>
      <c r="EM1116" s="789"/>
      <c r="EN1116" s="789"/>
      <c r="EO1116" s="789"/>
      <c r="EP1116" s="789"/>
      <c r="EQ1116" s="789"/>
      <c r="ER1116" s="789"/>
      <c r="ES1116" s="789"/>
      <c r="ET1116" s="789"/>
      <c r="EU1116" s="789"/>
      <c r="EV1116" s="789"/>
      <c r="EW1116" s="789"/>
      <c r="EX1116" s="789"/>
      <c r="EY1116" s="789"/>
      <c r="EZ1116" s="789"/>
      <c r="FA1116" s="789"/>
      <c r="FB1116" s="789"/>
      <c r="FC1116" s="789"/>
      <c r="FD1116" s="789"/>
      <c r="FE1116" s="789"/>
      <c r="FF1116" s="789"/>
      <c r="FG1116" s="789"/>
      <c r="FH1116" s="789"/>
      <c r="FI1116" s="789"/>
      <c r="FJ1116" s="789"/>
      <c r="FK1116" s="789"/>
      <c r="FL1116" s="789"/>
      <c r="FM1116" s="789"/>
      <c r="FN1116" s="789"/>
      <c r="FO1116" s="789"/>
      <c r="FP1116" s="789"/>
      <c r="FQ1116" s="789"/>
      <c r="FR1116" s="789"/>
      <c r="FS1116" s="789"/>
      <c r="FT1116" s="789"/>
      <c r="FU1116" s="789"/>
      <c r="FV1116" s="789"/>
      <c r="FW1116" s="789"/>
      <c r="FX1116" s="789"/>
      <c r="FY1116" s="789"/>
      <c r="FZ1116" s="789"/>
      <c r="GA1116" s="789"/>
      <c r="GB1116" s="789"/>
      <c r="GC1116" s="789"/>
      <c r="GD1116" s="789"/>
      <c r="GE1116" s="789"/>
      <c r="GF1116" s="789"/>
      <c r="GG1116" s="789"/>
      <c r="GH1116" s="789"/>
      <c r="GI1116" s="789"/>
      <c r="GJ1116" s="789"/>
      <c r="GK1116" s="789"/>
      <c r="GL1116" s="789"/>
      <c r="GM1116" s="789"/>
      <c r="GN1116" s="789"/>
      <c r="GO1116" s="789"/>
      <c r="GP1116" s="789"/>
      <c r="GQ1116" s="789"/>
      <c r="GR1116" s="789"/>
      <c r="GS1116" s="789"/>
      <c r="GT1116" s="789"/>
      <c r="GU1116" s="789"/>
      <c r="GV1116" s="789"/>
      <c r="GW1116" s="789"/>
      <c r="GX1116" s="789"/>
      <c r="GY1116" s="789"/>
      <c r="GZ1116" s="789"/>
      <c r="HA1116" s="789"/>
      <c r="HB1116" s="789"/>
      <c r="HC1116" s="789"/>
      <c r="HD1116" s="789"/>
      <c r="HE1116" s="789"/>
      <c r="HF1116" s="789"/>
      <c r="HG1116" s="789"/>
      <c r="HH1116" s="789"/>
      <c r="HI1116" s="789"/>
      <c r="HJ1116" s="789"/>
      <c r="HK1116" s="789"/>
      <c r="HL1116" s="789"/>
      <c r="HM1116" s="789"/>
      <c r="HN1116" s="789"/>
      <c r="HO1116" s="789"/>
      <c r="HP1116" s="789"/>
      <c r="HQ1116" s="789"/>
      <c r="HR1116" s="789"/>
      <c r="HS1116" s="789"/>
      <c r="HT1116" s="789"/>
      <c r="HU1116" s="789"/>
      <c r="HV1116" s="789"/>
      <c r="HW1116" s="789"/>
      <c r="HX1116" s="789"/>
      <c r="HY1116" s="789"/>
      <c r="HZ1116" s="789"/>
      <c r="IA1116" s="789"/>
      <c r="IB1116" s="789"/>
      <c r="IC1116" s="789"/>
      <c r="ID1116" s="789"/>
      <c r="IE1116" s="789"/>
      <c r="IF1116" s="789"/>
      <c r="IG1116" s="789"/>
      <c r="IH1116" s="789"/>
      <c r="II1116" s="789"/>
      <c r="IJ1116" s="789"/>
      <c r="IK1116" s="789"/>
      <c r="IL1116" s="789"/>
      <c r="IM1116" s="789"/>
      <c r="IN1116" s="789"/>
      <c r="IO1116" s="789"/>
      <c r="IP1116" s="789"/>
      <c r="IQ1116" s="789"/>
      <c r="IR1116" s="789"/>
      <c r="IS1116" s="789"/>
      <c r="IT1116" s="789"/>
      <c r="IU1116" s="789"/>
      <c r="IV1116" s="789"/>
      <c r="IW1116" s="789"/>
      <c r="IX1116" s="789"/>
      <c r="IY1116" s="789"/>
      <c r="IZ1116" s="789"/>
      <c r="JA1116" s="789"/>
      <c r="JB1116" s="789"/>
      <c r="JC1116" s="789"/>
      <c r="JD1116" s="789"/>
      <c r="JE1116" s="789"/>
    </row>
    <row r="1117" spans="1:265" s="7" customFormat="1" ht="15" customHeight="1" thickBot="1" x14ac:dyDescent="0.25">
      <c r="A1117" s="275"/>
      <c r="B1117" s="92" t="s">
        <v>460</v>
      </c>
      <c r="C1117" s="115"/>
      <c r="D1117" s="903" t="s">
        <v>485</v>
      </c>
      <c r="E1117" s="904"/>
      <c r="F1117" s="474"/>
      <c r="G1117" s="475"/>
      <c r="H1117" s="208" t="s">
        <v>509</v>
      </c>
      <c r="I1117" s="208" t="s">
        <v>515</v>
      </c>
      <c r="J1117" s="1785" t="s">
        <v>1425</v>
      </c>
      <c r="K1117" s="235" t="s">
        <v>1740</v>
      </c>
      <c r="L1117" s="235"/>
      <c r="M1117" s="524"/>
      <c r="N1117" s="524"/>
      <c r="O1117" s="428"/>
      <c r="P1117" s="2159">
        <f t="shared" si="95"/>
        <v>0</v>
      </c>
      <c r="Q1117" s="300"/>
      <c r="R1117" s="301"/>
      <c r="S1117" s="301"/>
      <c r="T1117" s="301">
        <v>8</v>
      </c>
      <c r="U1117" s="301"/>
      <c r="V1117" s="301"/>
      <c r="W1117" s="302"/>
      <c r="X1117" s="91">
        <f>SUM(Q1110:W1117)</f>
        <v>40</v>
      </c>
      <c r="Y1117" s="91">
        <f>X1117</f>
        <v>40</v>
      </c>
      <c r="Z1117" s="63"/>
      <c r="AA1117" s="46"/>
      <c r="AB1117" s="46"/>
      <c r="AC1117" s="46" t="str">
        <f t="shared" ref="AC1117:AC1148" si="99">IF(C1117&lt;&gt;"",SUMIF(D$6:D$1505,D1117,Q$6:R$1505),"")</f>
        <v/>
      </c>
      <c r="AD1117" s="46"/>
      <c r="AE1117" s="46"/>
      <c r="AF1117" s="2111">
        <f t="shared" si="96"/>
        <v>0</v>
      </c>
      <c r="AG1117" s="2111">
        <f t="shared" si="97"/>
        <v>0</v>
      </c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  <c r="BP1117" s="46"/>
      <c r="BQ1117" s="46"/>
      <c r="BR1117" s="46"/>
      <c r="BS1117" s="46"/>
      <c r="BT1117" s="46"/>
      <c r="BU1117" s="46"/>
      <c r="BV1117" s="46"/>
      <c r="BW1117" s="46"/>
      <c r="BX1117" s="46"/>
      <c r="BY1117" s="46"/>
      <c r="BZ1117" s="46"/>
      <c r="CA1117" s="46"/>
      <c r="CB1117" s="46"/>
      <c r="CC1117" s="46"/>
      <c r="CD1117" s="46"/>
      <c r="CE1117" s="46"/>
      <c r="CF1117" s="46"/>
      <c r="CG1117" s="46"/>
      <c r="CH1117" s="46"/>
      <c r="CI1117" s="46"/>
      <c r="CJ1117" s="46"/>
      <c r="CK1117" s="46"/>
      <c r="CL1117" s="46"/>
      <c r="CM1117" s="46"/>
      <c r="CN1117" s="46"/>
      <c r="CO1117" s="46"/>
      <c r="CP1117" s="46"/>
      <c r="CQ1117" s="46"/>
      <c r="CR1117" s="46"/>
      <c r="CS1117" s="46"/>
      <c r="CT1117" s="46"/>
      <c r="CU1117" s="46"/>
      <c r="CV1117" s="46"/>
      <c r="CW1117" s="46"/>
      <c r="CX1117" s="46"/>
      <c r="CY1117" s="46"/>
      <c r="CZ1117" s="46"/>
      <c r="DA1117" s="46"/>
      <c r="DB1117" s="46"/>
      <c r="DC1117" s="46"/>
      <c r="DD1117" s="46"/>
      <c r="DE1117" s="46"/>
      <c r="DF1117" s="46"/>
      <c r="DG1117" s="46"/>
      <c r="DH1117" s="46"/>
      <c r="DI1117" s="46"/>
      <c r="DJ1117" s="46"/>
      <c r="DK1117" s="46"/>
      <c r="DL1117" s="46"/>
      <c r="DM1117" s="46"/>
      <c r="DN1117" s="46"/>
      <c r="DO1117" s="46"/>
      <c r="DP1117" s="46"/>
      <c r="DQ1117" s="46"/>
      <c r="DR1117" s="46"/>
      <c r="DS1117" s="46"/>
      <c r="DT1117" s="46"/>
      <c r="DU1117" s="46"/>
      <c r="DV1117" s="46"/>
      <c r="DW1117" s="46"/>
      <c r="DX1117" s="46"/>
      <c r="DY1117" s="46"/>
      <c r="DZ1117" s="46"/>
      <c r="EA1117" s="46"/>
      <c r="EB1117" s="46"/>
      <c r="EC1117" s="46"/>
      <c r="ED1117" s="46"/>
      <c r="EE1117" s="46"/>
      <c r="EF1117" s="46"/>
      <c r="EG1117" s="46"/>
      <c r="EH1117" s="46"/>
      <c r="EI1117" s="46"/>
      <c r="EJ1117" s="46"/>
      <c r="EK1117" s="46"/>
      <c r="EL1117" s="46"/>
      <c r="EM1117" s="46"/>
      <c r="EN1117" s="46"/>
      <c r="EO1117" s="46"/>
      <c r="EP1117" s="46"/>
      <c r="EQ1117" s="46"/>
      <c r="ER1117" s="46"/>
      <c r="ES1117" s="46"/>
      <c r="ET1117" s="46"/>
      <c r="EU1117" s="46"/>
      <c r="EV1117" s="46"/>
      <c r="EW1117" s="46"/>
      <c r="EX1117" s="46"/>
      <c r="EY1117" s="46"/>
      <c r="EZ1117" s="46"/>
      <c r="FA1117" s="46"/>
      <c r="FB1117" s="46"/>
      <c r="FC1117" s="46"/>
      <c r="FD1117" s="46"/>
      <c r="FE1117" s="46"/>
      <c r="FF1117" s="46"/>
      <c r="FG1117" s="46"/>
      <c r="FH1117" s="46"/>
      <c r="FI1117" s="46"/>
      <c r="FJ1117" s="46"/>
      <c r="FK1117" s="46"/>
      <c r="FL1117" s="46"/>
      <c r="FM1117" s="46"/>
      <c r="FN1117" s="46"/>
      <c r="FO1117" s="46"/>
      <c r="FP1117" s="46"/>
      <c r="FQ1117" s="46"/>
      <c r="FR1117" s="46"/>
      <c r="FS1117" s="46"/>
      <c r="FT1117" s="46"/>
      <c r="FU1117" s="46"/>
      <c r="FV1117" s="46"/>
      <c r="FW1117" s="46"/>
      <c r="FX1117" s="46"/>
      <c r="FY1117" s="46"/>
      <c r="FZ1117" s="46"/>
      <c r="GA1117" s="46"/>
      <c r="GB1117" s="46"/>
      <c r="GC1117" s="46"/>
      <c r="GD1117" s="46"/>
      <c r="GE1117" s="46"/>
      <c r="GF1117" s="46"/>
      <c r="GG1117" s="46"/>
      <c r="GH1117" s="46"/>
      <c r="GI1117" s="46"/>
      <c r="GJ1117" s="46"/>
      <c r="GK1117" s="46"/>
      <c r="GL1117" s="46"/>
      <c r="GM1117" s="46"/>
      <c r="GN1117" s="46"/>
      <c r="GO1117" s="46"/>
      <c r="GP1117" s="46"/>
      <c r="GQ1117" s="46"/>
      <c r="GR1117" s="46"/>
      <c r="GS1117" s="46"/>
      <c r="GT1117" s="46"/>
      <c r="GU1117" s="46"/>
      <c r="GV1117" s="46"/>
      <c r="GW1117" s="46"/>
      <c r="GX1117" s="46"/>
      <c r="GY1117" s="46"/>
      <c r="GZ1117" s="46"/>
      <c r="HA1117" s="46"/>
      <c r="HB1117" s="46"/>
      <c r="HC1117" s="46"/>
      <c r="HD1117" s="46"/>
      <c r="HE1117" s="46"/>
      <c r="HF1117" s="46"/>
      <c r="HG1117" s="46"/>
      <c r="HH1117" s="46"/>
      <c r="HI1117" s="46"/>
      <c r="HJ1117" s="46"/>
      <c r="HK1117" s="46"/>
      <c r="HL1117" s="46"/>
      <c r="HM1117" s="46"/>
      <c r="HN1117" s="46"/>
      <c r="HO1117" s="46"/>
      <c r="HP1117" s="46"/>
      <c r="HQ1117" s="46"/>
      <c r="HR1117" s="46"/>
      <c r="HS1117" s="46"/>
      <c r="HT1117" s="46"/>
      <c r="HU1117" s="46"/>
      <c r="HV1117" s="46"/>
      <c r="HW1117" s="46"/>
      <c r="HX1117" s="46"/>
      <c r="HY1117" s="46"/>
      <c r="HZ1117" s="46"/>
      <c r="IA1117" s="46"/>
      <c r="IB1117" s="46"/>
      <c r="IC1117" s="46"/>
      <c r="ID1117" s="46"/>
      <c r="IE1117" s="46"/>
      <c r="IF1117" s="46"/>
      <c r="IG1117" s="46"/>
      <c r="IH1117" s="46"/>
      <c r="II1117" s="46"/>
      <c r="IJ1117" s="46"/>
      <c r="IK1117" s="46"/>
      <c r="IL1117" s="46"/>
      <c r="IM1117" s="46"/>
      <c r="IN1117" s="46"/>
      <c r="IO1117" s="46"/>
      <c r="IP1117" s="46"/>
      <c r="IQ1117" s="46"/>
      <c r="IR1117" s="46"/>
      <c r="IS1117" s="46"/>
      <c r="IT1117" s="46"/>
      <c r="IU1117" s="46"/>
      <c r="IV1117" s="46"/>
      <c r="IW1117" s="46"/>
      <c r="IX1117" s="46"/>
      <c r="IY1117" s="46"/>
      <c r="IZ1117" s="46"/>
      <c r="JA1117" s="46"/>
      <c r="JB1117" s="46"/>
      <c r="JC1117" s="46"/>
      <c r="JD1117" s="46"/>
      <c r="JE1117" s="46"/>
    </row>
    <row r="1118" spans="1:265" s="7" customFormat="1" ht="15" customHeight="1" thickBot="1" x14ac:dyDescent="0.25">
      <c r="A1118" s="273">
        <f>+A1110+1</f>
        <v>117</v>
      </c>
      <c r="B1118" s="631" t="s">
        <v>461</v>
      </c>
      <c r="C1118" s="111" t="s">
        <v>35</v>
      </c>
      <c r="D1118" s="902" t="s">
        <v>486</v>
      </c>
      <c r="E1118" s="842" t="s">
        <v>86</v>
      </c>
      <c r="F1118" s="459" t="s">
        <v>497</v>
      </c>
      <c r="G1118" s="460" t="s">
        <v>528</v>
      </c>
      <c r="H1118" s="207" t="s">
        <v>529</v>
      </c>
      <c r="I1118" s="207" t="s">
        <v>515</v>
      </c>
      <c r="J1118" s="207"/>
      <c r="K1118" s="234" t="s">
        <v>1169</v>
      </c>
      <c r="L1118" s="234" t="s">
        <v>97</v>
      </c>
      <c r="M1118" s="398" t="s">
        <v>1134</v>
      </c>
      <c r="N1118" s="398" t="s">
        <v>24</v>
      </c>
      <c r="O1118" s="234" t="s">
        <v>344</v>
      </c>
      <c r="P1118" s="2159">
        <f t="shared" si="95"/>
        <v>9</v>
      </c>
      <c r="Q1118" s="294">
        <v>6</v>
      </c>
      <c r="R1118" s="295">
        <v>3</v>
      </c>
      <c r="S1118" s="295"/>
      <c r="T1118" s="295"/>
      <c r="U1118" s="295"/>
      <c r="V1118" s="295"/>
      <c r="W1118" s="296"/>
      <c r="X1118" s="273"/>
      <c r="Y1118" s="273"/>
      <c r="Z1118" s="63" t="str">
        <f>C1118</f>
        <v>TC</v>
      </c>
      <c r="AA1118" s="46" t="s">
        <v>877</v>
      </c>
      <c r="AB1118" s="46" t="s">
        <v>880</v>
      </c>
      <c r="AC1118" s="46">
        <f t="shared" si="99"/>
        <v>20</v>
      </c>
      <c r="AD1118" s="46"/>
      <c r="AE1118" s="46"/>
      <c r="AF1118" s="2111">
        <f t="shared" si="96"/>
        <v>9</v>
      </c>
      <c r="AG1118" s="2111">
        <f t="shared" si="97"/>
        <v>0</v>
      </c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  <c r="BP1118" s="46"/>
      <c r="BQ1118" s="46"/>
      <c r="BR1118" s="46"/>
      <c r="BS1118" s="46"/>
      <c r="BT1118" s="46"/>
      <c r="BU1118" s="46"/>
      <c r="BV1118" s="46"/>
      <c r="BW1118" s="46"/>
      <c r="BX1118" s="46"/>
      <c r="BY1118" s="46"/>
      <c r="BZ1118" s="46"/>
      <c r="CA1118" s="46"/>
      <c r="CB1118" s="46"/>
      <c r="CC1118" s="46"/>
      <c r="CD1118" s="46"/>
      <c r="CE1118" s="46"/>
      <c r="CF1118" s="46"/>
      <c r="CG1118" s="46"/>
      <c r="CH1118" s="46"/>
      <c r="CI1118" s="46"/>
      <c r="CJ1118" s="46"/>
      <c r="CK1118" s="46"/>
      <c r="CL1118" s="46"/>
      <c r="CM1118" s="46"/>
      <c r="CN1118" s="46"/>
      <c r="CO1118" s="46"/>
      <c r="CP1118" s="46"/>
      <c r="CQ1118" s="46"/>
      <c r="CR1118" s="46"/>
      <c r="CS1118" s="46"/>
      <c r="CT1118" s="46"/>
      <c r="CU1118" s="46"/>
      <c r="CV1118" s="46"/>
      <c r="CW1118" s="46"/>
      <c r="CX1118" s="46"/>
      <c r="CY1118" s="46"/>
      <c r="CZ1118" s="46"/>
      <c r="DA1118" s="46"/>
      <c r="DB1118" s="46"/>
      <c r="DC1118" s="46"/>
      <c r="DD1118" s="46"/>
      <c r="DE1118" s="46"/>
      <c r="DF1118" s="46"/>
      <c r="DG1118" s="46"/>
      <c r="DH1118" s="46"/>
      <c r="DI1118" s="46"/>
      <c r="DJ1118" s="46"/>
      <c r="DK1118" s="46"/>
      <c r="DL1118" s="46"/>
      <c r="DM1118" s="46"/>
      <c r="DN1118" s="46"/>
      <c r="DO1118" s="46"/>
      <c r="DP1118" s="46"/>
      <c r="DQ1118" s="46"/>
      <c r="DR1118" s="46"/>
      <c r="DS1118" s="46"/>
      <c r="DT1118" s="46"/>
      <c r="DU1118" s="46"/>
      <c r="DV1118" s="46"/>
      <c r="DW1118" s="46"/>
      <c r="DX1118" s="46"/>
      <c r="DY1118" s="46"/>
      <c r="DZ1118" s="46"/>
      <c r="EA1118" s="46"/>
      <c r="EB1118" s="46"/>
      <c r="EC1118" s="46"/>
      <c r="ED1118" s="46"/>
      <c r="EE1118" s="46"/>
      <c r="EF1118" s="46"/>
      <c r="EG1118" s="46"/>
      <c r="EH1118" s="46"/>
      <c r="EI1118" s="46"/>
      <c r="EJ1118" s="46"/>
      <c r="EK1118" s="46"/>
      <c r="EL1118" s="46"/>
      <c r="EM1118" s="46"/>
      <c r="EN1118" s="46"/>
      <c r="EO1118" s="46"/>
      <c r="EP1118" s="46"/>
      <c r="EQ1118" s="46"/>
      <c r="ER1118" s="46"/>
      <c r="ES1118" s="46"/>
      <c r="ET1118" s="46"/>
      <c r="EU1118" s="46"/>
      <c r="EV1118" s="46"/>
      <c r="EW1118" s="46"/>
      <c r="EX1118" s="46"/>
      <c r="EY1118" s="46"/>
      <c r="EZ1118" s="46"/>
      <c r="FA1118" s="46"/>
      <c r="FB1118" s="46"/>
      <c r="FC1118" s="46"/>
      <c r="FD1118" s="46"/>
      <c r="FE1118" s="46"/>
      <c r="FF1118" s="46"/>
      <c r="FG1118" s="46"/>
      <c r="FH1118" s="46"/>
      <c r="FI1118" s="46"/>
      <c r="FJ1118" s="46"/>
      <c r="FK1118" s="46"/>
      <c r="FL1118" s="46"/>
      <c r="FM1118" s="46"/>
      <c r="FN1118" s="46"/>
      <c r="FO1118" s="46"/>
      <c r="FP1118" s="46"/>
      <c r="FQ1118" s="46"/>
      <c r="FR1118" s="46"/>
      <c r="FS1118" s="46"/>
      <c r="FT1118" s="46"/>
      <c r="FU1118" s="46"/>
      <c r="FV1118" s="46"/>
      <c r="FW1118" s="46"/>
      <c r="FX1118" s="46"/>
      <c r="FY1118" s="46"/>
      <c r="FZ1118" s="46"/>
      <c r="GA1118" s="46"/>
      <c r="GB1118" s="46"/>
      <c r="GC1118" s="46"/>
      <c r="GD1118" s="46"/>
      <c r="GE1118" s="46"/>
      <c r="GF1118" s="46"/>
      <c r="GG1118" s="46"/>
      <c r="GH1118" s="46"/>
      <c r="GI1118" s="46"/>
      <c r="GJ1118" s="46"/>
      <c r="GK1118" s="46"/>
      <c r="GL1118" s="46"/>
      <c r="GM1118" s="46"/>
      <c r="GN1118" s="46"/>
      <c r="GO1118" s="46"/>
      <c r="GP1118" s="46"/>
      <c r="GQ1118" s="46"/>
      <c r="GR1118" s="46"/>
      <c r="GS1118" s="46"/>
      <c r="GT1118" s="46"/>
      <c r="GU1118" s="46"/>
      <c r="GV1118" s="46"/>
      <c r="GW1118" s="46"/>
      <c r="GX1118" s="46"/>
      <c r="GY1118" s="46"/>
      <c r="GZ1118" s="46"/>
      <c r="HA1118" s="46"/>
      <c r="HB1118" s="46"/>
      <c r="HC1118" s="46"/>
      <c r="HD1118" s="46"/>
      <c r="HE1118" s="46"/>
      <c r="HF1118" s="46"/>
      <c r="HG1118" s="46"/>
      <c r="HH1118" s="46"/>
      <c r="HI1118" s="46"/>
      <c r="HJ1118" s="46"/>
      <c r="HK1118" s="46"/>
      <c r="HL1118" s="46"/>
      <c r="HM1118" s="46"/>
      <c r="HN1118" s="46"/>
      <c r="HO1118" s="46"/>
      <c r="HP1118" s="46"/>
      <c r="HQ1118" s="46"/>
      <c r="HR1118" s="46"/>
      <c r="HS1118" s="46"/>
      <c r="HT1118" s="46"/>
      <c r="HU1118" s="46"/>
      <c r="HV1118" s="46"/>
      <c r="HW1118" s="46"/>
      <c r="HX1118" s="46"/>
      <c r="HY1118" s="46"/>
      <c r="HZ1118" s="46"/>
      <c r="IA1118" s="46"/>
      <c r="IB1118" s="46"/>
      <c r="IC1118" s="46"/>
      <c r="ID1118" s="46"/>
      <c r="IE1118" s="46"/>
      <c r="IF1118" s="46"/>
      <c r="IG1118" s="46"/>
      <c r="IH1118" s="46"/>
      <c r="II1118" s="46"/>
      <c r="IJ1118" s="46"/>
      <c r="IK1118" s="46"/>
      <c r="IL1118" s="46"/>
      <c r="IM1118" s="46"/>
      <c r="IN1118" s="46"/>
      <c r="IO1118" s="46"/>
      <c r="IP1118" s="46"/>
      <c r="IQ1118" s="46"/>
      <c r="IR1118" s="46"/>
      <c r="IS1118" s="46"/>
      <c r="IT1118" s="46"/>
      <c r="IU1118" s="46"/>
      <c r="IV1118" s="46"/>
      <c r="IW1118" s="46"/>
      <c r="IX1118" s="46"/>
      <c r="IY1118" s="46"/>
      <c r="IZ1118" s="46"/>
      <c r="JA1118" s="46"/>
      <c r="JB1118" s="46"/>
      <c r="JC1118" s="46"/>
      <c r="JD1118" s="46"/>
      <c r="JE1118" s="46"/>
    </row>
    <row r="1119" spans="1:265" s="7" customFormat="1" ht="15" customHeight="1" thickBot="1" x14ac:dyDescent="0.25">
      <c r="A1119" s="790"/>
      <c r="B1119" s="73" t="s">
        <v>461</v>
      </c>
      <c r="C1119" s="113"/>
      <c r="D1119" s="892" t="s">
        <v>486</v>
      </c>
      <c r="E1119" s="900"/>
      <c r="F1119" s="472"/>
      <c r="G1119" s="473"/>
      <c r="H1119" s="186" t="s">
        <v>509</v>
      </c>
      <c r="I1119" s="186" t="s">
        <v>515</v>
      </c>
      <c r="J1119" s="186"/>
      <c r="K1119" s="229" t="s">
        <v>1169</v>
      </c>
      <c r="L1119" s="229" t="s">
        <v>97</v>
      </c>
      <c r="M1119" s="397" t="s">
        <v>1134</v>
      </c>
      <c r="N1119" s="397" t="s">
        <v>98</v>
      </c>
      <c r="O1119" s="229" t="s">
        <v>344</v>
      </c>
      <c r="P1119" s="2159">
        <f t="shared" si="95"/>
        <v>9</v>
      </c>
      <c r="Q1119" s="297">
        <v>6</v>
      </c>
      <c r="R1119" s="298">
        <v>3</v>
      </c>
      <c r="S1119" s="298"/>
      <c r="T1119" s="298"/>
      <c r="U1119" s="298"/>
      <c r="V1119" s="298"/>
      <c r="W1119" s="299"/>
      <c r="X1119" s="274"/>
      <c r="Y1119" s="274"/>
      <c r="Z1119" s="63"/>
      <c r="AA1119" s="46"/>
      <c r="AB1119" s="46"/>
      <c r="AC1119" s="46" t="str">
        <f t="shared" si="99"/>
        <v/>
      </c>
      <c r="AD1119" s="46"/>
      <c r="AE1119" s="46"/>
      <c r="AF1119" s="2111">
        <f t="shared" si="96"/>
        <v>9</v>
      </c>
      <c r="AG1119" s="2111">
        <f t="shared" si="97"/>
        <v>0</v>
      </c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  <c r="BP1119" s="46"/>
      <c r="BQ1119" s="46"/>
      <c r="BR1119" s="46"/>
      <c r="BS1119" s="46"/>
      <c r="BT1119" s="46"/>
      <c r="BU1119" s="46"/>
      <c r="BV1119" s="46"/>
      <c r="BW1119" s="46"/>
      <c r="BX1119" s="46"/>
      <c r="BY1119" s="46"/>
      <c r="BZ1119" s="46"/>
      <c r="CA1119" s="46"/>
      <c r="CB1119" s="46"/>
      <c r="CC1119" s="46"/>
      <c r="CD1119" s="46"/>
      <c r="CE1119" s="46"/>
      <c r="CF1119" s="46"/>
      <c r="CG1119" s="46"/>
      <c r="CH1119" s="46"/>
      <c r="CI1119" s="46"/>
      <c r="CJ1119" s="46"/>
      <c r="CK1119" s="46"/>
      <c r="CL1119" s="46"/>
      <c r="CM1119" s="46"/>
      <c r="CN1119" s="46"/>
      <c r="CO1119" s="46"/>
      <c r="CP1119" s="46"/>
      <c r="CQ1119" s="46"/>
      <c r="CR1119" s="46"/>
      <c r="CS1119" s="46"/>
      <c r="CT1119" s="46"/>
      <c r="CU1119" s="46"/>
      <c r="CV1119" s="46"/>
      <c r="CW1119" s="46"/>
      <c r="CX1119" s="46"/>
      <c r="CY1119" s="46"/>
      <c r="CZ1119" s="46"/>
      <c r="DA1119" s="46"/>
      <c r="DB1119" s="46"/>
      <c r="DC1119" s="46"/>
      <c r="DD1119" s="46"/>
      <c r="DE1119" s="46"/>
      <c r="DF1119" s="46"/>
      <c r="DG1119" s="46"/>
      <c r="DH1119" s="46"/>
      <c r="DI1119" s="46"/>
      <c r="DJ1119" s="46"/>
      <c r="DK1119" s="46"/>
      <c r="DL1119" s="46"/>
      <c r="DM1119" s="46"/>
      <c r="DN1119" s="46"/>
      <c r="DO1119" s="46"/>
      <c r="DP1119" s="46"/>
      <c r="DQ1119" s="46"/>
      <c r="DR1119" s="46"/>
      <c r="DS1119" s="46"/>
      <c r="DT1119" s="46"/>
      <c r="DU1119" s="46"/>
      <c r="DV1119" s="46"/>
      <c r="DW1119" s="46"/>
      <c r="DX1119" s="46"/>
      <c r="DY1119" s="46"/>
      <c r="DZ1119" s="46"/>
      <c r="EA1119" s="46"/>
      <c r="EB1119" s="46"/>
      <c r="EC1119" s="46"/>
      <c r="ED1119" s="46"/>
      <c r="EE1119" s="46"/>
      <c r="EF1119" s="46"/>
      <c r="EG1119" s="46"/>
      <c r="EH1119" s="46"/>
      <c r="EI1119" s="46"/>
      <c r="EJ1119" s="46"/>
      <c r="EK1119" s="46"/>
      <c r="EL1119" s="46"/>
      <c r="EM1119" s="46"/>
      <c r="EN1119" s="46"/>
      <c r="EO1119" s="46"/>
      <c r="EP1119" s="46"/>
      <c r="EQ1119" s="46"/>
      <c r="ER1119" s="46"/>
      <c r="ES1119" s="46"/>
      <c r="ET1119" s="46"/>
      <c r="EU1119" s="46"/>
      <c r="EV1119" s="46"/>
      <c r="EW1119" s="46"/>
      <c r="EX1119" s="46"/>
      <c r="EY1119" s="46"/>
      <c r="EZ1119" s="46"/>
      <c r="FA1119" s="46"/>
      <c r="FB1119" s="46"/>
      <c r="FC1119" s="46"/>
      <c r="FD1119" s="46"/>
      <c r="FE1119" s="46"/>
      <c r="FF1119" s="46"/>
      <c r="FG1119" s="46"/>
      <c r="FH1119" s="46"/>
      <c r="FI1119" s="46"/>
      <c r="FJ1119" s="46"/>
      <c r="FK1119" s="46"/>
      <c r="FL1119" s="46"/>
      <c r="FM1119" s="46"/>
      <c r="FN1119" s="46"/>
      <c r="FO1119" s="46"/>
      <c r="FP1119" s="46"/>
      <c r="FQ1119" s="46"/>
      <c r="FR1119" s="46"/>
      <c r="FS1119" s="46"/>
      <c r="FT1119" s="46"/>
      <c r="FU1119" s="46"/>
      <c r="FV1119" s="46"/>
      <c r="FW1119" s="46"/>
      <c r="FX1119" s="46"/>
      <c r="FY1119" s="46"/>
      <c r="FZ1119" s="46"/>
      <c r="GA1119" s="46"/>
      <c r="GB1119" s="46"/>
      <c r="GC1119" s="46"/>
      <c r="GD1119" s="46"/>
      <c r="GE1119" s="46"/>
      <c r="GF1119" s="46"/>
      <c r="GG1119" s="46"/>
      <c r="GH1119" s="46"/>
      <c r="GI1119" s="46"/>
      <c r="GJ1119" s="46"/>
      <c r="GK1119" s="46"/>
      <c r="GL1119" s="46"/>
      <c r="GM1119" s="46"/>
      <c r="GN1119" s="46"/>
      <c r="GO1119" s="46"/>
      <c r="GP1119" s="46"/>
      <c r="GQ1119" s="46"/>
      <c r="GR1119" s="46"/>
      <c r="GS1119" s="46"/>
      <c r="GT1119" s="46"/>
      <c r="GU1119" s="46"/>
      <c r="GV1119" s="46"/>
      <c r="GW1119" s="46"/>
      <c r="GX1119" s="46"/>
      <c r="GY1119" s="46"/>
      <c r="GZ1119" s="46"/>
      <c r="HA1119" s="46"/>
      <c r="HB1119" s="46"/>
      <c r="HC1119" s="46"/>
      <c r="HD1119" s="46"/>
      <c r="HE1119" s="46"/>
      <c r="HF1119" s="46"/>
      <c r="HG1119" s="46"/>
      <c r="HH1119" s="46"/>
      <c r="HI1119" s="46"/>
      <c r="HJ1119" s="46"/>
      <c r="HK1119" s="46"/>
      <c r="HL1119" s="46"/>
      <c r="HM1119" s="46"/>
      <c r="HN1119" s="46"/>
      <c r="HO1119" s="46"/>
      <c r="HP1119" s="46"/>
      <c r="HQ1119" s="46"/>
      <c r="HR1119" s="46"/>
      <c r="HS1119" s="46"/>
      <c r="HT1119" s="46"/>
      <c r="HU1119" s="46"/>
      <c r="HV1119" s="46"/>
      <c r="HW1119" s="46"/>
      <c r="HX1119" s="46"/>
      <c r="HY1119" s="46"/>
      <c r="HZ1119" s="46"/>
      <c r="IA1119" s="46"/>
      <c r="IB1119" s="46"/>
      <c r="IC1119" s="46"/>
      <c r="ID1119" s="46"/>
      <c r="IE1119" s="46"/>
      <c r="IF1119" s="46"/>
      <c r="IG1119" s="46"/>
      <c r="IH1119" s="46"/>
      <c r="II1119" s="46"/>
      <c r="IJ1119" s="46"/>
      <c r="IK1119" s="46"/>
      <c r="IL1119" s="46"/>
      <c r="IM1119" s="46"/>
      <c r="IN1119" s="46"/>
      <c r="IO1119" s="46"/>
      <c r="IP1119" s="46"/>
      <c r="IQ1119" s="46"/>
      <c r="IR1119" s="46"/>
      <c r="IS1119" s="46"/>
      <c r="IT1119" s="46"/>
      <c r="IU1119" s="46"/>
      <c r="IV1119" s="46"/>
      <c r="IW1119" s="46"/>
      <c r="IX1119" s="46"/>
      <c r="IY1119" s="46"/>
      <c r="IZ1119" s="46"/>
      <c r="JA1119" s="46"/>
      <c r="JB1119" s="46"/>
      <c r="JC1119" s="46"/>
      <c r="JD1119" s="46"/>
      <c r="JE1119" s="46"/>
    </row>
    <row r="1120" spans="1:265" s="7" customFormat="1" ht="15" customHeight="1" thickBot="1" x14ac:dyDescent="0.25">
      <c r="A1120" s="790"/>
      <c r="B1120" s="73" t="s">
        <v>461</v>
      </c>
      <c r="C1120" s="113"/>
      <c r="D1120" s="892" t="s">
        <v>486</v>
      </c>
      <c r="E1120" s="900"/>
      <c r="F1120" s="472"/>
      <c r="G1120" s="473"/>
      <c r="H1120" s="186" t="s">
        <v>509</v>
      </c>
      <c r="I1120" s="186" t="s">
        <v>515</v>
      </c>
      <c r="J1120" s="186"/>
      <c r="K1120" s="229" t="s">
        <v>1169</v>
      </c>
      <c r="L1120" s="229" t="s">
        <v>97</v>
      </c>
      <c r="M1120" s="397" t="s">
        <v>1134</v>
      </c>
      <c r="N1120" s="397" t="s">
        <v>395</v>
      </c>
      <c r="O1120" s="229" t="s">
        <v>344</v>
      </c>
      <c r="P1120" s="2159">
        <f t="shared" si="95"/>
        <v>9</v>
      </c>
      <c r="Q1120" s="297">
        <v>6</v>
      </c>
      <c r="R1120" s="298">
        <v>3</v>
      </c>
      <c r="S1120" s="298"/>
      <c r="T1120" s="298"/>
      <c r="U1120" s="298"/>
      <c r="V1120" s="298"/>
      <c r="W1120" s="299"/>
      <c r="X1120" s="274"/>
      <c r="Y1120" s="274"/>
      <c r="Z1120" s="63"/>
      <c r="AA1120" s="46"/>
      <c r="AB1120" s="46"/>
      <c r="AC1120" s="46" t="str">
        <f t="shared" si="99"/>
        <v/>
      </c>
      <c r="AD1120" s="46"/>
      <c r="AE1120" s="46"/>
      <c r="AF1120" s="2111">
        <f t="shared" si="96"/>
        <v>9</v>
      </c>
      <c r="AG1120" s="2111">
        <f t="shared" si="97"/>
        <v>0</v>
      </c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  <c r="BP1120" s="46"/>
      <c r="BQ1120" s="46"/>
      <c r="BR1120" s="46"/>
      <c r="BS1120" s="46"/>
      <c r="BT1120" s="46"/>
      <c r="BU1120" s="46"/>
      <c r="BV1120" s="46"/>
      <c r="BW1120" s="46"/>
      <c r="BX1120" s="46"/>
      <c r="BY1120" s="46"/>
      <c r="BZ1120" s="46"/>
      <c r="CA1120" s="46"/>
      <c r="CB1120" s="46"/>
      <c r="CC1120" s="46"/>
      <c r="CD1120" s="46"/>
      <c r="CE1120" s="46"/>
      <c r="CF1120" s="46"/>
      <c r="CG1120" s="46"/>
      <c r="CH1120" s="46"/>
      <c r="CI1120" s="46"/>
      <c r="CJ1120" s="46"/>
      <c r="CK1120" s="46"/>
      <c r="CL1120" s="46"/>
      <c r="CM1120" s="46"/>
      <c r="CN1120" s="46"/>
      <c r="CO1120" s="46"/>
      <c r="CP1120" s="46"/>
      <c r="CQ1120" s="46"/>
      <c r="CR1120" s="46"/>
      <c r="CS1120" s="46"/>
      <c r="CT1120" s="46"/>
      <c r="CU1120" s="46"/>
      <c r="CV1120" s="46"/>
      <c r="CW1120" s="46"/>
      <c r="CX1120" s="46"/>
      <c r="CY1120" s="46"/>
      <c r="CZ1120" s="46"/>
      <c r="DA1120" s="46"/>
      <c r="DB1120" s="46"/>
      <c r="DC1120" s="46"/>
      <c r="DD1120" s="46"/>
      <c r="DE1120" s="46"/>
      <c r="DF1120" s="46"/>
      <c r="DG1120" s="46"/>
      <c r="DH1120" s="46"/>
      <c r="DI1120" s="46"/>
      <c r="DJ1120" s="46"/>
      <c r="DK1120" s="46"/>
      <c r="DL1120" s="46"/>
      <c r="DM1120" s="46"/>
      <c r="DN1120" s="46"/>
      <c r="DO1120" s="46"/>
      <c r="DP1120" s="46"/>
      <c r="DQ1120" s="46"/>
      <c r="DR1120" s="46"/>
      <c r="DS1120" s="46"/>
      <c r="DT1120" s="46"/>
      <c r="DU1120" s="46"/>
      <c r="DV1120" s="46"/>
      <c r="DW1120" s="46"/>
      <c r="DX1120" s="46"/>
      <c r="DY1120" s="46"/>
      <c r="DZ1120" s="46"/>
      <c r="EA1120" s="46"/>
      <c r="EB1120" s="46"/>
      <c r="EC1120" s="46"/>
      <c r="ED1120" s="46"/>
      <c r="EE1120" s="46"/>
      <c r="EF1120" s="46"/>
      <c r="EG1120" s="46"/>
      <c r="EH1120" s="46"/>
      <c r="EI1120" s="46"/>
      <c r="EJ1120" s="46"/>
      <c r="EK1120" s="46"/>
      <c r="EL1120" s="46"/>
      <c r="EM1120" s="46"/>
      <c r="EN1120" s="46"/>
      <c r="EO1120" s="46"/>
      <c r="EP1120" s="46"/>
      <c r="EQ1120" s="46"/>
      <c r="ER1120" s="46"/>
      <c r="ES1120" s="46"/>
      <c r="ET1120" s="46"/>
      <c r="EU1120" s="46"/>
      <c r="EV1120" s="46"/>
      <c r="EW1120" s="46"/>
      <c r="EX1120" s="46"/>
      <c r="EY1120" s="46"/>
      <c r="EZ1120" s="46"/>
      <c r="FA1120" s="46"/>
      <c r="FB1120" s="46"/>
      <c r="FC1120" s="46"/>
      <c r="FD1120" s="46"/>
      <c r="FE1120" s="46"/>
      <c r="FF1120" s="46"/>
      <c r="FG1120" s="46"/>
      <c r="FH1120" s="46"/>
      <c r="FI1120" s="46"/>
      <c r="FJ1120" s="46"/>
      <c r="FK1120" s="46"/>
      <c r="FL1120" s="46"/>
      <c r="FM1120" s="46"/>
      <c r="FN1120" s="46"/>
      <c r="FO1120" s="46"/>
      <c r="FP1120" s="46"/>
      <c r="FQ1120" s="46"/>
      <c r="FR1120" s="46"/>
      <c r="FS1120" s="46"/>
      <c r="FT1120" s="46"/>
      <c r="FU1120" s="46"/>
      <c r="FV1120" s="46"/>
      <c r="FW1120" s="46"/>
      <c r="FX1120" s="46"/>
      <c r="FY1120" s="46"/>
      <c r="FZ1120" s="46"/>
      <c r="GA1120" s="46"/>
      <c r="GB1120" s="46"/>
      <c r="GC1120" s="46"/>
      <c r="GD1120" s="46"/>
      <c r="GE1120" s="46"/>
      <c r="GF1120" s="46"/>
      <c r="GG1120" s="46"/>
      <c r="GH1120" s="46"/>
      <c r="GI1120" s="46"/>
      <c r="GJ1120" s="46"/>
      <c r="GK1120" s="46"/>
      <c r="GL1120" s="46"/>
      <c r="GM1120" s="46"/>
      <c r="GN1120" s="46"/>
      <c r="GO1120" s="46"/>
      <c r="GP1120" s="46"/>
      <c r="GQ1120" s="46"/>
      <c r="GR1120" s="46"/>
      <c r="GS1120" s="46"/>
      <c r="GT1120" s="46"/>
      <c r="GU1120" s="46"/>
      <c r="GV1120" s="46"/>
      <c r="GW1120" s="46"/>
      <c r="GX1120" s="46"/>
      <c r="GY1120" s="46"/>
      <c r="GZ1120" s="46"/>
      <c r="HA1120" s="46"/>
      <c r="HB1120" s="46"/>
      <c r="HC1120" s="46"/>
      <c r="HD1120" s="46"/>
      <c r="HE1120" s="46"/>
      <c r="HF1120" s="46"/>
      <c r="HG1120" s="46"/>
      <c r="HH1120" s="46"/>
      <c r="HI1120" s="46"/>
      <c r="HJ1120" s="46"/>
      <c r="HK1120" s="46"/>
      <c r="HL1120" s="46"/>
      <c r="HM1120" s="46"/>
      <c r="HN1120" s="46"/>
      <c r="HO1120" s="46"/>
      <c r="HP1120" s="46"/>
      <c r="HQ1120" s="46"/>
      <c r="HR1120" s="46"/>
      <c r="HS1120" s="46"/>
      <c r="HT1120" s="46"/>
      <c r="HU1120" s="46"/>
      <c r="HV1120" s="46"/>
      <c r="HW1120" s="46"/>
      <c r="HX1120" s="46"/>
      <c r="HY1120" s="46"/>
      <c r="HZ1120" s="46"/>
      <c r="IA1120" s="46"/>
      <c r="IB1120" s="46"/>
      <c r="IC1120" s="46"/>
      <c r="ID1120" s="46"/>
      <c r="IE1120" s="46"/>
      <c r="IF1120" s="46"/>
      <c r="IG1120" s="46"/>
      <c r="IH1120" s="46"/>
      <c r="II1120" s="46"/>
      <c r="IJ1120" s="46"/>
      <c r="IK1120" s="46"/>
      <c r="IL1120" s="46"/>
      <c r="IM1120" s="46"/>
      <c r="IN1120" s="46"/>
      <c r="IO1120" s="46"/>
      <c r="IP1120" s="46"/>
      <c r="IQ1120" s="46"/>
      <c r="IR1120" s="46"/>
      <c r="IS1120" s="46"/>
      <c r="IT1120" s="46"/>
      <c r="IU1120" s="46"/>
      <c r="IV1120" s="46"/>
      <c r="IW1120" s="46"/>
      <c r="IX1120" s="46"/>
      <c r="IY1120" s="46"/>
      <c r="IZ1120" s="46"/>
      <c r="JA1120" s="46"/>
      <c r="JB1120" s="46"/>
      <c r="JC1120" s="46"/>
      <c r="JD1120" s="46"/>
      <c r="JE1120" s="46"/>
    </row>
    <row r="1121" spans="1:265" s="7" customFormat="1" ht="15" customHeight="1" thickBot="1" x14ac:dyDescent="0.25">
      <c r="A1121" s="790"/>
      <c r="B1121" s="73" t="s">
        <v>461</v>
      </c>
      <c r="C1121" s="113"/>
      <c r="D1121" s="892" t="s">
        <v>486</v>
      </c>
      <c r="E1121" s="900"/>
      <c r="F1121" s="472"/>
      <c r="G1121" s="473"/>
      <c r="H1121" s="186" t="s">
        <v>509</v>
      </c>
      <c r="I1121" s="186" t="s">
        <v>515</v>
      </c>
      <c r="J1121" s="186"/>
      <c r="K1121" s="229" t="s">
        <v>1168</v>
      </c>
      <c r="L1121" s="229" t="s">
        <v>97</v>
      </c>
      <c r="M1121" s="397" t="s">
        <v>391</v>
      </c>
      <c r="N1121" s="397" t="s">
        <v>98</v>
      </c>
      <c r="O1121" s="229" t="s">
        <v>402</v>
      </c>
      <c r="P1121" s="2159">
        <f t="shared" si="95"/>
        <v>2</v>
      </c>
      <c r="Q1121" s="297">
        <v>2</v>
      </c>
      <c r="R1121" s="298"/>
      <c r="S1121" s="298"/>
      <c r="T1121" s="298"/>
      <c r="U1121" s="298"/>
      <c r="V1121" s="298"/>
      <c r="W1121" s="299"/>
      <c r="X1121" s="274"/>
      <c r="Y1121" s="274"/>
      <c r="Z1121" s="63"/>
      <c r="AA1121" s="46"/>
      <c r="AB1121" s="46"/>
      <c r="AC1121" s="46" t="str">
        <f t="shared" si="99"/>
        <v/>
      </c>
      <c r="AD1121" s="46"/>
      <c r="AE1121" s="46"/>
      <c r="AF1121" s="2111">
        <f t="shared" si="96"/>
        <v>2</v>
      </c>
      <c r="AG1121" s="2111">
        <f t="shared" si="97"/>
        <v>0</v>
      </c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  <c r="BP1121" s="46"/>
      <c r="BQ1121" s="46"/>
      <c r="BR1121" s="46"/>
      <c r="BS1121" s="46"/>
      <c r="BT1121" s="46"/>
      <c r="BU1121" s="46"/>
      <c r="BV1121" s="46"/>
      <c r="BW1121" s="46"/>
      <c r="BX1121" s="46"/>
      <c r="BY1121" s="46"/>
      <c r="BZ1121" s="46"/>
      <c r="CA1121" s="46"/>
      <c r="CB1121" s="46"/>
      <c r="CC1121" s="46"/>
      <c r="CD1121" s="46"/>
      <c r="CE1121" s="46"/>
      <c r="CF1121" s="46"/>
      <c r="CG1121" s="46"/>
      <c r="CH1121" s="46"/>
      <c r="CI1121" s="46"/>
      <c r="CJ1121" s="46"/>
      <c r="CK1121" s="46"/>
      <c r="CL1121" s="46"/>
      <c r="CM1121" s="46"/>
      <c r="CN1121" s="46"/>
      <c r="CO1121" s="46"/>
      <c r="CP1121" s="46"/>
      <c r="CQ1121" s="46"/>
      <c r="CR1121" s="46"/>
      <c r="CS1121" s="46"/>
      <c r="CT1121" s="46"/>
      <c r="CU1121" s="46"/>
      <c r="CV1121" s="46"/>
      <c r="CW1121" s="46"/>
      <c r="CX1121" s="46"/>
      <c r="CY1121" s="46"/>
      <c r="CZ1121" s="46"/>
      <c r="DA1121" s="46"/>
      <c r="DB1121" s="46"/>
      <c r="DC1121" s="46"/>
      <c r="DD1121" s="46"/>
      <c r="DE1121" s="46"/>
      <c r="DF1121" s="46"/>
      <c r="DG1121" s="46"/>
      <c r="DH1121" s="46"/>
      <c r="DI1121" s="46"/>
      <c r="DJ1121" s="46"/>
      <c r="DK1121" s="46"/>
      <c r="DL1121" s="46"/>
      <c r="DM1121" s="46"/>
      <c r="DN1121" s="46"/>
      <c r="DO1121" s="46"/>
      <c r="DP1121" s="46"/>
      <c r="DQ1121" s="46"/>
      <c r="DR1121" s="46"/>
      <c r="DS1121" s="46"/>
      <c r="DT1121" s="46"/>
      <c r="DU1121" s="46"/>
      <c r="DV1121" s="46"/>
      <c r="DW1121" s="46"/>
      <c r="DX1121" s="46"/>
      <c r="DY1121" s="46"/>
      <c r="DZ1121" s="46"/>
      <c r="EA1121" s="46"/>
      <c r="EB1121" s="46"/>
      <c r="EC1121" s="46"/>
      <c r="ED1121" s="46"/>
      <c r="EE1121" s="46"/>
      <c r="EF1121" s="46"/>
      <c r="EG1121" s="46"/>
      <c r="EH1121" s="46"/>
      <c r="EI1121" s="46"/>
      <c r="EJ1121" s="46"/>
      <c r="EK1121" s="46"/>
      <c r="EL1121" s="46"/>
      <c r="EM1121" s="46"/>
      <c r="EN1121" s="46"/>
      <c r="EO1121" s="46"/>
      <c r="EP1121" s="46"/>
      <c r="EQ1121" s="46"/>
      <c r="ER1121" s="46"/>
      <c r="ES1121" s="46"/>
      <c r="ET1121" s="46"/>
      <c r="EU1121" s="46"/>
      <c r="EV1121" s="46"/>
      <c r="EW1121" s="46"/>
      <c r="EX1121" s="46"/>
      <c r="EY1121" s="46"/>
      <c r="EZ1121" s="46"/>
      <c r="FA1121" s="46"/>
      <c r="FB1121" s="46"/>
      <c r="FC1121" s="46"/>
      <c r="FD1121" s="46"/>
      <c r="FE1121" s="46"/>
      <c r="FF1121" s="46"/>
      <c r="FG1121" s="46"/>
      <c r="FH1121" s="46"/>
      <c r="FI1121" s="46"/>
      <c r="FJ1121" s="46"/>
      <c r="FK1121" s="46"/>
      <c r="FL1121" s="46"/>
      <c r="FM1121" s="46"/>
      <c r="FN1121" s="46"/>
      <c r="FO1121" s="46"/>
      <c r="FP1121" s="46"/>
      <c r="FQ1121" s="46"/>
      <c r="FR1121" s="46"/>
      <c r="FS1121" s="46"/>
      <c r="FT1121" s="46"/>
      <c r="FU1121" s="46"/>
      <c r="FV1121" s="46"/>
      <c r="FW1121" s="46"/>
      <c r="FX1121" s="46"/>
      <c r="FY1121" s="46"/>
      <c r="FZ1121" s="46"/>
      <c r="GA1121" s="46"/>
      <c r="GB1121" s="46"/>
      <c r="GC1121" s="46"/>
      <c r="GD1121" s="46"/>
      <c r="GE1121" s="46"/>
      <c r="GF1121" s="46"/>
      <c r="GG1121" s="46"/>
      <c r="GH1121" s="46"/>
      <c r="GI1121" s="46"/>
      <c r="GJ1121" s="46"/>
      <c r="GK1121" s="46"/>
      <c r="GL1121" s="46"/>
      <c r="GM1121" s="46"/>
      <c r="GN1121" s="46"/>
      <c r="GO1121" s="46"/>
      <c r="GP1121" s="46"/>
      <c r="GQ1121" s="46"/>
      <c r="GR1121" s="46"/>
      <c r="GS1121" s="46"/>
      <c r="GT1121" s="46"/>
      <c r="GU1121" s="46"/>
      <c r="GV1121" s="46"/>
      <c r="GW1121" s="46"/>
      <c r="GX1121" s="46"/>
      <c r="GY1121" s="46"/>
      <c r="GZ1121" s="46"/>
      <c r="HA1121" s="46"/>
      <c r="HB1121" s="46"/>
      <c r="HC1121" s="46"/>
      <c r="HD1121" s="46"/>
      <c r="HE1121" s="46"/>
      <c r="HF1121" s="46"/>
      <c r="HG1121" s="46"/>
      <c r="HH1121" s="46"/>
      <c r="HI1121" s="46"/>
      <c r="HJ1121" s="46"/>
      <c r="HK1121" s="46"/>
      <c r="HL1121" s="46"/>
      <c r="HM1121" s="46"/>
      <c r="HN1121" s="46"/>
      <c r="HO1121" s="46"/>
      <c r="HP1121" s="46"/>
      <c r="HQ1121" s="46"/>
      <c r="HR1121" s="46"/>
      <c r="HS1121" s="46"/>
      <c r="HT1121" s="46"/>
      <c r="HU1121" s="46"/>
      <c r="HV1121" s="46"/>
      <c r="HW1121" s="46"/>
      <c r="HX1121" s="46"/>
      <c r="HY1121" s="46"/>
      <c r="HZ1121" s="46"/>
      <c r="IA1121" s="46"/>
      <c r="IB1121" s="46"/>
      <c r="IC1121" s="46"/>
      <c r="ID1121" s="46"/>
      <c r="IE1121" s="46"/>
      <c r="IF1121" s="46"/>
      <c r="IG1121" s="46"/>
      <c r="IH1121" s="46"/>
      <c r="II1121" s="46"/>
      <c r="IJ1121" s="46"/>
      <c r="IK1121" s="46"/>
      <c r="IL1121" s="46"/>
      <c r="IM1121" s="46"/>
      <c r="IN1121" s="46"/>
      <c r="IO1121" s="46"/>
      <c r="IP1121" s="46"/>
      <c r="IQ1121" s="46"/>
      <c r="IR1121" s="46"/>
      <c r="IS1121" s="46"/>
      <c r="IT1121" s="46"/>
      <c r="IU1121" s="46"/>
      <c r="IV1121" s="46"/>
      <c r="IW1121" s="46"/>
      <c r="IX1121" s="46"/>
      <c r="IY1121" s="46"/>
      <c r="IZ1121" s="46"/>
      <c r="JA1121" s="46"/>
      <c r="JB1121" s="46"/>
      <c r="JC1121" s="46"/>
      <c r="JD1121" s="46"/>
      <c r="JE1121" s="46"/>
    </row>
    <row r="1122" spans="1:265" s="7" customFormat="1" ht="15" customHeight="1" thickBot="1" x14ac:dyDescent="0.25">
      <c r="A1122" s="790"/>
      <c r="B1122" s="73" t="s">
        <v>461</v>
      </c>
      <c r="C1122" s="113"/>
      <c r="D1122" s="892" t="s">
        <v>486</v>
      </c>
      <c r="E1122" s="900"/>
      <c r="F1122" s="472"/>
      <c r="G1122" s="473"/>
      <c r="H1122" s="186" t="s">
        <v>509</v>
      </c>
      <c r="I1122" s="186" t="s">
        <v>515</v>
      </c>
      <c r="J1122" s="1756" t="s">
        <v>1424</v>
      </c>
      <c r="K1122" s="212" t="s">
        <v>1506</v>
      </c>
      <c r="L1122" s="229"/>
      <c r="M1122" s="397"/>
      <c r="N1122" s="397"/>
      <c r="O1122" s="229"/>
      <c r="P1122" s="2159">
        <f t="shared" si="95"/>
        <v>0</v>
      </c>
      <c r="Q1122" s="297"/>
      <c r="R1122" s="298"/>
      <c r="S1122" s="298">
        <v>2</v>
      </c>
      <c r="T1122" s="298"/>
      <c r="U1122" s="298"/>
      <c r="V1122" s="298"/>
      <c r="W1122" s="299"/>
      <c r="X1122" s="274"/>
      <c r="Y1122" s="274"/>
      <c r="Z1122" s="63"/>
      <c r="AA1122" s="46"/>
      <c r="AB1122" s="46"/>
      <c r="AC1122" s="46" t="str">
        <f t="shared" si="99"/>
        <v/>
      </c>
      <c r="AD1122" s="46"/>
      <c r="AE1122" s="46"/>
      <c r="AF1122" s="2111">
        <f t="shared" si="96"/>
        <v>0</v>
      </c>
      <c r="AG1122" s="2111">
        <f t="shared" si="97"/>
        <v>2</v>
      </c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  <c r="BP1122" s="46"/>
      <c r="BQ1122" s="46"/>
      <c r="BR1122" s="46"/>
      <c r="BS1122" s="46"/>
      <c r="BT1122" s="46"/>
      <c r="BU1122" s="46"/>
      <c r="BV1122" s="46"/>
      <c r="BW1122" s="46"/>
      <c r="BX1122" s="46"/>
      <c r="BY1122" s="46"/>
      <c r="BZ1122" s="46"/>
      <c r="CA1122" s="46"/>
      <c r="CB1122" s="46"/>
      <c r="CC1122" s="46"/>
      <c r="CD1122" s="46"/>
      <c r="CE1122" s="46"/>
      <c r="CF1122" s="46"/>
      <c r="CG1122" s="46"/>
      <c r="CH1122" s="46"/>
      <c r="CI1122" s="46"/>
      <c r="CJ1122" s="46"/>
      <c r="CK1122" s="46"/>
      <c r="CL1122" s="46"/>
      <c r="CM1122" s="46"/>
      <c r="CN1122" s="46"/>
      <c r="CO1122" s="46"/>
      <c r="CP1122" s="46"/>
      <c r="CQ1122" s="46"/>
      <c r="CR1122" s="46"/>
      <c r="CS1122" s="46"/>
      <c r="CT1122" s="46"/>
      <c r="CU1122" s="46"/>
      <c r="CV1122" s="46"/>
      <c r="CW1122" s="46"/>
      <c r="CX1122" s="46"/>
      <c r="CY1122" s="46"/>
      <c r="CZ1122" s="46"/>
      <c r="DA1122" s="46"/>
      <c r="DB1122" s="46"/>
      <c r="DC1122" s="46"/>
      <c r="DD1122" s="46"/>
      <c r="DE1122" s="46"/>
      <c r="DF1122" s="46"/>
      <c r="DG1122" s="46"/>
      <c r="DH1122" s="46"/>
      <c r="DI1122" s="46"/>
      <c r="DJ1122" s="46"/>
      <c r="DK1122" s="46"/>
      <c r="DL1122" s="46"/>
      <c r="DM1122" s="46"/>
      <c r="DN1122" s="46"/>
      <c r="DO1122" s="46"/>
      <c r="DP1122" s="46"/>
      <c r="DQ1122" s="46"/>
      <c r="DR1122" s="46"/>
      <c r="DS1122" s="46"/>
      <c r="DT1122" s="46"/>
      <c r="DU1122" s="46"/>
      <c r="DV1122" s="46"/>
      <c r="DW1122" s="46"/>
      <c r="DX1122" s="46"/>
      <c r="DY1122" s="46"/>
      <c r="DZ1122" s="46"/>
      <c r="EA1122" s="46"/>
      <c r="EB1122" s="46"/>
      <c r="EC1122" s="46"/>
      <c r="ED1122" s="46"/>
      <c r="EE1122" s="46"/>
      <c r="EF1122" s="46"/>
      <c r="EG1122" s="46"/>
      <c r="EH1122" s="46"/>
      <c r="EI1122" s="46"/>
      <c r="EJ1122" s="46"/>
      <c r="EK1122" s="46"/>
      <c r="EL1122" s="46"/>
      <c r="EM1122" s="46"/>
      <c r="EN1122" s="46"/>
      <c r="EO1122" s="46"/>
      <c r="EP1122" s="46"/>
      <c r="EQ1122" s="46"/>
      <c r="ER1122" s="46"/>
      <c r="ES1122" s="46"/>
      <c r="ET1122" s="46"/>
      <c r="EU1122" s="46"/>
      <c r="EV1122" s="46"/>
      <c r="EW1122" s="46"/>
      <c r="EX1122" s="46"/>
      <c r="EY1122" s="46"/>
      <c r="EZ1122" s="46"/>
      <c r="FA1122" s="46"/>
      <c r="FB1122" s="46"/>
      <c r="FC1122" s="46"/>
      <c r="FD1122" s="46"/>
      <c r="FE1122" s="46"/>
      <c r="FF1122" s="46"/>
      <c r="FG1122" s="46"/>
      <c r="FH1122" s="46"/>
      <c r="FI1122" s="46"/>
      <c r="FJ1122" s="46"/>
      <c r="FK1122" s="46"/>
      <c r="FL1122" s="46"/>
      <c r="FM1122" s="46"/>
      <c r="FN1122" s="46"/>
      <c r="FO1122" s="46"/>
      <c r="FP1122" s="46"/>
      <c r="FQ1122" s="46"/>
      <c r="FR1122" s="46"/>
      <c r="FS1122" s="46"/>
      <c r="FT1122" s="46"/>
      <c r="FU1122" s="46"/>
      <c r="FV1122" s="46"/>
      <c r="FW1122" s="46"/>
      <c r="FX1122" s="46"/>
      <c r="FY1122" s="46"/>
      <c r="FZ1122" s="46"/>
      <c r="GA1122" s="46"/>
      <c r="GB1122" s="46"/>
      <c r="GC1122" s="46"/>
      <c r="GD1122" s="46"/>
      <c r="GE1122" s="46"/>
      <c r="GF1122" s="46"/>
      <c r="GG1122" s="46"/>
      <c r="GH1122" s="46"/>
      <c r="GI1122" s="46"/>
      <c r="GJ1122" s="46"/>
      <c r="GK1122" s="46"/>
      <c r="GL1122" s="46"/>
      <c r="GM1122" s="46"/>
      <c r="GN1122" s="46"/>
      <c r="GO1122" s="46"/>
      <c r="GP1122" s="46"/>
      <c r="GQ1122" s="46"/>
      <c r="GR1122" s="46"/>
      <c r="GS1122" s="46"/>
      <c r="GT1122" s="46"/>
      <c r="GU1122" s="46"/>
      <c r="GV1122" s="46"/>
      <c r="GW1122" s="46"/>
      <c r="GX1122" s="46"/>
      <c r="GY1122" s="46"/>
      <c r="GZ1122" s="46"/>
      <c r="HA1122" s="46"/>
      <c r="HB1122" s="46"/>
      <c r="HC1122" s="46"/>
      <c r="HD1122" s="46"/>
      <c r="HE1122" s="46"/>
      <c r="HF1122" s="46"/>
      <c r="HG1122" s="46"/>
      <c r="HH1122" s="46"/>
      <c r="HI1122" s="46"/>
      <c r="HJ1122" s="46"/>
      <c r="HK1122" s="46"/>
      <c r="HL1122" s="46"/>
      <c r="HM1122" s="46"/>
      <c r="HN1122" s="46"/>
      <c r="HO1122" s="46"/>
      <c r="HP1122" s="46"/>
      <c r="HQ1122" s="46"/>
      <c r="HR1122" s="46"/>
      <c r="HS1122" s="46"/>
      <c r="HT1122" s="46"/>
      <c r="HU1122" s="46"/>
      <c r="HV1122" s="46"/>
      <c r="HW1122" s="46"/>
      <c r="HX1122" s="46"/>
      <c r="HY1122" s="46"/>
      <c r="HZ1122" s="46"/>
      <c r="IA1122" s="46"/>
      <c r="IB1122" s="46"/>
      <c r="IC1122" s="46"/>
      <c r="ID1122" s="46"/>
      <c r="IE1122" s="46"/>
      <c r="IF1122" s="46"/>
      <c r="IG1122" s="46"/>
      <c r="IH1122" s="46"/>
      <c r="II1122" s="46"/>
      <c r="IJ1122" s="46"/>
      <c r="IK1122" s="46"/>
      <c r="IL1122" s="46"/>
      <c r="IM1122" s="46"/>
      <c r="IN1122" s="46"/>
      <c r="IO1122" s="46"/>
      <c r="IP1122" s="46"/>
      <c r="IQ1122" s="46"/>
      <c r="IR1122" s="46"/>
      <c r="IS1122" s="46"/>
      <c r="IT1122" s="46"/>
      <c r="IU1122" s="46"/>
      <c r="IV1122" s="46"/>
      <c r="IW1122" s="46"/>
      <c r="IX1122" s="46"/>
      <c r="IY1122" s="46"/>
      <c r="IZ1122" s="46"/>
      <c r="JA1122" s="46"/>
      <c r="JB1122" s="46"/>
      <c r="JC1122" s="46"/>
      <c r="JD1122" s="46"/>
      <c r="JE1122" s="46"/>
    </row>
    <row r="1123" spans="1:265" s="788" customFormat="1" ht="15" customHeight="1" thickBot="1" x14ac:dyDescent="0.25">
      <c r="A1123" s="790"/>
      <c r="B1123" s="73" t="s">
        <v>461</v>
      </c>
      <c r="C1123" s="113"/>
      <c r="D1123" s="892" t="s">
        <v>486</v>
      </c>
      <c r="E1123" s="900"/>
      <c r="F1123" s="472"/>
      <c r="G1123" s="473"/>
      <c r="H1123" s="186" t="s">
        <v>509</v>
      </c>
      <c r="I1123" s="186" t="s">
        <v>515</v>
      </c>
      <c r="J1123" s="1756" t="s">
        <v>1424</v>
      </c>
      <c r="K1123" s="212" t="s">
        <v>1505</v>
      </c>
      <c r="L1123" s="229"/>
      <c r="M1123" s="397"/>
      <c r="N1123" s="397"/>
      <c r="O1123" s="229"/>
      <c r="P1123" s="2159">
        <f t="shared" si="95"/>
        <v>0</v>
      </c>
      <c r="Q1123" s="297"/>
      <c r="R1123" s="298"/>
      <c r="S1123" s="298">
        <v>4</v>
      </c>
      <c r="T1123" s="298"/>
      <c r="U1123" s="298"/>
      <c r="V1123" s="298"/>
      <c r="W1123" s="299"/>
      <c r="X1123" s="790"/>
      <c r="Y1123" s="790"/>
      <c r="Z1123" s="63"/>
      <c r="AA1123" s="789"/>
      <c r="AB1123" s="789"/>
      <c r="AC1123" s="789" t="str">
        <f t="shared" si="99"/>
        <v/>
      </c>
      <c r="AD1123" s="789"/>
      <c r="AE1123" s="789"/>
      <c r="AF1123" s="2111">
        <f t="shared" si="96"/>
        <v>0</v>
      </c>
      <c r="AG1123" s="2111">
        <f t="shared" si="97"/>
        <v>4</v>
      </c>
      <c r="AH1123" s="789"/>
      <c r="AI1123" s="789"/>
      <c r="AJ1123" s="789"/>
      <c r="AK1123" s="789"/>
      <c r="AL1123" s="789"/>
      <c r="AM1123" s="789"/>
      <c r="AN1123" s="789"/>
      <c r="AO1123" s="789"/>
      <c r="AP1123" s="789"/>
      <c r="AQ1123" s="789"/>
      <c r="AR1123" s="789"/>
      <c r="AS1123" s="789"/>
      <c r="AT1123" s="789"/>
      <c r="AU1123" s="789"/>
      <c r="AV1123" s="789"/>
      <c r="AW1123" s="789"/>
      <c r="AX1123" s="789"/>
      <c r="AY1123" s="789"/>
      <c r="AZ1123" s="789"/>
      <c r="BA1123" s="789"/>
      <c r="BB1123" s="789"/>
      <c r="BC1123" s="789"/>
      <c r="BD1123" s="789"/>
      <c r="BE1123" s="789"/>
      <c r="BF1123" s="789"/>
      <c r="BG1123" s="789"/>
      <c r="BH1123" s="789"/>
      <c r="BI1123" s="789"/>
      <c r="BJ1123" s="789"/>
      <c r="BK1123" s="789"/>
      <c r="BL1123" s="789"/>
      <c r="BM1123" s="789"/>
      <c r="BN1123" s="789"/>
      <c r="BO1123" s="789"/>
      <c r="BP1123" s="789"/>
      <c r="BQ1123" s="789"/>
      <c r="BR1123" s="789"/>
      <c r="BS1123" s="789"/>
      <c r="BT1123" s="789"/>
      <c r="BU1123" s="789"/>
      <c r="BV1123" s="789"/>
      <c r="BW1123" s="789"/>
      <c r="BX1123" s="789"/>
      <c r="BY1123" s="789"/>
      <c r="BZ1123" s="789"/>
      <c r="CA1123" s="789"/>
      <c r="CB1123" s="789"/>
      <c r="CC1123" s="789"/>
      <c r="CD1123" s="789"/>
      <c r="CE1123" s="789"/>
      <c r="CF1123" s="789"/>
      <c r="CG1123" s="789"/>
      <c r="CH1123" s="789"/>
      <c r="CI1123" s="789"/>
      <c r="CJ1123" s="789"/>
      <c r="CK1123" s="789"/>
      <c r="CL1123" s="789"/>
      <c r="CM1123" s="789"/>
      <c r="CN1123" s="789"/>
      <c r="CO1123" s="789"/>
      <c r="CP1123" s="789"/>
      <c r="CQ1123" s="789"/>
      <c r="CR1123" s="789"/>
      <c r="CS1123" s="789"/>
      <c r="CT1123" s="789"/>
      <c r="CU1123" s="789"/>
      <c r="CV1123" s="789"/>
      <c r="CW1123" s="789"/>
      <c r="CX1123" s="789"/>
      <c r="CY1123" s="789"/>
      <c r="CZ1123" s="789"/>
      <c r="DA1123" s="789"/>
      <c r="DB1123" s="789"/>
      <c r="DC1123" s="789"/>
      <c r="DD1123" s="789"/>
      <c r="DE1123" s="789"/>
      <c r="DF1123" s="789"/>
      <c r="DG1123" s="789"/>
      <c r="DH1123" s="789"/>
      <c r="DI1123" s="789"/>
      <c r="DJ1123" s="789"/>
      <c r="DK1123" s="789"/>
      <c r="DL1123" s="789"/>
      <c r="DM1123" s="789"/>
      <c r="DN1123" s="789"/>
      <c r="DO1123" s="789"/>
      <c r="DP1123" s="789"/>
      <c r="DQ1123" s="789"/>
      <c r="DR1123" s="789"/>
      <c r="DS1123" s="789"/>
      <c r="DT1123" s="789"/>
      <c r="DU1123" s="789"/>
      <c r="DV1123" s="789"/>
      <c r="DW1123" s="789"/>
      <c r="DX1123" s="789"/>
      <c r="DY1123" s="789"/>
      <c r="DZ1123" s="789"/>
      <c r="EA1123" s="789"/>
      <c r="EB1123" s="789"/>
      <c r="EC1123" s="789"/>
      <c r="ED1123" s="789"/>
      <c r="EE1123" s="789"/>
      <c r="EF1123" s="789"/>
      <c r="EG1123" s="789"/>
      <c r="EH1123" s="789"/>
      <c r="EI1123" s="789"/>
      <c r="EJ1123" s="789"/>
      <c r="EK1123" s="789"/>
      <c r="EL1123" s="789"/>
      <c r="EM1123" s="789"/>
      <c r="EN1123" s="789"/>
      <c r="EO1123" s="789"/>
      <c r="EP1123" s="789"/>
      <c r="EQ1123" s="789"/>
      <c r="ER1123" s="789"/>
      <c r="ES1123" s="789"/>
      <c r="ET1123" s="789"/>
      <c r="EU1123" s="789"/>
      <c r="EV1123" s="789"/>
      <c r="EW1123" s="789"/>
      <c r="EX1123" s="789"/>
      <c r="EY1123" s="789"/>
      <c r="EZ1123" s="789"/>
      <c r="FA1123" s="789"/>
      <c r="FB1123" s="789"/>
      <c r="FC1123" s="789"/>
      <c r="FD1123" s="789"/>
      <c r="FE1123" s="789"/>
      <c r="FF1123" s="789"/>
      <c r="FG1123" s="789"/>
      <c r="FH1123" s="789"/>
      <c r="FI1123" s="789"/>
      <c r="FJ1123" s="789"/>
      <c r="FK1123" s="789"/>
      <c r="FL1123" s="789"/>
      <c r="FM1123" s="789"/>
      <c r="FN1123" s="789"/>
      <c r="FO1123" s="789"/>
      <c r="FP1123" s="789"/>
      <c r="FQ1123" s="789"/>
      <c r="FR1123" s="789"/>
      <c r="FS1123" s="789"/>
      <c r="FT1123" s="789"/>
      <c r="FU1123" s="789"/>
      <c r="FV1123" s="789"/>
      <c r="FW1123" s="789"/>
      <c r="FX1123" s="789"/>
      <c r="FY1123" s="789"/>
      <c r="FZ1123" s="789"/>
      <c r="GA1123" s="789"/>
      <c r="GB1123" s="789"/>
      <c r="GC1123" s="789"/>
      <c r="GD1123" s="789"/>
      <c r="GE1123" s="789"/>
      <c r="GF1123" s="789"/>
      <c r="GG1123" s="789"/>
      <c r="GH1123" s="789"/>
      <c r="GI1123" s="789"/>
      <c r="GJ1123" s="789"/>
      <c r="GK1123" s="789"/>
      <c r="GL1123" s="789"/>
      <c r="GM1123" s="789"/>
      <c r="GN1123" s="789"/>
      <c r="GO1123" s="789"/>
      <c r="GP1123" s="789"/>
      <c r="GQ1123" s="789"/>
      <c r="GR1123" s="789"/>
      <c r="GS1123" s="789"/>
      <c r="GT1123" s="789"/>
      <c r="GU1123" s="789"/>
      <c r="GV1123" s="789"/>
      <c r="GW1123" s="789"/>
      <c r="GX1123" s="789"/>
      <c r="GY1123" s="789"/>
      <c r="GZ1123" s="789"/>
      <c r="HA1123" s="789"/>
      <c r="HB1123" s="789"/>
      <c r="HC1123" s="789"/>
      <c r="HD1123" s="789"/>
      <c r="HE1123" s="789"/>
      <c r="HF1123" s="789"/>
      <c r="HG1123" s="789"/>
      <c r="HH1123" s="789"/>
      <c r="HI1123" s="789"/>
      <c r="HJ1123" s="789"/>
      <c r="HK1123" s="789"/>
      <c r="HL1123" s="789"/>
      <c r="HM1123" s="789"/>
      <c r="HN1123" s="789"/>
      <c r="HO1123" s="789"/>
      <c r="HP1123" s="789"/>
      <c r="HQ1123" s="789"/>
      <c r="HR1123" s="789"/>
      <c r="HS1123" s="789"/>
      <c r="HT1123" s="789"/>
      <c r="HU1123" s="789"/>
      <c r="HV1123" s="789"/>
      <c r="HW1123" s="789"/>
      <c r="HX1123" s="789"/>
      <c r="HY1123" s="789"/>
      <c r="HZ1123" s="789"/>
      <c r="IA1123" s="789"/>
      <c r="IB1123" s="789"/>
      <c r="IC1123" s="789"/>
      <c r="ID1123" s="789"/>
      <c r="IE1123" s="789"/>
      <c r="IF1123" s="789"/>
      <c r="IG1123" s="789"/>
      <c r="IH1123" s="789"/>
      <c r="II1123" s="789"/>
      <c r="IJ1123" s="789"/>
      <c r="IK1123" s="789"/>
      <c r="IL1123" s="789"/>
      <c r="IM1123" s="789"/>
      <c r="IN1123" s="789"/>
      <c r="IO1123" s="789"/>
      <c r="IP1123" s="789"/>
      <c r="IQ1123" s="789"/>
      <c r="IR1123" s="789"/>
      <c r="IS1123" s="789"/>
      <c r="IT1123" s="789"/>
      <c r="IU1123" s="789"/>
      <c r="IV1123" s="789"/>
      <c r="IW1123" s="789"/>
      <c r="IX1123" s="789"/>
      <c r="IY1123" s="789"/>
      <c r="IZ1123" s="789"/>
      <c r="JA1123" s="789"/>
      <c r="JB1123" s="789"/>
      <c r="JC1123" s="789"/>
      <c r="JD1123" s="789"/>
      <c r="JE1123" s="789"/>
    </row>
    <row r="1124" spans="1:265" s="7" customFormat="1" ht="15" customHeight="1" thickBot="1" x14ac:dyDescent="0.25">
      <c r="A1124" s="790"/>
      <c r="B1124" s="73" t="s">
        <v>461</v>
      </c>
      <c r="C1124" s="113"/>
      <c r="D1124" s="892" t="s">
        <v>486</v>
      </c>
      <c r="E1124" s="900"/>
      <c r="F1124" s="472"/>
      <c r="G1124" s="473"/>
      <c r="H1124" s="186" t="s">
        <v>509</v>
      </c>
      <c r="I1124" s="186" t="s">
        <v>515</v>
      </c>
      <c r="J1124" s="1795" t="s">
        <v>95</v>
      </c>
      <c r="K1124" s="221" t="s">
        <v>1712</v>
      </c>
      <c r="L1124" s="229"/>
      <c r="M1124" s="397"/>
      <c r="N1124" s="397"/>
      <c r="O1124" s="229"/>
      <c r="P1124" s="2159">
        <f t="shared" si="95"/>
        <v>0</v>
      </c>
      <c r="Q1124" s="297"/>
      <c r="R1124" s="298"/>
      <c r="S1124" s="298"/>
      <c r="T1124" s="298"/>
      <c r="U1124" s="298">
        <v>3</v>
      </c>
      <c r="V1124" s="298"/>
      <c r="W1124" s="299"/>
      <c r="X1124" s="274"/>
      <c r="Y1124" s="274"/>
      <c r="Z1124" s="63"/>
      <c r="AA1124" s="46"/>
      <c r="AB1124" s="46"/>
      <c r="AC1124" s="46" t="str">
        <f t="shared" si="99"/>
        <v/>
      </c>
      <c r="AD1124" s="46"/>
      <c r="AE1124" s="46"/>
      <c r="AF1124" s="2111">
        <f t="shared" si="96"/>
        <v>0</v>
      </c>
      <c r="AG1124" s="2111">
        <f t="shared" si="97"/>
        <v>0</v>
      </c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  <c r="BP1124" s="46"/>
      <c r="BQ1124" s="46"/>
      <c r="BR1124" s="46"/>
      <c r="BS1124" s="46"/>
      <c r="BT1124" s="46"/>
      <c r="BU1124" s="46"/>
      <c r="BV1124" s="46"/>
      <c r="BW1124" s="46"/>
      <c r="BX1124" s="46"/>
      <c r="BY1124" s="46"/>
      <c r="BZ1124" s="46"/>
      <c r="CA1124" s="46"/>
      <c r="CB1124" s="46"/>
      <c r="CC1124" s="46"/>
      <c r="CD1124" s="46"/>
      <c r="CE1124" s="46"/>
      <c r="CF1124" s="46"/>
      <c r="CG1124" s="46"/>
      <c r="CH1124" s="46"/>
      <c r="CI1124" s="46"/>
      <c r="CJ1124" s="46"/>
      <c r="CK1124" s="46"/>
      <c r="CL1124" s="46"/>
      <c r="CM1124" s="46"/>
      <c r="CN1124" s="46"/>
      <c r="CO1124" s="46"/>
      <c r="CP1124" s="46"/>
      <c r="CQ1124" s="46"/>
      <c r="CR1124" s="46"/>
      <c r="CS1124" s="46"/>
      <c r="CT1124" s="46"/>
      <c r="CU1124" s="46"/>
      <c r="CV1124" s="46"/>
      <c r="CW1124" s="46"/>
      <c r="CX1124" s="46"/>
      <c r="CY1124" s="46"/>
      <c r="CZ1124" s="46"/>
      <c r="DA1124" s="46"/>
      <c r="DB1124" s="46"/>
      <c r="DC1124" s="46"/>
      <c r="DD1124" s="46"/>
      <c r="DE1124" s="46"/>
      <c r="DF1124" s="46"/>
      <c r="DG1124" s="46"/>
      <c r="DH1124" s="46"/>
      <c r="DI1124" s="46"/>
      <c r="DJ1124" s="46"/>
      <c r="DK1124" s="46"/>
      <c r="DL1124" s="46"/>
      <c r="DM1124" s="46"/>
      <c r="DN1124" s="46"/>
      <c r="DO1124" s="46"/>
      <c r="DP1124" s="46"/>
      <c r="DQ1124" s="46"/>
      <c r="DR1124" s="46"/>
      <c r="DS1124" s="46"/>
      <c r="DT1124" s="46"/>
      <c r="DU1124" s="46"/>
      <c r="DV1124" s="46"/>
      <c r="DW1124" s="46"/>
      <c r="DX1124" s="46"/>
      <c r="DY1124" s="46"/>
      <c r="DZ1124" s="46"/>
      <c r="EA1124" s="46"/>
      <c r="EB1124" s="46"/>
      <c r="EC1124" s="46"/>
      <c r="ED1124" s="46"/>
      <c r="EE1124" s="46"/>
      <c r="EF1124" s="46"/>
      <c r="EG1124" s="46"/>
      <c r="EH1124" s="46"/>
      <c r="EI1124" s="46"/>
      <c r="EJ1124" s="46"/>
      <c r="EK1124" s="46"/>
      <c r="EL1124" s="46"/>
      <c r="EM1124" s="46"/>
      <c r="EN1124" s="46"/>
      <c r="EO1124" s="46"/>
      <c r="EP1124" s="46"/>
      <c r="EQ1124" s="46"/>
      <c r="ER1124" s="46"/>
      <c r="ES1124" s="46"/>
      <c r="ET1124" s="46"/>
      <c r="EU1124" s="46"/>
      <c r="EV1124" s="46"/>
      <c r="EW1124" s="46"/>
      <c r="EX1124" s="46"/>
      <c r="EY1124" s="46"/>
      <c r="EZ1124" s="46"/>
      <c r="FA1124" s="46"/>
      <c r="FB1124" s="46"/>
      <c r="FC1124" s="46"/>
      <c r="FD1124" s="46"/>
      <c r="FE1124" s="46"/>
      <c r="FF1124" s="46"/>
      <c r="FG1124" s="46"/>
      <c r="FH1124" s="46"/>
      <c r="FI1124" s="46"/>
      <c r="FJ1124" s="46"/>
      <c r="FK1124" s="46"/>
      <c r="FL1124" s="46"/>
      <c r="FM1124" s="46"/>
      <c r="FN1124" s="46"/>
      <c r="FO1124" s="46"/>
      <c r="FP1124" s="46"/>
      <c r="FQ1124" s="46"/>
      <c r="FR1124" s="46"/>
      <c r="FS1124" s="46"/>
      <c r="FT1124" s="46"/>
      <c r="FU1124" s="46"/>
      <c r="FV1124" s="46"/>
      <c r="FW1124" s="46"/>
      <c r="FX1124" s="46"/>
      <c r="FY1124" s="46"/>
      <c r="FZ1124" s="46"/>
      <c r="GA1124" s="46"/>
      <c r="GB1124" s="46"/>
      <c r="GC1124" s="46"/>
      <c r="GD1124" s="46"/>
      <c r="GE1124" s="46"/>
      <c r="GF1124" s="46"/>
      <c r="GG1124" s="46"/>
      <c r="GH1124" s="46"/>
      <c r="GI1124" s="46"/>
      <c r="GJ1124" s="46"/>
      <c r="GK1124" s="46"/>
      <c r="GL1124" s="46"/>
      <c r="GM1124" s="46"/>
      <c r="GN1124" s="46"/>
      <c r="GO1124" s="46"/>
      <c r="GP1124" s="46"/>
      <c r="GQ1124" s="46"/>
      <c r="GR1124" s="46"/>
      <c r="GS1124" s="46"/>
      <c r="GT1124" s="46"/>
      <c r="GU1124" s="46"/>
      <c r="GV1124" s="46"/>
      <c r="GW1124" s="46"/>
      <c r="GX1124" s="46"/>
      <c r="GY1124" s="46"/>
      <c r="GZ1124" s="46"/>
      <c r="HA1124" s="46"/>
      <c r="HB1124" s="46"/>
      <c r="HC1124" s="46"/>
      <c r="HD1124" s="46"/>
      <c r="HE1124" s="46"/>
      <c r="HF1124" s="46"/>
      <c r="HG1124" s="46"/>
      <c r="HH1124" s="46"/>
      <c r="HI1124" s="46"/>
      <c r="HJ1124" s="46"/>
      <c r="HK1124" s="46"/>
      <c r="HL1124" s="46"/>
      <c r="HM1124" s="46"/>
      <c r="HN1124" s="46"/>
      <c r="HO1124" s="46"/>
      <c r="HP1124" s="46"/>
      <c r="HQ1124" s="46"/>
      <c r="HR1124" s="46"/>
      <c r="HS1124" s="46"/>
      <c r="HT1124" s="46"/>
      <c r="HU1124" s="46"/>
      <c r="HV1124" s="46"/>
      <c r="HW1124" s="46"/>
      <c r="HX1124" s="46"/>
      <c r="HY1124" s="46"/>
      <c r="HZ1124" s="46"/>
      <c r="IA1124" s="46"/>
      <c r="IB1124" s="46"/>
      <c r="IC1124" s="46"/>
      <c r="ID1124" s="46"/>
      <c r="IE1124" s="46"/>
      <c r="IF1124" s="46"/>
      <c r="IG1124" s="46"/>
      <c r="IH1124" s="46"/>
      <c r="II1124" s="46"/>
      <c r="IJ1124" s="46"/>
      <c r="IK1124" s="46"/>
      <c r="IL1124" s="46"/>
      <c r="IM1124" s="46"/>
      <c r="IN1124" s="46"/>
      <c r="IO1124" s="46"/>
      <c r="IP1124" s="46"/>
      <c r="IQ1124" s="46"/>
      <c r="IR1124" s="46"/>
      <c r="IS1124" s="46"/>
      <c r="IT1124" s="46"/>
      <c r="IU1124" s="46"/>
      <c r="IV1124" s="46"/>
      <c r="IW1124" s="46"/>
      <c r="IX1124" s="46"/>
      <c r="IY1124" s="46"/>
      <c r="IZ1124" s="46"/>
      <c r="JA1124" s="46"/>
      <c r="JB1124" s="46"/>
      <c r="JC1124" s="46"/>
      <c r="JD1124" s="46"/>
      <c r="JE1124" s="46"/>
    </row>
    <row r="1125" spans="1:265" s="7" customFormat="1" ht="15" customHeight="1" thickBot="1" x14ac:dyDescent="0.25">
      <c r="A1125" s="275"/>
      <c r="B1125" s="92" t="s">
        <v>461</v>
      </c>
      <c r="C1125" s="115"/>
      <c r="D1125" s="931" t="s">
        <v>486</v>
      </c>
      <c r="E1125" s="904"/>
      <c r="F1125" s="474"/>
      <c r="G1125" s="475"/>
      <c r="H1125" s="411" t="s">
        <v>509</v>
      </c>
      <c r="I1125" s="411" t="s">
        <v>515</v>
      </c>
      <c r="J1125" s="1777" t="s">
        <v>1425</v>
      </c>
      <c r="K1125" s="254" t="s">
        <v>1716</v>
      </c>
      <c r="L1125" s="412"/>
      <c r="M1125" s="530"/>
      <c r="N1125" s="530"/>
      <c r="O1125" s="412"/>
      <c r="P1125" s="2159">
        <f t="shared" si="95"/>
        <v>0</v>
      </c>
      <c r="Q1125" s="313"/>
      <c r="R1125" s="314"/>
      <c r="S1125" s="314"/>
      <c r="T1125" s="314">
        <v>2</v>
      </c>
      <c r="U1125" s="314"/>
      <c r="V1125" s="314"/>
      <c r="W1125" s="315"/>
      <c r="X1125" s="275">
        <f>SUM(Q1118:W1125)</f>
        <v>40</v>
      </c>
      <c r="Y1125" s="275">
        <f>X1125</f>
        <v>40</v>
      </c>
      <c r="Z1125" s="63"/>
      <c r="AA1125" s="46"/>
      <c r="AB1125" s="46"/>
      <c r="AC1125" s="46" t="str">
        <f t="shared" si="99"/>
        <v/>
      </c>
      <c r="AD1125" s="46"/>
      <c r="AE1125" s="46"/>
      <c r="AF1125" s="2111">
        <f t="shared" si="96"/>
        <v>0</v>
      </c>
      <c r="AG1125" s="2111">
        <f t="shared" si="97"/>
        <v>0</v>
      </c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  <c r="BP1125" s="46"/>
      <c r="BQ1125" s="46"/>
      <c r="BR1125" s="46"/>
      <c r="BS1125" s="46"/>
      <c r="BT1125" s="46"/>
      <c r="BU1125" s="46"/>
      <c r="BV1125" s="46"/>
      <c r="BW1125" s="46"/>
      <c r="BX1125" s="46"/>
      <c r="BY1125" s="46"/>
      <c r="BZ1125" s="46"/>
      <c r="CA1125" s="46"/>
      <c r="CB1125" s="46"/>
      <c r="CC1125" s="46"/>
      <c r="CD1125" s="46"/>
      <c r="CE1125" s="46"/>
      <c r="CF1125" s="46"/>
      <c r="CG1125" s="46"/>
      <c r="CH1125" s="46"/>
      <c r="CI1125" s="46"/>
      <c r="CJ1125" s="46"/>
      <c r="CK1125" s="46"/>
      <c r="CL1125" s="46"/>
      <c r="CM1125" s="46"/>
      <c r="CN1125" s="46"/>
      <c r="CO1125" s="46"/>
      <c r="CP1125" s="46"/>
      <c r="CQ1125" s="46"/>
      <c r="CR1125" s="46"/>
      <c r="CS1125" s="46"/>
      <c r="CT1125" s="46"/>
      <c r="CU1125" s="46"/>
      <c r="CV1125" s="46"/>
      <c r="CW1125" s="46"/>
      <c r="CX1125" s="46"/>
      <c r="CY1125" s="46"/>
      <c r="CZ1125" s="46"/>
      <c r="DA1125" s="46"/>
      <c r="DB1125" s="46"/>
      <c r="DC1125" s="46"/>
      <c r="DD1125" s="46"/>
      <c r="DE1125" s="46"/>
      <c r="DF1125" s="46"/>
      <c r="DG1125" s="46"/>
      <c r="DH1125" s="46"/>
      <c r="DI1125" s="46"/>
      <c r="DJ1125" s="46"/>
      <c r="DK1125" s="46"/>
      <c r="DL1125" s="46"/>
      <c r="DM1125" s="46"/>
      <c r="DN1125" s="46"/>
      <c r="DO1125" s="46"/>
      <c r="DP1125" s="46"/>
      <c r="DQ1125" s="46"/>
      <c r="DR1125" s="46"/>
      <c r="DS1125" s="46"/>
      <c r="DT1125" s="46"/>
      <c r="DU1125" s="46"/>
      <c r="DV1125" s="46"/>
      <c r="DW1125" s="46"/>
      <c r="DX1125" s="46"/>
      <c r="DY1125" s="46"/>
      <c r="DZ1125" s="46"/>
      <c r="EA1125" s="46"/>
      <c r="EB1125" s="46"/>
      <c r="EC1125" s="46"/>
      <c r="ED1125" s="46"/>
      <c r="EE1125" s="46"/>
      <c r="EF1125" s="46"/>
      <c r="EG1125" s="46"/>
      <c r="EH1125" s="46"/>
      <c r="EI1125" s="46"/>
      <c r="EJ1125" s="46"/>
      <c r="EK1125" s="46"/>
      <c r="EL1125" s="46"/>
      <c r="EM1125" s="46"/>
      <c r="EN1125" s="46"/>
      <c r="EO1125" s="46"/>
      <c r="EP1125" s="46"/>
      <c r="EQ1125" s="46"/>
      <c r="ER1125" s="46"/>
      <c r="ES1125" s="46"/>
      <c r="ET1125" s="46"/>
      <c r="EU1125" s="46"/>
      <c r="EV1125" s="46"/>
      <c r="EW1125" s="46"/>
      <c r="EX1125" s="46"/>
      <c r="EY1125" s="46"/>
      <c r="EZ1125" s="46"/>
      <c r="FA1125" s="46"/>
      <c r="FB1125" s="46"/>
      <c r="FC1125" s="46"/>
      <c r="FD1125" s="46"/>
      <c r="FE1125" s="46"/>
      <c r="FF1125" s="46"/>
      <c r="FG1125" s="46"/>
      <c r="FH1125" s="46"/>
      <c r="FI1125" s="46"/>
      <c r="FJ1125" s="46"/>
      <c r="FK1125" s="46"/>
      <c r="FL1125" s="46"/>
      <c r="FM1125" s="46"/>
      <c r="FN1125" s="46"/>
      <c r="FO1125" s="46"/>
      <c r="FP1125" s="46"/>
      <c r="FQ1125" s="46"/>
      <c r="FR1125" s="46"/>
      <c r="FS1125" s="46"/>
      <c r="FT1125" s="46"/>
      <c r="FU1125" s="46"/>
      <c r="FV1125" s="46"/>
      <c r="FW1125" s="46"/>
      <c r="FX1125" s="46"/>
      <c r="FY1125" s="46"/>
      <c r="FZ1125" s="46"/>
      <c r="GA1125" s="46"/>
      <c r="GB1125" s="46"/>
      <c r="GC1125" s="46"/>
      <c r="GD1125" s="46"/>
      <c r="GE1125" s="46"/>
      <c r="GF1125" s="46"/>
      <c r="GG1125" s="46"/>
      <c r="GH1125" s="46"/>
      <c r="GI1125" s="46"/>
      <c r="GJ1125" s="46"/>
      <c r="GK1125" s="46"/>
      <c r="GL1125" s="46"/>
      <c r="GM1125" s="46"/>
      <c r="GN1125" s="46"/>
      <c r="GO1125" s="46"/>
      <c r="GP1125" s="46"/>
      <c r="GQ1125" s="46"/>
      <c r="GR1125" s="46"/>
      <c r="GS1125" s="46"/>
      <c r="GT1125" s="46"/>
      <c r="GU1125" s="46"/>
      <c r="GV1125" s="46"/>
      <c r="GW1125" s="46"/>
      <c r="GX1125" s="46"/>
      <c r="GY1125" s="46"/>
      <c r="GZ1125" s="46"/>
      <c r="HA1125" s="46"/>
      <c r="HB1125" s="46"/>
      <c r="HC1125" s="46"/>
      <c r="HD1125" s="46"/>
      <c r="HE1125" s="46"/>
      <c r="HF1125" s="46"/>
      <c r="HG1125" s="46"/>
      <c r="HH1125" s="46"/>
      <c r="HI1125" s="46"/>
      <c r="HJ1125" s="46"/>
      <c r="HK1125" s="46"/>
      <c r="HL1125" s="46"/>
      <c r="HM1125" s="46"/>
      <c r="HN1125" s="46"/>
      <c r="HO1125" s="46"/>
      <c r="HP1125" s="46"/>
      <c r="HQ1125" s="46"/>
      <c r="HR1125" s="46"/>
      <c r="HS1125" s="46"/>
      <c r="HT1125" s="46"/>
      <c r="HU1125" s="46"/>
      <c r="HV1125" s="46"/>
      <c r="HW1125" s="46"/>
      <c r="HX1125" s="46"/>
      <c r="HY1125" s="46"/>
      <c r="HZ1125" s="46"/>
      <c r="IA1125" s="46"/>
      <c r="IB1125" s="46"/>
      <c r="IC1125" s="46"/>
      <c r="ID1125" s="46"/>
      <c r="IE1125" s="46"/>
      <c r="IF1125" s="46"/>
      <c r="IG1125" s="46"/>
      <c r="IH1125" s="46"/>
      <c r="II1125" s="46"/>
      <c r="IJ1125" s="46"/>
      <c r="IK1125" s="46"/>
      <c r="IL1125" s="46"/>
      <c r="IM1125" s="46"/>
      <c r="IN1125" s="46"/>
      <c r="IO1125" s="46"/>
      <c r="IP1125" s="46"/>
      <c r="IQ1125" s="46"/>
      <c r="IR1125" s="46"/>
      <c r="IS1125" s="46"/>
      <c r="IT1125" s="46"/>
      <c r="IU1125" s="46"/>
      <c r="IV1125" s="46"/>
      <c r="IW1125" s="46"/>
      <c r="IX1125" s="46"/>
      <c r="IY1125" s="46"/>
      <c r="IZ1125" s="46"/>
      <c r="JA1125" s="46"/>
      <c r="JB1125" s="46"/>
      <c r="JC1125" s="46"/>
      <c r="JD1125" s="46"/>
      <c r="JE1125" s="46"/>
    </row>
    <row r="1126" spans="1:265" s="7" customFormat="1" ht="15" customHeight="1" thickBot="1" x14ac:dyDescent="0.25">
      <c r="A1126" s="273">
        <f>A1118+1</f>
        <v>118</v>
      </c>
      <c r="B1126" s="630" t="s">
        <v>74</v>
      </c>
      <c r="C1126" s="111" t="s">
        <v>35</v>
      </c>
      <c r="D1126" s="882" t="s">
        <v>75</v>
      </c>
      <c r="E1126" s="861" t="s">
        <v>87</v>
      </c>
      <c r="F1126" s="435" t="s">
        <v>37</v>
      </c>
      <c r="G1126" s="436" t="s">
        <v>25</v>
      </c>
      <c r="H1126" s="202" t="s">
        <v>23</v>
      </c>
      <c r="I1126" s="202" t="s">
        <v>107</v>
      </c>
      <c r="J1126" s="1799" t="s">
        <v>95</v>
      </c>
      <c r="K1126" s="252" t="s">
        <v>1712</v>
      </c>
      <c r="L1126" s="399"/>
      <c r="M1126" s="507"/>
      <c r="N1126" s="507"/>
      <c r="O1126" s="399"/>
      <c r="P1126" s="2159">
        <f t="shared" si="95"/>
        <v>0</v>
      </c>
      <c r="Q1126" s="401"/>
      <c r="R1126" s="402"/>
      <c r="S1126" s="402"/>
      <c r="T1126" s="402"/>
      <c r="U1126" s="402">
        <v>3</v>
      </c>
      <c r="V1126" s="402"/>
      <c r="W1126" s="403"/>
      <c r="X1126" s="152"/>
      <c r="Y1126" s="152"/>
      <c r="Z1126" s="63" t="str">
        <f>C1126</f>
        <v>TC</v>
      </c>
      <c r="AA1126" s="46" t="s">
        <v>873</v>
      </c>
      <c r="AB1126" s="46" t="s">
        <v>881</v>
      </c>
      <c r="AC1126" s="46">
        <f t="shared" si="99"/>
        <v>0</v>
      </c>
      <c r="AD1126" s="46"/>
      <c r="AE1126" s="46"/>
      <c r="AF1126" s="2111">
        <f t="shared" si="96"/>
        <v>0</v>
      </c>
      <c r="AG1126" s="2111">
        <f t="shared" si="97"/>
        <v>0</v>
      </c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  <c r="BP1126" s="46"/>
      <c r="BQ1126" s="46"/>
      <c r="BR1126" s="46"/>
      <c r="BS1126" s="46"/>
      <c r="BT1126" s="46"/>
      <c r="BU1126" s="46"/>
      <c r="BV1126" s="46"/>
      <c r="BW1126" s="46"/>
      <c r="BX1126" s="46"/>
      <c r="BY1126" s="46"/>
      <c r="BZ1126" s="46"/>
      <c r="CA1126" s="46"/>
      <c r="CB1126" s="46"/>
      <c r="CC1126" s="46"/>
      <c r="CD1126" s="46"/>
      <c r="CE1126" s="46"/>
      <c r="CF1126" s="46"/>
      <c r="CG1126" s="46"/>
      <c r="CH1126" s="46"/>
      <c r="CI1126" s="46"/>
      <c r="CJ1126" s="46"/>
      <c r="CK1126" s="46"/>
      <c r="CL1126" s="46"/>
      <c r="CM1126" s="46"/>
      <c r="CN1126" s="46"/>
      <c r="CO1126" s="46"/>
      <c r="CP1126" s="46"/>
      <c r="CQ1126" s="46"/>
      <c r="CR1126" s="46"/>
      <c r="CS1126" s="46"/>
      <c r="CT1126" s="46"/>
      <c r="CU1126" s="46"/>
      <c r="CV1126" s="46"/>
      <c r="CW1126" s="46"/>
      <c r="CX1126" s="46"/>
      <c r="CY1126" s="46"/>
      <c r="CZ1126" s="46"/>
      <c r="DA1126" s="46"/>
      <c r="DB1126" s="46"/>
      <c r="DC1126" s="46"/>
      <c r="DD1126" s="46"/>
      <c r="DE1126" s="46"/>
      <c r="DF1126" s="46"/>
      <c r="DG1126" s="46"/>
      <c r="DH1126" s="46"/>
      <c r="DI1126" s="46"/>
      <c r="DJ1126" s="46"/>
      <c r="DK1126" s="46"/>
      <c r="DL1126" s="46"/>
      <c r="DM1126" s="46"/>
      <c r="DN1126" s="46"/>
      <c r="DO1126" s="46"/>
      <c r="DP1126" s="46"/>
      <c r="DQ1126" s="46"/>
      <c r="DR1126" s="46"/>
      <c r="DS1126" s="46"/>
      <c r="DT1126" s="46"/>
      <c r="DU1126" s="46"/>
      <c r="DV1126" s="46"/>
      <c r="DW1126" s="46"/>
      <c r="DX1126" s="46"/>
      <c r="DY1126" s="46"/>
      <c r="DZ1126" s="46"/>
      <c r="EA1126" s="46"/>
      <c r="EB1126" s="46"/>
      <c r="EC1126" s="46"/>
      <c r="ED1126" s="46"/>
      <c r="EE1126" s="46"/>
      <c r="EF1126" s="46"/>
      <c r="EG1126" s="46"/>
      <c r="EH1126" s="46"/>
      <c r="EI1126" s="46"/>
      <c r="EJ1126" s="46"/>
      <c r="EK1126" s="46"/>
      <c r="EL1126" s="46"/>
      <c r="EM1126" s="46"/>
      <c r="EN1126" s="46"/>
      <c r="EO1126" s="46"/>
      <c r="EP1126" s="46"/>
      <c r="EQ1126" s="46"/>
      <c r="ER1126" s="46"/>
      <c r="ES1126" s="46"/>
      <c r="ET1126" s="46"/>
      <c r="EU1126" s="46"/>
      <c r="EV1126" s="46"/>
      <c r="EW1126" s="46"/>
      <c r="EX1126" s="46"/>
      <c r="EY1126" s="46"/>
      <c r="EZ1126" s="46"/>
      <c r="FA1126" s="46"/>
      <c r="FB1126" s="46"/>
      <c r="FC1126" s="46"/>
      <c r="FD1126" s="46"/>
      <c r="FE1126" s="46"/>
      <c r="FF1126" s="46"/>
      <c r="FG1126" s="46"/>
      <c r="FH1126" s="46"/>
      <c r="FI1126" s="46"/>
      <c r="FJ1126" s="46"/>
      <c r="FK1126" s="46"/>
      <c r="FL1126" s="46"/>
      <c r="FM1126" s="46"/>
      <c r="FN1126" s="46"/>
      <c r="FO1126" s="46"/>
      <c r="FP1126" s="46"/>
      <c r="FQ1126" s="46"/>
      <c r="FR1126" s="46"/>
      <c r="FS1126" s="46"/>
      <c r="FT1126" s="46"/>
      <c r="FU1126" s="46"/>
      <c r="FV1126" s="46"/>
      <c r="FW1126" s="46"/>
      <c r="FX1126" s="46"/>
      <c r="FY1126" s="46"/>
      <c r="FZ1126" s="46"/>
      <c r="GA1126" s="46"/>
      <c r="GB1126" s="46"/>
      <c r="GC1126" s="46"/>
      <c r="GD1126" s="46"/>
      <c r="GE1126" s="46"/>
      <c r="GF1126" s="46"/>
      <c r="GG1126" s="46"/>
      <c r="GH1126" s="46"/>
      <c r="GI1126" s="46"/>
      <c r="GJ1126" s="46"/>
      <c r="GK1126" s="46"/>
      <c r="GL1126" s="46"/>
      <c r="GM1126" s="46"/>
      <c r="GN1126" s="46"/>
      <c r="GO1126" s="46"/>
      <c r="GP1126" s="46"/>
      <c r="GQ1126" s="46"/>
      <c r="GR1126" s="46"/>
      <c r="GS1126" s="46"/>
      <c r="GT1126" s="46"/>
      <c r="GU1126" s="46"/>
      <c r="GV1126" s="46"/>
      <c r="GW1126" s="46"/>
      <c r="GX1126" s="46"/>
      <c r="GY1126" s="46"/>
      <c r="GZ1126" s="46"/>
      <c r="HA1126" s="46"/>
      <c r="HB1126" s="46"/>
      <c r="HC1126" s="46"/>
      <c r="HD1126" s="46"/>
      <c r="HE1126" s="46"/>
      <c r="HF1126" s="46"/>
      <c r="HG1126" s="46"/>
      <c r="HH1126" s="46"/>
      <c r="HI1126" s="46"/>
      <c r="HJ1126" s="46"/>
      <c r="HK1126" s="46"/>
      <c r="HL1126" s="46"/>
      <c r="HM1126" s="46"/>
      <c r="HN1126" s="46"/>
      <c r="HO1126" s="46"/>
      <c r="HP1126" s="46"/>
      <c r="HQ1126" s="46"/>
      <c r="HR1126" s="46"/>
      <c r="HS1126" s="46"/>
      <c r="HT1126" s="46"/>
      <c r="HU1126" s="46"/>
      <c r="HV1126" s="46"/>
      <c r="HW1126" s="46"/>
      <c r="HX1126" s="46"/>
      <c r="HY1126" s="46"/>
      <c r="HZ1126" s="46"/>
      <c r="IA1126" s="46"/>
      <c r="IB1126" s="46"/>
      <c r="IC1126" s="46"/>
      <c r="ID1126" s="46"/>
      <c r="IE1126" s="46"/>
      <c r="IF1126" s="46"/>
      <c r="IG1126" s="46"/>
      <c r="IH1126" s="46"/>
      <c r="II1126" s="46"/>
      <c r="IJ1126" s="46"/>
      <c r="IK1126" s="46"/>
      <c r="IL1126" s="46"/>
      <c r="IM1126" s="46"/>
      <c r="IN1126" s="46"/>
      <c r="IO1126" s="46"/>
      <c r="IP1126" s="46"/>
      <c r="IQ1126" s="46"/>
      <c r="IR1126" s="46"/>
      <c r="IS1126" s="46"/>
      <c r="IT1126" s="46"/>
      <c r="IU1126" s="46"/>
      <c r="IV1126" s="46"/>
      <c r="IW1126" s="46"/>
      <c r="IX1126" s="46"/>
      <c r="IY1126" s="46"/>
      <c r="IZ1126" s="46"/>
      <c r="JA1126" s="46"/>
      <c r="JB1126" s="46"/>
      <c r="JC1126" s="46"/>
      <c r="JD1126" s="46"/>
      <c r="JE1126" s="46"/>
    </row>
    <row r="1127" spans="1:265" s="7" customFormat="1" ht="15" customHeight="1" thickBot="1" x14ac:dyDescent="0.25">
      <c r="A1127" s="275"/>
      <c r="B1127" s="92" t="s">
        <v>74</v>
      </c>
      <c r="C1127" s="115"/>
      <c r="D1127" s="886" t="s">
        <v>75</v>
      </c>
      <c r="E1127" s="906"/>
      <c r="F1127" s="439"/>
      <c r="G1127" s="440"/>
      <c r="H1127" s="203" t="s">
        <v>23</v>
      </c>
      <c r="I1127" s="203" t="s">
        <v>899</v>
      </c>
      <c r="J1127" s="1774" t="s">
        <v>1425</v>
      </c>
      <c r="K1127" s="226" t="s">
        <v>1740</v>
      </c>
      <c r="L1127" s="226"/>
      <c r="M1127" s="524"/>
      <c r="N1127" s="524"/>
      <c r="O1127" s="226"/>
      <c r="P1127" s="2159">
        <f t="shared" si="95"/>
        <v>0</v>
      </c>
      <c r="Q1127" s="300"/>
      <c r="R1127" s="301"/>
      <c r="S1127" s="301"/>
      <c r="T1127" s="301">
        <v>37</v>
      </c>
      <c r="U1127" s="301"/>
      <c r="V1127" s="301"/>
      <c r="W1127" s="302"/>
      <c r="X1127" s="124">
        <f>SUM(Q1126:W1127)</f>
        <v>40</v>
      </c>
      <c r="Y1127" s="124">
        <f>X1127</f>
        <v>40</v>
      </c>
      <c r="Z1127" s="63"/>
      <c r="AA1127" s="46"/>
      <c r="AB1127" s="46"/>
      <c r="AC1127" s="46" t="str">
        <f t="shared" si="99"/>
        <v/>
      </c>
      <c r="AD1127" s="46"/>
      <c r="AE1127" s="46"/>
      <c r="AF1127" s="2111">
        <f t="shared" si="96"/>
        <v>0</v>
      </c>
      <c r="AG1127" s="2111">
        <f t="shared" si="97"/>
        <v>0</v>
      </c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  <c r="BP1127" s="46"/>
      <c r="BQ1127" s="46"/>
      <c r="BR1127" s="46"/>
      <c r="BS1127" s="46"/>
      <c r="BT1127" s="46"/>
      <c r="BU1127" s="46"/>
      <c r="BV1127" s="46"/>
      <c r="BW1127" s="46"/>
      <c r="BX1127" s="46"/>
      <c r="BY1127" s="46"/>
      <c r="BZ1127" s="46"/>
      <c r="CA1127" s="46"/>
      <c r="CB1127" s="46"/>
      <c r="CC1127" s="46"/>
      <c r="CD1127" s="46"/>
      <c r="CE1127" s="46"/>
      <c r="CF1127" s="46"/>
      <c r="CG1127" s="46"/>
      <c r="CH1127" s="46"/>
      <c r="CI1127" s="46"/>
      <c r="CJ1127" s="46"/>
      <c r="CK1127" s="46"/>
      <c r="CL1127" s="46"/>
      <c r="CM1127" s="46"/>
      <c r="CN1127" s="46"/>
      <c r="CO1127" s="46"/>
      <c r="CP1127" s="46"/>
      <c r="CQ1127" s="46"/>
      <c r="CR1127" s="46"/>
      <c r="CS1127" s="46"/>
      <c r="CT1127" s="46"/>
      <c r="CU1127" s="46"/>
      <c r="CV1127" s="46"/>
      <c r="CW1127" s="46"/>
      <c r="CX1127" s="46"/>
      <c r="CY1127" s="46"/>
      <c r="CZ1127" s="46"/>
      <c r="DA1127" s="46"/>
      <c r="DB1127" s="46"/>
      <c r="DC1127" s="46"/>
      <c r="DD1127" s="46"/>
      <c r="DE1127" s="46"/>
      <c r="DF1127" s="46"/>
      <c r="DG1127" s="46"/>
      <c r="DH1127" s="46"/>
      <c r="DI1127" s="46"/>
      <c r="DJ1127" s="46"/>
      <c r="DK1127" s="46"/>
      <c r="DL1127" s="46"/>
      <c r="DM1127" s="46"/>
      <c r="DN1127" s="46"/>
      <c r="DO1127" s="46"/>
      <c r="DP1127" s="46"/>
      <c r="DQ1127" s="46"/>
      <c r="DR1127" s="46"/>
      <c r="DS1127" s="46"/>
      <c r="DT1127" s="46"/>
      <c r="DU1127" s="46"/>
      <c r="DV1127" s="46"/>
      <c r="DW1127" s="46"/>
      <c r="DX1127" s="46"/>
      <c r="DY1127" s="46"/>
      <c r="DZ1127" s="46"/>
      <c r="EA1127" s="46"/>
      <c r="EB1127" s="46"/>
      <c r="EC1127" s="46"/>
      <c r="ED1127" s="46"/>
      <c r="EE1127" s="46"/>
      <c r="EF1127" s="46"/>
      <c r="EG1127" s="46"/>
      <c r="EH1127" s="46"/>
      <c r="EI1127" s="46"/>
      <c r="EJ1127" s="46"/>
      <c r="EK1127" s="46"/>
      <c r="EL1127" s="46"/>
      <c r="EM1127" s="46"/>
      <c r="EN1127" s="46"/>
      <c r="EO1127" s="46"/>
      <c r="EP1127" s="46"/>
      <c r="EQ1127" s="46"/>
      <c r="ER1127" s="46"/>
      <c r="ES1127" s="46"/>
      <c r="ET1127" s="46"/>
      <c r="EU1127" s="46"/>
      <c r="EV1127" s="46"/>
      <c r="EW1127" s="46"/>
      <c r="EX1127" s="46"/>
      <c r="EY1127" s="46"/>
      <c r="EZ1127" s="46"/>
      <c r="FA1127" s="46"/>
      <c r="FB1127" s="46"/>
      <c r="FC1127" s="46"/>
      <c r="FD1127" s="46"/>
      <c r="FE1127" s="46"/>
      <c r="FF1127" s="46"/>
      <c r="FG1127" s="46"/>
      <c r="FH1127" s="46"/>
      <c r="FI1127" s="46"/>
      <c r="FJ1127" s="46"/>
      <c r="FK1127" s="46"/>
      <c r="FL1127" s="46"/>
      <c r="FM1127" s="46"/>
      <c r="FN1127" s="46"/>
      <c r="FO1127" s="46"/>
      <c r="FP1127" s="46"/>
      <c r="FQ1127" s="46"/>
      <c r="FR1127" s="46"/>
      <c r="FS1127" s="46"/>
      <c r="FT1127" s="46"/>
      <c r="FU1127" s="46"/>
      <c r="FV1127" s="46"/>
      <c r="FW1127" s="46"/>
      <c r="FX1127" s="46"/>
      <c r="FY1127" s="46"/>
      <c r="FZ1127" s="46"/>
      <c r="GA1127" s="46"/>
      <c r="GB1127" s="46"/>
      <c r="GC1127" s="46"/>
      <c r="GD1127" s="46"/>
      <c r="GE1127" s="46"/>
      <c r="GF1127" s="46"/>
      <c r="GG1127" s="46"/>
      <c r="GH1127" s="46"/>
      <c r="GI1127" s="46"/>
      <c r="GJ1127" s="46"/>
      <c r="GK1127" s="46"/>
      <c r="GL1127" s="46"/>
      <c r="GM1127" s="46"/>
      <c r="GN1127" s="46"/>
      <c r="GO1127" s="46"/>
      <c r="GP1127" s="46"/>
      <c r="GQ1127" s="46"/>
      <c r="GR1127" s="46"/>
      <c r="GS1127" s="46"/>
      <c r="GT1127" s="46"/>
      <c r="GU1127" s="46"/>
      <c r="GV1127" s="46"/>
      <c r="GW1127" s="46"/>
      <c r="GX1127" s="46"/>
      <c r="GY1127" s="46"/>
      <c r="GZ1127" s="46"/>
      <c r="HA1127" s="46"/>
      <c r="HB1127" s="46"/>
      <c r="HC1127" s="46"/>
      <c r="HD1127" s="46"/>
      <c r="HE1127" s="46"/>
      <c r="HF1127" s="46"/>
      <c r="HG1127" s="46"/>
      <c r="HH1127" s="46"/>
      <c r="HI1127" s="46"/>
      <c r="HJ1127" s="46"/>
      <c r="HK1127" s="46"/>
      <c r="HL1127" s="46"/>
      <c r="HM1127" s="46"/>
      <c r="HN1127" s="46"/>
      <c r="HO1127" s="46"/>
      <c r="HP1127" s="46"/>
      <c r="HQ1127" s="46"/>
      <c r="HR1127" s="46"/>
      <c r="HS1127" s="46"/>
      <c r="HT1127" s="46"/>
      <c r="HU1127" s="46"/>
      <c r="HV1127" s="46"/>
      <c r="HW1127" s="46"/>
      <c r="HX1127" s="46"/>
      <c r="HY1127" s="46"/>
      <c r="HZ1127" s="46"/>
      <c r="IA1127" s="46"/>
      <c r="IB1127" s="46"/>
      <c r="IC1127" s="46"/>
      <c r="ID1127" s="46"/>
      <c r="IE1127" s="46"/>
      <c r="IF1127" s="46"/>
      <c r="IG1127" s="46"/>
      <c r="IH1127" s="46"/>
      <c r="II1127" s="46"/>
      <c r="IJ1127" s="46"/>
      <c r="IK1127" s="46"/>
      <c r="IL1127" s="46"/>
      <c r="IM1127" s="46"/>
      <c r="IN1127" s="46"/>
      <c r="IO1127" s="46"/>
      <c r="IP1127" s="46"/>
      <c r="IQ1127" s="46"/>
      <c r="IR1127" s="46"/>
      <c r="IS1127" s="46"/>
      <c r="IT1127" s="46"/>
      <c r="IU1127" s="46"/>
      <c r="IV1127" s="46"/>
      <c r="IW1127" s="46"/>
      <c r="IX1127" s="46"/>
      <c r="IY1127" s="46"/>
      <c r="IZ1127" s="46"/>
      <c r="JA1127" s="46"/>
      <c r="JB1127" s="46"/>
      <c r="JC1127" s="46"/>
      <c r="JD1127" s="46"/>
      <c r="JE1127" s="46"/>
    </row>
    <row r="1128" spans="1:265" s="7" customFormat="1" ht="15" customHeight="1" thickBot="1" x14ac:dyDescent="0.25">
      <c r="A1128" s="273">
        <f>+A1126+1</f>
        <v>119</v>
      </c>
      <c r="B1128" s="630" t="s">
        <v>246</v>
      </c>
      <c r="C1128" s="111" t="s">
        <v>35</v>
      </c>
      <c r="D1128" s="882" t="s">
        <v>247</v>
      </c>
      <c r="E1128" s="861" t="s">
        <v>248</v>
      </c>
      <c r="F1128" s="435" t="s">
        <v>203</v>
      </c>
      <c r="G1128" s="436" t="s">
        <v>249</v>
      </c>
      <c r="H1128" s="202" t="s">
        <v>23</v>
      </c>
      <c r="I1128" s="202" t="s">
        <v>104</v>
      </c>
      <c r="J1128" s="202"/>
      <c r="K1128" s="224" t="s">
        <v>1353</v>
      </c>
      <c r="L1128" s="224" t="s">
        <v>97</v>
      </c>
      <c r="M1128" s="398">
        <v>5</v>
      </c>
      <c r="N1128" s="398" t="s">
        <v>24</v>
      </c>
      <c r="O1128" s="224" t="s">
        <v>348</v>
      </c>
      <c r="P1128" s="2159">
        <f t="shared" si="95"/>
        <v>3</v>
      </c>
      <c r="Q1128" s="294">
        <v>3</v>
      </c>
      <c r="R1128" s="295"/>
      <c r="S1128" s="295"/>
      <c r="T1128" s="295"/>
      <c r="U1128" s="295"/>
      <c r="V1128" s="295"/>
      <c r="W1128" s="296"/>
      <c r="X1128" s="121"/>
      <c r="Y1128" s="121"/>
      <c r="Z1128" s="63" t="str">
        <f>C1128</f>
        <v>TC</v>
      </c>
      <c r="AA1128" s="46" t="s">
        <v>873</v>
      </c>
      <c r="AB1128" s="46" t="s">
        <v>881</v>
      </c>
      <c r="AC1128" s="46">
        <f t="shared" si="99"/>
        <v>15</v>
      </c>
      <c r="AD1128" s="46"/>
      <c r="AE1128" s="46"/>
      <c r="AF1128" s="2111">
        <f t="shared" si="96"/>
        <v>3</v>
      </c>
      <c r="AG1128" s="2111">
        <f t="shared" si="97"/>
        <v>0</v>
      </c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  <c r="BP1128" s="46"/>
      <c r="BQ1128" s="46"/>
      <c r="BR1128" s="46"/>
      <c r="BS1128" s="46"/>
      <c r="BT1128" s="46"/>
      <c r="BU1128" s="46"/>
      <c r="BV1128" s="46"/>
      <c r="BW1128" s="46"/>
      <c r="BX1128" s="46"/>
      <c r="BY1128" s="46"/>
      <c r="BZ1128" s="46"/>
      <c r="CA1128" s="46"/>
      <c r="CB1128" s="46"/>
      <c r="CC1128" s="46"/>
      <c r="CD1128" s="46"/>
      <c r="CE1128" s="46"/>
      <c r="CF1128" s="46"/>
      <c r="CG1128" s="46"/>
      <c r="CH1128" s="46"/>
      <c r="CI1128" s="46"/>
      <c r="CJ1128" s="46"/>
      <c r="CK1128" s="46"/>
      <c r="CL1128" s="46"/>
      <c r="CM1128" s="46"/>
      <c r="CN1128" s="46"/>
      <c r="CO1128" s="46"/>
      <c r="CP1128" s="46"/>
      <c r="CQ1128" s="46"/>
      <c r="CR1128" s="46"/>
      <c r="CS1128" s="46"/>
      <c r="CT1128" s="46"/>
      <c r="CU1128" s="46"/>
      <c r="CV1128" s="46"/>
      <c r="CW1128" s="46"/>
      <c r="CX1128" s="46"/>
      <c r="CY1128" s="46"/>
      <c r="CZ1128" s="46"/>
      <c r="DA1128" s="46"/>
      <c r="DB1128" s="46"/>
      <c r="DC1128" s="46"/>
      <c r="DD1128" s="46"/>
      <c r="DE1128" s="46"/>
      <c r="DF1128" s="46"/>
      <c r="DG1128" s="46"/>
      <c r="DH1128" s="46"/>
      <c r="DI1128" s="46"/>
      <c r="DJ1128" s="46"/>
      <c r="DK1128" s="46"/>
      <c r="DL1128" s="46"/>
      <c r="DM1128" s="46"/>
      <c r="DN1128" s="46"/>
      <c r="DO1128" s="46"/>
      <c r="DP1128" s="46"/>
      <c r="DQ1128" s="46"/>
      <c r="DR1128" s="46"/>
      <c r="DS1128" s="46"/>
      <c r="DT1128" s="46"/>
      <c r="DU1128" s="46"/>
      <c r="DV1128" s="46"/>
      <c r="DW1128" s="46"/>
      <c r="DX1128" s="46"/>
      <c r="DY1128" s="46"/>
      <c r="DZ1128" s="46"/>
      <c r="EA1128" s="46"/>
      <c r="EB1128" s="46"/>
      <c r="EC1128" s="46"/>
      <c r="ED1128" s="46"/>
      <c r="EE1128" s="46"/>
      <c r="EF1128" s="46"/>
      <c r="EG1128" s="46"/>
      <c r="EH1128" s="46"/>
      <c r="EI1128" s="46"/>
      <c r="EJ1128" s="46"/>
      <c r="EK1128" s="46"/>
      <c r="EL1128" s="46"/>
      <c r="EM1128" s="46"/>
      <c r="EN1128" s="46"/>
      <c r="EO1128" s="46"/>
      <c r="EP1128" s="46"/>
      <c r="EQ1128" s="46"/>
      <c r="ER1128" s="46"/>
      <c r="ES1128" s="46"/>
      <c r="ET1128" s="46"/>
      <c r="EU1128" s="46"/>
      <c r="EV1128" s="46"/>
      <c r="EW1128" s="46"/>
      <c r="EX1128" s="46"/>
      <c r="EY1128" s="46"/>
      <c r="EZ1128" s="46"/>
      <c r="FA1128" s="46"/>
      <c r="FB1128" s="46"/>
      <c r="FC1128" s="46"/>
      <c r="FD1128" s="46"/>
      <c r="FE1128" s="46"/>
      <c r="FF1128" s="46"/>
      <c r="FG1128" s="46"/>
      <c r="FH1128" s="46"/>
      <c r="FI1128" s="46"/>
      <c r="FJ1128" s="46"/>
      <c r="FK1128" s="46"/>
      <c r="FL1128" s="46"/>
      <c r="FM1128" s="46"/>
      <c r="FN1128" s="46"/>
      <c r="FO1128" s="46"/>
      <c r="FP1128" s="46"/>
      <c r="FQ1128" s="46"/>
      <c r="FR1128" s="46"/>
      <c r="FS1128" s="46"/>
      <c r="FT1128" s="46"/>
      <c r="FU1128" s="46"/>
      <c r="FV1128" s="46"/>
      <c r="FW1128" s="46"/>
      <c r="FX1128" s="46"/>
      <c r="FY1128" s="46"/>
      <c r="FZ1128" s="46"/>
      <c r="GA1128" s="46"/>
      <c r="GB1128" s="46"/>
      <c r="GC1128" s="46"/>
      <c r="GD1128" s="46"/>
      <c r="GE1128" s="46"/>
      <c r="GF1128" s="46"/>
      <c r="GG1128" s="46"/>
      <c r="GH1128" s="46"/>
      <c r="GI1128" s="46"/>
      <c r="GJ1128" s="46"/>
      <c r="GK1128" s="46"/>
      <c r="GL1128" s="46"/>
      <c r="GM1128" s="46"/>
      <c r="GN1128" s="46"/>
      <c r="GO1128" s="46"/>
      <c r="GP1128" s="46"/>
      <c r="GQ1128" s="46"/>
      <c r="GR1128" s="46"/>
      <c r="GS1128" s="46"/>
      <c r="GT1128" s="46"/>
      <c r="GU1128" s="46"/>
      <c r="GV1128" s="46"/>
      <c r="GW1128" s="46"/>
      <c r="GX1128" s="46"/>
      <c r="GY1128" s="46"/>
      <c r="GZ1128" s="46"/>
      <c r="HA1128" s="46"/>
      <c r="HB1128" s="46"/>
      <c r="HC1128" s="46"/>
      <c r="HD1128" s="46"/>
      <c r="HE1128" s="46"/>
      <c r="HF1128" s="46"/>
      <c r="HG1128" s="46"/>
      <c r="HH1128" s="46"/>
      <c r="HI1128" s="46"/>
      <c r="HJ1128" s="46"/>
      <c r="HK1128" s="46"/>
      <c r="HL1128" s="46"/>
      <c r="HM1128" s="46"/>
      <c r="HN1128" s="46"/>
      <c r="HO1128" s="46"/>
      <c r="HP1128" s="46"/>
      <c r="HQ1128" s="46"/>
      <c r="HR1128" s="46"/>
      <c r="HS1128" s="46"/>
      <c r="HT1128" s="46"/>
      <c r="HU1128" s="46"/>
      <c r="HV1128" s="46"/>
      <c r="HW1128" s="46"/>
      <c r="HX1128" s="46"/>
      <c r="HY1128" s="46"/>
      <c r="HZ1128" s="46"/>
      <c r="IA1128" s="46"/>
      <c r="IB1128" s="46"/>
      <c r="IC1128" s="46"/>
      <c r="ID1128" s="46"/>
      <c r="IE1128" s="46"/>
      <c r="IF1128" s="46"/>
      <c r="IG1128" s="46"/>
      <c r="IH1128" s="46"/>
      <c r="II1128" s="46"/>
      <c r="IJ1128" s="46"/>
      <c r="IK1128" s="46"/>
      <c r="IL1128" s="46"/>
      <c r="IM1128" s="46"/>
      <c r="IN1128" s="46"/>
      <c r="IO1128" s="46"/>
      <c r="IP1128" s="46"/>
      <c r="IQ1128" s="46"/>
      <c r="IR1128" s="46"/>
      <c r="IS1128" s="46"/>
      <c r="IT1128" s="46"/>
      <c r="IU1128" s="46"/>
      <c r="IV1128" s="46"/>
      <c r="IW1128" s="46"/>
      <c r="IX1128" s="46"/>
      <c r="IY1128" s="46"/>
      <c r="IZ1128" s="46"/>
      <c r="JA1128" s="46"/>
      <c r="JB1128" s="46"/>
      <c r="JC1128" s="46"/>
      <c r="JD1128" s="46"/>
      <c r="JE1128" s="46"/>
    </row>
    <row r="1129" spans="1:265" s="7" customFormat="1" ht="15" customHeight="1" thickBot="1" x14ac:dyDescent="0.25">
      <c r="A1129" s="790"/>
      <c r="B1129" s="73" t="s">
        <v>246</v>
      </c>
      <c r="C1129" s="74"/>
      <c r="D1129" s="935" t="s">
        <v>247</v>
      </c>
      <c r="E1129" s="905"/>
      <c r="F1129" s="437"/>
      <c r="G1129" s="438"/>
      <c r="H1129" s="194" t="s">
        <v>23</v>
      </c>
      <c r="I1129" s="194" t="s">
        <v>107</v>
      </c>
      <c r="J1129" s="194"/>
      <c r="K1129" s="241" t="s">
        <v>320</v>
      </c>
      <c r="L1129" s="241" t="s">
        <v>97</v>
      </c>
      <c r="M1129" s="501">
        <v>3</v>
      </c>
      <c r="N1129" s="501" t="s">
        <v>24</v>
      </c>
      <c r="O1129" s="241" t="s">
        <v>348</v>
      </c>
      <c r="P1129" s="2159">
        <f t="shared" si="95"/>
        <v>3</v>
      </c>
      <c r="Q1129" s="280">
        <v>3</v>
      </c>
      <c r="R1129" s="281"/>
      <c r="S1129" s="281"/>
      <c r="T1129" s="281"/>
      <c r="U1129" s="281"/>
      <c r="V1129" s="281"/>
      <c r="W1129" s="282"/>
      <c r="X1129" s="122"/>
      <c r="Y1129" s="122"/>
      <c r="Z1129" s="63"/>
      <c r="AA1129" s="46"/>
      <c r="AB1129" s="46"/>
      <c r="AC1129" s="46" t="str">
        <f t="shared" si="99"/>
        <v/>
      </c>
      <c r="AD1129" s="46"/>
      <c r="AE1129" s="46"/>
      <c r="AF1129" s="2111">
        <f t="shared" si="96"/>
        <v>3</v>
      </c>
      <c r="AG1129" s="2111">
        <f t="shared" si="97"/>
        <v>0</v>
      </c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  <c r="BP1129" s="46"/>
      <c r="BQ1129" s="46"/>
      <c r="BR1129" s="46"/>
      <c r="BS1129" s="46"/>
      <c r="BT1129" s="46"/>
      <c r="BU1129" s="46"/>
      <c r="BV1129" s="46"/>
      <c r="BW1129" s="46"/>
      <c r="BX1129" s="46"/>
      <c r="BY1129" s="46"/>
      <c r="BZ1129" s="46"/>
      <c r="CA1129" s="46"/>
      <c r="CB1129" s="46"/>
      <c r="CC1129" s="46"/>
      <c r="CD1129" s="46"/>
      <c r="CE1129" s="46"/>
      <c r="CF1129" s="46"/>
      <c r="CG1129" s="46"/>
      <c r="CH1129" s="46"/>
      <c r="CI1129" s="46"/>
      <c r="CJ1129" s="46"/>
      <c r="CK1129" s="46"/>
      <c r="CL1129" s="46"/>
      <c r="CM1129" s="46"/>
      <c r="CN1129" s="46"/>
      <c r="CO1129" s="46"/>
      <c r="CP1129" s="46"/>
      <c r="CQ1129" s="46"/>
      <c r="CR1129" s="46"/>
      <c r="CS1129" s="46"/>
      <c r="CT1129" s="46"/>
      <c r="CU1129" s="46"/>
      <c r="CV1129" s="46"/>
      <c r="CW1129" s="46"/>
      <c r="CX1129" s="46"/>
      <c r="CY1129" s="46"/>
      <c r="CZ1129" s="46"/>
      <c r="DA1129" s="46"/>
      <c r="DB1129" s="46"/>
      <c r="DC1129" s="46"/>
      <c r="DD1129" s="46"/>
      <c r="DE1129" s="46"/>
      <c r="DF1129" s="46"/>
      <c r="DG1129" s="46"/>
      <c r="DH1129" s="46"/>
      <c r="DI1129" s="46"/>
      <c r="DJ1129" s="46"/>
      <c r="DK1129" s="46"/>
      <c r="DL1129" s="46"/>
      <c r="DM1129" s="46"/>
      <c r="DN1129" s="46"/>
      <c r="DO1129" s="46"/>
      <c r="DP1129" s="46"/>
      <c r="DQ1129" s="46"/>
      <c r="DR1129" s="46"/>
      <c r="DS1129" s="46"/>
      <c r="DT1129" s="46"/>
      <c r="DU1129" s="46"/>
      <c r="DV1129" s="46"/>
      <c r="DW1129" s="46"/>
      <c r="DX1129" s="46"/>
      <c r="DY1129" s="46"/>
      <c r="DZ1129" s="46"/>
      <c r="EA1129" s="46"/>
      <c r="EB1129" s="46"/>
      <c r="EC1129" s="46"/>
      <c r="ED1129" s="46"/>
      <c r="EE1129" s="46"/>
      <c r="EF1129" s="46"/>
      <c r="EG1129" s="46"/>
      <c r="EH1129" s="46"/>
      <c r="EI1129" s="46"/>
      <c r="EJ1129" s="46"/>
      <c r="EK1129" s="46"/>
      <c r="EL1129" s="46"/>
      <c r="EM1129" s="46"/>
      <c r="EN1129" s="46"/>
      <c r="EO1129" s="46"/>
      <c r="EP1129" s="46"/>
      <c r="EQ1129" s="46"/>
      <c r="ER1129" s="46"/>
      <c r="ES1129" s="46"/>
      <c r="ET1129" s="46"/>
      <c r="EU1129" s="46"/>
      <c r="EV1129" s="46"/>
      <c r="EW1129" s="46"/>
      <c r="EX1129" s="46"/>
      <c r="EY1129" s="46"/>
      <c r="EZ1129" s="46"/>
      <c r="FA1129" s="46"/>
      <c r="FB1129" s="46"/>
      <c r="FC1129" s="46"/>
      <c r="FD1129" s="46"/>
      <c r="FE1129" s="46"/>
      <c r="FF1129" s="46"/>
      <c r="FG1129" s="46"/>
      <c r="FH1129" s="46"/>
      <c r="FI1129" s="46"/>
      <c r="FJ1129" s="46"/>
      <c r="FK1129" s="46"/>
      <c r="FL1129" s="46"/>
      <c r="FM1129" s="46"/>
      <c r="FN1129" s="46"/>
      <c r="FO1129" s="46"/>
      <c r="FP1129" s="46"/>
      <c r="FQ1129" s="46"/>
      <c r="FR1129" s="46"/>
      <c r="FS1129" s="46"/>
      <c r="FT1129" s="46"/>
      <c r="FU1129" s="46"/>
      <c r="FV1129" s="46"/>
      <c r="FW1129" s="46"/>
      <c r="FX1129" s="46"/>
      <c r="FY1129" s="46"/>
      <c r="FZ1129" s="46"/>
      <c r="GA1129" s="46"/>
      <c r="GB1129" s="46"/>
      <c r="GC1129" s="46"/>
      <c r="GD1129" s="46"/>
      <c r="GE1129" s="46"/>
      <c r="GF1129" s="46"/>
      <c r="GG1129" s="46"/>
      <c r="GH1129" s="46"/>
      <c r="GI1129" s="46"/>
      <c r="GJ1129" s="46"/>
      <c r="GK1129" s="46"/>
      <c r="GL1129" s="46"/>
      <c r="GM1129" s="46"/>
      <c r="GN1129" s="46"/>
      <c r="GO1129" s="46"/>
      <c r="GP1129" s="46"/>
      <c r="GQ1129" s="46"/>
      <c r="GR1129" s="46"/>
      <c r="GS1129" s="46"/>
      <c r="GT1129" s="46"/>
      <c r="GU1129" s="46"/>
      <c r="GV1129" s="46"/>
      <c r="GW1129" s="46"/>
      <c r="GX1129" s="46"/>
      <c r="GY1129" s="46"/>
      <c r="GZ1129" s="46"/>
      <c r="HA1129" s="46"/>
      <c r="HB1129" s="46"/>
      <c r="HC1129" s="46"/>
      <c r="HD1129" s="46"/>
      <c r="HE1129" s="46"/>
      <c r="HF1129" s="46"/>
      <c r="HG1129" s="46"/>
      <c r="HH1129" s="46"/>
      <c r="HI1129" s="46"/>
      <c r="HJ1129" s="46"/>
      <c r="HK1129" s="46"/>
      <c r="HL1129" s="46"/>
      <c r="HM1129" s="46"/>
      <c r="HN1129" s="46"/>
      <c r="HO1129" s="46"/>
      <c r="HP1129" s="46"/>
      <c r="HQ1129" s="46"/>
      <c r="HR1129" s="46"/>
      <c r="HS1129" s="46"/>
      <c r="HT1129" s="46"/>
      <c r="HU1129" s="46"/>
      <c r="HV1129" s="46"/>
      <c r="HW1129" s="46"/>
      <c r="HX1129" s="46"/>
      <c r="HY1129" s="46"/>
      <c r="HZ1129" s="46"/>
      <c r="IA1129" s="46"/>
      <c r="IB1129" s="46"/>
      <c r="IC1129" s="46"/>
      <c r="ID1129" s="46"/>
      <c r="IE1129" s="46"/>
      <c r="IF1129" s="46"/>
      <c r="IG1129" s="46"/>
      <c r="IH1129" s="46"/>
      <c r="II1129" s="46"/>
      <c r="IJ1129" s="46"/>
      <c r="IK1129" s="46"/>
      <c r="IL1129" s="46"/>
      <c r="IM1129" s="46"/>
      <c r="IN1129" s="46"/>
      <c r="IO1129" s="46"/>
      <c r="IP1129" s="46"/>
      <c r="IQ1129" s="46"/>
      <c r="IR1129" s="46"/>
      <c r="IS1129" s="46"/>
      <c r="IT1129" s="46"/>
      <c r="IU1129" s="46"/>
      <c r="IV1129" s="46"/>
      <c r="IW1129" s="46"/>
      <c r="IX1129" s="46"/>
      <c r="IY1129" s="46"/>
      <c r="IZ1129" s="46"/>
      <c r="JA1129" s="46"/>
      <c r="JB1129" s="46"/>
      <c r="JC1129" s="46"/>
      <c r="JD1129" s="46"/>
      <c r="JE1129" s="46"/>
    </row>
    <row r="1130" spans="1:265" s="7" customFormat="1" ht="15" customHeight="1" thickBot="1" x14ac:dyDescent="0.25">
      <c r="A1130" s="790"/>
      <c r="B1130" s="73" t="s">
        <v>246</v>
      </c>
      <c r="C1130" s="74"/>
      <c r="D1130" s="935" t="s">
        <v>247</v>
      </c>
      <c r="E1130" s="905"/>
      <c r="F1130" s="437"/>
      <c r="G1130" s="438"/>
      <c r="H1130" s="194" t="s">
        <v>23</v>
      </c>
      <c r="I1130" s="194" t="s">
        <v>107</v>
      </c>
      <c r="J1130" s="194"/>
      <c r="K1130" s="241" t="s">
        <v>320</v>
      </c>
      <c r="L1130" s="241" t="s">
        <v>97</v>
      </c>
      <c r="M1130" s="501">
        <v>3</v>
      </c>
      <c r="N1130" s="501" t="s">
        <v>98</v>
      </c>
      <c r="O1130" s="241" t="s">
        <v>344</v>
      </c>
      <c r="P1130" s="2159">
        <f t="shared" si="95"/>
        <v>3</v>
      </c>
      <c r="Q1130" s="280">
        <v>3</v>
      </c>
      <c r="R1130" s="281"/>
      <c r="S1130" s="281"/>
      <c r="T1130" s="281"/>
      <c r="U1130" s="281"/>
      <c r="V1130" s="281"/>
      <c r="W1130" s="282"/>
      <c r="X1130" s="122"/>
      <c r="Y1130" s="122"/>
      <c r="Z1130" s="63"/>
      <c r="AA1130" s="46"/>
      <c r="AB1130" s="46"/>
      <c r="AC1130" s="46" t="str">
        <f t="shared" si="99"/>
        <v/>
      </c>
      <c r="AD1130" s="46"/>
      <c r="AE1130" s="46"/>
      <c r="AF1130" s="2111">
        <f t="shared" si="96"/>
        <v>3</v>
      </c>
      <c r="AG1130" s="2111">
        <f t="shared" si="97"/>
        <v>0</v>
      </c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  <c r="BP1130" s="46"/>
      <c r="BQ1130" s="46"/>
      <c r="BR1130" s="46"/>
      <c r="BS1130" s="46"/>
      <c r="BT1130" s="46"/>
      <c r="BU1130" s="46"/>
      <c r="BV1130" s="46"/>
      <c r="BW1130" s="46"/>
      <c r="BX1130" s="46"/>
      <c r="BY1130" s="46"/>
      <c r="BZ1130" s="46"/>
      <c r="CA1130" s="46"/>
      <c r="CB1130" s="46"/>
      <c r="CC1130" s="46"/>
      <c r="CD1130" s="46"/>
      <c r="CE1130" s="46"/>
      <c r="CF1130" s="46"/>
      <c r="CG1130" s="46"/>
      <c r="CH1130" s="46"/>
      <c r="CI1130" s="46"/>
      <c r="CJ1130" s="46"/>
      <c r="CK1130" s="46"/>
      <c r="CL1130" s="46"/>
      <c r="CM1130" s="46"/>
      <c r="CN1130" s="46"/>
      <c r="CO1130" s="46"/>
      <c r="CP1130" s="46"/>
      <c r="CQ1130" s="46"/>
      <c r="CR1130" s="46"/>
      <c r="CS1130" s="46"/>
      <c r="CT1130" s="46"/>
      <c r="CU1130" s="46"/>
      <c r="CV1130" s="46"/>
      <c r="CW1130" s="46"/>
      <c r="CX1130" s="46"/>
      <c r="CY1130" s="46"/>
      <c r="CZ1130" s="46"/>
      <c r="DA1130" s="46"/>
      <c r="DB1130" s="46"/>
      <c r="DC1130" s="46"/>
      <c r="DD1130" s="46"/>
      <c r="DE1130" s="46"/>
      <c r="DF1130" s="46"/>
      <c r="DG1130" s="46"/>
      <c r="DH1130" s="46"/>
      <c r="DI1130" s="46"/>
      <c r="DJ1130" s="46"/>
      <c r="DK1130" s="46"/>
      <c r="DL1130" s="46"/>
      <c r="DM1130" s="46"/>
      <c r="DN1130" s="46"/>
      <c r="DO1130" s="46"/>
      <c r="DP1130" s="46"/>
      <c r="DQ1130" s="46"/>
      <c r="DR1130" s="46"/>
      <c r="DS1130" s="46"/>
      <c r="DT1130" s="46"/>
      <c r="DU1130" s="46"/>
      <c r="DV1130" s="46"/>
      <c r="DW1130" s="46"/>
      <c r="DX1130" s="46"/>
      <c r="DY1130" s="46"/>
      <c r="DZ1130" s="46"/>
      <c r="EA1130" s="46"/>
      <c r="EB1130" s="46"/>
      <c r="EC1130" s="46"/>
      <c r="ED1130" s="46"/>
      <c r="EE1130" s="46"/>
      <c r="EF1130" s="46"/>
      <c r="EG1130" s="46"/>
      <c r="EH1130" s="46"/>
      <c r="EI1130" s="46"/>
      <c r="EJ1130" s="46"/>
      <c r="EK1130" s="46"/>
      <c r="EL1130" s="46"/>
      <c r="EM1130" s="46"/>
      <c r="EN1130" s="46"/>
      <c r="EO1130" s="46"/>
      <c r="EP1130" s="46"/>
      <c r="EQ1130" s="46"/>
      <c r="ER1130" s="46"/>
      <c r="ES1130" s="46"/>
      <c r="ET1130" s="46"/>
      <c r="EU1130" s="46"/>
      <c r="EV1130" s="46"/>
      <c r="EW1130" s="46"/>
      <c r="EX1130" s="46"/>
      <c r="EY1130" s="46"/>
      <c r="EZ1130" s="46"/>
      <c r="FA1130" s="46"/>
      <c r="FB1130" s="46"/>
      <c r="FC1130" s="46"/>
      <c r="FD1130" s="46"/>
      <c r="FE1130" s="46"/>
      <c r="FF1130" s="46"/>
      <c r="FG1130" s="46"/>
      <c r="FH1130" s="46"/>
      <c r="FI1130" s="46"/>
      <c r="FJ1130" s="46"/>
      <c r="FK1130" s="46"/>
      <c r="FL1130" s="46"/>
      <c r="FM1130" s="46"/>
      <c r="FN1130" s="46"/>
      <c r="FO1130" s="46"/>
      <c r="FP1130" s="46"/>
      <c r="FQ1130" s="46"/>
      <c r="FR1130" s="46"/>
      <c r="FS1130" s="46"/>
      <c r="FT1130" s="46"/>
      <c r="FU1130" s="46"/>
      <c r="FV1130" s="46"/>
      <c r="FW1130" s="46"/>
      <c r="FX1130" s="46"/>
      <c r="FY1130" s="46"/>
      <c r="FZ1130" s="46"/>
      <c r="GA1130" s="46"/>
      <c r="GB1130" s="46"/>
      <c r="GC1130" s="46"/>
      <c r="GD1130" s="46"/>
      <c r="GE1130" s="46"/>
      <c r="GF1130" s="46"/>
      <c r="GG1130" s="46"/>
      <c r="GH1130" s="46"/>
      <c r="GI1130" s="46"/>
      <c r="GJ1130" s="46"/>
      <c r="GK1130" s="46"/>
      <c r="GL1130" s="46"/>
      <c r="GM1130" s="46"/>
      <c r="GN1130" s="46"/>
      <c r="GO1130" s="46"/>
      <c r="GP1130" s="46"/>
      <c r="GQ1130" s="46"/>
      <c r="GR1130" s="46"/>
      <c r="GS1130" s="46"/>
      <c r="GT1130" s="46"/>
      <c r="GU1130" s="46"/>
      <c r="GV1130" s="46"/>
      <c r="GW1130" s="46"/>
      <c r="GX1130" s="46"/>
      <c r="GY1130" s="46"/>
      <c r="GZ1130" s="46"/>
      <c r="HA1130" s="46"/>
      <c r="HB1130" s="46"/>
      <c r="HC1130" s="46"/>
      <c r="HD1130" s="46"/>
      <c r="HE1130" s="46"/>
      <c r="HF1130" s="46"/>
      <c r="HG1130" s="46"/>
      <c r="HH1130" s="46"/>
      <c r="HI1130" s="46"/>
      <c r="HJ1130" s="46"/>
      <c r="HK1130" s="46"/>
      <c r="HL1130" s="46"/>
      <c r="HM1130" s="46"/>
      <c r="HN1130" s="46"/>
      <c r="HO1130" s="46"/>
      <c r="HP1130" s="46"/>
      <c r="HQ1130" s="46"/>
      <c r="HR1130" s="46"/>
      <c r="HS1130" s="46"/>
      <c r="HT1130" s="46"/>
      <c r="HU1130" s="46"/>
      <c r="HV1130" s="46"/>
      <c r="HW1130" s="46"/>
      <c r="HX1130" s="46"/>
      <c r="HY1130" s="46"/>
      <c r="HZ1130" s="46"/>
      <c r="IA1130" s="46"/>
      <c r="IB1130" s="46"/>
      <c r="IC1130" s="46"/>
      <c r="ID1130" s="46"/>
      <c r="IE1130" s="46"/>
      <c r="IF1130" s="46"/>
      <c r="IG1130" s="46"/>
      <c r="IH1130" s="46"/>
      <c r="II1130" s="46"/>
      <c r="IJ1130" s="46"/>
      <c r="IK1130" s="46"/>
      <c r="IL1130" s="46"/>
      <c r="IM1130" s="46"/>
      <c r="IN1130" s="46"/>
      <c r="IO1130" s="46"/>
      <c r="IP1130" s="46"/>
      <c r="IQ1130" s="46"/>
      <c r="IR1130" s="46"/>
      <c r="IS1130" s="46"/>
      <c r="IT1130" s="46"/>
      <c r="IU1130" s="46"/>
      <c r="IV1130" s="46"/>
      <c r="IW1130" s="46"/>
      <c r="IX1130" s="46"/>
      <c r="IY1130" s="46"/>
      <c r="IZ1130" s="46"/>
      <c r="JA1130" s="46"/>
      <c r="JB1130" s="46"/>
      <c r="JC1130" s="46"/>
      <c r="JD1130" s="46"/>
      <c r="JE1130" s="46"/>
    </row>
    <row r="1131" spans="1:265" s="7" customFormat="1" ht="15" customHeight="1" thickBot="1" x14ac:dyDescent="0.25">
      <c r="A1131" s="790"/>
      <c r="B1131" s="73" t="s">
        <v>246</v>
      </c>
      <c r="C1131" s="74"/>
      <c r="D1131" s="935" t="s">
        <v>247</v>
      </c>
      <c r="E1131" s="905"/>
      <c r="F1131" s="437"/>
      <c r="G1131" s="438"/>
      <c r="H1131" s="194" t="s">
        <v>23</v>
      </c>
      <c r="I1131" s="194" t="s">
        <v>99</v>
      </c>
      <c r="J1131" s="194"/>
      <c r="K1131" s="241" t="s">
        <v>1354</v>
      </c>
      <c r="L1131" s="241" t="s">
        <v>97</v>
      </c>
      <c r="M1131" s="501" t="s">
        <v>393</v>
      </c>
      <c r="N1131" s="501" t="s">
        <v>24</v>
      </c>
      <c r="O1131" s="241" t="s">
        <v>348</v>
      </c>
      <c r="P1131" s="2159">
        <f t="shared" si="95"/>
        <v>3</v>
      </c>
      <c r="Q1131" s="280">
        <v>3</v>
      </c>
      <c r="R1131" s="281"/>
      <c r="S1131" s="281"/>
      <c r="T1131" s="281"/>
      <c r="U1131" s="281"/>
      <c r="V1131" s="281"/>
      <c r="W1131" s="282"/>
      <c r="X1131" s="122"/>
      <c r="Y1131" s="122"/>
      <c r="Z1131" s="63"/>
      <c r="AA1131" s="46"/>
      <c r="AB1131" s="46"/>
      <c r="AC1131" s="46" t="str">
        <f t="shared" si="99"/>
        <v/>
      </c>
      <c r="AD1131" s="46"/>
      <c r="AE1131" s="46"/>
      <c r="AF1131" s="2111">
        <f t="shared" si="96"/>
        <v>3</v>
      </c>
      <c r="AG1131" s="2111">
        <f t="shared" si="97"/>
        <v>0</v>
      </c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  <c r="BP1131" s="46"/>
      <c r="BQ1131" s="46"/>
      <c r="BR1131" s="46"/>
      <c r="BS1131" s="46"/>
      <c r="BT1131" s="46"/>
      <c r="BU1131" s="46"/>
      <c r="BV1131" s="46"/>
      <c r="BW1131" s="46"/>
      <c r="BX1131" s="46"/>
      <c r="BY1131" s="46"/>
      <c r="BZ1131" s="46"/>
      <c r="CA1131" s="46"/>
      <c r="CB1131" s="46"/>
      <c r="CC1131" s="46"/>
      <c r="CD1131" s="46"/>
      <c r="CE1131" s="46"/>
      <c r="CF1131" s="46"/>
      <c r="CG1131" s="46"/>
      <c r="CH1131" s="46"/>
      <c r="CI1131" s="46"/>
      <c r="CJ1131" s="46"/>
      <c r="CK1131" s="46"/>
      <c r="CL1131" s="46"/>
      <c r="CM1131" s="46"/>
      <c r="CN1131" s="46"/>
      <c r="CO1131" s="46"/>
      <c r="CP1131" s="46"/>
      <c r="CQ1131" s="46"/>
      <c r="CR1131" s="46"/>
      <c r="CS1131" s="46"/>
      <c r="CT1131" s="46"/>
      <c r="CU1131" s="46"/>
      <c r="CV1131" s="46"/>
      <c r="CW1131" s="46"/>
      <c r="CX1131" s="46"/>
      <c r="CY1131" s="46"/>
      <c r="CZ1131" s="46"/>
      <c r="DA1131" s="46"/>
      <c r="DB1131" s="46"/>
      <c r="DC1131" s="46"/>
      <c r="DD1131" s="46"/>
      <c r="DE1131" s="46"/>
      <c r="DF1131" s="46"/>
      <c r="DG1131" s="46"/>
      <c r="DH1131" s="46"/>
      <c r="DI1131" s="46"/>
      <c r="DJ1131" s="46"/>
      <c r="DK1131" s="46"/>
      <c r="DL1131" s="46"/>
      <c r="DM1131" s="46"/>
      <c r="DN1131" s="46"/>
      <c r="DO1131" s="46"/>
      <c r="DP1131" s="46"/>
      <c r="DQ1131" s="46"/>
      <c r="DR1131" s="46"/>
      <c r="DS1131" s="46"/>
      <c r="DT1131" s="46"/>
      <c r="DU1131" s="46"/>
      <c r="DV1131" s="46"/>
      <c r="DW1131" s="46"/>
      <c r="DX1131" s="46"/>
      <c r="DY1131" s="46"/>
      <c r="DZ1131" s="46"/>
      <c r="EA1131" s="46"/>
      <c r="EB1131" s="46"/>
      <c r="EC1131" s="46"/>
      <c r="ED1131" s="46"/>
      <c r="EE1131" s="46"/>
      <c r="EF1131" s="46"/>
      <c r="EG1131" s="46"/>
      <c r="EH1131" s="46"/>
      <c r="EI1131" s="46"/>
      <c r="EJ1131" s="46"/>
      <c r="EK1131" s="46"/>
      <c r="EL1131" s="46"/>
      <c r="EM1131" s="46"/>
      <c r="EN1131" s="46"/>
      <c r="EO1131" s="46"/>
      <c r="EP1131" s="46"/>
      <c r="EQ1131" s="46"/>
      <c r="ER1131" s="46"/>
      <c r="ES1131" s="46"/>
      <c r="ET1131" s="46"/>
      <c r="EU1131" s="46"/>
      <c r="EV1131" s="46"/>
      <c r="EW1131" s="46"/>
      <c r="EX1131" s="46"/>
      <c r="EY1131" s="46"/>
      <c r="EZ1131" s="46"/>
      <c r="FA1131" s="46"/>
      <c r="FB1131" s="46"/>
      <c r="FC1131" s="46"/>
      <c r="FD1131" s="46"/>
      <c r="FE1131" s="46"/>
      <c r="FF1131" s="46"/>
      <c r="FG1131" s="46"/>
      <c r="FH1131" s="46"/>
      <c r="FI1131" s="46"/>
      <c r="FJ1131" s="46"/>
      <c r="FK1131" s="46"/>
      <c r="FL1131" s="46"/>
      <c r="FM1131" s="46"/>
      <c r="FN1131" s="46"/>
      <c r="FO1131" s="46"/>
      <c r="FP1131" s="46"/>
      <c r="FQ1131" s="46"/>
      <c r="FR1131" s="46"/>
      <c r="FS1131" s="46"/>
      <c r="FT1131" s="46"/>
      <c r="FU1131" s="46"/>
      <c r="FV1131" s="46"/>
      <c r="FW1131" s="46"/>
      <c r="FX1131" s="46"/>
      <c r="FY1131" s="46"/>
      <c r="FZ1131" s="46"/>
      <c r="GA1131" s="46"/>
      <c r="GB1131" s="46"/>
      <c r="GC1131" s="46"/>
      <c r="GD1131" s="46"/>
      <c r="GE1131" s="46"/>
      <c r="GF1131" s="46"/>
      <c r="GG1131" s="46"/>
      <c r="GH1131" s="46"/>
      <c r="GI1131" s="46"/>
      <c r="GJ1131" s="46"/>
      <c r="GK1131" s="46"/>
      <c r="GL1131" s="46"/>
      <c r="GM1131" s="46"/>
      <c r="GN1131" s="46"/>
      <c r="GO1131" s="46"/>
      <c r="GP1131" s="46"/>
      <c r="GQ1131" s="46"/>
      <c r="GR1131" s="46"/>
      <c r="GS1131" s="46"/>
      <c r="GT1131" s="46"/>
      <c r="GU1131" s="46"/>
      <c r="GV1131" s="46"/>
      <c r="GW1131" s="46"/>
      <c r="GX1131" s="46"/>
      <c r="GY1131" s="46"/>
      <c r="GZ1131" s="46"/>
      <c r="HA1131" s="46"/>
      <c r="HB1131" s="46"/>
      <c r="HC1131" s="46"/>
      <c r="HD1131" s="46"/>
      <c r="HE1131" s="46"/>
      <c r="HF1131" s="46"/>
      <c r="HG1131" s="46"/>
      <c r="HH1131" s="46"/>
      <c r="HI1131" s="46"/>
      <c r="HJ1131" s="46"/>
      <c r="HK1131" s="46"/>
      <c r="HL1131" s="46"/>
      <c r="HM1131" s="46"/>
      <c r="HN1131" s="46"/>
      <c r="HO1131" s="46"/>
      <c r="HP1131" s="46"/>
      <c r="HQ1131" s="46"/>
      <c r="HR1131" s="46"/>
      <c r="HS1131" s="46"/>
      <c r="HT1131" s="46"/>
      <c r="HU1131" s="46"/>
      <c r="HV1131" s="46"/>
      <c r="HW1131" s="46"/>
      <c r="HX1131" s="46"/>
      <c r="HY1131" s="46"/>
      <c r="HZ1131" s="46"/>
      <c r="IA1131" s="46"/>
      <c r="IB1131" s="46"/>
      <c r="IC1131" s="46"/>
      <c r="ID1131" s="46"/>
      <c r="IE1131" s="46"/>
      <c r="IF1131" s="46"/>
      <c r="IG1131" s="46"/>
      <c r="IH1131" s="46"/>
      <c r="II1131" s="46"/>
      <c r="IJ1131" s="46"/>
      <c r="IK1131" s="46"/>
      <c r="IL1131" s="46"/>
      <c r="IM1131" s="46"/>
      <c r="IN1131" s="46"/>
      <c r="IO1131" s="46"/>
      <c r="IP1131" s="46"/>
      <c r="IQ1131" s="46"/>
      <c r="IR1131" s="46"/>
      <c r="IS1131" s="46"/>
      <c r="IT1131" s="46"/>
      <c r="IU1131" s="46"/>
      <c r="IV1131" s="46"/>
      <c r="IW1131" s="46"/>
      <c r="IX1131" s="46"/>
      <c r="IY1131" s="46"/>
      <c r="IZ1131" s="46"/>
      <c r="JA1131" s="46"/>
      <c r="JB1131" s="46"/>
      <c r="JC1131" s="46"/>
      <c r="JD1131" s="46"/>
      <c r="JE1131" s="46"/>
    </row>
    <row r="1132" spans="1:265" s="7" customFormat="1" ht="15" customHeight="1" thickBot="1" x14ac:dyDescent="0.25">
      <c r="A1132" s="790"/>
      <c r="B1132" s="73" t="s">
        <v>246</v>
      </c>
      <c r="C1132" s="74"/>
      <c r="D1132" s="935" t="s">
        <v>247</v>
      </c>
      <c r="E1132" s="905"/>
      <c r="F1132" s="437"/>
      <c r="G1132" s="438"/>
      <c r="H1132" s="194" t="s">
        <v>23</v>
      </c>
      <c r="I1132" s="194" t="s">
        <v>99</v>
      </c>
      <c r="J1132" s="194"/>
      <c r="K1132" s="241" t="s">
        <v>1354</v>
      </c>
      <c r="L1132" s="241" t="s">
        <v>97</v>
      </c>
      <c r="M1132" s="501">
        <v>2</v>
      </c>
      <c r="N1132" s="501" t="s">
        <v>98</v>
      </c>
      <c r="O1132" s="241" t="s">
        <v>344</v>
      </c>
      <c r="P1132" s="2159">
        <f t="shared" si="95"/>
        <v>3</v>
      </c>
      <c r="Q1132" s="280">
        <v>3</v>
      </c>
      <c r="R1132" s="281"/>
      <c r="S1132" s="281"/>
      <c r="T1132" s="281"/>
      <c r="U1132" s="281"/>
      <c r="V1132" s="281"/>
      <c r="W1132" s="282"/>
      <c r="X1132" s="122"/>
      <c r="Y1132" s="122"/>
      <c r="Z1132" s="63"/>
      <c r="AA1132" s="46"/>
      <c r="AB1132" s="46"/>
      <c r="AC1132" s="46" t="str">
        <f t="shared" si="99"/>
        <v/>
      </c>
      <c r="AD1132" s="46"/>
      <c r="AE1132" s="46"/>
      <c r="AF1132" s="2111">
        <f t="shared" si="96"/>
        <v>3</v>
      </c>
      <c r="AG1132" s="2111">
        <f t="shared" si="97"/>
        <v>0</v>
      </c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  <c r="BP1132" s="46"/>
      <c r="BQ1132" s="46"/>
      <c r="BR1132" s="46"/>
      <c r="BS1132" s="46"/>
      <c r="BT1132" s="46"/>
      <c r="BU1132" s="46"/>
      <c r="BV1132" s="46"/>
      <c r="BW1132" s="46"/>
      <c r="BX1132" s="46"/>
      <c r="BY1132" s="46"/>
      <c r="BZ1132" s="46"/>
      <c r="CA1132" s="46"/>
      <c r="CB1132" s="46"/>
      <c r="CC1132" s="46"/>
      <c r="CD1132" s="46"/>
      <c r="CE1132" s="46"/>
      <c r="CF1132" s="46"/>
      <c r="CG1132" s="46"/>
      <c r="CH1132" s="46"/>
      <c r="CI1132" s="46"/>
      <c r="CJ1132" s="46"/>
      <c r="CK1132" s="46"/>
      <c r="CL1132" s="46"/>
      <c r="CM1132" s="46"/>
      <c r="CN1132" s="46"/>
      <c r="CO1132" s="46"/>
      <c r="CP1132" s="46"/>
      <c r="CQ1132" s="46"/>
      <c r="CR1132" s="46"/>
      <c r="CS1132" s="46"/>
      <c r="CT1132" s="46"/>
      <c r="CU1132" s="46"/>
      <c r="CV1132" s="46"/>
      <c r="CW1132" s="46"/>
      <c r="CX1132" s="46"/>
      <c r="CY1132" s="46"/>
      <c r="CZ1132" s="46"/>
      <c r="DA1132" s="46"/>
      <c r="DB1132" s="46"/>
      <c r="DC1132" s="46"/>
      <c r="DD1132" s="46"/>
      <c r="DE1132" s="46"/>
      <c r="DF1132" s="46"/>
      <c r="DG1132" s="46"/>
      <c r="DH1132" s="46"/>
      <c r="DI1132" s="46"/>
      <c r="DJ1132" s="46"/>
      <c r="DK1132" s="46"/>
      <c r="DL1132" s="46"/>
      <c r="DM1132" s="46"/>
      <c r="DN1132" s="46"/>
      <c r="DO1132" s="46"/>
      <c r="DP1132" s="46"/>
      <c r="DQ1132" s="46"/>
      <c r="DR1132" s="46"/>
      <c r="DS1132" s="46"/>
      <c r="DT1132" s="46"/>
      <c r="DU1132" s="46"/>
      <c r="DV1132" s="46"/>
      <c r="DW1132" s="46"/>
      <c r="DX1132" s="46"/>
      <c r="DY1132" s="46"/>
      <c r="DZ1132" s="46"/>
      <c r="EA1132" s="46"/>
      <c r="EB1132" s="46"/>
      <c r="EC1132" s="46"/>
      <c r="ED1132" s="46"/>
      <c r="EE1132" s="46"/>
      <c r="EF1132" s="46"/>
      <c r="EG1132" s="46"/>
      <c r="EH1132" s="46"/>
      <c r="EI1132" s="46"/>
      <c r="EJ1132" s="46"/>
      <c r="EK1132" s="46"/>
      <c r="EL1132" s="46"/>
      <c r="EM1132" s="46"/>
      <c r="EN1132" s="46"/>
      <c r="EO1132" s="46"/>
      <c r="EP1132" s="46"/>
      <c r="EQ1132" s="46"/>
      <c r="ER1132" s="46"/>
      <c r="ES1132" s="46"/>
      <c r="ET1132" s="46"/>
      <c r="EU1132" s="46"/>
      <c r="EV1132" s="46"/>
      <c r="EW1132" s="46"/>
      <c r="EX1132" s="46"/>
      <c r="EY1132" s="46"/>
      <c r="EZ1132" s="46"/>
      <c r="FA1132" s="46"/>
      <c r="FB1132" s="46"/>
      <c r="FC1132" s="46"/>
      <c r="FD1132" s="46"/>
      <c r="FE1132" s="46"/>
      <c r="FF1132" s="46"/>
      <c r="FG1132" s="46"/>
      <c r="FH1132" s="46"/>
      <c r="FI1132" s="46"/>
      <c r="FJ1132" s="46"/>
      <c r="FK1132" s="46"/>
      <c r="FL1132" s="46"/>
      <c r="FM1132" s="46"/>
      <c r="FN1132" s="46"/>
      <c r="FO1132" s="46"/>
      <c r="FP1132" s="46"/>
      <c r="FQ1132" s="46"/>
      <c r="FR1132" s="46"/>
      <c r="FS1132" s="46"/>
      <c r="FT1132" s="46"/>
      <c r="FU1132" s="46"/>
      <c r="FV1132" s="46"/>
      <c r="FW1132" s="46"/>
      <c r="FX1132" s="46"/>
      <c r="FY1132" s="46"/>
      <c r="FZ1132" s="46"/>
      <c r="GA1132" s="46"/>
      <c r="GB1132" s="46"/>
      <c r="GC1132" s="46"/>
      <c r="GD1132" s="46"/>
      <c r="GE1132" s="46"/>
      <c r="GF1132" s="46"/>
      <c r="GG1132" s="46"/>
      <c r="GH1132" s="46"/>
      <c r="GI1132" s="46"/>
      <c r="GJ1132" s="46"/>
      <c r="GK1132" s="46"/>
      <c r="GL1132" s="46"/>
      <c r="GM1132" s="46"/>
      <c r="GN1132" s="46"/>
      <c r="GO1132" s="46"/>
      <c r="GP1132" s="46"/>
      <c r="GQ1132" s="46"/>
      <c r="GR1132" s="46"/>
      <c r="GS1132" s="46"/>
      <c r="GT1132" s="46"/>
      <c r="GU1132" s="46"/>
      <c r="GV1132" s="46"/>
      <c r="GW1132" s="46"/>
      <c r="GX1132" s="46"/>
      <c r="GY1132" s="46"/>
      <c r="GZ1132" s="46"/>
      <c r="HA1132" s="46"/>
      <c r="HB1132" s="46"/>
      <c r="HC1132" s="46"/>
      <c r="HD1132" s="46"/>
      <c r="HE1132" s="46"/>
      <c r="HF1132" s="46"/>
      <c r="HG1132" s="46"/>
      <c r="HH1132" s="46"/>
      <c r="HI1132" s="46"/>
      <c r="HJ1132" s="46"/>
      <c r="HK1132" s="46"/>
      <c r="HL1132" s="46"/>
      <c r="HM1132" s="46"/>
      <c r="HN1132" s="46"/>
      <c r="HO1132" s="46"/>
      <c r="HP1132" s="46"/>
      <c r="HQ1132" s="46"/>
      <c r="HR1132" s="46"/>
      <c r="HS1132" s="46"/>
      <c r="HT1132" s="46"/>
      <c r="HU1132" s="46"/>
      <c r="HV1132" s="46"/>
      <c r="HW1132" s="46"/>
      <c r="HX1132" s="46"/>
      <c r="HY1132" s="46"/>
      <c r="HZ1132" s="46"/>
      <c r="IA1132" s="46"/>
      <c r="IB1132" s="46"/>
      <c r="IC1132" s="46"/>
      <c r="ID1132" s="46"/>
      <c r="IE1132" s="46"/>
      <c r="IF1132" s="46"/>
      <c r="IG1132" s="46"/>
      <c r="IH1132" s="46"/>
      <c r="II1132" s="46"/>
      <c r="IJ1132" s="46"/>
      <c r="IK1132" s="46"/>
      <c r="IL1132" s="46"/>
      <c r="IM1132" s="46"/>
      <c r="IN1132" s="46"/>
      <c r="IO1132" s="46"/>
      <c r="IP1132" s="46"/>
      <c r="IQ1132" s="46"/>
      <c r="IR1132" s="46"/>
      <c r="IS1132" s="46"/>
      <c r="IT1132" s="46"/>
      <c r="IU1132" s="46"/>
      <c r="IV1132" s="46"/>
      <c r="IW1132" s="46"/>
      <c r="IX1132" s="46"/>
      <c r="IY1132" s="46"/>
      <c r="IZ1132" s="46"/>
      <c r="JA1132" s="46"/>
      <c r="JB1132" s="46"/>
      <c r="JC1132" s="46"/>
      <c r="JD1132" s="46"/>
      <c r="JE1132" s="46"/>
    </row>
    <row r="1133" spans="1:265" s="7" customFormat="1" ht="15" customHeight="1" thickBot="1" x14ac:dyDescent="0.25">
      <c r="A1133" s="790"/>
      <c r="B1133" s="73" t="s">
        <v>246</v>
      </c>
      <c r="C1133" s="74"/>
      <c r="D1133" s="935" t="s">
        <v>247</v>
      </c>
      <c r="E1133" s="905"/>
      <c r="F1133" s="437"/>
      <c r="G1133" s="438"/>
      <c r="H1133" s="194" t="s">
        <v>23</v>
      </c>
      <c r="I1133" s="194" t="s">
        <v>100</v>
      </c>
      <c r="J1133" s="1740" t="s">
        <v>1425</v>
      </c>
      <c r="K1133" s="217" t="s">
        <v>2125</v>
      </c>
      <c r="L1133" s="241"/>
      <c r="M1133" s="501"/>
      <c r="N1133" s="501"/>
      <c r="O1133" s="241"/>
      <c r="P1133" s="2159">
        <f t="shared" si="95"/>
        <v>0</v>
      </c>
      <c r="Q1133" s="280"/>
      <c r="R1133" s="281"/>
      <c r="S1133" s="281"/>
      <c r="T1133" s="281">
        <v>3</v>
      </c>
      <c r="U1133" s="281"/>
      <c r="V1133" s="281"/>
      <c r="W1133" s="282"/>
      <c r="X1133" s="122"/>
      <c r="Y1133" s="122"/>
      <c r="Z1133" s="63"/>
      <c r="AA1133" s="46"/>
      <c r="AB1133" s="46"/>
      <c r="AC1133" s="46" t="str">
        <f t="shared" si="99"/>
        <v/>
      </c>
      <c r="AD1133" s="46"/>
      <c r="AE1133" s="46"/>
      <c r="AF1133" s="2111">
        <f t="shared" si="96"/>
        <v>0</v>
      </c>
      <c r="AG1133" s="2111">
        <f t="shared" si="97"/>
        <v>0</v>
      </c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  <c r="BP1133" s="46"/>
      <c r="BQ1133" s="46"/>
      <c r="BR1133" s="46"/>
      <c r="BS1133" s="46"/>
      <c r="BT1133" s="46"/>
      <c r="BU1133" s="46"/>
      <c r="BV1133" s="46"/>
      <c r="BW1133" s="46"/>
      <c r="BX1133" s="46"/>
      <c r="BY1133" s="46"/>
      <c r="BZ1133" s="46"/>
      <c r="CA1133" s="46"/>
      <c r="CB1133" s="46"/>
      <c r="CC1133" s="46"/>
      <c r="CD1133" s="46"/>
      <c r="CE1133" s="46"/>
      <c r="CF1133" s="46"/>
      <c r="CG1133" s="46"/>
      <c r="CH1133" s="46"/>
      <c r="CI1133" s="46"/>
      <c r="CJ1133" s="46"/>
      <c r="CK1133" s="46"/>
      <c r="CL1133" s="46"/>
      <c r="CM1133" s="46"/>
      <c r="CN1133" s="46"/>
      <c r="CO1133" s="46"/>
      <c r="CP1133" s="46"/>
      <c r="CQ1133" s="46"/>
      <c r="CR1133" s="46"/>
      <c r="CS1133" s="46"/>
      <c r="CT1133" s="46"/>
      <c r="CU1133" s="46"/>
      <c r="CV1133" s="46"/>
      <c r="CW1133" s="46"/>
      <c r="CX1133" s="46"/>
      <c r="CY1133" s="46"/>
      <c r="CZ1133" s="46"/>
      <c r="DA1133" s="46"/>
      <c r="DB1133" s="46"/>
      <c r="DC1133" s="46"/>
      <c r="DD1133" s="46"/>
      <c r="DE1133" s="46"/>
      <c r="DF1133" s="46"/>
      <c r="DG1133" s="46"/>
      <c r="DH1133" s="46"/>
      <c r="DI1133" s="46"/>
      <c r="DJ1133" s="46"/>
      <c r="DK1133" s="46"/>
      <c r="DL1133" s="46"/>
      <c r="DM1133" s="46"/>
      <c r="DN1133" s="46"/>
      <c r="DO1133" s="46"/>
      <c r="DP1133" s="46"/>
      <c r="DQ1133" s="46"/>
      <c r="DR1133" s="46"/>
      <c r="DS1133" s="46"/>
      <c r="DT1133" s="46"/>
      <c r="DU1133" s="46"/>
      <c r="DV1133" s="46"/>
      <c r="DW1133" s="46"/>
      <c r="DX1133" s="46"/>
      <c r="DY1133" s="46"/>
      <c r="DZ1133" s="46"/>
      <c r="EA1133" s="46"/>
      <c r="EB1133" s="46"/>
      <c r="EC1133" s="46"/>
      <c r="ED1133" s="46"/>
      <c r="EE1133" s="46"/>
      <c r="EF1133" s="46"/>
      <c r="EG1133" s="46"/>
      <c r="EH1133" s="46"/>
      <c r="EI1133" s="46"/>
      <c r="EJ1133" s="46"/>
      <c r="EK1133" s="46"/>
      <c r="EL1133" s="46"/>
      <c r="EM1133" s="46"/>
      <c r="EN1133" s="46"/>
      <c r="EO1133" s="46"/>
      <c r="EP1133" s="46"/>
      <c r="EQ1133" s="46"/>
      <c r="ER1133" s="46"/>
      <c r="ES1133" s="46"/>
      <c r="ET1133" s="46"/>
      <c r="EU1133" s="46"/>
      <c r="EV1133" s="46"/>
      <c r="EW1133" s="46"/>
      <c r="EX1133" s="46"/>
      <c r="EY1133" s="46"/>
      <c r="EZ1133" s="46"/>
      <c r="FA1133" s="46"/>
      <c r="FB1133" s="46"/>
      <c r="FC1133" s="46"/>
      <c r="FD1133" s="46"/>
      <c r="FE1133" s="46"/>
      <c r="FF1133" s="46"/>
      <c r="FG1133" s="46"/>
      <c r="FH1133" s="46"/>
      <c r="FI1133" s="46"/>
      <c r="FJ1133" s="46"/>
      <c r="FK1133" s="46"/>
      <c r="FL1133" s="46"/>
      <c r="FM1133" s="46"/>
      <c r="FN1133" s="46"/>
      <c r="FO1133" s="46"/>
      <c r="FP1133" s="46"/>
      <c r="FQ1133" s="46"/>
      <c r="FR1133" s="46"/>
      <c r="FS1133" s="46"/>
      <c r="FT1133" s="46"/>
      <c r="FU1133" s="46"/>
      <c r="FV1133" s="46"/>
      <c r="FW1133" s="46"/>
      <c r="FX1133" s="46"/>
      <c r="FY1133" s="46"/>
      <c r="FZ1133" s="46"/>
      <c r="GA1133" s="46"/>
      <c r="GB1133" s="46"/>
      <c r="GC1133" s="46"/>
      <c r="GD1133" s="46"/>
      <c r="GE1133" s="46"/>
      <c r="GF1133" s="46"/>
      <c r="GG1133" s="46"/>
      <c r="GH1133" s="46"/>
      <c r="GI1133" s="46"/>
      <c r="GJ1133" s="46"/>
      <c r="GK1133" s="46"/>
      <c r="GL1133" s="46"/>
      <c r="GM1133" s="46"/>
      <c r="GN1133" s="46"/>
      <c r="GO1133" s="46"/>
      <c r="GP1133" s="46"/>
      <c r="GQ1133" s="46"/>
      <c r="GR1133" s="46"/>
      <c r="GS1133" s="46"/>
      <c r="GT1133" s="46"/>
      <c r="GU1133" s="46"/>
      <c r="GV1133" s="46"/>
      <c r="GW1133" s="46"/>
      <c r="GX1133" s="46"/>
      <c r="GY1133" s="46"/>
      <c r="GZ1133" s="46"/>
      <c r="HA1133" s="46"/>
      <c r="HB1133" s="46"/>
      <c r="HC1133" s="46"/>
      <c r="HD1133" s="46"/>
      <c r="HE1133" s="46"/>
      <c r="HF1133" s="46"/>
      <c r="HG1133" s="46"/>
      <c r="HH1133" s="46"/>
      <c r="HI1133" s="46"/>
      <c r="HJ1133" s="46"/>
      <c r="HK1133" s="46"/>
      <c r="HL1133" s="46"/>
      <c r="HM1133" s="46"/>
      <c r="HN1133" s="46"/>
      <c r="HO1133" s="46"/>
      <c r="HP1133" s="46"/>
      <c r="HQ1133" s="46"/>
      <c r="HR1133" s="46"/>
      <c r="HS1133" s="46"/>
      <c r="HT1133" s="46"/>
      <c r="HU1133" s="46"/>
      <c r="HV1133" s="46"/>
      <c r="HW1133" s="46"/>
      <c r="HX1133" s="46"/>
      <c r="HY1133" s="46"/>
      <c r="HZ1133" s="46"/>
      <c r="IA1133" s="46"/>
      <c r="IB1133" s="46"/>
      <c r="IC1133" s="46"/>
      <c r="ID1133" s="46"/>
      <c r="IE1133" s="46"/>
      <c r="IF1133" s="46"/>
      <c r="IG1133" s="46"/>
      <c r="IH1133" s="46"/>
      <c r="II1133" s="46"/>
      <c r="IJ1133" s="46"/>
      <c r="IK1133" s="46"/>
      <c r="IL1133" s="46"/>
      <c r="IM1133" s="46"/>
      <c r="IN1133" s="46"/>
      <c r="IO1133" s="46"/>
      <c r="IP1133" s="46"/>
      <c r="IQ1133" s="46"/>
      <c r="IR1133" s="46"/>
      <c r="IS1133" s="46"/>
      <c r="IT1133" s="46"/>
      <c r="IU1133" s="46"/>
      <c r="IV1133" s="46"/>
      <c r="IW1133" s="46"/>
      <c r="IX1133" s="46"/>
      <c r="IY1133" s="46"/>
      <c r="IZ1133" s="46"/>
      <c r="JA1133" s="46"/>
      <c r="JB1133" s="46"/>
      <c r="JC1133" s="46"/>
      <c r="JD1133" s="46"/>
      <c r="JE1133" s="46"/>
    </row>
    <row r="1134" spans="1:265" s="7" customFormat="1" ht="15" customHeight="1" thickBot="1" x14ac:dyDescent="0.25">
      <c r="A1134" s="790"/>
      <c r="B1134" s="73" t="s">
        <v>246</v>
      </c>
      <c r="C1134" s="74"/>
      <c r="D1134" s="890" t="s">
        <v>247</v>
      </c>
      <c r="E1134" s="905"/>
      <c r="F1134" s="437"/>
      <c r="G1134" s="438"/>
      <c r="H1134" s="768" t="s">
        <v>23</v>
      </c>
      <c r="I1134" s="768" t="s">
        <v>99</v>
      </c>
      <c r="J1134" s="1756" t="s">
        <v>1424</v>
      </c>
      <c r="K1134" s="212" t="s">
        <v>1505</v>
      </c>
      <c r="L1134" s="227"/>
      <c r="M1134" s="508"/>
      <c r="N1134" s="811"/>
      <c r="O1134" s="227"/>
      <c r="P1134" s="2159">
        <f t="shared" si="95"/>
        <v>0</v>
      </c>
      <c r="Q1134" s="303"/>
      <c r="R1134" s="304"/>
      <c r="S1134" s="304">
        <v>4</v>
      </c>
      <c r="T1134" s="304"/>
      <c r="U1134" s="304"/>
      <c r="V1134" s="304"/>
      <c r="W1134" s="305"/>
      <c r="X1134" s="122"/>
      <c r="Y1134" s="122"/>
      <c r="Z1134" s="63"/>
      <c r="AA1134" s="46"/>
      <c r="AB1134" s="46"/>
      <c r="AC1134" s="46" t="str">
        <f t="shared" si="99"/>
        <v/>
      </c>
      <c r="AD1134" s="46"/>
      <c r="AE1134" s="46"/>
      <c r="AF1134" s="2111">
        <f t="shared" si="96"/>
        <v>0</v>
      </c>
      <c r="AG1134" s="2111">
        <f t="shared" si="97"/>
        <v>4</v>
      </c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  <c r="BP1134" s="46"/>
      <c r="BQ1134" s="46"/>
      <c r="BR1134" s="46"/>
      <c r="BS1134" s="46"/>
      <c r="BT1134" s="46"/>
      <c r="BU1134" s="46"/>
      <c r="BV1134" s="46"/>
      <c r="BW1134" s="46"/>
      <c r="BX1134" s="46"/>
      <c r="BY1134" s="46"/>
      <c r="BZ1134" s="46"/>
      <c r="CA1134" s="46"/>
      <c r="CB1134" s="46"/>
      <c r="CC1134" s="46"/>
      <c r="CD1134" s="46"/>
      <c r="CE1134" s="46"/>
      <c r="CF1134" s="46"/>
      <c r="CG1134" s="46"/>
      <c r="CH1134" s="46"/>
      <c r="CI1134" s="46"/>
      <c r="CJ1134" s="46"/>
      <c r="CK1134" s="46"/>
      <c r="CL1134" s="46"/>
      <c r="CM1134" s="46"/>
      <c r="CN1134" s="46"/>
      <c r="CO1134" s="46"/>
      <c r="CP1134" s="46"/>
      <c r="CQ1134" s="46"/>
      <c r="CR1134" s="46"/>
      <c r="CS1134" s="46"/>
      <c r="CT1134" s="46"/>
      <c r="CU1134" s="46"/>
      <c r="CV1134" s="46"/>
      <c r="CW1134" s="46"/>
      <c r="CX1134" s="46"/>
      <c r="CY1134" s="46"/>
      <c r="CZ1134" s="46"/>
      <c r="DA1134" s="46"/>
      <c r="DB1134" s="46"/>
      <c r="DC1134" s="46"/>
      <c r="DD1134" s="46"/>
      <c r="DE1134" s="46"/>
      <c r="DF1134" s="46"/>
      <c r="DG1134" s="46"/>
      <c r="DH1134" s="46"/>
      <c r="DI1134" s="46"/>
      <c r="DJ1134" s="46"/>
      <c r="DK1134" s="46"/>
      <c r="DL1134" s="46"/>
      <c r="DM1134" s="46"/>
      <c r="DN1134" s="46"/>
      <c r="DO1134" s="46"/>
      <c r="DP1134" s="46"/>
      <c r="DQ1134" s="46"/>
      <c r="DR1134" s="46"/>
      <c r="DS1134" s="46"/>
      <c r="DT1134" s="46"/>
      <c r="DU1134" s="46"/>
      <c r="DV1134" s="46"/>
      <c r="DW1134" s="46"/>
      <c r="DX1134" s="46"/>
      <c r="DY1134" s="46"/>
      <c r="DZ1134" s="46"/>
      <c r="EA1134" s="46"/>
      <c r="EB1134" s="46"/>
      <c r="EC1134" s="46"/>
      <c r="ED1134" s="46"/>
      <c r="EE1134" s="46"/>
      <c r="EF1134" s="46"/>
      <c r="EG1134" s="46"/>
      <c r="EH1134" s="46"/>
      <c r="EI1134" s="46"/>
      <c r="EJ1134" s="46"/>
      <c r="EK1134" s="46"/>
      <c r="EL1134" s="46"/>
      <c r="EM1134" s="46"/>
      <c r="EN1134" s="46"/>
      <c r="EO1134" s="46"/>
      <c r="EP1134" s="46"/>
      <c r="EQ1134" s="46"/>
      <c r="ER1134" s="46"/>
      <c r="ES1134" s="46"/>
      <c r="ET1134" s="46"/>
      <c r="EU1134" s="46"/>
      <c r="EV1134" s="46"/>
      <c r="EW1134" s="46"/>
      <c r="EX1134" s="46"/>
      <c r="EY1134" s="46"/>
      <c r="EZ1134" s="46"/>
      <c r="FA1134" s="46"/>
      <c r="FB1134" s="46"/>
      <c r="FC1134" s="46"/>
      <c r="FD1134" s="46"/>
      <c r="FE1134" s="46"/>
      <c r="FF1134" s="46"/>
      <c r="FG1134" s="46"/>
      <c r="FH1134" s="46"/>
      <c r="FI1134" s="46"/>
      <c r="FJ1134" s="46"/>
      <c r="FK1134" s="46"/>
      <c r="FL1134" s="46"/>
      <c r="FM1134" s="46"/>
      <c r="FN1134" s="46"/>
      <c r="FO1134" s="46"/>
      <c r="FP1134" s="46"/>
      <c r="FQ1134" s="46"/>
      <c r="FR1134" s="46"/>
      <c r="FS1134" s="46"/>
      <c r="FT1134" s="46"/>
      <c r="FU1134" s="46"/>
      <c r="FV1134" s="46"/>
      <c r="FW1134" s="46"/>
      <c r="FX1134" s="46"/>
      <c r="FY1134" s="46"/>
      <c r="FZ1134" s="46"/>
      <c r="GA1134" s="46"/>
      <c r="GB1134" s="46"/>
      <c r="GC1134" s="46"/>
      <c r="GD1134" s="46"/>
      <c r="GE1134" s="46"/>
      <c r="GF1134" s="46"/>
      <c r="GG1134" s="46"/>
      <c r="GH1134" s="46"/>
      <c r="GI1134" s="46"/>
      <c r="GJ1134" s="46"/>
      <c r="GK1134" s="46"/>
      <c r="GL1134" s="46"/>
      <c r="GM1134" s="46"/>
      <c r="GN1134" s="46"/>
      <c r="GO1134" s="46"/>
      <c r="GP1134" s="46"/>
      <c r="GQ1134" s="46"/>
      <c r="GR1134" s="46"/>
      <c r="GS1134" s="46"/>
      <c r="GT1134" s="46"/>
      <c r="GU1134" s="46"/>
      <c r="GV1134" s="46"/>
      <c r="GW1134" s="46"/>
      <c r="GX1134" s="46"/>
      <c r="GY1134" s="46"/>
      <c r="GZ1134" s="46"/>
      <c r="HA1134" s="46"/>
      <c r="HB1134" s="46"/>
      <c r="HC1134" s="46"/>
      <c r="HD1134" s="46"/>
      <c r="HE1134" s="46"/>
      <c r="HF1134" s="46"/>
      <c r="HG1134" s="46"/>
      <c r="HH1134" s="46"/>
      <c r="HI1134" s="46"/>
      <c r="HJ1134" s="46"/>
      <c r="HK1134" s="46"/>
      <c r="HL1134" s="46"/>
      <c r="HM1134" s="46"/>
      <c r="HN1134" s="46"/>
      <c r="HO1134" s="46"/>
      <c r="HP1134" s="46"/>
      <c r="HQ1134" s="46"/>
      <c r="HR1134" s="46"/>
      <c r="HS1134" s="46"/>
      <c r="HT1134" s="46"/>
      <c r="HU1134" s="46"/>
      <c r="HV1134" s="46"/>
      <c r="HW1134" s="46"/>
      <c r="HX1134" s="46"/>
      <c r="HY1134" s="46"/>
      <c r="HZ1134" s="46"/>
      <c r="IA1134" s="46"/>
      <c r="IB1134" s="46"/>
      <c r="IC1134" s="46"/>
      <c r="ID1134" s="46"/>
      <c r="IE1134" s="46"/>
      <c r="IF1134" s="46"/>
      <c r="IG1134" s="46"/>
      <c r="IH1134" s="46"/>
      <c r="II1134" s="46"/>
      <c r="IJ1134" s="46"/>
      <c r="IK1134" s="46"/>
      <c r="IL1134" s="46"/>
      <c r="IM1134" s="46"/>
      <c r="IN1134" s="46"/>
      <c r="IO1134" s="46"/>
      <c r="IP1134" s="46"/>
      <c r="IQ1134" s="46"/>
      <c r="IR1134" s="46"/>
      <c r="IS1134" s="46"/>
      <c r="IT1134" s="46"/>
      <c r="IU1134" s="46"/>
      <c r="IV1134" s="46"/>
      <c r="IW1134" s="46"/>
      <c r="IX1134" s="46"/>
      <c r="IY1134" s="46"/>
      <c r="IZ1134" s="46"/>
      <c r="JA1134" s="46"/>
      <c r="JB1134" s="46"/>
      <c r="JC1134" s="46"/>
      <c r="JD1134" s="46"/>
      <c r="JE1134" s="46"/>
    </row>
    <row r="1135" spans="1:265" s="7" customFormat="1" ht="15" customHeight="1" thickBot="1" x14ac:dyDescent="0.25">
      <c r="A1135" s="790"/>
      <c r="B1135" s="73" t="s">
        <v>246</v>
      </c>
      <c r="C1135" s="74"/>
      <c r="D1135" s="935" t="s">
        <v>247</v>
      </c>
      <c r="E1135" s="905"/>
      <c r="F1135" s="437"/>
      <c r="G1135" s="438"/>
      <c r="H1135" s="194" t="s">
        <v>23</v>
      </c>
      <c r="I1135" s="194" t="s">
        <v>99</v>
      </c>
      <c r="J1135" s="1756" t="s">
        <v>1424</v>
      </c>
      <c r="K1135" s="212" t="s">
        <v>1506</v>
      </c>
      <c r="L1135" s="241"/>
      <c r="M1135" s="501"/>
      <c r="N1135" s="501"/>
      <c r="O1135" s="241"/>
      <c r="P1135" s="2159">
        <f t="shared" si="95"/>
        <v>0</v>
      </c>
      <c r="Q1135" s="280"/>
      <c r="R1135" s="281"/>
      <c r="S1135" s="281">
        <v>2</v>
      </c>
      <c r="T1135" s="281"/>
      <c r="U1135" s="281"/>
      <c r="V1135" s="281"/>
      <c r="W1135" s="282"/>
      <c r="X1135" s="122"/>
      <c r="Y1135" s="122"/>
      <c r="Z1135" s="63"/>
      <c r="AA1135" s="46"/>
      <c r="AB1135" s="46"/>
      <c r="AC1135" s="46" t="str">
        <f t="shared" si="99"/>
        <v/>
      </c>
      <c r="AD1135" s="46"/>
      <c r="AE1135" s="46"/>
      <c r="AF1135" s="2111">
        <f t="shared" si="96"/>
        <v>0</v>
      </c>
      <c r="AG1135" s="2111">
        <f t="shared" si="97"/>
        <v>2</v>
      </c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  <c r="BP1135" s="46"/>
      <c r="BQ1135" s="46"/>
      <c r="BR1135" s="46"/>
      <c r="BS1135" s="46"/>
      <c r="BT1135" s="46"/>
      <c r="BU1135" s="46"/>
      <c r="BV1135" s="46"/>
      <c r="BW1135" s="46"/>
      <c r="BX1135" s="46"/>
      <c r="BY1135" s="46"/>
      <c r="BZ1135" s="46"/>
      <c r="CA1135" s="46"/>
      <c r="CB1135" s="46"/>
      <c r="CC1135" s="46"/>
      <c r="CD1135" s="46"/>
      <c r="CE1135" s="46"/>
      <c r="CF1135" s="46"/>
      <c r="CG1135" s="46"/>
      <c r="CH1135" s="46"/>
      <c r="CI1135" s="46"/>
      <c r="CJ1135" s="46"/>
      <c r="CK1135" s="46"/>
      <c r="CL1135" s="46"/>
      <c r="CM1135" s="46"/>
      <c r="CN1135" s="46"/>
      <c r="CO1135" s="46"/>
      <c r="CP1135" s="46"/>
      <c r="CQ1135" s="46"/>
      <c r="CR1135" s="46"/>
      <c r="CS1135" s="46"/>
      <c r="CT1135" s="46"/>
      <c r="CU1135" s="46"/>
      <c r="CV1135" s="46"/>
      <c r="CW1135" s="46"/>
      <c r="CX1135" s="46"/>
      <c r="CY1135" s="46"/>
      <c r="CZ1135" s="46"/>
      <c r="DA1135" s="46"/>
      <c r="DB1135" s="46"/>
      <c r="DC1135" s="46"/>
      <c r="DD1135" s="46"/>
      <c r="DE1135" s="46"/>
      <c r="DF1135" s="46"/>
      <c r="DG1135" s="46"/>
      <c r="DH1135" s="46"/>
      <c r="DI1135" s="46"/>
      <c r="DJ1135" s="46"/>
      <c r="DK1135" s="46"/>
      <c r="DL1135" s="46"/>
      <c r="DM1135" s="46"/>
      <c r="DN1135" s="46"/>
      <c r="DO1135" s="46"/>
      <c r="DP1135" s="46"/>
      <c r="DQ1135" s="46"/>
      <c r="DR1135" s="46"/>
      <c r="DS1135" s="46"/>
      <c r="DT1135" s="46"/>
      <c r="DU1135" s="46"/>
      <c r="DV1135" s="46"/>
      <c r="DW1135" s="46"/>
      <c r="DX1135" s="46"/>
      <c r="DY1135" s="46"/>
      <c r="DZ1135" s="46"/>
      <c r="EA1135" s="46"/>
      <c r="EB1135" s="46"/>
      <c r="EC1135" s="46"/>
      <c r="ED1135" s="46"/>
      <c r="EE1135" s="46"/>
      <c r="EF1135" s="46"/>
      <c r="EG1135" s="46"/>
      <c r="EH1135" s="46"/>
      <c r="EI1135" s="46"/>
      <c r="EJ1135" s="46"/>
      <c r="EK1135" s="46"/>
      <c r="EL1135" s="46"/>
      <c r="EM1135" s="46"/>
      <c r="EN1135" s="46"/>
      <c r="EO1135" s="46"/>
      <c r="EP1135" s="46"/>
      <c r="EQ1135" s="46"/>
      <c r="ER1135" s="46"/>
      <c r="ES1135" s="46"/>
      <c r="ET1135" s="46"/>
      <c r="EU1135" s="46"/>
      <c r="EV1135" s="46"/>
      <c r="EW1135" s="46"/>
      <c r="EX1135" s="46"/>
      <c r="EY1135" s="46"/>
      <c r="EZ1135" s="46"/>
      <c r="FA1135" s="46"/>
      <c r="FB1135" s="46"/>
      <c r="FC1135" s="46"/>
      <c r="FD1135" s="46"/>
      <c r="FE1135" s="46"/>
      <c r="FF1135" s="46"/>
      <c r="FG1135" s="46"/>
      <c r="FH1135" s="46"/>
      <c r="FI1135" s="46"/>
      <c r="FJ1135" s="46"/>
      <c r="FK1135" s="46"/>
      <c r="FL1135" s="46"/>
      <c r="FM1135" s="46"/>
      <c r="FN1135" s="46"/>
      <c r="FO1135" s="46"/>
      <c r="FP1135" s="46"/>
      <c r="FQ1135" s="46"/>
      <c r="FR1135" s="46"/>
      <c r="FS1135" s="46"/>
      <c r="FT1135" s="46"/>
      <c r="FU1135" s="46"/>
      <c r="FV1135" s="46"/>
      <c r="FW1135" s="46"/>
      <c r="FX1135" s="46"/>
      <c r="FY1135" s="46"/>
      <c r="FZ1135" s="46"/>
      <c r="GA1135" s="46"/>
      <c r="GB1135" s="46"/>
      <c r="GC1135" s="46"/>
      <c r="GD1135" s="46"/>
      <c r="GE1135" s="46"/>
      <c r="GF1135" s="46"/>
      <c r="GG1135" s="46"/>
      <c r="GH1135" s="46"/>
      <c r="GI1135" s="46"/>
      <c r="GJ1135" s="46"/>
      <c r="GK1135" s="46"/>
      <c r="GL1135" s="46"/>
      <c r="GM1135" s="46"/>
      <c r="GN1135" s="46"/>
      <c r="GO1135" s="46"/>
      <c r="GP1135" s="46"/>
      <c r="GQ1135" s="46"/>
      <c r="GR1135" s="46"/>
      <c r="GS1135" s="46"/>
      <c r="GT1135" s="46"/>
      <c r="GU1135" s="46"/>
      <c r="GV1135" s="46"/>
      <c r="GW1135" s="46"/>
      <c r="GX1135" s="46"/>
      <c r="GY1135" s="46"/>
      <c r="GZ1135" s="46"/>
      <c r="HA1135" s="46"/>
      <c r="HB1135" s="46"/>
      <c r="HC1135" s="46"/>
      <c r="HD1135" s="46"/>
      <c r="HE1135" s="46"/>
      <c r="HF1135" s="46"/>
      <c r="HG1135" s="46"/>
      <c r="HH1135" s="46"/>
      <c r="HI1135" s="46"/>
      <c r="HJ1135" s="46"/>
      <c r="HK1135" s="46"/>
      <c r="HL1135" s="46"/>
      <c r="HM1135" s="46"/>
      <c r="HN1135" s="46"/>
      <c r="HO1135" s="46"/>
      <c r="HP1135" s="46"/>
      <c r="HQ1135" s="46"/>
      <c r="HR1135" s="46"/>
      <c r="HS1135" s="46"/>
      <c r="HT1135" s="46"/>
      <c r="HU1135" s="46"/>
      <c r="HV1135" s="46"/>
      <c r="HW1135" s="46"/>
      <c r="HX1135" s="46"/>
      <c r="HY1135" s="46"/>
      <c r="HZ1135" s="46"/>
      <c r="IA1135" s="46"/>
      <c r="IB1135" s="46"/>
      <c r="IC1135" s="46"/>
      <c r="ID1135" s="46"/>
      <c r="IE1135" s="46"/>
      <c r="IF1135" s="46"/>
      <c r="IG1135" s="46"/>
      <c r="IH1135" s="46"/>
      <c r="II1135" s="46"/>
      <c r="IJ1135" s="46"/>
      <c r="IK1135" s="46"/>
      <c r="IL1135" s="46"/>
      <c r="IM1135" s="46"/>
      <c r="IN1135" s="46"/>
      <c r="IO1135" s="46"/>
      <c r="IP1135" s="46"/>
      <c r="IQ1135" s="46"/>
      <c r="IR1135" s="46"/>
      <c r="IS1135" s="46"/>
      <c r="IT1135" s="46"/>
      <c r="IU1135" s="46"/>
      <c r="IV1135" s="46"/>
      <c r="IW1135" s="46"/>
      <c r="IX1135" s="46"/>
      <c r="IY1135" s="46"/>
      <c r="IZ1135" s="46"/>
      <c r="JA1135" s="46"/>
      <c r="JB1135" s="46"/>
      <c r="JC1135" s="46"/>
      <c r="JD1135" s="46"/>
      <c r="JE1135" s="46"/>
    </row>
    <row r="1136" spans="1:265" s="7" customFormat="1" ht="15" customHeight="1" thickBot="1" x14ac:dyDescent="0.25">
      <c r="A1136" s="790"/>
      <c r="B1136" s="73" t="s">
        <v>246</v>
      </c>
      <c r="C1136" s="74"/>
      <c r="D1136" s="935" t="s">
        <v>247</v>
      </c>
      <c r="E1136" s="905"/>
      <c r="F1136" s="437"/>
      <c r="G1136" s="438"/>
      <c r="H1136" s="194" t="s">
        <v>23</v>
      </c>
      <c r="I1136" s="194" t="s">
        <v>104</v>
      </c>
      <c r="J1136" s="1757" t="s">
        <v>1424</v>
      </c>
      <c r="K1136" s="241" t="s">
        <v>1507</v>
      </c>
      <c r="L1136" s="241"/>
      <c r="M1136" s="501"/>
      <c r="N1136" s="501"/>
      <c r="O1136" s="241"/>
      <c r="P1136" s="2159">
        <f t="shared" si="95"/>
        <v>0</v>
      </c>
      <c r="Q1136" s="280"/>
      <c r="R1136" s="281"/>
      <c r="S1136" s="281"/>
      <c r="T1136" s="281"/>
      <c r="U1136" s="281"/>
      <c r="V1136" s="281"/>
      <c r="W1136" s="282">
        <v>4</v>
      </c>
      <c r="X1136" s="122"/>
      <c r="Y1136" s="122"/>
      <c r="Z1136" s="63"/>
      <c r="AA1136" s="46"/>
      <c r="AB1136" s="46"/>
      <c r="AC1136" s="46" t="str">
        <f t="shared" si="99"/>
        <v/>
      </c>
      <c r="AD1136" s="46"/>
      <c r="AE1136" s="46"/>
      <c r="AF1136" s="2111">
        <f t="shared" si="96"/>
        <v>0</v>
      </c>
      <c r="AG1136" s="2111">
        <f t="shared" si="97"/>
        <v>4</v>
      </c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6"/>
      <c r="CG1136" s="46"/>
      <c r="CH1136" s="46"/>
      <c r="CI1136" s="46"/>
      <c r="CJ1136" s="46"/>
      <c r="CK1136" s="46"/>
      <c r="CL1136" s="46"/>
      <c r="CM1136" s="46"/>
      <c r="CN1136" s="46"/>
      <c r="CO1136" s="46"/>
      <c r="CP1136" s="46"/>
      <c r="CQ1136" s="46"/>
      <c r="CR1136" s="46"/>
      <c r="CS1136" s="46"/>
      <c r="CT1136" s="46"/>
      <c r="CU1136" s="46"/>
      <c r="CV1136" s="46"/>
      <c r="CW1136" s="46"/>
      <c r="CX1136" s="46"/>
      <c r="CY1136" s="46"/>
      <c r="CZ1136" s="46"/>
      <c r="DA1136" s="46"/>
      <c r="DB1136" s="46"/>
      <c r="DC1136" s="46"/>
      <c r="DD1136" s="46"/>
      <c r="DE1136" s="46"/>
      <c r="DF1136" s="46"/>
      <c r="DG1136" s="46"/>
      <c r="DH1136" s="46"/>
      <c r="DI1136" s="46"/>
      <c r="DJ1136" s="46"/>
      <c r="DK1136" s="46"/>
      <c r="DL1136" s="46"/>
      <c r="DM1136" s="46"/>
      <c r="DN1136" s="46"/>
      <c r="DO1136" s="46"/>
      <c r="DP1136" s="46"/>
      <c r="DQ1136" s="46"/>
      <c r="DR1136" s="46"/>
      <c r="DS1136" s="46"/>
      <c r="DT1136" s="46"/>
      <c r="DU1136" s="46"/>
      <c r="DV1136" s="46"/>
      <c r="DW1136" s="46"/>
      <c r="DX1136" s="46"/>
      <c r="DY1136" s="46"/>
      <c r="DZ1136" s="46"/>
      <c r="EA1136" s="46"/>
      <c r="EB1136" s="46"/>
      <c r="EC1136" s="46"/>
      <c r="ED1136" s="46"/>
      <c r="EE1136" s="46"/>
      <c r="EF1136" s="46"/>
      <c r="EG1136" s="46"/>
      <c r="EH1136" s="46"/>
      <c r="EI1136" s="46"/>
      <c r="EJ1136" s="46"/>
      <c r="EK1136" s="46"/>
      <c r="EL1136" s="46"/>
      <c r="EM1136" s="46"/>
      <c r="EN1136" s="46"/>
      <c r="EO1136" s="46"/>
      <c r="EP1136" s="46"/>
      <c r="EQ1136" s="46"/>
      <c r="ER1136" s="46"/>
      <c r="ES1136" s="46"/>
      <c r="ET1136" s="46"/>
      <c r="EU1136" s="46"/>
      <c r="EV1136" s="46"/>
      <c r="EW1136" s="46"/>
      <c r="EX1136" s="46"/>
      <c r="EY1136" s="46"/>
      <c r="EZ1136" s="46"/>
      <c r="FA1136" s="46"/>
      <c r="FB1136" s="46"/>
      <c r="FC1136" s="46"/>
      <c r="FD1136" s="46"/>
      <c r="FE1136" s="46"/>
      <c r="FF1136" s="46"/>
      <c r="FG1136" s="46"/>
      <c r="FH1136" s="46"/>
      <c r="FI1136" s="46"/>
      <c r="FJ1136" s="46"/>
      <c r="FK1136" s="46"/>
      <c r="FL1136" s="46"/>
      <c r="FM1136" s="46"/>
      <c r="FN1136" s="46"/>
      <c r="FO1136" s="46"/>
      <c r="FP1136" s="46"/>
      <c r="FQ1136" s="46"/>
      <c r="FR1136" s="46"/>
      <c r="FS1136" s="46"/>
      <c r="FT1136" s="46"/>
      <c r="FU1136" s="46"/>
      <c r="FV1136" s="46"/>
      <c r="FW1136" s="46"/>
      <c r="FX1136" s="46"/>
      <c r="FY1136" s="46"/>
      <c r="FZ1136" s="46"/>
      <c r="GA1136" s="46"/>
      <c r="GB1136" s="46"/>
      <c r="GC1136" s="46"/>
      <c r="GD1136" s="46"/>
      <c r="GE1136" s="46"/>
      <c r="GF1136" s="46"/>
      <c r="GG1136" s="46"/>
      <c r="GH1136" s="46"/>
      <c r="GI1136" s="46"/>
      <c r="GJ1136" s="46"/>
      <c r="GK1136" s="46"/>
      <c r="GL1136" s="46"/>
      <c r="GM1136" s="46"/>
      <c r="GN1136" s="46"/>
      <c r="GO1136" s="46"/>
      <c r="GP1136" s="46"/>
      <c r="GQ1136" s="46"/>
      <c r="GR1136" s="46"/>
      <c r="GS1136" s="46"/>
      <c r="GT1136" s="46"/>
      <c r="GU1136" s="46"/>
      <c r="GV1136" s="46"/>
      <c r="GW1136" s="46"/>
      <c r="GX1136" s="46"/>
      <c r="GY1136" s="46"/>
      <c r="GZ1136" s="46"/>
      <c r="HA1136" s="46"/>
      <c r="HB1136" s="46"/>
      <c r="HC1136" s="46"/>
      <c r="HD1136" s="46"/>
      <c r="HE1136" s="46"/>
      <c r="HF1136" s="46"/>
      <c r="HG1136" s="46"/>
      <c r="HH1136" s="46"/>
      <c r="HI1136" s="46"/>
      <c r="HJ1136" s="46"/>
      <c r="HK1136" s="46"/>
      <c r="HL1136" s="46"/>
      <c r="HM1136" s="46"/>
      <c r="HN1136" s="46"/>
      <c r="HO1136" s="46"/>
      <c r="HP1136" s="46"/>
      <c r="HQ1136" s="46"/>
      <c r="HR1136" s="46"/>
      <c r="HS1136" s="46"/>
      <c r="HT1136" s="46"/>
      <c r="HU1136" s="46"/>
      <c r="HV1136" s="46"/>
      <c r="HW1136" s="46"/>
      <c r="HX1136" s="46"/>
      <c r="HY1136" s="46"/>
      <c r="HZ1136" s="46"/>
      <c r="IA1136" s="46"/>
      <c r="IB1136" s="46"/>
      <c r="IC1136" s="46"/>
      <c r="ID1136" s="46"/>
      <c r="IE1136" s="46"/>
      <c r="IF1136" s="46"/>
      <c r="IG1136" s="46"/>
      <c r="IH1136" s="46"/>
      <c r="II1136" s="46"/>
      <c r="IJ1136" s="46"/>
      <c r="IK1136" s="46"/>
      <c r="IL1136" s="46"/>
      <c r="IM1136" s="46"/>
      <c r="IN1136" s="46"/>
      <c r="IO1136" s="46"/>
      <c r="IP1136" s="46"/>
      <c r="IQ1136" s="46"/>
      <c r="IR1136" s="46"/>
      <c r="IS1136" s="46"/>
      <c r="IT1136" s="46"/>
      <c r="IU1136" s="46"/>
      <c r="IV1136" s="46"/>
      <c r="IW1136" s="46"/>
      <c r="IX1136" s="46"/>
      <c r="IY1136" s="46"/>
      <c r="IZ1136" s="46"/>
      <c r="JA1136" s="46"/>
      <c r="JB1136" s="46"/>
      <c r="JC1136" s="46"/>
      <c r="JD1136" s="46"/>
      <c r="JE1136" s="46"/>
    </row>
    <row r="1137" spans="1:265" s="7" customFormat="1" ht="15" customHeight="1" thickBot="1" x14ac:dyDescent="0.25">
      <c r="A1137" s="790"/>
      <c r="B1137" s="73" t="s">
        <v>246</v>
      </c>
      <c r="C1137" s="74"/>
      <c r="D1137" s="935" t="s">
        <v>247</v>
      </c>
      <c r="E1137" s="905"/>
      <c r="F1137" s="437"/>
      <c r="G1137" s="438"/>
      <c r="H1137" s="194" t="s">
        <v>23</v>
      </c>
      <c r="I1137" s="194" t="s">
        <v>104</v>
      </c>
      <c r="J1137" s="1800" t="s">
        <v>95</v>
      </c>
      <c r="K1137" s="241" t="s">
        <v>2143</v>
      </c>
      <c r="L1137" s="241"/>
      <c r="M1137" s="501"/>
      <c r="N1137" s="501"/>
      <c r="O1137" s="241"/>
      <c r="P1137" s="2159">
        <f t="shared" si="95"/>
        <v>0</v>
      </c>
      <c r="Q1137" s="280"/>
      <c r="R1137" s="281"/>
      <c r="S1137" s="281"/>
      <c r="T1137" s="281"/>
      <c r="U1137" s="281">
        <v>6</v>
      </c>
      <c r="V1137" s="281"/>
      <c r="W1137" s="282"/>
      <c r="X1137" s="122"/>
      <c r="Y1137" s="122"/>
      <c r="Z1137" s="63"/>
      <c r="AA1137" s="46"/>
      <c r="AB1137" s="46"/>
      <c r="AC1137" s="46" t="str">
        <f t="shared" si="99"/>
        <v/>
      </c>
      <c r="AD1137" s="46"/>
      <c r="AE1137" s="46"/>
      <c r="AF1137" s="2111">
        <f t="shared" si="96"/>
        <v>0</v>
      </c>
      <c r="AG1137" s="2111">
        <f t="shared" si="97"/>
        <v>0</v>
      </c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  <c r="BP1137" s="46"/>
      <c r="BQ1137" s="46"/>
      <c r="BR1137" s="46"/>
      <c r="BS1137" s="46"/>
      <c r="BT1137" s="46"/>
      <c r="BU1137" s="46"/>
      <c r="BV1137" s="46"/>
      <c r="BW1137" s="46"/>
      <c r="BX1137" s="46"/>
      <c r="BY1137" s="46"/>
      <c r="BZ1137" s="46"/>
      <c r="CA1137" s="46"/>
      <c r="CB1137" s="46"/>
      <c r="CC1137" s="46"/>
      <c r="CD1137" s="46"/>
      <c r="CE1137" s="46"/>
      <c r="CF1137" s="46"/>
      <c r="CG1137" s="46"/>
      <c r="CH1137" s="46"/>
      <c r="CI1137" s="46"/>
      <c r="CJ1137" s="46"/>
      <c r="CK1137" s="46"/>
      <c r="CL1137" s="46"/>
      <c r="CM1137" s="46"/>
      <c r="CN1137" s="46"/>
      <c r="CO1137" s="46"/>
      <c r="CP1137" s="46"/>
      <c r="CQ1137" s="46"/>
      <c r="CR1137" s="46"/>
      <c r="CS1137" s="46"/>
      <c r="CT1137" s="46"/>
      <c r="CU1137" s="46"/>
      <c r="CV1137" s="46"/>
      <c r="CW1137" s="46"/>
      <c r="CX1137" s="46"/>
      <c r="CY1137" s="46"/>
      <c r="CZ1137" s="46"/>
      <c r="DA1137" s="46"/>
      <c r="DB1137" s="46"/>
      <c r="DC1137" s="46"/>
      <c r="DD1137" s="46"/>
      <c r="DE1137" s="46"/>
      <c r="DF1137" s="46"/>
      <c r="DG1137" s="46"/>
      <c r="DH1137" s="46"/>
      <c r="DI1137" s="46"/>
      <c r="DJ1137" s="46"/>
      <c r="DK1137" s="46"/>
      <c r="DL1137" s="46"/>
      <c r="DM1137" s="46"/>
      <c r="DN1137" s="46"/>
      <c r="DO1137" s="46"/>
      <c r="DP1137" s="46"/>
      <c r="DQ1137" s="46"/>
      <c r="DR1137" s="46"/>
      <c r="DS1137" s="46"/>
      <c r="DT1137" s="46"/>
      <c r="DU1137" s="46"/>
      <c r="DV1137" s="46"/>
      <c r="DW1137" s="46"/>
      <c r="DX1137" s="46"/>
      <c r="DY1137" s="46"/>
      <c r="DZ1137" s="46"/>
      <c r="EA1137" s="46"/>
      <c r="EB1137" s="46"/>
      <c r="EC1137" s="46"/>
      <c r="ED1137" s="46"/>
      <c r="EE1137" s="46"/>
      <c r="EF1137" s="46"/>
      <c r="EG1137" s="46"/>
      <c r="EH1137" s="46"/>
      <c r="EI1137" s="46"/>
      <c r="EJ1137" s="46"/>
      <c r="EK1137" s="46"/>
      <c r="EL1137" s="46"/>
      <c r="EM1137" s="46"/>
      <c r="EN1137" s="46"/>
      <c r="EO1137" s="46"/>
      <c r="EP1137" s="46"/>
      <c r="EQ1137" s="46"/>
      <c r="ER1137" s="46"/>
      <c r="ES1137" s="46"/>
      <c r="ET1137" s="46"/>
      <c r="EU1137" s="46"/>
      <c r="EV1137" s="46"/>
      <c r="EW1137" s="46"/>
      <c r="EX1137" s="46"/>
      <c r="EY1137" s="46"/>
      <c r="EZ1137" s="46"/>
      <c r="FA1137" s="46"/>
      <c r="FB1137" s="46"/>
      <c r="FC1137" s="46"/>
      <c r="FD1137" s="46"/>
      <c r="FE1137" s="46"/>
      <c r="FF1137" s="46"/>
      <c r="FG1137" s="46"/>
      <c r="FH1137" s="46"/>
      <c r="FI1137" s="46"/>
      <c r="FJ1137" s="46"/>
      <c r="FK1137" s="46"/>
      <c r="FL1137" s="46"/>
      <c r="FM1137" s="46"/>
      <c r="FN1137" s="46"/>
      <c r="FO1137" s="46"/>
      <c r="FP1137" s="46"/>
      <c r="FQ1137" s="46"/>
      <c r="FR1137" s="46"/>
      <c r="FS1137" s="46"/>
      <c r="FT1137" s="46"/>
      <c r="FU1137" s="46"/>
      <c r="FV1137" s="46"/>
      <c r="FW1137" s="46"/>
      <c r="FX1137" s="46"/>
      <c r="FY1137" s="46"/>
      <c r="FZ1137" s="46"/>
      <c r="GA1137" s="46"/>
      <c r="GB1137" s="46"/>
      <c r="GC1137" s="46"/>
      <c r="GD1137" s="46"/>
      <c r="GE1137" s="46"/>
      <c r="GF1137" s="46"/>
      <c r="GG1137" s="46"/>
      <c r="GH1137" s="46"/>
      <c r="GI1137" s="46"/>
      <c r="GJ1137" s="46"/>
      <c r="GK1137" s="46"/>
      <c r="GL1137" s="46"/>
      <c r="GM1137" s="46"/>
      <c r="GN1137" s="46"/>
      <c r="GO1137" s="46"/>
      <c r="GP1137" s="46"/>
      <c r="GQ1137" s="46"/>
      <c r="GR1137" s="46"/>
      <c r="GS1137" s="46"/>
      <c r="GT1137" s="46"/>
      <c r="GU1137" s="46"/>
      <c r="GV1137" s="46"/>
      <c r="GW1137" s="46"/>
      <c r="GX1137" s="46"/>
      <c r="GY1137" s="46"/>
      <c r="GZ1137" s="46"/>
      <c r="HA1137" s="46"/>
      <c r="HB1137" s="46"/>
      <c r="HC1137" s="46"/>
      <c r="HD1137" s="46"/>
      <c r="HE1137" s="46"/>
      <c r="HF1137" s="46"/>
      <c r="HG1137" s="46"/>
      <c r="HH1137" s="46"/>
      <c r="HI1137" s="46"/>
      <c r="HJ1137" s="46"/>
      <c r="HK1137" s="46"/>
      <c r="HL1137" s="46"/>
      <c r="HM1137" s="46"/>
      <c r="HN1137" s="46"/>
      <c r="HO1137" s="46"/>
      <c r="HP1137" s="46"/>
      <c r="HQ1137" s="46"/>
      <c r="HR1137" s="46"/>
      <c r="HS1137" s="46"/>
      <c r="HT1137" s="46"/>
      <c r="HU1137" s="46"/>
      <c r="HV1137" s="46"/>
      <c r="HW1137" s="46"/>
      <c r="HX1137" s="46"/>
      <c r="HY1137" s="46"/>
      <c r="HZ1137" s="46"/>
      <c r="IA1137" s="46"/>
      <c r="IB1137" s="46"/>
      <c r="IC1137" s="46"/>
      <c r="ID1137" s="46"/>
      <c r="IE1137" s="46"/>
      <c r="IF1137" s="46"/>
      <c r="IG1137" s="46"/>
      <c r="IH1137" s="46"/>
      <c r="II1137" s="46"/>
      <c r="IJ1137" s="46"/>
      <c r="IK1137" s="46"/>
      <c r="IL1137" s="46"/>
      <c r="IM1137" s="46"/>
      <c r="IN1137" s="46"/>
      <c r="IO1137" s="46"/>
      <c r="IP1137" s="46"/>
      <c r="IQ1137" s="46"/>
      <c r="IR1137" s="46"/>
      <c r="IS1137" s="46"/>
      <c r="IT1137" s="46"/>
      <c r="IU1137" s="46"/>
      <c r="IV1137" s="46"/>
      <c r="IW1137" s="46"/>
      <c r="IX1137" s="46"/>
      <c r="IY1137" s="46"/>
      <c r="IZ1137" s="46"/>
      <c r="JA1137" s="46"/>
      <c r="JB1137" s="46"/>
      <c r="JC1137" s="46"/>
      <c r="JD1137" s="46"/>
      <c r="JE1137" s="46"/>
    </row>
    <row r="1138" spans="1:265" s="7" customFormat="1" ht="15" customHeight="1" thickBot="1" x14ac:dyDescent="0.25">
      <c r="A1138" s="275"/>
      <c r="B1138" s="92" t="s">
        <v>246</v>
      </c>
      <c r="C1138" s="115"/>
      <c r="D1138" s="886" t="s">
        <v>247</v>
      </c>
      <c r="E1138" s="906"/>
      <c r="F1138" s="439"/>
      <c r="G1138" s="440"/>
      <c r="H1138" s="203" t="s">
        <v>23</v>
      </c>
      <c r="I1138" s="203" t="s">
        <v>104</v>
      </c>
      <c r="J1138" s="1777" t="s">
        <v>1425</v>
      </c>
      <c r="K1138" s="226" t="s">
        <v>1716</v>
      </c>
      <c r="L1138" s="226"/>
      <c r="M1138" s="524"/>
      <c r="N1138" s="524"/>
      <c r="O1138" s="226"/>
      <c r="P1138" s="2159">
        <f t="shared" si="95"/>
        <v>0</v>
      </c>
      <c r="Q1138" s="300"/>
      <c r="R1138" s="301"/>
      <c r="S1138" s="301"/>
      <c r="T1138" s="301">
        <v>6</v>
      </c>
      <c r="U1138" s="301"/>
      <c r="V1138" s="301"/>
      <c r="W1138" s="302"/>
      <c r="X1138" s="124">
        <f>SUM(Q1128:W1138)</f>
        <v>40</v>
      </c>
      <c r="Y1138" s="124">
        <f>SUM(X1128:X1138)</f>
        <v>40</v>
      </c>
      <c r="Z1138" s="63"/>
      <c r="AA1138" s="46"/>
      <c r="AB1138" s="46"/>
      <c r="AC1138" s="46" t="str">
        <f t="shared" si="99"/>
        <v/>
      </c>
      <c r="AD1138" s="46"/>
      <c r="AE1138" s="46"/>
      <c r="AF1138" s="2111">
        <f t="shared" si="96"/>
        <v>0</v>
      </c>
      <c r="AG1138" s="2111">
        <f t="shared" si="97"/>
        <v>0</v>
      </c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  <c r="BP1138" s="46"/>
      <c r="BQ1138" s="46"/>
      <c r="BR1138" s="46"/>
      <c r="BS1138" s="46"/>
      <c r="BT1138" s="46"/>
      <c r="BU1138" s="46"/>
      <c r="BV1138" s="46"/>
      <c r="BW1138" s="46"/>
      <c r="BX1138" s="46"/>
      <c r="BY1138" s="46"/>
      <c r="BZ1138" s="46"/>
      <c r="CA1138" s="46"/>
      <c r="CB1138" s="46"/>
      <c r="CC1138" s="46"/>
      <c r="CD1138" s="46"/>
      <c r="CE1138" s="46"/>
      <c r="CF1138" s="46"/>
      <c r="CG1138" s="46"/>
      <c r="CH1138" s="46"/>
      <c r="CI1138" s="46"/>
      <c r="CJ1138" s="46"/>
      <c r="CK1138" s="46"/>
      <c r="CL1138" s="46"/>
      <c r="CM1138" s="46"/>
      <c r="CN1138" s="46"/>
      <c r="CO1138" s="46"/>
      <c r="CP1138" s="46"/>
      <c r="CQ1138" s="46"/>
      <c r="CR1138" s="46"/>
      <c r="CS1138" s="46"/>
      <c r="CT1138" s="46"/>
      <c r="CU1138" s="46"/>
      <c r="CV1138" s="46"/>
      <c r="CW1138" s="46"/>
      <c r="CX1138" s="46"/>
      <c r="CY1138" s="46"/>
      <c r="CZ1138" s="46"/>
      <c r="DA1138" s="46"/>
      <c r="DB1138" s="46"/>
      <c r="DC1138" s="46"/>
      <c r="DD1138" s="46"/>
      <c r="DE1138" s="46"/>
      <c r="DF1138" s="46"/>
      <c r="DG1138" s="46"/>
      <c r="DH1138" s="46"/>
      <c r="DI1138" s="46"/>
      <c r="DJ1138" s="46"/>
      <c r="DK1138" s="46"/>
      <c r="DL1138" s="46"/>
      <c r="DM1138" s="46"/>
      <c r="DN1138" s="46"/>
      <c r="DO1138" s="46"/>
      <c r="DP1138" s="46"/>
      <c r="DQ1138" s="46"/>
      <c r="DR1138" s="46"/>
      <c r="DS1138" s="46"/>
      <c r="DT1138" s="46"/>
      <c r="DU1138" s="46"/>
      <c r="DV1138" s="46"/>
      <c r="DW1138" s="46"/>
      <c r="DX1138" s="46"/>
      <c r="DY1138" s="46"/>
      <c r="DZ1138" s="46"/>
      <c r="EA1138" s="46"/>
      <c r="EB1138" s="46"/>
      <c r="EC1138" s="46"/>
      <c r="ED1138" s="46"/>
      <c r="EE1138" s="46"/>
      <c r="EF1138" s="46"/>
      <c r="EG1138" s="46"/>
      <c r="EH1138" s="46"/>
      <c r="EI1138" s="46"/>
      <c r="EJ1138" s="46"/>
      <c r="EK1138" s="46"/>
      <c r="EL1138" s="46"/>
      <c r="EM1138" s="46"/>
      <c r="EN1138" s="46"/>
      <c r="EO1138" s="46"/>
      <c r="EP1138" s="46"/>
      <c r="EQ1138" s="46"/>
      <c r="ER1138" s="46"/>
      <c r="ES1138" s="46"/>
      <c r="ET1138" s="46"/>
      <c r="EU1138" s="46"/>
      <c r="EV1138" s="46"/>
      <c r="EW1138" s="46"/>
      <c r="EX1138" s="46"/>
      <c r="EY1138" s="46"/>
      <c r="EZ1138" s="46"/>
      <c r="FA1138" s="46"/>
      <c r="FB1138" s="46"/>
      <c r="FC1138" s="46"/>
      <c r="FD1138" s="46"/>
      <c r="FE1138" s="46"/>
      <c r="FF1138" s="46"/>
      <c r="FG1138" s="46"/>
      <c r="FH1138" s="46"/>
      <c r="FI1138" s="46"/>
      <c r="FJ1138" s="46"/>
      <c r="FK1138" s="46"/>
      <c r="FL1138" s="46"/>
      <c r="FM1138" s="46"/>
      <c r="FN1138" s="46"/>
      <c r="FO1138" s="46"/>
      <c r="FP1138" s="46"/>
      <c r="FQ1138" s="46"/>
      <c r="FR1138" s="46"/>
      <c r="FS1138" s="46"/>
      <c r="FT1138" s="46"/>
      <c r="FU1138" s="46"/>
      <c r="FV1138" s="46"/>
      <c r="FW1138" s="46"/>
      <c r="FX1138" s="46"/>
      <c r="FY1138" s="46"/>
      <c r="FZ1138" s="46"/>
      <c r="GA1138" s="46"/>
      <c r="GB1138" s="46"/>
      <c r="GC1138" s="46"/>
      <c r="GD1138" s="46"/>
      <c r="GE1138" s="46"/>
      <c r="GF1138" s="46"/>
      <c r="GG1138" s="46"/>
      <c r="GH1138" s="46"/>
      <c r="GI1138" s="46"/>
      <c r="GJ1138" s="46"/>
      <c r="GK1138" s="46"/>
      <c r="GL1138" s="46"/>
      <c r="GM1138" s="46"/>
      <c r="GN1138" s="46"/>
      <c r="GO1138" s="46"/>
      <c r="GP1138" s="46"/>
      <c r="GQ1138" s="46"/>
      <c r="GR1138" s="46"/>
      <c r="GS1138" s="46"/>
      <c r="GT1138" s="46"/>
      <c r="GU1138" s="46"/>
      <c r="GV1138" s="46"/>
      <c r="GW1138" s="46"/>
      <c r="GX1138" s="46"/>
      <c r="GY1138" s="46"/>
      <c r="GZ1138" s="46"/>
      <c r="HA1138" s="46"/>
      <c r="HB1138" s="46"/>
      <c r="HC1138" s="46"/>
      <c r="HD1138" s="46"/>
      <c r="HE1138" s="46"/>
      <c r="HF1138" s="46"/>
      <c r="HG1138" s="46"/>
      <c r="HH1138" s="46"/>
      <c r="HI1138" s="46"/>
      <c r="HJ1138" s="46"/>
      <c r="HK1138" s="46"/>
      <c r="HL1138" s="46"/>
      <c r="HM1138" s="46"/>
      <c r="HN1138" s="46"/>
      <c r="HO1138" s="46"/>
      <c r="HP1138" s="46"/>
      <c r="HQ1138" s="46"/>
      <c r="HR1138" s="46"/>
      <c r="HS1138" s="46"/>
      <c r="HT1138" s="46"/>
      <c r="HU1138" s="46"/>
      <c r="HV1138" s="46"/>
      <c r="HW1138" s="46"/>
      <c r="HX1138" s="46"/>
      <c r="HY1138" s="46"/>
      <c r="HZ1138" s="46"/>
      <c r="IA1138" s="46"/>
      <c r="IB1138" s="46"/>
      <c r="IC1138" s="46"/>
      <c r="ID1138" s="46"/>
      <c r="IE1138" s="46"/>
      <c r="IF1138" s="46"/>
      <c r="IG1138" s="46"/>
      <c r="IH1138" s="46"/>
      <c r="II1138" s="46"/>
      <c r="IJ1138" s="46"/>
      <c r="IK1138" s="46"/>
      <c r="IL1138" s="46"/>
      <c r="IM1138" s="46"/>
      <c r="IN1138" s="46"/>
      <c r="IO1138" s="46"/>
      <c r="IP1138" s="46"/>
      <c r="IQ1138" s="46"/>
      <c r="IR1138" s="46"/>
      <c r="IS1138" s="46"/>
      <c r="IT1138" s="46"/>
      <c r="IU1138" s="46"/>
      <c r="IV1138" s="46"/>
      <c r="IW1138" s="46"/>
      <c r="IX1138" s="46"/>
      <c r="IY1138" s="46"/>
      <c r="IZ1138" s="46"/>
      <c r="JA1138" s="46"/>
      <c r="JB1138" s="46"/>
      <c r="JC1138" s="46"/>
      <c r="JD1138" s="46"/>
      <c r="JE1138" s="46"/>
    </row>
    <row r="1139" spans="1:265" s="7" customFormat="1" ht="15" customHeight="1" thickBot="1" x14ac:dyDescent="0.25">
      <c r="A1139" s="273">
        <f>+A1128+1</f>
        <v>120</v>
      </c>
      <c r="B1139" s="630" t="s">
        <v>76</v>
      </c>
      <c r="C1139" s="111" t="s">
        <v>35</v>
      </c>
      <c r="D1139" s="882" t="s">
        <v>77</v>
      </c>
      <c r="E1139" s="861" t="s">
        <v>88</v>
      </c>
      <c r="F1139" s="435" t="s">
        <v>78</v>
      </c>
      <c r="G1139" s="436" t="s">
        <v>29</v>
      </c>
      <c r="H1139" s="202" t="s">
        <v>23</v>
      </c>
      <c r="I1139" s="202" t="s">
        <v>99</v>
      </c>
      <c r="J1139" s="202"/>
      <c r="K1139" s="224" t="s">
        <v>1355</v>
      </c>
      <c r="L1139" s="224" t="s">
        <v>97</v>
      </c>
      <c r="M1139" s="398">
        <v>5</v>
      </c>
      <c r="N1139" s="398" t="s">
        <v>24</v>
      </c>
      <c r="O1139" s="224" t="s">
        <v>348</v>
      </c>
      <c r="P1139" s="2159">
        <f t="shared" si="95"/>
        <v>6</v>
      </c>
      <c r="Q1139" s="294">
        <v>4</v>
      </c>
      <c r="R1139" s="295">
        <v>2</v>
      </c>
      <c r="S1139" s="295"/>
      <c r="T1139" s="295"/>
      <c r="U1139" s="295"/>
      <c r="V1139" s="295"/>
      <c r="W1139" s="296"/>
      <c r="X1139" s="121"/>
      <c r="Y1139" s="121"/>
      <c r="Z1139" s="63" t="str">
        <f>C1139</f>
        <v>TC</v>
      </c>
      <c r="AA1139" s="46" t="s">
        <v>873</v>
      </c>
      <c r="AB1139" s="46" t="s">
        <v>881</v>
      </c>
      <c r="AC1139" s="46">
        <f t="shared" si="99"/>
        <v>8</v>
      </c>
      <c r="AD1139" s="46"/>
      <c r="AE1139" s="46"/>
      <c r="AF1139" s="2111">
        <f t="shared" si="96"/>
        <v>6</v>
      </c>
      <c r="AG1139" s="2111">
        <f t="shared" si="97"/>
        <v>0</v>
      </c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  <c r="BP1139" s="46"/>
      <c r="BQ1139" s="46"/>
      <c r="BR1139" s="46"/>
      <c r="BS1139" s="46"/>
      <c r="BT1139" s="46"/>
      <c r="BU1139" s="46"/>
      <c r="BV1139" s="46"/>
      <c r="BW1139" s="46"/>
      <c r="BX1139" s="46"/>
      <c r="BY1139" s="46"/>
      <c r="BZ1139" s="46"/>
      <c r="CA1139" s="46"/>
      <c r="CB1139" s="46"/>
      <c r="CC1139" s="46"/>
      <c r="CD1139" s="46"/>
      <c r="CE1139" s="46"/>
      <c r="CF1139" s="46"/>
      <c r="CG1139" s="46"/>
      <c r="CH1139" s="46"/>
      <c r="CI1139" s="46"/>
      <c r="CJ1139" s="46"/>
      <c r="CK1139" s="46"/>
      <c r="CL1139" s="46"/>
      <c r="CM1139" s="46"/>
      <c r="CN1139" s="46"/>
      <c r="CO1139" s="46"/>
      <c r="CP1139" s="46"/>
      <c r="CQ1139" s="46"/>
      <c r="CR1139" s="46"/>
      <c r="CS1139" s="46"/>
      <c r="CT1139" s="46"/>
      <c r="CU1139" s="46"/>
      <c r="CV1139" s="46"/>
      <c r="CW1139" s="46"/>
      <c r="CX1139" s="46"/>
      <c r="CY1139" s="46"/>
      <c r="CZ1139" s="46"/>
      <c r="DA1139" s="46"/>
      <c r="DB1139" s="46"/>
      <c r="DC1139" s="46"/>
      <c r="DD1139" s="46"/>
      <c r="DE1139" s="46"/>
      <c r="DF1139" s="46"/>
      <c r="DG1139" s="46"/>
      <c r="DH1139" s="46"/>
      <c r="DI1139" s="46"/>
      <c r="DJ1139" s="46"/>
      <c r="DK1139" s="46"/>
      <c r="DL1139" s="46"/>
      <c r="DM1139" s="46"/>
      <c r="DN1139" s="46"/>
      <c r="DO1139" s="46"/>
      <c r="DP1139" s="46"/>
      <c r="DQ1139" s="46"/>
      <c r="DR1139" s="46"/>
      <c r="DS1139" s="46"/>
      <c r="DT1139" s="46"/>
      <c r="DU1139" s="46"/>
      <c r="DV1139" s="46"/>
      <c r="DW1139" s="46"/>
      <c r="DX1139" s="46"/>
      <c r="DY1139" s="46"/>
      <c r="DZ1139" s="46"/>
      <c r="EA1139" s="46"/>
      <c r="EB1139" s="46"/>
      <c r="EC1139" s="46"/>
      <c r="ED1139" s="46"/>
      <c r="EE1139" s="46"/>
      <c r="EF1139" s="46"/>
      <c r="EG1139" s="46"/>
      <c r="EH1139" s="46"/>
      <c r="EI1139" s="46"/>
      <c r="EJ1139" s="46"/>
      <c r="EK1139" s="46"/>
      <c r="EL1139" s="46"/>
      <c r="EM1139" s="46"/>
      <c r="EN1139" s="46"/>
      <c r="EO1139" s="46"/>
      <c r="EP1139" s="46"/>
      <c r="EQ1139" s="46"/>
      <c r="ER1139" s="46"/>
      <c r="ES1139" s="46"/>
      <c r="ET1139" s="46"/>
      <c r="EU1139" s="46"/>
      <c r="EV1139" s="46"/>
      <c r="EW1139" s="46"/>
      <c r="EX1139" s="46"/>
      <c r="EY1139" s="46"/>
      <c r="EZ1139" s="46"/>
      <c r="FA1139" s="46"/>
      <c r="FB1139" s="46"/>
      <c r="FC1139" s="46"/>
      <c r="FD1139" s="46"/>
      <c r="FE1139" s="46"/>
      <c r="FF1139" s="46"/>
      <c r="FG1139" s="46"/>
      <c r="FH1139" s="46"/>
      <c r="FI1139" s="46"/>
      <c r="FJ1139" s="46"/>
      <c r="FK1139" s="46"/>
      <c r="FL1139" s="46"/>
      <c r="FM1139" s="46"/>
      <c r="FN1139" s="46"/>
      <c r="FO1139" s="46"/>
      <c r="FP1139" s="46"/>
      <c r="FQ1139" s="46"/>
      <c r="FR1139" s="46"/>
      <c r="FS1139" s="46"/>
      <c r="FT1139" s="46"/>
      <c r="FU1139" s="46"/>
      <c r="FV1139" s="46"/>
      <c r="FW1139" s="46"/>
      <c r="FX1139" s="46"/>
      <c r="FY1139" s="46"/>
      <c r="FZ1139" s="46"/>
      <c r="GA1139" s="46"/>
      <c r="GB1139" s="46"/>
      <c r="GC1139" s="46"/>
      <c r="GD1139" s="46"/>
      <c r="GE1139" s="46"/>
      <c r="GF1139" s="46"/>
      <c r="GG1139" s="46"/>
      <c r="GH1139" s="46"/>
      <c r="GI1139" s="46"/>
      <c r="GJ1139" s="46"/>
      <c r="GK1139" s="46"/>
      <c r="GL1139" s="46"/>
      <c r="GM1139" s="46"/>
      <c r="GN1139" s="46"/>
      <c r="GO1139" s="46"/>
      <c r="GP1139" s="46"/>
      <c r="GQ1139" s="46"/>
      <c r="GR1139" s="46"/>
      <c r="GS1139" s="46"/>
      <c r="GT1139" s="46"/>
      <c r="GU1139" s="46"/>
      <c r="GV1139" s="46"/>
      <c r="GW1139" s="46"/>
      <c r="GX1139" s="46"/>
      <c r="GY1139" s="46"/>
      <c r="GZ1139" s="46"/>
      <c r="HA1139" s="46"/>
      <c r="HB1139" s="46"/>
      <c r="HC1139" s="46"/>
      <c r="HD1139" s="46"/>
      <c r="HE1139" s="46"/>
      <c r="HF1139" s="46"/>
      <c r="HG1139" s="46"/>
      <c r="HH1139" s="46"/>
      <c r="HI1139" s="46"/>
      <c r="HJ1139" s="46"/>
      <c r="HK1139" s="46"/>
      <c r="HL1139" s="46"/>
      <c r="HM1139" s="46"/>
      <c r="HN1139" s="46"/>
      <c r="HO1139" s="46"/>
      <c r="HP1139" s="46"/>
      <c r="HQ1139" s="46"/>
      <c r="HR1139" s="46"/>
      <c r="HS1139" s="46"/>
      <c r="HT1139" s="46"/>
      <c r="HU1139" s="46"/>
      <c r="HV1139" s="46"/>
      <c r="HW1139" s="46"/>
      <c r="HX1139" s="46"/>
      <c r="HY1139" s="46"/>
      <c r="HZ1139" s="46"/>
      <c r="IA1139" s="46"/>
      <c r="IB1139" s="46"/>
      <c r="IC1139" s="46"/>
      <c r="ID1139" s="46"/>
      <c r="IE1139" s="46"/>
      <c r="IF1139" s="46"/>
      <c r="IG1139" s="46"/>
      <c r="IH1139" s="46"/>
      <c r="II1139" s="46"/>
      <c r="IJ1139" s="46"/>
      <c r="IK1139" s="46"/>
      <c r="IL1139" s="46"/>
      <c r="IM1139" s="46"/>
      <c r="IN1139" s="46"/>
      <c r="IO1139" s="46"/>
      <c r="IP1139" s="46"/>
      <c r="IQ1139" s="46"/>
      <c r="IR1139" s="46"/>
      <c r="IS1139" s="46"/>
      <c r="IT1139" s="46"/>
      <c r="IU1139" s="46"/>
      <c r="IV1139" s="46"/>
      <c r="IW1139" s="46"/>
      <c r="IX1139" s="46"/>
      <c r="IY1139" s="46"/>
      <c r="IZ1139" s="46"/>
      <c r="JA1139" s="46"/>
      <c r="JB1139" s="46"/>
      <c r="JC1139" s="46"/>
      <c r="JD1139" s="46"/>
      <c r="JE1139" s="46"/>
    </row>
    <row r="1140" spans="1:265" s="7" customFormat="1" ht="15" customHeight="1" thickBot="1" x14ac:dyDescent="0.25">
      <c r="A1140" s="790"/>
      <c r="B1140" s="73" t="s">
        <v>76</v>
      </c>
      <c r="C1140" s="74"/>
      <c r="D1140" s="935" t="s">
        <v>77</v>
      </c>
      <c r="E1140" s="905"/>
      <c r="F1140" s="437"/>
      <c r="G1140" s="438"/>
      <c r="H1140" s="194" t="s">
        <v>23</v>
      </c>
      <c r="I1140" s="194" t="s">
        <v>99</v>
      </c>
      <c r="J1140" s="194"/>
      <c r="K1140" s="241" t="s">
        <v>1355</v>
      </c>
      <c r="L1140" s="241" t="s">
        <v>97</v>
      </c>
      <c r="M1140" s="501">
        <v>5</v>
      </c>
      <c r="N1140" s="501" t="s">
        <v>98</v>
      </c>
      <c r="O1140" s="241" t="s">
        <v>344</v>
      </c>
      <c r="P1140" s="2159">
        <f t="shared" si="95"/>
        <v>6</v>
      </c>
      <c r="Q1140" s="280">
        <v>4</v>
      </c>
      <c r="R1140" s="281">
        <v>2</v>
      </c>
      <c r="S1140" s="281"/>
      <c r="T1140" s="281"/>
      <c r="U1140" s="281"/>
      <c r="V1140" s="281"/>
      <c r="W1140" s="282"/>
      <c r="X1140" s="122"/>
      <c r="Y1140" s="122"/>
      <c r="Z1140" s="63"/>
      <c r="AA1140" s="46"/>
      <c r="AB1140" s="46"/>
      <c r="AC1140" s="46" t="str">
        <f t="shared" si="99"/>
        <v/>
      </c>
      <c r="AD1140" s="46"/>
      <c r="AE1140" s="46"/>
      <c r="AF1140" s="2111">
        <f t="shared" si="96"/>
        <v>6</v>
      </c>
      <c r="AG1140" s="2111">
        <f t="shared" si="97"/>
        <v>0</v>
      </c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  <c r="BP1140" s="46"/>
      <c r="BQ1140" s="46"/>
      <c r="BR1140" s="46"/>
      <c r="BS1140" s="46"/>
      <c r="BT1140" s="46"/>
      <c r="BU1140" s="46"/>
      <c r="BV1140" s="46"/>
      <c r="BW1140" s="46"/>
      <c r="BX1140" s="46"/>
      <c r="BY1140" s="46"/>
      <c r="BZ1140" s="46"/>
      <c r="CA1140" s="46"/>
      <c r="CB1140" s="46"/>
      <c r="CC1140" s="46"/>
      <c r="CD1140" s="46"/>
      <c r="CE1140" s="46"/>
      <c r="CF1140" s="46"/>
      <c r="CG1140" s="46"/>
      <c r="CH1140" s="46"/>
      <c r="CI1140" s="46"/>
      <c r="CJ1140" s="46"/>
      <c r="CK1140" s="46"/>
      <c r="CL1140" s="46"/>
      <c r="CM1140" s="46"/>
      <c r="CN1140" s="46"/>
      <c r="CO1140" s="46"/>
      <c r="CP1140" s="46"/>
      <c r="CQ1140" s="46"/>
      <c r="CR1140" s="46"/>
      <c r="CS1140" s="46"/>
      <c r="CT1140" s="46"/>
      <c r="CU1140" s="46"/>
      <c r="CV1140" s="46"/>
      <c r="CW1140" s="46"/>
      <c r="CX1140" s="46"/>
      <c r="CY1140" s="46"/>
      <c r="CZ1140" s="46"/>
      <c r="DA1140" s="46"/>
      <c r="DB1140" s="46"/>
      <c r="DC1140" s="46"/>
      <c r="DD1140" s="46"/>
      <c r="DE1140" s="46"/>
      <c r="DF1140" s="46"/>
      <c r="DG1140" s="46"/>
      <c r="DH1140" s="46"/>
      <c r="DI1140" s="46"/>
      <c r="DJ1140" s="46"/>
      <c r="DK1140" s="46"/>
      <c r="DL1140" s="46"/>
      <c r="DM1140" s="46"/>
      <c r="DN1140" s="46"/>
      <c r="DO1140" s="46"/>
      <c r="DP1140" s="46"/>
      <c r="DQ1140" s="46"/>
      <c r="DR1140" s="46"/>
      <c r="DS1140" s="46"/>
      <c r="DT1140" s="46"/>
      <c r="DU1140" s="46"/>
      <c r="DV1140" s="46"/>
      <c r="DW1140" s="46"/>
      <c r="DX1140" s="46"/>
      <c r="DY1140" s="46"/>
      <c r="DZ1140" s="46"/>
      <c r="EA1140" s="46"/>
      <c r="EB1140" s="46"/>
      <c r="EC1140" s="46"/>
      <c r="ED1140" s="46"/>
      <c r="EE1140" s="46"/>
      <c r="EF1140" s="46"/>
      <c r="EG1140" s="46"/>
      <c r="EH1140" s="46"/>
      <c r="EI1140" s="46"/>
      <c r="EJ1140" s="46"/>
      <c r="EK1140" s="46"/>
      <c r="EL1140" s="46"/>
      <c r="EM1140" s="46"/>
      <c r="EN1140" s="46"/>
      <c r="EO1140" s="46"/>
      <c r="EP1140" s="46"/>
      <c r="EQ1140" s="46"/>
      <c r="ER1140" s="46"/>
      <c r="ES1140" s="46"/>
      <c r="ET1140" s="46"/>
      <c r="EU1140" s="46"/>
      <c r="EV1140" s="46"/>
      <c r="EW1140" s="46"/>
      <c r="EX1140" s="46"/>
      <c r="EY1140" s="46"/>
      <c r="EZ1140" s="46"/>
      <c r="FA1140" s="46"/>
      <c r="FB1140" s="46"/>
      <c r="FC1140" s="46"/>
      <c r="FD1140" s="46"/>
      <c r="FE1140" s="46"/>
      <c r="FF1140" s="46"/>
      <c r="FG1140" s="46"/>
      <c r="FH1140" s="46"/>
      <c r="FI1140" s="46"/>
      <c r="FJ1140" s="46"/>
      <c r="FK1140" s="46"/>
      <c r="FL1140" s="46"/>
      <c r="FM1140" s="46"/>
      <c r="FN1140" s="46"/>
      <c r="FO1140" s="46"/>
      <c r="FP1140" s="46"/>
      <c r="FQ1140" s="46"/>
      <c r="FR1140" s="46"/>
      <c r="FS1140" s="46"/>
      <c r="FT1140" s="46"/>
      <c r="FU1140" s="46"/>
      <c r="FV1140" s="46"/>
      <c r="FW1140" s="46"/>
      <c r="FX1140" s="46"/>
      <c r="FY1140" s="46"/>
      <c r="FZ1140" s="46"/>
      <c r="GA1140" s="46"/>
      <c r="GB1140" s="46"/>
      <c r="GC1140" s="46"/>
      <c r="GD1140" s="46"/>
      <c r="GE1140" s="46"/>
      <c r="GF1140" s="46"/>
      <c r="GG1140" s="46"/>
      <c r="GH1140" s="46"/>
      <c r="GI1140" s="46"/>
      <c r="GJ1140" s="46"/>
      <c r="GK1140" s="46"/>
      <c r="GL1140" s="46"/>
      <c r="GM1140" s="46"/>
      <c r="GN1140" s="46"/>
      <c r="GO1140" s="46"/>
      <c r="GP1140" s="46"/>
      <c r="GQ1140" s="46"/>
      <c r="GR1140" s="46"/>
      <c r="GS1140" s="46"/>
      <c r="GT1140" s="46"/>
      <c r="GU1140" s="46"/>
      <c r="GV1140" s="46"/>
      <c r="GW1140" s="46"/>
      <c r="GX1140" s="46"/>
      <c r="GY1140" s="46"/>
      <c r="GZ1140" s="46"/>
      <c r="HA1140" s="46"/>
      <c r="HB1140" s="46"/>
      <c r="HC1140" s="46"/>
      <c r="HD1140" s="46"/>
      <c r="HE1140" s="46"/>
      <c r="HF1140" s="46"/>
      <c r="HG1140" s="46"/>
      <c r="HH1140" s="46"/>
      <c r="HI1140" s="46"/>
      <c r="HJ1140" s="46"/>
      <c r="HK1140" s="46"/>
      <c r="HL1140" s="46"/>
      <c r="HM1140" s="46"/>
      <c r="HN1140" s="46"/>
      <c r="HO1140" s="46"/>
      <c r="HP1140" s="46"/>
      <c r="HQ1140" s="46"/>
      <c r="HR1140" s="46"/>
      <c r="HS1140" s="46"/>
      <c r="HT1140" s="46"/>
      <c r="HU1140" s="46"/>
      <c r="HV1140" s="46"/>
      <c r="HW1140" s="46"/>
      <c r="HX1140" s="46"/>
      <c r="HY1140" s="46"/>
      <c r="HZ1140" s="46"/>
      <c r="IA1140" s="46"/>
      <c r="IB1140" s="46"/>
      <c r="IC1140" s="46"/>
      <c r="ID1140" s="46"/>
      <c r="IE1140" s="46"/>
      <c r="IF1140" s="46"/>
      <c r="IG1140" s="46"/>
      <c r="IH1140" s="46"/>
      <c r="II1140" s="46"/>
      <c r="IJ1140" s="46"/>
      <c r="IK1140" s="46"/>
      <c r="IL1140" s="46"/>
      <c r="IM1140" s="46"/>
      <c r="IN1140" s="46"/>
      <c r="IO1140" s="46"/>
      <c r="IP1140" s="46"/>
      <c r="IQ1140" s="46"/>
      <c r="IR1140" s="46"/>
      <c r="IS1140" s="46"/>
      <c r="IT1140" s="46"/>
      <c r="IU1140" s="46"/>
      <c r="IV1140" s="46"/>
      <c r="IW1140" s="46"/>
      <c r="IX1140" s="46"/>
      <c r="IY1140" s="46"/>
      <c r="IZ1140" s="46"/>
      <c r="JA1140" s="46"/>
      <c r="JB1140" s="46"/>
      <c r="JC1140" s="46"/>
      <c r="JD1140" s="46"/>
      <c r="JE1140" s="46"/>
    </row>
    <row r="1141" spans="1:265" s="7" customFormat="1" ht="15" customHeight="1" thickBot="1" x14ac:dyDescent="0.25">
      <c r="A1141" s="790"/>
      <c r="B1141" s="73" t="s">
        <v>76</v>
      </c>
      <c r="C1141" s="113"/>
      <c r="D1141" s="884" t="s">
        <v>77</v>
      </c>
      <c r="E1141" s="905"/>
      <c r="F1141" s="437"/>
      <c r="G1141" s="438"/>
      <c r="H1141" s="184" t="s">
        <v>23</v>
      </c>
      <c r="I1141" s="184" t="s">
        <v>99</v>
      </c>
      <c r="J1141" s="1756" t="s">
        <v>1424</v>
      </c>
      <c r="K1141" s="212" t="s">
        <v>1505</v>
      </c>
      <c r="L1141" s="225"/>
      <c r="M1141" s="397"/>
      <c r="N1141" s="397"/>
      <c r="O1141" s="225"/>
      <c r="P1141" s="2159">
        <f t="shared" si="95"/>
        <v>0</v>
      </c>
      <c r="Q1141" s="297"/>
      <c r="R1141" s="298"/>
      <c r="S1141" s="298">
        <v>2</v>
      </c>
      <c r="T1141" s="298"/>
      <c r="U1141" s="298"/>
      <c r="V1141" s="298"/>
      <c r="W1141" s="299"/>
      <c r="X1141" s="122"/>
      <c r="Y1141" s="122"/>
      <c r="Z1141" s="63"/>
      <c r="AA1141" s="46"/>
      <c r="AB1141" s="46"/>
      <c r="AC1141" s="46" t="str">
        <f t="shared" si="99"/>
        <v/>
      </c>
      <c r="AD1141" s="46"/>
      <c r="AE1141" s="46"/>
      <c r="AF1141" s="2111">
        <f t="shared" si="96"/>
        <v>0</v>
      </c>
      <c r="AG1141" s="2111">
        <f t="shared" si="97"/>
        <v>2</v>
      </c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  <c r="BP1141" s="46"/>
      <c r="BQ1141" s="46"/>
      <c r="BR1141" s="46"/>
      <c r="BS1141" s="46"/>
      <c r="BT1141" s="46"/>
      <c r="BU1141" s="46"/>
      <c r="BV1141" s="46"/>
      <c r="BW1141" s="46"/>
      <c r="BX1141" s="46"/>
      <c r="BY1141" s="46"/>
      <c r="BZ1141" s="46"/>
      <c r="CA1141" s="46"/>
      <c r="CB1141" s="46"/>
      <c r="CC1141" s="46"/>
      <c r="CD1141" s="46"/>
      <c r="CE1141" s="46"/>
      <c r="CF1141" s="46"/>
      <c r="CG1141" s="46"/>
      <c r="CH1141" s="46"/>
      <c r="CI1141" s="46"/>
      <c r="CJ1141" s="46"/>
      <c r="CK1141" s="46"/>
      <c r="CL1141" s="46"/>
      <c r="CM1141" s="46"/>
      <c r="CN1141" s="46"/>
      <c r="CO1141" s="46"/>
      <c r="CP1141" s="46"/>
      <c r="CQ1141" s="46"/>
      <c r="CR1141" s="46"/>
      <c r="CS1141" s="46"/>
      <c r="CT1141" s="46"/>
      <c r="CU1141" s="46"/>
      <c r="CV1141" s="46"/>
      <c r="CW1141" s="46"/>
      <c r="CX1141" s="46"/>
      <c r="CY1141" s="46"/>
      <c r="CZ1141" s="46"/>
      <c r="DA1141" s="46"/>
      <c r="DB1141" s="46"/>
      <c r="DC1141" s="46"/>
      <c r="DD1141" s="46"/>
      <c r="DE1141" s="46"/>
      <c r="DF1141" s="46"/>
      <c r="DG1141" s="46"/>
      <c r="DH1141" s="46"/>
      <c r="DI1141" s="46"/>
      <c r="DJ1141" s="46"/>
      <c r="DK1141" s="46"/>
      <c r="DL1141" s="46"/>
      <c r="DM1141" s="46"/>
      <c r="DN1141" s="46"/>
      <c r="DO1141" s="46"/>
      <c r="DP1141" s="46"/>
      <c r="DQ1141" s="46"/>
      <c r="DR1141" s="46"/>
      <c r="DS1141" s="46"/>
      <c r="DT1141" s="46"/>
      <c r="DU1141" s="46"/>
      <c r="DV1141" s="46"/>
      <c r="DW1141" s="46"/>
      <c r="DX1141" s="46"/>
      <c r="DY1141" s="46"/>
      <c r="DZ1141" s="46"/>
      <c r="EA1141" s="46"/>
      <c r="EB1141" s="46"/>
      <c r="EC1141" s="46"/>
      <c r="ED1141" s="46"/>
      <c r="EE1141" s="46"/>
      <c r="EF1141" s="46"/>
      <c r="EG1141" s="46"/>
      <c r="EH1141" s="46"/>
      <c r="EI1141" s="46"/>
      <c r="EJ1141" s="46"/>
      <c r="EK1141" s="46"/>
      <c r="EL1141" s="46"/>
      <c r="EM1141" s="46"/>
      <c r="EN1141" s="46"/>
      <c r="EO1141" s="46"/>
      <c r="EP1141" s="46"/>
      <c r="EQ1141" s="46"/>
      <c r="ER1141" s="46"/>
      <c r="ES1141" s="46"/>
      <c r="ET1141" s="46"/>
      <c r="EU1141" s="46"/>
      <c r="EV1141" s="46"/>
      <c r="EW1141" s="46"/>
      <c r="EX1141" s="46"/>
      <c r="EY1141" s="46"/>
      <c r="EZ1141" s="46"/>
      <c r="FA1141" s="46"/>
      <c r="FB1141" s="46"/>
      <c r="FC1141" s="46"/>
      <c r="FD1141" s="46"/>
      <c r="FE1141" s="46"/>
      <c r="FF1141" s="46"/>
      <c r="FG1141" s="46"/>
      <c r="FH1141" s="46"/>
      <c r="FI1141" s="46"/>
      <c r="FJ1141" s="46"/>
      <c r="FK1141" s="46"/>
      <c r="FL1141" s="46"/>
      <c r="FM1141" s="46"/>
      <c r="FN1141" s="46"/>
      <c r="FO1141" s="46"/>
      <c r="FP1141" s="46"/>
      <c r="FQ1141" s="46"/>
      <c r="FR1141" s="46"/>
      <c r="FS1141" s="46"/>
      <c r="FT1141" s="46"/>
      <c r="FU1141" s="46"/>
      <c r="FV1141" s="46"/>
      <c r="FW1141" s="46"/>
      <c r="FX1141" s="46"/>
      <c r="FY1141" s="46"/>
      <c r="FZ1141" s="46"/>
      <c r="GA1141" s="46"/>
      <c r="GB1141" s="46"/>
      <c r="GC1141" s="46"/>
      <c r="GD1141" s="46"/>
      <c r="GE1141" s="46"/>
      <c r="GF1141" s="46"/>
      <c r="GG1141" s="46"/>
      <c r="GH1141" s="46"/>
      <c r="GI1141" s="46"/>
      <c r="GJ1141" s="46"/>
      <c r="GK1141" s="46"/>
      <c r="GL1141" s="46"/>
      <c r="GM1141" s="46"/>
      <c r="GN1141" s="46"/>
      <c r="GO1141" s="46"/>
      <c r="GP1141" s="46"/>
      <c r="GQ1141" s="46"/>
      <c r="GR1141" s="46"/>
      <c r="GS1141" s="46"/>
      <c r="GT1141" s="46"/>
      <c r="GU1141" s="46"/>
      <c r="GV1141" s="46"/>
      <c r="GW1141" s="46"/>
      <c r="GX1141" s="46"/>
      <c r="GY1141" s="46"/>
      <c r="GZ1141" s="46"/>
      <c r="HA1141" s="46"/>
      <c r="HB1141" s="46"/>
      <c r="HC1141" s="46"/>
      <c r="HD1141" s="46"/>
      <c r="HE1141" s="46"/>
      <c r="HF1141" s="46"/>
      <c r="HG1141" s="46"/>
      <c r="HH1141" s="46"/>
      <c r="HI1141" s="46"/>
      <c r="HJ1141" s="46"/>
      <c r="HK1141" s="46"/>
      <c r="HL1141" s="46"/>
      <c r="HM1141" s="46"/>
      <c r="HN1141" s="46"/>
      <c r="HO1141" s="46"/>
      <c r="HP1141" s="46"/>
      <c r="HQ1141" s="46"/>
      <c r="HR1141" s="46"/>
      <c r="HS1141" s="46"/>
      <c r="HT1141" s="46"/>
      <c r="HU1141" s="46"/>
      <c r="HV1141" s="46"/>
      <c r="HW1141" s="46"/>
      <c r="HX1141" s="46"/>
      <c r="HY1141" s="46"/>
      <c r="HZ1141" s="46"/>
      <c r="IA1141" s="46"/>
      <c r="IB1141" s="46"/>
      <c r="IC1141" s="46"/>
      <c r="ID1141" s="46"/>
      <c r="IE1141" s="46"/>
      <c r="IF1141" s="46"/>
      <c r="IG1141" s="46"/>
      <c r="IH1141" s="46"/>
      <c r="II1141" s="46"/>
      <c r="IJ1141" s="46"/>
      <c r="IK1141" s="46"/>
      <c r="IL1141" s="46"/>
      <c r="IM1141" s="46"/>
      <c r="IN1141" s="46"/>
      <c r="IO1141" s="46"/>
      <c r="IP1141" s="46"/>
      <c r="IQ1141" s="46"/>
      <c r="IR1141" s="46"/>
      <c r="IS1141" s="46"/>
      <c r="IT1141" s="46"/>
      <c r="IU1141" s="46"/>
      <c r="IV1141" s="46"/>
      <c r="IW1141" s="46"/>
      <c r="IX1141" s="46"/>
      <c r="IY1141" s="46"/>
      <c r="IZ1141" s="46"/>
      <c r="JA1141" s="46"/>
      <c r="JB1141" s="46"/>
      <c r="JC1141" s="46"/>
      <c r="JD1141" s="46"/>
      <c r="JE1141" s="46"/>
    </row>
    <row r="1142" spans="1:265" s="7" customFormat="1" ht="15" customHeight="1" thickBot="1" x14ac:dyDescent="0.25">
      <c r="A1142" s="790"/>
      <c r="B1142" s="73" t="s">
        <v>76</v>
      </c>
      <c r="C1142" s="113"/>
      <c r="D1142" s="884" t="s">
        <v>77</v>
      </c>
      <c r="E1142" s="905"/>
      <c r="F1142" s="437"/>
      <c r="G1142" s="438"/>
      <c r="H1142" s="184" t="s">
        <v>23</v>
      </c>
      <c r="I1142" s="184" t="s">
        <v>99</v>
      </c>
      <c r="J1142" s="1756" t="s">
        <v>1424</v>
      </c>
      <c r="K1142" s="212" t="s">
        <v>1506</v>
      </c>
      <c r="L1142" s="225"/>
      <c r="M1142" s="397"/>
      <c r="N1142" s="397"/>
      <c r="O1142" s="225"/>
      <c r="P1142" s="2159">
        <f t="shared" si="95"/>
        <v>0</v>
      </c>
      <c r="Q1142" s="297"/>
      <c r="R1142" s="298"/>
      <c r="S1142" s="298">
        <v>2</v>
      </c>
      <c r="T1142" s="298"/>
      <c r="U1142" s="298"/>
      <c r="V1142" s="298"/>
      <c r="W1142" s="299"/>
      <c r="X1142" s="122"/>
      <c r="Y1142" s="122"/>
      <c r="Z1142" s="63"/>
      <c r="AA1142" s="46"/>
      <c r="AB1142" s="46"/>
      <c r="AC1142" s="46" t="str">
        <f t="shared" si="99"/>
        <v/>
      </c>
      <c r="AD1142" s="46"/>
      <c r="AE1142" s="46"/>
      <c r="AF1142" s="2111">
        <f t="shared" si="96"/>
        <v>0</v>
      </c>
      <c r="AG1142" s="2111">
        <f t="shared" si="97"/>
        <v>2</v>
      </c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  <c r="BP1142" s="46"/>
      <c r="BQ1142" s="46"/>
      <c r="BR1142" s="46"/>
      <c r="BS1142" s="46"/>
      <c r="BT1142" s="46"/>
      <c r="BU1142" s="46"/>
      <c r="BV1142" s="46"/>
      <c r="BW1142" s="46"/>
      <c r="BX1142" s="46"/>
      <c r="BY1142" s="46"/>
      <c r="BZ1142" s="46"/>
      <c r="CA1142" s="46"/>
      <c r="CB1142" s="46"/>
      <c r="CC1142" s="46"/>
      <c r="CD1142" s="46"/>
      <c r="CE1142" s="46"/>
      <c r="CF1142" s="46"/>
      <c r="CG1142" s="46"/>
      <c r="CH1142" s="46"/>
      <c r="CI1142" s="46"/>
      <c r="CJ1142" s="46"/>
      <c r="CK1142" s="46"/>
      <c r="CL1142" s="46"/>
      <c r="CM1142" s="46"/>
      <c r="CN1142" s="46"/>
      <c r="CO1142" s="46"/>
      <c r="CP1142" s="46"/>
      <c r="CQ1142" s="46"/>
      <c r="CR1142" s="46"/>
      <c r="CS1142" s="46"/>
      <c r="CT1142" s="46"/>
      <c r="CU1142" s="46"/>
      <c r="CV1142" s="46"/>
      <c r="CW1142" s="46"/>
      <c r="CX1142" s="46"/>
      <c r="CY1142" s="46"/>
      <c r="CZ1142" s="46"/>
      <c r="DA1142" s="46"/>
      <c r="DB1142" s="46"/>
      <c r="DC1142" s="46"/>
      <c r="DD1142" s="46"/>
      <c r="DE1142" s="46"/>
      <c r="DF1142" s="46"/>
      <c r="DG1142" s="46"/>
      <c r="DH1142" s="46"/>
      <c r="DI1142" s="46"/>
      <c r="DJ1142" s="46"/>
      <c r="DK1142" s="46"/>
      <c r="DL1142" s="46"/>
      <c r="DM1142" s="46"/>
      <c r="DN1142" s="46"/>
      <c r="DO1142" s="46"/>
      <c r="DP1142" s="46"/>
      <c r="DQ1142" s="46"/>
      <c r="DR1142" s="46"/>
      <c r="DS1142" s="46"/>
      <c r="DT1142" s="46"/>
      <c r="DU1142" s="46"/>
      <c r="DV1142" s="46"/>
      <c r="DW1142" s="46"/>
      <c r="DX1142" s="46"/>
      <c r="DY1142" s="46"/>
      <c r="DZ1142" s="46"/>
      <c r="EA1142" s="46"/>
      <c r="EB1142" s="46"/>
      <c r="EC1142" s="46"/>
      <c r="ED1142" s="46"/>
      <c r="EE1142" s="46"/>
      <c r="EF1142" s="46"/>
      <c r="EG1142" s="46"/>
      <c r="EH1142" s="46"/>
      <c r="EI1142" s="46"/>
      <c r="EJ1142" s="46"/>
      <c r="EK1142" s="46"/>
      <c r="EL1142" s="46"/>
      <c r="EM1142" s="46"/>
      <c r="EN1142" s="46"/>
      <c r="EO1142" s="46"/>
      <c r="EP1142" s="46"/>
      <c r="EQ1142" s="46"/>
      <c r="ER1142" s="46"/>
      <c r="ES1142" s="46"/>
      <c r="ET1142" s="46"/>
      <c r="EU1142" s="46"/>
      <c r="EV1142" s="46"/>
      <c r="EW1142" s="46"/>
      <c r="EX1142" s="46"/>
      <c r="EY1142" s="46"/>
      <c r="EZ1142" s="46"/>
      <c r="FA1142" s="46"/>
      <c r="FB1142" s="46"/>
      <c r="FC1142" s="46"/>
      <c r="FD1142" s="46"/>
      <c r="FE1142" s="46"/>
      <c r="FF1142" s="46"/>
      <c r="FG1142" s="46"/>
      <c r="FH1142" s="46"/>
      <c r="FI1142" s="46"/>
      <c r="FJ1142" s="46"/>
      <c r="FK1142" s="46"/>
      <c r="FL1142" s="46"/>
      <c r="FM1142" s="46"/>
      <c r="FN1142" s="46"/>
      <c r="FO1142" s="46"/>
      <c r="FP1142" s="46"/>
      <c r="FQ1142" s="46"/>
      <c r="FR1142" s="46"/>
      <c r="FS1142" s="46"/>
      <c r="FT1142" s="46"/>
      <c r="FU1142" s="46"/>
      <c r="FV1142" s="46"/>
      <c r="FW1142" s="46"/>
      <c r="FX1142" s="46"/>
      <c r="FY1142" s="46"/>
      <c r="FZ1142" s="46"/>
      <c r="GA1142" s="46"/>
      <c r="GB1142" s="46"/>
      <c r="GC1142" s="46"/>
      <c r="GD1142" s="46"/>
      <c r="GE1142" s="46"/>
      <c r="GF1142" s="46"/>
      <c r="GG1142" s="46"/>
      <c r="GH1142" s="46"/>
      <c r="GI1142" s="46"/>
      <c r="GJ1142" s="46"/>
      <c r="GK1142" s="46"/>
      <c r="GL1142" s="46"/>
      <c r="GM1142" s="46"/>
      <c r="GN1142" s="46"/>
      <c r="GO1142" s="46"/>
      <c r="GP1142" s="46"/>
      <c r="GQ1142" s="46"/>
      <c r="GR1142" s="46"/>
      <c r="GS1142" s="46"/>
      <c r="GT1142" s="46"/>
      <c r="GU1142" s="46"/>
      <c r="GV1142" s="46"/>
      <c r="GW1142" s="46"/>
      <c r="GX1142" s="46"/>
      <c r="GY1142" s="46"/>
      <c r="GZ1142" s="46"/>
      <c r="HA1142" s="46"/>
      <c r="HB1142" s="46"/>
      <c r="HC1142" s="46"/>
      <c r="HD1142" s="46"/>
      <c r="HE1142" s="46"/>
      <c r="HF1142" s="46"/>
      <c r="HG1142" s="46"/>
      <c r="HH1142" s="46"/>
      <c r="HI1142" s="46"/>
      <c r="HJ1142" s="46"/>
      <c r="HK1142" s="46"/>
      <c r="HL1142" s="46"/>
      <c r="HM1142" s="46"/>
      <c r="HN1142" s="46"/>
      <c r="HO1142" s="46"/>
      <c r="HP1142" s="46"/>
      <c r="HQ1142" s="46"/>
      <c r="HR1142" s="46"/>
      <c r="HS1142" s="46"/>
      <c r="HT1142" s="46"/>
      <c r="HU1142" s="46"/>
      <c r="HV1142" s="46"/>
      <c r="HW1142" s="46"/>
      <c r="HX1142" s="46"/>
      <c r="HY1142" s="46"/>
      <c r="HZ1142" s="46"/>
      <c r="IA1142" s="46"/>
      <c r="IB1142" s="46"/>
      <c r="IC1142" s="46"/>
      <c r="ID1142" s="46"/>
      <c r="IE1142" s="46"/>
      <c r="IF1142" s="46"/>
      <c r="IG1142" s="46"/>
      <c r="IH1142" s="46"/>
      <c r="II1142" s="46"/>
      <c r="IJ1142" s="46"/>
      <c r="IK1142" s="46"/>
      <c r="IL1142" s="46"/>
      <c r="IM1142" s="46"/>
      <c r="IN1142" s="46"/>
      <c r="IO1142" s="46"/>
      <c r="IP1142" s="46"/>
      <c r="IQ1142" s="46"/>
      <c r="IR1142" s="46"/>
      <c r="IS1142" s="46"/>
      <c r="IT1142" s="46"/>
      <c r="IU1142" s="46"/>
      <c r="IV1142" s="46"/>
      <c r="IW1142" s="46"/>
      <c r="IX1142" s="46"/>
      <c r="IY1142" s="46"/>
      <c r="IZ1142" s="46"/>
      <c r="JA1142" s="46"/>
      <c r="JB1142" s="46"/>
      <c r="JC1142" s="46"/>
      <c r="JD1142" s="46"/>
      <c r="JE1142" s="46"/>
    </row>
    <row r="1143" spans="1:265" s="7" customFormat="1" ht="15" customHeight="1" thickBot="1" x14ac:dyDescent="0.25">
      <c r="A1143" s="790"/>
      <c r="B1143" s="73" t="s">
        <v>76</v>
      </c>
      <c r="C1143" s="74"/>
      <c r="D1143" s="935" t="s">
        <v>77</v>
      </c>
      <c r="E1143" s="905"/>
      <c r="F1143" s="437"/>
      <c r="G1143" s="438"/>
      <c r="H1143" s="194" t="s">
        <v>23</v>
      </c>
      <c r="I1143" s="194" t="s">
        <v>99</v>
      </c>
      <c r="J1143" s="1800" t="s">
        <v>95</v>
      </c>
      <c r="K1143" s="241" t="s">
        <v>1711</v>
      </c>
      <c r="L1143" s="241"/>
      <c r="M1143" s="501"/>
      <c r="N1143" s="501"/>
      <c r="O1143" s="241"/>
      <c r="P1143" s="2159">
        <f t="shared" si="95"/>
        <v>0</v>
      </c>
      <c r="Q1143" s="280"/>
      <c r="R1143" s="281"/>
      <c r="S1143" s="281"/>
      <c r="T1143" s="281"/>
      <c r="U1143" s="281">
        <v>2</v>
      </c>
      <c r="V1143" s="281"/>
      <c r="W1143" s="282"/>
      <c r="X1143" s="122"/>
      <c r="Y1143" s="122"/>
      <c r="Z1143" s="63"/>
      <c r="AA1143" s="46"/>
      <c r="AB1143" s="46"/>
      <c r="AC1143" s="46" t="str">
        <f t="shared" si="99"/>
        <v/>
      </c>
      <c r="AD1143" s="46"/>
      <c r="AE1143" s="46"/>
      <c r="AF1143" s="2111">
        <f t="shared" si="96"/>
        <v>0</v>
      </c>
      <c r="AG1143" s="2111">
        <f t="shared" si="97"/>
        <v>0</v>
      </c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  <c r="BP1143" s="46"/>
      <c r="BQ1143" s="46"/>
      <c r="BR1143" s="46"/>
      <c r="BS1143" s="46"/>
      <c r="BT1143" s="46"/>
      <c r="BU1143" s="46"/>
      <c r="BV1143" s="46"/>
      <c r="BW1143" s="46"/>
      <c r="BX1143" s="46"/>
      <c r="BY1143" s="46"/>
      <c r="BZ1143" s="46"/>
      <c r="CA1143" s="46"/>
      <c r="CB1143" s="46"/>
      <c r="CC1143" s="46"/>
      <c r="CD1143" s="46"/>
      <c r="CE1143" s="46"/>
      <c r="CF1143" s="46"/>
      <c r="CG1143" s="46"/>
      <c r="CH1143" s="46"/>
      <c r="CI1143" s="46"/>
      <c r="CJ1143" s="46"/>
      <c r="CK1143" s="46"/>
      <c r="CL1143" s="46"/>
      <c r="CM1143" s="46"/>
      <c r="CN1143" s="46"/>
      <c r="CO1143" s="46"/>
      <c r="CP1143" s="46"/>
      <c r="CQ1143" s="46"/>
      <c r="CR1143" s="46"/>
      <c r="CS1143" s="46"/>
      <c r="CT1143" s="46"/>
      <c r="CU1143" s="46"/>
      <c r="CV1143" s="46"/>
      <c r="CW1143" s="46"/>
      <c r="CX1143" s="46"/>
      <c r="CY1143" s="46"/>
      <c r="CZ1143" s="46"/>
      <c r="DA1143" s="46"/>
      <c r="DB1143" s="46"/>
      <c r="DC1143" s="46"/>
      <c r="DD1143" s="46"/>
      <c r="DE1143" s="46"/>
      <c r="DF1143" s="46"/>
      <c r="DG1143" s="46"/>
      <c r="DH1143" s="46"/>
      <c r="DI1143" s="46"/>
      <c r="DJ1143" s="46"/>
      <c r="DK1143" s="46"/>
      <c r="DL1143" s="46"/>
      <c r="DM1143" s="46"/>
      <c r="DN1143" s="46"/>
      <c r="DO1143" s="46"/>
      <c r="DP1143" s="46"/>
      <c r="DQ1143" s="46"/>
      <c r="DR1143" s="46"/>
      <c r="DS1143" s="46"/>
      <c r="DT1143" s="46"/>
      <c r="DU1143" s="46"/>
      <c r="DV1143" s="46"/>
      <c r="DW1143" s="46"/>
      <c r="DX1143" s="46"/>
      <c r="DY1143" s="46"/>
      <c r="DZ1143" s="46"/>
      <c r="EA1143" s="46"/>
      <c r="EB1143" s="46"/>
      <c r="EC1143" s="46"/>
      <c r="ED1143" s="46"/>
      <c r="EE1143" s="46"/>
      <c r="EF1143" s="46"/>
      <c r="EG1143" s="46"/>
      <c r="EH1143" s="46"/>
      <c r="EI1143" s="46"/>
      <c r="EJ1143" s="46"/>
      <c r="EK1143" s="46"/>
      <c r="EL1143" s="46"/>
      <c r="EM1143" s="46"/>
      <c r="EN1143" s="46"/>
      <c r="EO1143" s="46"/>
      <c r="EP1143" s="46"/>
      <c r="EQ1143" s="46"/>
      <c r="ER1143" s="46"/>
      <c r="ES1143" s="46"/>
      <c r="ET1143" s="46"/>
      <c r="EU1143" s="46"/>
      <c r="EV1143" s="46"/>
      <c r="EW1143" s="46"/>
      <c r="EX1143" s="46"/>
      <c r="EY1143" s="46"/>
      <c r="EZ1143" s="46"/>
      <c r="FA1143" s="46"/>
      <c r="FB1143" s="46"/>
      <c r="FC1143" s="46"/>
      <c r="FD1143" s="46"/>
      <c r="FE1143" s="46"/>
      <c r="FF1143" s="46"/>
      <c r="FG1143" s="46"/>
      <c r="FH1143" s="46"/>
      <c r="FI1143" s="46"/>
      <c r="FJ1143" s="46"/>
      <c r="FK1143" s="46"/>
      <c r="FL1143" s="46"/>
      <c r="FM1143" s="46"/>
      <c r="FN1143" s="46"/>
      <c r="FO1143" s="46"/>
      <c r="FP1143" s="46"/>
      <c r="FQ1143" s="46"/>
      <c r="FR1143" s="46"/>
      <c r="FS1143" s="46"/>
      <c r="FT1143" s="46"/>
      <c r="FU1143" s="46"/>
      <c r="FV1143" s="46"/>
      <c r="FW1143" s="46"/>
      <c r="FX1143" s="46"/>
      <c r="FY1143" s="46"/>
      <c r="FZ1143" s="46"/>
      <c r="GA1143" s="46"/>
      <c r="GB1143" s="46"/>
      <c r="GC1143" s="46"/>
      <c r="GD1143" s="46"/>
      <c r="GE1143" s="46"/>
      <c r="GF1143" s="46"/>
      <c r="GG1143" s="46"/>
      <c r="GH1143" s="46"/>
      <c r="GI1143" s="46"/>
      <c r="GJ1143" s="46"/>
      <c r="GK1143" s="46"/>
      <c r="GL1143" s="46"/>
      <c r="GM1143" s="46"/>
      <c r="GN1143" s="46"/>
      <c r="GO1143" s="46"/>
      <c r="GP1143" s="46"/>
      <c r="GQ1143" s="46"/>
      <c r="GR1143" s="46"/>
      <c r="GS1143" s="46"/>
      <c r="GT1143" s="46"/>
      <c r="GU1143" s="46"/>
      <c r="GV1143" s="46"/>
      <c r="GW1143" s="46"/>
      <c r="GX1143" s="46"/>
      <c r="GY1143" s="46"/>
      <c r="GZ1143" s="46"/>
      <c r="HA1143" s="46"/>
      <c r="HB1143" s="46"/>
      <c r="HC1143" s="46"/>
      <c r="HD1143" s="46"/>
      <c r="HE1143" s="46"/>
      <c r="HF1143" s="46"/>
      <c r="HG1143" s="46"/>
      <c r="HH1143" s="46"/>
      <c r="HI1143" s="46"/>
      <c r="HJ1143" s="46"/>
      <c r="HK1143" s="46"/>
      <c r="HL1143" s="46"/>
      <c r="HM1143" s="46"/>
      <c r="HN1143" s="46"/>
      <c r="HO1143" s="46"/>
      <c r="HP1143" s="46"/>
      <c r="HQ1143" s="46"/>
      <c r="HR1143" s="46"/>
      <c r="HS1143" s="46"/>
      <c r="HT1143" s="46"/>
      <c r="HU1143" s="46"/>
      <c r="HV1143" s="46"/>
      <c r="HW1143" s="46"/>
      <c r="HX1143" s="46"/>
      <c r="HY1143" s="46"/>
      <c r="HZ1143" s="46"/>
      <c r="IA1143" s="46"/>
      <c r="IB1143" s="46"/>
      <c r="IC1143" s="46"/>
      <c r="ID1143" s="46"/>
      <c r="IE1143" s="46"/>
      <c r="IF1143" s="46"/>
      <c r="IG1143" s="46"/>
      <c r="IH1143" s="46"/>
      <c r="II1143" s="46"/>
      <c r="IJ1143" s="46"/>
      <c r="IK1143" s="46"/>
      <c r="IL1143" s="46"/>
      <c r="IM1143" s="46"/>
      <c r="IN1143" s="46"/>
      <c r="IO1143" s="46"/>
      <c r="IP1143" s="46"/>
      <c r="IQ1143" s="46"/>
      <c r="IR1143" s="46"/>
      <c r="IS1143" s="46"/>
      <c r="IT1143" s="46"/>
      <c r="IU1143" s="46"/>
      <c r="IV1143" s="46"/>
      <c r="IW1143" s="46"/>
      <c r="IX1143" s="46"/>
      <c r="IY1143" s="46"/>
      <c r="IZ1143" s="46"/>
      <c r="JA1143" s="46"/>
      <c r="JB1143" s="46"/>
      <c r="JC1143" s="46"/>
      <c r="JD1143" s="46"/>
      <c r="JE1143" s="46"/>
    </row>
    <row r="1144" spans="1:265" s="7" customFormat="1" ht="15" customHeight="1" thickBot="1" x14ac:dyDescent="0.25">
      <c r="A1144" s="275"/>
      <c r="B1144" s="92" t="s">
        <v>76</v>
      </c>
      <c r="C1144" s="115"/>
      <c r="D1144" s="923" t="s">
        <v>77</v>
      </c>
      <c r="E1144" s="906"/>
      <c r="F1144" s="439"/>
      <c r="G1144" s="440"/>
      <c r="H1144" s="253" t="s">
        <v>23</v>
      </c>
      <c r="I1144" s="253" t="s">
        <v>99</v>
      </c>
      <c r="J1144" s="1786" t="s">
        <v>1425</v>
      </c>
      <c r="K1144" s="254" t="s">
        <v>1646</v>
      </c>
      <c r="L1144" s="254"/>
      <c r="M1144" s="530"/>
      <c r="N1144" s="530"/>
      <c r="O1144" s="254"/>
      <c r="P1144" s="2159">
        <f t="shared" si="95"/>
        <v>0</v>
      </c>
      <c r="Q1144" s="313"/>
      <c r="R1144" s="314"/>
      <c r="S1144" s="314"/>
      <c r="T1144" s="314">
        <v>22</v>
      </c>
      <c r="U1144" s="314"/>
      <c r="V1144" s="314"/>
      <c r="W1144" s="315"/>
      <c r="X1144" s="124">
        <f>SUM(Q1139:W1144)</f>
        <v>40</v>
      </c>
      <c r="Y1144" s="124">
        <v>40</v>
      </c>
      <c r="Z1144" s="63"/>
      <c r="AA1144" s="46"/>
      <c r="AB1144" s="46"/>
      <c r="AC1144" s="46" t="str">
        <f t="shared" si="99"/>
        <v/>
      </c>
      <c r="AD1144" s="46" t="s">
        <v>2078</v>
      </c>
      <c r="AE1144" s="46"/>
      <c r="AF1144" s="2111">
        <f t="shared" si="96"/>
        <v>0</v>
      </c>
      <c r="AG1144" s="2111">
        <f t="shared" si="97"/>
        <v>0</v>
      </c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  <c r="BP1144" s="46"/>
      <c r="BQ1144" s="46"/>
      <c r="BR1144" s="46"/>
      <c r="BS1144" s="46"/>
      <c r="BT1144" s="46"/>
      <c r="BU1144" s="46"/>
      <c r="BV1144" s="46"/>
      <c r="BW1144" s="46"/>
      <c r="BX1144" s="46"/>
      <c r="BY1144" s="46"/>
      <c r="BZ1144" s="46"/>
      <c r="CA1144" s="46"/>
      <c r="CB1144" s="46"/>
      <c r="CC1144" s="46"/>
      <c r="CD1144" s="46"/>
      <c r="CE1144" s="46"/>
      <c r="CF1144" s="46"/>
      <c r="CG1144" s="46"/>
      <c r="CH1144" s="46"/>
      <c r="CI1144" s="46"/>
      <c r="CJ1144" s="46"/>
      <c r="CK1144" s="46"/>
      <c r="CL1144" s="46"/>
      <c r="CM1144" s="46"/>
      <c r="CN1144" s="46"/>
      <c r="CO1144" s="46"/>
      <c r="CP1144" s="46"/>
      <c r="CQ1144" s="46"/>
      <c r="CR1144" s="46"/>
      <c r="CS1144" s="46"/>
      <c r="CT1144" s="46"/>
      <c r="CU1144" s="46"/>
      <c r="CV1144" s="46"/>
      <c r="CW1144" s="46"/>
      <c r="CX1144" s="46"/>
      <c r="CY1144" s="46"/>
      <c r="CZ1144" s="46"/>
      <c r="DA1144" s="46"/>
      <c r="DB1144" s="46"/>
      <c r="DC1144" s="46"/>
      <c r="DD1144" s="46"/>
      <c r="DE1144" s="46"/>
      <c r="DF1144" s="46"/>
      <c r="DG1144" s="46"/>
      <c r="DH1144" s="46"/>
      <c r="DI1144" s="46"/>
      <c r="DJ1144" s="46"/>
      <c r="DK1144" s="46"/>
      <c r="DL1144" s="46"/>
      <c r="DM1144" s="46"/>
      <c r="DN1144" s="46"/>
      <c r="DO1144" s="46"/>
      <c r="DP1144" s="46"/>
      <c r="DQ1144" s="46"/>
      <c r="DR1144" s="46"/>
      <c r="DS1144" s="46"/>
      <c r="DT1144" s="46"/>
      <c r="DU1144" s="46"/>
      <c r="DV1144" s="46"/>
      <c r="DW1144" s="46"/>
      <c r="DX1144" s="46"/>
      <c r="DY1144" s="46"/>
      <c r="DZ1144" s="46"/>
      <c r="EA1144" s="46"/>
      <c r="EB1144" s="46"/>
      <c r="EC1144" s="46"/>
      <c r="ED1144" s="46"/>
      <c r="EE1144" s="46"/>
      <c r="EF1144" s="46"/>
      <c r="EG1144" s="46"/>
      <c r="EH1144" s="46"/>
      <c r="EI1144" s="46"/>
      <c r="EJ1144" s="46"/>
      <c r="EK1144" s="46"/>
      <c r="EL1144" s="46"/>
      <c r="EM1144" s="46"/>
      <c r="EN1144" s="46"/>
      <c r="EO1144" s="46"/>
      <c r="EP1144" s="46"/>
      <c r="EQ1144" s="46"/>
      <c r="ER1144" s="46"/>
      <c r="ES1144" s="46"/>
      <c r="ET1144" s="46"/>
      <c r="EU1144" s="46"/>
      <c r="EV1144" s="46"/>
      <c r="EW1144" s="46"/>
      <c r="EX1144" s="46"/>
      <c r="EY1144" s="46"/>
      <c r="EZ1144" s="46"/>
      <c r="FA1144" s="46"/>
      <c r="FB1144" s="46"/>
      <c r="FC1144" s="46"/>
      <c r="FD1144" s="46"/>
      <c r="FE1144" s="46"/>
      <c r="FF1144" s="46"/>
      <c r="FG1144" s="46"/>
      <c r="FH1144" s="46"/>
      <c r="FI1144" s="46"/>
      <c r="FJ1144" s="46"/>
      <c r="FK1144" s="46"/>
      <c r="FL1144" s="46"/>
      <c r="FM1144" s="46"/>
      <c r="FN1144" s="46"/>
      <c r="FO1144" s="46"/>
      <c r="FP1144" s="46"/>
      <c r="FQ1144" s="46"/>
      <c r="FR1144" s="46"/>
      <c r="FS1144" s="46"/>
      <c r="FT1144" s="46"/>
      <c r="FU1144" s="46"/>
      <c r="FV1144" s="46"/>
      <c r="FW1144" s="46"/>
      <c r="FX1144" s="46"/>
      <c r="FY1144" s="46"/>
      <c r="FZ1144" s="46"/>
      <c r="GA1144" s="46"/>
      <c r="GB1144" s="46"/>
      <c r="GC1144" s="46"/>
      <c r="GD1144" s="46"/>
      <c r="GE1144" s="46"/>
      <c r="GF1144" s="46"/>
      <c r="GG1144" s="46"/>
      <c r="GH1144" s="46"/>
      <c r="GI1144" s="46"/>
      <c r="GJ1144" s="46"/>
      <c r="GK1144" s="46"/>
      <c r="GL1144" s="46"/>
      <c r="GM1144" s="46"/>
      <c r="GN1144" s="46"/>
      <c r="GO1144" s="46"/>
      <c r="GP1144" s="46"/>
      <c r="GQ1144" s="46"/>
      <c r="GR1144" s="46"/>
      <c r="GS1144" s="46"/>
      <c r="GT1144" s="46"/>
      <c r="GU1144" s="46"/>
      <c r="GV1144" s="46"/>
      <c r="GW1144" s="46"/>
      <c r="GX1144" s="46"/>
      <c r="GY1144" s="46"/>
      <c r="GZ1144" s="46"/>
      <c r="HA1144" s="46"/>
      <c r="HB1144" s="46"/>
      <c r="HC1144" s="46"/>
      <c r="HD1144" s="46"/>
      <c r="HE1144" s="46"/>
      <c r="HF1144" s="46"/>
      <c r="HG1144" s="46"/>
      <c r="HH1144" s="46"/>
      <c r="HI1144" s="46"/>
      <c r="HJ1144" s="46"/>
      <c r="HK1144" s="46"/>
      <c r="HL1144" s="46"/>
      <c r="HM1144" s="46"/>
      <c r="HN1144" s="46"/>
      <c r="HO1144" s="46"/>
      <c r="HP1144" s="46"/>
      <c r="HQ1144" s="46"/>
      <c r="HR1144" s="46"/>
      <c r="HS1144" s="46"/>
      <c r="HT1144" s="46"/>
      <c r="HU1144" s="46"/>
      <c r="HV1144" s="46"/>
      <c r="HW1144" s="46"/>
      <c r="HX1144" s="46"/>
      <c r="HY1144" s="46"/>
      <c r="HZ1144" s="46"/>
      <c r="IA1144" s="46"/>
      <c r="IB1144" s="46"/>
      <c r="IC1144" s="46"/>
      <c r="ID1144" s="46"/>
      <c r="IE1144" s="46"/>
      <c r="IF1144" s="46"/>
      <c r="IG1144" s="46"/>
      <c r="IH1144" s="46"/>
      <c r="II1144" s="46"/>
      <c r="IJ1144" s="46"/>
      <c r="IK1144" s="46"/>
      <c r="IL1144" s="46"/>
      <c r="IM1144" s="46"/>
      <c r="IN1144" s="46"/>
      <c r="IO1144" s="46"/>
      <c r="IP1144" s="46"/>
      <c r="IQ1144" s="46"/>
      <c r="IR1144" s="46"/>
      <c r="IS1144" s="46"/>
      <c r="IT1144" s="46"/>
      <c r="IU1144" s="46"/>
      <c r="IV1144" s="46"/>
      <c r="IW1144" s="46"/>
      <c r="IX1144" s="46"/>
      <c r="IY1144" s="46"/>
      <c r="IZ1144" s="46"/>
      <c r="JA1144" s="46"/>
      <c r="JB1144" s="46"/>
      <c r="JC1144" s="46"/>
      <c r="JD1144" s="46"/>
      <c r="JE1144" s="46"/>
    </row>
    <row r="1145" spans="1:265" s="7" customFormat="1" ht="15" customHeight="1" thickBot="1" x14ac:dyDescent="0.25">
      <c r="A1145" s="2039">
        <f>+A1139+1</f>
        <v>121</v>
      </c>
      <c r="B1145" s="630" t="s">
        <v>378</v>
      </c>
      <c r="C1145" s="116" t="s">
        <v>35</v>
      </c>
      <c r="D1145" s="868" t="s">
        <v>635</v>
      </c>
      <c r="E1145" s="842" t="s">
        <v>423</v>
      </c>
      <c r="F1145" s="459" t="s">
        <v>404</v>
      </c>
      <c r="G1145" s="460" t="s">
        <v>636</v>
      </c>
      <c r="H1145" s="199" t="s">
        <v>351</v>
      </c>
      <c r="I1145" s="199" t="s">
        <v>394</v>
      </c>
      <c r="J1145" s="199"/>
      <c r="K1145" s="218" t="s">
        <v>1204</v>
      </c>
      <c r="L1145" s="218" t="s">
        <v>401</v>
      </c>
      <c r="M1145" s="510" t="s">
        <v>1125</v>
      </c>
      <c r="N1145" s="510" t="s">
        <v>24</v>
      </c>
      <c r="O1145" s="218" t="s">
        <v>348</v>
      </c>
      <c r="P1145" s="2159">
        <f t="shared" si="95"/>
        <v>5</v>
      </c>
      <c r="Q1145" s="322">
        <v>3</v>
      </c>
      <c r="R1145" s="323">
        <v>2</v>
      </c>
      <c r="S1145" s="323"/>
      <c r="T1145" s="323"/>
      <c r="U1145" s="323"/>
      <c r="V1145" s="323"/>
      <c r="W1145" s="324"/>
      <c r="X1145" s="117"/>
      <c r="Y1145" s="117"/>
      <c r="Z1145" s="63" t="str">
        <f>C1145</f>
        <v>TC</v>
      </c>
      <c r="AA1145" s="46" t="s">
        <v>874</v>
      </c>
      <c r="AB1145" s="46" t="s">
        <v>881</v>
      </c>
      <c r="AC1145" s="46">
        <f t="shared" si="99"/>
        <v>15</v>
      </c>
      <c r="AD1145" s="46"/>
      <c r="AE1145" s="46"/>
      <c r="AF1145" s="2111">
        <f t="shared" si="96"/>
        <v>5</v>
      </c>
      <c r="AG1145" s="2111">
        <f t="shared" si="97"/>
        <v>0</v>
      </c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  <c r="BP1145" s="46"/>
      <c r="BQ1145" s="46"/>
      <c r="BR1145" s="46"/>
      <c r="BS1145" s="46"/>
      <c r="BT1145" s="46"/>
      <c r="BU1145" s="46"/>
      <c r="BV1145" s="46"/>
      <c r="BW1145" s="46"/>
      <c r="BX1145" s="46"/>
      <c r="BY1145" s="46"/>
      <c r="BZ1145" s="46"/>
      <c r="CA1145" s="46"/>
      <c r="CB1145" s="46"/>
      <c r="CC1145" s="46"/>
      <c r="CD1145" s="46"/>
      <c r="CE1145" s="46"/>
      <c r="CF1145" s="46"/>
      <c r="CG1145" s="46"/>
      <c r="CH1145" s="46"/>
      <c r="CI1145" s="46"/>
      <c r="CJ1145" s="46"/>
      <c r="CK1145" s="46"/>
      <c r="CL1145" s="46"/>
      <c r="CM1145" s="46"/>
      <c r="CN1145" s="46"/>
      <c r="CO1145" s="46"/>
      <c r="CP1145" s="46"/>
      <c r="CQ1145" s="46"/>
      <c r="CR1145" s="46"/>
      <c r="CS1145" s="46"/>
      <c r="CT1145" s="46"/>
      <c r="CU1145" s="46"/>
      <c r="CV1145" s="46"/>
      <c r="CW1145" s="46"/>
      <c r="CX1145" s="46"/>
      <c r="CY1145" s="46"/>
      <c r="CZ1145" s="46"/>
      <c r="DA1145" s="46"/>
      <c r="DB1145" s="46"/>
      <c r="DC1145" s="46"/>
      <c r="DD1145" s="46"/>
      <c r="DE1145" s="46"/>
      <c r="DF1145" s="46"/>
      <c r="DG1145" s="46"/>
      <c r="DH1145" s="46"/>
      <c r="DI1145" s="46"/>
      <c r="DJ1145" s="46"/>
      <c r="DK1145" s="46"/>
      <c r="DL1145" s="46"/>
      <c r="DM1145" s="46"/>
      <c r="DN1145" s="46"/>
      <c r="DO1145" s="46"/>
      <c r="DP1145" s="46"/>
      <c r="DQ1145" s="46"/>
      <c r="DR1145" s="46"/>
      <c r="DS1145" s="46"/>
      <c r="DT1145" s="46"/>
      <c r="DU1145" s="46"/>
      <c r="DV1145" s="46"/>
      <c r="DW1145" s="46"/>
      <c r="DX1145" s="46"/>
      <c r="DY1145" s="46"/>
      <c r="DZ1145" s="46"/>
      <c r="EA1145" s="46"/>
      <c r="EB1145" s="46"/>
      <c r="EC1145" s="46"/>
      <c r="ED1145" s="46"/>
      <c r="EE1145" s="46"/>
      <c r="EF1145" s="46"/>
      <c r="EG1145" s="46"/>
      <c r="EH1145" s="46"/>
      <c r="EI1145" s="46"/>
      <c r="EJ1145" s="46"/>
      <c r="EK1145" s="46"/>
      <c r="EL1145" s="46"/>
      <c r="EM1145" s="46"/>
      <c r="EN1145" s="46"/>
      <c r="EO1145" s="46"/>
      <c r="EP1145" s="46"/>
      <c r="EQ1145" s="46"/>
      <c r="ER1145" s="46"/>
      <c r="ES1145" s="46"/>
      <c r="ET1145" s="46"/>
      <c r="EU1145" s="46"/>
      <c r="EV1145" s="46"/>
      <c r="EW1145" s="46"/>
      <c r="EX1145" s="46"/>
      <c r="EY1145" s="46"/>
      <c r="EZ1145" s="46"/>
      <c r="FA1145" s="46"/>
      <c r="FB1145" s="46"/>
      <c r="FC1145" s="46"/>
      <c r="FD1145" s="46"/>
      <c r="FE1145" s="46"/>
      <c r="FF1145" s="46"/>
      <c r="FG1145" s="46"/>
      <c r="FH1145" s="46"/>
      <c r="FI1145" s="46"/>
      <c r="FJ1145" s="46"/>
      <c r="FK1145" s="46"/>
      <c r="FL1145" s="46"/>
      <c r="FM1145" s="46"/>
      <c r="FN1145" s="46"/>
      <c r="FO1145" s="46"/>
      <c r="FP1145" s="46"/>
      <c r="FQ1145" s="46"/>
      <c r="FR1145" s="46"/>
      <c r="FS1145" s="46"/>
      <c r="FT1145" s="46"/>
      <c r="FU1145" s="46"/>
      <c r="FV1145" s="46"/>
      <c r="FW1145" s="46"/>
      <c r="FX1145" s="46"/>
      <c r="FY1145" s="46"/>
      <c r="FZ1145" s="46"/>
      <c r="GA1145" s="46"/>
      <c r="GB1145" s="46"/>
      <c r="GC1145" s="46"/>
      <c r="GD1145" s="46"/>
      <c r="GE1145" s="46"/>
      <c r="GF1145" s="46"/>
      <c r="GG1145" s="46"/>
      <c r="GH1145" s="46"/>
      <c r="GI1145" s="46"/>
      <c r="GJ1145" s="46"/>
      <c r="GK1145" s="46"/>
      <c r="GL1145" s="46"/>
      <c r="GM1145" s="46"/>
      <c r="GN1145" s="46"/>
      <c r="GO1145" s="46"/>
      <c r="GP1145" s="46"/>
      <c r="GQ1145" s="46"/>
      <c r="GR1145" s="46"/>
      <c r="GS1145" s="46"/>
      <c r="GT1145" s="46"/>
      <c r="GU1145" s="46"/>
      <c r="GV1145" s="46"/>
      <c r="GW1145" s="46"/>
      <c r="GX1145" s="46"/>
      <c r="GY1145" s="46"/>
      <c r="GZ1145" s="46"/>
      <c r="HA1145" s="46"/>
      <c r="HB1145" s="46"/>
      <c r="HC1145" s="46"/>
      <c r="HD1145" s="46"/>
      <c r="HE1145" s="46"/>
      <c r="HF1145" s="46"/>
      <c r="HG1145" s="46"/>
      <c r="HH1145" s="46"/>
      <c r="HI1145" s="46"/>
      <c r="HJ1145" s="46"/>
      <c r="HK1145" s="46"/>
      <c r="HL1145" s="46"/>
      <c r="HM1145" s="46"/>
      <c r="HN1145" s="46"/>
      <c r="HO1145" s="46"/>
      <c r="HP1145" s="46"/>
      <c r="HQ1145" s="46"/>
      <c r="HR1145" s="46"/>
      <c r="HS1145" s="46"/>
      <c r="HT1145" s="46"/>
      <c r="HU1145" s="46"/>
      <c r="HV1145" s="46"/>
      <c r="HW1145" s="46"/>
      <c r="HX1145" s="46"/>
      <c r="HY1145" s="46"/>
      <c r="HZ1145" s="46"/>
      <c r="IA1145" s="46"/>
      <c r="IB1145" s="46"/>
      <c r="IC1145" s="46"/>
      <c r="ID1145" s="46"/>
      <c r="IE1145" s="46"/>
      <c r="IF1145" s="46"/>
      <c r="IG1145" s="46"/>
      <c r="IH1145" s="46"/>
      <c r="II1145" s="46"/>
      <c r="IJ1145" s="46"/>
      <c r="IK1145" s="46"/>
      <c r="IL1145" s="46"/>
      <c r="IM1145" s="46"/>
      <c r="IN1145" s="46"/>
      <c r="IO1145" s="46"/>
      <c r="IP1145" s="46"/>
      <c r="IQ1145" s="46"/>
      <c r="IR1145" s="46"/>
      <c r="IS1145" s="46"/>
      <c r="IT1145" s="46"/>
      <c r="IU1145" s="46"/>
      <c r="IV1145" s="46"/>
      <c r="IW1145" s="46"/>
      <c r="IX1145" s="46"/>
      <c r="IY1145" s="46"/>
      <c r="IZ1145" s="46"/>
      <c r="JA1145" s="46"/>
      <c r="JB1145" s="46"/>
      <c r="JC1145" s="46"/>
      <c r="JD1145" s="46"/>
      <c r="JE1145" s="46"/>
    </row>
    <row r="1146" spans="1:265" s="7" customFormat="1" ht="15" customHeight="1" thickBot="1" x14ac:dyDescent="0.25">
      <c r="A1146" s="98"/>
      <c r="B1146" s="73" t="s">
        <v>378</v>
      </c>
      <c r="C1146" s="118"/>
      <c r="D1146" s="870" t="s">
        <v>635</v>
      </c>
      <c r="E1146" s="879"/>
      <c r="F1146" s="461"/>
      <c r="G1146" s="462"/>
      <c r="H1146" s="181" t="s">
        <v>351</v>
      </c>
      <c r="I1146" s="181" t="s">
        <v>394</v>
      </c>
      <c r="J1146" s="181"/>
      <c r="K1146" s="219" t="s">
        <v>1204</v>
      </c>
      <c r="L1146" s="219" t="s">
        <v>401</v>
      </c>
      <c r="M1146" s="511">
        <v>6</v>
      </c>
      <c r="N1146" s="511" t="s">
        <v>98</v>
      </c>
      <c r="O1146" s="219" t="s">
        <v>348</v>
      </c>
      <c r="P1146" s="2159">
        <f t="shared" si="95"/>
        <v>5</v>
      </c>
      <c r="Q1146" s="325">
        <v>3</v>
      </c>
      <c r="R1146" s="326">
        <v>2</v>
      </c>
      <c r="S1146" s="326"/>
      <c r="T1146" s="326"/>
      <c r="U1146" s="326"/>
      <c r="V1146" s="326"/>
      <c r="W1146" s="327"/>
      <c r="X1146" s="119"/>
      <c r="Y1146" s="119"/>
      <c r="Z1146" s="63"/>
      <c r="AA1146" s="46"/>
      <c r="AB1146" s="46"/>
      <c r="AC1146" s="46" t="str">
        <f t="shared" si="99"/>
        <v/>
      </c>
      <c r="AD1146" s="46"/>
      <c r="AE1146" s="46"/>
      <c r="AF1146" s="2111">
        <f t="shared" si="96"/>
        <v>5</v>
      </c>
      <c r="AG1146" s="2111">
        <f t="shared" si="97"/>
        <v>0</v>
      </c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  <c r="BP1146" s="46"/>
      <c r="BQ1146" s="46"/>
      <c r="BR1146" s="46"/>
      <c r="BS1146" s="46"/>
      <c r="BT1146" s="46"/>
      <c r="BU1146" s="46"/>
      <c r="BV1146" s="46"/>
      <c r="BW1146" s="46"/>
      <c r="BX1146" s="46"/>
      <c r="BY1146" s="46"/>
      <c r="BZ1146" s="46"/>
      <c r="CA1146" s="46"/>
      <c r="CB1146" s="46"/>
      <c r="CC1146" s="46"/>
      <c r="CD1146" s="46"/>
      <c r="CE1146" s="46"/>
      <c r="CF1146" s="46"/>
      <c r="CG1146" s="46"/>
      <c r="CH1146" s="46"/>
      <c r="CI1146" s="46"/>
      <c r="CJ1146" s="46"/>
      <c r="CK1146" s="46"/>
      <c r="CL1146" s="46"/>
      <c r="CM1146" s="46"/>
      <c r="CN1146" s="46"/>
      <c r="CO1146" s="46"/>
      <c r="CP1146" s="46"/>
      <c r="CQ1146" s="46"/>
      <c r="CR1146" s="46"/>
      <c r="CS1146" s="46"/>
      <c r="CT1146" s="46"/>
      <c r="CU1146" s="46"/>
      <c r="CV1146" s="46"/>
      <c r="CW1146" s="46"/>
      <c r="CX1146" s="46"/>
      <c r="CY1146" s="46"/>
      <c r="CZ1146" s="46"/>
      <c r="DA1146" s="46"/>
      <c r="DB1146" s="46"/>
      <c r="DC1146" s="46"/>
      <c r="DD1146" s="46"/>
      <c r="DE1146" s="46"/>
      <c r="DF1146" s="46"/>
      <c r="DG1146" s="46"/>
      <c r="DH1146" s="46"/>
      <c r="DI1146" s="46"/>
      <c r="DJ1146" s="46"/>
      <c r="DK1146" s="46"/>
      <c r="DL1146" s="46"/>
      <c r="DM1146" s="46"/>
      <c r="DN1146" s="46"/>
      <c r="DO1146" s="46"/>
      <c r="DP1146" s="46"/>
      <c r="DQ1146" s="46"/>
      <c r="DR1146" s="46"/>
      <c r="DS1146" s="46"/>
      <c r="DT1146" s="46"/>
      <c r="DU1146" s="46"/>
      <c r="DV1146" s="46"/>
      <c r="DW1146" s="46"/>
      <c r="DX1146" s="46"/>
      <c r="DY1146" s="46"/>
      <c r="DZ1146" s="46"/>
      <c r="EA1146" s="46"/>
      <c r="EB1146" s="46"/>
      <c r="EC1146" s="46"/>
      <c r="ED1146" s="46"/>
      <c r="EE1146" s="46"/>
      <c r="EF1146" s="46"/>
      <c r="EG1146" s="46"/>
      <c r="EH1146" s="46"/>
      <c r="EI1146" s="46"/>
      <c r="EJ1146" s="46"/>
      <c r="EK1146" s="46"/>
      <c r="EL1146" s="46"/>
      <c r="EM1146" s="46"/>
      <c r="EN1146" s="46"/>
      <c r="EO1146" s="46"/>
      <c r="EP1146" s="46"/>
      <c r="EQ1146" s="46"/>
      <c r="ER1146" s="46"/>
      <c r="ES1146" s="46"/>
      <c r="ET1146" s="46"/>
      <c r="EU1146" s="46"/>
      <c r="EV1146" s="46"/>
      <c r="EW1146" s="46"/>
      <c r="EX1146" s="46"/>
      <c r="EY1146" s="46"/>
      <c r="EZ1146" s="46"/>
      <c r="FA1146" s="46"/>
      <c r="FB1146" s="46"/>
      <c r="FC1146" s="46"/>
      <c r="FD1146" s="46"/>
      <c r="FE1146" s="46"/>
      <c r="FF1146" s="46"/>
      <c r="FG1146" s="46"/>
      <c r="FH1146" s="46"/>
      <c r="FI1146" s="46"/>
      <c r="FJ1146" s="46"/>
      <c r="FK1146" s="46"/>
      <c r="FL1146" s="46"/>
      <c r="FM1146" s="46"/>
      <c r="FN1146" s="46"/>
      <c r="FO1146" s="46"/>
      <c r="FP1146" s="46"/>
      <c r="FQ1146" s="46"/>
      <c r="FR1146" s="46"/>
      <c r="FS1146" s="46"/>
      <c r="FT1146" s="46"/>
      <c r="FU1146" s="46"/>
      <c r="FV1146" s="46"/>
      <c r="FW1146" s="46"/>
      <c r="FX1146" s="46"/>
      <c r="FY1146" s="46"/>
      <c r="FZ1146" s="46"/>
      <c r="GA1146" s="46"/>
      <c r="GB1146" s="46"/>
      <c r="GC1146" s="46"/>
      <c r="GD1146" s="46"/>
      <c r="GE1146" s="46"/>
      <c r="GF1146" s="46"/>
      <c r="GG1146" s="46"/>
      <c r="GH1146" s="46"/>
      <c r="GI1146" s="46"/>
      <c r="GJ1146" s="46"/>
      <c r="GK1146" s="46"/>
      <c r="GL1146" s="46"/>
      <c r="GM1146" s="46"/>
      <c r="GN1146" s="46"/>
      <c r="GO1146" s="46"/>
      <c r="GP1146" s="46"/>
      <c r="GQ1146" s="46"/>
      <c r="GR1146" s="46"/>
      <c r="GS1146" s="46"/>
      <c r="GT1146" s="46"/>
      <c r="GU1146" s="46"/>
      <c r="GV1146" s="46"/>
      <c r="GW1146" s="46"/>
      <c r="GX1146" s="46"/>
      <c r="GY1146" s="46"/>
      <c r="GZ1146" s="46"/>
      <c r="HA1146" s="46"/>
      <c r="HB1146" s="46"/>
      <c r="HC1146" s="46"/>
      <c r="HD1146" s="46"/>
      <c r="HE1146" s="46"/>
      <c r="HF1146" s="46"/>
      <c r="HG1146" s="46"/>
      <c r="HH1146" s="46"/>
      <c r="HI1146" s="46"/>
      <c r="HJ1146" s="46"/>
      <c r="HK1146" s="46"/>
      <c r="HL1146" s="46"/>
      <c r="HM1146" s="46"/>
      <c r="HN1146" s="46"/>
      <c r="HO1146" s="46"/>
      <c r="HP1146" s="46"/>
      <c r="HQ1146" s="46"/>
      <c r="HR1146" s="46"/>
      <c r="HS1146" s="46"/>
      <c r="HT1146" s="46"/>
      <c r="HU1146" s="46"/>
      <c r="HV1146" s="46"/>
      <c r="HW1146" s="46"/>
      <c r="HX1146" s="46"/>
      <c r="HY1146" s="46"/>
      <c r="HZ1146" s="46"/>
      <c r="IA1146" s="46"/>
      <c r="IB1146" s="46"/>
      <c r="IC1146" s="46"/>
      <c r="ID1146" s="46"/>
      <c r="IE1146" s="46"/>
      <c r="IF1146" s="46"/>
      <c r="IG1146" s="46"/>
      <c r="IH1146" s="46"/>
      <c r="II1146" s="46"/>
      <c r="IJ1146" s="46"/>
      <c r="IK1146" s="46"/>
      <c r="IL1146" s="46"/>
      <c r="IM1146" s="46"/>
      <c r="IN1146" s="46"/>
      <c r="IO1146" s="46"/>
      <c r="IP1146" s="46"/>
      <c r="IQ1146" s="46"/>
      <c r="IR1146" s="46"/>
      <c r="IS1146" s="46"/>
      <c r="IT1146" s="46"/>
      <c r="IU1146" s="46"/>
      <c r="IV1146" s="46"/>
      <c r="IW1146" s="46"/>
      <c r="IX1146" s="46"/>
      <c r="IY1146" s="46"/>
      <c r="IZ1146" s="46"/>
      <c r="JA1146" s="46"/>
      <c r="JB1146" s="46"/>
      <c r="JC1146" s="46"/>
      <c r="JD1146" s="46"/>
      <c r="JE1146" s="46"/>
    </row>
    <row r="1147" spans="1:265" s="7" customFormat="1" ht="15" customHeight="1" thickBot="1" x14ac:dyDescent="0.25">
      <c r="A1147" s="98"/>
      <c r="B1147" s="73" t="s">
        <v>378</v>
      </c>
      <c r="C1147" s="118"/>
      <c r="D1147" s="870" t="s">
        <v>635</v>
      </c>
      <c r="E1147" s="879"/>
      <c r="F1147" s="461"/>
      <c r="G1147" s="462"/>
      <c r="H1147" s="181" t="s">
        <v>351</v>
      </c>
      <c r="I1147" s="181" t="s">
        <v>394</v>
      </c>
      <c r="J1147" s="181"/>
      <c r="K1147" s="219" t="s">
        <v>1205</v>
      </c>
      <c r="L1147" s="219" t="s">
        <v>401</v>
      </c>
      <c r="M1147" s="511" t="s">
        <v>1134</v>
      </c>
      <c r="N1147" s="511" t="s">
        <v>24</v>
      </c>
      <c r="O1147" s="219" t="s">
        <v>839</v>
      </c>
      <c r="P1147" s="2159">
        <f t="shared" si="95"/>
        <v>3</v>
      </c>
      <c r="Q1147" s="325">
        <v>3</v>
      </c>
      <c r="R1147" s="326"/>
      <c r="S1147" s="326"/>
      <c r="T1147" s="326"/>
      <c r="U1147" s="326"/>
      <c r="V1147" s="326"/>
      <c r="W1147" s="327"/>
      <c r="X1147" s="119"/>
      <c r="Y1147" s="119"/>
      <c r="Z1147" s="63"/>
      <c r="AA1147" s="46"/>
      <c r="AB1147" s="46"/>
      <c r="AC1147" s="46" t="str">
        <f t="shared" si="99"/>
        <v/>
      </c>
      <c r="AD1147" s="46"/>
      <c r="AE1147" s="46"/>
      <c r="AF1147" s="2111">
        <f t="shared" si="96"/>
        <v>3</v>
      </c>
      <c r="AG1147" s="2111">
        <f t="shared" si="97"/>
        <v>0</v>
      </c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  <c r="BP1147" s="46"/>
      <c r="BQ1147" s="46"/>
      <c r="BR1147" s="46"/>
      <c r="BS1147" s="46"/>
      <c r="BT1147" s="46"/>
      <c r="BU1147" s="46"/>
      <c r="BV1147" s="46"/>
      <c r="BW1147" s="46"/>
      <c r="BX1147" s="46"/>
      <c r="BY1147" s="46"/>
      <c r="BZ1147" s="46"/>
      <c r="CA1147" s="46"/>
      <c r="CB1147" s="46"/>
      <c r="CC1147" s="46"/>
      <c r="CD1147" s="46"/>
      <c r="CE1147" s="46"/>
      <c r="CF1147" s="46"/>
      <c r="CG1147" s="46"/>
      <c r="CH1147" s="46"/>
      <c r="CI1147" s="46"/>
      <c r="CJ1147" s="46"/>
      <c r="CK1147" s="46"/>
      <c r="CL1147" s="46"/>
      <c r="CM1147" s="46"/>
      <c r="CN1147" s="46"/>
      <c r="CO1147" s="46"/>
      <c r="CP1147" s="46"/>
      <c r="CQ1147" s="46"/>
      <c r="CR1147" s="46"/>
      <c r="CS1147" s="46"/>
      <c r="CT1147" s="46"/>
      <c r="CU1147" s="46"/>
      <c r="CV1147" s="46"/>
      <c r="CW1147" s="46"/>
      <c r="CX1147" s="46"/>
      <c r="CY1147" s="46"/>
      <c r="CZ1147" s="46"/>
      <c r="DA1147" s="46"/>
      <c r="DB1147" s="46"/>
      <c r="DC1147" s="46"/>
      <c r="DD1147" s="46"/>
      <c r="DE1147" s="46"/>
      <c r="DF1147" s="46"/>
      <c r="DG1147" s="46"/>
      <c r="DH1147" s="46"/>
      <c r="DI1147" s="46"/>
      <c r="DJ1147" s="46"/>
      <c r="DK1147" s="46"/>
      <c r="DL1147" s="46"/>
      <c r="DM1147" s="46"/>
      <c r="DN1147" s="46"/>
      <c r="DO1147" s="46"/>
      <c r="DP1147" s="46"/>
      <c r="DQ1147" s="46"/>
      <c r="DR1147" s="46"/>
      <c r="DS1147" s="46"/>
      <c r="DT1147" s="46"/>
      <c r="DU1147" s="46"/>
      <c r="DV1147" s="46"/>
      <c r="DW1147" s="46"/>
      <c r="DX1147" s="46"/>
      <c r="DY1147" s="46"/>
      <c r="DZ1147" s="46"/>
      <c r="EA1147" s="46"/>
      <c r="EB1147" s="46"/>
      <c r="EC1147" s="46"/>
      <c r="ED1147" s="46"/>
      <c r="EE1147" s="46"/>
      <c r="EF1147" s="46"/>
      <c r="EG1147" s="46"/>
      <c r="EH1147" s="46"/>
      <c r="EI1147" s="46"/>
      <c r="EJ1147" s="46"/>
      <c r="EK1147" s="46"/>
      <c r="EL1147" s="46"/>
      <c r="EM1147" s="46"/>
      <c r="EN1147" s="46"/>
      <c r="EO1147" s="46"/>
      <c r="EP1147" s="46"/>
      <c r="EQ1147" s="46"/>
      <c r="ER1147" s="46"/>
      <c r="ES1147" s="46"/>
      <c r="ET1147" s="46"/>
      <c r="EU1147" s="46"/>
      <c r="EV1147" s="46"/>
      <c r="EW1147" s="46"/>
      <c r="EX1147" s="46"/>
      <c r="EY1147" s="46"/>
      <c r="EZ1147" s="46"/>
      <c r="FA1147" s="46"/>
      <c r="FB1147" s="46"/>
      <c r="FC1147" s="46"/>
      <c r="FD1147" s="46"/>
      <c r="FE1147" s="46"/>
      <c r="FF1147" s="46"/>
      <c r="FG1147" s="46"/>
      <c r="FH1147" s="46"/>
      <c r="FI1147" s="46"/>
      <c r="FJ1147" s="46"/>
      <c r="FK1147" s="46"/>
      <c r="FL1147" s="46"/>
      <c r="FM1147" s="46"/>
      <c r="FN1147" s="46"/>
      <c r="FO1147" s="46"/>
      <c r="FP1147" s="46"/>
      <c r="FQ1147" s="46"/>
      <c r="FR1147" s="46"/>
      <c r="FS1147" s="46"/>
      <c r="FT1147" s="46"/>
      <c r="FU1147" s="46"/>
      <c r="FV1147" s="46"/>
      <c r="FW1147" s="46"/>
      <c r="FX1147" s="46"/>
      <c r="FY1147" s="46"/>
      <c r="FZ1147" s="46"/>
      <c r="GA1147" s="46"/>
      <c r="GB1147" s="46"/>
      <c r="GC1147" s="46"/>
      <c r="GD1147" s="46"/>
      <c r="GE1147" s="46"/>
      <c r="GF1147" s="46"/>
      <c r="GG1147" s="46"/>
      <c r="GH1147" s="46"/>
      <c r="GI1147" s="46"/>
      <c r="GJ1147" s="46"/>
      <c r="GK1147" s="46"/>
      <c r="GL1147" s="46"/>
      <c r="GM1147" s="46"/>
      <c r="GN1147" s="46"/>
      <c r="GO1147" s="46"/>
      <c r="GP1147" s="46"/>
      <c r="GQ1147" s="46"/>
      <c r="GR1147" s="46"/>
      <c r="GS1147" s="46"/>
      <c r="GT1147" s="46"/>
      <c r="GU1147" s="46"/>
      <c r="GV1147" s="46"/>
      <c r="GW1147" s="46"/>
      <c r="GX1147" s="46"/>
      <c r="GY1147" s="46"/>
      <c r="GZ1147" s="46"/>
      <c r="HA1147" s="46"/>
      <c r="HB1147" s="46"/>
      <c r="HC1147" s="46"/>
      <c r="HD1147" s="46"/>
      <c r="HE1147" s="46"/>
      <c r="HF1147" s="46"/>
      <c r="HG1147" s="46"/>
      <c r="HH1147" s="46"/>
      <c r="HI1147" s="46"/>
      <c r="HJ1147" s="46"/>
      <c r="HK1147" s="46"/>
      <c r="HL1147" s="46"/>
      <c r="HM1147" s="46"/>
      <c r="HN1147" s="46"/>
      <c r="HO1147" s="46"/>
      <c r="HP1147" s="46"/>
      <c r="HQ1147" s="46"/>
      <c r="HR1147" s="46"/>
      <c r="HS1147" s="46"/>
      <c r="HT1147" s="46"/>
      <c r="HU1147" s="46"/>
      <c r="HV1147" s="46"/>
      <c r="HW1147" s="46"/>
      <c r="HX1147" s="46"/>
      <c r="HY1147" s="46"/>
      <c r="HZ1147" s="46"/>
      <c r="IA1147" s="46"/>
      <c r="IB1147" s="46"/>
      <c r="IC1147" s="46"/>
      <c r="ID1147" s="46"/>
      <c r="IE1147" s="46"/>
      <c r="IF1147" s="46"/>
      <c r="IG1147" s="46"/>
      <c r="IH1147" s="46"/>
      <c r="II1147" s="46"/>
      <c r="IJ1147" s="46"/>
      <c r="IK1147" s="46"/>
      <c r="IL1147" s="46"/>
      <c r="IM1147" s="46"/>
      <c r="IN1147" s="46"/>
      <c r="IO1147" s="46"/>
      <c r="IP1147" s="46"/>
      <c r="IQ1147" s="46"/>
      <c r="IR1147" s="46"/>
      <c r="IS1147" s="46"/>
      <c r="IT1147" s="46"/>
      <c r="IU1147" s="46"/>
      <c r="IV1147" s="46"/>
      <c r="IW1147" s="46"/>
      <c r="IX1147" s="46"/>
      <c r="IY1147" s="46"/>
      <c r="IZ1147" s="46"/>
      <c r="JA1147" s="46"/>
      <c r="JB1147" s="46"/>
      <c r="JC1147" s="46"/>
      <c r="JD1147" s="46"/>
      <c r="JE1147" s="46"/>
    </row>
    <row r="1148" spans="1:265" s="7" customFormat="1" ht="15" customHeight="1" thickBot="1" x14ac:dyDescent="0.25">
      <c r="A1148" s="98"/>
      <c r="B1148" s="73" t="s">
        <v>378</v>
      </c>
      <c r="C1148" s="118"/>
      <c r="D1148" s="870" t="s">
        <v>635</v>
      </c>
      <c r="E1148" s="879"/>
      <c r="F1148" s="461"/>
      <c r="G1148" s="462"/>
      <c r="H1148" s="181" t="s">
        <v>351</v>
      </c>
      <c r="I1148" s="181" t="s">
        <v>394</v>
      </c>
      <c r="J1148" s="181"/>
      <c r="K1148" s="219" t="s">
        <v>1205</v>
      </c>
      <c r="L1148" s="219" t="s">
        <v>401</v>
      </c>
      <c r="M1148" s="511" t="s">
        <v>1134</v>
      </c>
      <c r="N1148" s="511" t="s">
        <v>98</v>
      </c>
      <c r="O1148" s="219" t="s">
        <v>839</v>
      </c>
      <c r="P1148" s="2159">
        <f t="shared" si="95"/>
        <v>3</v>
      </c>
      <c r="Q1148" s="325">
        <v>3</v>
      </c>
      <c r="R1148" s="326"/>
      <c r="S1148" s="326"/>
      <c r="T1148" s="326"/>
      <c r="U1148" s="326"/>
      <c r="V1148" s="326"/>
      <c r="W1148" s="327"/>
      <c r="X1148" s="119"/>
      <c r="Y1148" s="119"/>
      <c r="Z1148" s="63"/>
      <c r="AA1148" s="46"/>
      <c r="AB1148" s="46"/>
      <c r="AC1148" s="46" t="str">
        <f t="shared" si="99"/>
        <v/>
      </c>
      <c r="AD1148" s="46"/>
      <c r="AE1148" s="46"/>
      <c r="AF1148" s="2111">
        <f t="shared" si="96"/>
        <v>3</v>
      </c>
      <c r="AG1148" s="2111">
        <f t="shared" si="97"/>
        <v>0</v>
      </c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  <c r="BP1148" s="46"/>
      <c r="BQ1148" s="46"/>
      <c r="BR1148" s="46"/>
      <c r="BS1148" s="46"/>
      <c r="BT1148" s="46"/>
      <c r="BU1148" s="46"/>
      <c r="BV1148" s="46"/>
      <c r="BW1148" s="46"/>
      <c r="BX1148" s="46"/>
      <c r="BY1148" s="46"/>
      <c r="BZ1148" s="46"/>
      <c r="CA1148" s="46"/>
      <c r="CB1148" s="46"/>
      <c r="CC1148" s="46"/>
      <c r="CD1148" s="46"/>
      <c r="CE1148" s="46"/>
      <c r="CF1148" s="46"/>
      <c r="CG1148" s="46"/>
      <c r="CH1148" s="46"/>
      <c r="CI1148" s="46"/>
      <c r="CJ1148" s="46"/>
      <c r="CK1148" s="46"/>
      <c r="CL1148" s="46"/>
      <c r="CM1148" s="46"/>
      <c r="CN1148" s="46"/>
      <c r="CO1148" s="46"/>
      <c r="CP1148" s="46"/>
      <c r="CQ1148" s="46"/>
      <c r="CR1148" s="46"/>
      <c r="CS1148" s="46"/>
      <c r="CT1148" s="46"/>
      <c r="CU1148" s="46"/>
      <c r="CV1148" s="46"/>
      <c r="CW1148" s="46"/>
      <c r="CX1148" s="46"/>
      <c r="CY1148" s="46"/>
      <c r="CZ1148" s="46"/>
      <c r="DA1148" s="46"/>
      <c r="DB1148" s="46"/>
      <c r="DC1148" s="46"/>
      <c r="DD1148" s="46"/>
      <c r="DE1148" s="46"/>
      <c r="DF1148" s="46"/>
      <c r="DG1148" s="46"/>
      <c r="DH1148" s="46"/>
      <c r="DI1148" s="46"/>
      <c r="DJ1148" s="46"/>
      <c r="DK1148" s="46"/>
      <c r="DL1148" s="46"/>
      <c r="DM1148" s="46"/>
      <c r="DN1148" s="46"/>
      <c r="DO1148" s="46"/>
      <c r="DP1148" s="46"/>
      <c r="DQ1148" s="46"/>
      <c r="DR1148" s="46"/>
      <c r="DS1148" s="46"/>
      <c r="DT1148" s="46"/>
      <c r="DU1148" s="46"/>
      <c r="DV1148" s="46"/>
      <c r="DW1148" s="46"/>
      <c r="DX1148" s="46"/>
      <c r="DY1148" s="46"/>
      <c r="DZ1148" s="46"/>
      <c r="EA1148" s="46"/>
      <c r="EB1148" s="46"/>
      <c r="EC1148" s="46"/>
      <c r="ED1148" s="46"/>
      <c r="EE1148" s="46"/>
      <c r="EF1148" s="46"/>
      <c r="EG1148" s="46"/>
      <c r="EH1148" s="46"/>
      <c r="EI1148" s="46"/>
      <c r="EJ1148" s="46"/>
      <c r="EK1148" s="46"/>
      <c r="EL1148" s="46"/>
      <c r="EM1148" s="46"/>
      <c r="EN1148" s="46"/>
      <c r="EO1148" s="46"/>
      <c r="EP1148" s="46"/>
      <c r="EQ1148" s="46"/>
      <c r="ER1148" s="46"/>
      <c r="ES1148" s="46"/>
      <c r="ET1148" s="46"/>
      <c r="EU1148" s="46"/>
      <c r="EV1148" s="46"/>
      <c r="EW1148" s="46"/>
      <c r="EX1148" s="46"/>
      <c r="EY1148" s="46"/>
      <c r="EZ1148" s="46"/>
      <c r="FA1148" s="46"/>
      <c r="FB1148" s="46"/>
      <c r="FC1148" s="46"/>
      <c r="FD1148" s="46"/>
      <c r="FE1148" s="46"/>
      <c r="FF1148" s="46"/>
      <c r="FG1148" s="46"/>
      <c r="FH1148" s="46"/>
      <c r="FI1148" s="46"/>
      <c r="FJ1148" s="46"/>
      <c r="FK1148" s="46"/>
      <c r="FL1148" s="46"/>
      <c r="FM1148" s="46"/>
      <c r="FN1148" s="46"/>
      <c r="FO1148" s="46"/>
      <c r="FP1148" s="46"/>
      <c r="FQ1148" s="46"/>
      <c r="FR1148" s="46"/>
      <c r="FS1148" s="46"/>
      <c r="FT1148" s="46"/>
      <c r="FU1148" s="46"/>
      <c r="FV1148" s="46"/>
      <c r="FW1148" s="46"/>
      <c r="FX1148" s="46"/>
      <c r="FY1148" s="46"/>
      <c r="FZ1148" s="46"/>
      <c r="GA1148" s="46"/>
      <c r="GB1148" s="46"/>
      <c r="GC1148" s="46"/>
      <c r="GD1148" s="46"/>
      <c r="GE1148" s="46"/>
      <c r="GF1148" s="46"/>
      <c r="GG1148" s="46"/>
      <c r="GH1148" s="46"/>
      <c r="GI1148" s="46"/>
      <c r="GJ1148" s="46"/>
      <c r="GK1148" s="46"/>
      <c r="GL1148" s="46"/>
      <c r="GM1148" s="46"/>
      <c r="GN1148" s="46"/>
      <c r="GO1148" s="46"/>
      <c r="GP1148" s="46"/>
      <c r="GQ1148" s="46"/>
      <c r="GR1148" s="46"/>
      <c r="GS1148" s="46"/>
      <c r="GT1148" s="46"/>
      <c r="GU1148" s="46"/>
      <c r="GV1148" s="46"/>
      <c r="GW1148" s="46"/>
      <c r="GX1148" s="46"/>
      <c r="GY1148" s="46"/>
      <c r="GZ1148" s="46"/>
      <c r="HA1148" s="46"/>
      <c r="HB1148" s="46"/>
      <c r="HC1148" s="46"/>
      <c r="HD1148" s="46"/>
      <c r="HE1148" s="46"/>
      <c r="HF1148" s="46"/>
      <c r="HG1148" s="46"/>
      <c r="HH1148" s="46"/>
      <c r="HI1148" s="46"/>
      <c r="HJ1148" s="46"/>
      <c r="HK1148" s="46"/>
      <c r="HL1148" s="46"/>
      <c r="HM1148" s="46"/>
      <c r="HN1148" s="46"/>
      <c r="HO1148" s="46"/>
      <c r="HP1148" s="46"/>
      <c r="HQ1148" s="46"/>
      <c r="HR1148" s="46"/>
      <c r="HS1148" s="46"/>
      <c r="HT1148" s="46"/>
      <c r="HU1148" s="46"/>
      <c r="HV1148" s="46"/>
      <c r="HW1148" s="46"/>
      <c r="HX1148" s="46"/>
      <c r="HY1148" s="46"/>
      <c r="HZ1148" s="46"/>
      <c r="IA1148" s="46"/>
      <c r="IB1148" s="46"/>
      <c r="IC1148" s="46"/>
      <c r="ID1148" s="46"/>
      <c r="IE1148" s="46"/>
      <c r="IF1148" s="46"/>
      <c r="IG1148" s="46"/>
      <c r="IH1148" s="46"/>
      <c r="II1148" s="46"/>
      <c r="IJ1148" s="46"/>
      <c r="IK1148" s="46"/>
      <c r="IL1148" s="46"/>
      <c r="IM1148" s="46"/>
      <c r="IN1148" s="46"/>
      <c r="IO1148" s="46"/>
      <c r="IP1148" s="46"/>
      <c r="IQ1148" s="46"/>
      <c r="IR1148" s="46"/>
      <c r="IS1148" s="46"/>
      <c r="IT1148" s="46"/>
      <c r="IU1148" s="46"/>
      <c r="IV1148" s="46"/>
      <c r="IW1148" s="46"/>
      <c r="IX1148" s="46"/>
      <c r="IY1148" s="46"/>
      <c r="IZ1148" s="46"/>
      <c r="JA1148" s="46"/>
      <c r="JB1148" s="46"/>
      <c r="JC1148" s="46"/>
      <c r="JD1148" s="46"/>
      <c r="JE1148" s="46"/>
    </row>
    <row r="1149" spans="1:265" s="7" customFormat="1" ht="15" customHeight="1" thickBot="1" x14ac:dyDescent="0.25">
      <c r="A1149" s="98"/>
      <c r="B1149" s="73" t="s">
        <v>378</v>
      </c>
      <c r="C1149" s="118"/>
      <c r="D1149" s="870" t="s">
        <v>635</v>
      </c>
      <c r="E1149" s="879"/>
      <c r="F1149" s="461"/>
      <c r="G1149" s="462"/>
      <c r="H1149" s="181" t="s">
        <v>351</v>
      </c>
      <c r="I1149" s="181" t="s">
        <v>394</v>
      </c>
      <c r="J1149" s="181"/>
      <c r="K1149" s="219" t="s">
        <v>1397</v>
      </c>
      <c r="L1149" s="219" t="s">
        <v>401</v>
      </c>
      <c r="M1149" s="511" t="s">
        <v>396</v>
      </c>
      <c r="N1149" s="511" t="s">
        <v>24</v>
      </c>
      <c r="O1149" s="219" t="s">
        <v>403</v>
      </c>
      <c r="P1149" s="2159">
        <f t="shared" si="95"/>
        <v>3</v>
      </c>
      <c r="Q1149" s="325">
        <v>3</v>
      </c>
      <c r="R1149" s="326"/>
      <c r="S1149" s="326"/>
      <c r="T1149" s="326"/>
      <c r="U1149" s="326"/>
      <c r="V1149" s="326"/>
      <c r="W1149" s="327"/>
      <c r="X1149" s="119"/>
      <c r="Y1149" s="119"/>
      <c r="Z1149" s="63"/>
      <c r="AA1149" s="46"/>
      <c r="AB1149" s="46"/>
      <c r="AC1149" s="46" t="str">
        <f t="shared" ref="AC1149:AC1172" si="100">IF(C1149&lt;&gt;"",SUMIF(D$6:D$1505,D1149,Q$6:R$1505),"")</f>
        <v/>
      </c>
      <c r="AD1149" s="46"/>
      <c r="AE1149" s="46"/>
      <c r="AF1149" s="2111">
        <f t="shared" si="96"/>
        <v>3</v>
      </c>
      <c r="AG1149" s="2111">
        <f t="shared" si="97"/>
        <v>0</v>
      </c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6"/>
      <c r="CG1149" s="46"/>
      <c r="CH1149" s="46"/>
      <c r="CI1149" s="46"/>
      <c r="CJ1149" s="46"/>
      <c r="CK1149" s="46"/>
      <c r="CL1149" s="46"/>
      <c r="CM1149" s="46"/>
      <c r="CN1149" s="46"/>
      <c r="CO1149" s="46"/>
      <c r="CP1149" s="46"/>
      <c r="CQ1149" s="46"/>
      <c r="CR1149" s="46"/>
      <c r="CS1149" s="46"/>
      <c r="CT1149" s="46"/>
      <c r="CU1149" s="46"/>
      <c r="CV1149" s="46"/>
      <c r="CW1149" s="46"/>
      <c r="CX1149" s="46"/>
      <c r="CY1149" s="46"/>
      <c r="CZ1149" s="46"/>
      <c r="DA1149" s="46"/>
      <c r="DB1149" s="46"/>
      <c r="DC1149" s="46"/>
      <c r="DD1149" s="46"/>
      <c r="DE1149" s="46"/>
      <c r="DF1149" s="46"/>
      <c r="DG1149" s="46"/>
      <c r="DH1149" s="46"/>
      <c r="DI1149" s="46"/>
      <c r="DJ1149" s="46"/>
      <c r="DK1149" s="46"/>
      <c r="DL1149" s="46"/>
      <c r="DM1149" s="46"/>
      <c r="DN1149" s="46"/>
      <c r="DO1149" s="46"/>
      <c r="DP1149" s="46"/>
      <c r="DQ1149" s="46"/>
      <c r="DR1149" s="46"/>
      <c r="DS1149" s="46"/>
      <c r="DT1149" s="46"/>
      <c r="DU1149" s="46"/>
      <c r="DV1149" s="46"/>
      <c r="DW1149" s="46"/>
      <c r="DX1149" s="46"/>
      <c r="DY1149" s="46"/>
      <c r="DZ1149" s="46"/>
      <c r="EA1149" s="46"/>
      <c r="EB1149" s="46"/>
      <c r="EC1149" s="46"/>
      <c r="ED1149" s="46"/>
      <c r="EE1149" s="46"/>
      <c r="EF1149" s="46"/>
      <c r="EG1149" s="46"/>
      <c r="EH1149" s="46"/>
      <c r="EI1149" s="46"/>
      <c r="EJ1149" s="46"/>
      <c r="EK1149" s="46"/>
      <c r="EL1149" s="46"/>
      <c r="EM1149" s="46"/>
      <c r="EN1149" s="46"/>
      <c r="EO1149" s="46"/>
      <c r="EP1149" s="46"/>
      <c r="EQ1149" s="46"/>
      <c r="ER1149" s="46"/>
      <c r="ES1149" s="46"/>
      <c r="ET1149" s="46"/>
      <c r="EU1149" s="46"/>
      <c r="EV1149" s="46"/>
      <c r="EW1149" s="46"/>
      <c r="EX1149" s="46"/>
      <c r="EY1149" s="46"/>
      <c r="EZ1149" s="46"/>
      <c r="FA1149" s="46"/>
      <c r="FB1149" s="46"/>
      <c r="FC1149" s="46"/>
      <c r="FD1149" s="46"/>
      <c r="FE1149" s="46"/>
      <c r="FF1149" s="46"/>
      <c r="FG1149" s="46"/>
      <c r="FH1149" s="46"/>
      <c r="FI1149" s="46"/>
      <c r="FJ1149" s="46"/>
      <c r="FK1149" s="46"/>
      <c r="FL1149" s="46"/>
      <c r="FM1149" s="46"/>
      <c r="FN1149" s="46"/>
      <c r="FO1149" s="46"/>
      <c r="FP1149" s="46"/>
      <c r="FQ1149" s="46"/>
      <c r="FR1149" s="46"/>
      <c r="FS1149" s="46"/>
      <c r="FT1149" s="46"/>
      <c r="FU1149" s="46"/>
      <c r="FV1149" s="46"/>
      <c r="FW1149" s="46"/>
      <c r="FX1149" s="46"/>
      <c r="FY1149" s="46"/>
      <c r="FZ1149" s="46"/>
      <c r="GA1149" s="46"/>
      <c r="GB1149" s="46"/>
      <c r="GC1149" s="46"/>
      <c r="GD1149" s="46"/>
      <c r="GE1149" s="46"/>
      <c r="GF1149" s="46"/>
      <c r="GG1149" s="46"/>
      <c r="GH1149" s="46"/>
      <c r="GI1149" s="46"/>
      <c r="GJ1149" s="46"/>
      <c r="GK1149" s="46"/>
      <c r="GL1149" s="46"/>
      <c r="GM1149" s="46"/>
      <c r="GN1149" s="46"/>
      <c r="GO1149" s="46"/>
      <c r="GP1149" s="46"/>
      <c r="GQ1149" s="46"/>
      <c r="GR1149" s="46"/>
      <c r="GS1149" s="46"/>
      <c r="GT1149" s="46"/>
      <c r="GU1149" s="46"/>
      <c r="GV1149" s="46"/>
      <c r="GW1149" s="46"/>
      <c r="GX1149" s="46"/>
      <c r="GY1149" s="46"/>
      <c r="GZ1149" s="46"/>
      <c r="HA1149" s="46"/>
      <c r="HB1149" s="46"/>
      <c r="HC1149" s="46"/>
      <c r="HD1149" s="46"/>
      <c r="HE1149" s="46"/>
      <c r="HF1149" s="46"/>
      <c r="HG1149" s="46"/>
      <c r="HH1149" s="46"/>
      <c r="HI1149" s="46"/>
      <c r="HJ1149" s="46"/>
      <c r="HK1149" s="46"/>
      <c r="HL1149" s="46"/>
      <c r="HM1149" s="46"/>
      <c r="HN1149" s="46"/>
      <c r="HO1149" s="46"/>
      <c r="HP1149" s="46"/>
      <c r="HQ1149" s="46"/>
      <c r="HR1149" s="46"/>
      <c r="HS1149" s="46"/>
      <c r="HT1149" s="46"/>
      <c r="HU1149" s="46"/>
      <c r="HV1149" s="46"/>
      <c r="HW1149" s="46"/>
      <c r="HX1149" s="46"/>
      <c r="HY1149" s="46"/>
      <c r="HZ1149" s="46"/>
      <c r="IA1149" s="46"/>
      <c r="IB1149" s="46"/>
      <c r="IC1149" s="46"/>
      <c r="ID1149" s="46"/>
      <c r="IE1149" s="46"/>
      <c r="IF1149" s="46"/>
      <c r="IG1149" s="46"/>
      <c r="IH1149" s="46"/>
      <c r="II1149" s="46"/>
      <c r="IJ1149" s="46"/>
      <c r="IK1149" s="46"/>
      <c r="IL1149" s="46"/>
      <c r="IM1149" s="46"/>
      <c r="IN1149" s="46"/>
      <c r="IO1149" s="46"/>
      <c r="IP1149" s="46"/>
      <c r="IQ1149" s="46"/>
      <c r="IR1149" s="46"/>
      <c r="IS1149" s="46"/>
      <c r="IT1149" s="46"/>
      <c r="IU1149" s="46"/>
      <c r="IV1149" s="46"/>
      <c r="IW1149" s="46"/>
      <c r="IX1149" s="46"/>
      <c r="IY1149" s="46"/>
      <c r="IZ1149" s="46"/>
      <c r="JA1149" s="46"/>
      <c r="JB1149" s="46"/>
      <c r="JC1149" s="46"/>
      <c r="JD1149" s="46"/>
      <c r="JE1149" s="46"/>
    </row>
    <row r="1150" spans="1:265" s="7" customFormat="1" ht="15" customHeight="1" thickBot="1" x14ac:dyDescent="0.25">
      <c r="A1150" s="98"/>
      <c r="B1150" s="73" t="s">
        <v>378</v>
      </c>
      <c r="C1150" s="118"/>
      <c r="D1150" s="870" t="s">
        <v>635</v>
      </c>
      <c r="E1150" s="879"/>
      <c r="F1150" s="461"/>
      <c r="G1150" s="462"/>
      <c r="H1150" s="181" t="s">
        <v>351</v>
      </c>
      <c r="I1150" s="181" t="s">
        <v>394</v>
      </c>
      <c r="J1150" s="1792" t="s">
        <v>95</v>
      </c>
      <c r="K1150" s="219" t="s">
        <v>1711</v>
      </c>
      <c r="L1150" s="219"/>
      <c r="M1150" s="511"/>
      <c r="N1150" s="511"/>
      <c r="O1150" s="219"/>
      <c r="P1150" s="2159">
        <f t="shared" si="95"/>
        <v>0</v>
      </c>
      <c r="Q1150" s="325"/>
      <c r="R1150" s="326"/>
      <c r="S1150" s="326"/>
      <c r="T1150" s="326"/>
      <c r="U1150" s="326">
        <v>5</v>
      </c>
      <c r="V1150" s="326"/>
      <c r="W1150" s="327"/>
      <c r="X1150" s="119"/>
      <c r="Y1150" s="119"/>
      <c r="Z1150" s="63"/>
      <c r="AA1150" s="46"/>
      <c r="AB1150" s="46"/>
      <c r="AC1150" s="46" t="str">
        <f t="shared" si="100"/>
        <v/>
      </c>
      <c r="AD1150" s="46"/>
      <c r="AE1150" s="46"/>
      <c r="AF1150" s="2111">
        <f t="shared" si="96"/>
        <v>0</v>
      </c>
      <c r="AG1150" s="2111">
        <f t="shared" si="97"/>
        <v>0</v>
      </c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  <c r="BP1150" s="46"/>
      <c r="BQ1150" s="46"/>
      <c r="BR1150" s="46"/>
      <c r="BS1150" s="46"/>
      <c r="BT1150" s="46"/>
      <c r="BU1150" s="46"/>
      <c r="BV1150" s="46"/>
      <c r="BW1150" s="46"/>
      <c r="BX1150" s="46"/>
      <c r="BY1150" s="46"/>
      <c r="BZ1150" s="46"/>
      <c r="CA1150" s="46"/>
      <c r="CB1150" s="46"/>
      <c r="CC1150" s="46"/>
      <c r="CD1150" s="46"/>
      <c r="CE1150" s="46"/>
      <c r="CF1150" s="46"/>
      <c r="CG1150" s="46"/>
      <c r="CH1150" s="46"/>
      <c r="CI1150" s="46"/>
      <c r="CJ1150" s="46"/>
      <c r="CK1150" s="46"/>
      <c r="CL1150" s="46"/>
      <c r="CM1150" s="46"/>
      <c r="CN1150" s="46"/>
      <c r="CO1150" s="46"/>
      <c r="CP1150" s="46"/>
      <c r="CQ1150" s="46"/>
      <c r="CR1150" s="46"/>
      <c r="CS1150" s="46"/>
      <c r="CT1150" s="46"/>
      <c r="CU1150" s="46"/>
      <c r="CV1150" s="46"/>
      <c r="CW1150" s="46"/>
      <c r="CX1150" s="46"/>
      <c r="CY1150" s="46"/>
      <c r="CZ1150" s="46"/>
      <c r="DA1150" s="46"/>
      <c r="DB1150" s="46"/>
      <c r="DC1150" s="46"/>
      <c r="DD1150" s="46"/>
      <c r="DE1150" s="46"/>
      <c r="DF1150" s="46"/>
      <c r="DG1150" s="46"/>
      <c r="DH1150" s="46"/>
      <c r="DI1150" s="46"/>
      <c r="DJ1150" s="46"/>
      <c r="DK1150" s="46"/>
      <c r="DL1150" s="46"/>
      <c r="DM1150" s="46"/>
      <c r="DN1150" s="46"/>
      <c r="DO1150" s="46"/>
      <c r="DP1150" s="46"/>
      <c r="DQ1150" s="46"/>
      <c r="DR1150" s="46"/>
      <c r="DS1150" s="46"/>
      <c r="DT1150" s="46"/>
      <c r="DU1150" s="46"/>
      <c r="DV1150" s="46"/>
      <c r="DW1150" s="46"/>
      <c r="DX1150" s="46"/>
      <c r="DY1150" s="46"/>
      <c r="DZ1150" s="46"/>
      <c r="EA1150" s="46"/>
      <c r="EB1150" s="46"/>
      <c r="EC1150" s="46"/>
      <c r="ED1150" s="46"/>
      <c r="EE1150" s="46"/>
      <c r="EF1150" s="46"/>
      <c r="EG1150" s="46"/>
      <c r="EH1150" s="46"/>
      <c r="EI1150" s="46"/>
      <c r="EJ1150" s="46"/>
      <c r="EK1150" s="46"/>
      <c r="EL1150" s="46"/>
      <c r="EM1150" s="46"/>
      <c r="EN1150" s="46"/>
      <c r="EO1150" s="46"/>
      <c r="EP1150" s="46"/>
      <c r="EQ1150" s="46"/>
      <c r="ER1150" s="46"/>
      <c r="ES1150" s="46"/>
      <c r="ET1150" s="46"/>
      <c r="EU1150" s="46"/>
      <c r="EV1150" s="46"/>
      <c r="EW1150" s="46"/>
      <c r="EX1150" s="46"/>
      <c r="EY1150" s="46"/>
      <c r="EZ1150" s="46"/>
      <c r="FA1150" s="46"/>
      <c r="FB1150" s="46"/>
      <c r="FC1150" s="46"/>
      <c r="FD1150" s="46"/>
      <c r="FE1150" s="46"/>
      <c r="FF1150" s="46"/>
      <c r="FG1150" s="46"/>
      <c r="FH1150" s="46"/>
      <c r="FI1150" s="46"/>
      <c r="FJ1150" s="46"/>
      <c r="FK1150" s="46"/>
      <c r="FL1150" s="46"/>
      <c r="FM1150" s="46"/>
      <c r="FN1150" s="46"/>
      <c r="FO1150" s="46"/>
      <c r="FP1150" s="46"/>
      <c r="FQ1150" s="46"/>
      <c r="FR1150" s="46"/>
      <c r="FS1150" s="46"/>
      <c r="FT1150" s="46"/>
      <c r="FU1150" s="46"/>
      <c r="FV1150" s="46"/>
      <c r="FW1150" s="46"/>
      <c r="FX1150" s="46"/>
      <c r="FY1150" s="46"/>
      <c r="FZ1150" s="46"/>
      <c r="GA1150" s="46"/>
      <c r="GB1150" s="46"/>
      <c r="GC1150" s="46"/>
      <c r="GD1150" s="46"/>
      <c r="GE1150" s="46"/>
      <c r="GF1150" s="46"/>
      <c r="GG1150" s="46"/>
      <c r="GH1150" s="46"/>
      <c r="GI1150" s="46"/>
      <c r="GJ1150" s="46"/>
      <c r="GK1150" s="46"/>
      <c r="GL1150" s="46"/>
      <c r="GM1150" s="46"/>
      <c r="GN1150" s="46"/>
      <c r="GO1150" s="46"/>
      <c r="GP1150" s="46"/>
      <c r="GQ1150" s="46"/>
      <c r="GR1150" s="46"/>
      <c r="GS1150" s="46"/>
      <c r="GT1150" s="46"/>
      <c r="GU1150" s="46"/>
      <c r="GV1150" s="46"/>
      <c r="GW1150" s="46"/>
      <c r="GX1150" s="46"/>
      <c r="GY1150" s="46"/>
      <c r="GZ1150" s="46"/>
      <c r="HA1150" s="46"/>
      <c r="HB1150" s="46"/>
      <c r="HC1150" s="46"/>
      <c r="HD1150" s="46"/>
      <c r="HE1150" s="46"/>
      <c r="HF1150" s="46"/>
      <c r="HG1150" s="46"/>
      <c r="HH1150" s="46"/>
      <c r="HI1150" s="46"/>
      <c r="HJ1150" s="46"/>
      <c r="HK1150" s="46"/>
      <c r="HL1150" s="46"/>
      <c r="HM1150" s="46"/>
      <c r="HN1150" s="46"/>
      <c r="HO1150" s="46"/>
      <c r="HP1150" s="46"/>
      <c r="HQ1150" s="46"/>
      <c r="HR1150" s="46"/>
      <c r="HS1150" s="46"/>
      <c r="HT1150" s="46"/>
      <c r="HU1150" s="46"/>
      <c r="HV1150" s="46"/>
      <c r="HW1150" s="46"/>
      <c r="HX1150" s="46"/>
      <c r="HY1150" s="46"/>
      <c r="HZ1150" s="46"/>
      <c r="IA1150" s="46"/>
      <c r="IB1150" s="46"/>
      <c r="IC1150" s="46"/>
      <c r="ID1150" s="46"/>
      <c r="IE1150" s="46"/>
      <c r="IF1150" s="46"/>
      <c r="IG1150" s="46"/>
      <c r="IH1150" s="46"/>
      <c r="II1150" s="46"/>
      <c r="IJ1150" s="46"/>
      <c r="IK1150" s="46"/>
      <c r="IL1150" s="46"/>
      <c r="IM1150" s="46"/>
      <c r="IN1150" s="46"/>
      <c r="IO1150" s="46"/>
      <c r="IP1150" s="46"/>
      <c r="IQ1150" s="46"/>
      <c r="IR1150" s="46"/>
      <c r="IS1150" s="46"/>
      <c r="IT1150" s="46"/>
      <c r="IU1150" s="46"/>
      <c r="IV1150" s="46"/>
      <c r="IW1150" s="46"/>
      <c r="IX1150" s="46"/>
      <c r="IY1150" s="46"/>
      <c r="IZ1150" s="46"/>
      <c r="JA1150" s="46"/>
      <c r="JB1150" s="46"/>
      <c r="JC1150" s="46"/>
      <c r="JD1150" s="46"/>
      <c r="JE1150" s="46"/>
    </row>
    <row r="1151" spans="1:265" s="7" customFormat="1" ht="15" customHeight="1" thickBot="1" x14ac:dyDescent="0.25">
      <c r="A1151" s="98"/>
      <c r="B1151" s="73" t="s">
        <v>378</v>
      </c>
      <c r="C1151" s="118"/>
      <c r="D1151" s="870" t="s">
        <v>635</v>
      </c>
      <c r="E1151" s="879"/>
      <c r="F1151" s="461"/>
      <c r="G1151" s="462"/>
      <c r="H1151" s="181" t="s">
        <v>351</v>
      </c>
      <c r="I1151" s="181" t="s">
        <v>394</v>
      </c>
      <c r="J1151" s="1757" t="s">
        <v>1424</v>
      </c>
      <c r="K1151" s="219" t="s">
        <v>2148</v>
      </c>
      <c r="L1151" s="219"/>
      <c r="M1151" s="511"/>
      <c r="N1151" s="511"/>
      <c r="O1151" s="219"/>
      <c r="P1151" s="2159">
        <f t="shared" si="95"/>
        <v>0</v>
      </c>
      <c r="Q1151" s="325"/>
      <c r="R1151" s="326"/>
      <c r="S1151" s="326"/>
      <c r="T1151" s="326">
        <v>5</v>
      </c>
      <c r="U1151" s="326"/>
      <c r="V1151" s="326"/>
      <c r="W1151" s="327"/>
      <c r="X1151" s="119"/>
      <c r="Y1151" s="119"/>
      <c r="Z1151" s="63"/>
      <c r="AA1151" s="46"/>
      <c r="AB1151" s="46"/>
      <c r="AC1151" s="46" t="str">
        <f t="shared" si="100"/>
        <v/>
      </c>
      <c r="AD1151" s="46"/>
      <c r="AE1151" s="46"/>
      <c r="AF1151" s="2111">
        <f t="shared" si="96"/>
        <v>0</v>
      </c>
      <c r="AG1151" s="2111">
        <f t="shared" si="97"/>
        <v>0</v>
      </c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  <c r="BP1151" s="46"/>
      <c r="BQ1151" s="46"/>
      <c r="BR1151" s="46"/>
      <c r="BS1151" s="46"/>
      <c r="BT1151" s="46"/>
      <c r="BU1151" s="46"/>
      <c r="BV1151" s="46"/>
      <c r="BW1151" s="46"/>
      <c r="BX1151" s="46"/>
      <c r="BY1151" s="46"/>
      <c r="BZ1151" s="46"/>
      <c r="CA1151" s="46"/>
      <c r="CB1151" s="46"/>
      <c r="CC1151" s="46"/>
      <c r="CD1151" s="46"/>
      <c r="CE1151" s="46"/>
      <c r="CF1151" s="46"/>
      <c r="CG1151" s="46"/>
      <c r="CH1151" s="46"/>
      <c r="CI1151" s="46"/>
      <c r="CJ1151" s="46"/>
      <c r="CK1151" s="46"/>
      <c r="CL1151" s="46"/>
      <c r="CM1151" s="46"/>
      <c r="CN1151" s="46"/>
      <c r="CO1151" s="46"/>
      <c r="CP1151" s="46"/>
      <c r="CQ1151" s="46"/>
      <c r="CR1151" s="46"/>
      <c r="CS1151" s="46"/>
      <c r="CT1151" s="46"/>
      <c r="CU1151" s="46"/>
      <c r="CV1151" s="46"/>
      <c r="CW1151" s="46"/>
      <c r="CX1151" s="46"/>
      <c r="CY1151" s="46"/>
      <c r="CZ1151" s="46"/>
      <c r="DA1151" s="46"/>
      <c r="DB1151" s="46"/>
      <c r="DC1151" s="46"/>
      <c r="DD1151" s="46"/>
      <c r="DE1151" s="46"/>
      <c r="DF1151" s="46"/>
      <c r="DG1151" s="46"/>
      <c r="DH1151" s="46"/>
      <c r="DI1151" s="46"/>
      <c r="DJ1151" s="46"/>
      <c r="DK1151" s="46"/>
      <c r="DL1151" s="46"/>
      <c r="DM1151" s="46"/>
      <c r="DN1151" s="46"/>
      <c r="DO1151" s="46"/>
      <c r="DP1151" s="46"/>
      <c r="DQ1151" s="46"/>
      <c r="DR1151" s="46"/>
      <c r="DS1151" s="46"/>
      <c r="DT1151" s="46"/>
      <c r="DU1151" s="46"/>
      <c r="DV1151" s="46"/>
      <c r="DW1151" s="46"/>
      <c r="DX1151" s="46"/>
      <c r="DY1151" s="46"/>
      <c r="DZ1151" s="46"/>
      <c r="EA1151" s="46"/>
      <c r="EB1151" s="46"/>
      <c r="EC1151" s="46"/>
      <c r="ED1151" s="46"/>
      <c r="EE1151" s="46"/>
      <c r="EF1151" s="46"/>
      <c r="EG1151" s="46"/>
      <c r="EH1151" s="46"/>
      <c r="EI1151" s="46"/>
      <c r="EJ1151" s="46"/>
      <c r="EK1151" s="46"/>
      <c r="EL1151" s="46"/>
      <c r="EM1151" s="46"/>
      <c r="EN1151" s="46"/>
      <c r="EO1151" s="46"/>
      <c r="EP1151" s="46"/>
      <c r="EQ1151" s="46"/>
      <c r="ER1151" s="46"/>
      <c r="ES1151" s="46"/>
      <c r="ET1151" s="46"/>
      <c r="EU1151" s="46"/>
      <c r="EV1151" s="46"/>
      <c r="EW1151" s="46"/>
      <c r="EX1151" s="46"/>
      <c r="EY1151" s="46"/>
      <c r="EZ1151" s="46"/>
      <c r="FA1151" s="46"/>
      <c r="FB1151" s="46"/>
      <c r="FC1151" s="46"/>
      <c r="FD1151" s="46"/>
      <c r="FE1151" s="46"/>
      <c r="FF1151" s="46"/>
      <c r="FG1151" s="46"/>
      <c r="FH1151" s="46"/>
      <c r="FI1151" s="46"/>
      <c r="FJ1151" s="46"/>
      <c r="FK1151" s="46"/>
      <c r="FL1151" s="46"/>
      <c r="FM1151" s="46"/>
      <c r="FN1151" s="46"/>
      <c r="FO1151" s="46"/>
      <c r="FP1151" s="46"/>
      <c r="FQ1151" s="46"/>
      <c r="FR1151" s="46"/>
      <c r="FS1151" s="46"/>
      <c r="FT1151" s="46"/>
      <c r="FU1151" s="46"/>
      <c r="FV1151" s="46"/>
      <c r="FW1151" s="46"/>
      <c r="FX1151" s="46"/>
      <c r="FY1151" s="46"/>
      <c r="FZ1151" s="46"/>
      <c r="GA1151" s="46"/>
      <c r="GB1151" s="46"/>
      <c r="GC1151" s="46"/>
      <c r="GD1151" s="46"/>
      <c r="GE1151" s="46"/>
      <c r="GF1151" s="46"/>
      <c r="GG1151" s="46"/>
      <c r="GH1151" s="46"/>
      <c r="GI1151" s="46"/>
      <c r="GJ1151" s="46"/>
      <c r="GK1151" s="46"/>
      <c r="GL1151" s="46"/>
      <c r="GM1151" s="46"/>
      <c r="GN1151" s="46"/>
      <c r="GO1151" s="46"/>
      <c r="GP1151" s="46"/>
      <c r="GQ1151" s="46"/>
      <c r="GR1151" s="46"/>
      <c r="GS1151" s="46"/>
      <c r="GT1151" s="46"/>
      <c r="GU1151" s="46"/>
      <c r="GV1151" s="46"/>
      <c r="GW1151" s="46"/>
      <c r="GX1151" s="46"/>
      <c r="GY1151" s="46"/>
      <c r="GZ1151" s="46"/>
      <c r="HA1151" s="46"/>
      <c r="HB1151" s="46"/>
      <c r="HC1151" s="46"/>
      <c r="HD1151" s="46"/>
      <c r="HE1151" s="46"/>
      <c r="HF1151" s="46"/>
      <c r="HG1151" s="46"/>
      <c r="HH1151" s="46"/>
      <c r="HI1151" s="46"/>
      <c r="HJ1151" s="46"/>
      <c r="HK1151" s="46"/>
      <c r="HL1151" s="46"/>
      <c r="HM1151" s="46"/>
      <c r="HN1151" s="46"/>
      <c r="HO1151" s="46"/>
      <c r="HP1151" s="46"/>
      <c r="HQ1151" s="46"/>
      <c r="HR1151" s="46"/>
      <c r="HS1151" s="46"/>
      <c r="HT1151" s="46"/>
      <c r="HU1151" s="46"/>
      <c r="HV1151" s="46"/>
      <c r="HW1151" s="46"/>
      <c r="HX1151" s="46"/>
      <c r="HY1151" s="46"/>
      <c r="HZ1151" s="46"/>
      <c r="IA1151" s="46"/>
      <c r="IB1151" s="46"/>
      <c r="IC1151" s="46"/>
      <c r="ID1151" s="46"/>
      <c r="IE1151" s="46"/>
      <c r="IF1151" s="46"/>
      <c r="IG1151" s="46"/>
      <c r="IH1151" s="46"/>
      <c r="II1151" s="46"/>
      <c r="IJ1151" s="46"/>
      <c r="IK1151" s="46"/>
      <c r="IL1151" s="46"/>
      <c r="IM1151" s="46"/>
      <c r="IN1151" s="46"/>
      <c r="IO1151" s="46"/>
      <c r="IP1151" s="46"/>
      <c r="IQ1151" s="46"/>
      <c r="IR1151" s="46"/>
      <c r="IS1151" s="46"/>
      <c r="IT1151" s="46"/>
      <c r="IU1151" s="46"/>
      <c r="IV1151" s="46"/>
      <c r="IW1151" s="46"/>
      <c r="IX1151" s="46"/>
      <c r="IY1151" s="46"/>
      <c r="IZ1151" s="46"/>
      <c r="JA1151" s="46"/>
      <c r="JB1151" s="46"/>
      <c r="JC1151" s="46"/>
      <c r="JD1151" s="46"/>
      <c r="JE1151" s="46"/>
    </row>
    <row r="1152" spans="1:265" s="7" customFormat="1" ht="15" customHeight="1" thickBot="1" x14ac:dyDescent="0.25">
      <c r="A1152" s="98"/>
      <c r="B1152" s="73" t="s">
        <v>378</v>
      </c>
      <c r="C1152" s="118"/>
      <c r="D1152" s="870" t="s">
        <v>635</v>
      </c>
      <c r="E1152" s="879"/>
      <c r="F1152" s="461"/>
      <c r="G1152" s="462"/>
      <c r="H1152" s="181" t="s">
        <v>351</v>
      </c>
      <c r="I1152" s="181" t="s">
        <v>394</v>
      </c>
      <c r="J1152" s="1757" t="s">
        <v>1424</v>
      </c>
      <c r="K1152" s="219" t="s">
        <v>1507</v>
      </c>
      <c r="L1152" s="219"/>
      <c r="M1152" s="511"/>
      <c r="N1152" s="511"/>
      <c r="O1152" s="219"/>
      <c r="P1152" s="2159">
        <f t="shared" si="95"/>
        <v>0</v>
      </c>
      <c r="Q1152" s="325"/>
      <c r="R1152" s="326"/>
      <c r="S1152" s="326"/>
      <c r="T1152" s="326"/>
      <c r="U1152" s="326"/>
      <c r="V1152" s="326"/>
      <c r="W1152" s="327">
        <v>5</v>
      </c>
      <c r="X1152" s="119"/>
      <c r="Y1152" s="119"/>
      <c r="Z1152" s="63"/>
      <c r="AA1152" s="46"/>
      <c r="AB1152" s="46"/>
      <c r="AC1152" s="46" t="str">
        <f t="shared" si="100"/>
        <v/>
      </c>
      <c r="AD1152" s="46"/>
      <c r="AE1152" s="46"/>
      <c r="AF1152" s="2111">
        <f t="shared" si="96"/>
        <v>0</v>
      </c>
      <c r="AG1152" s="2111">
        <f t="shared" si="97"/>
        <v>5</v>
      </c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  <c r="BP1152" s="46"/>
      <c r="BQ1152" s="46"/>
      <c r="BR1152" s="46"/>
      <c r="BS1152" s="46"/>
      <c r="BT1152" s="46"/>
      <c r="BU1152" s="46"/>
      <c r="BV1152" s="46"/>
      <c r="BW1152" s="46"/>
      <c r="BX1152" s="46"/>
      <c r="BY1152" s="46"/>
      <c r="BZ1152" s="46"/>
      <c r="CA1152" s="46"/>
      <c r="CB1152" s="46"/>
      <c r="CC1152" s="46"/>
      <c r="CD1152" s="46"/>
      <c r="CE1152" s="46"/>
      <c r="CF1152" s="46"/>
      <c r="CG1152" s="46"/>
      <c r="CH1152" s="46"/>
      <c r="CI1152" s="46"/>
      <c r="CJ1152" s="46"/>
      <c r="CK1152" s="46"/>
      <c r="CL1152" s="46"/>
      <c r="CM1152" s="46"/>
      <c r="CN1152" s="46"/>
      <c r="CO1152" s="46"/>
      <c r="CP1152" s="46"/>
      <c r="CQ1152" s="46"/>
      <c r="CR1152" s="46"/>
      <c r="CS1152" s="46"/>
      <c r="CT1152" s="46"/>
      <c r="CU1152" s="46"/>
      <c r="CV1152" s="46"/>
      <c r="CW1152" s="46"/>
      <c r="CX1152" s="46"/>
      <c r="CY1152" s="46"/>
      <c r="CZ1152" s="46"/>
      <c r="DA1152" s="46"/>
      <c r="DB1152" s="46"/>
      <c r="DC1152" s="46"/>
      <c r="DD1152" s="46"/>
      <c r="DE1152" s="46"/>
      <c r="DF1152" s="46"/>
      <c r="DG1152" s="46"/>
      <c r="DH1152" s="46"/>
      <c r="DI1152" s="46"/>
      <c r="DJ1152" s="46"/>
      <c r="DK1152" s="46"/>
      <c r="DL1152" s="46"/>
      <c r="DM1152" s="46"/>
      <c r="DN1152" s="46"/>
      <c r="DO1152" s="46"/>
      <c r="DP1152" s="46"/>
      <c r="DQ1152" s="46"/>
      <c r="DR1152" s="46"/>
      <c r="DS1152" s="46"/>
      <c r="DT1152" s="46"/>
      <c r="DU1152" s="46"/>
      <c r="DV1152" s="46"/>
      <c r="DW1152" s="46"/>
      <c r="DX1152" s="46"/>
      <c r="DY1152" s="46"/>
      <c r="DZ1152" s="46"/>
      <c r="EA1152" s="46"/>
      <c r="EB1152" s="46"/>
      <c r="EC1152" s="46"/>
      <c r="ED1152" s="46"/>
      <c r="EE1152" s="46"/>
      <c r="EF1152" s="46"/>
      <c r="EG1152" s="46"/>
      <c r="EH1152" s="46"/>
      <c r="EI1152" s="46"/>
      <c r="EJ1152" s="46"/>
      <c r="EK1152" s="46"/>
      <c r="EL1152" s="46"/>
      <c r="EM1152" s="46"/>
      <c r="EN1152" s="46"/>
      <c r="EO1152" s="46"/>
      <c r="EP1152" s="46"/>
      <c r="EQ1152" s="46"/>
      <c r="ER1152" s="46"/>
      <c r="ES1152" s="46"/>
      <c r="ET1152" s="46"/>
      <c r="EU1152" s="46"/>
      <c r="EV1152" s="46"/>
      <c r="EW1152" s="46"/>
      <c r="EX1152" s="46"/>
      <c r="EY1152" s="46"/>
      <c r="EZ1152" s="46"/>
      <c r="FA1152" s="46"/>
      <c r="FB1152" s="46"/>
      <c r="FC1152" s="46"/>
      <c r="FD1152" s="46"/>
      <c r="FE1152" s="46"/>
      <c r="FF1152" s="46"/>
      <c r="FG1152" s="46"/>
      <c r="FH1152" s="46"/>
      <c r="FI1152" s="46"/>
      <c r="FJ1152" s="46"/>
      <c r="FK1152" s="46"/>
      <c r="FL1152" s="46"/>
      <c r="FM1152" s="46"/>
      <c r="FN1152" s="46"/>
      <c r="FO1152" s="46"/>
      <c r="FP1152" s="46"/>
      <c r="FQ1152" s="46"/>
      <c r="FR1152" s="46"/>
      <c r="FS1152" s="46"/>
      <c r="FT1152" s="46"/>
      <c r="FU1152" s="46"/>
      <c r="FV1152" s="46"/>
      <c r="FW1152" s="46"/>
      <c r="FX1152" s="46"/>
      <c r="FY1152" s="46"/>
      <c r="FZ1152" s="46"/>
      <c r="GA1152" s="46"/>
      <c r="GB1152" s="46"/>
      <c r="GC1152" s="46"/>
      <c r="GD1152" s="46"/>
      <c r="GE1152" s="46"/>
      <c r="GF1152" s="46"/>
      <c r="GG1152" s="46"/>
      <c r="GH1152" s="46"/>
      <c r="GI1152" s="46"/>
      <c r="GJ1152" s="46"/>
      <c r="GK1152" s="46"/>
      <c r="GL1152" s="46"/>
      <c r="GM1152" s="46"/>
      <c r="GN1152" s="46"/>
      <c r="GO1152" s="46"/>
      <c r="GP1152" s="46"/>
      <c r="GQ1152" s="46"/>
      <c r="GR1152" s="46"/>
      <c r="GS1152" s="46"/>
      <c r="GT1152" s="46"/>
      <c r="GU1152" s="46"/>
      <c r="GV1152" s="46"/>
      <c r="GW1152" s="46"/>
      <c r="GX1152" s="46"/>
      <c r="GY1152" s="46"/>
      <c r="GZ1152" s="46"/>
      <c r="HA1152" s="46"/>
      <c r="HB1152" s="46"/>
      <c r="HC1152" s="46"/>
      <c r="HD1152" s="46"/>
      <c r="HE1152" s="46"/>
      <c r="HF1152" s="46"/>
      <c r="HG1152" s="46"/>
      <c r="HH1152" s="46"/>
      <c r="HI1152" s="46"/>
      <c r="HJ1152" s="46"/>
      <c r="HK1152" s="46"/>
      <c r="HL1152" s="46"/>
      <c r="HM1152" s="46"/>
      <c r="HN1152" s="46"/>
      <c r="HO1152" s="46"/>
      <c r="HP1152" s="46"/>
      <c r="HQ1152" s="46"/>
      <c r="HR1152" s="46"/>
      <c r="HS1152" s="46"/>
      <c r="HT1152" s="46"/>
      <c r="HU1152" s="46"/>
      <c r="HV1152" s="46"/>
      <c r="HW1152" s="46"/>
      <c r="HX1152" s="46"/>
      <c r="HY1152" s="46"/>
      <c r="HZ1152" s="46"/>
      <c r="IA1152" s="46"/>
      <c r="IB1152" s="46"/>
      <c r="IC1152" s="46"/>
      <c r="ID1152" s="46"/>
      <c r="IE1152" s="46"/>
      <c r="IF1152" s="46"/>
      <c r="IG1152" s="46"/>
      <c r="IH1152" s="46"/>
      <c r="II1152" s="46"/>
      <c r="IJ1152" s="46"/>
      <c r="IK1152" s="46"/>
      <c r="IL1152" s="46"/>
      <c r="IM1152" s="46"/>
      <c r="IN1152" s="46"/>
      <c r="IO1152" s="46"/>
      <c r="IP1152" s="46"/>
      <c r="IQ1152" s="46"/>
      <c r="IR1152" s="46"/>
      <c r="IS1152" s="46"/>
      <c r="IT1152" s="46"/>
      <c r="IU1152" s="46"/>
      <c r="IV1152" s="46"/>
      <c r="IW1152" s="46"/>
      <c r="IX1152" s="46"/>
      <c r="IY1152" s="46"/>
      <c r="IZ1152" s="46"/>
      <c r="JA1152" s="46"/>
      <c r="JB1152" s="46"/>
      <c r="JC1152" s="46"/>
      <c r="JD1152" s="46"/>
      <c r="JE1152" s="46"/>
    </row>
    <row r="1153" spans="1:265" s="7" customFormat="1" ht="15" customHeight="1" thickBot="1" x14ac:dyDescent="0.25">
      <c r="A1153" s="98"/>
      <c r="B1153" s="73" t="s">
        <v>378</v>
      </c>
      <c r="C1153" s="118"/>
      <c r="D1153" s="870" t="s">
        <v>635</v>
      </c>
      <c r="E1153" s="879"/>
      <c r="F1153" s="461"/>
      <c r="G1153" s="462"/>
      <c r="H1153" s="181" t="s">
        <v>351</v>
      </c>
      <c r="I1153" s="181" t="s">
        <v>394</v>
      </c>
      <c r="J1153" s="1756" t="s">
        <v>1424</v>
      </c>
      <c r="K1153" s="212" t="s">
        <v>1505</v>
      </c>
      <c r="L1153" s="219"/>
      <c r="M1153" s="511"/>
      <c r="N1153" s="511"/>
      <c r="O1153" s="219"/>
      <c r="P1153" s="2159">
        <f t="shared" si="95"/>
        <v>0</v>
      </c>
      <c r="Q1153" s="325"/>
      <c r="R1153" s="326"/>
      <c r="S1153" s="326">
        <v>4</v>
      </c>
      <c r="T1153" s="326"/>
      <c r="U1153" s="326"/>
      <c r="V1153" s="326"/>
      <c r="W1153" s="327"/>
      <c r="X1153" s="174"/>
      <c r="Y1153" s="174"/>
      <c r="Z1153" s="63"/>
      <c r="AA1153" s="46"/>
      <c r="AB1153" s="46"/>
      <c r="AC1153" s="46" t="str">
        <f t="shared" si="100"/>
        <v/>
      </c>
      <c r="AD1153" s="46"/>
      <c r="AE1153" s="46"/>
      <c r="AF1153" s="2111">
        <f t="shared" si="96"/>
        <v>0</v>
      </c>
      <c r="AG1153" s="2111">
        <f t="shared" si="97"/>
        <v>4</v>
      </c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  <c r="BP1153" s="46"/>
      <c r="BQ1153" s="46"/>
      <c r="BR1153" s="46"/>
      <c r="BS1153" s="46"/>
      <c r="BT1153" s="46"/>
      <c r="BU1153" s="46"/>
      <c r="BV1153" s="46"/>
      <c r="BW1153" s="46"/>
      <c r="BX1153" s="46"/>
      <c r="BY1153" s="46"/>
      <c r="BZ1153" s="46"/>
      <c r="CA1153" s="46"/>
      <c r="CB1153" s="46"/>
      <c r="CC1153" s="46"/>
      <c r="CD1153" s="46"/>
      <c r="CE1153" s="46"/>
      <c r="CF1153" s="46"/>
      <c r="CG1153" s="46"/>
      <c r="CH1153" s="46"/>
      <c r="CI1153" s="46"/>
      <c r="CJ1153" s="46"/>
      <c r="CK1153" s="46"/>
      <c r="CL1153" s="46"/>
      <c r="CM1153" s="46"/>
      <c r="CN1153" s="46"/>
      <c r="CO1153" s="46"/>
      <c r="CP1153" s="46"/>
      <c r="CQ1153" s="46"/>
      <c r="CR1153" s="46"/>
      <c r="CS1153" s="46"/>
      <c r="CT1153" s="46"/>
      <c r="CU1153" s="46"/>
      <c r="CV1153" s="46"/>
      <c r="CW1153" s="46"/>
      <c r="CX1153" s="46"/>
      <c r="CY1153" s="46"/>
      <c r="CZ1153" s="46"/>
      <c r="DA1153" s="46"/>
      <c r="DB1153" s="46"/>
      <c r="DC1153" s="46"/>
      <c r="DD1153" s="46"/>
      <c r="DE1153" s="46"/>
      <c r="DF1153" s="46"/>
      <c r="DG1153" s="46"/>
      <c r="DH1153" s="46"/>
      <c r="DI1153" s="46"/>
      <c r="DJ1153" s="46"/>
      <c r="DK1153" s="46"/>
      <c r="DL1153" s="46"/>
      <c r="DM1153" s="46"/>
      <c r="DN1153" s="46"/>
      <c r="DO1153" s="46"/>
      <c r="DP1153" s="46"/>
      <c r="DQ1153" s="46"/>
      <c r="DR1153" s="46"/>
      <c r="DS1153" s="46"/>
      <c r="DT1153" s="46"/>
      <c r="DU1153" s="46"/>
      <c r="DV1153" s="46"/>
      <c r="DW1153" s="46"/>
      <c r="DX1153" s="46"/>
      <c r="DY1153" s="46"/>
      <c r="DZ1153" s="46"/>
      <c r="EA1153" s="46"/>
      <c r="EB1153" s="46"/>
      <c r="EC1153" s="46"/>
      <c r="ED1153" s="46"/>
      <c r="EE1153" s="46"/>
      <c r="EF1153" s="46"/>
      <c r="EG1153" s="46"/>
      <c r="EH1153" s="46"/>
      <c r="EI1153" s="46"/>
      <c r="EJ1153" s="46"/>
      <c r="EK1153" s="46"/>
      <c r="EL1153" s="46"/>
      <c r="EM1153" s="46"/>
      <c r="EN1153" s="46"/>
      <c r="EO1153" s="46"/>
      <c r="EP1153" s="46"/>
      <c r="EQ1153" s="46"/>
      <c r="ER1153" s="46"/>
      <c r="ES1153" s="46"/>
      <c r="ET1153" s="46"/>
      <c r="EU1153" s="46"/>
      <c r="EV1153" s="46"/>
      <c r="EW1153" s="46"/>
      <c r="EX1153" s="46"/>
      <c r="EY1153" s="46"/>
      <c r="EZ1153" s="46"/>
      <c r="FA1153" s="46"/>
      <c r="FB1153" s="46"/>
      <c r="FC1153" s="46"/>
      <c r="FD1153" s="46"/>
      <c r="FE1153" s="46"/>
      <c r="FF1153" s="46"/>
      <c r="FG1153" s="46"/>
      <c r="FH1153" s="46"/>
      <c r="FI1153" s="46"/>
      <c r="FJ1153" s="46"/>
      <c r="FK1153" s="46"/>
      <c r="FL1153" s="46"/>
      <c r="FM1153" s="46"/>
      <c r="FN1153" s="46"/>
      <c r="FO1153" s="46"/>
      <c r="FP1153" s="46"/>
      <c r="FQ1153" s="46"/>
      <c r="FR1153" s="46"/>
      <c r="FS1153" s="46"/>
      <c r="FT1153" s="46"/>
      <c r="FU1153" s="46"/>
      <c r="FV1153" s="46"/>
      <c r="FW1153" s="46"/>
      <c r="FX1153" s="46"/>
      <c r="FY1153" s="46"/>
      <c r="FZ1153" s="46"/>
      <c r="GA1153" s="46"/>
      <c r="GB1153" s="46"/>
      <c r="GC1153" s="46"/>
      <c r="GD1153" s="46"/>
      <c r="GE1153" s="46"/>
      <c r="GF1153" s="46"/>
      <c r="GG1153" s="46"/>
      <c r="GH1153" s="46"/>
      <c r="GI1153" s="46"/>
      <c r="GJ1153" s="46"/>
      <c r="GK1153" s="46"/>
      <c r="GL1153" s="46"/>
      <c r="GM1153" s="46"/>
      <c r="GN1153" s="46"/>
      <c r="GO1153" s="46"/>
      <c r="GP1153" s="46"/>
      <c r="GQ1153" s="46"/>
      <c r="GR1153" s="46"/>
      <c r="GS1153" s="46"/>
      <c r="GT1153" s="46"/>
      <c r="GU1153" s="46"/>
      <c r="GV1153" s="46"/>
      <c r="GW1153" s="46"/>
      <c r="GX1153" s="46"/>
      <c r="GY1153" s="46"/>
      <c r="GZ1153" s="46"/>
      <c r="HA1153" s="46"/>
      <c r="HB1153" s="46"/>
      <c r="HC1153" s="46"/>
      <c r="HD1153" s="46"/>
      <c r="HE1153" s="46"/>
      <c r="HF1153" s="46"/>
      <c r="HG1153" s="46"/>
      <c r="HH1153" s="46"/>
      <c r="HI1153" s="46"/>
      <c r="HJ1153" s="46"/>
      <c r="HK1153" s="46"/>
      <c r="HL1153" s="46"/>
      <c r="HM1153" s="46"/>
      <c r="HN1153" s="46"/>
      <c r="HO1153" s="46"/>
      <c r="HP1153" s="46"/>
      <c r="HQ1153" s="46"/>
      <c r="HR1153" s="46"/>
      <c r="HS1153" s="46"/>
      <c r="HT1153" s="46"/>
      <c r="HU1153" s="46"/>
      <c r="HV1153" s="46"/>
      <c r="HW1153" s="46"/>
      <c r="HX1153" s="46"/>
      <c r="HY1153" s="46"/>
      <c r="HZ1153" s="46"/>
      <c r="IA1153" s="46"/>
      <c r="IB1153" s="46"/>
      <c r="IC1153" s="46"/>
      <c r="ID1153" s="46"/>
      <c r="IE1153" s="46"/>
      <c r="IF1153" s="46"/>
      <c r="IG1153" s="46"/>
      <c r="IH1153" s="46"/>
      <c r="II1153" s="46"/>
      <c r="IJ1153" s="46"/>
      <c r="IK1153" s="46"/>
      <c r="IL1153" s="46"/>
      <c r="IM1153" s="46"/>
      <c r="IN1153" s="46"/>
      <c r="IO1153" s="46"/>
      <c r="IP1153" s="46"/>
      <c r="IQ1153" s="46"/>
      <c r="IR1153" s="46"/>
      <c r="IS1153" s="46"/>
      <c r="IT1153" s="46"/>
      <c r="IU1153" s="46"/>
      <c r="IV1153" s="46"/>
      <c r="IW1153" s="46"/>
      <c r="IX1153" s="46"/>
      <c r="IY1153" s="46"/>
      <c r="IZ1153" s="46"/>
      <c r="JA1153" s="46"/>
      <c r="JB1153" s="46"/>
      <c r="JC1153" s="46"/>
      <c r="JD1153" s="46"/>
      <c r="JE1153" s="46"/>
    </row>
    <row r="1154" spans="1:265" s="7" customFormat="1" ht="15" customHeight="1" thickBot="1" x14ac:dyDescent="0.25">
      <c r="A1154" s="100"/>
      <c r="B1154" s="92" t="s">
        <v>378</v>
      </c>
      <c r="C1154" s="135"/>
      <c r="D1154" s="873" t="s">
        <v>635</v>
      </c>
      <c r="E1154" s="881"/>
      <c r="F1154" s="470"/>
      <c r="G1154" s="471"/>
      <c r="H1154" s="200" t="s">
        <v>351</v>
      </c>
      <c r="I1154" s="200" t="s">
        <v>394</v>
      </c>
      <c r="J1154" s="1756" t="s">
        <v>1424</v>
      </c>
      <c r="K1154" s="247" t="s">
        <v>1506</v>
      </c>
      <c r="L1154" s="221"/>
      <c r="M1154" s="521"/>
      <c r="N1154" s="521"/>
      <c r="O1154" s="221"/>
      <c r="P1154" s="2159">
        <f t="shared" si="95"/>
        <v>0</v>
      </c>
      <c r="Q1154" s="338"/>
      <c r="R1154" s="339"/>
      <c r="S1154" s="339">
        <v>2</v>
      </c>
      <c r="T1154" s="339"/>
      <c r="U1154" s="339"/>
      <c r="V1154" s="339"/>
      <c r="W1154" s="340"/>
      <c r="X1154" s="255">
        <f>SUM(Q1145:W1154)</f>
        <v>40</v>
      </c>
      <c r="Y1154" s="133">
        <f>X1154</f>
        <v>40</v>
      </c>
      <c r="Z1154" s="63"/>
      <c r="AA1154" s="46"/>
      <c r="AB1154" s="46"/>
      <c r="AC1154" s="46" t="str">
        <f t="shared" si="100"/>
        <v/>
      </c>
      <c r="AD1154" s="46"/>
      <c r="AE1154" s="46"/>
      <c r="AF1154" s="2111">
        <f t="shared" si="96"/>
        <v>0</v>
      </c>
      <c r="AG1154" s="2111">
        <f t="shared" si="97"/>
        <v>2</v>
      </c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  <c r="BP1154" s="46"/>
      <c r="BQ1154" s="46"/>
      <c r="BR1154" s="46"/>
      <c r="BS1154" s="46"/>
      <c r="BT1154" s="46"/>
      <c r="BU1154" s="46"/>
      <c r="BV1154" s="46"/>
      <c r="BW1154" s="46"/>
      <c r="BX1154" s="46"/>
      <c r="BY1154" s="46"/>
      <c r="BZ1154" s="46"/>
      <c r="CA1154" s="46"/>
      <c r="CB1154" s="46"/>
      <c r="CC1154" s="46"/>
      <c r="CD1154" s="46"/>
      <c r="CE1154" s="46"/>
      <c r="CF1154" s="46"/>
      <c r="CG1154" s="46"/>
      <c r="CH1154" s="46"/>
      <c r="CI1154" s="46"/>
      <c r="CJ1154" s="46"/>
      <c r="CK1154" s="46"/>
      <c r="CL1154" s="46"/>
      <c r="CM1154" s="46"/>
      <c r="CN1154" s="46"/>
      <c r="CO1154" s="46"/>
      <c r="CP1154" s="46"/>
      <c r="CQ1154" s="46"/>
      <c r="CR1154" s="46"/>
      <c r="CS1154" s="46"/>
      <c r="CT1154" s="46"/>
      <c r="CU1154" s="46"/>
      <c r="CV1154" s="46"/>
      <c r="CW1154" s="46"/>
      <c r="CX1154" s="46"/>
      <c r="CY1154" s="46"/>
      <c r="CZ1154" s="46"/>
      <c r="DA1154" s="46"/>
      <c r="DB1154" s="46"/>
      <c r="DC1154" s="46"/>
      <c r="DD1154" s="46"/>
      <c r="DE1154" s="46"/>
      <c r="DF1154" s="46"/>
      <c r="DG1154" s="46"/>
      <c r="DH1154" s="46"/>
      <c r="DI1154" s="46"/>
      <c r="DJ1154" s="46"/>
      <c r="DK1154" s="46"/>
      <c r="DL1154" s="46"/>
      <c r="DM1154" s="46"/>
      <c r="DN1154" s="46"/>
      <c r="DO1154" s="46"/>
      <c r="DP1154" s="46"/>
      <c r="DQ1154" s="46"/>
      <c r="DR1154" s="46"/>
      <c r="DS1154" s="46"/>
      <c r="DT1154" s="46"/>
      <c r="DU1154" s="46"/>
      <c r="DV1154" s="46"/>
      <c r="DW1154" s="46"/>
      <c r="DX1154" s="46"/>
      <c r="DY1154" s="46"/>
      <c r="DZ1154" s="46"/>
      <c r="EA1154" s="46"/>
      <c r="EB1154" s="46"/>
      <c r="EC1154" s="46"/>
      <c r="ED1154" s="46"/>
      <c r="EE1154" s="46"/>
      <c r="EF1154" s="46"/>
      <c r="EG1154" s="46"/>
      <c r="EH1154" s="46"/>
      <c r="EI1154" s="46"/>
      <c r="EJ1154" s="46"/>
      <c r="EK1154" s="46"/>
      <c r="EL1154" s="46"/>
      <c r="EM1154" s="46"/>
      <c r="EN1154" s="46"/>
      <c r="EO1154" s="46"/>
      <c r="EP1154" s="46"/>
      <c r="EQ1154" s="46"/>
      <c r="ER1154" s="46"/>
      <c r="ES1154" s="46"/>
      <c r="ET1154" s="46"/>
      <c r="EU1154" s="46"/>
      <c r="EV1154" s="46"/>
      <c r="EW1154" s="46"/>
      <c r="EX1154" s="46"/>
      <c r="EY1154" s="46"/>
      <c r="EZ1154" s="46"/>
      <c r="FA1154" s="46"/>
      <c r="FB1154" s="46"/>
      <c r="FC1154" s="46"/>
      <c r="FD1154" s="46"/>
      <c r="FE1154" s="46"/>
      <c r="FF1154" s="46"/>
      <c r="FG1154" s="46"/>
      <c r="FH1154" s="46"/>
      <c r="FI1154" s="46"/>
      <c r="FJ1154" s="46"/>
      <c r="FK1154" s="46"/>
      <c r="FL1154" s="46"/>
      <c r="FM1154" s="46"/>
      <c r="FN1154" s="46"/>
      <c r="FO1154" s="46"/>
      <c r="FP1154" s="46"/>
      <c r="FQ1154" s="46"/>
      <c r="FR1154" s="46"/>
      <c r="FS1154" s="46"/>
      <c r="FT1154" s="46"/>
      <c r="FU1154" s="46"/>
      <c r="FV1154" s="46"/>
      <c r="FW1154" s="46"/>
      <c r="FX1154" s="46"/>
      <c r="FY1154" s="46"/>
      <c r="FZ1154" s="46"/>
      <c r="GA1154" s="46"/>
      <c r="GB1154" s="46"/>
      <c r="GC1154" s="46"/>
      <c r="GD1154" s="46"/>
      <c r="GE1154" s="46"/>
      <c r="GF1154" s="46"/>
      <c r="GG1154" s="46"/>
      <c r="GH1154" s="46"/>
      <c r="GI1154" s="46"/>
      <c r="GJ1154" s="46"/>
      <c r="GK1154" s="46"/>
      <c r="GL1154" s="46"/>
      <c r="GM1154" s="46"/>
      <c r="GN1154" s="46"/>
      <c r="GO1154" s="46"/>
      <c r="GP1154" s="46"/>
      <c r="GQ1154" s="46"/>
      <c r="GR1154" s="46"/>
      <c r="GS1154" s="46"/>
      <c r="GT1154" s="46"/>
      <c r="GU1154" s="46"/>
      <c r="GV1154" s="46"/>
      <c r="GW1154" s="46"/>
      <c r="GX1154" s="46"/>
      <c r="GY1154" s="46"/>
      <c r="GZ1154" s="46"/>
      <c r="HA1154" s="46"/>
      <c r="HB1154" s="46"/>
      <c r="HC1154" s="46"/>
      <c r="HD1154" s="46"/>
      <c r="HE1154" s="46"/>
      <c r="HF1154" s="46"/>
      <c r="HG1154" s="46"/>
      <c r="HH1154" s="46"/>
      <c r="HI1154" s="46"/>
      <c r="HJ1154" s="46"/>
      <c r="HK1154" s="46"/>
      <c r="HL1154" s="46"/>
      <c r="HM1154" s="46"/>
      <c r="HN1154" s="46"/>
      <c r="HO1154" s="46"/>
      <c r="HP1154" s="46"/>
      <c r="HQ1154" s="46"/>
      <c r="HR1154" s="46"/>
      <c r="HS1154" s="46"/>
      <c r="HT1154" s="46"/>
      <c r="HU1154" s="46"/>
      <c r="HV1154" s="46"/>
      <c r="HW1154" s="46"/>
      <c r="HX1154" s="46"/>
      <c r="HY1154" s="46"/>
      <c r="HZ1154" s="46"/>
      <c r="IA1154" s="46"/>
      <c r="IB1154" s="46"/>
      <c r="IC1154" s="46"/>
      <c r="ID1154" s="46"/>
      <c r="IE1154" s="46"/>
      <c r="IF1154" s="46"/>
      <c r="IG1154" s="46"/>
      <c r="IH1154" s="46"/>
      <c r="II1154" s="46"/>
      <c r="IJ1154" s="46"/>
      <c r="IK1154" s="46"/>
      <c r="IL1154" s="46"/>
      <c r="IM1154" s="46"/>
      <c r="IN1154" s="46"/>
      <c r="IO1154" s="46"/>
      <c r="IP1154" s="46"/>
      <c r="IQ1154" s="46"/>
      <c r="IR1154" s="46"/>
      <c r="IS1154" s="46"/>
      <c r="IT1154" s="46"/>
      <c r="IU1154" s="46"/>
      <c r="IV1154" s="46"/>
      <c r="IW1154" s="46"/>
      <c r="IX1154" s="46"/>
      <c r="IY1154" s="46"/>
      <c r="IZ1154" s="46"/>
      <c r="JA1154" s="46"/>
      <c r="JB1154" s="46"/>
      <c r="JC1154" s="46"/>
      <c r="JD1154" s="46"/>
      <c r="JE1154" s="46"/>
    </row>
    <row r="1155" spans="1:265" s="7" customFormat="1" ht="15" customHeight="1" thickBot="1" x14ac:dyDescent="0.25">
      <c r="A1155" s="273">
        <f>+A1145+1</f>
        <v>122</v>
      </c>
      <c r="B1155" s="630" t="s">
        <v>250</v>
      </c>
      <c r="C1155" s="111" t="s">
        <v>35</v>
      </c>
      <c r="D1155" s="882" t="s">
        <v>251</v>
      </c>
      <c r="E1155" s="861" t="s">
        <v>91</v>
      </c>
      <c r="F1155" s="435" t="s">
        <v>37</v>
      </c>
      <c r="G1155" s="436" t="s">
        <v>22</v>
      </c>
      <c r="H1155" s="202" t="s">
        <v>23</v>
      </c>
      <c r="I1155" s="202" t="s">
        <v>99</v>
      </c>
      <c r="J1155" s="1799" t="s">
        <v>95</v>
      </c>
      <c r="K1155" s="252" t="s">
        <v>1712</v>
      </c>
      <c r="L1155" s="224"/>
      <c r="M1155" s="398"/>
      <c r="N1155" s="398"/>
      <c r="O1155" s="224"/>
      <c r="P1155" s="2159">
        <f t="shared" si="95"/>
        <v>0</v>
      </c>
      <c r="Q1155" s="294"/>
      <c r="R1155" s="295"/>
      <c r="S1155" s="295"/>
      <c r="T1155" s="295"/>
      <c r="U1155" s="295">
        <v>3</v>
      </c>
      <c r="V1155" s="295"/>
      <c r="W1155" s="296"/>
      <c r="X1155" s="83"/>
      <c r="Y1155" s="83"/>
      <c r="Z1155" s="63" t="str">
        <f>C1155</f>
        <v>TC</v>
      </c>
      <c r="AA1155" s="46" t="s">
        <v>873</v>
      </c>
      <c r="AB1155" s="46" t="s">
        <v>881</v>
      </c>
      <c r="AC1155" s="46">
        <f t="shared" si="100"/>
        <v>0</v>
      </c>
      <c r="AD1155" s="46"/>
      <c r="AE1155" s="46"/>
      <c r="AF1155" s="2111">
        <f t="shared" si="96"/>
        <v>0</v>
      </c>
      <c r="AG1155" s="2111">
        <f t="shared" si="97"/>
        <v>0</v>
      </c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  <c r="BP1155" s="46"/>
      <c r="BQ1155" s="46"/>
      <c r="BR1155" s="46"/>
      <c r="BS1155" s="46"/>
      <c r="BT1155" s="46"/>
      <c r="BU1155" s="46"/>
      <c r="BV1155" s="46"/>
      <c r="BW1155" s="46"/>
      <c r="BX1155" s="46"/>
      <c r="BY1155" s="46"/>
      <c r="BZ1155" s="46"/>
      <c r="CA1155" s="46"/>
      <c r="CB1155" s="46"/>
      <c r="CC1155" s="46"/>
      <c r="CD1155" s="46"/>
      <c r="CE1155" s="46"/>
      <c r="CF1155" s="46"/>
      <c r="CG1155" s="46"/>
      <c r="CH1155" s="46"/>
      <c r="CI1155" s="46"/>
      <c r="CJ1155" s="46"/>
      <c r="CK1155" s="46"/>
      <c r="CL1155" s="46"/>
      <c r="CM1155" s="46"/>
      <c r="CN1155" s="46"/>
      <c r="CO1155" s="46"/>
      <c r="CP1155" s="46"/>
      <c r="CQ1155" s="46"/>
      <c r="CR1155" s="46"/>
      <c r="CS1155" s="46"/>
      <c r="CT1155" s="46"/>
      <c r="CU1155" s="46"/>
      <c r="CV1155" s="46"/>
      <c r="CW1155" s="46"/>
      <c r="CX1155" s="46"/>
      <c r="CY1155" s="46"/>
      <c r="CZ1155" s="46"/>
      <c r="DA1155" s="46"/>
      <c r="DB1155" s="46"/>
      <c r="DC1155" s="46"/>
      <c r="DD1155" s="46"/>
      <c r="DE1155" s="46"/>
      <c r="DF1155" s="46"/>
      <c r="DG1155" s="46"/>
      <c r="DH1155" s="46"/>
      <c r="DI1155" s="46"/>
      <c r="DJ1155" s="46"/>
      <c r="DK1155" s="46"/>
      <c r="DL1155" s="46"/>
      <c r="DM1155" s="46"/>
      <c r="DN1155" s="46"/>
      <c r="DO1155" s="46"/>
      <c r="DP1155" s="46"/>
      <c r="DQ1155" s="46"/>
      <c r="DR1155" s="46"/>
      <c r="DS1155" s="46"/>
      <c r="DT1155" s="46"/>
      <c r="DU1155" s="46"/>
      <c r="DV1155" s="46"/>
      <c r="DW1155" s="46"/>
      <c r="DX1155" s="46"/>
      <c r="DY1155" s="46"/>
      <c r="DZ1155" s="46"/>
      <c r="EA1155" s="46"/>
      <c r="EB1155" s="46"/>
      <c r="EC1155" s="46"/>
      <c r="ED1155" s="46"/>
      <c r="EE1155" s="46"/>
      <c r="EF1155" s="46"/>
      <c r="EG1155" s="46"/>
      <c r="EH1155" s="46"/>
      <c r="EI1155" s="46"/>
      <c r="EJ1155" s="46"/>
      <c r="EK1155" s="46"/>
      <c r="EL1155" s="46"/>
      <c r="EM1155" s="46"/>
      <c r="EN1155" s="46"/>
      <c r="EO1155" s="46"/>
      <c r="EP1155" s="46"/>
      <c r="EQ1155" s="46"/>
      <c r="ER1155" s="46"/>
      <c r="ES1155" s="46"/>
      <c r="ET1155" s="46"/>
      <c r="EU1155" s="46"/>
      <c r="EV1155" s="46"/>
      <c r="EW1155" s="46"/>
      <c r="EX1155" s="46"/>
      <c r="EY1155" s="46"/>
      <c r="EZ1155" s="46"/>
      <c r="FA1155" s="46"/>
      <c r="FB1155" s="46"/>
      <c r="FC1155" s="46"/>
      <c r="FD1155" s="46"/>
      <c r="FE1155" s="46"/>
      <c r="FF1155" s="46"/>
      <c r="FG1155" s="46"/>
      <c r="FH1155" s="46"/>
      <c r="FI1155" s="46"/>
      <c r="FJ1155" s="46"/>
      <c r="FK1155" s="46"/>
      <c r="FL1155" s="46"/>
      <c r="FM1155" s="46"/>
      <c r="FN1155" s="46"/>
      <c r="FO1155" s="46"/>
      <c r="FP1155" s="46"/>
      <c r="FQ1155" s="46"/>
      <c r="FR1155" s="46"/>
      <c r="FS1155" s="46"/>
      <c r="FT1155" s="46"/>
      <c r="FU1155" s="46"/>
      <c r="FV1155" s="46"/>
      <c r="FW1155" s="46"/>
      <c r="FX1155" s="46"/>
      <c r="FY1155" s="46"/>
      <c r="FZ1155" s="46"/>
      <c r="GA1155" s="46"/>
      <c r="GB1155" s="46"/>
      <c r="GC1155" s="46"/>
      <c r="GD1155" s="46"/>
      <c r="GE1155" s="46"/>
      <c r="GF1155" s="46"/>
      <c r="GG1155" s="46"/>
      <c r="GH1155" s="46"/>
      <c r="GI1155" s="46"/>
      <c r="GJ1155" s="46"/>
      <c r="GK1155" s="46"/>
      <c r="GL1155" s="46"/>
      <c r="GM1155" s="46"/>
      <c r="GN1155" s="46"/>
      <c r="GO1155" s="46"/>
      <c r="GP1155" s="46"/>
      <c r="GQ1155" s="46"/>
      <c r="GR1155" s="46"/>
      <c r="GS1155" s="46"/>
      <c r="GT1155" s="46"/>
      <c r="GU1155" s="46"/>
      <c r="GV1155" s="46"/>
      <c r="GW1155" s="46"/>
      <c r="GX1155" s="46"/>
      <c r="GY1155" s="46"/>
      <c r="GZ1155" s="46"/>
      <c r="HA1155" s="46"/>
      <c r="HB1155" s="46"/>
      <c r="HC1155" s="46"/>
      <c r="HD1155" s="46"/>
      <c r="HE1155" s="46"/>
      <c r="HF1155" s="46"/>
      <c r="HG1155" s="46"/>
      <c r="HH1155" s="46"/>
      <c r="HI1155" s="46"/>
      <c r="HJ1155" s="46"/>
      <c r="HK1155" s="46"/>
      <c r="HL1155" s="46"/>
      <c r="HM1155" s="46"/>
      <c r="HN1155" s="46"/>
      <c r="HO1155" s="46"/>
      <c r="HP1155" s="46"/>
      <c r="HQ1155" s="46"/>
      <c r="HR1155" s="46"/>
      <c r="HS1155" s="46"/>
      <c r="HT1155" s="46"/>
      <c r="HU1155" s="46"/>
      <c r="HV1155" s="46"/>
      <c r="HW1155" s="46"/>
      <c r="HX1155" s="46"/>
      <c r="HY1155" s="46"/>
      <c r="HZ1155" s="46"/>
      <c r="IA1155" s="46"/>
      <c r="IB1155" s="46"/>
      <c r="IC1155" s="46"/>
      <c r="ID1155" s="46"/>
      <c r="IE1155" s="46"/>
      <c r="IF1155" s="46"/>
      <c r="IG1155" s="46"/>
      <c r="IH1155" s="46"/>
      <c r="II1155" s="46"/>
      <c r="IJ1155" s="46"/>
      <c r="IK1155" s="46"/>
      <c r="IL1155" s="46"/>
      <c r="IM1155" s="46"/>
      <c r="IN1155" s="46"/>
      <c r="IO1155" s="46"/>
      <c r="IP1155" s="46"/>
      <c r="IQ1155" s="46"/>
      <c r="IR1155" s="46"/>
      <c r="IS1155" s="46"/>
      <c r="IT1155" s="46"/>
      <c r="IU1155" s="46"/>
      <c r="IV1155" s="46"/>
      <c r="IW1155" s="46"/>
      <c r="IX1155" s="46"/>
      <c r="IY1155" s="46"/>
      <c r="IZ1155" s="46"/>
      <c r="JA1155" s="46"/>
      <c r="JB1155" s="46"/>
      <c r="JC1155" s="46"/>
      <c r="JD1155" s="46"/>
      <c r="JE1155" s="46"/>
    </row>
    <row r="1156" spans="1:265" s="7" customFormat="1" ht="15" customHeight="1" thickBot="1" x14ac:dyDescent="0.25">
      <c r="A1156" s="275"/>
      <c r="B1156" s="92" t="s">
        <v>250</v>
      </c>
      <c r="C1156" s="115"/>
      <c r="D1156" s="886" t="s">
        <v>251</v>
      </c>
      <c r="E1156" s="906"/>
      <c r="F1156" s="439"/>
      <c r="G1156" s="440"/>
      <c r="H1156" s="203" t="s">
        <v>23</v>
      </c>
      <c r="I1156" s="203" t="s">
        <v>899</v>
      </c>
      <c r="J1156" s="1774" t="s">
        <v>1425</v>
      </c>
      <c r="K1156" s="226" t="s">
        <v>1740</v>
      </c>
      <c r="L1156" s="226"/>
      <c r="M1156" s="524"/>
      <c r="N1156" s="524"/>
      <c r="O1156" s="226"/>
      <c r="P1156" s="2159">
        <f t="shared" si="95"/>
        <v>0</v>
      </c>
      <c r="Q1156" s="300"/>
      <c r="R1156" s="301"/>
      <c r="S1156" s="301"/>
      <c r="T1156" s="301">
        <v>37</v>
      </c>
      <c r="U1156" s="301"/>
      <c r="V1156" s="301"/>
      <c r="W1156" s="302"/>
      <c r="X1156" s="124">
        <f>SUM(Q1155:W1156)</f>
        <v>40</v>
      </c>
      <c r="Y1156" s="124">
        <v>40</v>
      </c>
      <c r="Z1156" s="63"/>
      <c r="AA1156" s="46"/>
      <c r="AB1156" s="46"/>
      <c r="AC1156" s="46" t="str">
        <f t="shared" si="100"/>
        <v/>
      </c>
      <c r="AD1156" s="46"/>
      <c r="AE1156" s="46"/>
      <c r="AF1156" s="2111">
        <f t="shared" si="96"/>
        <v>0</v>
      </c>
      <c r="AG1156" s="2111">
        <f t="shared" si="97"/>
        <v>0</v>
      </c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  <c r="BP1156" s="46"/>
      <c r="BQ1156" s="46"/>
      <c r="BR1156" s="46"/>
      <c r="BS1156" s="46"/>
      <c r="BT1156" s="46"/>
      <c r="BU1156" s="46"/>
      <c r="BV1156" s="46"/>
      <c r="BW1156" s="46"/>
      <c r="BX1156" s="46"/>
      <c r="BY1156" s="46"/>
      <c r="BZ1156" s="46"/>
      <c r="CA1156" s="46"/>
      <c r="CB1156" s="46"/>
      <c r="CC1156" s="46"/>
      <c r="CD1156" s="46"/>
      <c r="CE1156" s="46"/>
      <c r="CF1156" s="46"/>
      <c r="CG1156" s="46"/>
      <c r="CH1156" s="46"/>
      <c r="CI1156" s="46"/>
      <c r="CJ1156" s="46"/>
      <c r="CK1156" s="46"/>
      <c r="CL1156" s="46"/>
      <c r="CM1156" s="46"/>
      <c r="CN1156" s="46"/>
      <c r="CO1156" s="46"/>
      <c r="CP1156" s="46"/>
      <c r="CQ1156" s="46"/>
      <c r="CR1156" s="46"/>
      <c r="CS1156" s="46"/>
      <c r="CT1156" s="46"/>
      <c r="CU1156" s="46"/>
      <c r="CV1156" s="46"/>
      <c r="CW1156" s="46"/>
      <c r="CX1156" s="46"/>
      <c r="CY1156" s="46"/>
      <c r="CZ1156" s="46"/>
      <c r="DA1156" s="46"/>
      <c r="DB1156" s="46"/>
      <c r="DC1156" s="46"/>
      <c r="DD1156" s="46"/>
      <c r="DE1156" s="46"/>
      <c r="DF1156" s="46"/>
      <c r="DG1156" s="46"/>
      <c r="DH1156" s="46"/>
      <c r="DI1156" s="46"/>
      <c r="DJ1156" s="46"/>
      <c r="DK1156" s="46"/>
      <c r="DL1156" s="46"/>
      <c r="DM1156" s="46"/>
      <c r="DN1156" s="46"/>
      <c r="DO1156" s="46"/>
      <c r="DP1156" s="46"/>
      <c r="DQ1156" s="46"/>
      <c r="DR1156" s="46"/>
      <c r="DS1156" s="46"/>
      <c r="DT1156" s="46"/>
      <c r="DU1156" s="46"/>
      <c r="DV1156" s="46"/>
      <c r="DW1156" s="46"/>
      <c r="DX1156" s="46"/>
      <c r="DY1156" s="46"/>
      <c r="DZ1156" s="46"/>
      <c r="EA1156" s="46"/>
      <c r="EB1156" s="46"/>
      <c r="EC1156" s="46"/>
      <c r="ED1156" s="46"/>
      <c r="EE1156" s="46"/>
      <c r="EF1156" s="46"/>
      <c r="EG1156" s="46"/>
      <c r="EH1156" s="46"/>
      <c r="EI1156" s="46"/>
      <c r="EJ1156" s="46"/>
      <c r="EK1156" s="46"/>
      <c r="EL1156" s="46"/>
      <c r="EM1156" s="46"/>
      <c r="EN1156" s="46"/>
      <c r="EO1156" s="46"/>
      <c r="EP1156" s="46"/>
      <c r="EQ1156" s="46"/>
      <c r="ER1156" s="46"/>
      <c r="ES1156" s="46"/>
      <c r="ET1156" s="46"/>
      <c r="EU1156" s="46"/>
      <c r="EV1156" s="46"/>
      <c r="EW1156" s="46"/>
      <c r="EX1156" s="46"/>
      <c r="EY1156" s="46"/>
      <c r="EZ1156" s="46"/>
      <c r="FA1156" s="46"/>
      <c r="FB1156" s="46"/>
      <c r="FC1156" s="46"/>
      <c r="FD1156" s="46"/>
      <c r="FE1156" s="46"/>
      <c r="FF1156" s="46"/>
      <c r="FG1156" s="46"/>
      <c r="FH1156" s="46"/>
      <c r="FI1156" s="46"/>
      <c r="FJ1156" s="46"/>
      <c r="FK1156" s="46"/>
      <c r="FL1156" s="46"/>
      <c r="FM1156" s="46"/>
      <c r="FN1156" s="46"/>
      <c r="FO1156" s="46"/>
      <c r="FP1156" s="46"/>
      <c r="FQ1156" s="46"/>
      <c r="FR1156" s="46"/>
      <c r="FS1156" s="46"/>
      <c r="FT1156" s="46"/>
      <c r="FU1156" s="46"/>
      <c r="FV1156" s="46"/>
      <c r="FW1156" s="46"/>
      <c r="FX1156" s="46"/>
      <c r="FY1156" s="46"/>
      <c r="FZ1156" s="46"/>
      <c r="GA1156" s="46"/>
      <c r="GB1156" s="46"/>
      <c r="GC1156" s="46"/>
      <c r="GD1156" s="46"/>
      <c r="GE1156" s="46"/>
      <c r="GF1156" s="46"/>
      <c r="GG1156" s="46"/>
      <c r="GH1156" s="46"/>
      <c r="GI1156" s="46"/>
      <c r="GJ1156" s="46"/>
      <c r="GK1156" s="46"/>
      <c r="GL1156" s="46"/>
      <c r="GM1156" s="46"/>
      <c r="GN1156" s="46"/>
      <c r="GO1156" s="46"/>
      <c r="GP1156" s="46"/>
      <c r="GQ1156" s="46"/>
      <c r="GR1156" s="46"/>
      <c r="GS1156" s="46"/>
      <c r="GT1156" s="46"/>
      <c r="GU1156" s="46"/>
      <c r="GV1156" s="46"/>
      <c r="GW1156" s="46"/>
      <c r="GX1156" s="46"/>
      <c r="GY1156" s="46"/>
      <c r="GZ1156" s="46"/>
      <c r="HA1156" s="46"/>
      <c r="HB1156" s="46"/>
      <c r="HC1156" s="46"/>
      <c r="HD1156" s="46"/>
      <c r="HE1156" s="46"/>
      <c r="HF1156" s="46"/>
      <c r="HG1156" s="46"/>
      <c r="HH1156" s="46"/>
      <c r="HI1156" s="46"/>
      <c r="HJ1156" s="46"/>
      <c r="HK1156" s="46"/>
      <c r="HL1156" s="46"/>
      <c r="HM1156" s="46"/>
      <c r="HN1156" s="46"/>
      <c r="HO1156" s="46"/>
      <c r="HP1156" s="46"/>
      <c r="HQ1156" s="46"/>
      <c r="HR1156" s="46"/>
      <c r="HS1156" s="46"/>
      <c r="HT1156" s="46"/>
      <c r="HU1156" s="46"/>
      <c r="HV1156" s="46"/>
      <c r="HW1156" s="46"/>
      <c r="HX1156" s="46"/>
      <c r="HY1156" s="46"/>
      <c r="HZ1156" s="46"/>
      <c r="IA1156" s="46"/>
      <c r="IB1156" s="46"/>
      <c r="IC1156" s="46"/>
      <c r="ID1156" s="46"/>
      <c r="IE1156" s="46"/>
      <c r="IF1156" s="46"/>
      <c r="IG1156" s="46"/>
      <c r="IH1156" s="46"/>
      <c r="II1156" s="46"/>
      <c r="IJ1156" s="46"/>
      <c r="IK1156" s="46"/>
      <c r="IL1156" s="46"/>
      <c r="IM1156" s="46"/>
      <c r="IN1156" s="46"/>
      <c r="IO1156" s="46"/>
      <c r="IP1156" s="46"/>
      <c r="IQ1156" s="46"/>
      <c r="IR1156" s="46"/>
      <c r="IS1156" s="46"/>
      <c r="IT1156" s="46"/>
      <c r="IU1156" s="46"/>
      <c r="IV1156" s="46"/>
      <c r="IW1156" s="46"/>
      <c r="IX1156" s="46"/>
      <c r="IY1156" s="46"/>
      <c r="IZ1156" s="46"/>
      <c r="JA1156" s="46"/>
      <c r="JB1156" s="46"/>
      <c r="JC1156" s="46"/>
      <c r="JD1156" s="46"/>
      <c r="JE1156" s="46"/>
    </row>
    <row r="1157" spans="1:265" s="7" customFormat="1" ht="15" customHeight="1" thickBot="1" x14ac:dyDescent="0.25">
      <c r="A1157" s="2042">
        <f>A1155+1</f>
        <v>123</v>
      </c>
      <c r="B1157" s="630" t="s">
        <v>889</v>
      </c>
      <c r="C1157" s="144" t="s">
        <v>35</v>
      </c>
      <c r="D1157" s="882" t="s">
        <v>890</v>
      </c>
      <c r="E1157" s="918" t="s">
        <v>86</v>
      </c>
      <c r="F1157" s="435" t="s">
        <v>891</v>
      </c>
      <c r="G1157" s="485" t="s">
        <v>892</v>
      </c>
      <c r="H1157" s="202" t="s">
        <v>351</v>
      </c>
      <c r="I1157" s="202"/>
      <c r="J1157" s="202"/>
      <c r="K1157" s="224" t="s">
        <v>1120</v>
      </c>
      <c r="L1157" s="224"/>
      <c r="M1157" s="398"/>
      <c r="N1157" s="398"/>
      <c r="O1157" s="224"/>
      <c r="P1157" s="2159">
        <f t="shared" si="95"/>
        <v>0</v>
      </c>
      <c r="Q1157" s="294"/>
      <c r="R1157" s="295"/>
      <c r="S1157" s="295"/>
      <c r="T1157" s="295"/>
      <c r="U1157" s="295"/>
      <c r="V1157" s="295"/>
      <c r="W1157" s="296"/>
      <c r="X1157" s="121"/>
      <c r="Y1157" s="145"/>
      <c r="Z1157" s="63" t="str">
        <f>C1157</f>
        <v>TC</v>
      </c>
      <c r="AA1157" s="46" t="s">
        <v>874</v>
      </c>
      <c r="AB1157" s="46" t="s">
        <v>880</v>
      </c>
      <c r="AC1157" s="46">
        <f t="shared" si="100"/>
        <v>0</v>
      </c>
      <c r="AD1157" s="46"/>
      <c r="AE1157" s="46"/>
      <c r="AF1157" s="2111">
        <f t="shared" si="96"/>
        <v>0</v>
      </c>
      <c r="AG1157" s="2111">
        <f t="shared" si="97"/>
        <v>0</v>
      </c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  <c r="BP1157" s="46"/>
      <c r="BQ1157" s="46"/>
      <c r="BR1157" s="46"/>
      <c r="BS1157" s="46"/>
      <c r="BT1157" s="46"/>
      <c r="BU1157" s="46"/>
      <c r="BV1157" s="46"/>
      <c r="BW1157" s="46"/>
      <c r="BX1157" s="46"/>
      <c r="BY1157" s="46"/>
      <c r="BZ1157" s="46"/>
      <c r="CA1157" s="46"/>
      <c r="CB1157" s="46"/>
      <c r="CC1157" s="46"/>
      <c r="CD1157" s="46"/>
      <c r="CE1157" s="46"/>
      <c r="CF1157" s="46"/>
      <c r="CG1157" s="46"/>
      <c r="CH1157" s="46"/>
      <c r="CI1157" s="46"/>
      <c r="CJ1157" s="46"/>
      <c r="CK1157" s="46"/>
      <c r="CL1157" s="46"/>
      <c r="CM1157" s="46"/>
      <c r="CN1157" s="46"/>
      <c r="CO1157" s="46"/>
      <c r="CP1157" s="46"/>
      <c r="CQ1157" s="46"/>
      <c r="CR1157" s="46"/>
      <c r="CS1157" s="46"/>
      <c r="CT1157" s="46"/>
      <c r="CU1157" s="46"/>
      <c r="CV1157" s="46"/>
      <c r="CW1157" s="46"/>
      <c r="CX1157" s="46"/>
      <c r="CY1157" s="46"/>
      <c r="CZ1157" s="46"/>
      <c r="DA1157" s="46"/>
      <c r="DB1157" s="46"/>
      <c r="DC1157" s="46"/>
      <c r="DD1157" s="46"/>
      <c r="DE1157" s="46"/>
      <c r="DF1157" s="46"/>
      <c r="DG1157" s="46"/>
      <c r="DH1157" s="46"/>
      <c r="DI1157" s="46"/>
      <c r="DJ1157" s="46"/>
      <c r="DK1157" s="46"/>
      <c r="DL1157" s="46"/>
      <c r="DM1157" s="46"/>
      <c r="DN1157" s="46"/>
      <c r="DO1157" s="46"/>
      <c r="DP1157" s="46"/>
      <c r="DQ1157" s="46"/>
      <c r="DR1157" s="46"/>
      <c r="DS1157" s="46"/>
      <c r="DT1157" s="46"/>
      <c r="DU1157" s="46"/>
      <c r="DV1157" s="46"/>
      <c r="DW1157" s="46"/>
      <c r="DX1157" s="46"/>
      <c r="DY1157" s="46"/>
      <c r="DZ1157" s="46"/>
      <c r="EA1157" s="46"/>
      <c r="EB1157" s="46"/>
      <c r="EC1157" s="46"/>
      <c r="ED1157" s="46"/>
      <c r="EE1157" s="46"/>
      <c r="EF1157" s="46"/>
      <c r="EG1157" s="46"/>
      <c r="EH1157" s="46"/>
      <c r="EI1157" s="46"/>
      <c r="EJ1157" s="46"/>
      <c r="EK1157" s="46"/>
      <c r="EL1157" s="46"/>
      <c r="EM1157" s="46"/>
      <c r="EN1157" s="46"/>
      <c r="EO1157" s="46"/>
      <c r="EP1157" s="46"/>
      <c r="EQ1157" s="46"/>
      <c r="ER1157" s="46"/>
      <c r="ES1157" s="46"/>
      <c r="ET1157" s="46"/>
      <c r="EU1157" s="46"/>
      <c r="EV1157" s="46"/>
      <c r="EW1157" s="46"/>
      <c r="EX1157" s="46"/>
      <c r="EY1157" s="46"/>
      <c r="EZ1157" s="46"/>
      <c r="FA1157" s="46"/>
      <c r="FB1157" s="46"/>
      <c r="FC1157" s="46"/>
      <c r="FD1157" s="46"/>
      <c r="FE1157" s="46"/>
      <c r="FF1157" s="46"/>
      <c r="FG1157" s="46"/>
      <c r="FH1157" s="46"/>
      <c r="FI1157" s="46"/>
      <c r="FJ1157" s="46"/>
      <c r="FK1157" s="46"/>
      <c r="FL1157" s="46"/>
      <c r="FM1157" s="46"/>
      <c r="FN1157" s="46"/>
      <c r="FO1157" s="46"/>
      <c r="FP1157" s="46"/>
      <c r="FQ1157" s="46"/>
      <c r="FR1157" s="46"/>
      <c r="FS1157" s="46"/>
      <c r="FT1157" s="46"/>
      <c r="FU1157" s="46"/>
      <c r="FV1157" s="46"/>
      <c r="FW1157" s="46"/>
      <c r="FX1157" s="46"/>
      <c r="FY1157" s="46"/>
      <c r="FZ1157" s="46"/>
      <c r="GA1157" s="46"/>
      <c r="GB1157" s="46"/>
      <c r="GC1157" s="46"/>
      <c r="GD1157" s="46"/>
      <c r="GE1157" s="46"/>
      <c r="GF1157" s="46"/>
      <c r="GG1157" s="46"/>
      <c r="GH1157" s="46"/>
      <c r="GI1157" s="46"/>
      <c r="GJ1157" s="46"/>
      <c r="GK1157" s="46"/>
      <c r="GL1157" s="46"/>
      <c r="GM1157" s="46"/>
      <c r="GN1157" s="46"/>
      <c r="GO1157" s="46"/>
      <c r="GP1157" s="46"/>
      <c r="GQ1157" s="46"/>
      <c r="GR1157" s="46"/>
      <c r="GS1157" s="46"/>
      <c r="GT1157" s="46"/>
      <c r="GU1157" s="46"/>
      <c r="GV1157" s="46"/>
      <c r="GW1157" s="46"/>
      <c r="GX1157" s="46"/>
      <c r="GY1157" s="46"/>
      <c r="GZ1157" s="46"/>
      <c r="HA1157" s="46"/>
      <c r="HB1157" s="46"/>
      <c r="HC1157" s="46"/>
      <c r="HD1157" s="46"/>
      <c r="HE1157" s="46"/>
      <c r="HF1157" s="46"/>
      <c r="HG1157" s="46"/>
      <c r="HH1157" s="46"/>
      <c r="HI1157" s="46"/>
      <c r="HJ1157" s="46"/>
      <c r="HK1157" s="46"/>
      <c r="HL1157" s="46"/>
      <c r="HM1157" s="46"/>
      <c r="HN1157" s="46"/>
      <c r="HO1157" s="46"/>
      <c r="HP1157" s="46"/>
      <c r="HQ1157" s="46"/>
      <c r="HR1157" s="46"/>
      <c r="HS1157" s="46"/>
      <c r="HT1157" s="46"/>
      <c r="HU1157" s="46"/>
      <c r="HV1157" s="46"/>
      <c r="HW1157" s="46"/>
      <c r="HX1157" s="46"/>
      <c r="HY1157" s="46"/>
      <c r="HZ1157" s="46"/>
      <c r="IA1157" s="46"/>
      <c r="IB1157" s="46"/>
      <c r="IC1157" s="46"/>
      <c r="ID1157" s="46"/>
      <c r="IE1157" s="46"/>
      <c r="IF1157" s="46"/>
      <c r="IG1157" s="46"/>
      <c r="IH1157" s="46"/>
      <c r="II1157" s="46"/>
      <c r="IJ1157" s="46"/>
      <c r="IK1157" s="46"/>
      <c r="IL1157" s="46"/>
      <c r="IM1157" s="46"/>
      <c r="IN1157" s="46"/>
      <c r="IO1157" s="46"/>
      <c r="IP1157" s="46"/>
      <c r="IQ1157" s="46"/>
      <c r="IR1157" s="46"/>
      <c r="IS1157" s="46"/>
      <c r="IT1157" s="46"/>
      <c r="IU1157" s="46"/>
      <c r="IV1157" s="46"/>
      <c r="IW1157" s="46"/>
      <c r="IX1157" s="46"/>
      <c r="IY1157" s="46"/>
      <c r="IZ1157" s="46"/>
      <c r="JA1157" s="46"/>
      <c r="JB1157" s="46"/>
      <c r="JC1157" s="46"/>
      <c r="JD1157" s="46"/>
      <c r="JE1157" s="46"/>
    </row>
    <row r="1158" spans="1:265" s="7" customFormat="1" ht="15" customHeight="1" thickBot="1" x14ac:dyDescent="0.25">
      <c r="A1158" s="131"/>
      <c r="B1158" s="92" t="s">
        <v>889</v>
      </c>
      <c r="C1158" s="146"/>
      <c r="D1158" s="886" t="s">
        <v>890</v>
      </c>
      <c r="E1158" s="921"/>
      <c r="F1158" s="439"/>
      <c r="G1158" s="486"/>
      <c r="H1158" s="203" t="s">
        <v>351</v>
      </c>
      <c r="I1158" s="203"/>
      <c r="J1158" s="203"/>
      <c r="K1158" s="226"/>
      <c r="L1158" s="226"/>
      <c r="M1158" s="524"/>
      <c r="N1158" s="524"/>
      <c r="O1158" s="226"/>
      <c r="P1158" s="2159">
        <f t="shared" si="95"/>
        <v>0</v>
      </c>
      <c r="Q1158" s="300"/>
      <c r="R1158" s="301"/>
      <c r="S1158" s="301"/>
      <c r="T1158" s="301"/>
      <c r="U1158" s="301"/>
      <c r="V1158" s="301"/>
      <c r="W1158" s="302"/>
      <c r="X1158" s="124">
        <f>SUM(Q1157:W1158)</f>
        <v>0</v>
      </c>
      <c r="Y1158" s="147">
        <f>X1158</f>
        <v>0</v>
      </c>
      <c r="Z1158" s="63"/>
      <c r="AA1158" s="46"/>
      <c r="AB1158" s="46"/>
      <c r="AC1158" s="46" t="str">
        <f t="shared" si="100"/>
        <v/>
      </c>
      <c r="AD1158" s="46"/>
      <c r="AE1158" s="46"/>
      <c r="AF1158" s="2111">
        <f t="shared" si="96"/>
        <v>0</v>
      </c>
      <c r="AG1158" s="2111">
        <f t="shared" si="97"/>
        <v>0</v>
      </c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  <c r="BP1158" s="46"/>
      <c r="BQ1158" s="46"/>
      <c r="BR1158" s="46"/>
      <c r="BS1158" s="46"/>
      <c r="BT1158" s="46"/>
      <c r="BU1158" s="46"/>
      <c r="BV1158" s="46"/>
      <c r="BW1158" s="46"/>
      <c r="BX1158" s="46"/>
      <c r="BY1158" s="46"/>
      <c r="BZ1158" s="46"/>
      <c r="CA1158" s="46"/>
      <c r="CB1158" s="46"/>
      <c r="CC1158" s="46"/>
      <c r="CD1158" s="46"/>
      <c r="CE1158" s="46"/>
      <c r="CF1158" s="46"/>
      <c r="CG1158" s="46"/>
      <c r="CH1158" s="46"/>
      <c r="CI1158" s="46"/>
      <c r="CJ1158" s="46"/>
      <c r="CK1158" s="46"/>
      <c r="CL1158" s="46"/>
      <c r="CM1158" s="46"/>
      <c r="CN1158" s="46"/>
      <c r="CO1158" s="46"/>
      <c r="CP1158" s="46"/>
      <c r="CQ1158" s="46"/>
      <c r="CR1158" s="46"/>
      <c r="CS1158" s="46"/>
      <c r="CT1158" s="46"/>
      <c r="CU1158" s="46"/>
      <c r="CV1158" s="46"/>
      <c r="CW1158" s="46"/>
      <c r="CX1158" s="46"/>
      <c r="CY1158" s="46"/>
      <c r="CZ1158" s="46"/>
      <c r="DA1158" s="46"/>
      <c r="DB1158" s="46"/>
      <c r="DC1158" s="46"/>
      <c r="DD1158" s="46"/>
      <c r="DE1158" s="46"/>
      <c r="DF1158" s="46"/>
      <c r="DG1158" s="46"/>
      <c r="DH1158" s="46"/>
      <c r="DI1158" s="46"/>
      <c r="DJ1158" s="46"/>
      <c r="DK1158" s="46"/>
      <c r="DL1158" s="46"/>
      <c r="DM1158" s="46"/>
      <c r="DN1158" s="46"/>
      <c r="DO1158" s="46"/>
      <c r="DP1158" s="46"/>
      <c r="DQ1158" s="46"/>
      <c r="DR1158" s="46"/>
      <c r="DS1158" s="46"/>
      <c r="DT1158" s="46"/>
      <c r="DU1158" s="46"/>
      <c r="DV1158" s="46"/>
      <c r="DW1158" s="46"/>
      <c r="DX1158" s="46"/>
      <c r="DY1158" s="46"/>
      <c r="DZ1158" s="46"/>
      <c r="EA1158" s="46"/>
      <c r="EB1158" s="46"/>
      <c r="EC1158" s="46"/>
      <c r="ED1158" s="46"/>
      <c r="EE1158" s="46"/>
      <c r="EF1158" s="46"/>
      <c r="EG1158" s="46"/>
      <c r="EH1158" s="46"/>
      <c r="EI1158" s="46"/>
      <c r="EJ1158" s="46"/>
      <c r="EK1158" s="46"/>
      <c r="EL1158" s="46"/>
      <c r="EM1158" s="46"/>
      <c r="EN1158" s="46"/>
      <c r="EO1158" s="46"/>
      <c r="EP1158" s="46"/>
      <c r="EQ1158" s="46"/>
      <c r="ER1158" s="46"/>
      <c r="ES1158" s="46"/>
      <c r="ET1158" s="46"/>
      <c r="EU1158" s="46"/>
      <c r="EV1158" s="46"/>
      <c r="EW1158" s="46"/>
      <c r="EX1158" s="46"/>
      <c r="EY1158" s="46"/>
      <c r="EZ1158" s="46"/>
      <c r="FA1158" s="46"/>
      <c r="FB1158" s="46"/>
      <c r="FC1158" s="46"/>
      <c r="FD1158" s="46"/>
      <c r="FE1158" s="46"/>
      <c r="FF1158" s="46"/>
      <c r="FG1158" s="46"/>
      <c r="FH1158" s="46"/>
      <c r="FI1158" s="46"/>
      <c r="FJ1158" s="46"/>
      <c r="FK1158" s="46"/>
      <c r="FL1158" s="46"/>
      <c r="FM1158" s="46"/>
      <c r="FN1158" s="46"/>
      <c r="FO1158" s="46"/>
      <c r="FP1158" s="46"/>
      <c r="FQ1158" s="46"/>
      <c r="FR1158" s="46"/>
      <c r="FS1158" s="46"/>
      <c r="FT1158" s="46"/>
      <c r="FU1158" s="46"/>
      <c r="FV1158" s="46"/>
      <c r="FW1158" s="46"/>
      <c r="FX1158" s="46"/>
      <c r="FY1158" s="46"/>
      <c r="FZ1158" s="46"/>
      <c r="GA1158" s="46"/>
      <c r="GB1158" s="46"/>
      <c r="GC1158" s="46"/>
      <c r="GD1158" s="46"/>
      <c r="GE1158" s="46"/>
      <c r="GF1158" s="46"/>
      <c r="GG1158" s="46"/>
      <c r="GH1158" s="46"/>
      <c r="GI1158" s="46"/>
      <c r="GJ1158" s="46"/>
      <c r="GK1158" s="46"/>
      <c r="GL1158" s="46"/>
      <c r="GM1158" s="46"/>
      <c r="GN1158" s="46"/>
      <c r="GO1158" s="46"/>
      <c r="GP1158" s="46"/>
      <c r="GQ1158" s="46"/>
      <c r="GR1158" s="46"/>
      <c r="GS1158" s="46"/>
      <c r="GT1158" s="46"/>
      <c r="GU1158" s="46"/>
      <c r="GV1158" s="46"/>
      <c r="GW1158" s="46"/>
      <c r="GX1158" s="46"/>
      <c r="GY1158" s="46"/>
      <c r="GZ1158" s="46"/>
      <c r="HA1158" s="46"/>
      <c r="HB1158" s="46"/>
      <c r="HC1158" s="46"/>
      <c r="HD1158" s="46"/>
      <c r="HE1158" s="46"/>
      <c r="HF1158" s="46"/>
      <c r="HG1158" s="46"/>
      <c r="HH1158" s="46"/>
      <c r="HI1158" s="46"/>
      <c r="HJ1158" s="46"/>
      <c r="HK1158" s="46"/>
      <c r="HL1158" s="46"/>
      <c r="HM1158" s="46"/>
      <c r="HN1158" s="46"/>
      <c r="HO1158" s="46"/>
      <c r="HP1158" s="46"/>
      <c r="HQ1158" s="46"/>
      <c r="HR1158" s="46"/>
      <c r="HS1158" s="46"/>
      <c r="HT1158" s="46"/>
      <c r="HU1158" s="46"/>
      <c r="HV1158" s="46"/>
      <c r="HW1158" s="46"/>
      <c r="HX1158" s="46"/>
      <c r="HY1158" s="46"/>
      <c r="HZ1158" s="46"/>
      <c r="IA1158" s="46"/>
      <c r="IB1158" s="46"/>
      <c r="IC1158" s="46"/>
      <c r="ID1158" s="46"/>
      <c r="IE1158" s="46"/>
      <c r="IF1158" s="46"/>
      <c r="IG1158" s="46"/>
      <c r="IH1158" s="46"/>
      <c r="II1158" s="46"/>
      <c r="IJ1158" s="46"/>
      <c r="IK1158" s="46"/>
      <c r="IL1158" s="46"/>
      <c r="IM1158" s="46"/>
      <c r="IN1158" s="46"/>
      <c r="IO1158" s="46"/>
      <c r="IP1158" s="46"/>
      <c r="IQ1158" s="46"/>
      <c r="IR1158" s="46"/>
      <c r="IS1158" s="46"/>
      <c r="IT1158" s="46"/>
      <c r="IU1158" s="46"/>
      <c r="IV1158" s="46"/>
      <c r="IW1158" s="46"/>
      <c r="IX1158" s="46"/>
      <c r="IY1158" s="46"/>
      <c r="IZ1158" s="46"/>
      <c r="JA1158" s="46"/>
      <c r="JB1158" s="46"/>
      <c r="JC1158" s="46"/>
      <c r="JD1158" s="46"/>
      <c r="JE1158" s="46"/>
    </row>
    <row r="1159" spans="1:265" s="7" customFormat="1" ht="15" customHeight="1" thickBot="1" x14ac:dyDescent="0.25">
      <c r="A1159" s="790">
        <f>A1157+1</f>
        <v>124</v>
      </c>
      <c r="B1159" s="634" t="s">
        <v>252</v>
      </c>
      <c r="C1159" s="113" t="s">
        <v>35</v>
      </c>
      <c r="D1159" s="882" t="s">
        <v>253</v>
      </c>
      <c r="E1159" s="905" t="s">
        <v>88</v>
      </c>
      <c r="F1159" s="437" t="s">
        <v>167</v>
      </c>
      <c r="G1159" s="438" t="s">
        <v>168</v>
      </c>
      <c r="H1159" s="202" t="s">
        <v>23</v>
      </c>
      <c r="I1159" s="202" t="s">
        <v>107</v>
      </c>
      <c r="J1159" s="202"/>
      <c r="K1159" s="224" t="s">
        <v>307</v>
      </c>
      <c r="L1159" s="224" t="s">
        <v>97</v>
      </c>
      <c r="M1159" s="398">
        <v>7</v>
      </c>
      <c r="N1159" s="398" t="s">
        <v>24</v>
      </c>
      <c r="O1159" s="224" t="s">
        <v>348</v>
      </c>
      <c r="P1159" s="2159">
        <f t="shared" ref="P1159:P1222" si="101">SUM(Q1159:R1159)</f>
        <v>4</v>
      </c>
      <c r="Q1159" s="294">
        <v>4</v>
      </c>
      <c r="R1159" s="295"/>
      <c r="S1159" s="295"/>
      <c r="T1159" s="295"/>
      <c r="U1159" s="295"/>
      <c r="V1159" s="295"/>
      <c r="W1159" s="296"/>
      <c r="X1159" s="153"/>
      <c r="Y1159" s="153"/>
      <c r="Z1159" s="63" t="str">
        <f>C1159</f>
        <v>TC</v>
      </c>
      <c r="AA1159" s="46" t="s">
        <v>873</v>
      </c>
      <c r="AB1159" s="46" t="s">
        <v>881</v>
      </c>
      <c r="AC1159" s="46">
        <f t="shared" si="100"/>
        <v>19</v>
      </c>
      <c r="AD1159" s="46"/>
      <c r="AE1159" s="46"/>
      <c r="AF1159" s="2111">
        <f t="shared" si="96"/>
        <v>4</v>
      </c>
      <c r="AG1159" s="2111">
        <f t="shared" si="97"/>
        <v>0</v>
      </c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  <c r="BP1159" s="46"/>
      <c r="BQ1159" s="46"/>
      <c r="BR1159" s="46"/>
      <c r="BS1159" s="46"/>
      <c r="BT1159" s="46"/>
      <c r="BU1159" s="46"/>
      <c r="BV1159" s="46"/>
      <c r="BW1159" s="46"/>
      <c r="BX1159" s="46"/>
      <c r="BY1159" s="46"/>
      <c r="BZ1159" s="46"/>
      <c r="CA1159" s="46"/>
      <c r="CB1159" s="46"/>
      <c r="CC1159" s="46"/>
      <c r="CD1159" s="46"/>
      <c r="CE1159" s="46"/>
      <c r="CF1159" s="46"/>
      <c r="CG1159" s="46"/>
      <c r="CH1159" s="46"/>
      <c r="CI1159" s="46"/>
      <c r="CJ1159" s="46"/>
      <c r="CK1159" s="46"/>
      <c r="CL1159" s="46"/>
      <c r="CM1159" s="46"/>
      <c r="CN1159" s="46"/>
      <c r="CO1159" s="46"/>
      <c r="CP1159" s="46"/>
      <c r="CQ1159" s="46"/>
      <c r="CR1159" s="46"/>
      <c r="CS1159" s="46"/>
      <c r="CT1159" s="46"/>
      <c r="CU1159" s="46"/>
      <c r="CV1159" s="46"/>
      <c r="CW1159" s="46"/>
      <c r="CX1159" s="46"/>
      <c r="CY1159" s="46"/>
      <c r="CZ1159" s="46"/>
      <c r="DA1159" s="46"/>
      <c r="DB1159" s="46"/>
      <c r="DC1159" s="46"/>
      <c r="DD1159" s="46"/>
      <c r="DE1159" s="46"/>
      <c r="DF1159" s="46"/>
      <c r="DG1159" s="46"/>
      <c r="DH1159" s="46"/>
      <c r="DI1159" s="46"/>
      <c r="DJ1159" s="46"/>
      <c r="DK1159" s="46"/>
      <c r="DL1159" s="46"/>
      <c r="DM1159" s="46"/>
      <c r="DN1159" s="46"/>
      <c r="DO1159" s="46"/>
      <c r="DP1159" s="46"/>
      <c r="DQ1159" s="46"/>
      <c r="DR1159" s="46"/>
      <c r="DS1159" s="46"/>
      <c r="DT1159" s="46"/>
      <c r="DU1159" s="46"/>
      <c r="DV1159" s="46"/>
      <c r="DW1159" s="46"/>
      <c r="DX1159" s="46"/>
      <c r="DY1159" s="46"/>
      <c r="DZ1159" s="46"/>
      <c r="EA1159" s="46"/>
      <c r="EB1159" s="46"/>
      <c r="EC1159" s="46"/>
      <c r="ED1159" s="46"/>
      <c r="EE1159" s="46"/>
      <c r="EF1159" s="46"/>
      <c r="EG1159" s="46"/>
      <c r="EH1159" s="46"/>
      <c r="EI1159" s="46"/>
      <c r="EJ1159" s="46"/>
      <c r="EK1159" s="46"/>
      <c r="EL1159" s="46"/>
      <c r="EM1159" s="46"/>
      <c r="EN1159" s="46"/>
      <c r="EO1159" s="46"/>
      <c r="EP1159" s="46"/>
      <c r="EQ1159" s="46"/>
      <c r="ER1159" s="46"/>
      <c r="ES1159" s="46"/>
      <c r="ET1159" s="46"/>
      <c r="EU1159" s="46"/>
      <c r="EV1159" s="46"/>
      <c r="EW1159" s="46"/>
      <c r="EX1159" s="46"/>
      <c r="EY1159" s="46"/>
      <c r="EZ1159" s="46"/>
      <c r="FA1159" s="46"/>
      <c r="FB1159" s="46"/>
      <c r="FC1159" s="46"/>
      <c r="FD1159" s="46"/>
      <c r="FE1159" s="46"/>
      <c r="FF1159" s="46"/>
      <c r="FG1159" s="46"/>
      <c r="FH1159" s="46"/>
      <c r="FI1159" s="46"/>
      <c r="FJ1159" s="46"/>
      <c r="FK1159" s="46"/>
      <c r="FL1159" s="46"/>
      <c r="FM1159" s="46"/>
      <c r="FN1159" s="46"/>
      <c r="FO1159" s="46"/>
      <c r="FP1159" s="46"/>
      <c r="FQ1159" s="46"/>
      <c r="FR1159" s="46"/>
      <c r="FS1159" s="46"/>
      <c r="FT1159" s="46"/>
      <c r="FU1159" s="46"/>
      <c r="FV1159" s="46"/>
      <c r="FW1159" s="46"/>
      <c r="FX1159" s="46"/>
      <c r="FY1159" s="46"/>
      <c r="FZ1159" s="46"/>
      <c r="GA1159" s="46"/>
      <c r="GB1159" s="46"/>
      <c r="GC1159" s="46"/>
      <c r="GD1159" s="46"/>
      <c r="GE1159" s="46"/>
      <c r="GF1159" s="46"/>
      <c r="GG1159" s="46"/>
      <c r="GH1159" s="46"/>
      <c r="GI1159" s="46"/>
      <c r="GJ1159" s="46"/>
      <c r="GK1159" s="46"/>
      <c r="GL1159" s="46"/>
      <c r="GM1159" s="46"/>
      <c r="GN1159" s="46"/>
      <c r="GO1159" s="46"/>
      <c r="GP1159" s="46"/>
      <c r="GQ1159" s="46"/>
      <c r="GR1159" s="46"/>
      <c r="GS1159" s="46"/>
      <c r="GT1159" s="46"/>
      <c r="GU1159" s="46"/>
      <c r="GV1159" s="46"/>
      <c r="GW1159" s="46"/>
      <c r="GX1159" s="46"/>
      <c r="GY1159" s="46"/>
      <c r="GZ1159" s="46"/>
      <c r="HA1159" s="46"/>
      <c r="HB1159" s="46"/>
      <c r="HC1159" s="46"/>
      <c r="HD1159" s="46"/>
      <c r="HE1159" s="46"/>
      <c r="HF1159" s="46"/>
      <c r="HG1159" s="46"/>
      <c r="HH1159" s="46"/>
      <c r="HI1159" s="46"/>
      <c r="HJ1159" s="46"/>
      <c r="HK1159" s="46"/>
      <c r="HL1159" s="46"/>
      <c r="HM1159" s="46"/>
      <c r="HN1159" s="46"/>
      <c r="HO1159" s="46"/>
      <c r="HP1159" s="46"/>
      <c r="HQ1159" s="46"/>
      <c r="HR1159" s="46"/>
      <c r="HS1159" s="46"/>
      <c r="HT1159" s="46"/>
      <c r="HU1159" s="46"/>
      <c r="HV1159" s="46"/>
      <c r="HW1159" s="46"/>
      <c r="HX1159" s="46"/>
      <c r="HY1159" s="46"/>
      <c r="HZ1159" s="46"/>
      <c r="IA1159" s="46"/>
      <c r="IB1159" s="46"/>
      <c r="IC1159" s="46"/>
      <c r="ID1159" s="46"/>
      <c r="IE1159" s="46"/>
      <c r="IF1159" s="46"/>
      <c r="IG1159" s="46"/>
      <c r="IH1159" s="46"/>
      <c r="II1159" s="46"/>
      <c r="IJ1159" s="46"/>
      <c r="IK1159" s="46"/>
      <c r="IL1159" s="46"/>
      <c r="IM1159" s="46"/>
      <c r="IN1159" s="46"/>
      <c r="IO1159" s="46"/>
      <c r="IP1159" s="46"/>
      <c r="IQ1159" s="46"/>
      <c r="IR1159" s="46"/>
      <c r="IS1159" s="46"/>
      <c r="IT1159" s="46"/>
      <c r="IU1159" s="46"/>
      <c r="IV1159" s="46"/>
      <c r="IW1159" s="46"/>
      <c r="IX1159" s="46"/>
      <c r="IY1159" s="46"/>
      <c r="IZ1159" s="46"/>
      <c r="JA1159" s="46"/>
      <c r="JB1159" s="46"/>
      <c r="JC1159" s="46"/>
      <c r="JD1159" s="46"/>
      <c r="JE1159" s="46"/>
    </row>
    <row r="1160" spans="1:265" s="7" customFormat="1" ht="15" customHeight="1" thickBot="1" x14ac:dyDescent="0.25">
      <c r="A1160" s="790"/>
      <c r="B1160" s="629" t="s">
        <v>252</v>
      </c>
      <c r="C1160" s="89"/>
      <c r="D1160" s="866" t="s">
        <v>253</v>
      </c>
      <c r="E1160" s="905"/>
      <c r="F1160" s="437"/>
      <c r="G1160" s="438"/>
      <c r="H1160" s="180" t="s">
        <v>23</v>
      </c>
      <c r="I1160" s="180" t="s">
        <v>107</v>
      </c>
      <c r="J1160" s="180"/>
      <c r="K1160" s="216" t="s">
        <v>296</v>
      </c>
      <c r="L1160" s="216" t="s">
        <v>97</v>
      </c>
      <c r="M1160" s="518">
        <v>2</v>
      </c>
      <c r="N1160" s="518" t="s">
        <v>24</v>
      </c>
      <c r="O1160" s="216" t="s">
        <v>348</v>
      </c>
      <c r="P1160" s="2159">
        <f t="shared" si="101"/>
        <v>3</v>
      </c>
      <c r="Q1160" s="288">
        <v>3</v>
      </c>
      <c r="R1160" s="289"/>
      <c r="S1160" s="289"/>
      <c r="T1160" s="289"/>
      <c r="U1160" s="289"/>
      <c r="V1160" s="289"/>
      <c r="W1160" s="290"/>
      <c r="X1160" s="154"/>
      <c r="Y1160" s="154"/>
      <c r="Z1160" s="63"/>
      <c r="AA1160" s="46"/>
      <c r="AB1160" s="46"/>
      <c r="AC1160" s="46" t="str">
        <f t="shared" si="100"/>
        <v/>
      </c>
      <c r="AD1160" s="46"/>
      <c r="AE1160" s="46"/>
      <c r="AF1160" s="2111">
        <f t="shared" si="96"/>
        <v>3</v>
      </c>
      <c r="AG1160" s="2111">
        <f t="shared" si="97"/>
        <v>0</v>
      </c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  <c r="BP1160" s="46"/>
      <c r="BQ1160" s="46"/>
      <c r="BR1160" s="46"/>
      <c r="BS1160" s="46"/>
      <c r="BT1160" s="46"/>
      <c r="BU1160" s="46"/>
      <c r="BV1160" s="46"/>
      <c r="BW1160" s="46"/>
      <c r="BX1160" s="46"/>
      <c r="BY1160" s="46"/>
      <c r="BZ1160" s="46"/>
      <c r="CA1160" s="46"/>
      <c r="CB1160" s="46"/>
      <c r="CC1160" s="46"/>
      <c r="CD1160" s="46"/>
      <c r="CE1160" s="46"/>
      <c r="CF1160" s="46"/>
      <c r="CG1160" s="46"/>
      <c r="CH1160" s="46"/>
      <c r="CI1160" s="46"/>
      <c r="CJ1160" s="46"/>
      <c r="CK1160" s="46"/>
      <c r="CL1160" s="46"/>
      <c r="CM1160" s="46"/>
      <c r="CN1160" s="46"/>
      <c r="CO1160" s="46"/>
      <c r="CP1160" s="46"/>
      <c r="CQ1160" s="46"/>
      <c r="CR1160" s="46"/>
      <c r="CS1160" s="46"/>
      <c r="CT1160" s="46"/>
      <c r="CU1160" s="46"/>
      <c r="CV1160" s="46"/>
      <c r="CW1160" s="46"/>
      <c r="CX1160" s="46"/>
      <c r="CY1160" s="46"/>
      <c r="CZ1160" s="46"/>
      <c r="DA1160" s="46"/>
      <c r="DB1160" s="46"/>
      <c r="DC1160" s="46"/>
      <c r="DD1160" s="46"/>
      <c r="DE1160" s="46"/>
      <c r="DF1160" s="46"/>
      <c r="DG1160" s="46"/>
      <c r="DH1160" s="46"/>
      <c r="DI1160" s="46"/>
      <c r="DJ1160" s="46"/>
      <c r="DK1160" s="46"/>
      <c r="DL1160" s="46"/>
      <c r="DM1160" s="46"/>
      <c r="DN1160" s="46"/>
      <c r="DO1160" s="46"/>
      <c r="DP1160" s="46"/>
      <c r="DQ1160" s="46"/>
      <c r="DR1160" s="46"/>
      <c r="DS1160" s="46"/>
      <c r="DT1160" s="46"/>
      <c r="DU1160" s="46"/>
      <c r="DV1160" s="46"/>
      <c r="DW1160" s="46"/>
      <c r="DX1160" s="46"/>
      <c r="DY1160" s="46"/>
      <c r="DZ1160" s="46"/>
      <c r="EA1160" s="46"/>
      <c r="EB1160" s="46"/>
      <c r="EC1160" s="46"/>
      <c r="ED1160" s="46"/>
      <c r="EE1160" s="46"/>
      <c r="EF1160" s="46"/>
      <c r="EG1160" s="46"/>
      <c r="EH1160" s="46"/>
      <c r="EI1160" s="46"/>
      <c r="EJ1160" s="46"/>
      <c r="EK1160" s="46"/>
      <c r="EL1160" s="46"/>
      <c r="EM1160" s="46"/>
      <c r="EN1160" s="46"/>
      <c r="EO1160" s="46"/>
      <c r="EP1160" s="46"/>
      <c r="EQ1160" s="46"/>
      <c r="ER1160" s="46"/>
      <c r="ES1160" s="46"/>
      <c r="ET1160" s="46"/>
      <c r="EU1160" s="46"/>
      <c r="EV1160" s="46"/>
      <c r="EW1160" s="46"/>
      <c r="EX1160" s="46"/>
      <c r="EY1160" s="46"/>
      <c r="EZ1160" s="46"/>
      <c r="FA1160" s="46"/>
      <c r="FB1160" s="46"/>
      <c r="FC1160" s="46"/>
      <c r="FD1160" s="46"/>
      <c r="FE1160" s="46"/>
      <c r="FF1160" s="46"/>
      <c r="FG1160" s="46"/>
      <c r="FH1160" s="46"/>
      <c r="FI1160" s="46"/>
      <c r="FJ1160" s="46"/>
      <c r="FK1160" s="46"/>
      <c r="FL1160" s="46"/>
      <c r="FM1160" s="46"/>
      <c r="FN1160" s="46"/>
      <c r="FO1160" s="46"/>
      <c r="FP1160" s="46"/>
      <c r="FQ1160" s="46"/>
      <c r="FR1160" s="46"/>
      <c r="FS1160" s="46"/>
      <c r="FT1160" s="46"/>
      <c r="FU1160" s="46"/>
      <c r="FV1160" s="46"/>
      <c r="FW1160" s="46"/>
      <c r="FX1160" s="46"/>
      <c r="FY1160" s="46"/>
      <c r="FZ1160" s="46"/>
      <c r="GA1160" s="46"/>
      <c r="GB1160" s="46"/>
      <c r="GC1160" s="46"/>
      <c r="GD1160" s="46"/>
      <c r="GE1160" s="46"/>
      <c r="GF1160" s="46"/>
      <c r="GG1160" s="46"/>
      <c r="GH1160" s="46"/>
      <c r="GI1160" s="46"/>
      <c r="GJ1160" s="46"/>
      <c r="GK1160" s="46"/>
      <c r="GL1160" s="46"/>
      <c r="GM1160" s="46"/>
      <c r="GN1160" s="46"/>
      <c r="GO1160" s="46"/>
      <c r="GP1160" s="46"/>
      <c r="GQ1160" s="46"/>
      <c r="GR1160" s="46"/>
      <c r="GS1160" s="46"/>
      <c r="GT1160" s="46"/>
      <c r="GU1160" s="46"/>
      <c r="GV1160" s="46"/>
      <c r="GW1160" s="46"/>
      <c r="GX1160" s="46"/>
      <c r="GY1160" s="46"/>
      <c r="GZ1160" s="46"/>
      <c r="HA1160" s="46"/>
      <c r="HB1160" s="46"/>
      <c r="HC1160" s="46"/>
      <c r="HD1160" s="46"/>
      <c r="HE1160" s="46"/>
      <c r="HF1160" s="46"/>
      <c r="HG1160" s="46"/>
      <c r="HH1160" s="46"/>
      <c r="HI1160" s="46"/>
      <c r="HJ1160" s="46"/>
      <c r="HK1160" s="46"/>
      <c r="HL1160" s="46"/>
      <c r="HM1160" s="46"/>
      <c r="HN1160" s="46"/>
      <c r="HO1160" s="46"/>
      <c r="HP1160" s="46"/>
      <c r="HQ1160" s="46"/>
      <c r="HR1160" s="46"/>
      <c r="HS1160" s="46"/>
      <c r="HT1160" s="46"/>
      <c r="HU1160" s="46"/>
      <c r="HV1160" s="46"/>
      <c r="HW1160" s="46"/>
      <c r="HX1160" s="46"/>
      <c r="HY1160" s="46"/>
      <c r="HZ1160" s="46"/>
      <c r="IA1160" s="46"/>
      <c r="IB1160" s="46"/>
      <c r="IC1160" s="46"/>
      <c r="ID1160" s="46"/>
      <c r="IE1160" s="46"/>
      <c r="IF1160" s="46"/>
      <c r="IG1160" s="46"/>
      <c r="IH1160" s="46"/>
      <c r="II1160" s="46"/>
      <c r="IJ1160" s="46"/>
      <c r="IK1160" s="46"/>
      <c r="IL1160" s="46"/>
      <c r="IM1160" s="46"/>
      <c r="IN1160" s="46"/>
      <c r="IO1160" s="46"/>
      <c r="IP1160" s="46"/>
      <c r="IQ1160" s="46"/>
      <c r="IR1160" s="46"/>
      <c r="IS1160" s="46"/>
      <c r="IT1160" s="46"/>
      <c r="IU1160" s="46"/>
      <c r="IV1160" s="46"/>
      <c r="IW1160" s="46"/>
      <c r="IX1160" s="46"/>
      <c r="IY1160" s="46"/>
      <c r="IZ1160" s="46"/>
      <c r="JA1160" s="46"/>
      <c r="JB1160" s="46"/>
      <c r="JC1160" s="46"/>
      <c r="JD1160" s="46"/>
      <c r="JE1160" s="46"/>
    </row>
    <row r="1161" spans="1:265" s="7" customFormat="1" ht="15" customHeight="1" thickBot="1" x14ac:dyDescent="0.25">
      <c r="A1161" s="790"/>
      <c r="B1161" s="629" t="s">
        <v>252</v>
      </c>
      <c r="C1161" s="89"/>
      <c r="D1161" s="866" t="s">
        <v>253</v>
      </c>
      <c r="E1161" s="905"/>
      <c r="F1161" s="437"/>
      <c r="G1161" s="438"/>
      <c r="H1161" s="180" t="s">
        <v>23</v>
      </c>
      <c r="I1161" s="180" t="s">
        <v>107</v>
      </c>
      <c r="J1161" s="180"/>
      <c r="K1161" s="216" t="s">
        <v>296</v>
      </c>
      <c r="L1161" s="216" t="s">
        <v>97</v>
      </c>
      <c r="M1161" s="518">
        <v>2</v>
      </c>
      <c r="N1161" s="518" t="s">
        <v>98</v>
      </c>
      <c r="O1161" s="216" t="s">
        <v>344</v>
      </c>
      <c r="P1161" s="2159">
        <f t="shared" si="101"/>
        <v>3</v>
      </c>
      <c r="Q1161" s="288">
        <v>3</v>
      </c>
      <c r="R1161" s="289"/>
      <c r="S1161" s="289"/>
      <c r="T1161" s="289"/>
      <c r="U1161" s="289"/>
      <c r="V1161" s="289"/>
      <c r="W1161" s="290"/>
      <c r="X1161" s="154"/>
      <c r="Y1161" s="154"/>
      <c r="Z1161" s="63"/>
      <c r="AA1161" s="46"/>
      <c r="AB1161" s="46"/>
      <c r="AC1161" s="46" t="str">
        <f t="shared" si="100"/>
        <v/>
      </c>
      <c r="AD1161" s="46"/>
      <c r="AE1161" s="46"/>
      <c r="AF1161" s="2111">
        <f t="shared" ref="AF1161:AF1224" si="102">SUM(Q1161:R1161)</f>
        <v>3</v>
      </c>
      <c r="AG1161" s="2111">
        <f t="shared" ref="AG1161:AG1224" si="103">S1161+W1161</f>
        <v>0</v>
      </c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  <c r="BP1161" s="46"/>
      <c r="BQ1161" s="46"/>
      <c r="BR1161" s="46"/>
      <c r="BS1161" s="46"/>
      <c r="BT1161" s="46"/>
      <c r="BU1161" s="46"/>
      <c r="BV1161" s="46"/>
      <c r="BW1161" s="46"/>
      <c r="BX1161" s="46"/>
      <c r="BY1161" s="46"/>
      <c r="BZ1161" s="46"/>
      <c r="CA1161" s="46"/>
      <c r="CB1161" s="46"/>
      <c r="CC1161" s="46"/>
      <c r="CD1161" s="46"/>
      <c r="CE1161" s="46"/>
      <c r="CF1161" s="46"/>
      <c r="CG1161" s="46"/>
      <c r="CH1161" s="46"/>
      <c r="CI1161" s="46"/>
      <c r="CJ1161" s="46"/>
      <c r="CK1161" s="46"/>
      <c r="CL1161" s="46"/>
      <c r="CM1161" s="46"/>
      <c r="CN1161" s="46"/>
      <c r="CO1161" s="46"/>
      <c r="CP1161" s="46"/>
      <c r="CQ1161" s="46"/>
      <c r="CR1161" s="46"/>
      <c r="CS1161" s="46"/>
      <c r="CT1161" s="46"/>
      <c r="CU1161" s="46"/>
      <c r="CV1161" s="46"/>
      <c r="CW1161" s="46"/>
      <c r="CX1161" s="46"/>
      <c r="CY1161" s="46"/>
      <c r="CZ1161" s="46"/>
      <c r="DA1161" s="46"/>
      <c r="DB1161" s="46"/>
      <c r="DC1161" s="46"/>
      <c r="DD1161" s="46"/>
      <c r="DE1161" s="46"/>
      <c r="DF1161" s="46"/>
      <c r="DG1161" s="46"/>
      <c r="DH1161" s="46"/>
      <c r="DI1161" s="46"/>
      <c r="DJ1161" s="46"/>
      <c r="DK1161" s="46"/>
      <c r="DL1161" s="46"/>
      <c r="DM1161" s="46"/>
      <c r="DN1161" s="46"/>
      <c r="DO1161" s="46"/>
      <c r="DP1161" s="46"/>
      <c r="DQ1161" s="46"/>
      <c r="DR1161" s="46"/>
      <c r="DS1161" s="46"/>
      <c r="DT1161" s="46"/>
      <c r="DU1161" s="46"/>
      <c r="DV1161" s="46"/>
      <c r="DW1161" s="46"/>
      <c r="DX1161" s="46"/>
      <c r="DY1161" s="46"/>
      <c r="DZ1161" s="46"/>
      <c r="EA1161" s="46"/>
      <c r="EB1161" s="46"/>
      <c r="EC1161" s="46"/>
      <c r="ED1161" s="46"/>
      <c r="EE1161" s="46"/>
      <c r="EF1161" s="46"/>
      <c r="EG1161" s="46"/>
      <c r="EH1161" s="46"/>
      <c r="EI1161" s="46"/>
      <c r="EJ1161" s="46"/>
      <c r="EK1161" s="46"/>
      <c r="EL1161" s="46"/>
      <c r="EM1161" s="46"/>
      <c r="EN1161" s="46"/>
      <c r="EO1161" s="46"/>
      <c r="EP1161" s="46"/>
      <c r="EQ1161" s="46"/>
      <c r="ER1161" s="46"/>
      <c r="ES1161" s="46"/>
      <c r="ET1161" s="46"/>
      <c r="EU1161" s="46"/>
      <c r="EV1161" s="46"/>
      <c r="EW1161" s="46"/>
      <c r="EX1161" s="46"/>
      <c r="EY1161" s="46"/>
      <c r="EZ1161" s="46"/>
      <c r="FA1161" s="46"/>
      <c r="FB1161" s="46"/>
      <c r="FC1161" s="46"/>
      <c r="FD1161" s="46"/>
      <c r="FE1161" s="46"/>
      <c r="FF1161" s="46"/>
      <c r="FG1161" s="46"/>
      <c r="FH1161" s="46"/>
      <c r="FI1161" s="46"/>
      <c r="FJ1161" s="46"/>
      <c r="FK1161" s="46"/>
      <c r="FL1161" s="46"/>
      <c r="FM1161" s="46"/>
      <c r="FN1161" s="46"/>
      <c r="FO1161" s="46"/>
      <c r="FP1161" s="46"/>
      <c r="FQ1161" s="46"/>
      <c r="FR1161" s="46"/>
      <c r="FS1161" s="46"/>
      <c r="FT1161" s="46"/>
      <c r="FU1161" s="46"/>
      <c r="FV1161" s="46"/>
      <c r="FW1161" s="46"/>
      <c r="FX1161" s="46"/>
      <c r="FY1161" s="46"/>
      <c r="FZ1161" s="46"/>
      <c r="GA1161" s="46"/>
      <c r="GB1161" s="46"/>
      <c r="GC1161" s="46"/>
      <c r="GD1161" s="46"/>
      <c r="GE1161" s="46"/>
      <c r="GF1161" s="46"/>
      <c r="GG1161" s="46"/>
      <c r="GH1161" s="46"/>
      <c r="GI1161" s="46"/>
      <c r="GJ1161" s="46"/>
      <c r="GK1161" s="46"/>
      <c r="GL1161" s="46"/>
      <c r="GM1161" s="46"/>
      <c r="GN1161" s="46"/>
      <c r="GO1161" s="46"/>
      <c r="GP1161" s="46"/>
      <c r="GQ1161" s="46"/>
      <c r="GR1161" s="46"/>
      <c r="GS1161" s="46"/>
      <c r="GT1161" s="46"/>
      <c r="GU1161" s="46"/>
      <c r="GV1161" s="46"/>
      <c r="GW1161" s="46"/>
      <c r="GX1161" s="46"/>
      <c r="GY1161" s="46"/>
      <c r="GZ1161" s="46"/>
      <c r="HA1161" s="46"/>
      <c r="HB1161" s="46"/>
      <c r="HC1161" s="46"/>
      <c r="HD1161" s="46"/>
      <c r="HE1161" s="46"/>
      <c r="HF1161" s="46"/>
      <c r="HG1161" s="46"/>
      <c r="HH1161" s="46"/>
      <c r="HI1161" s="46"/>
      <c r="HJ1161" s="46"/>
      <c r="HK1161" s="46"/>
      <c r="HL1161" s="46"/>
      <c r="HM1161" s="46"/>
      <c r="HN1161" s="46"/>
      <c r="HO1161" s="46"/>
      <c r="HP1161" s="46"/>
      <c r="HQ1161" s="46"/>
      <c r="HR1161" s="46"/>
      <c r="HS1161" s="46"/>
      <c r="HT1161" s="46"/>
      <c r="HU1161" s="46"/>
      <c r="HV1161" s="46"/>
      <c r="HW1161" s="46"/>
      <c r="HX1161" s="46"/>
      <c r="HY1161" s="46"/>
      <c r="HZ1161" s="46"/>
      <c r="IA1161" s="46"/>
      <c r="IB1161" s="46"/>
      <c r="IC1161" s="46"/>
      <c r="ID1161" s="46"/>
      <c r="IE1161" s="46"/>
      <c r="IF1161" s="46"/>
      <c r="IG1161" s="46"/>
      <c r="IH1161" s="46"/>
      <c r="II1161" s="46"/>
      <c r="IJ1161" s="46"/>
      <c r="IK1161" s="46"/>
      <c r="IL1161" s="46"/>
      <c r="IM1161" s="46"/>
      <c r="IN1161" s="46"/>
      <c r="IO1161" s="46"/>
      <c r="IP1161" s="46"/>
      <c r="IQ1161" s="46"/>
      <c r="IR1161" s="46"/>
      <c r="IS1161" s="46"/>
      <c r="IT1161" s="46"/>
      <c r="IU1161" s="46"/>
      <c r="IV1161" s="46"/>
      <c r="IW1161" s="46"/>
      <c r="IX1161" s="46"/>
      <c r="IY1161" s="46"/>
      <c r="IZ1161" s="46"/>
      <c r="JA1161" s="46"/>
      <c r="JB1161" s="46"/>
      <c r="JC1161" s="46"/>
      <c r="JD1161" s="46"/>
      <c r="JE1161" s="46"/>
    </row>
    <row r="1162" spans="1:265" s="7" customFormat="1" ht="15" customHeight="1" thickBot="1" x14ac:dyDescent="0.25">
      <c r="A1162" s="790"/>
      <c r="B1162" s="629" t="s">
        <v>252</v>
      </c>
      <c r="C1162" s="89"/>
      <c r="D1162" s="866" t="s">
        <v>253</v>
      </c>
      <c r="E1162" s="905"/>
      <c r="F1162" s="437"/>
      <c r="G1162" s="438"/>
      <c r="H1162" s="180" t="s">
        <v>23</v>
      </c>
      <c r="I1162" s="180" t="s">
        <v>107</v>
      </c>
      <c r="J1162" s="180"/>
      <c r="K1162" s="216" t="s">
        <v>306</v>
      </c>
      <c r="L1162" s="216" t="s">
        <v>97</v>
      </c>
      <c r="M1162" s="518">
        <v>5</v>
      </c>
      <c r="N1162" s="518" t="s">
        <v>24</v>
      </c>
      <c r="O1162" s="216" t="s">
        <v>348</v>
      </c>
      <c r="P1162" s="2159">
        <f t="shared" si="101"/>
        <v>3</v>
      </c>
      <c r="Q1162" s="288">
        <v>3</v>
      </c>
      <c r="R1162" s="289"/>
      <c r="S1162" s="289"/>
      <c r="T1162" s="289"/>
      <c r="U1162" s="289"/>
      <c r="V1162" s="289"/>
      <c r="W1162" s="290"/>
      <c r="X1162" s="154"/>
      <c r="Y1162" s="154"/>
      <c r="Z1162" s="63"/>
      <c r="AA1162" s="46"/>
      <c r="AB1162" s="46"/>
      <c r="AC1162" s="46" t="str">
        <f t="shared" si="100"/>
        <v/>
      </c>
      <c r="AD1162" s="46"/>
      <c r="AE1162" s="46"/>
      <c r="AF1162" s="2111">
        <f t="shared" si="102"/>
        <v>3</v>
      </c>
      <c r="AG1162" s="2111">
        <f t="shared" si="103"/>
        <v>0</v>
      </c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6"/>
      <c r="CG1162" s="46"/>
      <c r="CH1162" s="46"/>
      <c r="CI1162" s="46"/>
      <c r="CJ1162" s="46"/>
      <c r="CK1162" s="46"/>
      <c r="CL1162" s="46"/>
      <c r="CM1162" s="46"/>
      <c r="CN1162" s="46"/>
      <c r="CO1162" s="46"/>
      <c r="CP1162" s="46"/>
      <c r="CQ1162" s="46"/>
      <c r="CR1162" s="46"/>
      <c r="CS1162" s="46"/>
      <c r="CT1162" s="46"/>
      <c r="CU1162" s="46"/>
      <c r="CV1162" s="46"/>
      <c r="CW1162" s="46"/>
      <c r="CX1162" s="46"/>
      <c r="CY1162" s="46"/>
      <c r="CZ1162" s="46"/>
      <c r="DA1162" s="46"/>
      <c r="DB1162" s="46"/>
      <c r="DC1162" s="46"/>
      <c r="DD1162" s="46"/>
      <c r="DE1162" s="46"/>
      <c r="DF1162" s="46"/>
      <c r="DG1162" s="46"/>
      <c r="DH1162" s="46"/>
      <c r="DI1162" s="46"/>
      <c r="DJ1162" s="46"/>
      <c r="DK1162" s="46"/>
      <c r="DL1162" s="46"/>
      <c r="DM1162" s="46"/>
      <c r="DN1162" s="46"/>
      <c r="DO1162" s="46"/>
      <c r="DP1162" s="46"/>
      <c r="DQ1162" s="46"/>
      <c r="DR1162" s="46"/>
      <c r="DS1162" s="46"/>
      <c r="DT1162" s="46"/>
      <c r="DU1162" s="46"/>
      <c r="DV1162" s="46"/>
      <c r="DW1162" s="46"/>
      <c r="DX1162" s="46"/>
      <c r="DY1162" s="46"/>
      <c r="DZ1162" s="46"/>
      <c r="EA1162" s="46"/>
      <c r="EB1162" s="46"/>
      <c r="EC1162" s="46"/>
      <c r="ED1162" s="46"/>
      <c r="EE1162" s="46"/>
      <c r="EF1162" s="46"/>
      <c r="EG1162" s="46"/>
      <c r="EH1162" s="46"/>
      <c r="EI1162" s="46"/>
      <c r="EJ1162" s="46"/>
      <c r="EK1162" s="46"/>
      <c r="EL1162" s="46"/>
      <c r="EM1162" s="46"/>
      <c r="EN1162" s="46"/>
      <c r="EO1162" s="46"/>
      <c r="EP1162" s="46"/>
      <c r="EQ1162" s="46"/>
      <c r="ER1162" s="46"/>
      <c r="ES1162" s="46"/>
      <c r="ET1162" s="46"/>
      <c r="EU1162" s="46"/>
      <c r="EV1162" s="46"/>
      <c r="EW1162" s="46"/>
      <c r="EX1162" s="46"/>
      <c r="EY1162" s="46"/>
      <c r="EZ1162" s="46"/>
      <c r="FA1162" s="46"/>
      <c r="FB1162" s="46"/>
      <c r="FC1162" s="46"/>
      <c r="FD1162" s="46"/>
      <c r="FE1162" s="46"/>
      <c r="FF1162" s="46"/>
      <c r="FG1162" s="46"/>
      <c r="FH1162" s="46"/>
      <c r="FI1162" s="46"/>
      <c r="FJ1162" s="46"/>
      <c r="FK1162" s="46"/>
      <c r="FL1162" s="46"/>
      <c r="FM1162" s="46"/>
      <c r="FN1162" s="46"/>
      <c r="FO1162" s="46"/>
      <c r="FP1162" s="46"/>
      <c r="FQ1162" s="46"/>
      <c r="FR1162" s="46"/>
      <c r="FS1162" s="46"/>
      <c r="FT1162" s="46"/>
      <c r="FU1162" s="46"/>
      <c r="FV1162" s="46"/>
      <c r="FW1162" s="46"/>
      <c r="FX1162" s="46"/>
      <c r="FY1162" s="46"/>
      <c r="FZ1162" s="46"/>
      <c r="GA1162" s="46"/>
      <c r="GB1162" s="46"/>
      <c r="GC1162" s="46"/>
      <c r="GD1162" s="46"/>
      <c r="GE1162" s="46"/>
      <c r="GF1162" s="46"/>
      <c r="GG1162" s="46"/>
      <c r="GH1162" s="46"/>
      <c r="GI1162" s="46"/>
      <c r="GJ1162" s="46"/>
      <c r="GK1162" s="46"/>
      <c r="GL1162" s="46"/>
      <c r="GM1162" s="46"/>
      <c r="GN1162" s="46"/>
      <c r="GO1162" s="46"/>
      <c r="GP1162" s="46"/>
      <c r="GQ1162" s="46"/>
      <c r="GR1162" s="46"/>
      <c r="GS1162" s="46"/>
      <c r="GT1162" s="46"/>
      <c r="GU1162" s="46"/>
      <c r="GV1162" s="46"/>
      <c r="GW1162" s="46"/>
      <c r="GX1162" s="46"/>
      <c r="GY1162" s="46"/>
      <c r="GZ1162" s="46"/>
      <c r="HA1162" s="46"/>
      <c r="HB1162" s="46"/>
      <c r="HC1162" s="46"/>
      <c r="HD1162" s="46"/>
      <c r="HE1162" s="46"/>
      <c r="HF1162" s="46"/>
      <c r="HG1162" s="46"/>
      <c r="HH1162" s="46"/>
      <c r="HI1162" s="46"/>
      <c r="HJ1162" s="46"/>
      <c r="HK1162" s="46"/>
      <c r="HL1162" s="46"/>
      <c r="HM1162" s="46"/>
      <c r="HN1162" s="46"/>
      <c r="HO1162" s="46"/>
      <c r="HP1162" s="46"/>
      <c r="HQ1162" s="46"/>
      <c r="HR1162" s="46"/>
      <c r="HS1162" s="46"/>
      <c r="HT1162" s="46"/>
      <c r="HU1162" s="46"/>
      <c r="HV1162" s="46"/>
      <c r="HW1162" s="46"/>
      <c r="HX1162" s="46"/>
      <c r="HY1162" s="46"/>
      <c r="HZ1162" s="46"/>
      <c r="IA1162" s="46"/>
      <c r="IB1162" s="46"/>
      <c r="IC1162" s="46"/>
      <c r="ID1162" s="46"/>
      <c r="IE1162" s="46"/>
      <c r="IF1162" s="46"/>
      <c r="IG1162" s="46"/>
      <c r="IH1162" s="46"/>
      <c r="II1162" s="46"/>
      <c r="IJ1162" s="46"/>
      <c r="IK1162" s="46"/>
      <c r="IL1162" s="46"/>
      <c r="IM1162" s="46"/>
      <c r="IN1162" s="46"/>
      <c r="IO1162" s="46"/>
      <c r="IP1162" s="46"/>
      <c r="IQ1162" s="46"/>
      <c r="IR1162" s="46"/>
      <c r="IS1162" s="46"/>
      <c r="IT1162" s="46"/>
      <c r="IU1162" s="46"/>
      <c r="IV1162" s="46"/>
      <c r="IW1162" s="46"/>
      <c r="IX1162" s="46"/>
      <c r="IY1162" s="46"/>
      <c r="IZ1162" s="46"/>
      <c r="JA1162" s="46"/>
      <c r="JB1162" s="46"/>
      <c r="JC1162" s="46"/>
      <c r="JD1162" s="46"/>
      <c r="JE1162" s="46"/>
    </row>
    <row r="1163" spans="1:265" s="7" customFormat="1" ht="15" customHeight="1" thickBot="1" x14ac:dyDescent="0.25">
      <c r="A1163" s="790"/>
      <c r="B1163" s="629" t="s">
        <v>252</v>
      </c>
      <c r="C1163" s="89"/>
      <c r="D1163" s="866" t="s">
        <v>253</v>
      </c>
      <c r="E1163" s="905"/>
      <c r="F1163" s="437"/>
      <c r="G1163" s="438"/>
      <c r="H1163" s="180" t="s">
        <v>23</v>
      </c>
      <c r="I1163" s="180" t="s">
        <v>107</v>
      </c>
      <c r="J1163" s="180"/>
      <c r="K1163" s="216" t="s">
        <v>306</v>
      </c>
      <c r="L1163" s="216" t="s">
        <v>97</v>
      </c>
      <c r="M1163" s="518">
        <v>5</v>
      </c>
      <c r="N1163" s="518" t="s">
        <v>98</v>
      </c>
      <c r="O1163" s="216" t="s">
        <v>344</v>
      </c>
      <c r="P1163" s="2159">
        <f t="shared" si="101"/>
        <v>3</v>
      </c>
      <c r="Q1163" s="288">
        <v>3</v>
      </c>
      <c r="R1163" s="289"/>
      <c r="S1163" s="289"/>
      <c r="T1163" s="289"/>
      <c r="U1163" s="289"/>
      <c r="V1163" s="289"/>
      <c r="W1163" s="290"/>
      <c r="X1163" s="154"/>
      <c r="Y1163" s="154"/>
      <c r="Z1163" s="63"/>
      <c r="AA1163" s="46"/>
      <c r="AB1163" s="46"/>
      <c r="AC1163" s="46" t="str">
        <f t="shared" si="100"/>
        <v/>
      </c>
      <c r="AD1163" s="46"/>
      <c r="AE1163" s="46"/>
      <c r="AF1163" s="2111">
        <f t="shared" si="102"/>
        <v>3</v>
      </c>
      <c r="AG1163" s="2111">
        <f t="shared" si="103"/>
        <v>0</v>
      </c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  <c r="BP1163" s="46"/>
      <c r="BQ1163" s="46"/>
      <c r="BR1163" s="46"/>
      <c r="BS1163" s="46"/>
      <c r="BT1163" s="46"/>
      <c r="BU1163" s="46"/>
      <c r="BV1163" s="46"/>
      <c r="BW1163" s="46"/>
      <c r="BX1163" s="46"/>
      <c r="BY1163" s="46"/>
      <c r="BZ1163" s="46"/>
      <c r="CA1163" s="46"/>
      <c r="CB1163" s="46"/>
      <c r="CC1163" s="46"/>
      <c r="CD1163" s="46"/>
      <c r="CE1163" s="46"/>
      <c r="CF1163" s="46"/>
      <c r="CG1163" s="46"/>
      <c r="CH1163" s="46"/>
      <c r="CI1163" s="46"/>
      <c r="CJ1163" s="46"/>
      <c r="CK1163" s="46"/>
      <c r="CL1163" s="46"/>
      <c r="CM1163" s="46"/>
      <c r="CN1163" s="46"/>
      <c r="CO1163" s="46"/>
      <c r="CP1163" s="46"/>
      <c r="CQ1163" s="46"/>
      <c r="CR1163" s="46"/>
      <c r="CS1163" s="46"/>
      <c r="CT1163" s="46"/>
      <c r="CU1163" s="46"/>
      <c r="CV1163" s="46"/>
      <c r="CW1163" s="46"/>
      <c r="CX1163" s="46"/>
      <c r="CY1163" s="46"/>
      <c r="CZ1163" s="46"/>
      <c r="DA1163" s="46"/>
      <c r="DB1163" s="46"/>
      <c r="DC1163" s="46"/>
      <c r="DD1163" s="46"/>
      <c r="DE1163" s="46"/>
      <c r="DF1163" s="46"/>
      <c r="DG1163" s="46"/>
      <c r="DH1163" s="46"/>
      <c r="DI1163" s="46"/>
      <c r="DJ1163" s="46"/>
      <c r="DK1163" s="46"/>
      <c r="DL1163" s="46"/>
      <c r="DM1163" s="46"/>
      <c r="DN1163" s="46"/>
      <c r="DO1163" s="46"/>
      <c r="DP1163" s="46"/>
      <c r="DQ1163" s="46"/>
      <c r="DR1163" s="46"/>
      <c r="DS1163" s="46"/>
      <c r="DT1163" s="46"/>
      <c r="DU1163" s="46"/>
      <c r="DV1163" s="46"/>
      <c r="DW1163" s="46"/>
      <c r="DX1163" s="46"/>
      <c r="DY1163" s="46"/>
      <c r="DZ1163" s="46"/>
      <c r="EA1163" s="46"/>
      <c r="EB1163" s="46"/>
      <c r="EC1163" s="46"/>
      <c r="ED1163" s="46"/>
      <c r="EE1163" s="46"/>
      <c r="EF1163" s="46"/>
      <c r="EG1163" s="46"/>
      <c r="EH1163" s="46"/>
      <c r="EI1163" s="46"/>
      <c r="EJ1163" s="46"/>
      <c r="EK1163" s="46"/>
      <c r="EL1163" s="46"/>
      <c r="EM1163" s="46"/>
      <c r="EN1163" s="46"/>
      <c r="EO1163" s="46"/>
      <c r="EP1163" s="46"/>
      <c r="EQ1163" s="46"/>
      <c r="ER1163" s="46"/>
      <c r="ES1163" s="46"/>
      <c r="ET1163" s="46"/>
      <c r="EU1163" s="46"/>
      <c r="EV1163" s="46"/>
      <c r="EW1163" s="46"/>
      <c r="EX1163" s="46"/>
      <c r="EY1163" s="46"/>
      <c r="EZ1163" s="46"/>
      <c r="FA1163" s="46"/>
      <c r="FB1163" s="46"/>
      <c r="FC1163" s="46"/>
      <c r="FD1163" s="46"/>
      <c r="FE1163" s="46"/>
      <c r="FF1163" s="46"/>
      <c r="FG1163" s="46"/>
      <c r="FH1163" s="46"/>
      <c r="FI1163" s="46"/>
      <c r="FJ1163" s="46"/>
      <c r="FK1163" s="46"/>
      <c r="FL1163" s="46"/>
      <c r="FM1163" s="46"/>
      <c r="FN1163" s="46"/>
      <c r="FO1163" s="46"/>
      <c r="FP1163" s="46"/>
      <c r="FQ1163" s="46"/>
      <c r="FR1163" s="46"/>
      <c r="FS1163" s="46"/>
      <c r="FT1163" s="46"/>
      <c r="FU1163" s="46"/>
      <c r="FV1163" s="46"/>
      <c r="FW1163" s="46"/>
      <c r="FX1163" s="46"/>
      <c r="FY1163" s="46"/>
      <c r="FZ1163" s="46"/>
      <c r="GA1163" s="46"/>
      <c r="GB1163" s="46"/>
      <c r="GC1163" s="46"/>
      <c r="GD1163" s="46"/>
      <c r="GE1163" s="46"/>
      <c r="GF1163" s="46"/>
      <c r="GG1163" s="46"/>
      <c r="GH1163" s="46"/>
      <c r="GI1163" s="46"/>
      <c r="GJ1163" s="46"/>
      <c r="GK1163" s="46"/>
      <c r="GL1163" s="46"/>
      <c r="GM1163" s="46"/>
      <c r="GN1163" s="46"/>
      <c r="GO1163" s="46"/>
      <c r="GP1163" s="46"/>
      <c r="GQ1163" s="46"/>
      <c r="GR1163" s="46"/>
      <c r="GS1163" s="46"/>
      <c r="GT1163" s="46"/>
      <c r="GU1163" s="46"/>
      <c r="GV1163" s="46"/>
      <c r="GW1163" s="46"/>
      <c r="GX1163" s="46"/>
      <c r="GY1163" s="46"/>
      <c r="GZ1163" s="46"/>
      <c r="HA1163" s="46"/>
      <c r="HB1163" s="46"/>
      <c r="HC1163" s="46"/>
      <c r="HD1163" s="46"/>
      <c r="HE1163" s="46"/>
      <c r="HF1163" s="46"/>
      <c r="HG1163" s="46"/>
      <c r="HH1163" s="46"/>
      <c r="HI1163" s="46"/>
      <c r="HJ1163" s="46"/>
      <c r="HK1163" s="46"/>
      <c r="HL1163" s="46"/>
      <c r="HM1163" s="46"/>
      <c r="HN1163" s="46"/>
      <c r="HO1163" s="46"/>
      <c r="HP1163" s="46"/>
      <c r="HQ1163" s="46"/>
      <c r="HR1163" s="46"/>
      <c r="HS1163" s="46"/>
      <c r="HT1163" s="46"/>
      <c r="HU1163" s="46"/>
      <c r="HV1163" s="46"/>
      <c r="HW1163" s="46"/>
      <c r="HX1163" s="46"/>
      <c r="HY1163" s="46"/>
      <c r="HZ1163" s="46"/>
      <c r="IA1163" s="46"/>
      <c r="IB1163" s="46"/>
      <c r="IC1163" s="46"/>
      <c r="ID1163" s="46"/>
      <c r="IE1163" s="46"/>
      <c r="IF1163" s="46"/>
      <c r="IG1163" s="46"/>
      <c r="IH1163" s="46"/>
      <c r="II1163" s="46"/>
      <c r="IJ1163" s="46"/>
      <c r="IK1163" s="46"/>
      <c r="IL1163" s="46"/>
      <c r="IM1163" s="46"/>
      <c r="IN1163" s="46"/>
      <c r="IO1163" s="46"/>
      <c r="IP1163" s="46"/>
      <c r="IQ1163" s="46"/>
      <c r="IR1163" s="46"/>
      <c r="IS1163" s="46"/>
      <c r="IT1163" s="46"/>
      <c r="IU1163" s="46"/>
      <c r="IV1163" s="46"/>
      <c r="IW1163" s="46"/>
      <c r="IX1163" s="46"/>
      <c r="IY1163" s="46"/>
      <c r="IZ1163" s="46"/>
      <c r="JA1163" s="46"/>
      <c r="JB1163" s="46"/>
      <c r="JC1163" s="46"/>
      <c r="JD1163" s="46"/>
      <c r="JE1163" s="46"/>
    </row>
    <row r="1164" spans="1:265" s="7" customFormat="1" ht="15" customHeight="1" thickBot="1" x14ac:dyDescent="0.25">
      <c r="A1164" s="790"/>
      <c r="B1164" s="629" t="s">
        <v>252</v>
      </c>
      <c r="C1164" s="89"/>
      <c r="D1164" s="866" t="s">
        <v>253</v>
      </c>
      <c r="E1164" s="905"/>
      <c r="F1164" s="437"/>
      <c r="G1164" s="438"/>
      <c r="H1164" s="180" t="s">
        <v>23</v>
      </c>
      <c r="I1164" s="180" t="s">
        <v>107</v>
      </c>
      <c r="J1164" s="180"/>
      <c r="K1164" s="216" t="s">
        <v>324</v>
      </c>
      <c r="L1164" s="216" t="s">
        <v>97</v>
      </c>
      <c r="M1164" s="518">
        <v>7</v>
      </c>
      <c r="N1164" s="518" t="s">
        <v>24</v>
      </c>
      <c r="O1164" s="216" t="s">
        <v>348</v>
      </c>
      <c r="P1164" s="2159">
        <f t="shared" si="101"/>
        <v>3</v>
      </c>
      <c r="Q1164" s="288">
        <v>3</v>
      </c>
      <c r="R1164" s="289"/>
      <c r="S1164" s="289"/>
      <c r="T1164" s="289"/>
      <c r="U1164" s="289"/>
      <c r="V1164" s="289"/>
      <c r="W1164" s="290"/>
      <c r="X1164" s="154"/>
      <c r="Y1164" s="154"/>
      <c r="Z1164" s="63"/>
      <c r="AA1164" s="46"/>
      <c r="AB1164" s="46"/>
      <c r="AC1164" s="46" t="str">
        <f t="shared" si="100"/>
        <v/>
      </c>
      <c r="AD1164" s="46"/>
      <c r="AE1164" s="46"/>
      <c r="AF1164" s="2111">
        <f t="shared" si="102"/>
        <v>3</v>
      </c>
      <c r="AG1164" s="2111">
        <f t="shared" si="103"/>
        <v>0</v>
      </c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  <c r="BP1164" s="46"/>
      <c r="BQ1164" s="46"/>
      <c r="BR1164" s="46"/>
      <c r="BS1164" s="46"/>
      <c r="BT1164" s="46"/>
      <c r="BU1164" s="46"/>
      <c r="BV1164" s="46"/>
      <c r="BW1164" s="46"/>
      <c r="BX1164" s="46"/>
      <c r="BY1164" s="46"/>
      <c r="BZ1164" s="46"/>
      <c r="CA1164" s="46"/>
      <c r="CB1164" s="46"/>
      <c r="CC1164" s="46"/>
      <c r="CD1164" s="46"/>
      <c r="CE1164" s="46"/>
      <c r="CF1164" s="46"/>
      <c r="CG1164" s="46"/>
      <c r="CH1164" s="46"/>
      <c r="CI1164" s="46"/>
      <c r="CJ1164" s="46"/>
      <c r="CK1164" s="46"/>
      <c r="CL1164" s="46"/>
      <c r="CM1164" s="46"/>
      <c r="CN1164" s="46"/>
      <c r="CO1164" s="46"/>
      <c r="CP1164" s="46"/>
      <c r="CQ1164" s="46"/>
      <c r="CR1164" s="46"/>
      <c r="CS1164" s="46"/>
      <c r="CT1164" s="46"/>
      <c r="CU1164" s="46"/>
      <c r="CV1164" s="46"/>
      <c r="CW1164" s="46"/>
      <c r="CX1164" s="46"/>
      <c r="CY1164" s="46"/>
      <c r="CZ1164" s="46"/>
      <c r="DA1164" s="46"/>
      <c r="DB1164" s="46"/>
      <c r="DC1164" s="46"/>
      <c r="DD1164" s="46"/>
      <c r="DE1164" s="46"/>
      <c r="DF1164" s="46"/>
      <c r="DG1164" s="46"/>
      <c r="DH1164" s="46"/>
      <c r="DI1164" s="46"/>
      <c r="DJ1164" s="46"/>
      <c r="DK1164" s="46"/>
      <c r="DL1164" s="46"/>
      <c r="DM1164" s="46"/>
      <c r="DN1164" s="46"/>
      <c r="DO1164" s="46"/>
      <c r="DP1164" s="46"/>
      <c r="DQ1164" s="46"/>
      <c r="DR1164" s="46"/>
      <c r="DS1164" s="46"/>
      <c r="DT1164" s="46"/>
      <c r="DU1164" s="46"/>
      <c r="DV1164" s="46"/>
      <c r="DW1164" s="46"/>
      <c r="DX1164" s="46"/>
      <c r="DY1164" s="46"/>
      <c r="DZ1164" s="46"/>
      <c r="EA1164" s="46"/>
      <c r="EB1164" s="46"/>
      <c r="EC1164" s="46"/>
      <c r="ED1164" s="46"/>
      <c r="EE1164" s="46"/>
      <c r="EF1164" s="46"/>
      <c r="EG1164" s="46"/>
      <c r="EH1164" s="46"/>
      <c r="EI1164" s="46"/>
      <c r="EJ1164" s="46"/>
      <c r="EK1164" s="46"/>
      <c r="EL1164" s="46"/>
      <c r="EM1164" s="46"/>
      <c r="EN1164" s="46"/>
      <c r="EO1164" s="46"/>
      <c r="EP1164" s="46"/>
      <c r="EQ1164" s="46"/>
      <c r="ER1164" s="46"/>
      <c r="ES1164" s="46"/>
      <c r="ET1164" s="46"/>
      <c r="EU1164" s="46"/>
      <c r="EV1164" s="46"/>
      <c r="EW1164" s="46"/>
      <c r="EX1164" s="46"/>
      <c r="EY1164" s="46"/>
      <c r="EZ1164" s="46"/>
      <c r="FA1164" s="46"/>
      <c r="FB1164" s="46"/>
      <c r="FC1164" s="46"/>
      <c r="FD1164" s="46"/>
      <c r="FE1164" s="46"/>
      <c r="FF1164" s="46"/>
      <c r="FG1164" s="46"/>
      <c r="FH1164" s="46"/>
      <c r="FI1164" s="46"/>
      <c r="FJ1164" s="46"/>
      <c r="FK1164" s="46"/>
      <c r="FL1164" s="46"/>
      <c r="FM1164" s="46"/>
      <c r="FN1164" s="46"/>
      <c r="FO1164" s="46"/>
      <c r="FP1164" s="46"/>
      <c r="FQ1164" s="46"/>
      <c r="FR1164" s="46"/>
      <c r="FS1164" s="46"/>
      <c r="FT1164" s="46"/>
      <c r="FU1164" s="46"/>
      <c r="FV1164" s="46"/>
      <c r="FW1164" s="46"/>
      <c r="FX1164" s="46"/>
      <c r="FY1164" s="46"/>
      <c r="FZ1164" s="46"/>
      <c r="GA1164" s="46"/>
      <c r="GB1164" s="46"/>
      <c r="GC1164" s="46"/>
      <c r="GD1164" s="46"/>
      <c r="GE1164" s="46"/>
      <c r="GF1164" s="46"/>
      <c r="GG1164" s="46"/>
      <c r="GH1164" s="46"/>
      <c r="GI1164" s="46"/>
      <c r="GJ1164" s="46"/>
      <c r="GK1164" s="46"/>
      <c r="GL1164" s="46"/>
      <c r="GM1164" s="46"/>
      <c r="GN1164" s="46"/>
      <c r="GO1164" s="46"/>
      <c r="GP1164" s="46"/>
      <c r="GQ1164" s="46"/>
      <c r="GR1164" s="46"/>
      <c r="GS1164" s="46"/>
      <c r="GT1164" s="46"/>
      <c r="GU1164" s="46"/>
      <c r="GV1164" s="46"/>
      <c r="GW1164" s="46"/>
      <c r="GX1164" s="46"/>
      <c r="GY1164" s="46"/>
      <c r="GZ1164" s="46"/>
      <c r="HA1164" s="46"/>
      <c r="HB1164" s="46"/>
      <c r="HC1164" s="46"/>
      <c r="HD1164" s="46"/>
      <c r="HE1164" s="46"/>
      <c r="HF1164" s="46"/>
      <c r="HG1164" s="46"/>
      <c r="HH1164" s="46"/>
      <c r="HI1164" s="46"/>
      <c r="HJ1164" s="46"/>
      <c r="HK1164" s="46"/>
      <c r="HL1164" s="46"/>
      <c r="HM1164" s="46"/>
      <c r="HN1164" s="46"/>
      <c r="HO1164" s="46"/>
      <c r="HP1164" s="46"/>
      <c r="HQ1164" s="46"/>
      <c r="HR1164" s="46"/>
      <c r="HS1164" s="46"/>
      <c r="HT1164" s="46"/>
      <c r="HU1164" s="46"/>
      <c r="HV1164" s="46"/>
      <c r="HW1164" s="46"/>
      <c r="HX1164" s="46"/>
      <c r="HY1164" s="46"/>
      <c r="HZ1164" s="46"/>
      <c r="IA1164" s="46"/>
      <c r="IB1164" s="46"/>
      <c r="IC1164" s="46"/>
      <c r="ID1164" s="46"/>
      <c r="IE1164" s="46"/>
      <c r="IF1164" s="46"/>
      <c r="IG1164" s="46"/>
      <c r="IH1164" s="46"/>
      <c r="II1164" s="46"/>
      <c r="IJ1164" s="46"/>
      <c r="IK1164" s="46"/>
      <c r="IL1164" s="46"/>
      <c r="IM1164" s="46"/>
      <c r="IN1164" s="46"/>
      <c r="IO1164" s="46"/>
      <c r="IP1164" s="46"/>
      <c r="IQ1164" s="46"/>
      <c r="IR1164" s="46"/>
      <c r="IS1164" s="46"/>
      <c r="IT1164" s="46"/>
      <c r="IU1164" s="46"/>
      <c r="IV1164" s="46"/>
      <c r="IW1164" s="46"/>
      <c r="IX1164" s="46"/>
      <c r="IY1164" s="46"/>
      <c r="IZ1164" s="46"/>
      <c r="JA1164" s="46"/>
      <c r="JB1164" s="46"/>
      <c r="JC1164" s="46"/>
      <c r="JD1164" s="46"/>
      <c r="JE1164" s="46"/>
    </row>
    <row r="1165" spans="1:265" s="7" customFormat="1" ht="15" customHeight="1" thickBot="1" x14ac:dyDescent="0.25">
      <c r="A1165" s="790"/>
      <c r="B1165" s="629" t="s">
        <v>252</v>
      </c>
      <c r="C1165" s="89"/>
      <c r="D1165" s="866" t="s">
        <v>253</v>
      </c>
      <c r="E1165" s="905"/>
      <c r="F1165" s="437"/>
      <c r="G1165" s="438"/>
      <c r="H1165" s="180" t="s">
        <v>23</v>
      </c>
      <c r="I1165" s="180" t="s">
        <v>107</v>
      </c>
      <c r="J1165" s="1756" t="s">
        <v>1424</v>
      </c>
      <c r="K1165" s="212" t="s">
        <v>1505</v>
      </c>
      <c r="L1165" s="216"/>
      <c r="M1165" s="518"/>
      <c r="N1165" s="518"/>
      <c r="O1165" s="216"/>
      <c r="P1165" s="2159">
        <f t="shared" si="101"/>
        <v>0</v>
      </c>
      <c r="Q1165" s="288"/>
      <c r="R1165" s="289"/>
      <c r="S1165" s="289">
        <v>4</v>
      </c>
      <c r="T1165" s="289"/>
      <c r="U1165" s="289"/>
      <c r="V1165" s="289"/>
      <c r="W1165" s="290"/>
      <c r="X1165" s="154"/>
      <c r="Y1165" s="154"/>
      <c r="Z1165" s="63"/>
      <c r="AA1165" s="46"/>
      <c r="AB1165" s="46"/>
      <c r="AC1165" s="46" t="str">
        <f t="shared" si="100"/>
        <v/>
      </c>
      <c r="AD1165" s="46"/>
      <c r="AE1165" s="46"/>
      <c r="AF1165" s="2111">
        <f t="shared" si="102"/>
        <v>0</v>
      </c>
      <c r="AG1165" s="2111">
        <f t="shared" si="103"/>
        <v>4</v>
      </c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  <c r="BP1165" s="46"/>
      <c r="BQ1165" s="46"/>
      <c r="BR1165" s="46"/>
      <c r="BS1165" s="46"/>
      <c r="BT1165" s="46"/>
      <c r="BU1165" s="46"/>
      <c r="BV1165" s="46"/>
      <c r="BW1165" s="46"/>
      <c r="BX1165" s="46"/>
      <c r="BY1165" s="46"/>
      <c r="BZ1165" s="46"/>
      <c r="CA1165" s="46"/>
      <c r="CB1165" s="46"/>
      <c r="CC1165" s="46"/>
      <c r="CD1165" s="46"/>
      <c r="CE1165" s="46"/>
      <c r="CF1165" s="46"/>
      <c r="CG1165" s="46"/>
      <c r="CH1165" s="46"/>
      <c r="CI1165" s="46"/>
      <c r="CJ1165" s="46"/>
      <c r="CK1165" s="46"/>
      <c r="CL1165" s="46"/>
      <c r="CM1165" s="46"/>
      <c r="CN1165" s="46"/>
      <c r="CO1165" s="46"/>
      <c r="CP1165" s="46"/>
      <c r="CQ1165" s="46"/>
      <c r="CR1165" s="46"/>
      <c r="CS1165" s="46"/>
      <c r="CT1165" s="46"/>
      <c r="CU1165" s="46"/>
      <c r="CV1165" s="46"/>
      <c r="CW1165" s="46"/>
      <c r="CX1165" s="46"/>
      <c r="CY1165" s="46"/>
      <c r="CZ1165" s="46"/>
      <c r="DA1165" s="46"/>
      <c r="DB1165" s="46"/>
      <c r="DC1165" s="46"/>
      <c r="DD1165" s="46"/>
      <c r="DE1165" s="46"/>
      <c r="DF1165" s="46"/>
      <c r="DG1165" s="46"/>
      <c r="DH1165" s="46"/>
      <c r="DI1165" s="46"/>
      <c r="DJ1165" s="46"/>
      <c r="DK1165" s="46"/>
      <c r="DL1165" s="46"/>
      <c r="DM1165" s="46"/>
      <c r="DN1165" s="46"/>
      <c r="DO1165" s="46"/>
      <c r="DP1165" s="46"/>
      <c r="DQ1165" s="46"/>
      <c r="DR1165" s="46"/>
      <c r="DS1165" s="46"/>
      <c r="DT1165" s="46"/>
      <c r="DU1165" s="46"/>
      <c r="DV1165" s="46"/>
      <c r="DW1165" s="46"/>
      <c r="DX1165" s="46"/>
      <c r="DY1165" s="46"/>
      <c r="DZ1165" s="46"/>
      <c r="EA1165" s="46"/>
      <c r="EB1165" s="46"/>
      <c r="EC1165" s="46"/>
      <c r="ED1165" s="46"/>
      <c r="EE1165" s="46"/>
      <c r="EF1165" s="46"/>
      <c r="EG1165" s="46"/>
      <c r="EH1165" s="46"/>
      <c r="EI1165" s="46"/>
      <c r="EJ1165" s="46"/>
      <c r="EK1165" s="46"/>
      <c r="EL1165" s="46"/>
      <c r="EM1165" s="46"/>
      <c r="EN1165" s="46"/>
      <c r="EO1165" s="46"/>
      <c r="EP1165" s="46"/>
      <c r="EQ1165" s="46"/>
      <c r="ER1165" s="46"/>
      <c r="ES1165" s="46"/>
      <c r="ET1165" s="46"/>
      <c r="EU1165" s="46"/>
      <c r="EV1165" s="46"/>
      <c r="EW1165" s="46"/>
      <c r="EX1165" s="46"/>
      <c r="EY1165" s="46"/>
      <c r="EZ1165" s="46"/>
      <c r="FA1165" s="46"/>
      <c r="FB1165" s="46"/>
      <c r="FC1165" s="46"/>
      <c r="FD1165" s="46"/>
      <c r="FE1165" s="46"/>
      <c r="FF1165" s="46"/>
      <c r="FG1165" s="46"/>
      <c r="FH1165" s="46"/>
      <c r="FI1165" s="46"/>
      <c r="FJ1165" s="46"/>
      <c r="FK1165" s="46"/>
      <c r="FL1165" s="46"/>
      <c r="FM1165" s="46"/>
      <c r="FN1165" s="46"/>
      <c r="FO1165" s="46"/>
      <c r="FP1165" s="46"/>
      <c r="FQ1165" s="46"/>
      <c r="FR1165" s="46"/>
      <c r="FS1165" s="46"/>
      <c r="FT1165" s="46"/>
      <c r="FU1165" s="46"/>
      <c r="FV1165" s="46"/>
      <c r="FW1165" s="46"/>
      <c r="FX1165" s="46"/>
      <c r="FY1165" s="46"/>
      <c r="FZ1165" s="46"/>
      <c r="GA1165" s="46"/>
      <c r="GB1165" s="46"/>
      <c r="GC1165" s="46"/>
      <c r="GD1165" s="46"/>
      <c r="GE1165" s="46"/>
      <c r="GF1165" s="46"/>
      <c r="GG1165" s="46"/>
      <c r="GH1165" s="46"/>
      <c r="GI1165" s="46"/>
      <c r="GJ1165" s="46"/>
      <c r="GK1165" s="46"/>
      <c r="GL1165" s="46"/>
      <c r="GM1165" s="46"/>
      <c r="GN1165" s="46"/>
      <c r="GO1165" s="46"/>
      <c r="GP1165" s="46"/>
      <c r="GQ1165" s="46"/>
      <c r="GR1165" s="46"/>
      <c r="GS1165" s="46"/>
      <c r="GT1165" s="46"/>
      <c r="GU1165" s="46"/>
      <c r="GV1165" s="46"/>
      <c r="GW1165" s="46"/>
      <c r="GX1165" s="46"/>
      <c r="GY1165" s="46"/>
      <c r="GZ1165" s="46"/>
      <c r="HA1165" s="46"/>
      <c r="HB1165" s="46"/>
      <c r="HC1165" s="46"/>
      <c r="HD1165" s="46"/>
      <c r="HE1165" s="46"/>
      <c r="HF1165" s="46"/>
      <c r="HG1165" s="46"/>
      <c r="HH1165" s="46"/>
      <c r="HI1165" s="46"/>
      <c r="HJ1165" s="46"/>
      <c r="HK1165" s="46"/>
      <c r="HL1165" s="46"/>
      <c r="HM1165" s="46"/>
      <c r="HN1165" s="46"/>
      <c r="HO1165" s="46"/>
      <c r="HP1165" s="46"/>
      <c r="HQ1165" s="46"/>
      <c r="HR1165" s="46"/>
      <c r="HS1165" s="46"/>
      <c r="HT1165" s="46"/>
      <c r="HU1165" s="46"/>
      <c r="HV1165" s="46"/>
      <c r="HW1165" s="46"/>
      <c r="HX1165" s="46"/>
      <c r="HY1165" s="46"/>
      <c r="HZ1165" s="46"/>
      <c r="IA1165" s="46"/>
      <c r="IB1165" s="46"/>
      <c r="IC1165" s="46"/>
      <c r="ID1165" s="46"/>
      <c r="IE1165" s="46"/>
      <c r="IF1165" s="46"/>
      <c r="IG1165" s="46"/>
      <c r="IH1165" s="46"/>
      <c r="II1165" s="46"/>
      <c r="IJ1165" s="46"/>
      <c r="IK1165" s="46"/>
      <c r="IL1165" s="46"/>
      <c r="IM1165" s="46"/>
      <c r="IN1165" s="46"/>
      <c r="IO1165" s="46"/>
      <c r="IP1165" s="46"/>
      <c r="IQ1165" s="46"/>
      <c r="IR1165" s="46"/>
      <c r="IS1165" s="46"/>
      <c r="IT1165" s="46"/>
      <c r="IU1165" s="46"/>
      <c r="IV1165" s="46"/>
      <c r="IW1165" s="46"/>
      <c r="IX1165" s="46"/>
      <c r="IY1165" s="46"/>
      <c r="IZ1165" s="46"/>
      <c r="JA1165" s="46"/>
      <c r="JB1165" s="46"/>
      <c r="JC1165" s="46"/>
      <c r="JD1165" s="46"/>
      <c r="JE1165" s="46"/>
    </row>
    <row r="1166" spans="1:265" s="7" customFormat="1" ht="15" customHeight="1" thickBot="1" x14ac:dyDescent="0.25">
      <c r="A1166" s="790"/>
      <c r="B1166" s="629" t="s">
        <v>252</v>
      </c>
      <c r="C1166" s="89"/>
      <c r="D1166" s="866" t="s">
        <v>253</v>
      </c>
      <c r="E1166" s="905"/>
      <c r="F1166" s="437"/>
      <c r="G1166" s="438"/>
      <c r="H1166" s="180" t="s">
        <v>23</v>
      </c>
      <c r="I1166" s="180" t="s">
        <v>107</v>
      </c>
      <c r="J1166" s="1756" t="s">
        <v>1424</v>
      </c>
      <c r="K1166" s="212" t="s">
        <v>1506</v>
      </c>
      <c r="L1166" s="216"/>
      <c r="M1166" s="518"/>
      <c r="N1166" s="518"/>
      <c r="O1166" s="216"/>
      <c r="P1166" s="2159">
        <f t="shared" si="101"/>
        <v>0</v>
      </c>
      <c r="Q1166" s="288"/>
      <c r="R1166" s="289"/>
      <c r="S1166" s="289">
        <v>2</v>
      </c>
      <c r="T1166" s="289"/>
      <c r="U1166" s="289"/>
      <c r="V1166" s="289"/>
      <c r="W1166" s="290"/>
      <c r="X1166" s="154"/>
      <c r="Y1166" s="154"/>
      <c r="Z1166" s="63"/>
      <c r="AA1166" s="46"/>
      <c r="AB1166" s="46"/>
      <c r="AC1166" s="46" t="str">
        <f t="shared" si="100"/>
        <v/>
      </c>
      <c r="AD1166" s="46"/>
      <c r="AE1166" s="46"/>
      <c r="AF1166" s="2111">
        <f t="shared" si="102"/>
        <v>0</v>
      </c>
      <c r="AG1166" s="2111">
        <f t="shared" si="103"/>
        <v>2</v>
      </c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  <c r="BP1166" s="46"/>
      <c r="BQ1166" s="46"/>
      <c r="BR1166" s="46"/>
      <c r="BS1166" s="46"/>
      <c r="BT1166" s="46"/>
      <c r="BU1166" s="46"/>
      <c r="BV1166" s="46"/>
      <c r="BW1166" s="46"/>
      <c r="BX1166" s="46"/>
      <c r="BY1166" s="46"/>
      <c r="BZ1166" s="46"/>
      <c r="CA1166" s="46"/>
      <c r="CB1166" s="46"/>
      <c r="CC1166" s="46"/>
      <c r="CD1166" s="46"/>
      <c r="CE1166" s="46"/>
      <c r="CF1166" s="46"/>
      <c r="CG1166" s="46"/>
      <c r="CH1166" s="46"/>
      <c r="CI1166" s="46"/>
      <c r="CJ1166" s="46"/>
      <c r="CK1166" s="46"/>
      <c r="CL1166" s="46"/>
      <c r="CM1166" s="46"/>
      <c r="CN1166" s="46"/>
      <c r="CO1166" s="46"/>
      <c r="CP1166" s="46"/>
      <c r="CQ1166" s="46"/>
      <c r="CR1166" s="46"/>
      <c r="CS1166" s="46"/>
      <c r="CT1166" s="46"/>
      <c r="CU1166" s="46"/>
      <c r="CV1166" s="46"/>
      <c r="CW1166" s="46"/>
      <c r="CX1166" s="46"/>
      <c r="CY1166" s="46"/>
      <c r="CZ1166" s="46"/>
      <c r="DA1166" s="46"/>
      <c r="DB1166" s="46"/>
      <c r="DC1166" s="46"/>
      <c r="DD1166" s="46"/>
      <c r="DE1166" s="46"/>
      <c r="DF1166" s="46"/>
      <c r="DG1166" s="46"/>
      <c r="DH1166" s="46"/>
      <c r="DI1166" s="46"/>
      <c r="DJ1166" s="46"/>
      <c r="DK1166" s="46"/>
      <c r="DL1166" s="46"/>
      <c r="DM1166" s="46"/>
      <c r="DN1166" s="46"/>
      <c r="DO1166" s="46"/>
      <c r="DP1166" s="46"/>
      <c r="DQ1166" s="46"/>
      <c r="DR1166" s="46"/>
      <c r="DS1166" s="46"/>
      <c r="DT1166" s="46"/>
      <c r="DU1166" s="46"/>
      <c r="DV1166" s="46"/>
      <c r="DW1166" s="46"/>
      <c r="DX1166" s="46"/>
      <c r="DY1166" s="46"/>
      <c r="DZ1166" s="46"/>
      <c r="EA1166" s="46"/>
      <c r="EB1166" s="46"/>
      <c r="EC1166" s="46"/>
      <c r="ED1166" s="46"/>
      <c r="EE1166" s="46"/>
      <c r="EF1166" s="46"/>
      <c r="EG1166" s="46"/>
      <c r="EH1166" s="46"/>
      <c r="EI1166" s="46"/>
      <c r="EJ1166" s="46"/>
      <c r="EK1166" s="46"/>
      <c r="EL1166" s="46"/>
      <c r="EM1166" s="46"/>
      <c r="EN1166" s="46"/>
      <c r="EO1166" s="46"/>
      <c r="EP1166" s="46"/>
      <c r="EQ1166" s="46"/>
      <c r="ER1166" s="46"/>
      <c r="ES1166" s="46"/>
      <c r="ET1166" s="46"/>
      <c r="EU1166" s="46"/>
      <c r="EV1166" s="46"/>
      <c r="EW1166" s="46"/>
      <c r="EX1166" s="46"/>
      <c r="EY1166" s="46"/>
      <c r="EZ1166" s="46"/>
      <c r="FA1166" s="46"/>
      <c r="FB1166" s="46"/>
      <c r="FC1166" s="46"/>
      <c r="FD1166" s="46"/>
      <c r="FE1166" s="46"/>
      <c r="FF1166" s="46"/>
      <c r="FG1166" s="46"/>
      <c r="FH1166" s="46"/>
      <c r="FI1166" s="46"/>
      <c r="FJ1166" s="46"/>
      <c r="FK1166" s="46"/>
      <c r="FL1166" s="46"/>
      <c r="FM1166" s="46"/>
      <c r="FN1166" s="46"/>
      <c r="FO1166" s="46"/>
      <c r="FP1166" s="46"/>
      <c r="FQ1166" s="46"/>
      <c r="FR1166" s="46"/>
      <c r="FS1166" s="46"/>
      <c r="FT1166" s="46"/>
      <c r="FU1166" s="46"/>
      <c r="FV1166" s="46"/>
      <c r="FW1166" s="46"/>
      <c r="FX1166" s="46"/>
      <c r="FY1166" s="46"/>
      <c r="FZ1166" s="46"/>
      <c r="GA1166" s="46"/>
      <c r="GB1166" s="46"/>
      <c r="GC1166" s="46"/>
      <c r="GD1166" s="46"/>
      <c r="GE1166" s="46"/>
      <c r="GF1166" s="46"/>
      <c r="GG1166" s="46"/>
      <c r="GH1166" s="46"/>
      <c r="GI1166" s="46"/>
      <c r="GJ1166" s="46"/>
      <c r="GK1166" s="46"/>
      <c r="GL1166" s="46"/>
      <c r="GM1166" s="46"/>
      <c r="GN1166" s="46"/>
      <c r="GO1166" s="46"/>
      <c r="GP1166" s="46"/>
      <c r="GQ1166" s="46"/>
      <c r="GR1166" s="46"/>
      <c r="GS1166" s="46"/>
      <c r="GT1166" s="46"/>
      <c r="GU1166" s="46"/>
      <c r="GV1166" s="46"/>
      <c r="GW1166" s="46"/>
      <c r="GX1166" s="46"/>
      <c r="GY1166" s="46"/>
      <c r="GZ1166" s="46"/>
      <c r="HA1166" s="46"/>
      <c r="HB1166" s="46"/>
      <c r="HC1166" s="46"/>
      <c r="HD1166" s="46"/>
      <c r="HE1166" s="46"/>
      <c r="HF1166" s="46"/>
      <c r="HG1166" s="46"/>
      <c r="HH1166" s="46"/>
      <c r="HI1166" s="46"/>
      <c r="HJ1166" s="46"/>
      <c r="HK1166" s="46"/>
      <c r="HL1166" s="46"/>
      <c r="HM1166" s="46"/>
      <c r="HN1166" s="46"/>
      <c r="HO1166" s="46"/>
      <c r="HP1166" s="46"/>
      <c r="HQ1166" s="46"/>
      <c r="HR1166" s="46"/>
      <c r="HS1166" s="46"/>
      <c r="HT1166" s="46"/>
      <c r="HU1166" s="46"/>
      <c r="HV1166" s="46"/>
      <c r="HW1166" s="46"/>
      <c r="HX1166" s="46"/>
      <c r="HY1166" s="46"/>
      <c r="HZ1166" s="46"/>
      <c r="IA1166" s="46"/>
      <c r="IB1166" s="46"/>
      <c r="IC1166" s="46"/>
      <c r="ID1166" s="46"/>
      <c r="IE1166" s="46"/>
      <c r="IF1166" s="46"/>
      <c r="IG1166" s="46"/>
      <c r="IH1166" s="46"/>
      <c r="II1166" s="46"/>
      <c r="IJ1166" s="46"/>
      <c r="IK1166" s="46"/>
      <c r="IL1166" s="46"/>
      <c r="IM1166" s="46"/>
      <c r="IN1166" s="46"/>
      <c r="IO1166" s="46"/>
      <c r="IP1166" s="46"/>
      <c r="IQ1166" s="46"/>
      <c r="IR1166" s="46"/>
      <c r="IS1166" s="46"/>
      <c r="IT1166" s="46"/>
      <c r="IU1166" s="46"/>
      <c r="IV1166" s="46"/>
      <c r="IW1166" s="46"/>
      <c r="IX1166" s="46"/>
      <c r="IY1166" s="46"/>
      <c r="IZ1166" s="46"/>
      <c r="JA1166" s="46"/>
      <c r="JB1166" s="46"/>
      <c r="JC1166" s="46"/>
      <c r="JD1166" s="46"/>
      <c r="JE1166" s="46"/>
    </row>
    <row r="1167" spans="1:265" s="7" customFormat="1" ht="15" customHeight="1" thickBot="1" x14ac:dyDescent="0.25">
      <c r="A1167" s="790"/>
      <c r="B1167" s="629" t="s">
        <v>252</v>
      </c>
      <c r="C1167" s="89"/>
      <c r="D1167" s="866" t="s">
        <v>253</v>
      </c>
      <c r="E1167" s="905"/>
      <c r="F1167" s="437"/>
      <c r="G1167" s="438"/>
      <c r="H1167" s="180" t="s">
        <v>23</v>
      </c>
      <c r="I1167" s="180" t="s">
        <v>107</v>
      </c>
      <c r="J1167" s="1787" t="s">
        <v>1425</v>
      </c>
      <c r="K1167" s="216" t="s">
        <v>1737</v>
      </c>
      <c r="L1167" s="216"/>
      <c r="M1167" s="518"/>
      <c r="N1167" s="518"/>
      <c r="O1167" s="216"/>
      <c r="P1167" s="2159">
        <f t="shared" si="101"/>
        <v>0</v>
      </c>
      <c r="Q1167" s="288"/>
      <c r="R1167" s="289"/>
      <c r="S1167" s="289"/>
      <c r="T1167" s="289">
        <v>4</v>
      </c>
      <c r="U1167" s="289"/>
      <c r="V1167" s="289"/>
      <c r="W1167" s="290"/>
      <c r="X1167" s="154"/>
      <c r="Y1167" s="154"/>
      <c r="Z1167" s="63"/>
      <c r="AA1167" s="46"/>
      <c r="AB1167" s="46"/>
      <c r="AC1167" s="46" t="str">
        <f t="shared" si="100"/>
        <v/>
      </c>
      <c r="AD1167" s="46"/>
      <c r="AE1167" s="46"/>
      <c r="AF1167" s="2111">
        <f t="shared" si="102"/>
        <v>0</v>
      </c>
      <c r="AG1167" s="2111">
        <f t="shared" si="103"/>
        <v>0</v>
      </c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  <c r="BP1167" s="46"/>
      <c r="BQ1167" s="46"/>
      <c r="BR1167" s="46"/>
      <c r="BS1167" s="46"/>
      <c r="BT1167" s="46"/>
      <c r="BU1167" s="46"/>
      <c r="BV1167" s="46"/>
      <c r="BW1167" s="46"/>
      <c r="BX1167" s="46"/>
      <c r="BY1167" s="46"/>
      <c r="BZ1167" s="46"/>
      <c r="CA1167" s="46"/>
      <c r="CB1167" s="46"/>
      <c r="CC1167" s="46"/>
      <c r="CD1167" s="46"/>
      <c r="CE1167" s="46"/>
      <c r="CF1167" s="46"/>
      <c r="CG1167" s="46"/>
      <c r="CH1167" s="46"/>
      <c r="CI1167" s="46"/>
      <c r="CJ1167" s="46"/>
      <c r="CK1167" s="46"/>
      <c r="CL1167" s="46"/>
      <c r="CM1167" s="46"/>
      <c r="CN1167" s="46"/>
      <c r="CO1167" s="46"/>
      <c r="CP1167" s="46"/>
      <c r="CQ1167" s="46"/>
      <c r="CR1167" s="46"/>
      <c r="CS1167" s="46"/>
      <c r="CT1167" s="46"/>
      <c r="CU1167" s="46"/>
      <c r="CV1167" s="46"/>
      <c r="CW1167" s="46"/>
      <c r="CX1167" s="46"/>
      <c r="CY1167" s="46"/>
      <c r="CZ1167" s="46"/>
      <c r="DA1167" s="46"/>
      <c r="DB1167" s="46"/>
      <c r="DC1167" s="46"/>
      <c r="DD1167" s="46"/>
      <c r="DE1167" s="46"/>
      <c r="DF1167" s="46"/>
      <c r="DG1167" s="46"/>
      <c r="DH1167" s="46"/>
      <c r="DI1167" s="46"/>
      <c r="DJ1167" s="46"/>
      <c r="DK1167" s="46"/>
      <c r="DL1167" s="46"/>
      <c r="DM1167" s="46"/>
      <c r="DN1167" s="46"/>
      <c r="DO1167" s="46"/>
      <c r="DP1167" s="46"/>
      <c r="DQ1167" s="46"/>
      <c r="DR1167" s="46"/>
      <c r="DS1167" s="46"/>
      <c r="DT1167" s="46"/>
      <c r="DU1167" s="46"/>
      <c r="DV1167" s="46"/>
      <c r="DW1167" s="46"/>
      <c r="DX1167" s="46"/>
      <c r="DY1167" s="46"/>
      <c r="DZ1167" s="46"/>
      <c r="EA1167" s="46"/>
      <c r="EB1167" s="46"/>
      <c r="EC1167" s="46"/>
      <c r="ED1167" s="46"/>
      <c r="EE1167" s="46"/>
      <c r="EF1167" s="46"/>
      <c r="EG1167" s="46"/>
      <c r="EH1167" s="46"/>
      <c r="EI1167" s="46"/>
      <c r="EJ1167" s="46"/>
      <c r="EK1167" s="46"/>
      <c r="EL1167" s="46"/>
      <c r="EM1167" s="46"/>
      <c r="EN1167" s="46"/>
      <c r="EO1167" s="46"/>
      <c r="EP1167" s="46"/>
      <c r="EQ1167" s="46"/>
      <c r="ER1167" s="46"/>
      <c r="ES1167" s="46"/>
      <c r="ET1167" s="46"/>
      <c r="EU1167" s="46"/>
      <c r="EV1167" s="46"/>
      <c r="EW1167" s="46"/>
      <c r="EX1167" s="46"/>
      <c r="EY1167" s="46"/>
      <c r="EZ1167" s="46"/>
      <c r="FA1167" s="46"/>
      <c r="FB1167" s="46"/>
      <c r="FC1167" s="46"/>
      <c r="FD1167" s="46"/>
      <c r="FE1167" s="46"/>
      <c r="FF1167" s="46"/>
      <c r="FG1167" s="46"/>
      <c r="FH1167" s="46"/>
      <c r="FI1167" s="46"/>
      <c r="FJ1167" s="46"/>
      <c r="FK1167" s="46"/>
      <c r="FL1167" s="46"/>
      <c r="FM1167" s="46"/>
      <c r="FN1167" s="46"/>
      <c r="FO1167" s="46"/>
      <c r="FP1167" s="46"/>
      <c r="FQ1167" s="46"/>
      <c r="FR1167" s="46"/>
      <c r="FS1167" s="46"/>
      <c r="FT1167" s="46"/>
      <c r="FU1167" s="46"/>
      <c r="FV1167" s="46"/>
      <c r="FW1167" s="46"/>
      <c r="FX1167" s="46"/>
      <c r="FY1167" s="46"/>
      <c r="FZ1167" s="46"/>
      <c r="GA1167" s="46"/>
      <c r="GB1167" s="46"/>
      <c r="GC1167" s="46"/>
      <c r="GD1167" s="46"/>
      <c r="GE1167" s="46"/>
      <c r="GF1167" s="46"/>
      <c r="GG1167" s="46"/>
      <c r="GH1167" s="46"/>
      <c r="GI1167" s="46"/>
      <c r="GJ1167" s="46"/>
      <c r="GK1167" s="46"/>
      <c r="GL1167" s="46"/>
      <c r="GM1167" s="46"/>
      <c r="GN1167" s="46"/>
      <c r="GO1167" s="46"/>
      <c r="GP1167" s="46"/>
      <c r="GQ1167" s="46"/>
      <c r="GR1167" s="46"/>
      <c r="GS1167" s="46"/>
      <c r="GT1167" s="46"/>
      <c r="GU1167" s="46"/>
      <c r="GV1167" s="46"/>
      <c r="GW1167" s="46"/>
      <c r="GX1167" s="46"/>
      <c r="GY1167" s="46"/>
      <c r="GZ1167" s="46"/>
      <c r="HA1167" s="46"/>
      <c r="HB1167" s="46"/>
      <c r="HC1167" s="46"/>
      <c r="HD1167" s="46"/>
      <c r="HE1167" s="46"/>
      <c r="HF1167" s="46"/>
      <c r="HG1167" s="46"/>
      <c r="HH1167" s="46"/>
      <c r="HI1167" s="46"/>
      <c r="HJ1167" s="46"/>
      <c r="HK1167" s="46"/>
      <c r="HL1167" s="46"/>
      <c r="HM1167" s="46"/>
      <c r="HN1167" s="46"/>
      <c r="HO1167" s="46"/>
      <c r="HP1167" s="46"/>
      <c r="HQ1167" s="46"/>
      <c r="HR1167" s="46"/>
      <c r="HS1167" s="46"/>
      <c r="HT1167" s="46"/>
      <c r="HU1167" s="46"/>
      <c r="HV1167" s="46"/>
      <c r="HW1167" s="46"/>
      <c r="HX1167" s="46"/>
      <c r="HY1167" s="46"/>
      <c r="HZ1167" s="46"/>
      <c r="IA1167" s="46"/>
      <c r="IB1167" s="46"/>
      <c r="IC1167" s="46"/>
      <c r="ID1167" s="46"/>
      <c r="IE1167" s="46"/>
      <c r="IF1167" s="46"/>
      <c r="IG1167" s="46"/>
      <c r="IH1167" s="46"/>
      <c r="II1167" s="46"/>
      <c r="IJ1167" s="46"/>
      <c r="IK1167" s="46"/>
      <c r="IL1167" s="46"/>
      <c r="IM1167" s="46"/>
      <c r="IN1167" s="46"/>
      <c r="IO1167" s="46"/>
      <c r="IP1167" s="46"/>
      <c r="IQ1167" s="46"/>
      <c r="IR1167" s="46"/>
      <c r="IS1167" s="46"/>
      <c r="IT1167" s="46"/>
      <c r="IU1167" s="46"/>
      <c r="IV1167" s="46"/>
      <c r="IW1167" s="46"/>
      <c r="IX1167" s="46"/>
      <c r="IY1167" s="46"/>
      <c r="IZ1167" s="46"/>
      <c r="JA1167" s="46"/>
      <c r="JB1167" s="46"/>
      <c r="JC1167" s="46"/>
      <c r="JD1167" s="46"/>
      <c r="JE1167" s="46"/>
    </row>
    <row r="1168" spans="1:265" s="788" customFormat="1" ht="15" customHeight="1" thickBot="1" x14ac:dyDescent="0.25">
      <c r="A1168" s="790"/>
      <c r="B1168" s="629" t="s">
        <v>252</v>
      </c>
      <c r="C1168" s="89"/>
      <c r="D1168" s="866" t="s">
        <v>253</v>
      </c>
      <c r="E1168" s="905"/>
      <c r="F1168" s="437"/>
      <c r="G1168" s="438"/>
      <c r="H1168" s="180" t="s">
        <v>23</v>
      </c>
      <c r="I1168" s="180" t="s">
        <v>107</v>
      </c>
      <c r="J1168" s="1756" t="s">
        <v>1424</v>
      </c>
      <c r="K1168" s="225" t="s">
        <v>1558</v>
      </c>
      <c r="L1168" s="216"/>
      <c r="M1168" s="518"/>
      <c r="N1168" s="518"/>
      <c r="O1168" s="216"/>
      <c r="P1168" s="2159">
        <f t="shared" si="101"/>
        <v>0</v>
      </c>
      <c r="Q1168" s="288"/>
      <c r="R1168" s="289"/>
      <c r="S1168" s="289"/>
      <c r="T1168" s="289"/>
      <c r="U1168" s="289"/>
      <c r="V1168" s="289"/>
      <c r="W1168" s="290">
        <v>4</v>
      </c>
      <c r="X1168" s="154"/>
      <c r="Y1168" s="154"/>
      <c r="Z1168" s="63"/>
      <c r="AA1168" s="789"/>
      <c r="AB1168" s="789"/>
      <c r="AC1168" s="789" t="str">
        <f t="shared" si="100"/>
        <v/>
      </c>
      <c r="AD1168" s="789"/>
      <c r="AE1168" s="789"/>
      <c r="AF1168" s="2111">
        <f t="shared" si="102"/>
        <v>0</v>
      </c>
      <c r="AG1168" s="2111">
        <f t="shared" si="103"/>
        <v>4</v>
      </c>
      <c r="AH1168" s="789"/>
      <c r="AI1168" s="789"/>
      <c r="AJ1168" s="789"/>
      <c r="AK1168" s="789"/>
      <c r="AL1168" s="789"/>
      <c r="AM1168" s="789"/>
      <c r="AN1168" s="789"/>
      <c r="AO1168" s="789"/>
      <c r="AP1168" s="789"/>
      <c r="AQ1168" s="789"/>
      <c r="AR1168" s="789"/>
      <c r="AS1168" s="789"/>
      <c r="AT1168" s="789"/>
      <c r="AU1168" s="789"/>
      <c r="AV1168" s="789"/>
      <c r="AW1168" s="789"/>
      <c r="AX1168" s="789"/>
      <c r="AY1168" s="789"/>
      <c r="AZ1168" s="789"/>
      <c r="BA1168" s="789"/>
      <c r="BB1168" s="789"/>
      <c r="BC1168" s="789"/>
      <c r="BD1168" s="789"/>
      <c r="BE1168" s="789"/>
      <c r="BF1168" s="789"/>
      <c r="BG1168" s="789"/>
      <c r="BH1168" s="789"/>
      <c r="BI1168" s="789"/>
      <c r="BJ1168" s="789"/>
      <c r="BK1168" s="789"/>
      <c r="BL1168" s="789"/>
      <c r="BM1168" s="789"/>
      <c r="BN1168" s="789"/>
      <c r="BO1168" s="789"/>
      <c r="BP1168" s="789"/>
      <c r="BQ1168" s="789"/>
      <c r="BR1168" s="789"/>
      <c r="BS1168" s="789"/>
      <c r="BT1168" s="789"/>
      <c r="BU1168" s="789"/>
      <c r="BV1168" s="789"/>
      <c r="BW1168" s="789"/>
      <c r="BX1168" s="789"/>
      <c r="BY1168" s="789"/>
      <c r="BZ1168" s="789"/>
      <c r="CA1168" s="789"/>
      <c r="CB1168" s="789"/>
      <c r="CC1168" s="789"/>
      <c r="CD1168" s="789"/>
      <c r="CE1168" s="789"/>
      <c r="CF1168" s="789"/>
      <c r="CG1168" s="789"/>
      <c r="CH1168" s="789"/>
      <c r="CI1168" s="789"/>
      <c r="CJ1168" s="789"/>
      <c r="CK1168" s="789"/>
      <c r="CL1168" s="789"/>
      <c r="CM1168" s="789"/>
      <c r="CN1168" s="789"/>
      <c r="CO1168" s="789"/>
      <c r="CP1168" s="789"/>
      <c r="CQ1168" s="789"/>
      <c r="CR1168" s="789"/>
      <c r="CS1168" s="789"/>
      <c r="CT1168" s="789"/>
      <c r="CU1168" s="789"/>
      <c r="CV1168" s="789"/>
      <c r="CW1168" s="789"/>
      <c r="CX1168" s="789"/>
      <c r="CY1168" s="789"/>
      <c r="CZ1168" s="789"/>
      <c r="DA1168" s="789"/>
      <c r="DB1168" s="789"/>
      <c r="DC1168" s="789"/>
      <c r="DD1168" s="789"/>
      <c r="DE1168" s="789"/>
      <c r="DF1168" s="789"/>
      <c r="DG1168" s="789"/>
      <c r="DH1168" s="789"/>
      <c r="DI1168" s="789"/>
      <c r="DJ1168" s="789"/>
      <c r="DK1168" s="789"/>
      <c r="DL1168" s="789"/>
      <c r="DM1168" s="789"/>
      <c r="DN1168" s="789"/>
      <c r="DO1168" s="789"/>
      <c r="DP1168" s="789"/>
      <c r="DQ1168" s="789"/>
      <c r="DR1168" s="789"/>
      <c r="DS1168" s="789"/>
      <c r="DT1168" s="789"/>
      <c r="DU1168" s="789"/>
      <c r="DV1168" s="789"/>
      <c r="DW1168" s="789"/>
      <c r="DX1168" s="789"/>
      <c r="DY1168" s="789"/>
      <c r="DZ1168" s="789"/>
      <c r="EA1168" s="789"/>
      <c r="EB1168" s="789"/>
      <c r="EC1168" s="789"/>
      <c r="ED1168" s="789"/>
      <c r="EE1168" s="789"/>
      <c r="EF1168" s="789"/>
      <c r="EG1168" s="789"/>
      <c r="EH1168" s="789"/>
      <c r="EI1168" s="789"/>
      <c r="EJ1168" s="789"/>
      <c r="EK1168" s="789"/>
      <c r="EL1168" s="789"/>
      <c r="EM1168" s="789"/>
      <c r="EN1168" s="789"/>
      <c r="EO1168" s="789"/>
      <c r="EP1168" s="789"/>
      <c r="EQ1168" s="789"/>
      <c r="ER1168" s="789"/>
      <c r="ES1168" s="789"/>
      <c r="ET1168" s="789"/>
      <c r="EU1168" s="789"/>
      <c r="EV1168" s="789"/>
      <c r="EW1168" s="789"/>
      <c r="EX1168" s="789"/>
      <c r="EY1168" s="789"/>
      <c r="EZ1168" s="789"/>
      <c r="FA1168" s="789"/>
      <c r="FB1168" s="789"/>
      <c r="FC1168" s="789"/>
      <c r="FD1168" s="789"/>
      <c r="FE1168" s="789"/>
      <c r="FF1168" s="789"/>
      <c r="FG1168" s="789"/>
      <c r="FH1168" s="789"/>
      <c r="FI1168" s="789"/>
      <c r="FJ1168" s="789"/>
      <c r="FK1168" s="789"/>
      <c r="FL1168" s="789"/>
      <c r="FM1168" s="789"/>
      <c r="FN1168" s="789"/>
      <c r="FO1168" s="789"/>
      <c r="FP1168" s="789"/>
      <c r="FQ1168" s="789"/>
      <c r="FR1168" s="789"/>
      <c r="FS1168" s="789"/>
      <c r="FT1168" s="789"/>
      <c r="FU1168" s="789"/>
      <c r="FV1168" s="789"/>
      <c r="FW1168" s="789"/>
      <c r="FX1168" s="789"/>
      <c r="FY1168" s="789"/>
      <c r="FZ1168" s="789"/>
      <c r="GA1168" s="789"/>
      <c r="GB1168" s="789"/>
      <c r="GC1168" s="789"/>
      <c r="GD1168" s="789"/>
      <c r="GE1168" s="789"/>
      <c r="GF1168" s="789"/>
      <c r="GG1168" s="789"/>
      <c r="GH1168" s="789"/>
      <c r="GI1168" s="789"/>
      <c r="GJ1168" s="789"/>
      <c r="GK1168" s="789"/>
      <c r="GL1168" s="789"/>
      <c r="GM1168" s="789"/>
      <c r="GN1168" s="789"/>
      <c r="GO1168" s="789"/>
      <c r="GP1168" s="789"/>
      <c r="GQ1168" s="789"/>
      <c r="GR1168" s="789"/>
      <c r="GS1168" s="789"/>
      <c r="GT1168" s="789"/>
      <c r="GU1168" s="789"/>
      <c r="GV1168" s="789"/>
      <c r="GW1168" s="789"/>
      <c r="GX1168" s="789"/>
      <c r="GY1168" s="789"/>
      <c r="GZ1168" s="789"/>
      <c r="HA1168" s="789"/>
      <c r="HB1168" s="789"/>
      <c r="HC1168" s="789"/>
      <c r="HD1168" s="789"/>
      <c r="HE1168" s="789"/>
      <c r="HF1168" s="789"/>
      <c r="HG1168" s="789"/>
      <c r="HH1168" s="789"/>
      <c r="HI1168" s="789"/>
      <c r="HJ1168" s="789"/>
      <c r="HK1168" s="789"/>
      <c r="HL1168" s="789"/>
      <c r="HM1168" s="789"/>
      <c r="HN1168" s="789"/>
      <c r="HO1168" s="789"/>
      <c r="HP1168" s="789"/>
      <c r="HQ1168" s="789"/>
      <c r="HR1168" s="789"/>
      <c r="HS1168" s="789"/>
      <c r="HT1168" s="789"/>
      <c r="HU1168" s="789"/>
      <c r="HV1168" s="789"/>
      <c r="HW1168" s="789"/>
      <c r="HX1168" s="789"/>
      <c r="HY1168" s="789"/>
      <c r="HZ1168" s="789"/>
      <c r="IA1168" s="789"/>
      <c r="IB1168" s="789"/>
      <c r="IC1168" s="789"/>
      <c r="ID1168" s="789"/>
      <c r="IE1168" s="789"/>
      <c r="IF1168" s="789"/>
      <c r="IG1168" s="789"/>
      <c r="IH1168" s="789"/>
      <c r="II1168" s="789"/>
      <c r="IJ1168" s="789"/>
      <c r="IK1168" s="789"/>
      <c r="IL1168" s="789"/>
      <c r="IM1168" s="789"/>
      <c r="IN1168" s="789"/>
      <c r="IO1168" s="789"/>
      <c r="IP1168" s="789"/>
      <c r="IQ1168" s="789"/>
      <c r="IR1168" s="789"/>
      <c r="IS1168" s="789"/>
      <c r="IT1168" s="789"/>
      <c r="IU1168" s="789"/>
      <c r="IV1168" s="789"/>
      <c r="IW1168" s="789"/>
      <c r="IX1168" s="789"/>
      <c r="IY1168" s="789"/>
      <c r="IZ1168" s="789"/>
      <c r="JA1168" s="789"/>
      <c r="JB1168" s="789"/>
      <c r="JC1168" s="789"/>
      <c r="JD1168" s="789"/>
      <c r="JE1168" s="789"/>
    </row>
    <row r="1169" spans="1:265" s="7" customFormat="1" ht="15" customHeight="1" thickBot="1" x14ac:dyDescent="0.25">
      <c r="A1169" s="790"/>
      <c r="B1169" s="629" t="s">
        <v>252</v>
      </c>
      <c r="C1169" s="89"/>
      <c r="D1169" s="866" t="s">
        <v>253</v>
      </c>
      <c r="E1169" s="905"/>
      <c r="F1169" s="437"/>
      <c r="G1169" s="438"/>
      <c r="H1169" s="180" t="s">
        <v>23</v>
      </c>
      <c r="I1169" s="180" t="s">
        <v>107</v>
      </c>
      <c r="J1169" s="1757" t="s">
        <v>1424</v>
      </c>
      <c r="K1169" s="216" t="s">
        <v>1507</v>
      </c>
      <c r="L1169" s="216"/>
      <c r="M1169" s="518"/>
      <c r="N1169" s="518"/>
      <c r="O1169" s="216"/>
      <c r="P1169" s="2159">
        <f t="shared" si="101"/>
        <v>0</v>
      </c>
      <c r="Q1169" s="288"/>
      <c r="R1169" s="289"/>
      <c r="S1169" s="289"/>
      <c r="T1169" s="289"/>
      <c r="U1169" s="289"/>
      <c r="V1169" s="289"/>
      <c r="W1169" s="290">
        <v>3</v>
      </c>
      <c r="X1169" s="154"/>
      <c r="Y1169" s="154"/>
      <c r="Z1169" s="63"/>
      <c r="AA1169" s="46"/>
      <c r="AB1169" s="46"/>
      <c r="AC1169" s="46" t="str">
        <f t="shared" si="100"/>
        <v/>
      </c>
      <c r="AD1169" s="46"/>
      <c r="AE1169" s="46"/>
      <c r="AF1169" s="2111">
        <f t="shared" si="102"/>
        <v>0</v>
      </c>
      <c r="AG1169" s="2111">
        <f t="shared" si="103"/>
        <v>3</v>
      </c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  <c r="BP1169" s="46"/>
      <c r="BQ1169" s="46"/>
      <c r="BR1169" s="46"/>
      <c r="BS1169" s="46"/>
      <c r="BT1169" s="46"/>
      <c r="BU1169" s="46"/>
      <c r="BV1169" s="46"/>
      <c r="BW1169" s="46"/>
      <c r="BX1169" s="46"/>
      <c r="BY1169" s="46"/>
      <c r="BZ1169" s="46"/>
      <c r="CA1169" s="46"/>
      <c r="CB1169" s="46"/>
      <c r="CC1169" s="46"/>
      <c r="CD1169" s="46"/>
      <c r="CE1169" s="46"/>
      <c r="CF1169" s="46"/>
      <c r="CG1169" s="46"/>
      <c r="CH1169" s="46"/>
      <c r="CI1169" s="46"/>
      <c r="CJ1169" s="46"/>
      <c r="CK1169" s="46"/>
      <c r="CL1169" s="46"/>
      <c r="CM1169" s="46"/>
      <c r="CN1169" s="46"/>
      <c r="CO1169" s="46"/>
      <c r="CP1169" s="46"/>
      <c r="CQ1169" s="46"/>
      <c r="CR1169" s="46"/>
      <c r="CS1169" s="46"/>
      <c r="CT1169" s="46"/>
      <c r="CU1169" s="46"/>
      <c r="CV1169" s="46"/>
      <c r="CW1169" s="46"/>
      <c r="CX1169" s="46"/>
      <c r="CY1169" s="46"/>
      <c r="CZ1169" s="46"/>
      <c r="DA1169" s="46"/>
      <c r="DB1169" s="46"/>
      <c r="DC1169" s="46"/>
      <c r="DD1169" s="46"/>
      <c r="DE1169" s="46"/>
      <c r="DF1169" s="46"/>
      <c r="DG1169" s="46"/>
      <c r="DH1169" s="46"/>
      <c r="DI1169" s="46"/>
      <c r="DJ1169" s="46"/>
      <c r="DK1169" s="46"/>
      <c r="DL1169" s="46"/>
      <c r="DM1169" s="46"/>
      <c r="DN1169" s="46"/>
      <c r="DO1169" s="46"/>
      <c r="DP1169" s="46"/>
      <c r="DQ1169" s="46"/>
      <c r="DR1169" s="46"/>
      <c r="DS1169" s="46"/>
      <c r="DT1169" s="46"/>
      <c r="DU1169" s="46"/>
      <c r="DV1169" s="46"/>
      <c r="DW1169" s="46"/>
      <c r="DX1169" s="46"/>
      <c r="DY1169" s="46"/>
      <c r="DZ1169" s="46"/>
      <c r="EA1169" s="46"/>
      <c r="EB1169" s="46"/>
      <c r="EC1169" s="46"/>
      <c r="ED1169" s="46"/>
      <c r="EE1169" s="46"/>
      <c r="EF1169" s="46"/>
      <c r="EG1169" s="46"/>
      <c r="EH1169" s="46"/>
      <c r="EI1169" s="46"/>
      <c r="EJ1169" s="46"/>
      <c r="EK1169" s="46"/>
      <c r="EL1169" s="46"/>
      <c r="EM1169" s="46"/>
      <c r="EN1169" s="46"/>
      <c r="EO1169" s="46"/>
      <c r="EP1169" s="46"/>
      <c r="EQ1169" s="46"/>
      <c r="ER1169" s="46"/>
      <c r="ES1169" s="46"/>
      <c r="ET1169" s="46"/>
      <c r="EU1169" s="46"/>
      <c r="EV1169" s="46"/>
      <c r="EW1169" s="46"/>
      <c r="EX1169" s="46"/>
      <c r="EY1169" s="46"/>
      <c r="EZ1169" s="46"/>
      <c r="FA1169" s="46"/>
      <c r="FB1169" s="46"/>
      <c r="FC1169" s="46"/>
      <c r="FD1169" s="46"/>
      <c r="FE1169" s="46"/>
      <c r="FF1169" s="46"/>
      <c r="FG1169" s="46"/>
      <c r="FH1169" s="46"/>
      <c r="FI1169" s="46"/>
      <c r="FJ1169" s="46"/>
      <c r="FK1169" s="46"/>
      <c r="FL1169" s="46"/>
      <c r="FM1169" s="46"/>
      <c r="FN1169" s="46"/>
      <c r="FO1169" s="46"/>
      <c r="FP1169" s="46"/>
      <c r="FQ1169" s="46"/>
      <c r="FR1169" s="46"/>
      <c r="FS1169" s="46"/>
      <c r="FT1169" s="46"/>
      <c r="FU1169" s="46"/>
      <c r="FV1169" s="46"/>
      <c r="FW1169" s="46"/>
      <c r="FX1169" s="46"/>
      <c r="FY1169" s="46"/>
      <c r="FZ1169" s="46"/>
      <c r="GA1169" s="46"/>
      <c r="GB1169" s="46"/>
      <c r="GC1169" s="46"/>
      <c r="GD1169" s="46"/>
      <c r="GE1169" s="46"/>
      <c r="GF1169" s="46"/>
      <c r="GG1169" s="46"/>
      <c r="GH1169" s="46"/>
      <c r="GI1169" s="46"/>
      <c r="GJ1169" s="46"/>
      <c r="GK1169" s="46"/>
      <c r="GL1169" s="46"/>
      <c r="GM1169" s="46"/>
      <c r="GN1169" s="46"/>
      <c r="GO1169" s="46"/>
      <c r="GP1169" s="46"/>
      <c r="GQ1169" s="46"/>
      <c r="GR1169" s="46"/>
      <c r="GS1169" s="46"/>
      <c r="GT1169" s="46"/>
      <c r="GU1169" s="46"/>
      <c r="GV1169" s="46"/>
      <c r="GW1169" s="46"/>
      <c r="GX1169" s="46"/>
      <c r="GY1169" s="46"/>
      <c r="GZ1169" s="46"/>
      <c r="HA1169" s="46"/>
      <c r="HB1169" s="46"/>
      <c r="HC1169" s="46"/>
      <c r="HD1169" s="46"/>
      <c r="HE1169" s="46"/>
      <c r="HF1169" s="46"/>
      <c r="HG1169" s="46"/>
      <c r="HH1169" s="46"/>
      <c r="HI1169" s="46"/>
      <c r="HJ1169" s="46"/>
      <c r="HK1169" s="46"/>
      <c r="HL1169" s="46"/>
      <c r="HM1169" s="46"/>
      <c r="HN1169" s="46"/>
      <c r="HO1169" s="46"/>
      <c r="HP1169" s="46"/>
      <c r="HQ1169" s="46"/>
      <c r="HR1169" s="46"/>
      <c r="HS1169" s="46"/>
      <c r="HT1169" s="46"/>
      <c r="HU1169" s="46"/>
      <c r="HV1169" s="46"/>
      <c r="HW1169" s="46"/>
      <c r="HX1169" s="46"/>
      <c r="HY1169" s="46"/>
      <c r="HZ1169" s="46"/>
      <c r="IA1169" s="46"/>
      <c r="IB1169" s="46"/>
      <c r="IC1169" s="46"/>
      <c r="ID1169" s="46"/>
      <c r="IE1169" s="46"/>
      <c r="IF1169" s="46"/>
      <c r="IG1169" s="46"/>
      <c r="IH1169" s="46"/>
      <c r="II1169" s="46"/>
      <c r="IJ1169" s="46"/>
      <c r="IK1169" s="46"/>
      <c r="IL1169" s="46"/>
      <c r="IM1169" s="46"/>
      <c r="IN1169" s="46"/>
      <c r="IO1169" s="46"/>
      <c r="IP1169" s="46"/>
      <c r="IQ1169" s="46"/>
      <c r="IR1169" s="46"/>
      <c r="IS1169" s="46"/>
      <c r="IT1169" s="46"/>
      <c r="IU1169" s="46"/>
      <c r="IV1169" s="46"/>
      <c r="IW1169" s="46"/>
      <c r="IX1169" s="46"/>
      <c r="IY1169" s="46"/>
      <c r="IZ1169" s="46"/>
      <c r="JA1169" s="46"/>
      <c r="JB1169" s="46"/>
      <c r="JC1169" s="46"/>
      <c r="JD1169" s="46"/>
      <c r="JE1169" s="46"/>
    </row>
    <row r="1170" spans="1:265" s="7" customFormat="1" ht="15" customHeight="1" thickBot="1" x14ac:dyDescent="0.25">
      <c r="A1170" s="790"/>
      <c r="B1170" s="629" t="s">
        <v>252</v>
      </c>
      <c r="C1170" s="89"/>
      <c r="D1170" s="867" t="s">
        <v>253</v>
      </c>
      <c r="E1170" s="905"/>
      <c r="F1170" s="437"/>
      <c r="G1170" s="438"/>
      <c r="H1170" s="198" t="s">
        <v>23</v>
      </c>
      <c r="I1170" s="198" t="s">
        <v>107</v>
      </c>
      <c r="J1170" s="1726" t="s">
        <v>95</v>
      </c>
      <c r="K1170" s="1068" t="s">
        <v>1712</v>
      </c>
      <c r="L1170" s="217"/>
      <c r="M1170" s="519"/>
      <c r="N1170" s="519"/>
      <c r="O1170" s="217"/>
      <c r="P1170" s="2159">
        <f t="shared" si="101"/>
        <v>0</v>
      </c>
      <c r="Q1170" s="291"/>
      <c r="R1170" s="292"/>
      <c r="S1170" s="292"/>
      <c r="T1170" s="292"/>
      <c r="U1170" s="292">
        <v>4</v>
      </c>
      <c r="V1170" s="292"/>
      <c r="W1170" s="293"/>
      <c r="X1170" s="124">
        <f>SUM(Q1159:W1170)</f>
        <v>40</v>
      </c>
      <c r="Y1170" s="124">
        <f>X1170</f>
        <v>40</v>
      </c>
      <c r="Z1170" s="63"/>
      <c r="AA1170" s="46"/>
      <c r="AB1170" s="46"/>
      <c r="AC1170" s="46" t="str">
        <f t="shared" si="100"/>
        <v/>
      </c>
      <c r="AD1170" s="46"/>
      <c r="AE1170" s="46"/>
      <c r="AF1170" s="2111">
        <f t="shared" si="102"/>
        <v>0</v>
      </c>
      <c r="AG1170" s="2111">
        <f t="shared" si="103"/>
        <v>0</v>
      </c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  <c r="BP1170" s="46"/>
      <c r="BQ1170" s="46"/>
      <c r="BR1170" s="46"/>
      <c r="BS1170" s="46"/>
      <c r="BT1170" s="46"/>
      <c r="BU1170" s="46"/>
      <c r="BV1170" s="46"/>
      <c r="BW1170" s="46"/>
      <c r="BX1170" s="46"/>
      <c r="BY1170" s="46"/>
      <c r="BZ1170" s="46"/>
      <c r="CA1170" s="46"/>
      <c r="CB1170" s="46"/>
      <c r="CC1170" s="46"/>
      <c r="CD1170" s="46"/>
      <c r="CE1170" s="46"/>
      <c r="CF1170" s="46"/>
      <c r="CG1170" s="46"/>
      <c r="CH1170" s="46"/>
      <c r="CI1170" s="46"/>
      <c r="CJ1170" s="46"/>
      <c r="CK1170" s="46"/>
      <c r="CL1170" s="46"/>
      <c r="CM1170" s="46"/>
      <c r="CN1170" s="46"/>
      <c r="CO1170" s="46"/>
      <c r="CP1170" s="46"/>
      <c r="CQ1170" s="46"/>
      <c r="CR1170" s="46"/>
      <c r="CS1170" s="46"/>
      <c r="CT1170" s="46"/>
      <c r="CU1170" s="46"/>
      <c r="CV1170" s="46"/>
      <c r="CW1170" s="46"/>
      <c r="CX1170" s="46"/>
      <c r="CY1170" s="46"/>
      <c r="CZ1170" s="46"/>
      <c r="DA1170" s="46"/>
      <c r="DB1170" s="46"/>
      <c r="DC1170" s="46"/>
      <c r="DD1170" s="46"/>
      <c r="DE1170" s="46"/>
      <c r="DF1170" s="46"/>
      <c r="DG1170" s="46"/>
      <c r="DH1170" s="46"/>
      <c r="DI1170" s="46"/>
      <c r="DJ1170" s="46"/>
      <c r="DK1170" s="46"/>
      <c r="DL1170" s="46"/>
      <c r="DM1170" s="46"/>
      <c r="DN1170" s="46"/>
      <c r="DO1170" s="46"/>
      <c r="DP1170" s="46"/>
      <c r="DQ1170" s="46"/>
      <c r="DR1170" s="46"/>
      <c r="DS1170" s="46"/>
      <c r="DT1170" s="46"/>
      <c r="DU1170" s="46"/>
      <c r="DV1170" s="46"/>
      <c r="DW1170" s="46"/>
      <c r="DX1170" s="46"/>
      <c r="DY1170" s="46"/>
      <c r="DZ1170" s="46"/>
      <c r="EA1170" s="46"/>
      <c r="EB1170" s="46"/>
      <c r="EC1170" s="46"/>
      <c r="ED1170" s="46"/>
      <c r="EE1170" s="46"/>
      <c r="EF1170" s="46"/>
      <c r="EG1170" s="46"/>
      <c r="EH1170" s="46"/>
      <c r="EI1170" s="46"/>
      <c r="EJ1170" s="46"/>
      <c r="EK1170" s="46"/>
      <c r="EL1170" s="46"/>
      <c r="EM1170" s="46"/>
      <c r="EN1170" s="46"/>
      <c r="EO1170" s="46"/>
      <c r="EP1170" s="46"/>
      <c r="EQ1170" s="46"/>
      <c r="ER1170" s="46"/>
      <c r="ES1170" s="46"/>
      <c r="ET1170" s="46"/>
      <c r="EU1170" s="46"/>
      <c r="EV1170" s="46"/>
      <c r="EW1170" s="46"/>
      <c r="EX1170" s="46"/>
      <c r="EY1170" s="46"/>
      <c r="EZ1170" s="46"/>
      <c r="FA1170" s="46"/>
      <c r="FB1170" s="46"/>
      <c r="FC1170" s="46"/>
      <c r="FD1170" s="46"/>
      <c r="FE1170" s="46"/>
      <c r="FF1170" s="46"/>
      <c r="FG1170" s="46"/>
      <c r="FH1170" s="46"/>
      <c r="FI1170" s="46"/>
      <c r="FJ1170" s="46"/>
      <c r="FK1170" s="46"/>
      <c r="FL1170" s="46"/>
      <c r="FM1170" s="46"/>
      <c r="FN1170" s="46"/>
      <c r="FO1170" s="46"/>
      <c r="FP1170" s="46"/>
      <c r="FQ1170" s="46"/>
      <c r="FR1170" s="46"/>
      <c r="FS1170" s="46"/>
      <c r="FT1170" s="46"/>
      <c r="FU1170" s="46"/>
      <c r="FV1170" s="46"/>
      <c r="FW1170" s="46"/>
      <c r="FX1170" s="46"/>
      <c r="FY1170" s="46"/>
      <c r="FZ1170" s="46"/>
      <c r="GA1170" s="46"/>
      <c r="GB1170" s="46"/>
      <c r="GC1170" s="46"/>
      <c r="GD1170" s="46"/>
      <c r="GE1170" s="46"/>
      <c r="GF1170" s="46"/>
      <c r="GG1170" s="46"/>
      <c r="GH1170" s="46"/>
      <c r="GI1170" s="46"/>
      <c r="GJ1170" s="46"/>
      <c r="GK1170" s="46"/>
      <c r="GL1170" s="46"/>
      <c r="GM1170" s="46"/>
      <c r="GN1170" s="46"/>
      <c r="GO1170" s="46"/>
      <c r="GP1170" s="46"/>
      <c r="GQ1170" s="46"/>
      <c r="GR1170" s="46"/>
      <c r="GS1170" s="46"/>
      <c r="GT1170" s="46"/>
      <c r="GU1170" s="46"/>
      <c r="GV1170" s="46"/>
      <c r="GW1170" s="46"/>
      <c r="GX1170" s="46"/>
      <c r="GY1170" s="46"/>
      <c r="GZ1170" s="46"/>
      <c r="HA1170" s="46"/>
      <c r="HB1170" s="46"/>
      <c r="HC1170" s="46"/>
      <c r="HD1170" s="46"/>
      <c r="HE1170" s="46"/>
      <c r="HF1170" s="46"/>
      <c r="HG1170" s="46"/>
      <c r="HH1170" s="46"/>
      <c r="HI1170" s="46"/>
      <c r="HJ1170" s="46"/>
      <c r="HK1170" s="46"/>
      <c r="HL1170" s="46"/>
      <c r="HM1170" s="46"/>
      <c r="HN1170" s="46"/>
      <c r="HO1170" s="46"/>
      <c r="HP1170" s="46"/>
      <c r="HQ1170" s="46"/>
      <c r="HR1170" s="46"/>
      <c r="HS1170" s="46"/>
      <c r="HT1170" s="46"/>
      <c r="HU1170" s="46"/>
      <c r="HV1170" s="46"/>
      <c r="HW1170" s="46"/>
      <c r="HX1170" s="46"/>
      <c r="HY1170" s="46"/>
      <c r="HZ1170" s="46"/>
      <c r="IA1170" s="46"/>
      <c r="IB1170" s="46"/>
      <c r="IC1170" s="46"/>
      <c r="ID1170" s="46"/>
      <c r="IE1170" s="46"/>
      <c r="IF1170" s="46"/>
      <c r="IG1170" s="46"/>
      <c r="IH1170" s="46"/>
      <c r="II1170" s="46"/>
      <c r="IJ1170" s="46"/>
      <c r="IK1170" s="46"/>
      <c r="IL1170" s="46"/>
      <c r="IM1170" s="46"/>
      <c r="IN1170" s="46"/>
      <c r="IO1170" s="46"/>
      <c r="IP1170" s="46"/>
      <c r="IQ1170" s="46"/>
      <c r="IR1170" s="46"/>
      <c r="IS1170" s="46"/>
      <c r="IT1170" s="46"/>
      <c r="IU1170" s="46"/>
      <c r="IV1170" s="46"/>
      <c r="IW1170" s="46"/>
      <c r="IX1170" s="46"/>
      <c r="IY1170" s="46"/>
      <c r="IZ1170" s="46"/>
      <c r="JA1170" s="46"/>
      <c r="JB1170" s="46"/>
      <c r="JC1170" s="46"/>
      <c r="JD1170" s="46"/>
      <c r="JE1170" s="46"/>
    </row>
    <row r="1171" spans="1:265" s="7" customFormat="1" ht="15" customHeight="1" thickBot="1" x14ac:dyDescent="0.25">
      <c r="A1171" s="2042">
        <f>A1159+1</f>
        <v>125</v>
      </c>
      <c r="B1171" s="630" t="s">
        <v>893</v>
      </c>
      <c r="C1171" s="144" t="s">
        <v>35</v>
      </c>
      <c r="D1171" s="882" t="s">
        <v>894</v>
      </c>
      <c r="E1171" s="918" t="s">
        <v>87</v>
      </c>
      <c r="F1171" s="435" t="s">
        <v>593</v>
      </c>
      <c r="G1171" s="485" t="s">
        <v>895</v>
      </c>
      <c r="H1171" s="202" t="s">
        <v>351</v>
      </c>
      <c r="I1171" s="202"/>
      <c r="J1171" s="202"/>
      <c r="K1171" s="224" t="s">
        <v>1120</v>
      </c>
      <c r="L1171" s="224"/>
      <c r="M1171" s="398"/>
      <c r="N1171" s="398"/>
      <c r="O1171" s="224"/>
      <c r="P1171" s="2159">
        <f t="shared" si="101"/>
        <v>0</v>
      </c>
      <c r="Q1171" s="294"/>
      <c r="R1171" s="295"/>
      <c r="S1171" s="295"/>
      <c r="T1171" s="295"/>
      <c r="U1171" s="295"/>
      <c r="V1171" s="295"/>
      <c r="W1171" s="296"/>
      <c r="X1171" s="121"/>
      <c r="Y1171" s="145"/>
      <c r="Z1171" s="63" t="str">
        <f>C1171</f>
        <v>TC</v>
      </c>
      <c r="AA1171" s="46" t="s">
        <v>874</v>
      </c>
      <c r="AB1171" s="46" t="s">
        <v>880</v>
      </c>
      <c r="AC1171" s="46">
        <f t="shared" si="100"/>
        <v>0</v>
      </c>
      <c r="AD1171" s="46"/>
      <c r="AE1171" s="46"/>
      <c r="AF1171" s="2111">
        <f t="shared" si="102"/>
        <v>0</v>
      </c>
      <c r="AG1171" s="2111">
        <f t="shared" si="103"/>
        <v>0</v>
      </c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  <c r="BP1171" s="46"/>
      <c r="BQ1171" s="46"/>
      <c r="BR1171" s="46"/>
      <c r="BS1171" s="46"/>
      <c r="BT1171" s="46"/>
      <c r="BU1171" s="46"/>
      <c r="BV1171" s="46"/>
      <c r="BW1171" s="46"/>
      <c r="BX1171" s="46"/>
      <c r="BY1171" s="46"/>
      <c r="BZ1171" s="46"/>
      <c r="CA1171" s="46"/>
      <c r="CB1171" s="46"/>
      <c r="CC1171" s="46"/>
      <c r="CD1171" s="46"/>
      <c r="CE1171" s="46"/>
      <c r="CF1171" s="46"/>
      <c r="CG1171" s="46"/>
      <c r="CH1171" s="46"/>
      <c r="CI1171" s="46"/>
      <c r="CJ1171" s="46"/>
      <c r="CK1171" s="46"/>
      <c r="CL1171" s="46"/>
      <c r="CM1171" s="46"/>
      <c r="CN1171" s="46"/>
      <c r="CO1171" s="46"/>
      <c r="CP1171" s="46"/>
      <c r="CQ1171" s="46"/>
      <c r="CR1171" s="46"/>
      <c r="CS1171" s="46"/>
      <c r="CT1171" s="46"/>
      <c r="CU1171" s="46"/>
      <c r="CV1171" s="46"/>
      <c r="CW1171" s="46"/>
      <c r="CX1171" s="46"/>
      <c r="CY1171" s="46"/>
      <c r="CZ1171" s="46"/>
      <c r="DA1171" s="46"/>
      <c r="DB1171" s="46"/>
      <c r="DC1171" s="46"/>
      <c r="DD1171" s="46"/>
      <c r="DE1171" s="46"/>
      <c r="DF1171" s="46"/>
      <c r="DG1171" s="46"/>
      <c r="DH1171" s="46"/>
      <c r="DI1171" s="46"/>
      <c r="DJ1171" s="46"/>
      <c r="DK1171" s="46"/>
      <c r="DL1171" s="46"/>
      <c r="DM1171" s="46"/>
      <c r="DN1171" s="46"/>
      <c r="DO1171" s="46"/>
      <c r="DP1171" s="46"/>
      <c r="DQ1171" s="46"/>
      <c r="DR1171" s="46"/>
      <c r="DS1171" s="46"/>
      <c r="DT1171" s="46"/>
      <c r="DU1171" s="46"/>
      <c r="DV1171" s="46"/>
      <c r="DW1171" s="46"/>
      <c r="DX1171" s="46"/>
      <c r="DY1171" s="46"/>
      <c r="DZ1171" s="46"/>
      <c r="EA1171" s="46"/>
      <c r="EB1171" s="46"/>
      <c r="EC1171" s="46"/>
      <c r="ED1171" s="46"/>
      <c r="EE1171" s="46"/>
      <c r="EF1171" s="46"/>
      <c r="EG1171" s="46"/>
      <c r="EH1171" s="46"/>
      <c r="EI1171" s="46"/>
      <c r="EJ1171" s="46"/>
      <c r="EK1171" s="46"/>
      <c r="EL1171" s="46"/>
      <c r="EM1171" s="46"/>
      <c r="EN1171" s="46"/>
      <c r="EO1171" s="46"/>
      <c r="EP1171" s="46"/>
      <c r="EQ1171" s="46"/>
      <c r="ER1171" s="46"/>
      <c r="ES1171" s="46"/>
      <c r="ET1171" s="46"/>
      <c r="EU1171" s="46"/>
      <c r="EV1171" s="46"/>
      <c r="EW1171" s="46"/>
      <c r="EX1171" s="46"/>
      <c r="EY1171" s="46"/>
      <c r="EZ1171" s="46"/>
      <c r="FA1171" s="46"/>
      <c r="FB1171" s="46"/>
      <c r="FC1171" s="46"/>
      <c r="FD1171" s="46"/>
      <c r="FE1171" s="46"/>
      <c r="FF1171" s="46"/>
      <c r="FG1171" s="46"/>
      <c r="FH1171" s="46"/>
      <c r="FI1171" s="46"/>
      <c r="FJ1171" s="46"/>
      <c r="FK1171" s="46"/>
      <c r="FL1171" s="46"/>
      <c r="FM1171" s="46"/>
      <c r="FN1171" s="46"/>
      <c r="FO1171" s="46"/>
      <c r="FP1171" s="46"/>
      <c r="FQ1171" s="46"/>
      <c r="FR1171" s="46"/>
      <c r="FS1171" s="46"/>
      <c r="FT1171" s="46"/>
      <c r="FU1171" s="46"/>
      <c r="FV1171" s="46"/>
      <c r="FW1171" s="46"/>
      <c r="FX1171" s="46"/>
      <c r="FY1171" s="46"/>
      <c r="FZ1171" s="46"/>
      <c r="GA1171" s="46"/>
      <c r="GB1171" s="46"/>
      <c r="GC1171" s="46"/>
      <c r="GD1171" s="46"/>
      <c r="GE1171" s="46"/>
      <c r="GF1171" s="46"/>
      <c r="GG1171" s="46"/>
      <c r="GH1171" s="46"/>
      <c r="GI1171" s="46"/>
      <c r="GJ1171" s="46"/>
      <c r="GK1171" s="46"/>
      <c r="GL1171" s="46"/>
      <c r="GM1171" s="46"/>
      <c r="GN1171" s="46"/>
      <c r="GO1171" s="46"/>
      <c r="GP1171" s="46"/>
      <c r="GQ1171" s="46"/>
      <c r="GR1171" s="46"/>
      <c r="GS1171" s="46"/>
      <c r="GT1171" s="46"/>
      <c r="GU1171" s="46"/>
      <c r="GV1171" s="46"/>
      <c r="GW1171" s="46"/>
      <c r="GX1171" s="46"/>
      <c r="GY1171" s="46"/>
      <c r="GZ1171" s="46"/>
      <c r="HA1171" s="46"/>
      <c r="HB1171" s="46"/>
      <c r="HC1171" s="46"/>
      <c r="HD1171" s="46"/>
      <c r="HE1171" s="46"/>
      <c r="HF1171" s="46"/>
      <c r="HG1171" s="46"/>
      <c r="HH1171" s="46"/>
      <c r="HI1171" s="46"/>
      <c r="HJ1171" s="46"/>
      <c r="HK1171" s="46"/>
      <c r="HL1171" s="46"/>
      <c r="HM1171" s="46"/>
      <c r="HN1171" s="46"/>
      <c r="HO1171" s="46"/>
      <c r="HP1171" s="46"/>
      <c r="HQ1171" s="46"/>
      <c r="HR1171" s="46"/>
      <c r="HS1171" s="46"/>
      <c r="HT1171" s="46"/>
      <c r="HU1171" s="46"/>
      <c r="HV1171" s="46"/>
      <c r="HW1171" s="46"/>
      <c r="HX1171" s="46"/>
      <c r="HY1171" s="46"/>
      <c r="HZ1171" s="46"/>
      <c r="IA1171" s="46"/>
      <c r="IB1171" s="46"/>
      <c r="IC1171" s="46"/>
      <c r="ID1171" s="46"/>
      <c r="IE1171" s="46"/>
      <c r="IF1171" s="46"/>
      <c r="IG1171" s="46"/>
      <c r="IH1171" s="46"/>
      <c r="II1171" s="46"/>
      <c r="IJ1171" s="46"/>
      <c r="IK1171" s="46"/>
      <c r="IL1171" s="46"/>
      <c r="IM1171" s="46"/>
      <c r="IN1171" s="46"/>
      <c r="IO1171" s="46"/>
      <c r="IP1171" s="46"/>
      <c r="IQ1171" s="46"/>
      <c r="IR1171" s="46"/>
      <c r="IS1171" s="46"/>
      <c r="IT1171" s="46"/>
      <c r="IU1171" s="46"/>
      <c r="IV1171" s="46"/>
      <c r="IW1171" s="46"/>
      <c r="IX1171" s="46"/>
      <c r="IY1171" s="46"/>
      <c r="IZ1171" s="46"/>
      <c r="JA1171" s="46"/>
      <c r="JB1171" s="46"/>
      <c r="JC1171" s="46"/>
      <c r="JD1171" s="46"/>
      <c r="JE1171" s="46"/>
    </row>
    <row r="1172" spans="1:265" s="7" customFormat="1" ht="15" customHeight="1" thickBot="1" x14ac:dyDescent="0.25">
      <c r="A1172" s="131"/>
      <c r="B1172" s="92" t="s">
        <v>893</v>
      </c>
      <c r="C1172" s="146"/>
      <c r="D1172" s="886" t="s">
        <v>894</v>
      </c>
      <c r="E1172" s="921"/>
      <c r="F1172" s="439"/>
      <c r="G1172" s="486"/>
      <c r="H1172" s="203" t="s">
        <v>351</v>
      </c>
      <c r="I1172" s="203"/>
      <c r="J1172" s="203"/>
      <c r="K1172" s="226"/>
      <c r="L1172" s="226"/>
      <c r="M1172" s="524"/>
      <c r="N1172" s="524"/>
      <c r="O1172" s="226"/>
      <c r="P1172" s="2159">
        <f t="shared" si="101"/>
        <v>0</v>
      </c>
      <c r="Q1172" s="300"/>
      <c r="R1172" s="301"/>
      <c r="S1172" s="301"/>
      <c r="T1172" s="301"/>
      <c r="U1172" s="301"/>
      <c r="V1172" s="301"/>
      <c r="W1172" s="302"/>
      <c r="X1172" s="124">
        <f>SUM(Q1171:W1172)</f>
        <v>0</v>
      </c>
      <c r="Y1172" s="147">
        <f>X1172</f>
        <v>0</v>
      </c>
      <c r="Z1172" s="63"/>
      <c r="AA1172" s="46"/>
      <c r="AB1172" s="46"/>
      <c r="AC1172" s="46" t="str">
        <f t="shared" si="100"/>
        <v/>
      </c>
      <c r="AD1172" s="46"/>
      <c r="AE1172" s="46"/>
      <c r="AF1172" s="2111">
        <f t="shared" si="102"/>
        <v>0</v>
      </c>
      <c r="AG1172" s="2111">
        <f t="shared" si="103"/>
        <v>0</v>
      </c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  <c r="BP1172" s="46"/>
      <c r="BQ1172" s="46"/>
      <c r="BR1172" s="46"/>
      <c r="BS1172" s="46"/>
      <c r="BT1172" s="46"/>
      <c r="BU1172" s="46"/>
      <c r="BV1172" s="46"/>
      <c r="BW1172" s="46"/>
      <c r="BX1172" s="46"/>
      <c r="BY1172" s="46"/>
      <c r="BZ1172" s="46"/>
      <c r="CA1172" s="46"/>
      <c r="CB1172" s="46"/>
      <c r="CC1172" s="46"/>
      <c r="CD1172" s="46"/>
      <c r="CE1172" s="46"/>
      <c r="CF1172" s="46"/>
      <c r="CG1172" s="46"/>
      <c r="CH1172" s="46"/>
      <c r="CI1172" s="46"/>
      <c r="CJ1172" s="46"/>
      <c r="CK1172" s="46"/>
      <c r="CL1172" s="46"/>
      <c r="CM1172" s="46"/>
      <c r="CN1172" s="46"/>
      <c r="CO1172" s="46"/>
      <c r="CP1172" s="46"/>
      <c r="CQ1172" s="46"/>
      <c r="CR1172" s="46"/>
      <c r="CS1172" s="46"/>
      <c r="CT1172" s="46"/>
      <c r="CU1172" s="46"/>
      <c r="CV1172" s="46"/>
      <c r="CW1172" s="46"/>
      <c r="CX1172" s="46"/>
      <c r="CY1172" s="46"/>
      <c r="CZ1172" s="46"/>
      <c r="DA1172" s="46"/>
      <c r="DB1172" s="46"/>
      <c r="DC1172" s="46"/>
      <c r="DD1172" s="46"/>
      <c r="DE1172" s="46"/>
      <c r="DF1172" s="46"/>
      <c r="DG1172" s="46"/>
      <c r="DH1172" s="46"/>
      <c r="DI1172" s="46"/>
      <c r="DJ1172" s="46"/>
      <c r="DK1172" s="46"/>
      <c r="DL1172" s="46"/>
      <c r="DM1172" s="46"/>
      <c r="DN1172" s="46"/>
      <c r="DO1172" s="46"/>
      <c r="DP1172" s="46"/>
      <c r="DQ1172" s="46"/>
      <c r="DR1172" s="46"/>
      <c r="DS1172" s="46"/>
      <c r="DT1172" s="46"/>
      <c r="DU1172" s="46"/>
      <c r="DV1172" s="46"/>
      <c r="DW1172" s="46"/>
      <c r="DX1172" s="46"/>
      <c r="DY1172" s="46"/>
      <c r="DZ1172" s="46"/>
      <c r="EA1172" s="46"/>
      <c r="EB1172" s="46"/>
      <c r="EC1172" s="46"/>
      <c r="ED1172" s="46"/>
      <c r="EE1172" s="46"/>
      <c r="EF1172" s="46"/>
      <c r="EG1172" s="46"/>
      <c r="EH1172" s="46"/>
      <c r="EI1172" s="46"/>
      <c r="EJ1172" s="46"/>
      <c r="EK1172" s="46"/>
      <c r="EL1172" s="46"/>
      <c r="EM1172" s="46"/>
      <c r="EN1172" s="46"/>
      <c r="EO1172" s="46"/>
      <c r="EP1172" s="46"/>
      <c r="EQ1172" s="46"/>
      <c r="ER1172" s="46"/>
      <c r="ES1172" s="46"/>
      <c r="ET1172" s="46"/>
      <c r="EU1172" s="46"/>
      <c r="EV1172" s="46"/>
      <c r="EW1172" s="46"/>
      <c r="EX1172" s="46"/>
      <c r="EY1172" s="46"/>
      <c r="EZ1172" s="46"/>
      <c r="FA1172" s="46"/>
      <c r="FB1172" s="46"/>
      <c r="FC1172" s="46"/>
      <c r="FD1172" s="46"/>
      <c r="FE1172" s="46"/>
      <c r="FF1172" s="46"/>
      <c r="FG1172" s="46"/>
      <c r="FH1172" s="46"/>
      <c r="FI1172" s="46"/>
      <c r="FJ1172" s="46"/>
      <c r="FK1172" s="46"/>
      <c r="FL1172" s="46"/>
      <c r="FM1172" s="46"/>
      <c r="FN1172" s="46"/>
      <c r="FO1172" s="46"/>
      <c r="FP1172" s="46"/>
      <c r="FQ1172" s="46"/>
      <c r="FR1172" s="46"/>
      <c r="FS1172" s="46"/>
      <c r="FT1172" s="46"/>
      <c r="FU1172" s="46"/>
      <c r="FV1172" s="46"/>
      <c r="FW1172" s="46"/>
      <c r="FX1172" s="46"/>
      <c r="FY1172" s="46"/>
      <c r="FZ1172" s="46"/>
      <c r="GA1172" s="46"/>
      <c r="GB1172" s="46"/>
      <c r="GC1172" s="46"/>
      <c r="GD1172" s="46"/>
      <c r="GE1172" s="46"/>
      <c r="GF1172" s="46"/>
      <c r="GG1172" s="46"/>
      <c r="GH1172" s="46"/>
      <c r="GI1172" s="46"/>
      <c r="GJ1172" s="46"/>
      <c r="GK1172" s="46"/>
      <c r="GL1172" s="46"/>
      <c r="GM1172" s="46"/>
      <c r="GN1172" s="46"/>
      <c r="GO1172" s="46"/>
      <c r="GP1172" s="46"/>
      <c r="GQ1172" s="46"/>
      <c r="GR1172" s="46"/>
      <c r="GS1172" s="46"/>
      <c r="GT1172" s="46"/>
      <c r="GU1172" s="46"/>
      <c r="GV1172" s="46"/>
      <c r="GW1172" s="46"/>
      <c r="GX1172" s="46"/>
      <c r="GY1172" s="46"/>
      <c r="GZ1172" s="46"/>
      <c r="HA1172" s="46"/>
      <c r="HB1172" s="46"/>
      <c r="HC1172" s="46"/>
      <c r="HD1172" s="46"/>
      <c r="HE1172" s="46"/>
      <c r="HF1172" s="46"/>
      <c r="HG1172" s="46"/>
      <c r="HH1172" s="46"/>
      <c r="HI1172" s="46"/>
      <c r="HJ1172" s="46"/>
      <c r="HK1172" s="46"/>
      <c r="HL1172" s="46"/>
      <c r="HM1172" s="46"/>
      <c r="HN1172" s="46"/>
      <c r="HO1172" s="46"/>
      <c r="HP1172" s="46"/>
      <c r="HQ1172" s="46"/>
      <c r="HR1172" s="46"/>
      <c r="HS1172" s="46"/>
      <c r="HT1172" s="46"/>
      <c r="HU1172" s="46"/>
      <c r="HV1172" s="46"/>
      <c r="HW1172" s="46"/>
      <c r="HX1172" s="46"/>
      <c r="HY1172" s="46"/>
      <c r="HZ1172" s="46"/>
      <c r="IA1172" s="46"/>
      <c r="IB1172" s="46"/>
      <c r="IC1172" s="46"/>
      <c r="ID1172" s="46"/>
      <c r="IE1172" s="46"/>
      <c r="IF1172" s="46"/>
      <c r="IG1172" s="46"/>
      <c r="IH1172" s="46"/>
      <c r="II1172" s="46"/>
      <c r="IJ1172" s="46"/>
      <c r="IK1172" s="46"/>
      <c r="IL1172" s="46"/>
      <c r="IM1172" s="46"/>
      <c r="IN1172" s="46"/>
      <c r="IO1172" s="46"/>
      <c r="IP1172" s="46"/>
      <c r="IQ1172" s="46"/>
      <c r="IR1172" s="46"/>
      <c r="IS1172" s="46"/>
      <c r="IT1172" s="46"/>
      <c r="IU1172" s="46"/>
      <c r="IV1172" s="46"/>
      <c r="IW1172" s="46"/>
      <c r="IX1172" s="46"/>
      <c r="IY1172" s="46"/>
      <c r="IZ1172" s="46"/>
      <c r="JA1172" s="46"/>
      <c r="JB1172" s="46"/>
      <c r="JC1172" s="46"/>
      <c r="JD1172" s="46"/>
      <c r="JE1172" s="46"/>
    </row>
    <row r="1173" spans="1:265" s="549" customFormat="1" ht="15" customHeight="1" thickBot="1" x14ac:dyDescent="0.25">
      <c r="A1173" s="273">
        <f>A1171+1</f>
        <v>126</v>
      </c>
      <c r="B1173" s="630" t="s">
        <v>2016</v>
      </c>
      <c r="C1173" s="111" t="s">
        <v>35</v>
      </c>
      <c r="D1173" s="898" t="s">
        <v>2017</v>
      </c>
      <c r="E1173" s="842" t="s">
        <v>86</v>
      </c>
      <c r="F1173" s="459" t="s">
        <v>1912</v>
      </c>
      <c r="G1173" s="460" t="s">
        <v>1906</v>
      </c>
      <c r="H1173" s="205" t="s">
        <v>421</v>
      </c>
      <c r="I1173" s="205" t="s">
        <v>1847</v>
      </c>
      <c r="J1173" s="205"/>
      <c r="K1173" s="230" t="s">
        <v>2018</v>
      </c>
      <c r="L1173" s="230" t="s">
        <v>97</v>
      </c>
      <c r="M1173" s="526">
        <v>4</v>
      </c>
      <c r="N1173" s="526" t="s">
        <v>24</v>
      </c>
      <c r="O1173" s="230" t="s">
        <v>1860</v>
      </c>
      <c r="P1173" s="2159">
        <f t="shared" si="101"/>
        <v>4</v>
      </c>
      <c r="Q1173" s="277">
        <v>3</v>
      </c>
      <c r="R1173" s="278">
        <v>1</v>
      </c>
      <c r="S1173" s="278"/>
      <c r="T1173" s="278"/>
      <c r="U1173" s="278"/>
      <c r="V1173" s="278"/>
      <c r="W1173" s="279"/>
      <c r="X1173" s="1867"/>
      <c r="Y1173" s="1867"/>
      <c r="Z1173" s="1868" t="str">
        <f>C1173</f>
        <v>TC</v>
      </c>
      <c r="AA1173" s="549" t="s">
        <v>876</v>
      </c>
      <c r="AB1173" s="549" t="s">
        <v>880</v>
      </c>
      <c r="AC1173" s="549">
        <f t="shared" ref="AC1173:AC1183" si="104">IF(C1173&lt;&gt;"",SUMIF(D$6:D$1525,D1173,Q$6:R$1525),"")</f>
        <v>18</v>
      </c>
      <c r="AF1173" s="2111">
        <f t="shared" si="102"/>
        <v>4</v>
      </c>
      <c r="AG1173" s="2111">
        <f t="shared" si="103"/>
        <v>0</v>
      </c>
    </row>
    <row r="1174" spans="1:265" s="549" customFormat="1" ht="15" customHeight="1" thickBot="1" x14ac:dyDescent="0.25">
      <c r="A1174" s="790"/>
      <c r="B1174" s="73" t="s">
        <v>2016</v>
      </c>
      <c r="C1174" s="113"/>
      <c r="D1174" s="899" t="s">
        <v>2017</v>
      </c>
      <c r="E1174" s="900"/>
      <c r="F1174" s="472"/>
      <c r="G1174" s="473"/>
      <c r="H1174" s="187" t="s">
        <v>421</v>
      </c>
      <c r="I1174" s="187" t="s">
        <v>1847</v>
      </c>
      <c r="J1174" s="187"/>
      <c r="K1174" s="231" t="s">
        <v>2018</v>
      </c>
      <c r="L1174" s="231" t="s">
        <v>97</v>
      </c>
      <c r="M1174" s="515">
        <v>4</v>
      </c>
      <c r="N1174" s="515" t="s">
        <v>98</v>
      </c>
      <c r="O1174" s="231" t="s">
        <v>1860</v>
      </c>
      <c r="P1174" s="2159">
        <f t="shared" si="101"/>
        <v>4</v>
      </c>
      <c r="Q1174" s="280">
        <v>3</v>
      </c>
      <c r="R1174" s="281">
        <v>1</v>
      </c>
      <c r="S1174" s="281"/>
      <c r="T1174" s="281"/>
      <c r="U1174" s="281"/>
      <c r="V1174" s="281"/>
      <c r="W1174" s="282"/>
      <c r="X1174" s="1870"/>
      <c r="Y1174" s="1870"/>
      <c r="Z1174" s="1868"/>
      <c r="AC1174" s="549" t="str">
        <f t="shared" si="104"/>
        <v/>
      </c>
      <c r="AF1174" s="2111">
        <f t="shared" si="102"/>
        <v>4</v>
      </c>
      <c r="AG1174" s="2111">
        <f t="shared" si="103"/>
        <v>0</v>
      </c>
    </row>
    <row r="1175" spans="1:265" s="549" customFormat="1" ht="15" customHeight="1" thickBot="1" x14ac:dyDescent="0.25">
      <c r="A1175" s="790"/>
      <c r="B1175" s="73" t="s">
        <v>2016</v>
      </c>
      <c r="C1175" s="113"/>
      <c r="D1175" s="899" t="s">
        <v>2017</v>
      </c>
      <c r="E1175" s="900"/>
      <c r="F1175" s="472"/>
      <c r="G1175" s="473"/>
      <c r="H1175" s="187" t="s">
        <v>421</v>
      </c>
      <c r="I1175" s="187" t="s">
        <v>1847</v>
      </c>
      <c r="J1175" s="187"/>
      <c r="K1175" s="231" t="s">
        <v>2019</v>
      </c>
      <c r="L1175" s="231" t="s">
        <v>97</v>
      </c>
      <c r="M1175" s="515">
        <v>6</v>
      </c>
      <c r="N1175" s="515" t="s">
        <v>24</v>
      </c>
      <c r="O1175" s="231" t="s">
        <v>1860</v>
      </c>
      <c r="P1175" s="2159">
        <f t="shared" si="101"/>
        <v>3</v>
      </c>
      <c r="Q1175" s="280">
        <v>3</v>
      </c>
      <c r="R1175" s="281"/>
      <c r="S1175" s="281"/>
      <c r="T1175" s="281"/>
      <c r="U1175" s="281"/>
      <c r="V1175" s="281"/>
      <c r="W1175" s="282"/>
      <c r="X1175" s="1870"/>
      <c r="Y1175" s="1870"/>
      <c r="Z1175" s="1868"/>
      <c r="AC1175" s="549" t="str">
        <f t="shared" si="104"/>
        <v/>
      </c>
      <c r="AF1175" s="2111">
        <f t="shared" si="102"/>
        <v>3</v>
      </c>
      <c r="AG1175" s="2111">
        <f t="shared" si="103"/>
        <v>0</v>
      </c>
    </row>
    <row r="1176" spans="1:265" s="549" customFormat="1" ht="15" customHeight="1" thickBot="1" x14ac:dyDescent="0.25">
      <c r="A1176" s="790"/>
      <c r="B1176" s="73" t="s">
        <v>2016</v>
      </c>
      <c r="C1176" s="113"/>
      <c r="D1176" s="899" t="s">
        <v>2017</v>
      </c>
      <c r="E1176" s="900"/>
      <c r="F1176" s="472"/>
      <c r="G1176" s="473"/>
      <c r="H1176" s="187" t="s">
        <v>421</v>
      </c>
      <c r="I1176" s="187" t="s">
        <v>1847</v>
      </c>
      <c r="J1176" s="187"/>
      <c r="K1176" s="231" t="s">
        <v>2019</v>
      </c>
      <c r="L1176" s="231" t="s">
        <v>97</v>
      </c>
      <c r="M1176" s="515">
        <v>6</v>
      </c>
      <c r="N1176" s="515" t="s">
        <v>98</v>
      </c>
      <c r="O1176" s="231" t="s">
        <v>1860</v>
      </c>
      <c r="P1176" s="2159">
        <f t="shared" si="101"/>
        <v>3</v>
      </c>
      <c r="Q1176" s="280">
        <v>3</v>
      </c>
      <c r="R1176" s="281"/>
      <c r="S1176" s="281"/>
      <c r="T1176" s="281"/>
      <c r="U1176" s="281"/>
      <c r="V1176" s="281"/>
      <c r="W1176" s="282"/>
      <c r="X1176" s="1870"/>
      <c r="Y1176" s="1870"/>
      <c r="Z1176" s="1868"/>
      <c r="AC1176" s="549" t="str">
        <f t="shared" si="104"/>
        <v/>
      </c>
      <c r="AF1176" s="2111">
        <f t="shared" si="102"/>
        <v>3</v>
      </c>
      <c r="AG1176" s="2111">
        <f t="shared" si="103"/>
        <v>0</v>
      </c>
    </row>
    <row r="1177" spans="1:265" s="549" customFormat="1" ht="15" customHeight="1" thickBot="1" x14ac:dyDescent="0.25">
      <c r="A1177" s="790"/>
      <c r="B1177" s="73" t="s">
        <v>2016</v>
      </c>
      <c r="C1177" s="113"/>
      <c r="D1177" s="899" t="s">
        <v>2017</v>
      </c>
      <c r="E1177" s="900"/>
      <c r="F1177" s="472"/>
      <c r="G1177" s="473"/>
      <c r="H1177" s="187" t="s">
        <v>421</v>
      </c>
      <c r="I1177" s="187" t="s">
        <v>1847</v>
      </c>
      <c r="J1177" s="178"/>
      <c r="K1177" s="212" t="s">
        <v>2019</v>
      </c>
      <c r="L1177" s="231" t="s">
        <v>97</v>
      </c>
      <c r="M1177" s="515">
        <v>6</v>
      </c>
      <c r="N1177" s="515" t="s">
        <v>395</v>
      </c>
      <c r="O1177" s="231" t="s">
        <v>429</v>
      </c>
      <c r="P1177" s="2159">
        <f t="shared" si="101"/>
        <v>3</v>
      </c>
      <c r="Q1177" s="280">
        <v>3</v>
      </c>
      <c r="R1177" s="281"/>
      <c r="S1177" s="281"/>
      <c r="T1177" s="281"/>
      <c r="U1177" s="281"/>
      <c r="V1177" s="281"/>
      <c r="W1177" s="282"/>
      <c r="X1177" s="1870"/>
      <c r="Y1177" s="1870"/>
      <c r="Z1177" s="1868"/>
      <c r="AC1177" s="549" t="str">
        <f t="shared" si="104"/>
        <v/>
      </c>
      <c r="AF1177" s="2111">
        <f t="shared" si="102"/>
        <v>3</v>
      </c>
      <c r="AG1177" s="2111">
        <f t="shared" si="103"/>
        <v>0</v>
      </c>
    </row>
    <row r="1178" spans="1:265" s="549" customFormat="1" ht="15" customHeight="1" thickBot="1" x14ac:dyDescent="0.25">
      <c r="A1178" s="790"/>
      <c r="B1178" s="73" t="s">
        <v>2016</v>
      </c>
      <c r="C1178" s="113"/>
      <c r="D1178" s="899" t="s">
        <v>2017</v>
      </c>
      <c r="E1178" s="900"/>
      <c r="F1178" s="472"/>
      <c r="G1178" s="473"/>
      <c r="H1178" s="187" t="s">
        <v>421</v>
      </c>
      <c r="I1178" s="187" t="s">
        <v>1847</v>
      </c>
      <c r="J1178" s="187"/>
      <c r="K1178" s="231" t="s">
        <v>1914</v>
      </c>
      <c r="L1178" s="231" t="s">
        <v>97</v>
      </c>
      <c r="M1178" s="515">
        <v>6</v>
      </c>
      <c r="N1178" s="515" t="s">
        <v>2052</v>
      </c>
      <c r="O1178" s="231" t="s">
        <v>1860</v>
      </c>
      <c r="P1178" s="2159">
        <f t="shared" si="101"/>
        <v>3</v>
      </c>
      <c r="Q1178" s="280">
        <v>3</v>
      </c>
      <c r="R1178" s="281"/>
      <c r="S1178" s="281"/>
      <c r="T1178" s="281"/>
      <c r="U1178" s="281"/>
      <c r="V1178" s="281"/>
      <c r="W1178" s="282"/>
      <c r="X1178" s="1870"/>
      <c r="Y1178" s="1870"/>
      <c r="Z1178" s="1868"/>
      <c r="AC1178" s="549" t="str">
        <f t="shared" si="104"/>
        <v/>
      </c>
      <c r="AF1178" s="2111">
        <f t="shared" si="102"/>
        <v>3</v>
      </c>
      <c r="AG1178" s="2111">
        <f t="shared" si="103"/>
        <v>0</v>
      </c>
    </row>
    <row r="1179" spans="1:265" s="549" customFormat="1" ht="15" customHeight="1" thickBot="1" x14ac:dyDescent="0.25">
      <c r="A1179" s="790"/>
      <c r="B1179" s="73" t="s">
        <v>2016</v>
      </c>
      <c r="C1179" s="113"/>
      <c r="D1179" s="899" t="s">
        <v>2017</v>
      </c>
      <c r="E1179" s="900"/>
      <c r="F1179" s="472"/>
      <c r="G1179" s="473"/>
      <c r="H1179" s="187" t="s">
        <v>421</v>
      </c>
      <c r="I1179" s="187" t="s">
        <v>1847</v>
      </c>
      <c r="J1179" s="1757" t="s">
        <v>1424</v>
      </c>
      <c r="K1179" s="212" t="s">
        <v>1539</v>
      </c>
      <c r="L1179" s="231"/>
      <c r="M1179" s="515"/>
      <c r="N1179" s="515"/>
      <c r="O1179" s="231"/>
      <c r="P1179" s="2159">
        <f t="shared" si="101"/>
        <v>0</v>
      </c>
      <c r="Q1179" s="280"/>
      <c r="R1179" s="281"/>
      <c r="S1179" s="281">
        <v>4</v>
      </c>
      <c r="T1179" s="281"/>
      <c r="U1179" s="281"/>
      <c r="V1179" s="281"/>
      <c r="W1179" s="282"/>
      <c r="X1179" s="1870"/>
      <c r="Y1179" s="1870"/>
      <c r="Z1179" s="1868"/>
      <c r="AC1179" s="549" t="str">
        <f t="shared" si="104"/>
        <v/>
      </c>
      <c r="AF1179" s="2111">
        <f t="shared" si="102"/>
        <v>0</v>
      </c>
      <c r="AG1179" s="2111">
        <f t="shared" si="103"/>
        <v>4</v>
      </c>
    </row>
    <row r="1180" spans="1:265" s="549" customFormat="1" ht="15" customHeight="1" thickBot="1" x14ac:dyDescent="0.25">
      <c r="A1180" s="790"/>
      <c r="B1180" s="73" t="s">
        <v>2016</v>
      </c>
      <c r="C1180" s="113"/>
      <c r="D1180" s="907" t="s">
        <v>2017</v>
      </c>
      <c r="E1180" s="900"/>
      <c r="F1180" s="472"/>
      <c r="G1180" s="473"/>
      <c r="H1180" s="188" t="s">
        <v>421</v>
      </c>
      <c r="I1180" s="188" t="s">
        <v>1847</v>
      </c>
      <c r="J1180" s="1757" t="s">
        <v>1424</v>
      </c>
      <c r="K1180" s="212" t="s">
        <v>1863</v>
      </c>
      <c r="L1180" s="232"/>
      <c r="M1180" s="527"/>
      <c r="N1180" s="527"/>
      <c r="O1180" s="232"/>
      <c r="P1180" s="2159">
        <f t="shared" si="101"/>
        <v>0</v>
      </c>
      <c r="Q1180" s="316"/>
      <c r="R1180" s="317"/>
      <c r="S1180" s="317">
        <v>2</v>
      </c>
      <c r="T1180" s="317"/>
      <c r="U1180" s="317"/>
      <c r="V1180" s="317"/>
      <c r="W1180" s="318"/>
      <c r="X1180" s="1870"/>
      <c r="Y1180" s="1870"/>
      <c r="Z1180" s="1868"/>
      <c r="AC1180" s="549" t="str">
        <f t="shared" si="104"/>
        <v/>
      </c>
      <c r="AF1180" s="2111">
        <f t="shared" si="102"/>
        <v>0</v>
      </c>
      <c r="AG1180" s="2111">
        <f t="shared" si="103"/>
        <v>2</v>
      </c>
    </row>
    <row r="1181" spans="1:265" s="549" customFormat="1" ht="15" customHeight="1" thickBot="1" x14ac:dyDescent="0.25">
      <c r="A1181" s="790"/>
      <c r="B1181" s="73" t="s">
        <v>2016</v>
      </c>
      <c r="C1181" s="113"/>
      <c r="D1181" s="907" t="s">
        <v>2017</v>
      </c>
      <c r="E1181" s="900"/>
      <c r="F1181" s="472"/>
      <c r="G1181" s="473"/>
      <c r="H1181" s="188" t="s">
        <v>421</v>
      </c>
      <c r="I1181" s="188" t="s">
        <v>1847</v>
      </c>
      <c r="J1181" s="1757" t="s">
        <v>1424</v>
      </c>
      <c r="K1181" s="232" t="s">
        <v>1864</v>
      </c>
      <c r="L1181" s="232"/>
      <c r="M1181" s="527"/>
      <c r="N1181" s="527"/>
      <c r="O1181" s="232"/>
      <c r="P1181" s="2159">
        <f t="shared" si="101"/>
        <v>0</v>
      </c>
      <c r="Q1181" s="316"/>
      <c r="R1181" s="317"/>
      <c r="S1181" s="317"/>
      <c r="T1181" s="317"/>
      <c r="U1181" s="317"/>
      <c r="V1181" s="317"/>
      <c r="W1181" s="318">
        <v>6</v>
      </c>
      <c r="X1181" s="1870"/>
      <c r="Y1181" s="1870"/>
      <c r="Z1181" s="1868"/>
      <c r="AC1181" s="549" t="str">
        <f t="shared" si="104"/>
        <v/>
      </c>
      <c r="AF1181" s="2111">
        <f t="shared" si="102"/>
        <v>0</v>
      </c>
      <c r="AG1181" s="2111">
        <f t="shared" si="103"/>
        <v>6</v>
      </c>
    </row>
    <row r="1182" spans="1:265" s="549" customFormat="1" ht="15" customHeight="1" thickBot="1" x14ac:dyDescent="0.25">
      <c r="A1182" s="790"/>
      <c r="B1182" s="73" t="s">
        <v>2016</v>
      </c>
      <c r="C1182" s="113"/>
      <c r="D1182" s="907" t="s">
        <v>2017</v>
      </c>
      <c r="E1182" s="900"/>
      <c r="F1182" s="472"/>
      <c r="G1182" s="473"/>
      <c r="H1182" s="188" t="s">
        <v>421</v>
      </c>
      <c r="I1182" s="188" t="s">
        <v>1847</v>
      </c>
      <c r="J1182" s="1757" t="s">
        <v>1424</v>
      </c>
      <c r="K1182" s="742" t="s">
        <v>1894</v>
      </c>
      <c r="L1182" s="232"/>
      <c r="M1182" s="527"/>
      <c r="N1182" s="527"/>
      <c r="O1182" s="232"/>
      <c r="P1182" s="2159">
        <f t="shared" si="101"/>
        <v>0</v>
      </c>
      <c r="Q1182" s="316"/>
      <c r="R1182" s="317"/>
      <c r="S1182" s="317"/>
      <c r="T1182" s="317"/>
      <c r="U1182" s="317"/>
      <c r="V1182" s="317"/>
      <c r="W1182" s="318">
        <v>4</v>
      </c>
      <c r="X1182" s="1870"/>
      <c r="Y1182" s="1870"/>
      <c r="Z1182" s="1868"/>
      <c r="AC1182" s="549" t="str">
        <f t="shared" si="104"/>
        <v/>
      </c>
      <c r="AF1182" s="2111">
        <f t="shared" si="102"/>
        <v>0</v>
      </c>
      <c r="AG1182" s="2111">
        <f t="shared" si="103"/>
        <v>4</v>
      </c>
    </row>
    <row r="1183" spans="1:265" s="549" customFormat="1" ht="15" customHeight="1" thickBot="1" x14ac:dyDescent="0.25">
      <c r="A1183" s="275"/>
      <c r="B1183" s="92" t="s">
        <v>2016</v>
      </c>
      <c r="C1183" s="115"/>
      <c r="D1183" s="901" t="s">
        <v>2017</v>
      </c>
      <c r="E1183" s="904"/>
      <c r="F1183" s="474"/>
      <c r="G1183" s="475"/>
      <c r="H1183" s="206" t="s">
        <v>421</v>
      </c>
      <c r="I1183" s="206" t="s">
        <v>1847</v>
      </c>
      <c r="J1183" s="1726" t="s">
        <v>95</v>
      </c>
      <c r="K1183" s="813" t="s">
        <v>1969</v>
      </c>
      <c r="L1183" s="233"/>
      <c r="M1183" s="528"/>
      <c r="N1183" s="528"/>
      <c r="O1183" s="233"/>
      <c r="P1183" s="2159">
        <f t="shared" si="101"/>
        <v>0</v>
      </c>
      <c r="Q1183" s="319"/>
      <c r="R1183" s="320"/>
      <c r="S1183" s="320"/>
      <c r="T1183" s="320"/>
      <c r="U1183" s="320">
        <v>4</v>
      </c>
      <c r="V1183" s="320"/>
      <c r="W1183" s="321"/>
      <c r="X1183" s="1893">
        <f>SUM(Q1173:W1183)</f>
        <v>40</v>
      </c>
      <c r="Y1183" s="1893">
        <f>X1183</f>
        <v>40</v>
      </c>
      <c r="Z1183" s="1868"/>
      <c r="AC1183" s="549" t="str">
        <f t="shared" si="104"/>
        <v/>
      </c>
      <c r="AF1183" s="2111">
        <f t="shared" si="102"/>
        <v>0</v>
      </c>
      <c r="AG1183" s="2111">
        <f t="shared" si="103"/>
        <v>0</v>
      </c>
    </row>
    <row r="1184" spans="1:265" s="7" customFormat="1" ht="15" customHeight="1" thickBot="1" x14ac:dyDescent="0.25">
      <c r="A1184" s="98">
        <f>A1173+1</f>
        <v>127</v>
      </c>
      <c r="B1184" s="632" t="s">
        <v>379</v>
      </c>
      <c r="C1184" s="118" t="s">
        <v>35</v>
      </c>
      <c r="D1184" s="868" t="s">
        <v>637</v>
      </c>
      <c r="E1184" s="842" t="s">
        <v>89</v>
      </c>
      <c r="F1184" s="459" t="s">
        <v>573</v>
      </c>
      <c r="G1184" s="460" t="s">
        <v>638</v>
      </c>
      <c r="H1184" s="199" t="s">
        <v>351</v>
      </c>
      <c r="I1184" s="199" t="s">
        <v>352</v>
      </c>
      <c r="J1184" s="199"/>
      <c r="K1184" s="218" t="s">
        <v>1206</v>
      </c>
      <c r="L1184" s="218" t="s">
        <v>401</v>
      </c>
      <c r="M1184" s="510" t="s">
        <v>1134</v>
      </c>
      <c r="N1184" s="510" t="s">
        <v>24</v>
      </c>
      <c r="O1184" s="218" t="s">
        <v>839</v>
      </c>
      <c r="P1184" s="2159">
        <f t="shared" si="101"/>
        <v>2</v>
      </c>
      <c r="Q1184" s="322">
        <v>2</v>
      </c>
      <c r="R1184" s="323"/>
      <c r="S1184" s="323"/>
      <c r="T1184" s="323"/>
      <c r="U1184" s="323"/>
      <c r="V1184" s="323"/>
      <c r="W1184" s="324"/>
      <c r="X1184" s="117"/>
      <c r="Y1184" s="117"/>
      <c r="Z1184" s="63" t="str">
        <f>C1184</f>
        <v>TC</v>
      </c>
      <c r="AA1184" s="46" t="s">
        <v>874</v>
      </c>
      <c r="AB1184" s="46" t="s">
        <v>881</v>
      </c>
      <c r="AC1184" s="46">
        <f t="shared" ref="AC1184:AC1215" si="105">IF(C1184&lt;&gt;"",SUMIF(D$6:D$1505,D1184,Q$6:R$1505),"")</f>
        <v>16</v>
      </c>
      <c r="AD1184" s="46"/>
      <c r="AE1184" s="46"/>
      <c r="AF1184" s="2111">
        <f t="shared" si="102"/>
        <v>2</v>
      </c>
      <c r="AG1184" s="2111">
        <f t="shared" si="103"/>
        <v>0</v>
      </c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  <c r="BP1184" s="46"/>
      <c r="BQ1184" s="46"/>
      <c r="BR1184" s="46"/>
      <c r="BS1184" s="46"/>
      <c r="BT1184" s="46"/>
      <c r="BU1184" s="46"/>
      <c r="BV1184" s="46"/>
      <c r="BW1184" s="46"/>
      <c r="BX1184" s="46"/>
      <c r="BY1184" s="46"/>
      <c r="BZ1184" s="46"/>
      <c r="CA1184" s="46"/>
      <c r="CB1184" s="46"/>
      <c r="CC1184" s="46"/>
      <c r="CD1184" s="46"/>
      <c r="CE1184" s="46"/>
      <c r="CF1184" s="46"/>
      <c r="CG1184" s="46"/>
      <c r="CH1184" s="46"/>
      <c r="CI1184" s="46"/>
      <c r="CJ1184" s="46"/>
      <c r="CK1184" s="46"/>
      <c r="CL1184" s="46"/>
      <c r="CM1184" s="46"/>
      <c r="CN1184" s="46"/>
      <c r="CO1184" s="46"/>
      <c r="CP1184" s="46"/>
      <c r="CQ1184" s="46"/>
      <c r="CR1184" s="46"/>
      <c r="CS1184" s="46"/>
      <c r="CT1184" s="46"/>
      <c r="CU1184" s="46"/>
      <c r="CV1184" s="46"/>
      <c r="CW1184" s="46"/>
      <c r="CX1184" s="46"/>
      <c r="CY1184" s="46"/>
      <c r="CZ1184" s="46"/>
      <c r="DA1184" s="46"/>
      <c r="DB1184" s="46"/>
      <c r="DC1184" s="46"/>
      <c r="DD1184" s="46"/>
      <c r="DE1184" s="46"/>
      <c r="DF1184" s="46"/>
      <c r="DG1184" s="46"/>
      <c r="DH1184" s="46"/>
      <c r="DI1184" s="46"/>
      <c r="DJ1184" s="46"/>
      <c r="DK1184" s="46"/>
      <c r="DL1184" s="46"/>
      <c r="DM1184" s="46"/>
      <c r="DN1184" s="46"/>
      <c r="DO1184" s="46"/>
      <c r="DP1184" s="46"/>
      <c r="DQ1184" s="46"/>
      <c r="DR1184" s="46"/>
      <c r="DS1184" s="46"/>
      <c r="DT1184" s="46"/>
      <c r="DU1184" s="46"/>
      <c r="DV1184" s="46"/>
      <c r="DW1184" s="46"/>
      <c r="DX1184" s="46"/>
      <c r="DY1184" s="46"/>
      <c r="DZ1184" s="46"/>
      <c r="EA1184" s="46"/>
      <c r="EB1184" s="46"/>
      <c r="EC1184" s="46"/>
      <c r="ED1184" s="46"/>
      <c r="EE1184" s="46"/>
      <c r="EF1184" s="46"/>
      <c r="EG1184" s="46"/>
      <c r="EH1184" s="46"/>
      <c r="EI1184" s="46"/>
      <c r="EJ1184" s="46"/>
      <c r="EK1184" s="46"/>
      <c r="EL1184" s="46"/>
      <c r="EM1184" s="46"/>
      <c r="EN1184" s="46"/>
      <c r="EO1184" s="46"/>
      <c r="EP1184" s="46"/>
      <c r="EQ1184" s="46"/>
      <c r="ER1184" s="46"/>
      <c r="ES1184" s="46"/>
      <c r="ET1184" s="46"/>
      <c r="EU1184" s="46"/>
      <c r="EV1184" s="46"/>
      <c r="EW1184" s="46"/>
      <c r="EX1184" s="46"/>
      <c r="EY1184" s="46"/>
      <c r="EZ1184" s="46"/>
      <c r="FA1184" s="46"/>
      <c r="FB1184" s="46"/>
      <c r="FC1184" s="46"/>
      <c r="FD1184" s="46"/>
      <c r="FE1184" s="46"/>
      <c r="FF1184" s="46"/>
      <c r="FG1184" s="46"/>
      <c r="FH1184" s="46"/>
      <c r="FI1184" s="46"/>
      <c r="FJ1184" s="46"/>
      <c r="FK1184" s="46"/>
      <c r="FL1184" s="46"/>
      <c r="FM1184" s="46"/>
      <c r="FN1184" s="46"/>
      <c r="FO1184" s="46"/>
      <c r="FP1184" s="46"/>
      <c r="FQ1184" s="46"/>
      <c r="FR1184" s="46"/>
      <c r="FS1184" s="46"/>
      <c r="FT1184" s="46"/>
      <c r="FU1184" s="46"/>
      <c r="FV1184" s="46"/>
      <c r="FW1184" s="46"/>
      <c r="FX1184" s="46"/>
      <c r="FY1184" s="46"/>
      <c r="FZ1184" s="46"/>
      <c r="GA1184" s="46"/>
      <c r="GB1184" s="46"/>
      <c r="GC1184" s="46"/>
      <c r="GD1184" s="46"/>
      <c r="GE1184" s="46"/>
      <c r="GF1184" s="46"/>
      <c r="GG1184" s="46"/>
      <c r="GH1184" s="46"/>
      <c r="GI1184" s="46"/>
      <c r="GJ1184" s="46"/>
      <c r="GK1184" s="46"/>
      <c r="GL1184" s="46"/>
      <c r="GM1184" s="46"/>
      <c r="GN1184" s="46"/>
      <c r="GO1184" s="46"/>
      <c r="GP1184" s="46"/>
      <c r="GQ1184" s="46"/>
      <c r="GR1184" s="46"/>
      <c r="GS1184" s="46"/>
      <c r="GT1184" s="46"/>
      <c r="GU1184" s="46"/>
      <c r="GV1184" s="46"/>
      <c r="GW1184" s="46"/>
      <c r="GX1184" s="46"/>
      <c r="GY1184" s="46"/>
      <c r="GZ1184" s="46"/>
      <c r="HA1184" s="46"/>
      <c r="HB1184" s="46"/>
      <c r="HC1184" s="46"/>
      <c r="HD1184" s="46"/>
      <c r="HE1184" s="46"/>
      <c r="HF1184" s="46"/>
      <c r="HG1184" s="46"/>
      <c r="HH1184" s="46"/>
      <c r="HI1184" s="46"/>
      <c r="HJ1184" s="46"/>
      <c r="HK1184" s="46"/>
      <c r="HL1184" s="46"/>
      <c r="HM1184" s="46"/>
      <c r="HN1184" s="46"/>
      <c r="HO1184" s="46"/>
      <c r="HP1184" s="46"/>
      <c r="HQ1184" s="46"/>
      <c r="HR1184" s="46"/>
      <c r="HS1184" s="46"/>
      <c r="HT1184" s="46"/>
      <c r="HU1184" s="46"/>
      <c r="HV1184" s="46"/>
      <c r="HW1184" s="46"/>
      <c r="HX1184" s="46"/>
      <c r="HY1184" s="46"/>
      <c r="HZ1184" s="46"/>
      <c r="IA1184" s="46"/>
      <c r="IB1184" s="46"/>
      <c r="IC1184" s="46"/>
      <c r="ID1184" s="46"/>
      <c r="IE1184" s="46"/>
      <c r="IF1184" s="46"/>
      <c r="IG1184" s="46"/>
      <c r="IH1184" s="46"/>
      <c r="II1184" s="46"/>
      <c r="IJ1184" s="46"/>
      <c r="IK1184" s="46"/>
      <c r="IL1184" s="46"/>
      <c r="IM1184" s="46"/>
      <c r="IN1184" s="46"/>
      <c r="IO1184" s="46"/>
      <c r="IP1184" s="46"/>
      <c r="IQ1184" s="46"/>
      <c r="IR1184" s="46"/>
      <c r="IS1184" s="46"/>
      <c r="IT1184" s="46"/>
      <c r="IU1184" s="46"/>
      <c r="IV1184" s="46"/>
      <c r="IW1184" s="46"/>
      <c r="IX1184" s="46"/>
      <c r="IY1184" s="46"/>
      <c r="IZ1184" s="46"/>
      <c r="JA1184" s="46"/>
      <c r="JB1184" s="46"/>
      <c r="JC1184" s="46"/>
      <c r="JD1184" s="46"/>
      <c r="JE1184" s="46"/>
    </row>
    <row r="1185" spans="1:265" s="7" customFormat="1" ht="15" customHeight="1" thickBot="1" x14ac:dyDescent="0.25">
      <c r="A1185" s="98"/>
      <c r="B1185" s="73" t="s">
        <v>379</v>
      </c>
      <c r="C1185" s="118"/>
      <c r="D1185" s="870" t="s">
        <v>637</v>
      </c>
      <c r="E1185" s="879"/>
      <c r="F1185" s="461"/>
      <c r="G1185" s="462"/>
      <c r="H1185" s="181" t="s">
        <v>351</v>
      </c>
      <c r="I1185" s="181" t="s">
        <v>352</v>
      </c>
      <c r="J1185" s="181"/>
      <c r="K1185" s="219" t="s">
        <v>1206</v>
      </c>
      <c r="L1185" s="219" t="s">
        <v>401</v>
      </c>
      <c r="M1185" s="511">
        <v>5</v>
      </c>
      <c r="N1185" s="511" t="s">
        <v>98</v>
      </c>
      <c r="O1185" s="219" t="s">
        <v>839</v>
      </c>
      <c r="P1185" s="2159">
        <f t="shared" si="101"/>
        <v>2</v>
      </c>
      <c r="Q1185" s="325">
        <v>2</v>
      </c>
      <c r="R1185" s="326"/>
      <c r="S1185" s="326"/>
      <c r="T1185" s="326"/>
      <c r="U1185" s="326"/>
      <c r="V1185" s="326"/>
      <c r="W1185" s="327"/>
      <c r="X1185" s="119"/>
      <c r="Y1185" s="119"/>
      <c r="Z1185" s="63"/>
      <c r="AA1185" s="46"/>
      <c r="AB1185" s="46"/>
      <c r="AC1185" s="46" t="str">
        <f t="shared" si="105"/>
        <v/>
      </c>
      <c r="AD1185" s="46"/>
      <c r="AE1185" s="46"/>
      <c r="AF1185" s="2111">
        <f t="shared" si="102"/>
        <v>2</v>
      </c>
      <c r="AG1185" s="2111">
        <f t="shared" si="103"/>
        <v>0</v>
      </c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  <c r="BP1185" s="46"/>
      <c r="BQ1185" s="46"/>
      <c r="BR1185" s="46"/>
      <c r="BS1185" s="46"/>
      <c r="BT1185" s="46"/>
      <c r="BU1185" s="46"/>
      <c r="BV1185" s="46"/>
      <c r="BW1185" s="46"/>
      <c r="BX1185" s="46"/>
      <c r="BY1185" s="46"/>
      <c r="BZ1185" s="46"/>
      <c r="CA1185" s="46"/>
      <c r="CB1185" s="46"/>
      <c r="CC1185" s="46"/>
      <c r="CD1185" s="46"/>
      <c r="CE1185" s="46"/>
      <c r="CF1185" s="46"/>
      <c r="CG1185" s="46"/>
      <c r="CH1185" s="46"/>
      <c r="CI1185" s="46"/>
      <c r="CJ1185" s="46"/>
      <c r="CK1185" s="46"/>
      <c r="CL1185" s="46"/>
      <c r="CM1185" s="46"/>
      <c r="CN1185" s="46"/>
      <c r="CO1185" s="46"/>
      <c r="CP1185" s="46"/>
      <c r="CQ1185" s="46"/>
      <c r="CR1185" s="46"/>
      <c r="CS1185" s="46"/>
      <c r="CT1185" s="46"/>
      <c r="CU1185" s="46"/>
      <c r="CV1185" s="46"/>
      <c r="CW1185" s="46"/>
      <c r="CX1185" s="46"/>
      <c r="CY1185" s="46"/>
      <c r="CZ1185" s="46"/>
      <c r="DA1185" s="46"/>
      <c r="DB1185" s="46"/>
      <c r="DC1185" s="46"/>
      <c r="DD1185" s="46"/>
      <c r="DE1185" s="46"/>
      <c r="DF1185" s="46"/>
      <c r="DG1185" s="46"/>
      <c r="DH1185" s="46"/>
      <c r="DI1185" s="46"/>
      <c r="DJ1185" s="46"/>
      <c r="DK1185" s="46"/>
      <c r="DL1185" s="46"/>
      <c r="DM1185" s="46"/>
      <c r="DN1185" s="46"/>
      <c r="DO1185" s="46"/>
      <c r="DP1185" s="46"/>
      <c r="DQ1185" s="46"/>
      <c r="DR1185" s="46"/>
      <c r="DS1185" s="46"/>
      <c r="DT1185" s="46"/>
      <c r="DU1185" s="46"/>
      <c r="DV1185" s="46"/>
      <c r="DW1185" s="46"/>
      <c r="DX1185" s="46"/>
      <c r="DY1185" s="46"/>
      <c r="DZ1185" s="46"/>
      <c r="EA1185" s="46"/>
      <c r="EB1185" s="46"/>
      <c r="EC1185" s="46"/>
      <c r="ED1185" s="46"/>
      <c r="EE1185" s="46"/>
      <c r="EF1185" s="46"/>
      <c r="EG1185" s="46"/>
      <c r="EH1185" s="46"/>
      <c r="EI1185" s="46"/>
      <c r="EJ1185" s="46"/>
      <c r="EK1185" s="46"/>
      <c r="EL1185" s="46"/>
      <c r="EM1185" s="46"/>
      <c r="EN1185" s="46"/>
      <c r="EO1185" s="46"/>
      <c r="EP1185" s="46"/>
      <c r="EQ1185" s="46"/>
      <c r="ER1185" s="46"/>
      <c r="ES1185" s="46"/>
      <c r="ET1185" s="46"/>
      <c r="EU1185" s="46"/>
      <c r="EV1185" s="46"/>
      <c r="EW1185" s="46"/>
      <c r="EX1185" s="46"/>
      <c r="EY1185" s="46"/>
      <c r="EZ1185" s="46"/>
      <c r="FA1185" s="46"/>
      <c r="FB1185" s="46"/>
      <c r="FC1185" s="46"/>
      <c r="FD1185" s="46"/>
      <c r="FE1185" s="46"/>
      <c r="FF1185" s="46"/>
      <c r="FG1185" s="46"/>
      <c r="FH1185" s="46"/>
      <c r="FI1185" s="46"/>
      <c r="FJ1185" s="46"/>
      <c r="FK1185" s="46"/>
      <c r="FL1185" s="46"/>
      <c r="FM1185" s="46"/>
      <c r="FN1185" s="46"/>
      <c r="FO1185" s="46"/>
      <c r="FP1185" s="46"/>
      <c r="FQ1185" s="46"/>
      <c r="FR1185" s="46"/>
      <c r="FS1185" s="46"/>
      <c r="FT1185" s="46"/>
      <c r="FU1185" s="46"/>
      <c r="FV1185" s="46"/>
      <c r="FW1185" s="46"/>
      <c r="FX1185" s="46"/>
      <c r="FY1185" s="46"/>
      <c r="FZ1185" s="46"/>
      <c r="GA1185" s="46"/>
      <c r="GB1185" s="46"/>
      <c r="GC1185" s="46"/>
      <c r="GD1185" s="46"/>
      <c r="GE1185" s="46"/>
      <c r="GF1185" s="46"/>
      <c r="GG1185" s="46"/>
      <c r="GH1185" s="46"/>
      <c r="GI1185" s="46"/>
      <c r="GJ1185" s="46"/>
      <c r="GK1185" s="46"/>
      <c r="GL1185" s="46"/>
      <c r="GM1185" s="46"/>
      <c r="GN1185" s="46"/>
      <c r="GO1185" s="46"/>
      <c r="GP1185" s="46"/>
      <c r="GQ1185" s="46"/>
      <c r="GR1185" s="46"/>
      <c r="GS1185" s="46"/>
      <c r="GT1185" s="46"/>
      <c r="GU1185" s="46"/>
      <c r="GV1185" s="46"/>
      <c r="GW1185" s="46"/>
      <c r="GX1185" s="46"/>
      <c r="GY1185" s="46"/>
      <c r="GZ1185" s="46"/>
      <c r="HA1185" s="46"/>
      <c r="HB1185" s="46"/>
      <c r="HC1185" s="46"/>
      <c r="HD1185" s="46"/>
      <c r="HE1185" s="46"/>
      <c r="HF1185" s="46"/>
      <c r="HG1185" s="46"/>
      <c r="HH1185" s="46"/>
      <c r="HI1185" s="46"/>
      <c r="HJ1185" s="46"/>
      <c r="HK1185" s="46"/>
      <c r="HL1185" s="46"/>
      <c r="HM1185" s="46"/>
      <c r="HN1185" s="46"/>
      <c r="HO1185" s="46"/>
      <c r="HP1185" s="46"/>
      <c r="HQ1185" s="46"/>
      <c r="HR1185" s="46"/>
      <c r="HS1185" s="46"/>
      <c r="HT1185" s="46"/>
      <c r="HU1185" s="46"/>
      <c r="HV1185" s="46"/>
      <c r="HW1185" s="46"/>
      <c r="HX1185" s="46"/>
      <c r="HY1185" s="46"/>
      <c r="HZ1185" s="46"/>
      <c r="IA1185" s="46"/>
      <c r="IB1185" s="46"/>
      <c r="IC1185" s="46"/>
      <c r="ID1185" s="46"/>
      <c r="IE1185" s="46"/>
      <c r="IF1185" s="46"/>
      <c r="IG1185" s="46"/>
      <c r="IH1185" s="46"/>
      <c r="II1185" s="46"/>
      <c r="IJ1185" s="46"/>
      <c r="IK1185" s="46"/>
      <c r="IL1185" s="46"/>
      <c r="IM1185" s="46"/>
      <c r="IN1185" s="46"/>
      <c r="IO1185" s="46"/>
      <c r="IP1185" s="46"/>
      <c r="IQ1185" s="46"/>
      <c r="IR1185" s="46"/>
      <c r="IS1185" s="46"/>
      <c r="IT1185" s="46"/>
      <c r="IU1185" s="46"/>
      <c r="IV1185" s="46"/>
      <c r="IW1185" s="46"/>
      <c r="IX1185" s="46"/>
      <c r="IY1185" s="46"/>
      <c r="IZ1185" s="46"/>
      <c r="JA1185" s="46"/>
      <c r="JB1185" s="46"/>
      <c r="JC1185" s="46"/>
      <c r="JD1185" s="46"/>
      <c r="JE1185" s="46"/>
    </row>
    <row r="1186" spans="1:265" s="7" customFormat="1" ht="15" customHeight="1" thickBot="1" x14ac:dyDescent="0.25">
      <c r="A1186" s="98"/>
      <c r="B1186" s="73" t="s">
        <v>379</v>
      </c>
      <c r="C1186" s="118"/>
      <c r="D1186" s="870" t="s">
        <v>637</v>
      </c>
      <c r="E1186" s="879"/>
      <c r="F1186" s="461"/>
      <c r="G1186" s="462"/>
      <c r="H1186" s="181" t="s">
        <v>351</v>
      </c>
      <c r="I1186" s="181" t="s">
        <v>352</v>
      </c>
      <c r="J1186" s="181"/>
      <c r="K1186" s="219" t="s">
        <v>1207</v>
      </c>
      <c r="L1186" s="219" t="s">
        <v>401</v>
      </c>
      <c r="M1186" s="511" t="s">
        <v>1134</v>
      </c>
      <c r="N1186" s="511" t="s">
        <v>24</v>
      </c>
      <c r="O1186" s="219" t="s">
        <v>839</v>
      </c>
      <c r="P1186" s="2159">
        <f t="shared" si="101"/>
        <v>4</v>
      </c>
      <c r="Q1186" s="325">
        <v>3</v>
      </c>
      <c r="R1186" s="326">
        <v>1</v>
      </c>
      <c r="S1186" s="326"/>
      <c r="T1186" s="326"/>
      <c r="U1186" s="326"/>
      <c r="V1186" s="326"/>
      <c r="W1186" s="327"/>
      <c r="X1186" s="119"/>
      <c r="Y1186" s="119"/>
      <c r="Z1186" s="63"/>
      <c r="AA1186" s="46"/>
      <c r="AB1186" s="46"/>
      <c r="AC1186" s="46" t="str">
        <f t="shared" si="105"/>
        <v/>
      </c>
      <c r="AD1186" s="46"/>
      <c r="AE1186" s="46"/>
      <c r="AF1186" s="2111">
        <f t="shared" si="102"/>
        <v>4</v>
      </c>
      <c r="AG1186" s="2111">
        <f t="shared" si="103"/>
        <v>0</v>
      </c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  <c r="BP1186" s="46"/>
      <c r="BQ1186" s="46"/>
      <c r="BR1186" s="46"/>
      <c r="BS1186" s="46"/>
      <c r="BT1186" s="46"/>
      <c r="BU1186" s="46"/>
      <c r="BV1186" s="46"/>
      <c r="BW1186" s="46"/>
      <c r="BX1186" s="46"/>
      <c r="BY1186" s="46"/>
      <c r="BZ1186" s="46"/>
      <c r="CA1186" s="46"/>
      <c r="CB1186" s="46"/>
      <c r="CC1186" s="46"/>
      <c r="CD1186" s="46"/>
      <c r="CE1186" s="46"/>
      <c r="CF1186" s="46"/>
      <c r="CG1186" s="46"/>
      <c r="CH1186" s="46"/>
      <c r="CI1186" s="46"/>
      <c r="CJ1186" s="46"/>
      <c r="CK1186" s="46"/>
      <c r="CL1186" s="46"/>
      <c r="CM1186" s="46"/>
      <c r="CN1186" s="46"/>
      <c r="CO1186" s="46"/>
      <c r="CP1186" s="46"/>
      <c r="CQ1186" s="46"/>
      <c r="CR1186" s="46"/>
      <c r="CS1186" s="46"/>
      <c r="CT1186" s="46"/>
      <c r="CU1186" s="46"/>
      <c r="CV1186" s="46"/>
      <c r="CW1186" s="46"/>
      <c r="CX1186" s="46"/>
      <c r="CY1186" s="46"/>
      <c r="CZ1186" s="46"/>
      <c r="DA1186" s="46"/>
      <c r="DB1186" s="46"/>
      <c r="DC1186" s="46"/>
      <c r="DD1186" s="46"/>
      <c r="DE1186" s="46"/>
      <c r="DF1186" s="46"/>
      <c r="DG1186" s="46"/>
      <c r="DH1186" s="46"/>
      <c r="DI1186" s="46"/>
      <c r="DJ1186" s="46"/>
      <c r="DK1186" s="46"/>
      <c r="DL1186" s="46"/>
      <c r="DM1186" s="46"/>
      <c r="DN1186" s="46"/>
      <c r="DO1186" s="46"/>
      <c r="DP1186" s="46"/>
      <c r="DQ1186" s="46"/>
      <c r="DR1186" s="46"/>
      <c r="DS1186" s="46"/>
      <c r="DT1186" s="46"/>
      <c r="DU1186" s="46"/>
      <c r="DV1186" s="46"/>
      <c r="DW1186" s="46"/>
      <c r="DX1186" s="46"/>
      <c r="DY1186" s="46"/>
      <c r="DZ1186" s="46"/>
      <c r="EA1186" s="46"/>
      <c r="EB1186" s="46"/>
      <c r="EC1186" s="46"/>
      <c r="ED1186" s="46"/>
      <c r="EE1186" s="46"/>
      <c r="EF1186" s="46"/>
      <c r="EG1186" s="46"/>
      <c r="EH1186" s="46"/>
      <c r="EI1186" s="46"/>
      <c r="EJ1186" s="46"/>
      <c r="EK1186" s="46"/>
      <c r="EL1186" s="46"/>
      <c r="EM1186" s="46"/>
      <c r="EN1186" s="46"/>
      <c r="EO1186" s="46"/>
      <c r="EP1186" s="46"/>
      <c r="EQ1186" s="46"/>
      <c r="ER1186" s="46"/>
      <c r="ES1186" s="46"/>
      <c r="ET1186" s="46"/>
      <c r="EU1186" s="46"/>
      <c r="EV1186" s="46"/>
      <c r="EW1186" s="46"/>
      <c r="EX1186" s="46"/>
      <c r="EY1186" s="46"/>
      <c r="EZ1186" s="46"/>
      <c r="FA1186" s="46"/>
      <c r="FB1186" s="46"/>
      <c r="FC1186" s="46"/>
      <c r="FD1186" s="46"/>
      <c r="FE1186" s="46"/>
      <c r="FF1186" s="46"/>
      <c r="FG1186" s="46"/>
      <c r="FH1186" s="46"/>
      <c r="FI1186" s="46"/>
      <c r="FJ1186" s="46"/>
      <c r="FK1186" s="46"/>
      <c r="FL1186" s="46"/>
      <c r="FM1186" s="46"/>
      <c r="FN1186" s="46"/>
      <c r="FO1186" s="46"/>
      <c r="FP1186" s="46"/>
      <c r="FQ1186" s="46"/>
      <c r="FR1186" s="46"/>
      <c r="FS1186" s="46"/>
      <c r="FT1186" s="46"/>
      <c r="FU1186" s="46"/>
      <c r="FV1186" s="46"/>
      <c r="FW1186" s="46"/>
      <c r="FX1186" s="46"/>
      <c r="FY1186" s="46"/>
      <c r="FZ1186" s="46"/>
      <c r="GA1186" s="46"/>
      <c r="GB1186" s="46"/>
      <c r="GC1186" s="46"/>
      <c r="GD1186" s="46"/>
      <c r="GE1186" s="46"/>
      <c r="GF1186" s="46"/>
      <c r="GG1186" s="46"/>
      <c r="GH1186" s="46"/>
      <c r="GI1186" s="46"/>
      <c r="GJ1186" s="46"/>
      <c r="GK1186" s="46"/>
      <c r="GL1186" s="46"/>
      <c r="GM1186" s="46"/>
      <c r="GN1186" s="46"/>
      <c r="GO1186" s="46"/>
      <c r="GP1186" s="46"/>
      <c r="GQ1186" s="46"/>
      <c r="GR1186" s="46"/>
      <c r="GS1186" s="46"/>
      <c r="GT1186" s="46"/>
      <c r="GU1186" s="46"/>
      <c r="GV1186" s="46"/>
      <c r="GW1186" s="46"/>
      <c r="GX1186" s="46"/>
      <c r="GY1186" s="46"/>
      <c r="GZ1186" s="46"/>
      <c r="HA1186" s="46"/>
      <c r="HB1186" s="46"/>
      <c r="HC1186" s="46"/>
      <c r="HD1186" s="46"/>
      <c r="HE1186" s="46"/>
      <c r="HF1186" s="46"/>
      <c r="HG1186" s="46"/>
      <c r="HH1186" s="46"/>
      <c r="HI1186" s="46"/>
      <c r="HJ1186" s="46"/>
      <c r="HK1186" s="46"/>
      <c r="HL1186" s="46"/>
      <c r="HM1186" s="46"/>
      <c r="HN1186" s="46"/>
      <c r="HO1186" s="46"/>
      <c r="HP1186" s="46"/>
      <c r="HQ1186" s="46"/>
      <c r="HR1186" s="46"/>
      <c r="HS1186" s="46"/>
      <c r="HT1186" s="46"/>
      <c r="HU1186" s="46"/>
      <c r="HV1186" s="46"/>
      <c r="HW1186" s="46"/>
      <c r="HX1186" s="46"/>
      <c r="HY1186" s="46"/>
      <c r="HZ1186" s="46"/>
      <c r="IA1186" s="46"/>
      <c r="IB1186" s="46"/>
      <c r="IC1186" s="46"/>
      <c r="ID1186" s="46"/>
      <c r="IE1186" s="46"/>
      <c r="IF1186" s="46"/>
      <c r="IG1186" s="46"/>
      <c r="IH1186" s="46"/>
      <c r="II1186" s="46"/>
      <c r="IJ1186" s="46"/>
      <c r="IK1186" s="46"/>
      <c r="IL1186" s="46"/>
      <c r="IM1186" s="46"/>
      <c r="IN1186" s="46"/>
      <c r="IO1186" s="46"/>
      <c r="IP1186" s="46"/>
      <c r="IQ1186" s="46"/>
      <c r="IR1186" s="46"/>
      <c r="IS1186" s="46"/>
      <c r="IT1186" s="46"/>
      <c r="IU1186" s="46"/>
      <c r="IV1186" s="46"/>
      <c r="IW1186" s="46"/>
      <c r="IX1186" s="46"/>
      <c r="IY1186" s="46"/>
      <c r="IZ1186" s="46"/>
      <c r="JA1186" s="46"/>
      <c r="JB1186" s="46"/>
      <c r="JC1186" s="46"/>
      <c r="JD1186" s="46"/>
      <c r="JE1186" s="46"/>
    </row>
    <row r="1187" spans="1:265" s="7" customFormat="1" ht="15" customHeight="1" thickBot="1" x14ac:dyDescent="0.25">
      <c r="A1187" s="98"/>
      <c r="B1187" s="73" t="s">
        <v>379</v>
      </c>
      <c r="C1187" s="118"/>
      <c r="D1187" s="870" t="s">
        <v>637</v>
      </c>
      <c r="E1187" s="879"/>
      <c r="F1187" s="461"/>
      <c r="G1187" s="462"/>
      <c r="H1187" s="181" t="s">
        <v>351</v>
      </c>
      <c r="I1187" s="181" t="s">
        <v>352</v>
      </c>
      <c r="J1187" s="181"/>
      <c r="K1187" s="219" t="s">
        <v>1207</v>
      </c>
      <c r="L1187" s="219" t="s">
        <v>401</v>
      </c>
      <c r="M1187" s="511" t="s">
        <v>1134</v>
      </c>
      <c r="N1187" s="511" t="s">
        <v>98</v>
      </c>
      <c r="O1187" s="219" t="s">
        <v>839</v>
      </c>
      <c r="P1187" s="2159">
        <f t="shared" si="101"/>
        <v>4</v>
      </c>
      <c r="Q1187" s="325">
        <v>3</v>
      </c>
      <c r="R1187" s="326">
        <v>1</v>
      </c>
      <c r="S1187" s="326"/>
      <c r="T1187" s="326"/>
      <c r="U1187" s="326"/>
      <c r="V1187" s="326"/>
      <c r="W1187" s="327"/>
      <c r="X1187" s="119"/>
      <c r="Y1187" s="119"/>
      <c r="Z1187" s="63"/>
      <c r="AA1187" s="46"/>
      <c r="AB1187" s="46"/>
      <c r="AC1187" s="46" t="str">
        <f t="shared" si="105"/>
        <v/>
      </c>
      <c r="AD1187" s="46"/>
      <c r="AE1187" s="46"/>
      <c r="AF1187" s="2111">
        <f t="shared" si="102"/>
        <v>4</v>
      </c>
      <c r="AG1187" s="2111">
        <f t="shared" si="103"/>
        <v>0</v>
      </c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  <c r="BP1187" s="46"/>
      <c r="BQ1187" s="46"/>
      <c r="BR1187" s="46"/>
      <c r="BS1187" s="46"/>
      <c r="BT1187" s="46"/>
      <c r="BU1187" s="46"/>
      <c r="BV1187" s="46"/>
      <c r="BW1187" s="46"/>
      <c r="BX1187" s="46"/>
      <c r="BY1187" s="46"/>
      <c r="BZ1187" s="46"/>
      <c r="CA1187" s="46"/>
      <c r="CB1187" s="46"/>
      <c r="CC1187" s="46"/>
      <c r="CD1187" s="46"/>
      <c r="CE1187" s="46"/>
      <c r="CF1187" s="46"/>
      <c r="CG1187" s="46"/>
      <c r="CH1187" s="46"/>
      <c r="CI1187" s="46"/>
      <c r="CJ1187" s="46"/>
      <c r="CK1187" s="46"/>
      <c r="CL1187" s="46"/>
      <c r="CM1187" s="46"/>
      <c r="CN1187" s="46"/>
      <c r="CO1187" s="46"/>
      <c r="CP1187" s="46"/>
      <c r="CQ1187" s="46"/>
      <c r="CR1187" s="46"/>
      <c r="CS1187" s="46"/>
      <c r="CT1187" s="46"/>
      <c r="CU1187" s="46"/>
      <c r="CV1187" s="46"/>
      <c r="CW1187" s="46"/>
      <c r="CX1187" s="46"/>
      <c r="CY1187" s="46"/>
      <c r="CZ1187" s="46"/>
      <c r="DA1187" s="46"/>
      <c r="DB1187" s="46"/>
      <c r="DC1187" s="46"/>
      <c r="DD1187" s="46"/>
      <c r="DE1187" s="46"/>
      <c r="DF1187" s="46"/>
      <c r="DG1187" s="46"/>
      <c r="DH1187" s="46"/>
      <c r="DI1187" s="46"/>
      <c r="DJ1187" s="46"/>
      <c r="DK1187" s="46"/>
      <c r="DL1187" s="46"/>
      <c r="DM1187" s="46"/>
      <c r="DN1187" s="46"/>
      <c r="DO1187" s="46"/>
      <c r="DP1187" s="46"/>
      <c r="DQ1187" s="46"/>
      <c r="DR1187" s="46"/>
      <c r="DS1187" s="46"/>
      <c r="DT1187" s="46"/>
      <c r="DU1187" s="46"/>
      <c r="DV1187" s="46"/>
      <c r="DW1187" s="46"/>
      <c r="DX1187" s="46"/>
      <c r="DY1187" s="46"/>
      <c r="DZ1187" s="46"/>
      <c r="EA1187" s="46"/>
      <c r="EB1187" s="46"/>
      <c r="EC1187" s="46"/>
      <c r="ED1187" s="46"/>
      <c r="EE1187" s="46"/>
      <c r="EF1187" s="46"/>
      <c r="EG1187" s="46"/>
      <c r="EH1187" s="46"/>
      <c r="EI1187" s="46"/>
      <c r="EJ1187" s="46"/>
      <c r="EK1187" s="46"/>
      <c r="EL1187" s="46"/>
      <c r="EM1187" s="46"/>
      <c r="EN1187" s="46"/>
      <c r="EO1187" s="46"/>
      <c r="EP1187" s="46"/>
      <c r="EQ1187" s="46"/>
      <c r="ER1187" s="46"/>
      <c r="ES1187" s="46"/>
      <c r="ET1187" s="46"/>
      <c r="EU1187" s="46"/>
      <c r="EV1187" s="46"/>
      <c r="EW1187" s="46"/>
      <c r="EX1187" s="46"/>
      <c r="EY1187" s="46"/>
      <c r="EZ1187" s="46"/>
      <c r="FA1187" s="46"/>
      <c r="FB1187" s="46"/>
      <c r="FC1187" s="46"/>
      <c r="FD1187" s="46"/>
      <c r="FE1187" s="46"/>
      <c r="FF1187" s="46"/>
      <c r="FG1187" s="46"/>
      <c r="FH1187" s="46"/>
      <c r="FI1187" s="46"/>
      <c r="FJ1187" s="46"/>
      <c r="FK1187" s="46"/>
      <c r="FL1187" s="46"/>
      <c r="FM1187" s="46"/>
      <c r="FN1187" s="46"/>
      <c r="FO1187" s="46"/>
      <c r="FP1187" s="46"/>
      <c r="FQ1187" s="46"/>
      <c r="FR1187" s="46"/>
      <c r="FS1187" s="46"/>
      <c r="FT1187" s="46"/>
      <c r="FU1187" s="46"/>
      <c r="FV1187" s="46"/>
      <c r="FW1187" s="46"/>
      <c r="FX1187" s="46"/>
      <c r="FY1187" s="46"/>
      <c r="FZ1187" s="46"/>
      <c r="GA1187" s="46"/>
      <c r="GB1187" s="46"/>
      <c r="GC1187" s="46"/>
      <c r="GD1187" s="46"/>
      <c r="GE1187" s="46"/>
      <c r="GF1187" s="46"/>
      <c r="GG1187" s="46"/>
      <c r="GH1187" s="46"/>
      <c r="GI1187" s="46"/>
      <c r="GJ1187" s="46"/>
      <c r="GK1187" s="46"/>
      <c r="GL1187" s="46"/>
      <c r="GM1187" s="46"/>
      <c r="GN1187" s="46"/>
      <c r="GO1187" s="46"/>
      <c r="GP1187" s="46"/>
      <c r="GQ1187" s="46"/>
      <c r="GR1187" s="46"/>
      <c r="GS1187" s="46"/>
      <c r="GT1187" s="46"/>
      <c r="GU1187" s="46"/>
      <c r="GV1187" s="46"/>
      <c r="GW1187" s="46"/>
      <c r="GX1187" s="46"/>
      <c r="GY1187" s="46"/>
      <c r="GZ1187" s="46"/>
      <c r="HA1187" s="46"/>
      <c r="HB1187" s="46"/>
      <c r="HC1187" s="46"/>
      <c r="HD1187" s="46"/>
      <c r="HE1187" s="46"/>
      <c r="HF1187" s="46"/>
      <c r="HG1187" s="46"/>
      <c r="HH1187" s="46"/>
      <c r="HI1187" s="46"/>
      <c r="HJ1187" s="46"/>
      <c r="HK1187" s="46"/>
      <c r="HL1187" s="46"/>
      <c r="HM1187" s="46"/>
      <c r="HN1187" s="46"/>
      <c r="HO1187" s="46"/>
      <c r="HP1187" s="46"/>
      <c r="HQ1187" s="46"/>
      <c r="HR1187" s="46"/>
      <c r="HS1187" s="46"/>
      <c r="HT1187" s="46"/>
      <c r="HU1187" s="46"/>
      <c r="HV1187" s="46"/>
      <c r="HW1187" s="46"/>
      <c r="HX1187" s="46"/>
      <c r="HY1187" s="46"/>
      <c r="HZ1187" s="46"/>
      <c r="IA1187" s="46"/>
      <c r="IB1187" s="46"/>
      <c r="IC1187" s="46"/>
      <c r="ID1187" s="46"/>
      <c r="IE1187" s="46"/>
      <c r="IF1187" s="46"/>
      <c r="IG1187" s="46"/>
      <c r="IH1187" s="46"/>
      <c r="II1187" s="46"/>
      <c r="IJ1187" s="46"/>
      <c r="IK1187" s="46"/>
      <c r="IL1187" s="46"/>
      <c r="IM1187" s="46"/>
      <c r="IN1187" s="46"/>
      <c r="IO1187" s="46"/>
      <c r="IP1187" s="46"/>
      <c r="IQ1187" s="46"/>
      <c r="IR1187" s="46"/>
      <c r="IS1187" s="46"/>
      <c r="IT1187" s="46"/>
      <c r="IU1187" s="46"/>
      <c r="IV1187" s="46"/>
      <c r="IW1187" s="46"/>
      <c r="IX1187" s="46"/>
      <c r="IY1187" s="46"/>
      <c r="IZ1187" s="46"/>
      <c r="JA1187" s="46"/>
      <c r="JB1187" s="46"/>
      <c r="JC1187" s="46"/>
      <c r="JD1187" s="46"/>
      <c r="JE1187" s="46"/>
    </row>
    <row r="1188" spans="1:265" s="7" customFormat="1" ht="15" customHeight="1" thickBot="1" x14ac:dyDescent="0.25">
      <c r="A1188" s="98"/>
      <c r="B1188" s="73" t="s">
        <v>379</v>
      </c>
      <c r="C1188" s="118"/>
      <c r="D1188" s="870" t="s">
        <v>637</v>
      </c>
      <c r="E1188" s="879"/>
      <c r="F1188" s="461"/>
      <c r="G1188" s="462"/>
      <c r="H1188" s="181" t="s">
        <v>351</v>
      </c>
      <c r="I1188" s="181" t="s">
        <v>352</v>
      </c>
      <c r="J1188" s="181"/>
      <c r="K1188" s="219" t="s">
        <v>925</v>
      </c>
      <c r="L1188" s="219" t="s">
        <v>401</v>
      </c>
      <c r="M1188" s="511">
        <v>4</v>
      </c>
      <c r="N1188" s="511" t="s">
        <v>98</v>
      </c>
      <c r="O1188" s="219"/>
      <c r="P1188" s="2159">
        <f t="shared" si="101"/>
        <v>5</v>
      </c>
      <c r="Q1188" s="325">
        <v>3</v>
      </c>
      <c r="R1188" s="326">
        <v>2</v>
      </c>
      <c r="S1188" s="326"/>
      <c r="T1188" s="326"/>
      <c r="U1188" s="326"/>
      <c r="V1188" s="326"/>
      <c r="W1188" s="327"/>
      <c r="X1188" s="119"/>
      <c r="Y1188" s="119"/>
      <c r="Z1188" s="63"/>
      <c r="AA1188" s="46"/>
      <c r="AB1188" s="46"/>
      <c r="AC1188" s="46" t="str">
        <f t="shared" si="105"/>
        <v/>
      </c>
      <c r="AD1188" s="46"/>
      <c r="AE1188" s="46"/>
      <c r="AF1188" s="2111">
        <f t="shared" si="102"/>
        <v>5</v>
      </c>
      <c r="AG1188" s="2111">
        <f t="shared" si="103"/>
        <v>0</v>
      </c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6"/>
      <c r="CG1188" s="46"/>
      <c r="CH1188" s="46"/>
      <c r="CI1188" s="46"/>
      <c r="CJ1188" s="46"/>
      <c r="CK1188" s="46"/>
      <c r="CL1188" s="46"/>
      <c r="CM1188" s="46"/>
      <c r="CN1188" s="46"/>
      <c r="CO1188" s="46"/>
      <c r="CP1188" s="46"/>
      <c r="CQ1188" s="46"/>
      <c r="CR1188" s="46"/>
      <c r="CS1188" s="46"/>
      <c r="CT1188" s="46"/>
      <c r="CU1188" s="46"/>
      <c r="CV1188" s="46"/>
      <c r="CW1188" s="46"/>
      <c r="CX1188" s="46"/>
      <c r="CY1188" s="46"/>
      <c r="CZ1188" s="46"/>
      <c r="DA1188" s="46"/>
      <c r="DB1188" s="46"/>
      <c r="DC1188" s="46"/>
      <c r="DD1188" s="46"/>
      <c r="DE1188" s="46"/>
      <c r="DF1188" s="46"/>
      <c r="DG1188" s="46"/>
      <c r="DH1188" s="46"/>
      <c r="DI1188" s="46"/>
      <c r="DJ1188" s="46"/>
      <c r="DK1188" s="46"/>
      <c r="DL1188" s="46"/>
      <c r="DM1188" s="46"/>
      <c r="DN1188" s="46"/>
      <c r="DO1188" s="46"/>
      <c r="DP1188" s="46"/>
      <c r="DQ1188" s="46"/>
      <c r="DR1188" s="46"/>
      <c r="DS1188" s="46"/>
      <c r="DT1188" s="46"/>
      <c r="DU1188" s="46"/>
      <c r="DV1188" s="46"/>
      <c r="DW1188" s="46"/>
      <c r="DX1188" s="46"/>
      <c r="DY1188" s="46"/>
      <c r="DZ1188" s="46"/>
      <c r="EA1188" s="46"/>
      <c r="EB1188" s="46"/>
      <c r="EC1188" s="46"/>
      <c r="ED1188" s="46"/>
      <c r="EE1188" s="46"/>
      <c r="EF1188" s="46"/>
      <c r="EG1188" s="46"/>
      <c r="EH1188" s="46"/>
      <c r="EI1188" s="46"/>
      <c r="EJ1188" s="46"/>
      <c r="EK1188" s="46"/>
      <c r="EL1188" s="46"/>
      <c r="EM1188" s="46"/>
      <c r="EN1188" s="46"/>
      <c r="EO1188" s="46"/>
      <c r="EP1188" s="46"/>
      <c r="EQ1188" s="46"/>
      <c r="ER1188" s="46"/>
      <c r="ES1188" s="46"/>
      <c r="ET1188" s="46"/>
      <c r="EU1188" s="46"/>
      <c r="EV1188" s="46"/>
      <c r="EW1188" s="46"/>
      <c r="EX1188" s="46"/>
      <c r="EY1188" s="46"/>
      <c r="EZ1188" s="46"/>
      <c r="FA1188" s="46"/>
      <c r="FB1188" s="46"/>
      <c r="FC1188" s="46"/>
      <c r="FD1188" s="46"/>
      <c r="FE1188" s="46"/>
      <c r="FF1188" s="46"/>
      <c r="FG1188" s="46"/>
      <c r="FH1188" s="46"/>
      <c r="FI1188" s="46"/>
      <c r="FJ1188" s="46"/>
      <c r="FK1188" s="46"/>
      <c r="FL1188" s="46"/>
      <c r="FM1188" s="46"/>
      <c r="FN1188" s="46"/>
      <c r="FO1188" s="46"/>
      <c r="FP1188" s="46"/>
      <c r="FQ1188" s="46"/>
      <c r="FR1188" s="46"/>
      <c r="FS1188" s="46"/>
      <c r="FT1188" s="46"/>
      <c r="FU1188" s="46"/>
      <c r="FV1188" s="46"/>
      <c r="FW1188" s="46"/>
      <c r="FX1188" s="46"/>
      <c r="FY1188" s="46"/>
      <c r="FZ1188" s="46"/>
      <c r="GA1188" s="46"/>
      <c r="GB1188" s="46"/>
      <c r="GC1188" s="46"/>
      <c r="GD1188" s="46"/>
      <c r="GE1188" s="46"/>
      <c r="GF1188" s="46"/>
      <c r="GG1188" s="46"/>
      <c r="GH1188" s="46"/>
      <c r="GI1188" s="46"/>
      <c r="GJ1188" s="46"/>
      <c r="GK1188" s="46"/>
      <c r="GL1188" s="46"/>
      <c r="GM1188" s="46"/>
      <c r="GN1188" s="46"/>
      <c r="GO1188" s="46"/>
      <c r="GP1188" s="46"/>
      <c r="GQ1188" s="46"/>
      <c r="GR1188" s="46"/>
      <c r="GS1188" s="46"/>
      <c r="GT1188" s="46"/>
      <c r="GU1188" s="46"/>
      <c r="GV1188" s="46"/>
      <c r="GW1188" s="46"/>
      <c r="GX1188" s="46"/>
      <c r="GY1188" s="46"/>
      <c r="GZ1188" s="46"/>
      <c r="HA1188" s="46"/>
      <c r="HB1188" s="46"/>
      <c r="HC1188" s="46"/>
      <c r="HD1188" s="46"/>
      <c r="HE1188" s="46"/>
      <c r="HF1188" s="46"/>
      <c r="HG1188" s="46"/>
      <c r="HH1188" s="46"/>
      <c r="HI1188" s="46"/>
      <c r="HJ1188" s="46"/>
      <c r="HK1188" s="46"/>
      <c r="HL1188" s="46"/>
      <c r="HM1188" s="46"/>
      <c r="HN1188" s="46"/>
      <c r="HO1188" s="46"/>
      <c r="HP1188" s="46"/>
      <c r="HQ1188" s="46"/>
      <c r="HR1188" s="46"/>
      <c r="HS1188" s="46"/>
      <c r="HT1188" s="46"/>
      <c r="HU1188" s="46"/>
      <c r="HV1188" s="46"/>
      <c r="HW1188" s="46"/>
      <c r="HX1188" s="46"/>
      <c r="HY1188" s="46"/>
      <c r="HZ1188" s="46"/>
      <c r="IA1188" s="46"/>
      <c r="IB1188" s="46"/>
      <c r="IC1188" s="46"/>
      <c r="ID1188" s="46"/>
      <c r="IE1188" s="46"/>
      <c r="IF1188" s="46"/>
      <c r="IG1188" s="46"/>
      <c r="IH1188" s="46"/>
      <c r="II1188" s="46"/>
      <c r="IJ1188" s="46"/>
      <c r="IK1188" s="46"/>
      <c r="IL1188" s="46"/>
      <c r="IM1188" s="46"/>
      <c r="IN1188" s="46"/>
      <c r="IO1188" s="46"/>
      <c r="IP1188" s="46"/>
      <c r="IQ1188" s="46"/>
      <c r="IR1188" s="46"/>
      <c r="IS1188" s="46"/>
      <c r="IT1188" s="46"/>
      <c r="IU1188" s="46"/>
      <c r="IV1188" s="46"/>
      <c r="IW1188" s="46"/>
      <c r="IX1188" s="46"/>
      <c r="IY1188" s="46"/>
      <c r="IZ1188" s="46"/>
      <c r="JA1188" s="46"/>
      <c r="JB1188" s="46"/>
      <c r="JC1188" s="46"/>
      <c r="JD1188" s="46"/>
      <c r="JE1188" s="46"/>
    </row>
    <row r="1189" spans="1:265" s="7" customFormat="1" ht="15" customHeight="1" thickBot="1" x14ac:dyDescent="0.25">
      <c r="A1189" s="98"/>
      <c r="B1189" s="73" t="s">
        <v>379</v>
      </c>
      <c r="C1189" s="118"/>
      <c r="D1189" s="870" t="s">
        <v>637</v>
      </c>
      <c r="E1189" s="879"/>
      <c r="F1189" s="461"/>
      <c r="G1189" s="462"/>
      <c r="H1189" s="181" t="s">
        <v>351</v>
      </c>
      <c r="I1189" s="181" t="s">
        <v>2177</v>
      </c>
      <c r="J1189" s="181"/>
      <c r="K1189" s="219" t="s">
        <v>1404</v>
      </c>
      <c r="L1189" s="219" t="s">
        <v>401</v>
      </c>
      <c r="M1189" s="511">
        <v>10</v>
      </c>
      <c r="N1189" s="511" t="s">
        <v>353</v>
      </c>
      <c r="O1189" s="219" t="s">
        <v>839</v>
      </c>
      <c r="P1189" s="2159">
        <f t="shared" si="101"/>
        <v>3</v>
      </c>
      <c r="Q1189" s="325">
        <v>3</v>
      </c>
      <c r="R1189" s="326"/>
      <c r="S1189" s="326"/>
      <c r="T1189" s="326"/>
      <c r="U1189" s="326"/>
      <c r="V1189" s="326"/>
      <c r="W1189" s="327"/>
      <c r="X1189" s="119"/>
      <c r="Y1189" s="119"/>
      <c r="Z1189" s="63"/>
      <c r="AA1189" s="46"/>
      <c r="AB1189" s="46"/>
      <c r="AC1189" s="46" t="str">
        <f t="shared" si="105"/>
        <v/>
      </c>
      <c r="AD1189" s="46"/>
      <c r="AE1189" s="46"/>
      <c r="AF1189" s="2111">
        <f t="shared" si="102"/>
        <v>3</v>
      </c>
      <c r="AG1189" s="2111">
        <f t="shared" si="103"/>
        <v>0</v>
      </c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  <c r="BP1189" s="46"/>
      <c r="BQ1189" s="46"/>
      <c r="BR1189" s="46"/>
      <c r="BS1189" s="46"/>
      <c r="BT1189" s="46"/>
      <c r="BU1189" s="46"/>
      <c r="BV1189" s="46"/>
      <c r="BW1189" s="46"/>
      <c r="BX1189" s="46"/>
      <c r="BY1189" s="46"/>
      <c r="BZ1189" s="46"/>
      <c r="CA1189" s="46"/>
      <c r="CB1189" s="46"/>
      <c r="CC1189" s="46"/>
      <c r="CD1189" s="46"/>
      <c r="CE1189" s="46"/>
      <c r="CF1189" s="46"/>
      <c r="CG1189" s="46"/>
      <c r="CH1189" s="46"/>
      <c r="CI1189" s="46"/>
      <c r="CJ1189" s="46"/>
      <c r="CK1189" s="46"/>
      <c r="CL1189" s="46"/>
      <c r="CM1189" s="46"/>
      <c r="CN1189" s="46"/>
      <c r="CO1189" s="46"/>
      <c r="CP1189" s="46"/>
      <c r="CQ1189" s="46"/>
      <c r="CR1189" s="46"/>
      <c r="CS1189" s="46"/>
      <c r="CT1189" s="46"/>
      <c r="CU1189" s="46"/>
      <c r="CV1189" s="46"/>
      <c r="CW1189" s="46"/>
      <c r="CX1189" s="46"/>
      <c r="CY1189" s="46"/>
      <c r="CZ1189" s="46"/>
      <c r="DA1189" s="46"/>
      <c r="DB1189" s="46"/>
      <c r="DC1189" s="46"/>
      <c r="DD1189" s="46"/>
      <c r="DE1189" s="46"/>
      <c r="DF1189" s="46"/>
      <c r="DG1189" s="46"/>
      <c r="DH1189" s="46"/>
      <c r="DI1189" s="46"/>
      <c r="DJ1189" s="46"/>
      <c r="DK1189" s="46"/>
      <c r="DL1189" s="46"/>
      <c r="DM1189" s="46"/>
      <c r="DN1189" s="46"/>
      <c r="DO1189" s="46"/>
      <c r="DP1189" s="46"/>
      <c r="DQ1189" s="46"/>
      <c r="DR1189" s="46"/>
      <c r="DS1189" s="46"/>
      <c r="DT1189" s="46"/>
      <c r="DU1189" s="46"/>
      <c r="DV1189" s="46"/>
      <c r="DW1189" s="46"/>
      <c r="DX1189" s="46"/>
      <c r="DY1189" s="46"/>
      <c r="DZ1189" s="46"/>
      <c r="EA1189" s="46"/>
      <c r="EB1189" s="46"/>
      <c r="EC1189" s="46"/>
      <c r="ED1189" s="46"/>
      <c r="EE1189" s="46"/>
      <c r="EF1189" s="46"/>
      <c r="EG1189" s="46"/>
      <c r="EH1189" s="46"/>
      <c r="EI1189" s="46"/>
      <c r="EJ1189" s="46"/>
      <c r="EK1189" s="46"/>
      <c r="EL1189" s="46"/>
      <c r="EM1189" s="46"/>
      <c r="EN1189" s="46"/>
      <c r="EO1189" s="46"/>
      <c r="EP1189" s="46"/>
      <c r="EQ1189" s="46"/>
      <c r="ER1189" s="46"/>
      <c r="ES1189" s="46"/>
      <c r="ET1189" s="46"/>
      <c r="EU1189" s="46"/>
      <c r="EV1189" s="46"/>
      <c r="EW1189" s="46"/>
      <c r="EX1189" s="46"/>
      <c r="EY1189" s="46"/>
      <c r="EZ1189" s="46"/>
      <c r="FA1189" s="46"/>
      <c r="FB1189" s="46"/>
      <c r="FC1189" s="46"/>
      <c r="FD1189" s="46"/>
      <c r="FE1189" s="46"/>
      <c r="FF1189" s="46"/>
      <c r="FG1189" s="46"/>
      <c r="FH1189" s="46"/>
      <c r="FI1189" s="46"/>
      <c r="FJ1189" s="46"/>
      <c r="FK1189" s="46"/>
      <c r="FL1189" s="46"/>
      <c r="FM1189" s="46"/>
      <c r="FN1189" s="46"/>
      <c r="FO1189" s="46"/>
      <c r="FP1189" s="46"/>
      <c r="FQ1189" s="46"/>
      <c r="FR1189" s="46"/>
      <c r="FS1189" s="46"/>
      <c r="FT1189" s="46"/>
      <c r="FU1189" s="46"/>
      <c r="FV1189" s="46"/>
      <c r="FW1189" s="46"/>
      <c r="FX1189" s="46"/>
      <c r="FY1189" s="46"/>
      <c r="FZ1189" s="46"/>
      <c r="GA1189" s="46"/>
      <c r="GB1189" s="46"/>
      <c r="GC1189" s="46"/>
      <c r="GD1189" s="46"/>
      <c r="GE1189" s="46"/>
      <c r="GF1189" s="46"/>
      <c r="GG1189" s="46"/>
      <c r="GH1189" s="46"/>
      <c r="GI1189" s="46"/>
      <c r="GJ1189" s="46"/>
      <c r="GK1189" s="46"/>
      <c r="GL1189" s="46"/>
      <c r="GM1189" s="46"/>
      <c r="GN1189" s="46"/>
      <c r="GO1189" s="46"/>
      <c r="GP1189" s="46"/>
      <c r="GQ1189" s="46"/>
      <c r="GR1189" s="46"/>
      <c r="GS1189" s="46"/>
      <c r="GT1189" s="46"/>
      <c r="GU1189" s="46"/>
      <c r="GV1189" s="46"/>
      <c r="GW1189" s="46"/>
      <c r="GX1189" s="46"/>
      <c r="GY1189" s="46"/>
      <c r="GZ1189" s="46"/>
      <c r="HA1189" s="46"/>
      <c r="HB1189" s="46"/>
      <c r="HC1189" s="46"/>
      <c r="HD1189" s="46"/>
      <c r="HE1189" s="46"/>
      <c r="HF1189" s="46"/>
      <c r="HG1189" s="46"/>
      <c r="HH1189" s="46"/>
      <c r="HI1189" s="46"/>
      <c r="HJ1189" s="46"/>
      <c r="HK1189" s="46"/>
      <c r="HL1189" s="46"/>
      <c r="HM1189" s="46"/>
      <c r="HN1189" s="46"/>
      <c r="HO1189" s="46"/>
      <c r="HP1189" s="46"/>
      <c r="HQ1189" s="46"/>
      <c r="HR1189" s="46"/>
      <c r="HS1189" s="46"/>
      <c r="HT1189" s="46"/>
      <c r="HU1189" s="46"/>
      <c r="HV1189" s="46"/>
      <c r="HW1189" s="46"/>
      <c r="HX1189" s="46"/>
      <c r="HY1189" s="46"/>
      <c r="HZ1189" s="46"/>
      <c r="IA1189" s="46"/>
      <c r="IB1189" s="46"/>
      <c r="IC1189" s="46"/>
      <c r="ID1189" s="46"/>
      <c r="IE1189" s="46"/>
      <c r="IF1189" s="46"/>
      <c r="IG1189" s="46"/>
      <c r="IH1189" s="46"/>
      <c r="II1189" s="46"/>
      <c r="IJ1189" s="46"/>
      <c r="IK1189" s="46"/>
      <c r="IL1189" s="46"/>
      <c r="IM1189" s="46"/>
      <c r="IN1189" s="46"/>
      <c r="IO1189" s="46"/>
      <c r="IP1189" s="46"/>
      <c r="IQ1189" s="46"/>
      <c r="IR1189" s="46"/>
      <c r="IS1189" s="46"/>
      <c r="IT1189" s="46"/>
      <c r="IU1189" s="46"/>
      <c r="IV1189" s="46"/>
      <c r="IW1189" s="46"/>
      <c r="IX1189" s="46"/>
      <c r="IY1189" s="46"/>
      <c r="IZ1189" s="46"/>
      <c r="JA1189" s="46"/>
      <c r="JB1189" s="46"/>
      <c r="JC1189" s="46"/>
      <c r="JD1189" s="46"/>
      <c r="JE1189" s="46"/>
    </row>
    <row r="1190" spans="1:265" s="7" customFormat="1" ht="15" customHeight="1" thickBot="1" x14ac:dyDescent="0.25">
      <c r="A1190" s="98"/>
      <c r="B1190" s="73" t="s">
        <v>379</v>
      </c>
      <c r="C1190" s="118"/>
      <c r="D1190" s="870" t="s">
        <v>637</v>
      </c>
      <c r="E1190" s="879"/>
      <c r="F1190" s="461"/>
      <c r="G1190" s="462"/>
      <c r="H1190" s="181" t="s">
        <v>351</v>
      </c>
      <c r="I1190" s="181" t="s">
        <v>352</v>
      </c>
      <c r="J1190" s="1740" t="s">
        <v>1425</v>
      </c>
      <c r="K1190" s="219" t="s">
        <v>1732</v>
      </c>
      <c r="L1190" s="219"/>
      <c r="M1190" s="511"/>
      <c r="N1190" s="511"/>
      <c r="O1190" s="219"/>
      <c r="P1190" s="2159">
        <f t="shared" si="101"/>
        <v>0</v>
      </c>
      <c r="Q1190" s="325"/>
      <c r="R1190" s="326"/>
      <c r="S1190" s="326"/>
      <c r="T1190" s="326">
        <v>5</v>
      </c>
      <c r="U1190" s="326"/>
      <c r="V1190" s="326"/>
      <c r="W1190" s="327"/>
      <c r="X1190" s="119"/>
      <c r="Y1190" s="119"/>
      <c r="Z1190" s="63"/>
      <c r="AA1190" s="46"/>
      <c r="AB1190" s="46"/>
      <c r="AC1190" s="46" t="str">
        <f t="shared" si="105"/>
        <v/>
      </c>
      <c r="AD1190" s="46" t="s">
        <v>2077</v>
      </c>
      <c r="AE1190" s="46"/>
      <c r="AF1190" s="2111">
        <f t="shared" si="102"/>
        <v>0</v>
      </c>
      <c r="AG1190" s="2111">
        <f t="shared" si="103"/>
        <v>0</v>
      </c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  <c r="BP1190" s="46"/>
      <c r="BQ1190" s="46"/>
      <c r="BR1190" s="46"/>
      <c r="BS1190" s="46"/>
      <c r="BT1190" s="46"/>
      <c r="BU1190" s="46"/>
      <c r="BV1190" s="46"/>
      <c r="BW1190" s="46"/>
      <c r="BX1190" s="46"/>
      <c r="BY1190" s="46"/>
      <c r="BZ1190" s="46"/>
      <c r="CA1190" s="46"/>
      <c r="CB1190" s="46"/>
      <c r="CC1190" s="46"/>
      <c r="CD1190" s="46"/>
      <c r="CE1190" s="46"/>
      <c r="CF1190" s="46"/>
      <c r="CG1190" s="46"/>
      <c r="CH1190" s="46"/>
      <c r="CI1190" s="46"/>
      <c r="CJ1190" s="46"/>
      <c r="CK1190" s="46"/>
      <c r="CL1190" s="46"/>
      <c r="CM1190" s="46"/>
      <c r="CN1190" s="46"/>
      <c r="CO1190" s="46"/>
      <c r="CP1190" s="46"/>
      <c r="CQ1190" s="46"/>
      <c r="CR1190" s="46"/>
      <c r="CS1190" s="46"/>
      <c r="CT1190" s="46"/>
      <c r="CU1190" s="46"/>
      <c r="CV1190" s="46"/>
      <c r="CW1190" s="46"/>
      <c r="CX1190" s="46"/>
      <c r="CY1190" s="46"/>
      <c r="CZ1190" s="46"/>
      <c r="DA1190" s="46"/>
      <c r="DB1190" s="46"/>
      <c r="DC1190" s="46"/>
      <c r="DD1190" s="46"/>
      <c r="DE1190" s="46"/>
      <c r="DF1190" s="46"/>
      <c r="DG1190" s="46"/>
      <c r="DH1190" s="46"/>
      <c r="DI1190" s="46"/>
      <c r="DJ1190" s="46"/>
      <c r="DK1190" s="46"/>
      <c r="DL1190" s="46"/>
      <c r="DM1190" s="46"/>
      <c r="DN1190" s="46"/>
      <c r="DO1190" s="46"/>
      <c r="DP1190" s="46"/>
      <c r="DQ1190" s="46"/>
      <c r="DR1190" s="46"/>
      <c r="DS1190" s="46"/>
      <c r="DT1190" s="46"/>
      <c r="DU1190" s="46"/>
      <c r="DV1190" s="46"/>
      <c r="DW1190" s="46"/>
      <c r="DX1190" s="46"/>
      <c r="DY1190" s="46"/>
      <c r="DZ1190" s="46"/>
      <c r="EA1190" s="46"/>
      <c r="EB1190" s="46"/>
      <c r="EC1190" s="46"/>
      <c r="ED1190" s="46"/>
      <c r="EE1190" s="46"/>
      <c r="EF1190" s="46"/>
      <c r="EG1190" s="46"/>
      <c r="EH1190" s="46"/>
      <c r="EI1190" s="46"/>
      <c r="EJ1190" s="46"/>
      <c r="EK1190" s="46"/>
      <c r="EL1190" s="46"/>
      <c r="EM1190" s="46"/>
      <c r="EN1190" s="46"/>
      <c r="EO1190" s="46"/>
      <c r="EP1190" s="46"/>
      <c r="EQ1190" s="46"/>
      <c r="ER1190" s="46"/>
      <c r="ES1190" s="46"/>
      <c r="ET1190" s="46"/>
      <c r="EU1190" s="46"/>
      <c r="EV1190" s="46"/>
      <c r="EW1190" s="46"/>
      <c r="EX1190" s="46"/>
      <c r="EY1190" s="46"/>
      <c r="EZ1190" s="46"/>
      <c r="FA1190" s="46"/>
      <c r="FB1190" s="46"/>
      <c r="FC1190" s="46"/>
      <c r="FD1190" s="46"/>
      <c r="FE1190" s="46"/>
      <c r="FF1190" s="46"/>
      <c r="FG1190" s="46"/>
      <c r="FH1190" s="46"/>
      <c r="FI1190" s="46"/>
      <c r="FJ1190" s="46"/>
      <c r="FK1190" s="46"/>
      <c r="FL1190" s="46"/>
      <c r="FM1190" s="46"/>
      <c r="FN1190" s="46"/>
      <c r="FO1190" s="46"/>
      <c r="FP1190" s="46"/>
      <c r="FQ1190" s="46"/>
      <c r="FR1190" s="46"/>
      <c r="FS1190" s="46"/>
      <c r="FT1190" s="46"/>
      <c r="FU1190" s="46"/>
      <c r="FV1190" s="46"/>
      <c r="FW1190" s="46"/>
      <c r="FX1190" s="46"/>
      <c r="FY1190" s="46"/>
      <c r="FZ1190" s="46"/>
      <c r="GA1190" s="46"/>
      <c r="GB1190" s="46"/>
      <c r="GC1190" s="46"/>
      <c r="GD1190" s="46"/>
      <c r="GE1190" s="46"/>
      <c r="GF1190" s="46"/>
      <c r="GG1190" s="46"/>
      <c r="GH1190" s="46"/>
      <c r="GI1190" s="46"/>
      <c r="GJ1190" s="46"/>
      <c r="GK1190" s="46"/>
      <c r="GL1190" s="46"/>
      <c r="GM1190" s="46"/>
      <c r="GN1190" s="46"/>
      <c r="GO1190" s="46"/>
      <c r="GP1190" s="46"/>
      <c r="GQ1190" s="46"/>
      <c r="GR1190" s="46"/>
      <c r="GS1190" s="46"/>
      <c r="GT1190" s="46"/>
      <c r="GU1190" s="46"/>
      <c r="GV1190" s="46"/>
      <c r="GW1190" s="46"/>
      <c r="GX1190" s="46"/>
      <c r="GY1190" s="46"/>
      <c r="GZ1190" s="46"/>
      <c r="HA1190" s="46"/>
      <c r="HB1190" s="46"/>
      <c r="HC1190" s="46"/>
      <c r="HD1190" s="46"/>
      <c r="HE1190" s="46"/>
      <c r="HF1190" s="46"/>
      <c r="HG1190" s="46"/>
      <c r="HH1190" s="46"/>
      <c r="HI1190" s="46"/>
      <c r="HJ1190" s="46"/>
      <c r="HK1190" s="46"/>
      <c r="HL1190" s="46"/>
      <c r="HM1190" s="46"/>
      <c r="HN1190" s="46"/>
      <c r="HO1190" s="46"/>
      <c r="HP1190" s="46"/>
      <c r="HQ1190" s="46"/>
      <c r="HR1190" s="46"/>
      <c r="HS1190" s="46"/>
      <c r="HT1190" s="46"/>
      <c r="HU1190" s="46"/>
      <c r="HV1190" s="46"/>
      <c r="HW1190" s="46"/>
      <c r="HX1190" s="46"/>
      <c r="HY1190" s="46"/>
      <c r="HZ1190" s="46"/>
      <c r="IA1190" s="46"/>
      <c r="IB1190" s="46"/>
      <c r="IC1190" s="46"/>
      <c r="ID1190" s="46"/>
      <c r="IE1190" s="46"/>
      <c r="IF1190" s="46"/>
      <c r="IG1190" s="46"/>
      <c r="IH1190" s="46"/>
      <c r="II1190" s="46"/>
      <c r="IJ1190" s="46"/>
      <c r="IK1190" s="46"/>
      <c r="IL1190" s="46"/>
      <c r="IM1190" s="46"/>
      <c r="IN1190" s="46"/>
      <c r="IO1190" s="46"/>
      <c r="IP1190" s="46"/>
      <c r="IQ1190" s="46"/>
      <c r="IR1190" s="46"/>
      <c r="IS1190" s="46"/>
      <c r="IT1190" s="46"/>
      <c r="IU1190" s="46"/>
      <c r="IV1190" s="46"/>
      <c r="IW1190" s="46"/>
      <c r="IX1190" s="46"/>
      <c r="IY1190" s="46"/>
      <c r="IZ1190" s="46"/>
      <c r="JA1190" s="46"/>
      <c r="JB1190" s="46"/>
      <c r="JC1190" s="46"/>
      <c r="JD1190" s="46"/>
      <c r="JE1190" s="46"/>
    </row>
    <row r="1191" spans="1:265" s="7" customFormat="1" ht="15" customHeight="1" thickBot="1" x14ac:dyDescent="0.25">
      <c r="A1191" s="98"/>
      <c r="B1191" s="73" t="s">
        <v>379</v>
      </c>
      <c r="C1191" s="118"/>
      <c r="D1191" s="870" t="s">
        <v>637</v>
      </c>
      <c r="E1191" s="879"/>
      <c r="F1191" s="461"/>
      <c r="G1191" s="462"/>
      <c r="H1191" s="181" t="s">
        <v>351</v>
      </c>
      <c r="I1191" s="181" t="s">
        <v>352</v>
      </c>
      <c r="J1191" s="1759" t="s">
        <v>1424</v>
      </c>
      <c r="K1191" s="742" t="s">
        <v>1508</v>
      </c>
      <c r="L1191" s="219"/>
      <c r="M1191" s="511"/>
      <c r="N1191" s="511"/>
      <c r="O1191" s="219"/>
      <c r="P1191" s="2159">
        <f t="shared" si="101"/>
        <v>0</v>
      </c>
      <c r="Q1191" s="325"/>
      <c r="R1191" s="326"/>
      <c r="S1191" s="326"/>
      <c r="T1191" s="326"/>
      <c r="U1191" s="326"/>
      <c r="V1191" s="326"/>
      <c r="W1191" s="327">
        <v>5</v>
      </c>
      <c r="X1191" s="119"/>
      <c r="Y1191" s="119"/>
      <c r="Z1191" s="63"/>
      <c r="AA1191" s="46"/>
      <c r="AB1191" s="46"/>
      <c r="AC1191" s="46" t="str">
        <f t="shared" si="105"/>
        <v/>
      </c>
      <c r="AD1191" s="46"/>
      <c r="AE1191" s="46"/>
      <c r="AF1191" s="2111">
        <f t="shared" si="102"/>
        <v>0</v>
      </c>
      <c r="AG1191" s="2111">
        <f t="shared" si="103"/>
        <v>5</v>
      </c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  <c r="BP1191" s="46"/>
      <c r="BQ1191" s="46"/>
      <c r="BR1191" s="46"/>
      <c r="BS1191" s="46"/>
      <c r="BT1191" s="46"/>
      <c r="BU1191" s="46"/>
      <c r="BV1191" s="46"/>
      <c r="BW1191" s="46"/>
      <c r="BX1191" s="46"/>
      <c r="BY1191" s="46"/>
      <c r="BZ1191" s="46"/>
      <c r="CA1191" s="46"/>
      <c r="CB1191" s="46"/>
      <c r="CC1191" s="46"/>
      <c r="CD1191" s="46"/>
      <c r="CE1191" s="46"/>
      <c r="CF1191" s="46"/>
      <c r="CG1191" s="46"/>
      <c r="CH1191" s="46"/>
      <c r="CI1191" s="46"/>
      <c r="CJ1191" s="46"/>
      <c r="CK1191" s="46"/>
      <c r="CL1191" s="46"/>
      <c r="CM1191" s="46"/>
      <c r="CN1191" s="46"/>
      <c r="CO1191" s="46"/>
      <c r="CP1191" s="46"/>
      <c r="CQ1191" s="46"/>
      <c r="CR1191" s="46"/>
      <c r="CS1191" s="46"/>
      <c r="CT1191" s="46"/>
      <c r="CU1191" s="46"/>
      <c r="CV1191" s="46"/>
      <c r="CW1191" s="46"/>
      <c r="CX1191" s="46"/>
      <c r="CY1191" s="46"/>
      <c r="CZ1191" s="46"/>
      <c r="DA1191" s="46"/>
      <c r="DB1191" s="46"/>
      <c r="DC1191" s="46"/>
      <c r="DD1191" s="46"/>
      <c r="DE1191" s="46"/>
      <c r="DF1191" s="46"/>
      <c r="DG1191" s="46"/>
      <c r="DH1191" s="46"/>
      <c r="DI1191" s="46"/>
      <c r="DJ1191" s="46"/>
      <c r="DK1191" s="46"/>
      <c r="DL1191" s="46"/>
      <c r="DM1191" s="46"/>
      <c r="DN1191" s="46"/>
      <c r="DO1191" s="46"/>
      <c r="DP1191" s="46"/>
      <c r="DQ1191" s="46"/>
      <c r="DR1191" s="46"/>
      <c r="DS1191" s="46"/>
      <c r="DT1191" s="46"/>
      <c r="DU1191" s="46"/>
      <c r="DV1191" s="46"/>
      <c r="DW1191" s="46"/>
      <c r="DX1191" s="46"/>
      <c r="DY1191" s="46"/>
      <c r="DZ1191" s="46"/>
      <c r="EA1191" s="46"/>
      <c r="EB1191" s="46"/>
      <c r="EC1191" s="46"/>
      <c r="ED1191" s="46"/>
      <c r="EE1191" s="46"/>
      <c r="EF1191" s="46"/>
      <c r="EG1191" s="46"/>
      <c r="EH1191" s="46"/>
      <c r="EI1191" s="46"/>
      <c r="EJ1191" s="46"/>
      <c r="EK1191" s="46"/>
      <c r="EL1191" s="46"/>
      <c r="EM1191" s="46"/>
      <c r="EN1191" s="46"/>
      <c r="EO1191" s="46"/>
      <c r="EP1191" s="46"/>
      <c r="EQ1191" s="46"/>
      <c r="ER1191" s="46"/>
      <c r="ES1191" s="46"/>
      <c r="ET1191" s="46"/>
      <c r="EU1191" s="46"/>
      <c r="EV1191" s="46"/>
      <c r="EW1191" s="46"/>
      <c r="EX1191" s="46"/>
      <c r="EY1191" s="46"/>
      <c r="EZ1191" s="46"/>
      <c r="FA1191" s="46"/>
      <c r="FB1191" s="46"/>
      <c r="FC1191" s="46"/>
      <c r="FD1191" s="46"/>
      <c r="FE1191" s="46"/>
      <c r="FF1191" s="46"/>
      <c r="FG1191" s="46"/>
      <c r="FH1191" s="46"/>
      <c r="FI1191" s="46"/>
      <c r="FJ1191" s="46"/>
      <c r="FK1191" s="46"/>
      <c r="FL1191" s="46"/>
      <c r="FM1191" s="46"/>
      <c r="FN1191" s="46"/>
      <c r="FO1191" s="46"/>
      <c r="FP1191" s="46"/>
      <c r="FQ1191" s="46"/>
      <c r="FR1191" s="46"/>
      <c r="FS1191" s="46"/>
      <c r="FT1191" s="46"/>
      <c r="FU1191" s="46"/>
      <c r="FV1191" s="46"/>
      <c r="FW1191" s="46"/>
      <c r="FX1191" s="46"/>
      <c r="FY1191" s="46"/>
      <c r="FZ1191" s="46"/>
      <c r="GA1191" s="46"/>
      <c r="GB1191" s="46"/>
      <c r="GC1191" s="46"/>
      <c r="GD1191" s="46"/>
      <c r="GE1191" s="46"/>
      <c r="GF1191" s="46"/>
      <c r="GG1191" s="46"/>
      <c r="GH1191" s="46"/>
      <c r="GI1191" s="46"/>
      <c r="GJ1191" s="46"/>
      <c r="GK1191" s="46"/>
      <c r="GL1191" s="46"/>
      <c r="GM1191" s="46"/>
      <c r="GN1191" s="46"/>
      <c r="GO1191" s="46"/>
      <c r="GP1191" s="46"/>
      <c r="GQ1191" s="46"/>
      <c r="GR1191" s="46"/>
      <c r="GS1191" s="46"/>
      <c r="GT1191" s="46"/>
      <c r="GU1191" s="46"/>
      <c r="GV1191" s="46"/>
      <c r="GW1191" s="46"/>
      <c r="GX1191" s="46"/>
      <c r="GY1191" s="46"/>
      <c r="GZ1191" s="46"/>
      <c r="HA1191" s="46"/>
      <c r="HB1191" s="46"/>
      <c r="HC1191" s="46"/>
      <c r="HD1191" s="46"/>
      <c r="HE1191" s="46"/>
      <c r="HF1191" s="46"/>
      <c r="HG1191" s="46"/>
      <c r="HH1191" s="46"/>
      <c r="HI1191" s="46"/>
      <c r="HJ1191" s="46"/>
      <c r="HK1191" s="46"/>
      <c r="HL1191" s="46"/>
      <c r="HM1191" s="46"/>
      <c r="HN1191" s="46"/>
      <c r="HO1191" s="46"/>
      <c r="HP1191" s="46"/>
      <c r="HQ1191" s="46"/>
      <c r="HR1191" s="46"/>
      <c r="HS1191" s="46"/>
      <c r="HT1191" s="46"/>
      <c r="HU1191" s="46"/>
      <c r="HV1191" s="46"/>
      <c r="HW1191" s="46"/>
      <c r="HX1191" s="46"/>
      <c r="HY1191" s="46"/>
      <c r="HZ1191" s="46"/>
      <c r="IA1191" s="46"/>
      <c r="IB1191" s="46"/>
      <c r="IC1191" s="46"/>
      <c r="ID1191" s="46"/>
      <c r="IE1191" s="46"/>
      <c r="IF1191" s="46"/>
      <c r="IG1191" s="46"/>
      <c r="IH1191" s="46"/>
      <c r="II1191" s="46"/>
      <c r="IJ1191" s="46"/>
      <c r="IK1191" s="46"/>
      <c r="IL1191" s="46"/>
      <c r="IM1191" s="46"/>
      <c r="IN1191" s="46"/>
      <c r="IO1191" s="46"/>
      <c r="IP1191" s="46"/>
      <c r="IQ1191" s="46"/>
      <c r="IR1191" s="46"/>
      <c r="IS1191" s="46"/>
      <c r="IT1191" s="46"/>
      <c r="IU1191" s="46"/>
      <c r="IV1191" s="46"/>
      <c r="IW1191" s="46"/>
      <c r="IX1191" s="46"/>
      <c r="IY1191" s="46"/>
      <c r="IZ1191" s="46"/>
      <c r="JA1191" s="46"/>
      <c r="JB1191" s="46"/>
      <c r="JC1191" s="46"/>
      <c r="JD1191" s="46"/>
      <c r="JE1191" s="46"/>
    </row>
    <row r="1192" spans="1:265" s="7" customFormat="1" ht="15" customHeight="1" thickBot="1" x14ac:dyDescent="0.25">
      <c r="A1192" s="98"/>
      <c r="B1192" s="73" t="s">
        <v>379</v>
      </c>
      <c r="C1192" s="118"/>
      <c r="D1192" s="870" t="s">
        <v>637</v>
      </c>
      <c r="E1192" s="879"/>
      <c r="F1192" s="461"/>
      <c r="G1192" s="462"/>
      <c r="H1192" s="181" t="s">
        <v>351</v>
      </c>
      <c r="I1192" s="181" t="s">
        <v>352</v>
      </c>
      <c r="J1192" s="1757" t="s">
        <v>1424</v>
      </c>
      <c r="K1192" s="219" t="s">
        <v>1507</v>
      </c>
      <c r="L1192" s="219"/>
      <c r="M1192" s="511"/>
      <c r="N1192" s="511"/>
      <c r="O1192" s="219"/>
      <c r="P1192" s="2159">
        <f t="shared" si="101"/>
        <v>0</v>
      </c>
      <c r="Q1192" s="325"/>
      <c r="R1192" s="326"/>
      <c r="S1192" s="326"/>
      <c r="T1192" s="326"/>
      <c r="U1192" s="326"/>
      <c r="V1192" s="326"/>
      <c r="W1192" s="327">
        <v>4</v>
      </c>
      <c r="X1192" s="119"/>
      <c r="Y1192" s="119"/>
      <c r="Z1192" s="63"/>
      <c r="AA1192" s="46"/>
      <c r="AB1192" s="46"/>
      <c r="AC1192" s="46" t="str">
        <f t="shared" si="105"/>
        <v/>
      </c>
      <c r="AD1192" s="46"/>
      <c r="AE1192" s="46"/>
      <c r="AF1192" s="2111">
        <f t="shared" si="102"/>
        <v>0</v>
      </c>
      <c r="AG1192" s="2111">
        <f t="shared" si="103"/>
        <v>4</v>
      </c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  <c r="BP1192" s="46"/>
      <c r="BQ1192" s="46"/>
      <c r="BR1192" s="46"/>
      <c r="BS1192" s="46"/>
      <c r="BT1192" s="46"/>
      <c r="BU1192" s="46"/>
      <c r="BV1192" s="46"/>
      <c r="BW1192" s="46"/>
      <c r="BX1192" s="46"/>
      <c r="BY1192" s="46"/>
      <c r="BZ1192" s="46"/>
      <c r="CA1192" s="46"/>
      <c r="CB1192" s="46"/>
      <c r="CC1192" s="46"/>
      <c r="CD1192" s="46"/>
      <c r="CE1192" s="46"/>
      <c r="CF1192" s="46"/>
      <c r="CG1192" s="46"/>
      <c r="CH1192" s="46"/>
      <c r="CI1192" s="46"/>
      <c r="CJ1192" s="46"/>
      <c r="CK1192" s="46"/>
      <c r="CL1192" s="46"/>
      <c r="CM1192" s="46"/>
      <c r="CN1192" s="46"/>
      <c r="CO1192" s="46"/>
      <c r="CP1192" s="46"/>
      <c r="CQ1192" s="46"/>
      <c r="CR1192" s="46"/>
      <c r="CS1192" s="46"/>
      <c r="CT1192" s="46"/>
      <c r="CU1192" s="46"/>
      <c r="CV1192" s="46"/>
      <c r="CW1192" s="46"/>
      <c r="CX1192" s="46"/>
      <c r="CY1192" s="46"/>
      <c r="CZ1192" s="46"/>
      <c r="DA1192" s="46"/>
      <c r="DB1192" s="46"/>
      <c r="DC1192" s="46"/>
      <c r="DD1192" s="46"/>
      <c r="DE1192" s="46"/>
      <c r="DF1192" s="46"/>
      <c r="DG1192" s="46"/>
      <c r="DH1192" s="46"/>
      <c r="DI1192" s="46"/>
      <c r="DJ1192" s="46"/>
      <c r="DK1192" s="46"/>
      <c r="DL1192" s="46"/>
      <c r="DM1192" s="46"/>
      <c r="DN1192" s="46"/>
      <c r="DO1192" s="46"/>
      <c r="DP1192" s="46"/>
      <c r="DQ1192" s="46"/>
      <c r="DR1192" s="46"/>
      <c r="DS1192" s="46"/>
      <c r="DT1192" s="46"/>
      <c r="DU1192" s="46"/>
      <c r="DV1192" s="46"/>
      <c r="DW1192" s="46"/>
      <c r="DX1192" s="46"/>
      <c r="DY1192" s="46"/>
      <c r="DZ1192" s="46"/>
      <c r="EA1192" s="46"/>
      <c r="EB1192" s="46"/>
      <c r="EC1192" s="46"/>
      <c r="ED1192" s="46"/>
      <c r="EE1192" s="46"/>
      <c r="EF1192" s="46"/>
      <c r="EG1192" s="46"/>
      <c r="EH1192" s="46"/>
      <c r="EI1192" s="46"/>
      <c r="EJ1192" s="46"/>
      <c r="EK1192" s="46"/>
      <c r="EL1192" s="46"/>
      <c r="EM1192" s="46"/>
      <c r="EN1192" s="46"/>
      <c r="EO1192" s="46"/>
      <c r="EP1192" s="46"/>
      <c r="EQ1192" s="46"/>
      <c r="ER1192" s="46"/>
      <c r="ES1192" s="46"/>
      <c r="ET1192" s="46"/>
      <c r="EU1192" s="46"/>
      <c r="EV1192" s="46"/>
      <c r="EW1192" s="46"/>
      <c r="EX1192" s="46"/>
      <c r="EY1192" s="46"/>
      <c r="EZ1192" s="46"/>
      <c r="FA1192" s="46"/>
      <c r="FB1192" s="46"/>
      <c r="FC1192" s="46"/>
      <c r="FD1192" s="46"/>
      <c r="FE1192" s="46"/>
      <c r="FF1192" s="46"/>
      <c r="FG1192" s="46"/>
      <c r="FH1192" s="46"/>
      <c r="FI1192" s="46"/>
      <c r="FJ1192" s="46"/>
      <c r="FK1192" s="46"/>
      <c r="FL1192" s="46"/>
      <c r="FM1192" s="46"/>
      <c r="FN1192" s="46"/>
      <c r="FO1192" s="46"/>
      <c r="FP1192" s="46"/>
      <c r="FQ1192" s="46"/>
      <c r="FR1192" s="46"/>
      <c r="FS1192" s="46"/>
      <c r="FT1192" s="46"/>
      <c r="FU1192" s="46"/>
      <c r="FV1192" s="46"/>
      <c r="FW1192" s="46"/>
      <c r="FX1192" s="46"/>
      <c r="FY1192" s="46"/>
      <c r="FZ1192" s="46"/>
      <c r="GA1192" s="46"/>
      <c r="GB1192" s="46"/>
      <c r="GC1192" s="46"/>
      <c r="GD1192" s="46"/>
      <c r="GE1192" s="46"/>
      <c r="GF1192" s="46"/>
      <c r="GG1192" s="46"/>
      <c r="GH1192" s="46"/>
      <c r="GI1192" s="46"/>
      <c r="GJ1192" s="46"/>
      <c r="GK1192" s="46"/>
      <c r="GL1192" s="46"/>
      <c r="GM1192" s="46"/>
      <c r="GN1192" s="46"/>
      <c r="GO1192" s="46"/>
      <c r="GP1192" s="46"/>
      <c r="GQ1192" s="46"/>
      <c r="GR1192" s="46"/>
      <c r="GS1192" s="46"/>
      <c r="GT1192" s="46"/>
      <c r="GU1192" s="46"/>
      <c r="GV1192" s="46"/>
      <c r="GW1192" s="46"/>
      <c r="GX1192" s="46"/>
      <c r="GY1192" s="46"/>
      <c r="GZ1192" s="46"/>
      <c r="HA1192" s="46"/>
      <c r="HB1192" s="46"/>
      <c r="HC1192" s="46"/>
      <c r="HD1192" s="46"/>
      <c r="HE1192" s="46"/>
      <c r="HF1192" s="46"/>
      <c r="HG1192" s="46"/>
      <c r="HH1192" s="46"/>
      <c r="HI1192" s="46"/>
      <c r="HJ1192" s="46"/>
      <c r="HK1192" s="46"/>
      <c r="HL1192" s="46"/>
      <c r="HM1192" s="46"/>
      <c r="HN1192" s="46"/>
      <c r="HO1192" s="46"/>
      <c r="HP1192" s="46"/>
      <c r="HQ1192" s="46"/>
      <c r="HR1192" s="46"/>
      <c r="HS1192" s="46"/>
      <c r="HT1192" s="46"/>
      <c r="HU1192" s="46"/>
      <c r="HV1192" s="46"/>
      <c r="HW1192" s="46"/>
      <c r="HX1192" s="46"/>
      <c r="HY1192" s="46"/>
      <c r="HZ1192" s="46"/>
      <c r="IA1192" s="46"/>
      <c r="IB1192" s="46"/>
      <c r="IC1192" s="46"/>
      <c r="ID1192" s="46"/>
      <c r="IE1192" s="46"/>
      <c r="IF1192" s="46"/>
      <c r="IG1192" s="46"/>
      <c r="IH1192" s="46"/>
      <c r="II1192" s="46"/>
      <c r="IJ1192" s="46"/>
      <c r="IK1192" s="46"/>
      <c r="IL1192" s="46"/>
      <c r="IM1192" s="46"/>
      <c r="IN1192" s="46"/>
      <c r="IO1192" s="46"/>
      <c r="IP1192" s="46"/>
      <c r="IQ1192" s="46"/>
      <c r="IR1192" s="46"/>
      <c r="IS1192" s="46"/>
      <c r="IT1192" s="46"/>
      <c r="IU1192" s="46"/>
      <c r="IV1192" s="46"/>
      <c r="IW1192" s="46"/>
      <c r="IX1192" s="46"/>
      <c r="IY1192" s="46"/>
      <c r="IZ1192" s="46"/>
      <c r="JA1192" s="46"/>
      <c r="JB1192" s="46"/>
      <c r="JC1192" s="46"/>
      <c r="JD1192" s="46"/>
      <c r="JE1192" s="46"/>
    </row>
    <row r="1193" spans="1:265" s="7" customFormat="1" ht="15" customHeight="1" thickBot="1" x14ac:dyDescent="0.25">
      <c r="A1193" s="98"/>
      <c r="B1193" s="73" t="s">
        <v>379</v>
      </c>
      <c r="C1193" s="118"/>
      <c r="D1193" s="870" t="s">
        <v>637</v>
      </c>
      <c r="E1193" s="879"/>
      <c r="F1193" s="461"/>
      <c r="G1193" s="462"/>
      <c r="H1193" s="181" t="s">
        <v>351</v>
      </c>
      <c r="I1193" s="181" t="s">
        <v>352</v>
      </c>
      <c r="J1193" s="1756" t="s">
        <v>1424</v>
      </c>
      <c r="K1193" s="212" t="s">
        <v>1505</v>
      </c>
      <c r="L1193" s="219"/>
      <c r="M1193" s="511"/>
      <c r="N1193" s="511"/>
      <c r="O1193" s="219"/>
      <c r="P1193" s="2159">
        <f t="shared" si="101"/>
        <v>0</v>
      </c>
      <c r="Q1193" s="325"/>
      <c r="R1193" s="326"/>
      <c r="S1193" s="326">
        <v>4</v>
      </c>
      <c r="T1193" s="326"/>
      <c r="U1193" s="326"/>
      <c r="V1193" s="326"/>
      <c r="W1193" s="327"/>
      <c r="X1193" s="119"/>
      <c r="Y1193" s="119"/>
      <c r="Z1193" s="63"/>
      <c r="AA1193" s="46"/>
      <c r="AB1193" s="46"/>
      <c r="AC1193" s="46" t="str">
        <f t="shared" si="105"/>
        <v/>
      </c>
      <c r="AD1193" s="46"/>
      <c r="AE1193" s="46"/>
      <c r="AF1193" s="2111">
        <f t="shared" si="102"/>
        <v>0</v>
      </c>
      <c r="AG1193" s="2111">
        <f t="shared" si="103"/>
        <v>4</v>
      </c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  <c r="BP1193" s="46"/>
      <c r="BQ1193" s="46"/>
      <c r="BR1193" s="46"/>
      <c r="BS1193" s="46"/>
      <c r="BT1193" s="46"/>
      <c r="BU1193" s="46"/>
      <c r="BV1193" s="46"/>
      <c r="BW1193" s="46"/>
      <c r="BX1193" s="46"/>
      <c r="BY1193" s="46"/>
      <c r="BZ1193" s="46"/>
      <c r="CA1193" s="46"/>
      <c r="CB1193" s="46"/>
      <c r="CC1193" s="46"/>
      <c r="CD1193" s="46"/>
      <c r="CE1193" s="46"/>
      <c r="CF1193" s="46"/>
      <c r="CG1193" s="46"/>
      <c r="CH1193" s="46"/>
      <c r="CI1193" s="46"/>
      <c r="CJ1193" s="46"/>
      <c r="CK1193" s="46"/>
      <c r="CL1193" s="46"/>
      <c r="CM1193" s="46"/>
      <c r="CN1193" s="46"/>
      <c r="CO1193" s="46"/>
      <c r="CP1193" s="46"/>
      <c r="CQ1193" s="46"/>
      <c r="CR1193" s="46"/>
      <c r="CS1193" s="46"/>
      <c r="CT1193" s="46"/>
      <c r="CU1193" s="46"/>
      <c r="CV1193" s="46"/>
      <c r="CW1193" s="46"/>
      <c r="CX1193" s="46"/>
      <c r="CY1193" s="46"/>
      <c r="CZ1193" s="46"/>
      <c r="DA1193" s="46"/>
      <c r="DB1193" s="46"/>
      <c r="DC1193" s="46"/>
      <c r="DD1193" s="46"/>
      <c r="DE1193" s="46"/>
      <c r="DF1193" s="46"/>
      <c r="DG1193" s="46"/>
      <c r="DH1193" s="46"/>
      <c r="DI1193" s="46"/>
      <c r="DJ1193" s="46"/>
      <c r="DK1193" s="46"/>
      <c r="DL1193" s="46"/>
      <c r="DM1193" s="46"/>
      <c r="DN1193" s="46"/>
      <c r="DO1193" s="46"/>
      <c r="DP1193" s="46"/>
      <c r="DQ1193" s="46"/>
      <c r="DR1193" s="46"/>
      <c r="DS1193" s="46"/>
      <c r="DT1193" s="46"/>
      <c r="DU1193" s="46"/>
      <c r="DV1193" s="46"/>
      <c r="DW1193" s="46"/>
      <c r="DX1193" s="46"/>
      <c r="DY1193" s="46"/>
      <c r="DZ1193" s="46"/>
      <c r="EA1193" s="46"/>
      <c r="EB1193" s="46"/>
      <c r="EC1193" s="46"/>
      <c r="ED1193" s="46"/>
      <c r="EE1193" s="46"/>
      <c r="EF1193" s="46"/>
      <c r="EG1193" s="46"/>
      <c r="EH1193" s="46"/>
      <c r="EI1193" s="46"/>
      <c r="EJ1193" s="46"/>
      <c r="EK1193" s="46"/>
      <c r="EL1193" s="46"/>
      <c r="EM1193" s="46"/>
      <c r="EN1193" s="46"/>
      <c r="EO1193" s="46"/>
      <c r="EP1193" s="46"/>
      <c r="EQ1193" s="46"/>
      <c r="ER1193" s="46"/>
      <c r="ES1193" s="46"/>
      <c r="ET1193" s="46"/>
      <c r="EU1193" s="46"/>
      <c r="EV1193" s="46"/>
      <c r="EW1193" s="46"/>
      <c r="EX1193" s="46"/>
      <c r="EY1193" s="46"/>
      <c r="EZ1193" s="46"/>
      <c r="FA1193" s="46"/>
      <c r="FB1193" s="46"/>
      <c r="FC1193" s="46"/>
      <c r="FD1193" s="46"/>
      <c r="FE1193" s="46"/>
      <c r="FF1193" s="46"/>
      <c r="FG1193" s="46"/>
      <c r="FH1193" s="46"/>
      <c r="FI1193" s="46"/>
      <c r="FJ1193" s="46"/>
      <c r="FK1193" s="46"/>
      <c r="FL1193" s="46"/>
      <c r="FM1193" s="46"/>
      <c r="FN1193" s="46"/>
      <c r="FO1193" s="46"/>
      <c r="FP1193" s="46"/>
      <c r="FQ1193" s="46"/>
      <c r="FR1193" s="46"/>
      <c r="FS1193" s="46"/>
      <c r="FT1193" s="46"/>
      <c r="FU1193" s="46"/>
      <c r="FV1193" s="46"/>
      <c r="FW1193" s="46"/>
      <c r="FX1193" s="46"/>
      <c r="FY1193" s="46"/>
      <c r="FZ1193" s="46"/>
      <c r="GA1193" s="46"/>
      <c r="GB1193" s="46"/>
      <c r="GC1193" s="46"/>
      <c r="GD1193" s="46"/>
      <c r="GE1193" s="46"/>
      <c r="GF1193" s="46"/>
      <c r="GG1193" s="46"/>
      <c r="GH1193" s="46"/>
      <c r="GI1193" s="46"/>
      <c r="GJ1193" s="46"/>
      <c r="GK1193" s="46"/>
      <c r="GL1193" s="46"/>
      <c r="GM1193" s="46"/>
      <c r="GN1193" s="46"/>
      <c r="GO1193" s="46"/>
      <c r="GP1193" s="46"/>
      <c r="GQ1193" s="46"/>
      <c r="GR1193" s="46"/>
      <c r="GS1193" s="46"/>
      <c r="GT1193" s="46"/>
      <c r="GU1193" s="46"/>
      <c r="GV1193" s="46"/>
      <c r="GW1193" s="46"/>
      <c r="GX1193" s="46"/>
      <c r="GY1193" s="46"/>
      <c r="GZ1193" s="46"/>
      <c r="HA1193" s="46"/>
      <c r="HB1193" s="46"/>
      <c r="HC1193" s="46"/>
      <c r="HD1193" s="46"/>
      <c r="HE1193" s="46"/>
      <c r="HF1193" s="46"/>
      <c r="HG1193" s="46"/>
      <c r="HH1193" s="46"/>
      <c r="HI1193" s="46"/>
      <c r="HJ1193" s="46"/>
      <c r="HK1193" s="46"/>
      <c r="HL1193" s="46"/>
      <c r="HM1193" s="46"/>
      <c r="HN1193" s="46"/>
      <c r="HO1193" s="46"/>
      <c r="HP1193" s="46"/>
      <c r="HQ1193" s="46"/>
      <c r="HR1193" s="46"/>
      <c r="HS1193" s="46"/>
      <c r="HT1193" s="46"/>
      <c r="HU1193" s="46"/>
      <c r="HV1193" s="46"/>
      <c r="HW1193" s="46"/>
      <c r="HX1193" s="46"/>
      <c r="HY1193" s="46"/>
      <c r="HZ1193" s="46"/>
      <c r="IA1193" s="46"/>
      <c r="IB1193" s="46"/>
      <c r="IC1193" s="46"/>
      <c r="ID1193" s="46"/>
      <c r="IE1193" s="46"/>
      <c r="IF1193" s="46"/>
      <c r="IG1193" s="46"/>
      <c r="IH1193" s="46"/>
      <c r="II1193" s="46"/>
      <c r="IJ1193" s="46"/>
      <c r="IK1193" s="46"/>
      <c r="IL1193" s="46"/>
      <c r="IM1193" s="46"/>
      <c r="IN1193" s="46"/>
      <c r="IO1193" s="46"/>
      <c r="IP1193" s="46"/>
      <c r="IQ1193" s="46"/>
      <c r="IR1193" s="46"/>
      <c r="IS1193" s="46"/>
      <c r="IT1193" s="46"/>
      <c r="IU1193" s="46"/>
      <c r="IV1193" s="46"/>
      <c r="IW1193" s="46"/>
      <c r="IX1193" s="46"/>
      <c r="IY1193" s="46"/>
      <c r="IZ1193" s="46"/>
      <c r="JA1193" s="46"/>
      <c r="JB1193" s="46"/>
      <c r="JC1193" s="46"/>
      <c r="JD1193" s="46"/>
      <c r="JE1193" s="46"/>
    </row>
    <row r="1194" spans="1:265" s="7" customFormat="1" ht="15" customHeight="1" thickBot="1" x14ac:dyDescent="0.25">
      <c r="A1194" s="98"/>
      <c r="B1194" s="73" t="s">
        <v>379</v>
      </c>
      <c r="C1194" s="118"/>
      <c r="D1194" s="873" t="s">
        <v>637</v>
      </c>
      <c r="E1194" s="881"/>
      <c r="F1194" s="470"/>
      <c r="G1194" s="471"/>
      <c r="H1194" s="200" t="s">
        <v>351</v>
      </c>
      <c r="I1194" s="200" t="s">
        <v>352</v>
      </c>
      <c r="J1194" s="1756" t="s">
        <v>1424</v>
      </c>
      <c r="K1194" s="212" t="s">
        <v>1506</v>
      </c>
      <c r="L1194" s="221"/>
      <c r="M1194" s="521"/>
      <c r="N1194" s="521"/>
      <c r="O1194" s="221"/>
      <c r="P1194" s="2159">
        <f t="shared" si="101"/>
        <v>0</v>
      </c>
      <c r="Q1194" s="338"/>
      <c r="R1194" s="339"/>
      <c r="S1194" s="339">
        <v>2</v>
      </c>
      <c r="T1194" s="339"/>
      <c r="U1194" s="339"/>
      <c r="V1194" s="339"/>
      <c r="W1194" s="340"/>
      <c r="X1194" s="2051">
        <f>SUM(Q1184:W1194)</f>
        <v>40</v>
      </c>
      <c r="Y1194" s="133">
        <f>X1194</f>
        <v>40</v>
      </c>
      <c r="Z1194" s="63"/>
      <c r="AA1194" s="46"/>
      <c r="AB1194" s="46"/>
      <c r="AC1194" s="46" t="str">
        <f t="shared" si="105"/>
        <v/>
      </c>
      <c r="AD1194" s="46"/>
      <c r="AE1194" s="46"/>
      <c r="AF1194" s="2111">
        <f t="shared" si="102"/>
        <v>0</v>
      </c>
      <c r="AG1194" s="2111">
        <f t="shared" si="103"/>
        <v>2</v>
      </c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  <c r="BP1194" s="46"/>
      <c r="BQ1194" s="46"/>
      <c r="BR1194" s="46"/>
      <c r="BS1194" s="46"/>
      <c r="BT1194" s="46"/>
      <c r="BU1194" s="46"/>
      <c r="BV1194" s="46"/>
      <c r="BW1194" s="46"/>
      <c r="BX1194" s="46"/>
      <c r="BY1194" s="46"/>
      <c r="BZ1194" s="46"/>
      <c r="CA1194" s="46"/>
      <c r="CB1194" s="46"/>
      <c r="CC1194" s="46"/>
      <c r="CD1194" s="46"/>
      <c r="CE1194" s="46"/>
      <c r="CF1194" s="46"/>
      <c r="CG1194" s="46"/>
      <c r="CH1194" s="46"/>
      <c r="CI1194" s="46"/>
      <c r="CJ1194" s="46"/>
      <c r="CK1194" s="46"/>
      <c r="CL1194" s="46"/>
      <c r="CM1194" s="46"/>
      <c r="CN1194" s="46"/>
      <c r="CO1194" s="46"/>
      <c r="CP1194" s="46"/>
      <c r="CQ1194" s="46"/>
      <c r="CR1194" s="46"/>
      <c r="CS1194" s="46"/>
      <c r="CT1194" s="46"/>
      <c r="CU1194" s="46"/>
      <c r="CV1194" s="46"/>
      <c r="CW1194" s="46"/>
      <c r="CX1194" s="46"/>
      <c r="CY1194" s="46"/>
      <c r="CZ1194" s="46"/>
      <c r="DA1194" s="46"/>
      <c r="DB1194" s="46"/>
      <c r="DC1194" s="46"/>
      <c r="DD1194" s="46"/>
      <c r="DE1194" s="46"/>
      <c r="DF1194" s="46"/>
      <c r="DG1194" s="46"/>
      <c r="DH1194" s="46"/>
      <c r="DI1194" s="46"/>
      <c r="DJ1194" s="46"/>
      <c r="DK1194" s="46"/>
      <c r="DL1194" s="46"/>
      <c r="DM1194" s="46"/>
      <c r="DN1194" s="46"/>
      <c r="DO1194" s="46"/>
      <c r="DP1194" s="46"/>
      <c r="DQ1194" s="46"/>
      <c r="DR1194" s="46"/>
      <c r="DS1194" s="46"/>
      <c r="DT1194" s="46"/>
      <c r="DU1194" s="46"/>
      <c r="DV1194" s="46"/>
      <c r="DW1194" s="46"/>
      <c r="DX1194" s="46"/>
      <c r="DY1194" s="46"/>
      <c r="DZ1194" s="46"/>
      <c r="EA1194" s="46"/>
      <c r="EB1194" s="46"/>
      <c r="EC1194" s="46"/>
      <c r="ED1194" s="46"/>
      <c r="EE1194" s="46"/>
      <c r="EF1194" s="46"/>
      <c r="EG1194" s="46"/>
      <c r="EH1194" s="46"/>
      <c r="EI1194" s="46"/>
      <c r="EJ1194" s="46"/>
      <c r="EK1194" s="46"/>
      <c r="EL1194" s="46"/>
      <c r="EM1194" s="46"/>
      <c r="EN1194" s="46"/>
      <c r="EO1194" s="46"/>
      <c r="EP1194" s="46"/>
      <c r="EQ1194" s="46"/>
      <c r="ER1194" s="46"/>
      <c r="ES1194" s="46"/>
      <c r="ET1194" s="46"/>
      <c r="EU1194" s="46"/>
      <c r="EV1194" s="46"/>
      <c r="EW1194" s="46"/>
      <c r="EX1194" s="46"/>
      <c r="EY1194" s="46"/>
      <c r="EZ1194" s="46"/>
      <c r="FA1194" s="46"/>
      <c r="FB1194" s="46"/>
      <c r="FC1194" s="46"/>
      <c r="FD1194" s="46"/>
      <c r="FE1194" s="46"/>
      <c r="FF1194" s="46"/>
      <c r="FG1194" s="46"/>
      <c r="FH1194" s="46"/>
      <c r="FI1194" s="46"/>
      <c r="FJ1194" s="46"/>
      <c r="FK1194" s="46"/>
      <c r="FL1194" s="46"/>
      <c r="FM1194" s="46"/>
      <c r="FN1194" s="46"/>
      <c r="FO1194" s="46"/>
      <c r="FP1194" s="46"/>
      <c r="FQ1194" s="46"/>
      <c r="FR1194" s="46"/>
      <c r="FS1194" s="46"/>
      <c r="FT1194" s="46"/>
      <c r="FU1194" s="46"/>
      <c r="FV1194" s="46"/>
      <c r="FW1194" s="46"/>
      <c r="FX1194" s="46"/>
      <c r="FY1194" s="46"/>
      <c r="FZ1194" s="46"/>
      <c r="GA1194" s="46"/>
      <c r="GB1194" s="46"/>
      <c r="GC1194" s="46"/>
      <c r="GD1194" s="46"/>
      <c r="GE1194" s="46"/>
      <c r="GF1194" s="46"/>
      <c r="GG1194" s="46"/>
      <c r="GH1194" s="46"/>
      <c r="GI1194" s="46"/>
      <c r="GJ1194" s="46"/>
      <c r="GK1194" s="46"/>
      <c r="GL1194" s="46"/>
      <c r="GM1194" s="46"/>
      <c r="GN1194" s="46"/>
      <c r="GO1194" s="46"/>
      <c r="GP1194" s="46"/>
      <c r="GQ1194" s="46"/>
      <c r="GR1194" s="46"/>
      <c r="GS1194" s="46"/>
      <c r="GT1194" s="46"/>
      <c r="GU1194" s="46"/>
      <c r="GV1194" s="46"/>
      <c r="GW1194" s="46"/>
      <c r="GX1194" s="46"/>
      <c r="GY1194" s="46"/>
      <c r="GZ1194" s="46"/>
      <c r="HA1194" s="46"/>
      <c r="HB1194" s="46"/>
      <c r="HC1194" s="46"/>
      <c r="HD1194" s="46"/>
      <c r="HE1194" s="46"/>
      <c r="HF1194" s="46"/>
      <c r="HG1194" s="46"/>
      <c r="HH1194" s="46"/>
      <c r="HI1194" s="46"/>
      <c r="HJ1194" s="46"/>
      <c r="HK1194" s="46"/>
      <c r="HL1194" s="46"/>
      <c r="HM1194" s="46"/>
      <c r="HN1194" s="46"/>
      <c r="HO1194" s="46"/>
      <c r="HP1194" s="46"/>
      <c r="HQ1194" s="46"/>
      <c r="HR1194" s="46"/>
      <c r="HS1194" s="46"/>
      <c r="HT1194" s="46"/>
      <c r="HU1194" s="46"/>
      <c r="HV1194" s="46"/>
      <c r="HW1194" s="46"/>
      <c r="HX1194" s="46"/>
      <c r="HY1194" s="46"/>
      <c r="HZ1194" s="46"/>
      <c r="IA1194" s="46"/>
      <c r="IB1194" s="46"/>
      <c r="IC1194" s="46"/>
      <c r="ID1194" s="46"/>
      <c r="IE1194" s="46"/>
      <c r="IF1194" s="46"/>
      <c r="IG1194" s="46"/>
      <c r="IH1194" s="46"/>
      <c r="II1194" s="46"/>
      <c r="IJ1194" s="46"/>
      <c r="IK1194" s="46"/>
      <c r="IL1194" s="46"/>
      <c r="IM1194" s="46"/>
      <c r="IN1194" s="46"/>
      <c r="IO1194" s="46"/>
      <c r="IP1194" s="46"/>
      <c r="IQ1194" s="46"/>
      <c r="IR1194" s="46"/>
      <c r="IS1194" s="46"/>
      <c r="IT1194" s="46"/>
      <c r="IU1194" s="46"/>
      <c r="IV1194" s="46"/>
      <c r="IW1194" s="46"/>
      <c r="IX1194" s="46"/>
      <c r="IY1194" s="46"/>
      <c r="IZ1194" s="46"/>
      <c r="JA1194" s="46"/>
      <c r="JB1194" s="46"/>
      <c r="JC1194" s="46"/>
      <c r="JD1194" s="46"/>
      <c r="JE1194" s="46"/>
    </row>
    <row r="1195" spans="1:265" s="7" customFormat="1" ht="15" customHeight="1" thickBot="1" x14ac:dyDescent="0.25">
      <c r="A1195" s="2039">
        <f>+A1184+1</f>
        <v>128</v>
      </c>
      <c r="B1195" s="631" t="s">
        <v>380</v>
      </c>
      <c r="C1195" s="116" t="s">
        <v>35</v>
      </c>
      <c r="D1195" s="868" t="s">
        <v>639</v>
      </c>
      <c r="E1195" s="842" t="s">
        <v>89</v>
      </c>
      <c r="F1195" s="459" t="s">
        <v>583</v>
      </c>
      <c r="G1195" s="460" t="s">
        <v>581</v>
      </c>
      <c r="H1195" s="199" t="s">
        <v>351</v>
      </c>
      <c r="I1195" s="199" t="s">
        <v>394</v>
      </c>
      <c r="J1195" s="199"/>
      <c r="K1195" s="218" t="s">
        <v>1405</v>
      </c>
      <c r="L1195" s="218" t="s">
        <v>401</v>
      </c>
      <c r="M1195" s="510" t="s">
        <v>391</v>
      </c>
      <c r="N1195" s="510" t="s">
        <v>24</v>
      </c>
      <c r="O1195" s="218" t="s">
        <v>839</v>
      </c>
      <c r="P1195" s="2159">
        <f t="shared" si="101"/>
        <v>5</v>
      </c>
      <c r="Q1195" s="322">
        <v>3</v>
      </c>
      <c r="R1195" s="323">
        <v>2</v>
      </c>
      <c r="S1195" s="323"/>
      <c r="T1195" s="323"/>
      <c r="U1195" s="323"/>
      <c r="V1195" s="323"/>
      <c r="W1195" s="324"/>
      <c r="X1195" s="117"/>
      <c r="Y1195" s="117"/>
      <c r="Z1195" s="63" t="str">
        <f>C1195</f>
        <v>TC</v>
      </c>
      <c r="AA1195" s="46" t="s">
        <v>874</v>
      </c>
      <c r="AB1195" s="46" t="s">
        <v>880</v>
      </c>
      <c r="AC1195" s="46">
        <f t="shared" si="105"/>
        <v>9</v>
      </c>
      <c r="AD1195" s="46"/>
      <c r="AE1195" s="46"/>
      <c r="AF1195" s="2111">
        <f t="shared" si="102"/>
        <v>5</v>
      </c>
      <c r="AG1195" s="2111">
        <f t="shared" si="103"/>
        <v>0</v>
      </c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  <c r="BP1195" s="46"/>
      <c r="BQ1195" s="46"/>
      <c r="BR1195" s="46"/>
      <c r="BS1195" s="46"/>
      <c r="BT1195" s="46"/>
      <c r="BU1195" s="46"/>
      <c r="BV1195" s="46"/>
      <c r="BW1195" s="46"/>
      <c r="BX1195" s="46"/>
      <c r="BY1195" s="46"/>
      <c r="BZ1195" s="46"/>
      <c r="CA1195" s="46"/>
      <c r="CB1195" s="46"/>
      <c r="CC1195" s="46"/>
      <c r="CD1195" s="46"/>
      <c r="CE1195" s="46"/>
      <c r="CF1195" s="46"/>
      <c r="CG1195" s="46"/>
      <c r="CH1195" s="46"/>
      <c r="CI1195" s="46"/>
      <c r="CJ1195" s="46"/>
      <c r="CK1195" s="46"/>
      <c r="CL1195" s="46"/>
      <c r="CM1195" s="46"/>
      <c r="CN1195" s="46"/>
      <c r="CO1195" s="46"/>
      <c r="CP1195" s="46"/>
      <c r="CQ1195" s="46"/>
      <c r="CR1195" s="46"/>
      <c r="CS1195" s="46"/>
      <c r="CT1195" s="46"/>
      <c r="CU1195" s="46"/>
      <c r="CV1195" s="46"/>
      <c r="CW1195" s="46"/>
      <c r="CX1195" s="46"/>
      <c r="CY1195" s="46"/>
      <c r="CZ1195" s="46"/>
      <c r="DA1195" s="46"/>
      <c r="DB1195" s="46"/>
      <c r="DC1195" s="46"/>
      <c r="DD1195" s="46"/>
      <c r="DE1195" s="46"/>
      <c r="DF1195" s="46"/>
      <c r="DG1195" s="46"/>
      <c r="DH1195" s="46"/>
      <c r="DI1195" s="46"/>
      <c r="DJ1195" s="46"/>
      <c r="DK1195" s="46"/>
      <c r="DL1195" s="46"/>
      <c r="DM1195" s="46"/>
      <c r="DN1195" s="46"/>
      <c r="DO1195" s="46"/>
      <c r="DP1195" s="46"/>
      <c r="DQ1195" s="46"/>
      <c r="DR1195" s="46"/>
      <c r="DS1195" s="46"/>
      <c r="DT1195" s="46"/>
      <c r="DU1195" s="46"/>
      <c r="DV1195" s="46"/>
      <c r="DW1195" s="46"/>
      <c r="DX1195" s="46"/>
      <c r="DY1195" s="46"/>
      <c r="DZ1195" s="46"/>
      <c r="EA1195" s="46"/>
      <c r="EB1195" s="46"/>
      <c r="EC1195" s="46"/>
      <c r="ED1195" s="46"/>
      <c r="EE1195" s="46"/>
      <c r="EF1195" s="46"/>
      <c r="EG1195" s="46"/>
      <c r="EH1195" s="46"/>
      <c r="EI1195" s="46"/>
      <c r="EJ1195" s="46"/>
      <c r="EK1195" s="46"/>
      <c r="EL1195" s="46"/>
      <c r="EM1195" s="46"/>
      <c r="EN1195" s="46"/>
      <c r="EO1195" s="46"/>
      <c r="EP1195" s="46"/>
      <c r="EQ1195" s="46"/>
      <c r="ER1195" s="46"/>
      <c r="ES1195" s="46"/>
      <c r="ET1195" s="46"/>
      <c r="EU1195" s="46"/>
      <c r="EV1195" s="46"/>
      <c r="EW1195" s="46"/>
      <c r="EX1195" s="46"/>
      <c r="EY1195" s="46"/>
      <c r="EZ1195" s="46"/>
      <c r="FA1195" s="46"/>
      <c r="FB1195" s="46"/>
      <c r="FC1195" s="46"/>
      <c r="FD1195" s="46"/>
      <c r="FE1195" s="46"/>
      <c r="FF1195" s="46"/>
      <c r="FG1195" s="46"/>
      <c r="FH1195" s="46"/>
      <c r="FI1195" s="46"/>
      <c r="FJ1195" s="46"/>
      <c r="FK1195" s="46"/>
      <c r="FL1195" s="46"/>
      <c r="FM1195" s="46"/>
      <c r="FN1195" s="46"/>
      <c r="FO1195" s="46"/>
      <c r="FP1195" s="46"/>
      <c r="FQ1195" s="46"/>
      <c r="FR1195" s="46"/>
      <c r="FS1195" s="46"/>
      <c r="FT1195" s="46"/>
      <c r="FU1195" s="46"/>
      <c r="FV1195" s="46"/>
      <c r="FW1195" s="46"/>
      <c r="FX1195" s="46"/>
      <c r="FY1195" s="46"/>
      <c r="FZ1195" s="46"/>
      <c r="GA1195" s="46"/>
      <c r="GB1195" s="46"/>
      <c r="GC1195" s="46"/>
      <c r="GD1195" s="46"/>
      <c r="GE1195" s="46"/>
      <c r="GF1195" s="46"/>
      <c r="GG1195" s="46"/>
      <c r="GH1195" s="46"/>
      <c r="GI1195" s="46"/>
      <c r="GJ1195" s="46"/>
      <c r="GK1195" s="46"/>
      <c r="GL1195" s="46"/>
      <c r="GM1195" s="46"/>
      <c r="GN1195" s="46"/>
      <c r="GO1195" s="46"/>
      <c r="GP1195" s="46"/>
      <c r="GQ1195" s="46"/>
      <c r="GR1195" s="46"/>
      <c r="GS1195" s="46"/>
      <c r="GT1195" s="46"/>
      <c r="GU1195" s="46"/>
      <c r="GV1195" s="46"/>
      <c r="GW1195" s="46"/>
      <c r="GX1195" s="46"/>
      <c r="GY1195" s="46"/>
      <c r="GZ1195" s="46"/>
      <c r="HA1195" s="46"/>
      <c r="HB1195" s="46"/>
      <c r="HC1195" s="46"/>
      <c r="HD1195" s="46"/>
      <c r="HE1195" s="46"/>
      <c r="HF1195" s="46"/>
      <c r="HG1195" s="46"/>
      <c r="HH1195" s="46"/>
      <c r="HI1195" s="46"/>
      <c r="HJ1195" s="46"/>
      <c r="HK1195" s="46"/>
      <c r="HL1195" s="46"/>
      <c r="HM1195" s="46"/>
      <c r="HN1195" s="46"/>
      <c r="HO1195" s="46"/>
      <c r="HP1195" s="46"/>
      <c r="HQ1195" s="46"/>
      <c r="HR1195" s="46"/>
      <c r="HS1195" s="46"/>
      <c r="HT1195" s="46"/>
      <c r="HU1195" s="46"/>
      <c r="HV1195" s="46"/>
      <c r="HW1195" s="46"/>
      <c r="HX1195" s="46"/>
      <c r="HY1195" s="46"/>
      <c r="HZ1195" s="46"/>
      <c r="IA1195" s="46"/>
      <c r="IB1195" s="46"/>
      <c r="IC1195" s="46"/>
      <c r="ID1195" s="46"/>
      <c r="IE1195" s="46"/>
      <c r="IF1195" s="46"/>
      <c r="IG1195" s="46"/>
      <c r="IH1195" s="46"/>
      <c r="II1195" s="46"/>
      <c r="IJ1195" s="46"/>
      <c r="IK1195" s="46"/>
      <c r="IL1195" s="46"/>
      <c r="IM1195" s="46"/>
      <c r="IN1195" s="46"/>
      <c r="IO1195" s="46"/>
      <c r="IP1195" s="46"/>
      <c r="IQ1195" s="46"/>
      <c r="IR1195" s="46"/>
      <c r="IS1195" s="46"/>
      <c r="IT1195" s="46"/>
      <c r="IU1195" s="46"/>
      <c r="IV1195" s="46"/>
      <c r="IW1195" s="46"/>
      <c r="IX1195" s="46"/>
      <c r="IY1195" s="46"/>
      <c r="IZ1195" s="46"/>
      <c r="JA1195" s="46"/>
      <c r="JB1195" s="46"/>
      <c r="JC1195" s="46"/>
      <c r="JD1195" s="46"/>
      <c r="JE1195" s="46"/>
    </row>
    <row r="1196" spans="1:265" s="7" customFormat="1" ht="15" customHeight="1" thickBot="1" x14ac:dyDescent="0.25">
      <c r="A1196" s="98"/>
      <c r="B1196" s="73" t="s">
        <v>380</v>
      </c>
      <c r="C1196" s="118"/>
      <c r="D1196" s="870" t="s">
        <v>639</v>
      </c>
      <c r="E1196" s="879"/>
      <c r="F1196" s="461"/>
      <c r="G1196" s="462"/>
      <c r="H1196" s="181" t="s">
        <v>351</v>
      </c>
      <c r="I1196" s="181" t="s">
        <v>394</v>
      </c>
      <c r="J1196" s="181"/>
      <c r="K1196" s="219" t="s">
        <v>1405</v>
      </c>
      <c r="L1196" s="219" t="s">
        <v>401</v>
      </c>
      <c r="M1196" s="511" t="s">
        <v>391</v>
      </c>
      <c r="N1196" s="511" t="s">
        <v>98</v>
      </c>
      <c r="O1196" s="219" t="s">
        <v>839</v>
      </c>
      <c r="P1196" s="2159">
        <f t="shared" si="101"/>
        <v>5</v>
      </c>
      <c r="Q1196" s="325">
        <v>3</v>
      </c>
      <c r="R1196" s="326">
        <v>2</v>
      </c>
      <c r="S1196" s="326"/>
      <c r="T1196" s="326"/>
      <c r="U1196" s="326"/>
      <c r="V1196" s="326"/>
      <c r="W1196" s="327"/>
      <c r="X1196" s="119"/>
      <c r="Y1196" s="119"/>
      <c r="Z1196" s="63"/>
      <c r="AA1196" s="46"/>
      <c r="AB1196" s="46"/>
      <c r="AC1196" s="46" t="str">
        <f t="shared" si="105"/>
        <v/>
      </c>
      <c r="AD1196" s="46"/>
      <c r="AE1196" s="46"/>
      <c r="AF1196" s="2111">
        <f t="shared" si="102"/>
        <v>5</v>
      </c>
      <c r="AG1196" s="2111">
        <f t="shared" si="103"/>
        <v>0</v>
      </c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  <c r="BP1196" s="46"/>
      <c r="BQ1196" s="46"/>
      <c r="BR1196" s="46"/>
      <c r="BS1196" s="46"/>
      <c r="BT1196" s="46"/>
      <c r="BU1196" s="46"/>
      <c r="BV1196" s="46"/>
      <c r="BW1196" s="46"/>
      <c r="BX1196" s="46"/>
      <c r="BY1196" s="46"/>
      <c r="BZ1196" s="46"/>
      <c r="CA1196" s="46"/>
      <c r="CB1196" s="46"/>
      <c r="CC1196" s="46"/>
      <c r="CD1196" s="46"/>
      <c r="CE1196" s="46"/>
      <c r="CF1196" s="46"/>
      <c r="CG1196" s="46"/>
      <c r="CH1196" s="46"/>
      <c r="CI1196" s="46"/>
      <c r="CJ1196" s="46"/>
      <c r="CK1196" s="46"/>
      <c r="CL1196" s="46"/>
      <c r="CM1196" s="46"/>
      <c r="CN1196" s="46"/>
      <c r="CO1196" s="46"/>
      <c r="CP1196" s="46"/>
      <c r="CQ1196" s="46"/>
      <c r="CR1196" s="46"/>
      <c r="CS1196" s="46"/>
      <c r="CT1196" s="46"/>
      <c r="CU1196" s="46"/>
      <c r="CV1196" s="46"/>
      <c r="CW1196" s="46"/>
      <c r="CX1196" s="46"/>
      <c r="CY1196" s="46"/>
      <c r="CZ1196" s="46"/>
      <c r="DA1196" s="46"/>
      <c r="DB1196" s="46"/>
      <c r="DC1196" s="46"/>
      <c r="DD1196" s="46"/>
      <c r="DE1196" s="46"/>
      <c r="DF1196" s="46"/>
      <c r="DG1196" s="46"/>
      <c r="DH1196" s="46"/>
      <c r="DI1196" s="46"/>
      <c r="DJ1196" s="46"/>
      <c r="DK1196" s="46"/>
      <c r="DL1196" s="46"/>
      <c r="DM1196" s="46"/>
      <c r="DN1196" s="46"/>
      <c r="DO1196" s="46"/>
      <c r="DP1196" s="46"/>
      <c r="DQ1196" s="46"/>
      <c r="DR1196" s="46"/>
      <c r="DS1196" s="46"/>
      <c r="DT1196" s="46"/>
      <c r="DU1196" s="46"/>
      <c r="DV1196" s="46"/>
      <c r="DW1196" s="46"/>
      <c r="DX1196" s="46"/>
      <c r="DY1196" s="46"/>
      <c r="DZ1196" s="46"/>
      <c r="EA1196" s="46"/>
      <c r="EB1196" s="46"/>
      <c r="EC1196" s="46"/>
      <c r="ED1196" s="46"/>
      <c r="EE1196" s="46"/>
      <c r="EF1196" s="46"/>
      <c r="EG1196" s="46"/>
      <c r="EH1196" s="46"/>
      <c r="EI1196" s="46"/>
      <c r="EJ1196" s="46"/>
      <c r="EK1196" s="46"/>
      <c r="EL1196" s="46"/>
      <c r="EM1196" s="46"/>
      <c r="EN1196" s="46"/>
      <c r="EO1196" s="46"/>
      <c r="EP1196" s="46"/>
      <c r="EQ1196" s="46"/>
      <c r="ER1196" s="46"/>
      <c r="ES1196" s="46"/>
      <c r="ET1196" s="46"/>
      <c r="EU1196" s="46"/>
      <c r="EV1196" s="46"/>
      <c r="EW1196" s="46"/>
      <c r="EX1196" s="46"/>
      <c r="EY1196" s="46"/>
      <c r="EZ1196" s="46"/>
      <c r="FA1196" s="46"/>
      <c r="FB1196" s="46"/>
      <c r="FC1196" s="46"/>
      <c r="FD1196" s="46"/>
      <c r="FE1196" s="46"/>
      <c r="FF1196" s="46"/>
      <c r="FG1196" s="46"/>
      <c r="FH1196" s="46"/>
      <c r="FI1196" s="46"/>
      <c r="FJ1196" s="46"/>
      <c r="FK1196" s="46"/>
      <c r="FL1196" s="46"/>
      <c r="FM1196" s="46"/>
      <c r="FN1196" s="46"/>
      <c r="FO1196" s="46"/>
      <c r="FP1196" s="46"/>
      <c r="FQ1196" s="46"/>
      <c r="FR1196" s="46"/>
      <c r="FS1196" s="46"/>
      <c r="FT1196" s="46"/>
      <c r="FU1196" s="46"/>
      <c r="FV1196" s="46"/>
      <c r="FW1196" s="46"/>
      <c r="FX1196" s="46"/>
      <c r="FY1196" s="46"/>
      <c r="FZ1196" s="46"/>
      <c r="GA1196" s="46"/>
      <c r="GB1196" s="46"/>
      <c r="GC1196" s="46"/>
      <c r="GD1196" s="46"/>
      <c r="GE1196" s="46"/>
      <c r="GF1196" s="46"/>
      <c r="GG1196" s="46"/>
      <c r="GH1196" s="46"/>
      <c r="GI1196" s="46"/>
      <c r="GJ1196" s="46"/>
      <c r="GK1196" s="46"/>
      <c r="GL1196" s="46"/>
      <c r="GM1196" s="46"/>
      <c r="GN1196" s="46"/>
      <c r="GO1196" s="46"/>
      <c r="GP1196" s="46"/>
      <c r="GQ1196" s="46"/>
      <c r="GR1196" s="46"/>
      <c r="GS1196" s="46"/>
      <c r="GT1196" s="46"/>
      <c r="GU1196" s="46"/>
      <c r="GV1196" s="46"/>
      <c r="GW1196" s="46"/>
      <c r="GX1196" s="46"/>
      <c r="GY1196" s="46"/>
      <c r="GZ1196" s="46"/>
      <c r="HA1196" s="46"/>
      <c r="HB1196" s="46"/>
      <c r="HC1196" s="46"/>
      <c r="HD1196" s="46"/>
      <c r="HE1196" s="46"/>
      <c r="HF1196" s="46"/>
      <c r="HG1196" s="46"/>
      <c r="HH1196" s="46"/>
      <c r="HI1196" s="46"/>
      <c r="HJ1196" s="46"/>
      <c r="HK1196" s="46"/>
      <c r="HL1196" s="46"/>
      <c r="HM1196" s="46"/>
      <c r="HN1196" s="46"/>
      <c r="HO1196" s="46"/>
      <c r="HP1196" s="46"/>
      <c r="HQ1196" s="46"/>
      <c r="HR1196" s="46"/>
      <c r="HS1196" s="46"/>
      <c r="HT1196" s="46"/>
      <c r="HU1196" s="46"/>
      <c r="HV1196" s="46"/>
      <c r="HW1196" s="46"/>
      <c r="HX1196" s="46"/>
      <c r="HY1196" s="46"/>
      <c r="HZ1196" s="46"/>
      <c r="IA1196" s="46"/>
      <c r="IB1196" s="46"/>
      <c r="IC1196" s="46"/>
      <c r="ID1196" s="46"/>
      <c r="IE1196" s="46"/>
      <c r="IF1196" s="46"/>
      <c r="IG1196" s="46"/>
      <c r="IH1196" s="46"/>
      <c r="II1196" s="46"/>
      <c r="IJ1196" s="46"/>
      <c r="IK1196" s="46"/>
      <c r="IL1196" s="46"/>
      <c r="IM1196" s="46"/>
      <c r="IN1196" s="46"/>
      <c r="IO1196" s="46"/>
      <c r="IP1196" s="46"/>
      <c r="IQ1196" s="46"/>
      <c r="IR1196" s="46"/>
      <c r="IS1196" s="46"/>
      <c r="IT1196" s="46"/>
      <c r="IU1196" s="46"/>
      <c r="IV1196" s="46"/>
      <c r="IW1196" s="46"/>
      <c r="IX1196" s="46"/>
      <c r="IY1196" s="46"/>
      <c r="IZ1196" s="46"/>
      <c r="JA1196" s="46"/>
      <c r="JB1196" s="46"/>
      <c r="JC1196" s="46"/>
      <c r="JD1196" s="46"/>
      <c r="JE1196" s="46"/>
    </row>
    <row r="1197" spans="1:265" s="788" customFormat="1" ht="15" customHeight="1" thickBot="1" x14ac:dyDescent="0.25">
      <c r="A1197" s="98"/>
      <c r="B1197" s="73" t="s">
        <v>380</v>
      </c>
      <c r="C1197" s="118"/>
      <c r="D1197" s="870" t="s">
        <v>639</v>
      </c>
      <c r="E1197" s="879"/>
      <c r="F1197" s="461"/>
      <c r="G1197" s="462"/>
      <c r="H1197" s="181" t="s">
        <v>351</v>
      </c>
      <c r="I1197" s="181" t="s">
        <v>394</v>
      </c>
      <c r="J1197" s="181"/>
      <c r="K1197" s="219" t="s">
        <v>1406</v>
      </c>
      <c r="L1197" s="219" t="s">
        <v>401</v>
      </c>
      <c r="M1197" s="511">
        <v>2</v>
      </c>
      <c r="N1197" s="511" t="s">
        <v>98</v>
      </c>
      <c r="O1197" s="219" t="s">
        <v>348</v>
      </c>
      <c r="P1197" s="2159">
        <f t="shared" si="101"/>
        <v>5</v>
      </c>
      <c r="Q1197" s="325">
        <v>3</v>
      </c>
      <c r="R1197" s="326">
        <v>2</v>
      </c>
      <c r="S1197" s="326"/>
      <c r="T1197" s="326"/>
      <c r="U1197" s="326"/>
      <c r="V1197" s="326"/>
      <c r="W1197" s="327"/>
      <c r="X1197" s="119"/>
      <c r="Y1197" s="119"/>
      <c r="Z1197" s="63"/>
      <c r="AA1197" s="789"/>
      <c r="AB1197" s="789"/>
      <c r="AC1197" s="789" t="str">
        <f t="shared" si="105"/>
        <v/>
      </c>
      <c r="AD1197" s="789"/>
      <c r="AE1197" s="789"/>
      <c r="AF1197" s="2111">
        <f t="shared" si="102"/>
        <v>5</v>
      </c>
      <c r="AG1197" s="2111">
        <f t="shared" si="103"/>
        <v>0</v>
      </c>
      <c r="AH1197" s="789"/>
      <c r="AI1197" s="789"/>
      <c r="AJ1197" s="789"/>
      <c r="AK1197" s="789"/>
      <c r="AL1197" s="789"/>
      <c r="AM1197" s="789"/>
      <c r="AN1197" s="789"/>
      <c r="AO1197" s="789"/>
      <c r="AP1197" s="789"/>
      <c r="AQ1197" s="789"/>
      <c r="AR1197" s="789"/>
      <c r="AS1197" s="789"/>
      <c r="AT1197" s="789"/>
      <c r="AU1197" s="789"/>
      <c r="AV1197" s="789"/>
      <c r="AW1197" s="789"/>
      <c r="AX1197" s="789"/>
      <c r="AY1197" s="789"/>
      <c r="AZ1197" s="789"/>
      <c r="BA1197" s="789"/>
      <c r="BB1197" s="789"/>
      <c r="BC1197" s="789"/>
      <c r="BD1197" s="789"/>
      <c r="BE1197" s="789"/>
      <c r="BF1197" s="789"/>
      <c r="BG1197" s="789"/>
      <c r="BH1197" s="789"/>
      <c r="BI1197" s="789"/>
      <c r="BJ1197" s="789"/>
      <c r="BK1197" s="789"/>
      <c r="BL1197" s="789"/>
      <c r="BM1197" s="789"/>
      <c r="BN1197" s="789"/>
      <c r="BO1197" s="789"/>
      <c r="BP1197" s="789"/>
      <c r="BQ1197" s="789"/>
      <c r="BR1197" s="789"/>
      <c r="BS1197" s="789"/>
      <c r="BT1197" s="789"/>
      <c r="BU1197" s="789"/>
      <c r="BV1197" s="789"/>
      <c r="BW1197" s="789"/>
      <c r="BX1197" s="789"/>
      <c r="BY1197" s="789"/>
      <c r="BZ1197" s="789"/>
      <c r="CA1197" s="789"/>
      <c r="CB1197" s="789"/>
      <c r="CC1197" s="789"/>
      <c r="CD1197" s="789"/>
      <c r="CE1197" s="789"/>
      <c r="CF1197" s="789"/>
      <c r="CG1197" s="789"/>
      <c r="CH1197" s="789"/>
      <c r="CI1197" s="789"/>
      <c r="CJ1197" s="789"/>
      <c r="CK1197" s="789"/>
      <c r="CL1197" s="789"/>
      <c r="CM1197" s="789"/>
      <c r="CN1197" s="789"/>
      <c r="CO1197" s="789"/>
      <c r="CP1197" s="789"/>
      <c r="CQ1197" s="789"/>
      <c r="CR1197" s="789"/>
      <c r="CS1197" s="789"/>
      <c r="CT1197" s="789"/>
      <c r="CU1197" s="789"/>
      <c r="CV1197" s="789"/>
      <c r="CW1197" s="789"/>
      <c r="CX1197" s="789"/>
      <c r="CY1197" s="789"/>
      <c r="CZ1197" s="789"/>
      <c r="DA1197" s="789"/>
      <c r="DB1197" s="789"/>
      <c r="DC1197" s="789"/>
      <c r="DD1197" s="789"/>
      <c r="DE1197" s="789"/>
      <c r="DF1197" s="789"/>
      <c r="DG1197" s="789"/>
      <c r="DH1197" s="789"/>
      <c r="DI1197" s="789"/>
      <c r="DJ1197" s="789"/>
      <c r="DK1197" s="789"/>
      <c r="DL1197" s="789"/>
      <c r="DM1197" s="789"/>
      <c r="DN1197" s="789"/>
      <c r="DO1197" s="789"/>
      <c r="DP1197" s="789"/>
      <c r="DQ1197" s="789"/>
      <c r="DR1197" s="789"/>
      <c r="DS1197" s="789"/>
      <c r="DT1197" s="789"/>
      <c r="DU1197" s="789"/>
      <c r="DV1197" s="789"/>
      <c r="DW1197" s="789"/>
      <c r="DX1197" s="789"/>
      <c r="DY1197" s="789"/>
      <c r="DZ1197" s="789"/>
      <c r="EA1197" s="789"/>
      <c r="EB1197" s="789"/>
      <c r="EC1197" s="789"/>
      <c r="ED1197" s="789"/>
      <c r="EE1197" s="789"/>
      <c r="EF1197" s="789"/>
      <c r="EG1197" s="789"/>
      <c r="EH1197" s="789"/>
      <c r="EI1197" s="789"/>
      <c r="EJ1197" s="789"/>
      <c r="EK1197" s="789"/>
      <c r="EL1197" s="789"/>
      <c r="EM1197" s="789"/>
      <c r="EN1197" s="789"/>
      <c r="EO1197" s="789"/>
      <c r="EP1197" s="789"/>
      <c r="EQ1197" s="789"/>
      <c r="ER1197" s="789"/>
      <c r="ES1197" s="789"/>
      <c r="ET1197" s="789"/>
      <c r="EU1197" s="789"/>
      <c r="EV1197" s="789"/>
      <c r="EW1197" s="789"/>
      <c r="EX1197" s="789"/>
      <c r="EY1197" s="789"/>
      <c r="EZ1197" s="789"/>
      <c r="FA1197" s="789"/>
      <c r="FB1197" s="789"/>
      <c r="FC1197" s="789"/>
      <c r="FD1197" s="789"/>
      <c r="FE1197" s="789"/>
      <c r="FF1197" s="789"/>
      <c r="FG1197" s="789"/>
      <c r="FH1197" s="789"/>
      <c r="FI1197" s="789"/>
      <c r="FJ1197" s="789"/>
      <c r="FK1197" s="789"/>
      <c r="FL1197" s="789"/>
      <c r="FM1197" s="789"/>
      <c r="FN1197" s="789"/>
      <c r="FO1197" s="789"/>
      <c r="FP1197" s="789"/>
      <c r="FQ1197" s="789"/>
      <c r="FR1197" s="789"/>
      <c r="FS1197" s="789"/>
      <c r="FT1197" s="789"/>
      <c r="FU1197" s="789"/>
      <c r="FV1197" s="789"/>
      <c r="FW1197" s="789"/>
      <c r="FX1197" s="789"/>
      <c r="FY1197" s="789"/>
      <c r="FZ1197" s="789"/>
      <c r="GA1197" s="789"/>
      <c r="GB1197" s="789"/>
      <c r="GC1197" s="789"/>
      <c r="GD1197" s="789"/>
      <c r="GE1197" s="789"/>
      <c r="GF1197" s="789"/>
      <c r="GG1197" s="789"/>
      <c r="GH1197" s="789"/>
      <c r="GI1197" s="789"/>
      <c r="GJ1197" s="789"/>
      <c r="GK1197" s="789"/>
      <c r="GL1197" s="789"/>
      <c r="GM1197" s="789"/>
      <c r="GN1197" s="789"/>
      <c r="GO1197" s="789"/>
      <c r="GP1197" s="789"/>
      <c r="GQ1197" s="789"/>
      <c r="GR1197" s="789"/>
      <c r="GS1197" s="789"/>
      <c r="GT1197" s="789"/>
      <c r="GU1197" s="789"/>
      <c r="GV1197" s="789"/>
      <c r="GW1197" s="789"/>
      <c r="GX1197" s="789"/>
      <c r="GY1197" s="789"/>
      <c r="GZ1197" s="789"/>
      <c r="HA1197" s="789"/>
      <c r="HB1197" s="789"/>
      <c r="HC1197" s="789"/>
      <c r="HD1197" s="789"/>
      <c r="HE1197" s="789"/>
      <c r="HF1197" s="789"/>
      <c r="HG1197" s="789"/>
      <c r="HH1197" s="789"/>
      <c r="HI1197" s="789"/>
      <c r="HJ1197" s="789"/>
      <c r="HK1197" s="789"/>
      <c r="HL1197" s="789"/>
      <c r="HM1197" s="789"/>
      <c r="HN1197" s="789"/>
      <c r="HO1197" s="789"/>
      <c r="HP1197" s="789"/>
      <c r="HQ1197" s="789"/>
      <c r="HR1197" s="789"/>
      <c r="HS1197" s="789"/>
      <c r="HT1197" s="789"/>
      <c r="HU1197" s="789"/>
      <c r="HV1197" s="789"/>
      <c r="HW1197" s="789"/>
      <c r="HX1197" s="789"/>
      <c r="HY1197" s="789"/>
      <c r="HZ1197" s="789"/>
      <c r="IA1197" s="789"/>
      <c r="IB1197" s="789"/>
      <c r="IC1197" s="789"/>
      <c r="ID1197" s="789"/>
      <c r="IE1197" s="789"/>
      <c r="IF1197" s="789"/>
      <c r="IG1197" s="789"/>
      <c r="IH1197" s="789"/>
      <c r="II1197" s="789"/>
      <c r="IJ1197" s="789"/>
      <c r="IK1197" s="789"/>
      <c r="IL1197" s="789"/>
      <c r="IM1197" s="789"/>
      <c r="IN1197" s="789"/>
      <c r="IO1197" s="789"/>
      <c r="IP1197" s="789"/>
      <c r="IQ1197" s="789"/>
      <c r="IR1197" s="789"/>
      <c r="IS1197" s="789"/>
      <c r="IT1197" s="789"/>
      <c r="IU1197" s="789"/>
      <c r="IV1197" s="789"/>
      <c r="IW1197" s="789"/>
      <c r="IX1197" s="789"/>
      <c r="IY1197" s="789"/>
      <c r="IZ1197" s="789"/>
      <c r="JA1197" s="789"/>
      <c r="JB1197" s="789"/>
      <c r="JC1197" s="789"/>
      <c r="JD1197" s="789"/>
      <c r="JE1197" s="789"/>
    </row>
    <row r="1198" spans="1:265" s="788" customFormat="1" ht="15" customHeight="1" thickBot="1" x14ac:dyDescent="0.25">
      <c r="A1198" s="98"/>
      <c r="B1198" s="73" t="s">
        <v>380</v>
      </c>
      <c r="C1198" s="118"/>
      <c r="D1198" s="870" t="s">
        <v>639</v>
      </c>
      <c r="E1198" s="879"/>
      <c r="F1198" s="461"/>
      <c r="G1198" s="462"/>
      <c r="H1198" s="181" t="s">
        <v>351</v>
      </c>
      <c r="I1198" s="181" t="s">
        <v>394</v>
      </c>
      <c r="J1198" s="1726" t="s">
        <v>95</v>
      </c>
      <c r="K1198" s="1068" t="s">
        <v>1712</v>
      </c>
      <c r="L1198" s="219"/>
      <c r="M1198" s="511"/>
      <c r="N1198" s="511"/>
      <c r="O1198" s="219"/>
      <c r="P1198" s="2159">
        <f t="shared" si="101"/>
        <v>0</v>
      </c>
      <c r="Q1198" s="325"/>
      <c r="R1198" s="326"/>
      <c r="S1198" s="326"/>
      <c r="T1198" s="326"/>
      <c r="U1198" s="326">
        <v>4</v>
      </c>
      <c r="V1198" s="326"/>
      <c r="W1198" s="327"/>
      <c r="X1198" s="119"/>
      <c r="Y1198" s="119"/>
      <c r="Z1198" s="63"/>
      <c r="AA1198" s="789"/>
      <c r="AB1198" s="789"/>
      <c r="AC1198" s="789" t="str">
        <f t="shared" si="105"/>
        <v/>
      </c>
      <c r="AD1198" s="789"/>
      <c r="AE1198" s="789"/>
      <c r="AF1198" s="2111">
        <f t="shared" si="102"/>
        <v>0</v>
      </c>
      <c r="AG1198" s="2111">
        <f t="shared" si="103"/>
        <v>0</v>
      </c>
      <c r="AH1198" s="789"/>
      <c r="AI1198" s="789"/>
      <c r="AJ1198" s="789"/>
      <c r="AK1198" s="789"/>
      <c r="AL1198" s="789"/>
      <c r="AM1198" s="789"/>
      <c r="AN1198" s="789"/>
      <c r="AO1198" s="789"/>
      <c r="AP1198" s="789"/>
      <c r="AQ1198" s="789"/>
      <c r="AR1198" s="789"/>
      <c r="AS1198" s="789"/>
      <c r="AT1198" s="789"/>
      <c r="AU1198" s="789"/>
      <c r="AV1198" s="789"/>
      <c r="AW1198" s="789"/>
      <c r="AX1198" s="789"/>
      <c r="AY1198" s="789"/>
      <c r="AZ1198" s="789"/>
      <c r="BA1198" s="789"/>
      <c r="BB1198" s="789"/>
      <c r="BC1198" s="789"/>
      <c r="BD1198" s="789"/>
      <c r="BE1198" s="789"/>
      <c r="BF1198" s="789"/>
      <c r="BG1198" s="789"/>
      <c r="BH1198" s="789"/>
      <c r="BI1198" s="789"/>
      <c r="BJ1198" s="789"/>
      <c r="BK1198" s="789"/>
      <c r="BL1198" s="789"/>
      <c r="BM1198" s="789"/>
      <c r="BN1198" s="789"/>
      <c r="BO1198" s="789"/>
      <c r="BP1198" s="789"/>
      <c r="BQ1198" s="789"/>
      <c r="BR1198" s="789"/>
      <c r="BS1198" s="789"/>
      <c r="BT1198" s="789"/>
      <c r="BU1198" s="789"/>
      <c r="BV1198" s="789"/>
      <c r="BW1198" s="789"/>
      <c r="BX1198" s="789"/>
      <c r="BY1198" s="789"/>
      <c r="BZ1198" s="789"/>
      <c r="CA1198" s="789"/>
      <c r="CB1198" s="789"/>
      <c r="CC1198" s="789"/>
      <c r="CD1198" s="789"/>
      <c r="CE1198" s="789"/>
      <c r="CF1198" s="789"/>
      <c r="CG1198" s="789"/>
      <c r="CH1198" s="789"/>
      <c r="CI1198" s="789"/>
      <c r="CJ1198" s="789"/>
      <c r="CK1198" s="789"/>
      <c r="CL1198" s="789"/>
      <c r="CM1198" s="789"/>
      <c r="CN1198" s="789"/>
      <c r="CO1198" s="789"/>
      <c r="CP1198" s="789"/>
      <c r="CQ1198" s="789"/>
      <c r="CR1198" s="789"/>
      <c r="CS1198" s="789"/>
      <c r="CT1198" s="789"/>
      <c r="CU1198" s="789"/>
      <c r="CV1198" s="789"/>
      <c r="CW1198" s="789"/>
      <c r="CX1198" s="789"/>
      <c r="CY1198" s="789"/>
      <c r="CZ1198" s="789"/>
      <c r="DA1198" s="789"/>
      <c r="DB1198" s="789"/>
      <c r="DC1198" s="789"/>
      <c r="DD1198" s="789"/>
      <c r="DE1198" s="789"/>
      <c r="DF1198" s="789"/>
      <c r="DG1198" s="789"/>
      <c r="DH1198" s="789"/>
      <c r="DI1198" s="789"/>
      <c r="DJ1198" s="789"/>
      <c r="DK1198" s="789"/>
      <c r="DL1198" s="789"/>
      <c r="DM1198" s="789"/>
      <c r="DN1198" s="789"/>
      <c r="DO1198" s="789"/>
      <c r="DP1198" s="789"/>
      <c r="DQ1198" s="789"/>
      <c r="DR1198" s="789"/>
      <c r="DS1198" s="789"/>
      <c r="DT1198" s="789"/>
      <c r="DU1198" s="789"/>
      <c r="DV1198" s="789"/>
      <c r="DW1198" s="789"/>
      <c r="DX1198" s="789"/>
      <c r="DY1198" s="789"/>
      <c r="DZ1198" s="789"/>
      <c r="EA1198" s="789"/>
      <c r="EB1198" s="789"/>
      <c r="EC1198" s="789"/>
      <c r="ED1198" s="789"/>
      <c r="EE1198" s="789"/>
      <c r="EF1198" s="789"/>
      <c r="EG1198" s="789"/>
      <c r="EH1198" s="789"/>
      <c r="EI1198" s="789"/>
      <c r="EJ1198" s="789"/>
      <c r="EK1198" s="789"/>
      <c r="EL1198" s="789"/>
      <c r="EM1198" s="789"/>
      <c r="EN1198" s="789"/>
      <c r="EO1198" s="789"/>
      <c r="EP1198" s="789"/>
      <c r="EQ1198" s="789"/>
      <c r="ER1198" s="789"/>
      <c r="ES1198" s="789"/>
      <c r="ET1198" s="789"/>
      <c r="EU1198" s="789"/>
      <c r="EV1198" s="789"/>
      <c r="EW1198" s="789"/>
      <c r="EX1198" s="789"/>
      <c r="EY1198" s="789"/>
      <c r="EZ1198" s="789"/>
      <c r="FA1198" s="789"/>
      <c r="FB1198" s="789"/>
      <c r="FC1198" s="789"/>
      <c r="FD1198" s="789"/>
      <c r="FE1198" s="789"/>
      <c r="FF1198" s="789"/>
      <c r="FG1198" s="789"/>
      <c r="FH1198" s="789"/>
      <c r="FI1198" s="789"/>
      <c r="FJ1198" s="789"/>
      <c r="FK1198" s="789"/>
      <c r="FL1198" s="789"/>
      <c r="FM1198" s="789"/>
      <c r="FN1198" s="789"/>
      <c r="FO1198" s="789"/>
      <c r="FP1198" s="789"/>
      <c r="FQ1198" s="789"/>
      <c r="FR1198" s="789"/>
      <c r="FS1198" s="789"/>
      <c r="FT1198" s="789"/>
      <c r="FU1198" s="789"/>
      <c r="FV1198" s="789"/>
      <c r="FW1198" s="789"/>
      <c r="FX1198" s="789"/>
      <c r="FY1198" s="789"/>
      <c r="FZ1198" s="789"/>
      <c r="GA1198" s="789"/>
      <c r="GB1198" s="789"/>
      <c r="GC1198" s="789"/>
      <c r="GD1198" s="789"/>
      <c r="GE1198" s="789"/>
      <c r="GF1198" s="789"/>
      <c r="GG1198" s="789"/>
      <c r="GH1198" s="789"/>
      <c r="GI1198" s="789"/>
      <c r="GJ1198" s="789"/>
      <c r="GK1198" s="789"/>
      <c r="GL1198" s="789"/>
      <c r="GM1198" s="789"/>
      <c r="GN1198" s="789"/>
      <c r="GO1198" s="789"/>
      <c r="GP1198" s="789"/>
      <c r="GQ1198" s="789"/>
      <c r="GR1198" s="789"/>
      <c r="GS1198" s="789"/>
      <c r="GT1198" s="789"/>
      <c r="GU1198" s="789"/>
      <c r="GV1198" s="789"/>
      <c r="GW1198" s="789"/>
      <c r="GX1198" s="789"/>
      <c r="GY1198" s="789"/>
      <c r="GZ1198" s="789"/>
      <c r="HA1198" s="789"/>
      <c r="HB1198" s="789"/>
      <c r="HC1198" s="789"/>
      <c r="HD1198" s="789"/>
      <c r="HE1198" s="789"/>
      <c r="HF1198" s="789"/>
      <c r="HG1198" s="789"/>
      <c r="HH1198" s="789"/>
      <c r="HI1198" s="789"/>
      <c r="HJ1198" s="789"/>
      <c r="HK1198" s="789"/>
      <c r="HL1198" s="789"/>
      <c r="HM1198" s="789"/>
      <c r="HN1198" s="789"/>
      <c r="HO1198" s="789"/>
      <c r="HP1198" s="789"/>
      <c r="HQ1198" s="789"/>
      <c r="HR1198" s="789"/>
      <c r="HS1198" s="789"/>
      <c r="HT1198" s="789"/>
      <c r="HU1198" s="789"/>
      <c r="HV1198" s="789"/>
      <c r="HW1198" s="789"/>
      <c r="HX1198" s="789"/>
      <c r="HY1198" s="789"/>
      <c r="HZ1198" s="789"/>
      <c r="IA1198" s="789"/>
      <c r="IB1198" s="789"/>
      <c r="IC1198" s="789"/>
      <c r="ID1198" s="789"/>
      <c r="IE1198" s="789"/>
      <c r="IF1198" s="789"/>
      <c r="IG1198" s="789"/>
      <c r="IH1198" s="789"/>
      <c r="II1198" s="789"/>
      <c r="IJ1198" s="789"/>
      <c r="IK1198" s="789"/>
      <c r="IL1198" s="789"/>
      <c r="IM1198" s="789"/>
      <c r="IN1198" s="789"/>
      <c r="IO1198" s="789"/>
      <c r="IP1198" s="789"/>
      <c r="IQ1198" s="789"/>
      <c r="IR1198" s="789"/>
      <c r="IS1198" s="789"/>
      <c r="IT1198" s="789"/>
      <c r="IU1198" s="789"/>
      <c r="IV1198" s="789"/>
      <c r="IW1198" s="789"/>
      <c r="IX1198" s="789"/>
      <c r="IY1198" s="789"/>
      <c r="IZ1198" s="789"/>
      <c r="JA1198" s="789"/>
      <c r="JB1198" s="789"/>
      <c r="JC1198" s="789"/>
      <c r="JD1198" s="789"/>
      <c r="JE1198" s="789"/>
    </row>
    <row r="1199" spans="1:265" s="7" customFormat="1" ht="15" customHeight="1" thickBot="1" x14ac:dyDescent="0.25">
      <c r="A1199" s="98"/>
      <c r="B1199" s="73" t="s">
        <v>380</v>
      </c>
      <c r="C1199" s="118"/>
      <c r="D1199" s="870" t="s">
        <v>639</v>
      </c>
      <c r="E1199" s="879"/>
      <c r="F1199" s="461"/>
      <c r="G1199" s="462"/>
      <c r="H1199" s="181" t="s">
        <v>351</v>
      </c>
      <c r="I1199" s="181" t="s">
        <v>394</v>
      </c>
      <c r="J1199" s="1740" t="s">
        <v>1425</v>
      </c>
      <c r="K1199" s="219" t="s">
        <v>1497</v>
      </c>
      <c r="L1199" s="219"/>
      <c r="M1199" s="511"/>
      <c r="N1199" s="511"/>
      <c r="O1199" s="219"/>
      <c r="P1199" s="2159">
        <f t="shared" si="101"/>
        <v>0</v>
      </c>
      <c r="Q1199" s="325"/>
      <c r="R1199" s="326"/>
      <c r="S1199" s="326"/>
      <c r="T1199" s="326">
        <v>15</v>
      </c>
      <c r="U1199" s="326"/>
      <c r="V1199" s="326"/>
      <c r="W1199" s="327"/>
      <c r="X1199" s="119"/>
      <c r="Y1199" s="119"/>
      <c r="Z1199" s="63"/>
      <c r="AA1199" s="46"/>
      <c r="AB1199" s="46"/>
      <c r="AC1199" s="46" t="str">
        <f t="shared" si="105"/>
        <v/>
      </c>
      <c r="AD1199" s="46" t="s">
        <v>2086</v>
      </c>
      <c r="AE1199" s="46"/>
      <c r="AF1199" s="2111">
        <f t="shared" si="102"/>
        <v>0</v>
      </c>
      <c r="AG1199" s="2111">
        <f t="shared" si="103"/>
        <v>0</v>
      </c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  <c r="BP1199" s="46"/>
      <c r="BQ1199" s="46"/>
      <c r="BR1199" s="46"/>
      <c r="BS1199" s="46"/>
      <c r="BT1199" s="46"/>
      <c r="BU1199" s="46"/>
      <c r="BV1199" s="46"/>
      <c r="BW1199" s="46"/>
      <c r="BX1199" s="46"/>
      <c r="BY1199" s="46"/>
      <c r="BZ1199" s="46"/>
      <c r="CA1199" s="46"/>
      <c r="CB1199" s="46"/>
      <c r="CC1199" s="46"/>
      <c r="CD1199" s="46"/>
      <c r="CE1199" s="46"/>
      <c r="CF1199" s="46"/>
      <c r="CG1199" s="46"/>
      <c r="CH1199" s="46"/>
      <c r="CI1199" s="46"/>
      <c r="CJ1199" s="46"/>
      <c r="CK1199" s="46"/>
      <c r="CL1199" s="46"/>
      <c r="CM1199" s="46"/>
      <c r="CN1199" s="46"/>
      <c r="CO1199" s="46"/>
      <c r="CP1199" s="46"/>
      <c r="CQ1199" s="46"/>
      <c r="CR1199" s="46"/>
      <c r="CS1199" s="46"/>
      <c r="CT1199" s="46"/>
      <c r="CU1199" s="46"/>
      <c r="CV1199" s="46"/>
      <c r="CW1199" s="46"/>
      <c r="CX1199" s="46"/>
      <c r="CY1199" s="46"/>
      <c r="CZ1199" s="46"/>
      <c r="DA1199" s="46"/>
      <c r="DB1199" s="46"/>
      <c r="DC1199" s="46"/>
      <c r="DD1199" s="46"/>
      <c r="DE1199" s="46"/>
      <c r="DF1199" s="46"/>
      <c r="DG1199" s="46"/>
      <c r="DH1199" s="46"/>
      <c r="DI1199" s="46"/>
      <c r="DJ1199" s="46"/>
      <c r="DK1199" s="46"/>
      <c r="DL1199" s="46"/>
      <c r="DM1199" s="46"/>
      <c r="DN1199" s="46"/>
      <c r="DO1199" s="46"/>
      <c r="DP1199" s="46"/>
      <c r="DQ1199" s="46"/>
      <c r="DR1199" s="46"/>
      <c r="DS1199" s="46"/>
      <c r="DT1199" s="46"/>
      <c r="DU1199" s="46"/>
      <c r="DV1199" s="46"/>
      <c r="DW1199" s="46"/>
      <c r="DX1199" s="46"/>
      <c r="DY1199" s="46"/>
      <c r="DZ1199" s="46"/>
      <c r="EA1199" s="46"/>
      <c r="EB1199" s="46"/>
      <c r="EC1199" s="46"/>
      <c r="ED1199" s="46"/>
      <c r="EE1199" s="46"/>
      <c r="EF1199" s="46"/>
      <c r="EG1199" s="46"/>
      <c r="EH1199" s="46"/>
      <c r="EI1199" s="46"/>
      <c r="EJ1199" s="46"/>
      <c r="EK1199" s="46"/>
      <c r="EL1199" s="46"/>
      <c r="EM1199" s="46"/>
      <c r="EN1199" s="46"/>
      <c r="EO1199" s="46"/>
      <c r="EP1199" s="46"/>
      <c r="EQ1199" s="46"/>
      <c r="ER1199" s="46"/>
      <c r="ES1199" s="46"/>
      <c r="ET1199" s="46"/>
      <c r="EU1199" s="46"/>
      <c r="EV1199" s="46"/>
      <c r="EW1199" s="46"/>
      <c r="EX1199" s="46"/>
      <c r="EY1199" s="46"/>
      <c r="EZ1199" s="46"/>
      <c r="FA1199" s="46"/>
      <c r="FB1199" s="46"/>
      <c r="FC1199" s="46"/>
      <c r="FD1199" s="46"/>
      <c r="FE1199" s="46"/>
      <c r="FF1199" s="46"/>
      <c r="FG1199" s="46"/>
      <c r="FH1199" s="46"/>
      <c r="FI1199" s="46"/>
      <c r="FJ1199" s="46"/>
      <c r="FK1199" s="46"/>
      <c r="FL1199" s="46"/>
      <c r="FM1199" s="46"/>
      <c r="FN1199" s="46"/>
      <c r="FO1199" s="46"/>
      <c r="FP1199" s="46"/>
      <c r="FQ1199" s="46"/>
      <c r="FR1199" s="46"/>
      <c r="FS1199" s="46"/>
      <c r="FT1199" s="46"/>
      <c r="FU1199" s="46"/>
      <c r="FV1199" s="46"/>
      <c r="FW1199" s="46"/>
      <c r="FX1199" s="46"/>
      <c r="FY1199" s="46"/>
      <c r="FZ1199" s="46"/>
      <c r="GA1199" s="46"/>
      <c r="GB1199" s="46"/>
      <c r="GC1199" s="46"/>
      <c r="GD1199" s="46"/>
      <c r="GE1199" s="46"/>
      <c r="GF1199" s="46"/>
      <c r="GG1199" s="46"/>
      <c r="GH1199" s="46"/>
      <c r="GI1199" s="46"/>
      <c r="GJ1199" s="46"/>
      <c r="GK1199" s="46"/>
      <c r="GL1199" s="46"/>
      <c r="GM1199" s="46"/>
      <c r="GN1199" s="46"/>
      <c r="GO1199" s="46"/>
      <c r="GP1199" s="46"/>
      <c r="GQ1199" s="46"/>
      <c r="GR1199" s="46"/>
      <c r="GS1199" s="46"/>
      <c r="GT1199" s="46"/>
      <c r="GU1199" s="46"/>
      <c r="GV1199" s="46"/>
      <c r="GW1199" s="46"/>
      <c r="GX1199" s="46"/>
      <c r="GY1199" s="46"/>
      <c r="GZ1199" s="46"/>
      <c r="HA1199" s="46"/>
      <c r="HB1199" s="46"/>
      <c r="HC1199" s="46"/>
      <c r="HD1199" s="46"/>
      <c r="HE1199" s="46"/>
      <c r="HF1199" s="46"/>
      <c r="HG1199" s="46"/>
      <c r="HH1199" s="46"/>
      <c r="HI1199" s="46"/>
      <c r="HJ1199" s="46"/>
      <c r="HK1199" s="46"/>
      <c r="HL1199" s="46"/>
      <c r="HM1199" s="46"/>
      <c r="HN1199" s="46"/>
      <c r="HO1199" s="46"/>
      <c r="HP1199" s="46"/>
      <c r="HQ1199" s="46"/>
      <c r="HR1199" s="46"/>
      <c r="HS1199" s="46"/>
      <c r="HT1199" s="46"/>
      <c r="HU1199" s="46"/>
      <c r="HV1199" s="46"/>
      <c r="HW1199" s="46"/>
      <c r="HX1199" s="46"/>
      <c r="HY1199" s="46"/>
      <c r="HZ1199" s="46"/>
      <c r="IA1199" s="46"/>
      <c r="IB1199" s="46"/>
      <c r="IC1199" s="46"/>
      <c r="ID1199" s="46"/>
      <c r="IE1199" s="46"/>
      <c r="IF1199" s="46"/>
      <c r="IG1199" s="46"/>
      <c r="IH1199" s="46"/>
      <c r="II1199" s="46"/>
      <c r="IJ1199" s="46"/>
      <c r="IK1199" s="46"/>
      <c r="IL1199" s="46"/>
      <c r="IM1199" s="46"/>
      <c r="IN1199" s="46"/>
      <c r="IO1199" s="46"/>
      <c r="IP1199" s="46"/>
      <c r="IQ1199" s="46"/>
      <c r="IR1199" s="46"/>
      <c r="IS1199" s="46"/>
      <c r="IT1199" s="46"/>
      <c r="IU1199" s="46"/>
      <c r="IV1199" s="46"/>
      <c r="IW1199" s="46"/>
      <c r="IX1199" s="46"/>
      <c r="IY1199" s="46"/>
      <c r="IZ1199" s="46"/>
      <c r="JA1199" s="46"/>
      <c r="JB1199" s="46"/>
      <c r="JC1199" s="46"/>
      <c r="JD1199" s="46"/>
      <c r="JE1199" s="46"/>
    </row>
    <row r="1200" spans="1:265" s="7" customFormat="1" ht="15" customHeight="1" thickBot="1" x14ac:dyDescent="0.25">
      <c r="A1200" s="98"/>
      <c r="B1200" s="73" t="s">
        <v>380</v>
      </c>
      <c r="C1200" s="118"/>
      <c r="D1200" s="870" t="s">
        <v>639</v>
      </c>
      <c r="E1200" s="879"/>
      <c r="F1200" s="461"/>
      <c r="G1200" s="462"/>
      <c r="H1200" s="181" t="s">
        <v>351</v>
      </c>
      <c r="I1200" s="181" t="s">
        <v>394</v>
      </c>
      <c r="J1200" s="1756" t="s">
        <v>1424</v>
      </c>
      <c r="K1200" s="212" t="s">
        <v>1505</v>
      </c>
      <c r="L1200" s="219"/>
      <c r="M1200" s="511"/>
      <c r="N1200" s="511"/>
      <c r="O1200" s="219"/>
      <c r="P1200" s="2159">
        <f t="shared" si="101"/>
        <v>0</v>
      </c>
      <c r="Q1200" s="325"/>
      <c r="R1200" s="326"/>
      <c r="S1200" s="326">
        <v>4</v>
      </c>
      <c r="T1200" s="326"/>
      <c r="U1200" s="326"/>
      <c r="V1200" s="326"/>
      <c r="W1200" s="327"/>
      <c r="X1200" s="119"/>
      <c r="Y1200" s="119"/>
      <c r="Z1200" s="63"/>
      <c r="AA1200" s="46"/>
      <c r="AB1200" s="46"/>
      <c r="AC1200" s="46" t="str">
        <f t="shared" si="105"/>
        <v/>
      </c>
      <c r="AD1200" s="46"/>
      <c r="AE1200" s="46"/>
      <c r="AF1200" s="2111">
        <f t="shared" si="102"/>
        <v>0</v>
      </c>
      <c r="AG1200" s="2111">
        <f t="shared" si="103"/>
        <v>4</v>
      </c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  <c r="BP1200" s="46"/>
      <c r="BQ1200" s="46"/>
      <c r="BR1200" s="46"/>
      <c r="BS1200" s="46"/>
      <c r="BT1200" s="46"/>
      <c r="BU1200" s="46"/>
      <c r="BV1200" s="46"/>
      <c r="BW1200" s="46"/>
      <c r="BX1200" s="46"/>
      <c r="BY1200" s="46"/>
      <c r="BZ1200" s="46"/>
      <c r="CA1200" s="46"/>
      <c r="CB1200" s="46"/>
      <c r="CC1200" s="46"/>
      <c r="CD1200" s="46"/>
      <c r="CE1200" s="46"/>
      <c r="CF1200" s="46"/>
      <c r="CG1200" s="46"/>
      <c r="CH1200" s="46"/>
      <c r="CI1200" s="46"/>
      <c r="CJ1200" s="46"/>
      <c r="CK1200" s="46"/>
      <c r="CL1200" s="46"/>
      <c r="CM1200" s="46"/>
      <c r="CN1200" s="46"/>
      <c r="CO1200" s="46"/>
      <c r="CP1200" s="46"/>
      <c r="CQ1200" s="46"/>
      <c r="CR1200" s="46"/>
      <c r="CS1200" s="46"/>
      <c r="CT1200" s="46"/>
      <c r="CU1200" s="46"/>
      <c r="CV1200" s="46"/>
      <c r="CW1200" s="46"/>
      <c r="CX1200" s="46"/>
      <c r="CY1200" s="46"/>
      <c r="CZ1200" s="46"/>
      <c r="DA1200" s="46"/>
      <c r="DB1200" s="46"/>
      <c r="DC1200" s="46"/>
      <c r="DD1200" s="46"/>
      <c r="DE1200" s="46"/>
      <c r="DF1200" s="46"/>
      <c r="DG1200" s="46"/>
      <c r="DH1200" s="46"/>
      <c r="DI1200" s="46"/>
      <c r="DJ1200" s="46"/>
      <c r="DK1200" s="46"/>
      <c r="DL1200" s="46"/>
      <c r="DM1200" s="46"/>
      <c r="DN1200" s="46"/>
      <c r="DO1200" s="46"/>
      <c r="DP1200" s="46"/>
      <c r="DQ1200" s="46"/>
      <c r="DR1200" s="46"/>
      <c r="DS1200" s="46"/>
      <c r="DT1200" s="46"/>
      <c r="DU1200" s="46"/>
      <c r="DV1200" s="46"/>
      <c r="DW1200" s="46"/>
      <c r="DX1200" s="46"/>
      <c r="DY1200" s="46"/>
      <c r="DZ1200" s="46"/>
      <c r="EA1200" s="46"/>
      <c r="EB1200" s="46"/>
      <c r="EC1200" s="46"/>
      <c r="ED1200" s="46"/>
      <c r="EE1200" s="46"/>
      <c r="EF1200" s="46"/>
      <c r="EG1200" s="46"/>
      <c r="EH1200" s="46"/>
      <c r="EI1200" s="46"/>
      <c r="EJ1200" s="46"/>
      <c r="EK1200" s="46"/>
      <c r="EL1200" s="46"/>
      <c r="EM1200" s="46"/>
      <c r="EN1200" s="46"/>
      <c r="EO1200" s="46"/>
      <c r="EP1200" s="46"/>
      <c r="EQ1200" s="46"/>
      <c r="ER1200" s="46"/>
      <c r="ES1200" s="46"/>
      <c r="ET1200" s="46"/>
      <c r="EU1200" s="46"/>
      <c r="EV1200" s="46"/>
      <c r="EW1200" s="46"/>
      <c r="EX1200" s="46"/>
      <c r="EY1200" s="46"/>
      <c r="EZ1200" s="46"/>
      <c r="FA1200" s="46"/>
      <c r="FB1200" s="46"/>
      <c r="FC1200" s="46"/>
      <c r="FD1200" s="46"/>
      <c r="FE1200" s="46"/>
      <c r="FF1200" s="46"/>
      <c r="FG1200" s="46"/>
      <c r="FH1200" s="46"/>
      <c r="FI1200" s="46"/>
      <c r="FJ1200" s="46"/>
      <c r="FK1200" s="46"/>
      <c r="FL1200" s="46"/>
      <c r="FM1200" s="46"/>
      <c r="FN1200" s="46"/>
      <c r="FO1200" s="46"/>
      <c r="FP1200" s="46"/>
      <c r="FQ1200" s="46"/>
      <c r="FR1200" s="46"/>
      <c r="FS1200" s="46"/>
      <c r="FT1200" s="46"/>
      <c r="FU1200" s="46"/>
      <c r="FV1200" s="46"/>
      <c r="FW1200" s="46"/>
      <c r="FX1200" s="46"/>
      <c r="FY1200" s="46"/>
      <c r="FZ1200" s="46"/>
      <c r="GA1200" s="46"/>
      <c r="GB1200" s="46"/>
      <c r="GC1200" s="46"/>
      <c r="GD1200" s="46"/>
      <c r="GE1200" s="46"/>
      <c r="GF1200" s="46"/>
      <c r="GG1200" s="46"/>
      <c r="GH1200" s="46"/>
      <c r="GI1200" s="46"/>
      <c r="GJ1200" s="46"/>
      <c r="GK1200" s="46"/>
      <c r="GL1200" s="46"/>
      <c r="GM1200" s="46"/>
      <c r="GN1200" s="46"/>
      <c r="GO1200" s="46"/>
      <c r="GP1200" s="46"/>
      <c r="GQ1200" s="46"/>
      <c r="GR1200" s="46"/>
      <c r="GS1200" s="46"/>
      <c r="GT1200" s="46"/>
      <c r="GU1200" s="46"/>
      <c r="GV1200" s="46"/>
      <c r="GW1200" s="46"/>
      <c r="GX1200" s="46"/>
      <c r="GY1200" s="46"/>
      <c r="GZ1200" s="46"/>
      <c r="HA1200" s="46"/>
      <c r="HB1200" s="46"/>
      <c r="HC1200" s="46"/>
      <c r="HD1200" s="46"/>
      <c r="HE1200" s="46"/>
      <c r="HF1200" s="46"/>
      <c r="HG1200" s="46"/>
      <c r="HH1200" s="46"/>
      <c r="HI1200" s="46"/>
      <c r="HJ1200" s="46"/>
      <c r="HK1200" s="46"/>
      <c r="HL1200" s="46"/>
      <c r="HM1200" s="46"/>
      <c r="HN1200" s="46"/>
      <c r="HO1200" s="46"/>
      <c r="HP1200" s="46"/>
      <c r="HQ1200" s="46"/>
      <c r="HR1200" s="46"/>
      <c r="HS1200" s="46"/>
      <c r="HT1200" s="46"/>
      <c r="HU1200" s="46"/>
      <c r="HV1200" s="46"/>
      <c r="HW1200" s="46"/>
      <c r="HX1200" s="46"/>
      <c r="HY1200" s="46"/>
      <c r="HZ1200" s="46"/>
      <c r="IA1200" s="46"/>
      <c r="IB1200" s="46"/>
      <c r="IC1200" s="46"/>
      <c r="ID1200" s="46"/>
      <c r="IE1200" s="46"/>
      <c r="IF1200" s="46"/>
      <c r="IG1200" s="46"/>
      <c r="IH1200" s="46"/>
      <c r="II1200" s="46"/>
      <c r="IJ1200" s="46"/>
      <c r="IK1200" s="46"/>
      <c r="IL1200" s="46"/>
      <c r="IM1200" s="46"/>
      <c r="IN1200" s="46"/>
      <c r="IO1200" s="46"/>
      <c r="IP1200" s="46"/>
      <c r="IQ1200" s="46"/>
      <c r="IR1200" s="46"/>
      <c r="IS1200" s="46"/>
      <c r="IT1200" s="46"/>
      <c r="IU1200" s="46"/>
      <c r="IV1200" s="46"/>
      <c r="IW1200" s="46"/>
      <c r="IX1200" s="46"/>
      <c r="IY1200" s="46"/>
      <c r="IZ1200" s="46"/>
      <c r="JA1200" s="46"/>
      <c r="JB1200" s="46"/>
      <c r="JC1200" s="46"/>
      <c r="JD1200" s="46"/>
      <c r="JE1200" s="46"/>
    </row>
    <row r="1201" spans="1:265" s="7" customFormat="1" ht="15" customHeight="1" thickBot="1" x14ac:dyDescent="0.25">
      <c r="A1201" s="100"/>
      <c r="B1201" s="92" t="s">
        <v>380</v>
      </c>
      <c r="C1201" s="135"/>
      <c r="D1201" s="873" t="s">
        <v>639</v>
      </c>
      <c r="E1201" s="881"/>
      <c r="F1201" s="470"/>
      <c r="G1201" s="471"/>
      <c r="H1201" s="200" t="s">
        <v>351</v>
      </c>
      <c r="I1201" s="200" t="s">
        <v>394</v>
      </c>
      <c r="J1201" s="1756" t="s">
        <v>1424</v>
      </c>
      <c r="K1201" s="212" t="s">
        <v>1506</v>
      </c>
      <c r="L1201" s="221"/>
      <c r="M1201" s="521"/>
      <c r="N1201" s="521"/>
      <c r="O1201" s="221"/>
      <c r="P1201" s="2159">
        <f t="shared" si="101"/>
        <v>0</v>
      </c>
      <c r="Q1201" s="338"/>
      <c r="R1201" s="339"/>
      <c r="S1201" s="339">
        <v>2</v>
      </c>
      <c r="T1201" s="339"/>
      <c r="U1201" s="339"/>
      <c r="V1201" s="339"/>
      <c r="W1201" s="340"/>
      <c r="X1201" s="133">
        <f>SUM(Q1195:W1201)</f>
        <v>40</v>
      </c>
      <c r="Y1201" s="133">
        <f>X1201</f>
        <v>40</v>
      </c>
      <c r="Z1201" s="63"/>
      <c r="AA1201" s="46"/>
      <c r="AB1201" s="46"/>
      <c r="AC1201" s="46" t="str">
        <f t="shared" si="105"/>
        <v/>
      </c>
      <c r="AD1201" s="46"/>
      <c r="AE1201" s="46"/>
      <c r="AF1201" s="2111">
        <f t="shared" si="102"/>
        <v>0</v>
      </c>
      <c r="AG1201" s="2111">
        <f t="shared" si="103"/>
        <v>2</v>
      </c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6"/>
      <c r="CG1201" s="46"/>
      <c r="CH1201" s="46"/>
      <c r="CI1201" s="46"/>
      <c r="CJ1201" s="46"/>
      <c r="CK1201" s="46"/>
      <c r="CL1201" s="46"/>
      <c r="CM1201" s="46"/>
      <c r="CN1201" s="46"/>
      <c r="CO1201" s="46"/>
      <c r="CP1201" s="46"/>
      <c r="CQ1201" s="46"/>
      <c r="CR1201" s="46"/>
      <c r="CS1201" s="46"/>
      <c r="CT1201" s="46"/>
      <c r="CU1201" s="46"/>
      <c r="CV1201" s="46"/>
      <c r="CW1201" s="46"/>
      <c r="CX1201" s="46"/>
      <c r="CY1201" s="46"/>
      <c r="CZ1201" s="46"/>
      <c r="DA1201" s="46"/>
      <c r="DB1201" s="46"/>
      <c r="DC1201" s="46"/>
      <c r="DD1201" s="46"/>
      <c r="DE1201" s="46"/>
      <c r="DF1201" s="46"/>
      <c r="DG1201" s="46"/>
      <c r="DH1201" s="46"/>
      <c r="DI1201" s="46"/>
      <c r="DJ1201" s="46"/>
      <c r="DK1201" s="46"/>
      <c r="DL1201" s="46"/>
      <c r="DM1201" s="46"/>
      <c r="DN1201" s="46"/>
      <c r="DO1201" s="46"/>
      <c r="DP1201" s="46"/>
      <c r="DQ1201" s="46"/>
      <c r="DR1201" s="46"/>
      <c r="DS1201" s="46"/>
      <c r="DT1201" s="46"/>
      <c r="DU1201" s="46"/>
      <c r="DV1201" s="46"/>
      <c r="DW1201" s="46"/>
      <c r="DX1201" s="46"/>
      <c r="DY1201" s="46"/>
      <c r="DZ1201" s="46"/>
      <c r="EA1201" s="46"/>
      <c r="EB1201" s="46"/>
      <c r="EC1201" s="46"/>
      <c r="ED1201" s="46"/>
      <c r="EE1201" s="46"/>
      <c r="EF1201" s="46"/>
      <c r="EG1201" s="46"/>
      <c r="EH1201" s="46"/>
      <c r="EI1201" s="46"/>
      <c r="EJ1201" s="46"/>
      <c r="EK1201" s="46"/>
      <c r="EL1201" s="46"/>
      <c r="EM1201" s="46"/>
      <c r="EN1201" s="46"/>
      <c r="EO1201" s="46"/>
      <c r="EP1201" s="46"/>
      <c r="EQ1201" s="46"/>
      <c r="ER1201" s="46"/>
      <c r="ES1201" s="46"/>
      <c r="ET1201" s="46"/>
      <c r="EU1201" s="46"/>
      <c r="EV1201" s="46"/>
      <c r="EW1201" s="46"/>
      <c r="EX1201" s="46"/>
      <c r="EY1201" s="46"/>
      <c r="EZ1201" s="46"/>
      <c r="FA1201" s="46"/>
      <c r="FB1201" s="46"/>
      <c r="FC1201" s="46"/>
      <c r="FD1201" s="46"/>
      <c r="FE1201" s="46"/>
      <c r="FF1201" s="46"/>
      <c r="FG1201" s="46"/>
      <c r="FH1201" s="46"/>
      <c r="FI1201" s="46"/>
      <c r="FJ1201" s="46"/>
      <c r="FK1201" s="46"/>
      <c r="FL1201" s="46"/>
      <c r="FM1201" s="46"/>
      <c r="FN1201" s="46"/>
      <c r="FO1201" s="46"/>
      <c r="FP1201" s="46"/>
      <c r="FQ1201" s="46"/>
      <c r="FR1201" s="46"/>
      <c r="FS1201" s="46"/>
      <c r="FT1201" s="46"/>
      <c r="FU1201" s="46"/>
      <c r="FV1201" s="46"/>
      <c r="FW1201" s="46"/>
      <c r="FX1201" s="46"/>
      <c r="FY1201" s="46"/>
      <c r="FZ1201" s="46"/>
      <c r="GA1201" s="46"/>
      <c r="GB1201" s="46"/>
      <c r="GC1201" s="46"/>
      <c r="GD1201" s="46"/>
      <c r="GE1201" s="46"/>
      <c r="GF1201" s="46"/>
      <c r="GG1201" s="46"/>
      <c r="GH1201" s="46"/>
      <c r="GI1201" s="46"/>
      <c r="GJ1201" s="46"/>
      <c r="GK1201" s="46"/>
      <c r="GL1201" s="46"/>
      <c r="GM1201" s="46"/>
      <c r="GN1201" s="46"/>
      <c r="GO1201" s="46"/>
      <c r="GP1201" s="46"/>
      <c r="GQ1201" s="46"/>
      <c r="GR1201" s="46"/>
      <c r="GS1201" s="46"/>
      <c r="GT1201" s="46"/>
      <c r="GU1201" s="46"/>
      <c r="GV1201" s="46"/>
      <c r="GW1201" s="46"/>
      <c r="GX1201" s="46"/>
      <c r="GY1201" s="46"/>
      <c r="GZ1201" s="46"/>
      <c r="HA1201" s="46"/>
      <c r="HB1201" s="46"/>
      <c r="HC1201" s="46"/>
      <c r="HD1201" s="46"/>
      <c r="HE1201" s="46"/>
      <c r="HF1201" s="46"/>
      <c r="HG1201" s="46"/>
      <c r="HH1201" s="46"/>
      <c r="HI1201" s="46"/>
      <c r="HJ1201" s="46"/>
      <c r="HK1201" s="46"/>
      <c r="HL1201" s="46"/>
      <c r="HM1201" s="46"/>
      <c r="HN1201" s="46"/>
      <c r="HO1201" s="46"/>
      <c r="HP1201" s="46"/>
      <c r="HQ1201" s="46"/>
      <c r="HR1201" s="46"/>
      <c r="HS1201" s="46"/>
      <c r="HT1201" s="46"/>
      <c r="HU1201" s="46"/>
      <c r="HV1201" s="46"/>
      <c r="HW1201" s="46"/>
      <c r="HX1201" s="46"/>
      <c r="HY1201" s="46"/>
      <c r="HZ1201" s="46"/>
      <c r="IA1201" s="46"/>
      <c r="IB1201" s="46"/>
      <c r="IC1201" s="46"/>
      <c r="ID1201" s="46"/>
      <c r="IE1201" s="46"/>
      <c r="IF1201" s="46"/>
      <c r="IG1201" s="46"/>
      <c r="IH1201" s="46"/>
      <c r="II1201" s="46"/>
      <c r="IJ1201" s="46"/>
      <c r="IK1201" s="46"/>
      <c r="IL1201" s="46"/>
      <c r="IM1201" s="46"/>
      <c r="IN1201" s="46"/>
      <c r="IO1201" s="46"/>
      <c r="IP1201" s="46"/>
      <c r="IQ1201" s="46"/>
      <c r="IR1201" s="46"/>
      <c r="IS1201" s="46"/>
      <c r="IT1201" s="46"/>
      <c r="IU1201" s="46"/>
      <c r="IV1201" s="46"/>
      <c r="IW1201" s="46"/>
      <c r="IX1201" s="46"/>
      <c r="IY1201" s="46"/>
      <c r="IZ1201" s="46"/>
      <c r="JA1201" s="46"/>
      <c r="JB1201" s="46"/>
      <c r="JC1201" s="46"/>
      <c r="JD1201" s="46"/>
      <c r="JE1201" s="46"/>
    </row>
    <row r="1202" spans="1:265" s="7" customFormat="1" ht="15" customHeight="1" thickBot="1" x14ac:dyDescent="0.25">
      <c r="A1202" s="790">
        <f>+A1195+1</f>
        <v>129</v>
      </c>
      <c r="B1202" s="767" t="s">
        <v>555</v>
      </c>
      <c r="C1202" s="155" t="s">
        <v>35</v>
      </c>
      <c r="D1202" s="909" t="s">
        <v>640</v>
      </c>
      <c r="E1202" s="842" t="s">
        <v>87</v>
      </c>
      <c r="F1202" s="459" t="s">
        <v>641</v>
      </c>
      <c r="G1202" s="460" t="s">
        <v>630</v>
      </c>
      <c r="H1202" s="793" t="s">
        <v>539</v>
      </c>
      <c r="I1202" s="793" t="s">
        <v>1017</v>
      </c>
      <c r="J1202" s="726"/>
      <c r="K1202" s="798" t="s">
        <v>1501</v>
      </c>
      <c r="L1202" s="798" t="s">
        <v>97</v>
      </c>
      <c r="M1202" s="810">
        <v>2</v>
      </c>
      <c r="N1202" s="810" t="s">
        <v>24</v>
      </c>
      <c r="O1202" s="798" t="s">
        <v>402</v>
      </c>
      <c r="P1202" s="2159">
        <f t="shared" si="101"/>
        <v>3</v>
      </c>
      <c r="Q1202" s="804">
        <v>3</v>
      </c>
      <c r="R1202" s="805"/>
      <c r="S1202" s="805"/>
      <c r="T1202" s="805"/>
      <c r="U1202" s="805"/>
      <c r="V1202" s="805"/>
      <c r="W1202" s="806"/>
      <c r="X1202" s="71"/>
      <c r="Y1202" s="71"/>
      <c r="Z1202" s="63" t="str">
        <f>C1202</f>
        <v>TC</v>
      </c>
      <c r="AA1202" s="46" t="s">
        <v>875</v>
      </c>
      <c r="AB1202" s="46" t="s">
        <v>881</v>
      </c>
      <c r="AC1202" s="46">
        <f t="shared" si="105"/>
        <v>20</v>
      </c>
      <c r="AD1202" s="46"/>
      <c r="AE1202" s="46"/>
      <c r="AF1202" s="2111">
        <f t="shared" si="102"/>
        <v>3</v>
      </c>
      <c r="AG1202" s="2111">
        <f t="shared" si="103"/>
        <v>0</v>
      </c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  <c r="BP1202" s="46"/>
      <c r="BQ1202" s="46"/>
      <c r="BR1202" s="46"/>
      <c r="BS1202" s="46"/>
      <c r="BT1202" s="46"/>
      <c r="BU1202" s="46"/>
      <c r="BV1202" s="46"/>
      <c r="BW1202" s="46"/>
      <c r="BX1202" s="46"/>
      <c r="BY1202" s="46"/>
      <c r="BZ1202" s="46"/>
      <c r="CA1202" s="46"/>
      <c r="CB1202" s="46"/>
      <c r="CC1202" s="46"/>
      <c r="CD1202" s="46"/>
      <c r="CE1202" s="46"/>
      <c r="CF1202" s="46"/>
      <c r="CG1202" s="46"/>
      <c r="CH1202" s="46"/>
      <c r="CI1202" s="46"/>
      <c r="CJ1202" s="46"/>
      <c r="CK1202" s="46"/>
      <c r="CL1202" s="46"/>
      <c r="CM1202" s="46"/>
      <c r="CN1202" s="46"/>
      <c r="CO1202" s="46"/>
      <c r="CP1202" s="46"/>
      <c r="CQ1202" s="46"/>
      <c r="CR1202" s="46"/>
      <c r="CS1202" s="46"/>
      <c r="CT1202" s="46"/>
      <c r="CU1202" s="46"/>
      <c r="CV1202" s="46"/>
      <c r="CW1202" s="46"/>
      <c r="CX1202" s="46"/>
      <c r="CY1202" s="46"/>
      <c r="CZ1202" s="46"/>
      <c r="DA1202" s="46"/>
      <c r="DB1202" s="46"/>
      <c r="DC1202" s="46"/>
      <c r="DD1202" s="46"/>
      <c r="DE1202" s="46"/>
      <c r="DF1202" s="46"/>
      <c r="DG1202" s="46"/>
      <c r="DH1202" s="46"/>
      <c r="DI1202" s="46"/>
      <c r="DJ1202" s="46"/>
      <c r="DK1202" s="46"/>
      <c r="DL1202" s="46"/>
      <c r="DM1202" s="46"/>
      <c r="DN1202" s="46"/>
      <c r="DO1202" s="46"/>
      <c r="DP1202" s="46"/>
      <c r="DQ1202" s="46"/>
      <c r="DR1202" s="46"/>
      <c r="DS1202" s="46"/>
      <c r="DT1202" s="46"/>
      <c r="DU1202" s="46"/>
      <c r="DV1202" s="46"/>
      <c r="DW1202" s="46"/>
      <c r="DX1202" s="46"/>
      <c r="DY1202" s="46"/>
      <c r="DZ1202" s="46"/>
      <c r="EA1202" s="46"/>
      <c r="EB1202" s="46"/>
      <c r="EC1202" s="46"/>
      <c r="ED1202" s="46"/>
      <c r="EE1202" s="46"/>
      <c r="EF1202" s="46"/>
      <c r="EG1202" s="46"/>
      <c r="EH1202" s="46"/>
      <c r="EI1202" s="46"/>
      <c r="EJ1202" s="46"/>
      <c r="EK1202" s="46"/>
      <c r="EL1202" s="46"/>
      <c r="EM1202" s="46"/>
      <c r="EN1202" s="46"/>
      <c r="EO1202" s="46"/>
      <c r="EP1202" s="46"/>
      <c r="EQ1202" s="46"/>
      <c r="ER1202" s="46"/>
      <c r="ES1202" s="46"/>
      <c r="ET1202" s="46"/>
      <c r="EU1202" s="46"/>
      <c r="EV1202" s="46"/>
      <c r="EW1202" s="46"/>
      <c r="EX1202" s="46"/>
      <c r="EY1202" s="46"/>
      <c r="EZ1202" s="46"/>
      <c r="FA1202" s="46"/>
      <c r="FB1202" s="46"/>
      <c r="FC1202" s="46"/>
      <c r="FD1202" s="46"/>
      <c r="FE1202" s="46"/>
      <c r="FF1202" s="46"/>
      <c r="FG1202" s="46"/>
      <c r="FH1202" s="46"/>
      <c r="FI1202" s="46"/>
      <c r="FJ1202" s="46"/>
      <c r="FK1202" s="46"/>
      <c r="FL1202" s="46"/>
      <c r="FM1202" s="46"/>
      <c r="FN1202" s="46"/>
      <c r="FO1202" s="46"/>
      <c r="FP1202" s="46"/>
      <c r="FQ1202" s="46"/>
      <c r="FR1202" s="46"/>
      <c r="FS1202" s="46"/>
      <c r="FT1202" s="46"/>
      <c r="FU1202" s="46"/>
      <c r="FV1202" s="46"/>
      <c r="FW1202" s="46"/>
      <c r="FX1202" s="46"/>
      <c r="FY1202" s="46"/>
      <c r="FZ1202" s="46"/>
      <c r="GA1202" s="46"/>
      <c r="GB1202" s="46"/>
      <c r="GC1202" s="46"/>
      <c r="GD1202" s="46"/>
      <c r="GE1202" s="46"/>
      <c r="GF1202" s="46"/>
      <c r="GG1202" s="46"/>
      <c r="GH1202" s="46"/>
      <c r="GI1202" s="46"/>
      <c r="GJ1202" s="46"/>
      <c r="GK1202" s="46"/>
      <c r="GL1202" s="46"/>
      <c r="GM1202" s="46"/>
      <c r="GN1202" s="46"/>
      <c r="GO1202" s="46"/>
      <c r="GP1202" s="46"/>
      <c r="GQ1202" s="46"/>
      <c r="GR1202" s="46"/>
      <c r="GS1202" s="46"/>
      <c r="GT1202" s="46"/>
      <c r="GU1202" s="46"/>
      <c r="GV1202" s="46"/>
      <c r="GW1202" s="46"/>
      <c r="GX1202" s="46"/>
      <c r="GY1202" s="46"/>
      <c r="GZ1202" s="46"/>
      <c r="HA1202" s="46"/>
      <c r="HB1202" s="46"/>
      <c r="HC1202" s="46"/>
      <c r="HD1202" s="46"/>
      <c r="HE1202" s="46"/>
      <c r="HF1202" s="46"/>
      <c r="HG1202" s="46"/>
      <c r="HH1202" s="46"/>
      <c r="HI1202" s="46"/>
      <c r="HJ1202" s="46"/>
      <c r="HK1202" s="46"/>
      <c r="HL1202" s="46"/>
      <c r="HM1202" s="46"/>
      <c r="HN1202" s="46"/>
      <c r="HO1202" s="46"/>
      <c r="HP1202" s="46"/>
      <c r="HQ1202" s="46"/>
      <c r="HR1202" s="46"/>
      <c r="HS1202" s="46"/>
      <c r="HT1202" s="46"/>
      <c r="HU1202" s="46"/>
      <c r="HV1202" s="46"/>
      <c r="HW1202" s="46"/>
      <c r="HX1202" s="46"/>
      <c r="HY1202" s="46"/>
      <c r="HZ1202" s="46"/>
      <c r="IA1202" s="46"/>
      <c r="IB1202" s="46"/>
      <c r="IC1202" s="46"/>
      <c r="ID1202" s="46"/>
      <c r="IE1202" s="46"/>
      <c r="IF1202" s="46"/>
      <c r="IG1202" s="46"/>
      <c r="IH1202" s="46"/>
      <c r="II1202" s="46"/>
      <c r="IJ1202" s="46"/>
      <c r="IK1202" s="46"/>
      <c r="IL1202" s="46"/>
      <c r="IM1202" s="46"/>
      <c r="IN1202" s="46"/>
      <c r="IO1202" s="46"/>
      <c r="IP1202" s="46"/>
      <c r="IQ1202" s="46"/>
      <c r="IR1202" s="46"/>
      <c r="IS1202" s="46"/>
      <c r="IT1202" s="46"/>
      <c r="IU1202" s="46"/>
      <c r="IV1202" s="46"/>
      <c r="IW1202" s="46"/>
      <c r="IX1202" s="46"/>
      <c r="IY1202" s="46"/>
      <c r="IZ1202" s="46"/>
      <c r="JA1202" s="46"/>
      <c r="JB1202" s="46"/>
      <c r="JC1202" s="46"/>
      <c r="JD1202" s="46"/>
      <c r="JE1202" s="46"/>
    </row>
    <row r="1203" spans="1:265" s="7" customFormat="1" ht="15" customHeight="1" thickBot="1" x14ac:dyDescent="0.25">
      <c r="A1203" s="790"/>
      <c r="B1203" s="66" t="s">
        <v>555</v>
      </c>
      <c r="C1203" s="155"/>
      <c r="D1203" s="910" t="s">
        <v>640</v>
      </c>
      <c r="E1203" s="879"/>
      <c r="F1203" s="461"/>
      <c r="G1203" s="462"/>
      <c r="H1203" s="792" t="s">
        <v>539</v>
      </c>
      <c r="I1203" s="792" t="s">
        <v>1017</v>
      </c>
      <c r="J1203" s="546"/>
      <c r="K1203" s="799" t="s">
        <v>1501</v>
      </c>
      <c r="L1203" s="799" t="s">
        <v>97</v>
      </c>
      <c r="M1203" s="811">
        <v>2</v>
      </c>
      <c r="N1203" s="811" t="s">
        <v>98</v>
      </c>
      <c r="O1203" s="799" t="s">
        <v>402</v>
      </c>
      <c r="P1203" s="2159">
        <f t="shared" si="101"/>
        <v>3</v>
      </c>
      <c r="Q1203" s="801">
        <v>3</v>
      </c>
      <c r="R1203" s="802"/>
      <c r="S1203" s="802"/>
      <c r="T1203" s="802"/>
      <c r="U1203" s="802"/>
      <c r="V1203" s="802"/>
      <c r="W1203" s="803"/>
      <c r="X1203" s="79"/>
      <c r="Y1203" s="79"/>
      <c r="Z1203" s="63"/>
      <c r="AA1203" s="46"/>
      <c r="AB1203" s="46"/>
      <c r="AC1203" s="46" t="str">
        <f t="shared" si="105"/>
        <v/>
      </c>
      <c r="AD1203" s="46"/>
      <c r="AE1203" s="46"/>
      <c r="AF1203" s="2111">
        <f t="shared" si="102"/>
        <v>3</v>
      </c>
      <c r="AG1203" s="2111">
        <f t="shared" si="103"/>
        <v>0</v>
      </c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  <c r="BP1203" s="46"/>
      <c r="BQ1203" s="46"/>
      <c r="BR1203" s="46"/>
      <c r="BS1203" s="46"/>
      <c r="BT1203" s="46"/>
      <c r="BU1203" s="46"/>
      <c r="BV1203" s="46"/>
      <c r="BW1203" s="46"/>
      <c r="BX1203" s="46"/>
      <c r="BY1203" s="46"/>
      <c r="BZ1203" s="46"/>
      <c r="CA1203" s="46"/>
      <c r="CB1203" s="46"/>
      <c r="CC1203" s="46"/>
      <c r="CD1203" s="46"/>
      <c r="CE1203" s="46"/>
      <c r="CF1203" s="46"/>
      <c r="CG1203" s="46"/>
      <c r="CH1203" s="46"/>
      <c r="CI1203" s="46"/>
      <c r="CJ1203" s="46"/>
      <c r="CK1203" s="46"/>
      <c r="CL1203" s="46"/>
      <c r="CM1203" s="46"/>
      <c r="CN1203" s="46"/>
      <c r="CO1203" s="46"/>
      <c r="CP1203" s="46"/>
      <c r="CQ1203" s="46"/>
      <c r="CR1203" s="46"/>
      <c r="CS1203" s="46"/>
      <c r="CT1203" s="46"/>
      <c r="CU1203" s="46"/>
      <c r="CV1203" s="46"/>
      <c r="CW1203" s="46"/>
      <c r="CX1203" s="46"/>
      <c r="CY1203" s="46"/>
      <c r="CZ1203" s="46"/>
      <c r="DA1203" s="46"/>
      <c r="DB1203" s="46"/>
      <c r="DC1203" s="46"/>
      <c r="DD1203" s="46"/>
      <c r="DE1203" s="46"/>
      <c r="DF1203" s="46"/>
      <c r="DG1203" s="46"/>
      <c r="DH1203" s="46"/>
      <c r="DI1203" s="46"/>
      <c r="DJ1203" s="46"/>
      <c r="DK1203" s="46"/>
      <c r="DL1203" s="46"/>
      <c r="DM1203" s="46"/>
      <c r="DN1203" s="46"/>
      <c r="DO1203" s="46"/>
      <c r="DP1203" s="46"/>
      <c r="DQ1203" s="46"/>
      <c r="DR1203" s="46"/>
      <c r="DS1203" s="46"/>
      <c r="DT1203" s="46"/>
      <c r="DU1203" s="46"/>
      <c r="DV1203" s="46"/>
      <c r="DW1203" s="46"/>
      <c r="DX1203" s="46"/>
      <c r="DY1203" s="46"/>
      <c r="DZ1203" s="46"/>
      <c r="EA1203" s="46"/>
      <c r="EB1203" s="46"/>
      <c r="EC1203" s="46"/>
      <c r="ED1203" s="46"/>
      <c r="EE1203" s="46"/>
      <c r="EF1203" s="46"/>
      <c r="EG1203" s="46"/>
      <c r="EH1203" s="46"/>
      <c r="EI1203" s="46"/>
      <c r="EJ1203" s="46"/>
      <c r="EK1203" s="46"/>
      <c r="EL1203" s="46"/>
      <c r="EM1203" s="46"/>
      <c r="EN1203" s="46"/>
      <c r="EO1203" s="46"/>
      <c r="EP1203" s="46"/>
      <c r="EQ1203" s="46"/>
      <c r="ER1203" s="46"/>
      <c r="ES1203" s="46"/>
      <c r="ET1203" s="46"/>
      <c r="EU1203" s="46"/>
      <c r="EV1203" s="46"/>
      <c r="EW1203" s="46"/>
      <c r="EX1203" s="46"/>
      <c r="EY1203" s="46"/>
      <c r="EZ1203" s="46"/>
      <c r="FA1203" s="46"/>
      <c r="FB1203" s="46"/>
      <c r="FC1203" s="46"/>
      <c r="FD1203" s="46"/>
      <c r="FE1203" s="46"/>
      <c r="FF1203" s="46"/>
      <c r="FG1203" s="46"/>
      <c r="FH1203" s="46"/>
      <c r="FI1203" s="46"/>
      <c r="FJ1203" s="46"/>
      <c r="FK1203" s="46"/>
      <c r="FL1203" s="46"/>
      <c r="FM1203" s="46"/>
      <c r="FN1203" s="46"/>
      <c r="FO1203" s="46"/>
      <c r="FP1203" s="46"/>
      <c r="FQ1203" s="46"/>
      <c r="FR1203" s="46"/>
      <c r="FS1203" s="46"/>
      <c r="FT1203" s="46"/>
      <c r="FU1203" s="46"/>
      <c r="FV1203" s="46"/>
      <c r="FW1203" s="46"/>
      <c r="FX1203" s="46"/>
      <c r="FY1203" s="46"/>
      <c r="FZ1203" s="46"/>
      <c r="GA1203" s="46"/>
      <c r="GB1203" s="46"/>
      <c r="GC1203" s="46"/>
      <c r="GD1203" s="46"/>
      <c r="GE1203" s="46"/>
      <c r="GF1203" s="46"/>
      <c r="GG1203" s="46"/>
      <c r="GH1203" s="46"/>
      <c r="GI1203" s="46"/>
      <c r="GJ1203" s="46"/>
      <c r="GK1203" s="46"/>
      <c r="GL1203" s="46"/>
      <c r="GM1203" s="46"/>
      <c r="GN1203" s="46"/>
      <c r="GO1203" s="46"/>
      <c r="GP1203" s="46"/>
      <c r="GQ1203" s="46"/>
      <c r="GR1203" s="46"/>
      <c r="GS1203" s="46"/>
      <c r="GT1203" s="46"/>
      <c r="GU1203" s="46"/>
      <c r="GV1203" s="46"/>
      <c r="GW1203" s="46"/>
      <c r="GX1203" s="46"/>
      <c r="GY1203" s="46"/>
      <c r="GZ1203" s="46"/>
      <c r="HA1203" s="46"/>
      <c r="HB1203" s="46"/>
      <c r="HC1203" s="46"/>
      <c r="HD1203" s="46"/>
      <c r="HE1203" s="46"/>
      <c r="HF1203" s="46"/>
      <c r="HG1203" s="46"/>
      <c r="HH1203" s="46"/>
      <c r="HI1203" s="46"/>
      <c r="HJ1203" s="46"/>
      <c r="HK1203" s="46"/>
      <c r="HL1203" s="46"/>
      <c r="HM1203" s="46"/>
      <c r="HN1203" s="46"/>
      <c r="HO1203" s="46"/>
      <c r="HP1203" s="46"/>
      <c r="HQ1203" s="46"/>
      <c r="HR1203" s="46"/>
      <c r="HS1203" s="46"/>
      <c r="HT1203" s="46"/>
      <c r="HU1203" s="46"/>
      <c r="HV1203" s="46"/>
      <c r="HW1203" s="46"/>
      <c r="HX1203" s="46"/>
      <c r="HY1203" s="46"/>
      <c r="HZ1203" s="46"/>
      <c r="IA1203" s="46"/>
      <c r="IB1203" s="46"/>
      <c r="IC1203" s="46"/>
      <c r="ID1203" s="46"/>
      <c r="IE1203" s="46"/>
      <c r="IF1203" s="46"/>
      <c r="IG1203" s="46"/>
      <c r="IH1203" s="46"/>
      <c r="II1203" s="46"/>
      <c r="IJ1203" s="46"/>
      <c r="IK1203" s="46"/>
      <c r="IL1203" s="46"/>
      <c r="IM1203" s="46"/>
      <c r="IN1203" s="46"/>
      <c r="IO1203" s="46"/>
      <c r="IP1203" s="46"/>
      <c r="IQ1203" s="46"/>
      <c r="IR1203" s="46"/>
      <c r="IS1203" s="46"/>
      <c r="IT1203" s="46"/>
      <c r="IU1203" s="46"/>
      <c r="IV1203" s="46"/>
      <c r="IW1203" s="46"/>
      <c r="IX1203" s="46"/>
      <c r="IY1203" s="46"/>
      <c r="IZ1203" s="46"/>
      <c r="JA1203" s="46"/>
      <c r="JB1203" s="46"/>
      <c r="JC1203" s="46"/>
      <c r="JD1203" s="46"/>
      <c r="JE1203" s="46"/>
    </row>
    <row r="1204" spans="1:265" s="7" customFormat="1" ht="15" customHeight="1" thickBot="1" x14ac:dyDescent="0.25">
      <c r="A1204" s="790"/>
      <c r="B1204" s="66" t="s">
        <v>555</v>
      </c>
      <c r="C1204" s="155"/>
      <c r="D1204" s="910" t="s">
        <v>640</v>
      </c>
      <c r="E1204" s="879"/>
      <c r="F1204" s="461"/>
      <c r="G1204" s="462"/>
      <c r="H1204" s="792" t="s">
        <v>539</v>
      </c>
      <c r="I1204" s="792" t="s">
        <v>1017</v>
      </c>
      <c r="J1204" s="546"/>
      <c r="K1204" s="799" t="s">
        <v>1501</v>
      </c>
      <c r="L1204" s="799" t="s">
        <v>97</v>
      </c>
      <c r="M1204" s="811">
        <v>2</v>
      </c>
      <c r="N1204" s="811" t="s">
        <v>395</v>
      </c>
      <c r="O1204" s="799" t="s">
        <v>402</v>
      </c>
      <c r="P1204" s="2159">
        <f t="shared" si="101"/>
        <v>3</v>
      </c>
      <c r="Q1204" s="801">
        <v>3</v>
      </c>
      <c r="R1204" s="802"/>
      <c r="S1204" s="802"/>
      <c r="T1204" s="802"/>
      <c r="U1204" s="802"/>
      <c r="V1204" s="802"/>
      <c r="W1204" s="803"/>
      <c r="X1204" s="79"/>
      <c r="Y1204" s="79"/>
      <c r="Z1204" s="63"/>
      <c r="AA1204" s="46"/>
      <c r="AB1204" s="46"/>
      <c r="AC1204" s="46" t="str">
        <f t="shared" si="105"/>
        <v/>
      </c>
      <c r="AD1204" s="46"/>
      <c r="AE1204" s="46"/>
      <c r="AF1204" s="2111">
        <f t="shared" si="102"/>
        <v>3</v>
      </c>
      <c r="AG1204" s="2111">
        <f t="shared" si="103"/>
        <v>0</v>
      </c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  <c r="BP1204" s="46"/>
      <c r="BQ1204" s="46"/>
      <c r="BR1204" s="46"/>
      <c r="BS1204" s="46"/>
      <c r="BT1204" s="46"/>
      <c r="BU1204" s="46"/>
      <c r="BV1204" s="46"/>
      <c r="BW1204" s="46"/>
      <c r="BX1204" s="46"/>
      <c r="BY1204" s="46"/>
      <c r="BZ1204" s="46"/>
      <c r="CA1204" s="46"/>
      <c r="CB1204" s="46"/>
      <c r="CC1204" s="46"/>
      <c r="CD1204" s="46"/>
      <c r="CE1204" s="46"/>
      <c r="CF1204" s="46"/>
      <c r="CG1204" s="46"/>
      <c r="CH1204" s="46"/>
      <c r="CI1204" s="46"/>
      <c r="CJ1204" s="46"/>
      <c r="CK1204" s="46"/>
      <c r="CL1204" s="46"/>
      <c r="CM1204" s="46"/>
      <c r="CN1204" s="46"/>
      <c r="CO1204" s="46"/>
      <c r="CP1204" s="46"/>
      <c r="CQ1204" s="46"/>
      <c r="CR1204" s="46"/>
      <c r="CS1204" s="46"/>
      <c r="CT1204" s="46"/>
      <c r="CU1204" s="46"/>
      <c r="CV1204" s="46"/>
      <c r="CW1204" s="46"/>
      <c r="CX1204" s="46"/>
      <c r="CY1204" s="46"/>
      <c r="CZ1204" s="46"/>
      <c r="DA1204" s="46"/>
      <c r="DB1204" s="46"/>
      <c r="DC1204" s="46"/>
      <c r="DD1204" s="46"/>
      <c r="DE1204" s="46"/>
      <c r="DF1204" s="46"/>
      <c r="DG1204" s="46"/>
      <c r="DH1204" s="46"/>
      <c r="DI1204" s="46"/>
      <c r="DJ1204" s="46"/>
      <c r="DK1204" s="46"/>
      <c r="DL1204" s="46"/>
      <c r="DM1204" s="46"/>
      <c r="DN1204" s="46"/>
      <c r="DO1204" s="46"/>
      <c r="DP1204" s="46"/>
      <c r="DQ1204" s="46"/>
      <c r="DR1204" s="46"/>
      <c r="DS1204" s="46"/>
      <c r="DT1204" s="46"/>
      <c r="DU1204" s="46"/>
      <c r="DV1204" s="46"/>
      <c r="DW1204" s="46"/>
      <c r="DX1204" s="46"/>
      <c r="DY1204" s="46"/>
      <c r="DZ1204" s="46"/>
      <c r="EA1204" s="46"/>
      <c r="EB1204" s="46"/>
      <c r="EC1204" s="46"/>
      <c r="ED1204" s="46"/>
      <c r="EE1204" s="46"/>
      <c r="EF1204" s="46"/>
      <c r="EG1204" s="46"/>
      <c r="EH1204" s="46"/>
      <c r="EI1204" s="46"/>
      <c r="EJ1204" s="46"/>
      <c r="EK1204" s="46"/>
      <c r="EL1204" s="46"/>
      <c r="EM1204" s="46"/>
      <c r="EN1204" s="46"/>
      <c r="EO1204" s="46"/>
      <c r="EP1204" s="46"/>
      <c r="EQ1204" s="46"/>
      <c r="ER1204" s="46"/>
      <c r="ES1204" s="46"/>
      <c r="ET1204" s="46"/>
      <c r="EU1204" s="46"/>
      <c r="EV1204" s="46"/>
      <c r="EW1204" s="46"/>
      <c r="EX1204" s="46"/>
      <c r="EY1204" s="46"/>
      <c r="EZ1204" s="46"/>
      <c r="FA1204" s="46"/>
      <c r="FB1204" s="46"/>
      <c r="FC1204" s="46"/>
      <c r="FD1204" s="46"/>
      <c r="FE1204" s="46"/>
      <c r="FF1204" s="46"/>
      <c r="FG1204" s="46"/>
      <c r="FH1204" s="46"/>
      <c r="FI1204" s="46"/>
      <c r="FJ1204" s="46"/>
      <c r="FK1204" s="46"/>
      <c r="FL1204" s="46"/>
      <c r="FM1204" s="46"/>
      <c r="FN1204" s="46"/>
      <c r="FO1204" s="46"/>
      <c r="FP1204" s="46"/>
      <c r="FQ1204" s="46"/>
      <c r="FR1204" s="46"/>
      <c r="FS1204" s="46"/>
      <c r="FT1204" s="46"/>
      <c r="FU1204" s="46"/>
      <c r="FV1204" s="46"/>
      <c r="FW1204" s="46"/>
      <c r="FX1204" s="46"/>
      <c r="FY1204" s="46"/>
      <c r="FZ1204" s="46"/>
      <c r="GA1204" s="46"/>
      <c r="GB1204" s="46"/>
      <c r="GC1204" s="46"/>
      <c r="GD1204" s="46"/>
      <c r="GE1204" s="46"/>
      <c r="GF1204" s="46"/>
      <c r="GG1204" s="46"/>
      <c r="GH1204" s="46"/>
      <c r="GI1204" s="46"/>
      <c r="GJ1204" s="46"/>
      <c r="GK1204" s="46"/>
      <c r="GL1204" s="46"/>
      <c r="GM1204" s="46"/>
      <c r="GN1204" s="46"/>
      <c r="GO1204" s="46"/>
      <c r="GP1204" s="46"/>
      <c r="GQ1204" s="46"/>
      <c r="GR1204" s="46"/>
      <c r="GS1204" s="46"/>
      <c r="GT1204" s="46"/>
      <c r="GU1204" s="46"/>
      <c r="GV1204" s="46"/>
      <c r="GW1204" s="46"/>
      <c r="GX1204" s="46"/>
      <c r="GY1204" s="46"/>
      <c r="GZ1204" s="46"/>
      <c r="HA1204" s="46"/>
      <c r="HB1204" s="46"/>
      <c r="HC1204" s="46"/>
      <c r="HD1204" s="46"/>
      <c r="HE1204" s="46"/>
      <c r="HF1204" s="46"/>
      <c r="HG1204" s="46"/>
      <c r="HH1204" s="46"/>
      <c r="HI1204" s="46"/>
      <c r="HJ1204" s="46"/>
      <c r="HK1204" s="46"/>
      <c r="HL1204" s="46"/>
      <c r="HM1204" s="46"/>
      <c r="HN1204" s="46"/>
      <c r="HO1204" s="46"/>
      <c r="HP1204" s="46"/>
      <c r="HQ1204" s="46"/>
      <c r="HR1204" s="46"/>
      <c r="HS1204" s="46"/>
      <c r="HT1204" s="46"/>
      <c r="HU1204" s="46"/>
      <c r="HV1204" s="46"/>
      <c r="HW1204" s="46"/>
      <c r="HX1204" s="46"/>
      <c r="HY1204" s="46"/>
      <c r="HZ1204" s="46"/>
      <c r="IA1204" s="46"/>
      <c r="IB1204" s="46"/>
      <c r="IC1204" s="46"/>
      <c r="ID1204" s="46"/>
      <c r="IE1204" s="46"/>
      <c r="IF1204" s="46"/>
      <c r="IG1204" s="46"/>
      <c r="IH1204" s="46"/>
      <c r="II1204" s="46"/>
      <c r="IJ1204" s="46"/>
      <c r="IK1204" s="46"/>
      <c r="IL1204" s="46"/>
      <c r="IM1204" s="46"/>
      <c r="IN1204" s="46"/>
      <c r="IO1204" s="46"/>
      <c r="IP1204" s="46"/>
      <c r="IQ1204" s="46"/>
      <c r="IR1204" s="46"/>
      <c r="IS1204" s="46"/>
      <c r="IT1204" s="46"/>
      <c r="IU1204" s="46"/>
      <c r="IV1204" s="46"/>
      <c r="IW1204" s="46"/>
      <c r="IX1204" s="46"/>
      <c r="IY1204" s="46"/>
      <c r="IZ1204" s="46"/>
      <c r="JA1204" s="46"/>
      <c r="JB1204" s="46"/>
      <c r="JC1204" s="46"/>
      <c r="JD1204" s="46"/>
      <c r="JE1204" s="46"/>
    </row>
    <row r="1205" spans="1:265" s="7" customFormat="1" ht="15" customHeight="1" thickBot="1" x14ac:dyDescent="0.25">
      <c r="A1205" s="790"/>
      <c r="B1205" s="66" t="s">
        <v>555</v>
      </c>
      <c r="C1205" s="155"/>
      <c r="D1205" s="910" t="s">
        <v>640</v>
      </c>
      <c r="E1205" s="879"/>
      <c r="F1205" s="461"/>
      <c r="G1205" s="462"/>
      <c r="H1205" s="792" t="s">
        <v>539</v>
      </c>
      <c r="I1205" s="792" t="s">
        <v>1017</v>
      </c>
      <c r="J1205" s="546"/>
      <c r="K1205" s="799" t="s">
        <v>1430</v>
      </c>
      <c r="L1205" s="799" t="s">
        <v>97</v>
      </c>
      <c r="M1205" s="811">
        <v>2</v>
      </c>
      <c r="N1205" s="811" t="s">
        <v>1562</v>
      </c>
      <c r="O1205" s="799" t="s">
        <v>402</v>
      </c>
      <c r="P1205" s="2159">
        <f t="shared" si="101"/>
        <v>3</v>
      </c>
      <c r="Q1205" s="801">
        <v>3</v>
      </c>
      <c r="R1205" s="802"/>
      <c r="S1205" s="802"/>
      <c r="T1205" s="802"/>
      <c r="U1205" s="802"/>
      <c r="V1205" s="802"/>
      <c r="W1205" s="803"/>
      <c r="X1205" s="79"/>
      <c r="Y1205" s="79"/>
      <c r="Z1205" s="63"/>
      <c r="AA1205" s="46"/>
      <c r="AB1205" s="46"/>
      <c r="AC1205" s="46" t="str">
        <f t="shared" si="105"/>
        <v/>
      </c>
      <c r="AD1205" s="46"/>
      <c r="AE1205" s="46"/>
      <c r="AF1205" s="2111">
        <f t="shared" si="102"/>
        <v>3</v>
      </c>
      <c r="AG1205" s="2111">
        <f t="shared" si="103"/>
        <v>0</v>
      </c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  <c r="BP1205" s="46"/>
      <c r="BQ1205" s="46"/>
      <c r="BR1205" s="46"/>
      <c r="BS1205" s="46"/>
      <c r="BT1205" s="46"/>
      <c r="BU1205" s="46"/>
      <c r="BV1205" s="46"/>
      <c r="BW1205" s="46"/>
      <c r="BX1205" s="46"/>
      <c r="BY1205" s="46"/>
      <c r="BZ1205" s="46"/>
      <c r="CA1205" s="46"/>
      <c r="CB1205" s="46"/>
      <c r="CC1205" s="46"/>
      <c r="CD1205" s="46"/>
      <c r="CE1205" s="46"/>
      <c r="CF1205" s="46"/>
      <c r="CG1205" s="46"/>
      <c r="CH1205" s="46"/>
      <c r="CI1205" s="46"/>
      <c r="CJ1205" s="46"/>
      <c r="CK1205" s="46"/>
      <c r="CL1205" s="46"/>
      <c r="CM1205" s="46"/>
      <c r="CN1205" s="46"/>
      <c r="CO1205" s="46"/>
      <c r="CP1205" s="46"/>
      <c r="CQ1205" s="46"/>
      <c r="CR1205" s="46"/>
      <c r="CS1205" s="46"/>
      <c r="CT1205" s="46"/>
      <c r="CU1205" s="46"/>
      <c r="CV1205" s="46"/>
      <c r="CW1205" s="46"/>
      <c r="CX1205" s="46"/>
      <c r="CY1205" s="46"/>
      <c r="CZ1205" s="46"/>
      <c r="DA1205" s="46"/>
      <c r="DB1205" s="46"/>
      <c r="DC1205" s="46"/>
      <c r="DD1205" s="46"/>
      <c r="DE1205" s="46"/>
      <c r="DF1205" s="46"/>
      <c r="DG1205" s="46"/>
      <c r="DH1205" s="46"/>
      <c r="DI1205" s="46"/>
      <c r="DJ1205" s="46"/>
      <c r="DK1205" s="46"/>
      <c r="DL1205" s="46"/>
      <c r="DM1205" s="46"/>
      <c r="DN1205" s="46"/>
      <c r="DO1205" s="46"/>
      <c r="DP1205" s="46"/>
      <c r="DQ1205" s="46"/>
      <c r="DR1205" s="46"/>
      <c r="DS1205" s="46"/>
      <c r="DT1205" s="46"/>
      <c r="DU1205" s="46"/>
      <c r="DV1205" s="46"/>
      <c r="DW1205" s="46"/>
      <c r="DX1205" s="46"/>
      <c r="DY1205" s="46"/>
      <c r="DZ1205" s="46"/>
      <c r="EA1205" s="46"/>
      <c r="EB1205" s="46"/>
      <c r="EC1205" s="46"/>
      <c r="ED1205" s="46"/>
      <c r="EE1205" s="46"/>
      <c r="EF1205" s="46"/>
      <c r="EG1205" s="46"/>
      <c r="EH1205" s="46"/>
      <c r="EI1205" s="46"/>
      <c r="EJ1205" s="46"/>
      <c r="EK1205" s="46"/>
      <c r="EL1205" s="46"/>
      <c r="EM1205" s="46"/>
      <c r="EN1205" s="46"/>
      <c r="EO1205" s="46"/>
      <c r="EP1205" s="46"/>
      <c r="EQ1205" s="46"/>
      <c r="ER1205" s="46"/>
      <c r="ES1205" s="46"/>
      <c r="ET1205" s="46"/>
      <c r="EU1205" s="46"/>
      <c r="EV1205" s="46"/>
      <c r="EW1205" s="46"/>
      <c r="EX1205" s="46"/>
      <c r="EY1205" s="46"/>
      <c r="EZ1205" s="46"/>
      <c r="FA1205" s="46"/>
      <c r="FB1205" s="46"/>
      <c r="FC1205" s="46"/>
      <c r="FD1205" s="46"/>
      <c r="FE1205" s="46"/>
      <c r="FF1205" s="46"/>
      <c r="FG1205" s="46"/>
      <c r="FH1205" s="46"/>
      <c r="FI1205" s="46"/>
      <c r="FJ1205" s="46"/>
      <c r="FK1205" s="46"/>
      <c r="FL1205" s="46"/>
      <c r="FM1205" s="46"/>
      <c r="FN1205" s="46"/>
      <c r="FO1205" s="46"/>
      <c r="FP1205" s="46"/>
      <c r="FQ1205" s="46"/>
      <c r="FR1205" s="46"/>
      <c r="FS1205" s="46"/>
      <c r="FT1205" s="46"/>
      <c r="FU1205" s="46"/>
      <c r="FV1205" s="46"/>
      <c r="FW1205" s="46"/>
      <c r="FX1205" s="46"/>
      <c r="FY1205" s="46"/>
      <c r="FZ1205" s="46"/>
      <c r="GA1205" s="46"/>
      <c r="GB1205" s="46"/>
      <c r="GC1205" s="46"/>
      <c r="GD1205" s="46"/>
      <c r="GE1205" s="46"/>
      <c r="GF1205" s="46"/>
      <c r="GG1205" s="46"/>
      <c r="GH1205" s="46"/>
      <c r="GI1205" s="46"/>
      <c r="GJ1205" s="46"/>
      <c r="GK1205" s="46"/>
      <c r="GL1205" s="46"/>
      <c r="GM1205" s="46"/>
      <c r="GN1205" s="46"/>
      <c r="GO1205" s="46"/>
      <c r="GP1205" s="46"/>
      <c r="GQ1205" s="46"/>
      <c r="GR1205" s="46"/>
      <c r="GS1205" s="46"/>
      <c r="GT1205" s="46"/>
      <c r="GU1205" s="46"/>
      <c r="GV1205" s="46"/>
      <c r="GW1205" s="46"/>
      <c r="GX1205" s="46"/>
      <c r="GY1205" s="46"/>
      <c r="GZ1205" s="46"/>
      <c r="HA1205" s="46"/>
      <c r="HB1205" s="46"/>
      <c r="HC1205" s="46"/>
      <c r="HD1205" s="46"/>
      <c r="HE1205" s="46"/>
      <c r="HF1205" s="46"/>
      <c r="HG1205" s="46"/>
      <c r="HH1205" s="46"/>
      <c r="HI1205" s="46"/>
      <c r="HJ1205" s="46"/>
      <c r="HK1205" s="46"/>
      <c r="HL1205" s="46"/>
      <c r="HM1205" s="46"/>
      <c r="HN1205" s="46"/>
      <c r="HO1205" s="46"/>
      <c r="HP1205" s="46"/>
      <c r="HQ1205" s="46"/>
      <c r="HR1205" s="46"/>
      <c r="HS1205" s="46"/>
      <c r="HT1205" s="46"/>
      <c r="HU1205" s="46"/>
      <c r="HV1205" s="46"/>
      <c r="HW1205" s="46"/>
      <c r="HX1205" s="46"/>
      <c r="HY1205" s="46"/>
      <c r="HZ1205" s="46"/>
      <c r="IA1205" s="46"/>
      <c r="IB1205" s="46"/>
      <c r="IC1205" s="46"/>
      <c r="ID1205" s="46"/>
      <c r="IE1205" s="46"/>
      <c r="IF1205" s="46"/>
      <c r="IG1205" s="46"/>
      <c r="IH1205" s="46"/>
      <c r="II1205" s="46"/>
      <c r="IJ1205" s="46"/>
      <c r="IK1205" s="46"/>
      <c r="IL1205" s="46"/>
      <c r="IM1205" s="46"/>
      <c r="IN1205" s="46"/>
      <c r="IO1205" s="46"/>
      <c r="IP1205" s="46"/>
      <c r="IQ1205" s="46"/>
      <c r="IR1205" s="46"/>
      <c r="IS1205" s="46"/>
      <c r="IT1205" s="46"/>
      <c r="IU1205" s="46"/>
      <c r="IV1205" s="46"/>
      <c r="IW1205" s="46"/>
      <c r="IX1205" s="46"/>
      <c r="IY1205" s="46"/>
      <c r="IZ1205" s="46"/>
      <c r="JA1205" s="46"/>
      <c r="JB1205" s="46"/>
      <c r="JC1205" s="46"/>
      <c r="JD1205" s="46"/>
      <c r="JE1205" s="46"/>
    </row>
    <row r="1206" spans="1:265" s="7" customFormat="1" ht="15" customHeight="1" thickBot="1" x14ac:dyDescent="0.25">
      <c r="A1206" s="790"/>
      <c r="B1206" s="66" t="s">
        <v>555</v>
      </c>
      <c r="C1206" s="155"/>
      <c r="D1206" s="910" t="s">
        <v>640</v>
      </c>
      <c r="E1206" s="879"/>
      <c r="F1206" s="461"/>
      <c r="G1206" s="462"/>
      <c r="H1206" s="792" t="s">
        <v>539</v>
      </c>
      <c r="I1206" s="792" t="s">
        <v>1017</v>
      </c>
      <c r="J1206" s="546"/>
      <c r="K1206" s="799" t="s">
        <v>1022</v>
      </c>
      <c r="L1206" s="799" t="s">
        <v>97</v>
      </c>
      <c r="M1206" s="811">
        <v>1</v>
      </c>
      <c r="N1206" s="811" t="s">
        <v>24</v>
      </c>
      <c r="O1206" s="799" t="s">
        <v>402</v>
      </c>
      <c r="P1206" s="2159">
        <f t="shared" si="101"/>
        <v>2</v>
      </c>
      <c r="Q1206" s="801">
        <v>2</v>
      </c>
      <c r="R1206" s="802"/>
      <c r="S1206" s="802"/>
      <c r="T1206" s="802"/>
      <c r="U1206" s="802"/>
      <c r="V1206" s="802"/>
      <c r="W1206" s="803"/>
      <c r="X1206" s="79"/>
      <c r="Y1206" s="79"/>
      <c r="Z1206" s="63"/>
      <c r="AA1206" s="46"/>
      <c r="AB1206" s="46"/>
      <c r="AC1206" s="46" t="str">
        <f t="shared" si="105"/>
        <v/>
      </c>
      <c r="AD1206" s="46"/>
      <c r="AE1206" s="46"/>
      <c r="AF1206" s="2111">
        <f t="shared" si="102"/>
        <v>2</v>
      </c>
      <c r="AG1206" s="2111">
        <f t="shared" si="103"/>
        <v>0</v>
      </c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  <c r="BP1206" s="46"/>
      <c r="BQ1206" s="46"/>
      <c r="BR1206" s="46"/>
      <c r="BS1206" s="46"/>
      <c r="BT1206" s="46"/>
      <c r="BU1206" s="46"/>
      <c r="BV1206" s="46"/>
      <c r="BW1206" s="46"/>
      <c r="BX1206" s="46"/>
      <c r="BY1206" s="46"/>
      <c r="BZ1206" s="46"/>
      <c r="CA1206" s="46"/>
      <c r="CB1206" s="46"/>
      <c r="CC1206" s="46"/>
      <c r="CD1206" s="46"/>
      <c r="CE1206" s="46"/>
      <c r="CF1206" s="46"/>
      <c r="CG1206" s="46"/>
      <c r="CH1206" s="46"/>
      <c r="CI1206" s="46"/>
      <c r="CJ1206" s="46"/>
      <c r="CK1206" s="46"/>
      <c r="CL1206" s="46"/>
      <c r="CM1206" s="46"/>
      <c r="CN1206" s="46"/>
      <c r="CO1206" s="46"/>
      <c r="CP1206" s="46"/>
      <c r="CQ1206" s="46"/>
      <c r="CR1206" s="46"/>
      <c r="CS1206" s="46"/>
      <c r="CT1206" s="46"/>
      <c r="CU1206" s="46"/>
      <c r="CV1206" s="46"/>
      <c r="CW1206" s="46"/>
      <c r="CX1206" s="46"/>
      <c r="CY1206" s="46"/>
      <c r="CZ1206" s="46"/>
      <c r="DA1206" s="46"/>
      <c r="DB1206" s="46"/>
      <c r="DC1206" s="46"/>
      <c r="DD1206" s="46"/>
      <c r="DE1206" s="46"/>
      <c r="DF1206" s="46"/>
      <c r="DG1206" s="46"/>
      <c r="DH1206" s="46"/>
      <c r="DI1206" s="46"/>
      <c r="DJ1206" s="46"/>
      <c r="DK1206" s="46"/>
      <c r="DL1206" s="46"/>
      <c r="DM1206" s="46"/>
      <c r="DN1206" s="46"/>
      <c r="DO1206" s="46"/>
      <c r="DP1206" s="46"/>
      <c r="DQ1206" s="46"/>
      <c r="DR1206" s="46"/>
      <c r="DS1206" s="46"/>
      <c r="DT1206" s="46"/>
      <c r="DU1206" s="46"/>
      <c r="DV1206" s="46"/>
      <c r="DW1206" s="46"/>
      <c r="DX1206" s="46"/>
      <c r="DY1206" s="46"/>
      <c r="DZ1206" s="46"/>
      <c r="EA1206" s="46"/>
      <c r="EB1206" s="46"/>
      <c r="EC1206" s="46"/>
      <c r="ED1206" s="46"/>
      <c r="EE1206" s="46"/>
      <c r="EF1206" s="46"/>
      <c r="EG1206" s="46"/>
      <c r="EH1206" s="46"/>
      <c r="EI1206" s="46"/>
      <c r="EJ1206" s="46"/>
      <c r="EK1206" s="46"/>
      <c r="EL1206" s="46"/>
      <c r="EM1206" s="46"/>
      <c r="EN1206" s="46"/>
      <c r="EO1206" s="46"/>
      <c r="EP1206" s="46"/>
      <c r="EQ1206" s="46"/>
      <c r="ER1206" s="46"/>
      <c r="ES1206" s="46"/>
      <c r="ET1206" s="46"/>
      <c r="EU1206" s="46"/>
      <c r="EV1206" s="46"/>
      <c r="EW1206" s="46"/>
      <c r="EX1206" s="46"/>
      <c r="EY1206" s="46"/>
      <c r="EZ1206" s="46"/>
      <c r="FA1206" s="46"/>
      <c r="FB1206" s="46"/>
      <c r="FC1206" s="46"/>
      <c r="FD1206" s="46"/>
      <c r="FE1206" s="46"/>
      <c r="FF1206" s="46"/>
      <c r="FG1206" s="46"/>
      <c r="FH1206" s="46"/>
      <c r="FI1206" s="46"/>
      <c r="FJ1206" s="46"/>
      <c r="FK1206" s="46"/>
      <c r="FL1206" s="46"/>
      <c r="FM1206" s="46"/>
      <c r="FN1206" s="46"/>
      <c r="FO1206" s="46"/>
      <c r="FP1206" s="46"/>
      <c r="FQ1206" s="46"/>
      <c r="FR1206" s="46"/>
      <c r="FS1206" s="46"/>
      <c r="FT1206" s="46"/>
      <c r="FU1206" s="46"/>
      <c r="FV1206" s="46"/>
      <c r="FW1206" s="46"/>
      <c r="FX1206" s="46"/>
      <c r="FY1206" s="46"/>
      <c r="FZ1206" s="46"/>
      <c r="GA1206" s="46"/>
      <c r="GB1206" s="46"/>
      <c r="GC1206" s="46"/>
      <c r="GD1206" s="46"/>
      <c r="GE1206" s="46"/>
      <c r="GF1206" s="46"/>
      <c r="GG1206" s="46"/>
      <c r="GH1206" s="46"/>
      <c r="GI1206" s="46"/>
      <c r="GJ1206" s="46"/>
      <c r="GK1206" s="46"/>
      <c r="GL1206" s="46"/>
      <c r="GM1206" s="46"/>
      <c r="GN1206" s="46"/>
      <c r="GO1206" s="46"/>
      <c r="GP1206" s="46"/>
      <c r="GQ1206" s="46"/>
      <c r="GR1206" s="46"/>
      <c r="GS1206" s="46"/>
      <c r="GT1206" s="46"/>
      <c r="GU1206" s="46"/>
      <c r="GV1206" s="46"/>
      <c r="GW1206" s="46"/>
      <c r="GX1206" s="46"/>
      <c r="GY1206" s="46"/>
      <c r="GZ1206" s="46"/>
      <c r="HA1206" s="46"/>
      <c r="HB1206" s="46"/>
      <c r="HC1206" s="46"/>
      <c r="HD1206" s="46"/>
      <c r="HE1206" s="46"/>
      <c r="HF1206" s="46"/>
      <c r="HG1206" s="46"/>
      <c r="HH1206" s="46"/>
      <c r="HI1206" s="46"/>
      <c r="HJ1206" s="46"/>
      <c r="HK1206" s="46"/>
      <c r="HL1206" s="46"/>
      <c r="HM1206" s="46"/>
      <c r="HN1206" s="46"/>
      <c r="HO1206" s="46"/>
      <c r="HP1206" s="46"/>
      <c r="HQ1206" s="46"/>
      <c r="HR1206" s="46"/>
      <c r="HS1206" s="46"/>
      <c r="HT1206" s="46"/>
      <c r="HU1206" s="46"/>
      <c r="HV1206" s="46"/>
      <c r="HW1206" s="46"/>
      <c r="HX1206" s="46"/>
      <c r="HY1206" s="46"/>
      <c r="HZ1206" s="46"/>
      <c r="IA1206" s="46"/>
      <c r="IB1206" s="46"/>
      <c r="IC1206" s="46"/>
      <c r="ID1206" s="46"/>
      <c r="IE1206" s="46"/>
      <c r="IF1206" s="46"/>
      <c r="IG1206" s="46"/>
      <c r="IH1206" s="46"/>
      <c r="II1206" s="46"/>
      <c r="IJ1206" s="46"/>
      <c r="IK1206" s="46"/>
      <c r="IL1206" s="46"/>
      <c r="IM1206" s="46"/>
      <c r="IN1206" s="46"/>
      <c r="IO1206" s="46"/>
      <c r="IP1206" s="46"/>
      <c r="IQ1206" s="46"/>
      <c r="IR1206" s="46"/>
      <c r="IS1206" s="46"/>
      <c r="IT1206" s="46"/>
      <c r="IU1206" s="46"/>
      <c r="IV1206" s="46"/>
      <c r="IW1206" s="46"/>
      <c r="IX1206" s="46"/>
      <c r="IY1206" s="46"/>
      <c r="IZ1206" s="46"/>
      <c r="JA1206" s="46"/>
      <c r="JB1206" s="46"/>
      <c r="JC1206" s="46"/>
      <c r="JD1206" s="46"/>
      <c r="JE1206" s="46"/>
    </row>
    <row r="1207" spans="1:265" s="7" customFormat="1" ht="15" customHeight="1" thickBot="1" x14ac:dyDescent="0.25">
      <c r="A1207" s="790"/>
      <c r="B1207" s="66" t="s">
        <v>555</v>
      </c>
      <c r="C1207" s="155"/>
      <c r="D1207" s="910" t="s">
        <v>640</v>
      </c>
      <c r="E1207" s="879"/>
      <c r="F1207" s="461"/>
      <c r="G1207" s="462"/>
      <c r="H1207" s="792" t="s">
        <v>539</v>
      </c>
      <c r="I1207" s="792" t="s">
        <v>1017</v>
      </c>
      <c r="J1207" s="546"/>
      <c r="K1207" s="799" t="s">
        <v>1022</v>
      </c>
      <c r="L1207" s="799" t="s">
        <v>97</v>
      </c>
      <c r="M1207" s="811">
        <v>1</v>
      </c>
      <c r="N1207" s="811" t="s">
        <v>98</v>
      </c>
      <c r="O1207" s="799" t="s">
        <v>402</v>
      </c>
      <c r="P1207" s="2159">
        <f t="shared" si="101"/>
        <v>2</v>
      </c>
      <c r="Q1207" s="801">
        <v>2</v>
      </c>
      <c r="R1207" s="802"/>
      <c r="S1207" s="802"/>
      <c r="T1207" s="802"/>
      <c r="U1207" s="802"/>
      <c r="V1207" s="802"/>
      <c r="W1207" s="803"/>
      <c r="X1207" s="79"/>
      <c r="Y1207" s="79"/>
      <c r="Z1207" s="63"/>
      <c r="AA1207" s="46"/>
      <c r="AB1207" s="46"/>
      <c r="AC1207" s="46" t="str">
        <f t="shared" si="105"/>
        <v/>
      </c>
      <c r="AD1207" s="46"/>
      <c r="AE1207" s="46"/>
      <c r="AF1207" s="2111">
        <f t="shared" si="102"/>
        <v>2</v>
      </c>
      <c r="AG1207" s="2111">
        <f t="shared" si="103"/>
        <v>0</v>
      </c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  <c r="BP1207" s="46"/>
      <c r="BQ1207" s="46"/>
      <c r="BR1207" s="46"/>
      <c r="BS1207" s="46"/>
      <c r="BT1207" s="46"/>
      <c r="BU1207" s="46"/>
      <c r="BV1207" s="46"/>
      <c r="BW1207" s="46"/>
      <c r="BX1207" s="46"/>
      <c r="BY1207" s="46"/>
      <c r="BZ1207" s="46"/>
      <c r="CA1207" s="46"/>
      <c r="CB1207" s="46"/>
      <c r="CC1207" s="46"/>
      <c r="CD1207" s="46"/>
      <c r="CE1207" s="46"/>
      <c r="CF1207" s="46"/>
      <c r="CG1207" s="46"/>
      <c r="CH1207" s="46"/>
      <c r="CI1207" s="46"/>
      <c r="CJ1207" s="46"/>
      <c r="CK1207" s="46"/>
      <c r="CL1207" s="46"/>
      <c r="CM1207" s="46"/>
      <c r="CN1207" s="46"/>
      <c r="CO1207" s="46"/>
      <c r="CP1207" s="46"/>
      <c r="CQ1207" s="46"/>
      <c r="CR1207" s="46"/>
      <c r="CS1207" s="46"/>
      <c r="CT1207" s="46"/>
      <c r="CU1207" s="46"/>
      <c r="CV1207" s="46"/>
      <c r="CW1207" s="46"/>
      <c r="CX1207" s="46"/>
      <c r="CY1207" s="46"/>
      <c r="CZ1207" s="46"/>
      <c r="DA1207" s="46"/>
      <c r="DB1207" s="46"/>
      <c r="DC1207" s="46"/>
      <c r="DD1207" s="46"/>
      <c r="DE1207" s="46"/>
      <c r="DF1207" s="46"/>
      <c r="DG1207" s="46"/>
      <c r="DH1207" s="46"/>
      <c r="DI1207" s="46"/>
      <c r="DJ1207" s="46"/>
      <c r="DK1207" s="46"/>
      <c r="DL1207" s="46"/>
      <c r="DM1207" s="46"/>
      <c r="DN1207" s="46"/>
      <c r="DO1207" s="46"/>
      <c r="DP1207" s="46"/>
      <c r="DQ1207" s="46"/>
      <c r="DR1207" s="46"/>
      <c r="DS1207" s="46"/>
      <c r="DT1207" s="46"/>
      <c r="DU1207" s="46"/>
      <c r="DV1207" s="46"/>
      <c r="DW1207" s="46"/>
      <c r="DX1207" s="46"/>
      <c r="DY1207" s="46"/>
      <c r="DZ1207" s="46"/>
      <c r="EA1207" s="46"/>
      <c r="EB1207" s="46"/>
      <c r="EC1207" s="46"/>
      <c r="ED1207" s="46"/>
      <c r="EE1207" s="46"/>
      <c r="EF1207" s="46"/>
      <c r="EG1207" s="46"/>
      <c r="EH1207" s="46"/>
      <c r="EI1207" s="46"/>
      <c r="EJ1207" s="46"/>
      <c r="EK1207" s="46"/>
      <c r="EL1207" s="46"/>
      <c r="EM1207" s="46"/>
      <c r="EN1207" s="46"/>
      <c r="EO1207" s="46"/>
      <c r="EP1207" s="46"/>
      <c r="EQ1207" s="46"/>
      <c r="ER1207" s="46"/>
      <c r="ES1207" s="46"/>
      <c r="ET1207" s="46"/>
      <c r="EU1207" s="46"/>
      <c r="EV1207" s="46"/>
      <c r="EW1207" s="46"/>
      <c r="EX1207" s="46"/>
      <c r="EY1207" s="46"/>
      <c r="EZ1207" s="46"/>
      <c r="FA1207" s="46"/>
      <c r="FB1207" s="46"/>
      <c r="FC1207" s="46"/>
      <c r="FD1207" s="46"/>
      <c r="FE1207" s="46"/>
      <c r="FF1207" s="46"/>
      <c r="FG1207" s="46"/>
      <c r="FH1207" s="46"/>
      <c r="FI1207" s="46"/>
      <c r="FJ1207" s="46"/>
      <c r="FK1207" s="46"/>
      <c r="FL1207" s="46"/>
      <c r="FM1207" s="46"/>
      <c r="FN1207" s="46"/>
      <c r="FO1207" s="46"/>
      <c r="FP1207" s="46"/>
      <c r="FQ1207" s="46"/>
      <c r="FR1207" s="46"/>
      <c r="FS1207" s="46"/>
      <c r="FT1207" s="46"/>
      <c r="FU1207" s="46"/>
      <c r="FV1207" s="46"/>
      <c r="FW1207" s="46"/>
      <c r="FX1207" s="46"/>
      <c r="FY1207" s="46"/>
      <c r="FZ1207" s="46"/>
      <c r="GA1207" s="46"/>
      <c r="GB1207" s="46"/>
      <c r="GC1207" s="46"/>
      <c r="GD1207" s="46"/>
      <c r="GE1207" s="46"/>
      <c r="GF1207" s="46"/>
      <c r="GG1207" s="46"/>
      <c r="GH1207" s="46"/>
      <c r="GI1207" s="46"/>
      <c r="GJ1207" s="46"/>
      <c r="GK1207" s="46"/>
      <c r="GL1207" s="46"/>
      <c r="GM1207" s="46"/>
      <c r="GN1207" s="46"/>
      <c r="GO1207" s="46"/>
      <c r="GP1207" s="46"/>
      <c r="GQ1207" s="46"/>
      <c r="GR1207" s="46"/>
      <c r="GS1207" s="46"/>
      <c r="GT1207" s="46"/>
      <c r="GU1207" s="46"/>
      <c r="GV1207" s="46"/>
      <c r="GW1207" s="46"/>
      <c r="GX1207" s="46"/>
      <c r="GY1207" s="46"/>
      <c r="GZ1207" s="46"/>
      <c r="HA1207" s="46"/>
      <c r="HB1207" s="46"/>
      <c r="HC1207" s="46"/>
      <c r="HD1207" s="46"/>
      <c r="HE1207" s="46"/>
      <c r="HF1207" s="46"/>
      <c r="HG1207" s="46"/>
      <c r="HH1207" s="46"/>
      <c r="HI1207" s="46"/>
      <c r="HJ1207" s="46"/>
      <c r="HK1207" s="46"/>
      <c r="HL1207" s="46"/>
      <c r="HM1207" s="46"/>
      <c r="HN1207" s="46"/>
      <c r="HO1207" s="46"/>
      <c r="HP1207" s="46"/>
      <c r="HQ1207" s="46"/>
      <c r="HR1207" s="46"/>
      <c r="HS1207" s="46"/>
      <c r="HT1207" s="46"/>
      <c r="HU1207" s="46"/>
      <c r="HV1207" s="46"/>
      <c r="HW1207" s="46"/>
      <c r="HX1207" s="46"/>
      <c r="HY1207" s="46"/>
      <c r="HZ1207" s="46"/>
      <c r="IA1207" s="46"/>
      <c r="IB1207" s="46"/>
      <c r="IC1207" s="46"/>
      <c r="ID1207" s="46"/>
      <c r="IE1207" s="46"/>
      <c r="IF1207" s="46"/>
      <c r="IG1207" s="46"/>
      <c r="IH1207" s="46"/>
      <c r="II1207" s="46"/>
      <c r="IJ1207" s="46"/>
      <c r="IK1207" s="46"/>
      <c r="IL1207" s="46"/>
      <c r="IM1207" s="46"/>
      <c r="IN1207" s="46"/>
      <c r="IO1207" s="46"/>
      <c r="IP1207" s="46"/>
      <c r="IQ1207" s="46"/>
      <c r="IR1207" s="46"/>
      <c r="IS1207" s="46"/>
      <c r="IT1207" s="46"/>
      <c r="IU1207" s="46"/>
      <c r="IV1207" s="46"/>
      <c r="IW1207" s="46"/>
      <c r="IX1207" s="46"/>
      <c r="IY1207" s="46"/>
      <c r="IZ1207" s="46"/>
      <c r="JA1207" s="46"/>
      <c r="JB1207" s="46"/>
      <c r="JC1207" s="46"/>
      <c r="JD1207" s="46"/>
      <c r="JE1207" s="46"/>
    </row>
    <row r="1208" spans="1:265" s="7" customFormat="1" ht="15" customHeight="1" thickBot="1" x14ac:dyDescent="0.25">
      <c r="A1208" s="790"/>
      <c r="B1208" s="66" t="s">
        <v>555</v>
      </c>
      <c r="C1208" s="155"/>
      <c r="D1208" s="910" t="s">
        <v>640</v>
      </c>
      <c r="E1208" s="879"/>
      <c r="F1208" s="461"/>
      <c r="G1208" s="462"/>
      <c r="H1208" s="792" t="s">
        <v>1016</v>
      </c>
      <c r="I1208" s="792" t="s">
        <v>1017</v>
      </c>
      <c r="J1208" s="546"/>
      <c r="K1208" s="799" t="s">
        <v>1022</v>
      </c>
      <c r="L1208" s="799" t="s">
        <v>97</v>
      </c>
      <c r="M1208" s="811">
        <v>1</v>
      </c>
      <c r="N1208" s="811" t="s">
        <v>395</v>
      </c>
      <c r="O1208" s="799" t="s">
        <v>402</v>
      </c>
      <c r="P1208" s="2159">
        <f t="shared" si="101"/>
        <v>2</v>
      </c>
      <c r="Q1208" s="801">
        <v>2</v>
      </c>
      <c r="R1208" s="802"/>
      <c r="S1208" s="802"/>
      <c r="T1208" s="802"/>
      <c r="U1208" s="802"/>
      <c r="V1208" s="802"/>
      <c r="W1208" s="803"/>
      <c r="X1208" s="79"/>
      <c r="Y1208" s="79"/>
      <c r="Z1208" s="63"/>
      <c r="AA1208" s="46"/>
      <c r="AB1208" s="46"/>
      <c r="AC1208" s="46" t="str">
        <f t="shared" si="105"/>
        <v/>
      </c>
      <c r="AD1208" s="46"/>
      <c r="AE1208" s="46"/>
      <c r="AF1208" s="2111">
        <f t="shared" si="102"/>
        <v>2</v>
      </c>
      <c r="AG1208" s="2111">
        <f t="shared" si="103"/>
        <v>0</v>
      </c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  <c r="BP1208" s="46"/>
      <c r="BQ1208" s="46"/>
      <c r="BR1208" s="46"/>
      <c r="BS1208" s="46"/>
      <c r="BT1208" s="46"/>
      <c r="BU1208" s="46"/>
      <c r="BV1208" s="46"/>
      <c r="BW1208" s="46"/>
      <c r="BX1208" s="46"/>
      <c r="BY1208" s="46"/>
      <c r="BZ1208" s="46"/>
      <c r="CA1208" s="46"/>
      <c r="CB1208" s="46"/>
      <c r="CC1208" s="46"/>
      <c r="CD1208" s="46"/>
      <c r="CE1208" s="46"/>
      <c r="CF1208" s="46"/>
      <c r="CG1208" s="46"/>
      <c r="CH1208" s="46"/>
      <c r="CI1208" s="46"/>
      <c r="CJ1208" s="46"/>
      <c r="CK1208" s="46"/>
      <c r="CL1208" s="46"/>
      <c r="CM1208" s="46"/>
      <c r="CN1208" s="46"/>
      <c r="CO1208" s="46"/>
      <c r="CP1208" s="46"/>
      <c r="CQ1208" s="46"/>
      <c r="CR1208" s="46"/>
      <c r="CS1208" s="46"/>
      <c r="CT1208" s="46"/>
      <c r="CU1208" s="46"/>
      <c r="CV1208" s="46"/>
      <c r="CW1208" s="46"/>
      <c r="CX1208" s="46"/>
      <c r="CY1208" s="46"/>
      <c r="CZ1208" s="46"/>
      <c r="DA1208" s="46"/>
      <c r="DB1208" s="46"/>
      <c r="DC1208" s="46"/>
      <c r="DD1208" s="46"/>
      <c r="DE1208" s="46"/>
      <c r="DF1208" s="46"/>
      <c r="DG1208" s="46"/>
      <c r="DH1208" s="46"/>
      <c r="DI1208" s="46"/>
      <c r="DJ1208" s="46"/>
      <c r="DK1208" s="46"/>
      <c r="DL1208" s="46"/>
      <c r="DM1208" s="46"/>
      <c r="DN1208" s="46"/>
      <c r="DO1208" s="46"/>
      <c r="DP1208" s="46"/>
      <c r="DQ1208" s="46"/>
      <c r="DR1208" s="46"/>
      <c r="DS1208" s="46"/>
      <c r="DT1208" s="46"/>
      <c r="DU1208" s="46"/>
      <c r="DV1208" s="46"/>
      <c r="DW1208" s="46"/>
      <c r="DX1208" s="46"/>
      <c r="DY1208" s="46"/>
      <c r="DZ1208" s="46"/>
      <c r="EA1208" s="46"/>
      <c r="EB1208" s="46"/>
      <c r="EC1208" s="46"/>
      <c r="ED1208" s="46"/>
      <c r="EE1208" s="46"/>
      <c r="EF1208" s="46"/>
      <c r="EG1208" s="46"/>
      <c r="EH1208" s="46"/>
      <c r="EI1208" s="46"/>
      <c r="EJ1208" s="46"/>
      <c r="EK1208" s="46"/>
      <c r="EL1208" s="46"/>
      <c r="EM1208" s="46"/>
      <c r="EN1208" s="46"/>
      <c r="EO1208" s="46"/>
      <c r="EP1208" s="46"/>
      <c r="EQ1208" s="46"/>
      <c r="ER1208" s="46"/>
      <c r="ES1208" s="46"/>
      <c r="ET1208" s="46"/>
      <c r="EU1208" s="46"/>
      <c r="EV1208" s="46"/>
      <c r="EW1208" s="46"/>
      <c r="EX1208" s="46"/>
      <c r="EY1208" s="46"/>
      <c r="EZ1208" s="46"/>
      <c r="FA1208" s="46"/>
      <c r="FB1208" s="46"/>
      <c r="FC1208" s="46"/>
      <c r="FD1208" s="46"/>
      <c r="FE1208" s="46"/>
      <c r="FF1208" s="46"/>
      <c r="FG1208" s="46"/>
      <c r="FH1208" s="46"/>
      <c r="FI1208" s="46"/>
      <c r="FJ1208" s="46"/>
      <c r="FK1208" s="46"/>
      <c r="FL1208" s="46"/>
      <c r="FM1208" s="46"/>
      <c r="FN1208" s="46"/>
      <c r="FO1208" s="46"/>
      <c r="FP1208" s="46"/>
      <c r="FQ1208" s="46"/>
      <c r="FR1208" s="46"/>
      <c r="FS1208" s="46"/>
      <c r="FT1208" s="46"/>
      <c r="FU1208" s="46"/>
      <c r="FV1208" s="46"/>
      <c r="FW1208" s="46"/>
      <c r="FX1208" s="46"/>
      <c r="FY1208" s="46"/>
      <c r="FZ1208" s="46"/>
      <c r="GA1208" s="46"/>
      <c r="GB1208" s="46"/>
      <c r="GC1208" s="46"/>
      <c r="GD1208" s="46"/>
      <c r="GE1208" s="46"/>
      <c r="GF1208" s="46"/>
      <c r="GG1208" s="46"/>
      <c r="GH1208" s="46"/>
      <c r="GI1208" s="46"/>
      <c r="GJ1208" s="46"/>
      <c r="GK1208" s="46"/>
      <c r="GL1208" s="46"/>
      <c r="GM1208" s="46"/>
      <c r="GN1208" s="46"/>
      <c r="GO1208" s="46"/>
      <c r="GP1208" s="46"/>
      <c r="GQ1208" s="46"/>
      <c r="GR1208" s="46"/>
      <c r="GS1208" s="46"/>
      <c r="GT1208" s="46"/>
      <c r="GU1208" s="46"/>
      <c r="GV1208" s="46"/>
      <c r="GW1208" s="46"/>
      <c r="GX1208" s="46"/>
      <c r="GY1208" s="46"/>
      <c r="GZ1208" s="46"/>
      <c r="HA1208" s="46"/>
      <c r="HB1208" s="46"/>
      <c r="HC1208" s="46"/>
      <c r="HD1208" s="46"/>
      <c r="HE1208" s="46"/>
      <c r="HF1208" s="46"/>
      <c r="HG1208" s="46"/>
      <c r="HH1208" s="46"/>
      <c r="HI1208" s="46"/>
      <c r="HJ1208" s="46"/>
      <c r="HK1208" s="46"/>
      <c r="HL1208" s="46"/>
      <c r="HM1208" s="46"/>
      <c r="HN1208" s="46"/>
      <c r="HO1208" s="46"/>
      <c r="HP1208" s="46"/>
      <c r="HQ1208" s="46"/>
      <c r="HR1208" s="46"/>
      <c r="HS1208" s="46"/>
      <c r="HT1208" s="46"/>
      <c r="HU1208" s="46"/>
      <c r="HV1208" s="46"/>
      <c r="HW1208" s="46"/>
      <c r="HX1208" s="46"/>
      <c r="HY1208" s="46"/>
      <c r="HZ1208" s="46"/>
      <c r="IA1208" s="46"/>
      <c r="IB1208" s="46"/>
      <c r="IC1208" s="46"/>
      <c r="ID1208" s="46"/>
      <c r="IE1208" s="46"/>
      <c r="IF1208" s="46"/>
      <c r="IG1208" s="46"/>
      <c r="IH1208" s="46"/>
      <c r="II1208" s="46"/>
      <c r="IJ1208" s="46"/>
      <c r="IK1208" s="46"/>
      <c r="IL1208" s="46"/>
      <c r="IM1208" s="46"/>
      <c r="IN1208" s="46"/>
      <c r="IO1208" s="46"/>
      <c r="IP1208" s="46"/>
      <c r="IQ1208" s="46"/>
      <c r="IR1208" s="46"/>
      <c r="IS1208" s="46"/>
      <c r="IT1208" s="46"/>
      <c r="IU1208" s="46"/>
      <c r="IV1208" s="46"/>
      <c r="IW1208" s="46"/>
      <c r="IX1208" s="46"/>
      <c r="IY1208" s="46"/>
      <c r="IZ1208" s="46"/>
      <c r="JA1208" s="46"/>
      <c r="JB1208" s="46"/>
      <c r="JC1208" s="46"/>
      <c r="JD1208" s="46"/>
      <c r="JE1208" s="46"/>
    </row>
    <row r="1209" spans="1:265" s="7" customFormat="1" ht="15" customHeight="1" thickBot="1" x14ac:dyDescent="0.25">
      <c r="A1209" s="790"/>
      <c r="B1209" s="66" t="s">
        <v>555</v>
      </c>
      <c r="C1209" s="155"/>
      <c r="D1209" s="910" t="s">
        <v>640</v>
      </c>
      <c r="E1209" s="879"/>
      <c r="F1209" s="461"/>
      <c r="G1209" s="462"/>
      <c r="H1209" s="792" t="s">
        <v>539</v>
      </c>
      <c r="I1209" s="792" t="s">
        <v>1024</v>
      </c>
      <c r="J1209" s="546"/>
      <c r="K1209" s="799" t="s">
        <v>1022</v>
      </c>
      <c r="L1209" s="799" t="s">
        <v>97</v>
      </c>
      <c r="M1209" s="811">
        <v>1</v>
      </c>
      <c r="N1209" s="811" t="s">
        <v>24</v>
      </c>
      <c r="O1209" s="799" t="s">
        <v>344</v>
      </c>
      <c r="P1209" s="2159">
        <f t="shared" si="101"/>
        <v>2</v>
      </c>
      <c r="Q1209" s="801">
        <v>2</v>
      </c>
      <c r="R1209" s="802"/>
      <c r="S1209" s="802"/>
      <c r="T1209" s="802"/>
      <c r="U1209" s="802"/>
      <c r="V1209" s="802"/>
      <c r="W1209" s="803"/>
      <c r="X1209" s="79"/>
      <c r="Y1209" s="79"/>
      <c r="Z1209" s="63"/>
      <c r="AA1209" s="46"/>
      <c r="AB1209" s="46"/>
      <c r="AC1209" s="46" t="str">
        <f t="shared" si="105"/>
        <v/>
      </c>
      <c r="AD1209" s="46"/>
      <c r="AE1209" s="46"/>
      <c r="AF1209" s="2111">
        <f t="shared" si="102"/>
        <v>2</v>
      </c>
      <c r="AG1209" s="2111">
        <f t="shared" si="103"/>
        <v>0</v>
      </c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  <c r="BP1209" s="46"/>
      <c r="BQ1209" s="46"/>
      <c r="BR1209" s="46"/>
      <c r="BS1209" s="46"/>
      <c r="BT1209" s="46"/>
      <c r="BU1209" s="46"/>
      <c r="BV1209" s="46"/>
      <c r="BW1209" s="46"/>
      <c r="BX1209" s="46"/>
      <c r="BY1209" s="46"/>
      <c r="BZ1209" s="46"/>
      <c r="CA1209" s="46"/>
      <c r="CB1209" s="46"/>
      <c r="CC1209" s="46"/>
      <c r="CD1209" s="46"/>
      <c r="CE1209" s="46"/>
      <c r="CF1209" s="46"/>
      <c r="CG1209" s="46"/>
      <c r="CH1209" s="46"/>
      <c r="CI1209" s="46"/>
      <c r="CJ1209" s="46"/>
      <c r="CK1209" s="46"/>
      <c r="CL1209" s="46"/>
      <c r="CM1209" s="46"/>
      <c r="CN1209" s="46"/>
      <c r="CO1209" s="46"/>
      <c r="CP1209" s="46"/>
      <c r="CQ1209" s="46"/>
      <c r="CR1209" s="46"/>
      <c r="CS1209" s="46"/>
      <c r="CT1209" s="46"/>
      <c r="CU1209" s="46"/>
      <c r="CV1209" s="46"/>
      <c r="CW1209" s="46"/>
      <c r="CX1209" s="46"/>
      <c r="CY1209" s="46"/>
      <c r="CZ1209" s="46"/>
      <c r="DA1209" s="46"/>
      <c r="DB1209" s="46"/>
      <c r="DC1209" s="46"/>
      <c r="DD1209" s="46"/>
      <c r="DE1209" s="46"/>
      <c r="DF1209" s="46"/>
      <c r="DG1209" s="46"/>
      <c r="DH1209" s="46"/>
      <c r="DI1209" s="46"/>
      <c r="DJ1209" s="46"/>
      <c r="DK1209" s="46"/>
      <c r="DL1209" s="46"/>
      <c r="DM1209" s="46"/>
      <c r="DN1209" s="46"/>
      <c r="DO1209" s="46"/>
      <c r="DP1209" s="46"/>
      <c r="DQ1209" s="46"/>
      <c r="DR1209" s="46"/>
      <c r="DS1209" s="46"/>
      <c r="DT1209" s="46"/>
      <c r="DU1209" s="46"/>
      <c r="DV1209" s="46"/>
      <c r="DW1209" s="46"/>
      <c r="DX1209" s="46"/>
      <c r="DY1209" s="46"/>
      <c r="DZ1209" s="46"/>
      <c r="EA1209" s="46"/>
      <c r="EB1209" s="46"/>
      <c r="EC1209" s="46"/>
      <c r="ED1209" s="46"/>
      <c r="EE1209" s="46"/>
      <c r="EF1209" s="46"/>
      <c r="EG1209" s="46"/>
      <c r="EH1209" s="46"/>
      <c r="EI1209" s="46"/>
      <c r="EJ1209" s="46"/>
      <c r="EK1209" s="46"/>
      <c r="EL1209" s="46"/>
      <c r="EM1209" s="46"/>
      <c r="EN1209" s="46"/>
      <c r="EO1209" s="46"/>
      <c r="EP1209" s="46"/>
      <c r="EQ1209" s="46"/>
      <c r="ER1209" s="46"/>
      <c r="ES1209" s="46"/>
      <c r="ET1209" s="46"/>
      <c r="EU1209" s="46"/>
      <c r="EV1209" s="46"/>
      <c r="EW1209" s="46"/>
      <c r="EX1209" s="46"/>
      <c r="EY1209" s="46"/>
      <c r="EZ1209" s="46"/>
      <c r="FA1209" s="46"/>
      <c r="FB1209" s="46"/>
      <c r="FC1209" s="46"/>
      <c r="FD1209" s="46"/>
      <c r="FE1209" s="46"/>
      <c r="FF1209" s="46"/>
      <c r="FG1209" s="46"/>
      <c r="FH1209" s="46"/>
      <c r="FI1209" s="46"/>
      <c r="FJ1209" s="46"/>
      <c r="FK1209" s="46"/>
      <c r="FL1209" s="46"/>
      <c r="FM1209" s="46"/>
      <c r="FN1209" s="46"/>
      <c r="FO1209" s="46"/>
      <c r="FP1209" s="46"/>
      <c r="FQ1209" s="46"/>
      <c r="FR1209" s="46"/>
      <c r="FS1209" s="46"/>
      <c r="FT1209" s="46"/>
      <c r="FU1209" s="46"/>
      <c r="FV1209" s="46"/>
      <c r="FW1209" s="46"/>
      <c r="FX1209" s="46"/>
      <c r="FY1209" s="46"/>
      <c r="FZ1209" s="46"/>
      <c r="GA1209" s="46"/>
      <c r="GB1209" s="46"/>
      <c r="GC1209" s="46"/>
      <c r="GD1209" s="46"/>
      <c r="GE1209" s="46"/>
      <c r="GF1209" s="46"/>
      <c r="GG1209" s="46"/>
      <c r="GH1209" s="46"/>
      <c r="GI1209" s="46"/>
      <c r="GJ1209" s="46"/>
      <c r="GK1209" s="46"/>
      <c r="GL1209" s="46"/>
      <c r="GM1209" s="46"/>
      <c r="GN1209" s="46"/>
      <c r="GO1209" s="46"/>
      <c r="GP1209" s="46"/>
      <c r="GQ1209" s="46"/>
      <c r="GR1209" s="46"/>
      <c r="GS1209" s="46"/>
      <c r="GT1209" s="46"/>
      <c r="GU1209" s="46"/>
      <c r="GV1209" s="46"/>
      <c r="GW1209" s="46"/>
      <c r="GX1209" s="46"/>
      <c r="GY1209" s="46"/>
      <c r="GZ1209" s="46"/>
      <c r="HA1209" s="46"/>
      <c r="HB1209" s="46"/>
      <c r="HC1209" s="46"/>
      <c r="HD1209" s="46"/>
      <c r="HE1209" s="46"/>
      <c r="HF1209" s="46"/>
      <c r="HG1209" s="46"/>
      <c r="HH1209" s="46"/>
      <c r="HI1209" s="46"/>
      <c r="HJ1209" s="46"/>
      <c r="HK1209" s="46"/>
      <c r="HL1209" s="46"/>
      <c r="HM1209" s="46"/>
      <c r="HN1209" s="46"/>
      <c r="HO1209" s="46"/>
      <c r="HP1209" s="46"/>
      <c r="HQ1209" s="46"/>
      <c r="HR1209" s="46"/>
      <c r="HS1209" s="46"/>
      <c r="HT1209" s="46"/>
      <c r="HU1209" s="46"/>
      <c r="HV1209" s="46"/>
      <c r="HW1209" s="46"/>
      <c r="HX1209" s="46"/>
      <c r="HY1209" s="46"/>
      <c r="HZ1209" s="46"/>
      <c r="IA1209" s="46"/>
      <c r="IB1209" s="46"/>
      <c r="IC1209" s="46"/>
      <c r="ID1209" s="46"/>
      <c r="IE1209" s="46"/>
      <c r="IF1209" s="46"/>
      <c r="IG1209" s="46"/>
      <c r="IH1209" s="46"/>
      <c r="II1209" s="46"/>
      <c r="IJ1209" s="46"/>
      <c r="IK1209" s="46"/>
      <c r="IL1209" s="46"/>
      <c r="IM1209" s="46"/>
      <c r="IN1209" s="46"/>
      <c r="IO1209" s="46"/>
      <c r="IP1209" s="46"/>
      <c r="IQ1209" s="46"/>
      <c r="IR1209" s="46"/>
      <c r="IS1209" s="46"/>
      <c r="IT1209" s="46"/>
      <c r="IU1209" s="46"/>
      <c r="IV1209" s="46"/>
      <c r="IW1209" s="46"/>
      <c r="IX1209" s="46"/>
      <c r="IY1209" s="46"/>
      <c r="IZ1209" s="46"/>
      <c r="JA1209" s="46"/>
      <c r="JB1209" s="46"/>
      <c r="JC1209" s="46"/>
      <c r="JD1209" s="46"/>
      <c r="JE1209" s="46"/>
    </row>
    <row r="1210" spans="1:265" s="7" customFormat="1" ht="15" customHeight="1" thickBot="1" x14ac:dyDescent="0.25">
      <c r="A1210" s="790"/>
      <c r="B1210" s="66" t="s">
        <v>555</v>
      </c>
      <c r="C1210" s="155"/>
      <c r="D1210" s="910" t="s">
        <v>640</v>
      </c>
      <c r="E1210" s="879"/>
      <c r="F1210" s="461"/>
      <c r="G1210" s="462"/>
      <c r="H1210" s="792" t="s">
        <v>539</v>
      </c>
      <c r="I1210" s="792" t="s">
        <v>1017</v>
      </c>
      <c r="J1210" s="1756" t="s">
        <v>1424</v>
      </c>
      <c r="K1210" s="212" t="s">
        <v>1505</v>
      </c>
      <c r="L1210" s="799"/>
      <c r="M1210" s="811"/>
      <c r="N1210" s="811"/>
      <c r="O1210" s="799"/>
      <c r="P1210" s="2159">
        <f t="shared" si="101"/>
        <v>0</v>
      </c>
      <c r="Q1210" s="801"/>
      <c r="R1210" s="802"/>
      <c r="S1210" s="802">
        <v>4</v>
      </c>
      <c r="T1210" s="802"/>
      <c r="U1210" s="802"/>
      <c r="V1210" s="802"/>
      <c r="W1210" s="803"/>
      <c r="X1210" s="79"/>
      <c r="Y1210" s="79"/>
      <c r="Z1210" s="63"/>
      <c r="AA1210" s="46"/>
      <c r="AB1210" s="46"/>
      <c r="AC1210" s="46" t="str">
        <f t="shared" si="105"/>
        <v/>
      </c>
      <c r="AD1210" s="46"/>
      <c r="AE1210" s="46"/>
      <c r="AF1210" s="2111">
        <f t="shared" si="102"/>
        <v>0</v>
      </c>
      <c r="AG1210" s="2111">
        <f t="shared" si="103"/>
        <v>4</v>
      </c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  <c r="BP1210" s="46"/>
      <c r="BQ1210" s="46"/>
      <c r="BR1210" s="46"/>
      <c r="BS1210" s="46"/>
      <c r="BT1210" s="46"/>
      <c r="BU1210" s="46"/>
      <c r="BV1210" s="46"/>
      <c r="BW1210" s="46"/>
      <c r="BX1210" s="46"/>
      <c r="BY1210" s="46"/>
      <c r="BZ1210" s="46"/>
      <c r="CA1210" s="46"/>
      <c r="CB1210" s="46"/>
      <c r="CC1210" s="46"/>
      <c r="CD1210" s="46"/>
      <c r="CE1210" s="46"/>
      <c r="CF1210" s="46"/>
      <c r="CG1210" s="46"/>
      <c r="CH1210" s="46"/>
      <c r="CI1210" s="46"/>
      <c r="CJ1210" s="46"/>
      <c r="CK1210" s="46"/>
      <c r="CL1210" s="46"/>
      <c r="CM1210" s="46"/>
      <c r="CN1210" s="46"/>
      <c r="CO1210" s="46"/>
      <c r="CP1210" s="46"/>
      <c r="CQ1210" s="46"/>
      <c r="CR1210" s="46"/>
      <c r="CS1210" s="46"/>
      <c r="CT1210" s="46"/>
      <c r="CU1210" s="46"/>
      <c r="CV1210" s="46"/>
      <c r="CW1210" s="46"/>
      <c r="CX1210" s="46"/>
      <c r="CY1210" s="46"/>
      <c r="CZ1210" s="46"/>
      <c r="DA1210" s="46"/>
      <c r="DB1210" s="46"/>
      <c r="DC1210" s="46"/>
      <c r="DD1210" s="46"/>
      <c r="DE1210" s="46"/>
      <c r="DF1210" s="46"/>
      <c r="DG1210" s="46"/>
      <c r="DH1210" s="46"/>
      <c r="DI1210" s="46"/>
      <c r="DJ1210" s="46"/>
      <c r="DK1210" s="46"/>
      <c r="DL1210" s="46"/>
      <c r="DM1210" s="46"/>
      <c r="DN1210" s="46"/>
      <c r="DO1210" s="46"/>
      <c r="DP1210" s="46"/>
      <c r="DQ1210" s="46"/>
      <c r="DR1210" s="46"/>
      <c r="DS1210" s="46"/>
      <c r="DT1210" s="46"/>
      <c r="DU1210" s="46"/>
      <c r="DV1210" s="46"/>
      <c r="DW1210" s="46"/>
      <c r="DX1210" s="46"/>
      <c r="DY1210" s="46"/>
      <c r="DZ1210" s="46"/>
      <c r="EA1210" s="46"/>
      <c r="EB1210" s="46"/>
      <c r="EC1210" s="46"/>
      <c r="ED1210" s="46"/>
      <c r="EE1210" s="46"/>
      <c r="EF1210" s="46"/>
      <c r="EG1210" s="46"/>
      <c r="EH1210" s="46"/>
      <c r="EI1210" s="46"/>
      <c r="EJ1210" s="46"/>
      <c r="EK1210" s="46"/>
      <c r="EL1210" s="46"/>
      <c r="EM1210" s="46"/>
      <c r="EN1210" s="46"/>
      <c r="EO1210" s="46"/>
      <c r="EP1210" s="46"/>
      <c r="EQ1210" s="46"/>
      <c r="ER1210" s="46"/>
      <c r="ES1210" s="46"/>
      <c r="ET1210" s="46"/>
      <c r="EU1210" s="46"/>
      <c r="EV1210" s="46"/>
      <c r="EW1210" s="46"/>
      <c r="EX1210" s="46"/>
      <c r="EY1210" s="46"/>
      <c r="EZ1210" s="46"/>
      <c r="FA1210" s="46"/>
      <c r="FB1210" s="46"/>
      <c r="FC1210" s="46"/>
      <c r="FD1210" s="46"/>
      <c r="FE1210" s="46"/>
      <c r="FF1210" s="46"/>
      <c r="FG1210" s="46"/>
      <c r="FH1210" s="46"/>
      <c r="FI1210" s="46"/>
      <c r="FJ1210" s="46"/>
      <c r="FK1210" s="46"/>
      <c r="FL1210" s="46"/>
      <c r="FM1210" s="46"/>
      <c r="FN1210" s="46"/>
      <c r="FO1210" s="46"/>
      <c r="FP1210" s="46"/>
      <c r="FQ1210" s="46"/>
      <c r="FR1210" s="46"/>
      <c r="FS1210" s="46"/>
      <c r="FT1210" s="46"/>
      <c r="FU1210" s="46"/>
      <c r="FV1210" s="46"/>
      <c r="FW1210" s="46"/>
      <c r="FX1210" s="46"/>
      <c r="FY1210" s="46"/>
      <c r="FZ1210" s="46"/>
      <c r="GA1210" s="46"/>
      <c r="GB1210" s="46"/>
      <c r="GC1210" s="46"/>
      <c r="GD1210" s="46"/>
      <c r="GE1210" s="46"/>
      <c r="GF1210" s="46"/>
      <c r="GG1210" s="46"/>
      <c r="GH1210" s="46"/>
      <c r="GI1210" s="46"/>
      <c r="GJ1210" s="46"/>
      <c r="GK1210" s="46"/>
      <c r="GL1210" s="46"/>
      <c r="GM1210" s="46"/>
      <c r="GN1210" s="46"/>
      <c r="GO1210" s="46"/>
      <c r="GP1210" s="46"/>
      <c r="GQ1210" s="46"/>
      <c r="GR1210" s="46"/>
      <c r="GS1210" s="46"/>
      <c r="GT1210" s="46"/>
      <c r="GU1210" s="46"/>
      <c r="GV1210" s="46"/>
      <c r="GW1210" s="46"/>
      <c r="GX1210" s="46"/>
      <c r="GY1210" s="46"/>
      <c r="GZ1210" s="46"/>
      <c r="HA1210" s="46"/>
      <c r="HB1210" s="46"/>
      <c r="HC1210" s="46"/>
      <c r="HD1210" s="46"/>
      <c r="HE1210" s="46"/>
      <c r="HF1210" s="46"/>
      <c r="HG1210" s="46"/>
      <c r="HH1210" s="46"/>
      <c r="HI1210" s="46"/>
      <c r="HJ1210" s="46"/>
      <c r="HK1210" s="46"/>
      <c r="HL1210" s="46"/>
      <c r="HM1210" s="46"/>
      <c r="HN1210" s="46"/>
      <c r="HO1210" s="46"/>
      <c r="HP1210" s="46"/>
      <c r="HQ1210" s="46"/>
      <c r="HR1210" s="46"/>
      <c r="HS1210" s="46"/>
      <c r="HT1210" s="46"/>
      <c r="HU1210" s="46"/>
      <c r="HV1210" s="46"/>
      <c r="HW1210" s="46"/>
      <c r="HX1210" s="46"/>
      <c r="HY1210" s="46"/>
      <c r="HZ1210" s="46"/>
      <c r="IA1210" s="46"/>
      <c r="IB1210" s="46"/>
      <c r="IC1210" s="46"/>
      <c r="ID1210" s="46"/>
      <c r="IE1210" s="46"/>
      <c r="IF1210" s="46"/>
      <c r="IG1210" s="46"/>
      <c r="IH1210" s="46"/>
      <c r="II1210" s="46"/>
      <c r="IJ1210" s="46"/>
      <c r="IK1210" s="46"/>
      <c r="IL1210" s="46"/>
      <c r="IM1210" s="46"/>
      <c r="IN1210" s="46"/>
      <c r="IO1210" s="46"/>
      <c r="IP1210" s="46"/>
      <c r="IQ1210" s="46"/>
      <c r="IR1210" s="46"/>
      <c r="IS1210" s="46"/>
      <c r="IT1210" s="46"/>
      <c r="IU1210" s="46"/>
      <c r="IV1210" s="46"/>
      <c r="IW1210" s="46"/>
      <c r="IX1210" s="46"/>
      <c r="IY1210" s="46"/>
      <c r="IZ1210" s="46"/>
      <c r="JA1210" s="46"/>
      <c r="JB1210" s="46"/>
      <c r="JC1210" s="46"/>
      <c r="JD1210" s="46"/>
      <c r="JE1210" s="46"/>
    </row>
    <row r="1211" spans="1:265" s="7" customFormat="1" ht="15" customHeight="1" thickBot="1" x14ac:dyDescent="0.25">
      <c r="A1211" s="790"/>
      <c r="B1211" s="66" t="s">
        <v>555</v>
      </c>
      <c r="C1211" s="155"/>
      <c r="D1211" s="910" t="s">
        <v>640</v>
      </c>
      <c r="E1211" s="879"/>
      <c r="F1211" s="461"/>
      <c r="G1211" s="462"/>
      <c r="H1211" s="792" t="s">
        <v>539</v>
      </c>
      <c r="I1211" s="792" t="s">
        <v>1017</v>
      </c>
      <c r="J1211" s="1756" t="s">
        <v>1424</v>
      </c>
      <c r="K1211" s="212" t="s">
        <v>1506</v>
      </c>
      <c r="L1211" s="799"/>
      <c r="M1211" s="811"/>
      <c r="N1211" s="811"/>
      <c r="O1211" s="799"/>
      <c r="P1211" s="2159">
        <f t="shared" si="101"/>
        <v>0</v>
      </c>
      <c r="Q1211" s="801"/>
      <c r="R1211" s="802"/>
      <c r="S1211" s="802">
        <v>2</v>
      </c>
      <c r="T1211" s="802"/>
      <c r="U1211" s="802"/>
      <c r="V1211" s="802"/>
      <c r="W1211" s="803"/>
      <c r="X1211" s="79"/>
      <c r="Y1211" s="79"/>
      <c r="Z1211" s="63"/>
      <c r="AA1211" s="46"/>
      <c r="AB1211" s="46"/>
      <c r="AC1211" s="46" t="str">
        <f t="shared" si="105"/>
        <v/>
      </c>
      <c r="AD1211" s="46"/>
      <c r="AE1211" s="46"/>
      <c r="AF1211" s="2111">
        <f t="shared" si="102"/>
        <v>0</v>
      </c>
      <c r="AG1211" s="2111">
        <f t="shared" si="103"/>
        <v>2</v>
      </c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  <c r="BP1211" s="46"/>
      <c r="BQ1211" s="46"/>
      <c r="BR1211" s="46"/>
      <c r="BS1211" s="46"/>
      <c r="BT1211" s="46"/>
      <c r="BU1211" s="46"/>
      <c r="BV1211" s="46"/>
      <c r="BW1211" s="46"/>
      <c r="BX1211" s="46"/>
      <c r="BY1211" s="46"/>
      <c r="BZ1211" s="46"/>
      <c r="CA1211" s="46"/>
      <c r="CB1211" s="46"/>
      <c r="CC1211" s="46"/>
      <c r="CD1211" s="46"/>
      <c r="CE1211" s="46"/>
      <c r="CF1211" s="46"/>
      <c r="CG1211" s="46"/>
      <c r="CH1211" s="46"/>
      <c r="CI1211" s="46"/>
      <c r="CJ1211" s="46"/>
      <c r="CK1211" s="46"/>
      <c r="CL1211" s="46"/>
      <c r="CM1211" s="46"/>
      <c r="CN1211" s="46"/>
      <c r="CO1211" s="46"/>
      <c r="CP1211" s="46"/>
      <c r="CQ1211" s="46"/>
      <c r="CR1211" s="46"/>
      <c r="CS1211" s="46"/>
      <c r="CT1211" s="46"/>
      <c r="CU1211" s="46"/>
      <c r="CV1211" s="46"/>
      <c r="CW1211" s="46"/>
      <c r="CX1211" s="46"/>
      <c r="CY1211" s="46"/>
      <c r="CZ1211" s="46"/>
      <c r="DA1211" s="46"/>
      <c r="DB1211" s="46"/>
      <c r="DC1211" s="46"/>
      <c r="DD1211" s="46"/>
      <c r="DE1211" s="46"/>
      <c r="DF1211" s="46"/>
      <c r="DG1211" s="46"/>
      <c r="DH1211" s="46"/>
      <c r="DI1211" s="46"/>
      <c r="DJ1211" s="46"/>
      <c r="DK1211" s="46"/>
      <c r="DL1211" s="46"/>
      <c r="DM1211" s="46"/>
      <c r="DN1211" s="46"/>
      <c r="DO1211" s="46"/>
      <c r="DP1211" s="46"/>
      <c r="DQ1211" s="46"/>
      <c r="DR1211" s="46"/>
      <c r="DS1211" s="46"/>
      <c r="DT1211" s="46"/>
      <c r="DU1211" s="46"/>
      <c r="DV1211" s="46"/>
      <c r="DW1211" s="46"/>
      <c r="DX1211" s="46"/>
      <c r="DY1211" s="46"/>
      <c r="DZ1211" s="46"/>
      <c r="EA1211" s="46"/>
      <c r="EB1211" s="46"/>
      <c r="EC1211" s="46"/>
      <c r="ED1211" s="46"/>
      <c r="EE1211" s="46"/>
      <c r="EF1211" s="46"/>
      <c r="EG1211" s="46"/>
      <c r="EH1211" s="46"/>
      <c r="EI1211" s="46"/>
      <c r="EJ1211" s="46"/>
      <c r="EK1211" s="46"/>
      <c r="EL1211" s="46"/>
      <c r="EM1211" s="46"/>
      <c r="EN1211" s="46"/>
      <c r="EO1211" s="46"/>
      <c r="EP1211" s="46"/>
      <c r="EQ1211" s="46"/>
      <c r="ER1211" s="46"/>
      <c r="ES1211" s="46"/>
      <c r="ET1211" s="46"/>
      <c r="EU1211" s="46"/>
      <c r="EV1211" s="46"/>
      <c r="EW1211" s="46"/>
      <c r="EX1211" s="46"/>
      <c r="EY1211" s="46"/>
      <c r="EZ1211" s="46"/>
      <c r="FA1211" s="46"/>
      <c r="FB1211" s="46"/>
      <c r="FC1211" s="46"/>
      <c r="FD1211" s="46"/>
      <c r="FE1211" s="46"/>
      <c r="FF1211" s="46"/>
      <c r="FG1211" s="46"/>
      <c r="FH1211" s="46"/>
      <c r="FI1211" s="46"/>
      <c r="FJ1211" s="46"/>
      <c r="FK1211" s="46"/>
      <c r="FL1211" s="46"/>
      <c r="FM1211" s="46"/>
      <c r="FN1211" s="46"/>
      <c r="FO1211" s="46"/>
      <c r="FP1211" s="46"/>
      <c r="FQ1211" s="46"/>
      <c r="FR1211" s="46"/>
      <c r="FS1211" s="46"/>
      <c r="FT1211" s="46"/>
      <c r="FU1211" s="46"/>
      <c r="FV1211" s="46"/>
      <c r="FW1211" s="46"/>
      <c r="FX1211" s="46"/>
      <c r="FY1211" s="46"/>
      <c r="FZ1211" s="46"/>
      <c r="GA1211" s="46"/>
      <c r="GB1211" s="46"/>
      <c r="GC1211" s="46"/>
      <c r="GD1211" s="46"/>
      <c r="GE1211" s="46"/>
      <c r="GF1211" s="46"/>
      <c r="GG1211" s="46"/>
      <c r="GH1211" s="46"/>
      <c r="GI1211" s="46"/>
      <c r="GJ1211" s="46"/>
      <c r="GK1211" s="46"/>
      <c r="GL1211" s="46"/>
      <c r="GM1211" s="46"/>
      <c r="GN1211" s="46"/>
      <c r="GO1211" s="46"/>
      <c r="GP1211" s="46"/>
      <c r="GQ1211" s="46"/>
      <c r="GR1211" s="46"/>
      <c r="GS1211" s="46"/>
      <c r="GT1211" s="46"/>
      <c r="GU1211" s="46"/>
      <c r="GV1211" s="46"/>
      <c r="GW1211" s="46"/>
      <c r="GX1211" s="46"/>
      <c r="GY1211" s="46"/>
      <c r="GZ1211" s="46"/>
      <c r="HA1211" s="46"/>
      <c r="HB1211" s="46"/>
      <c r="HC1211" s="46"/>
      <c r="HD1211" s="46"/>
      <c r="HE1211" s="46"/>
      <c r="HF1211" s="46"/>
      <c r="HG1211" s="46"/>
      <c r="HH1211" s="46"/>
      <c r="HI1211" s="46"/>
      <c r="HJ1211" s="46"/>
      <c r="HK1211" s="46"/>
      <c r="HL1211" s="46"/>
      <c r="HM1211" s="46"/>
      <c r="HN1211" s="46"/>
      <c r="HO1211" s="46"/>
      <c r="HP1211" s="46"/>
      <c r="HQ1211" s="46"/>
      <c r="HR1211" s="46"/>
      <c r="HS1211" s="46"/>
      <c r="HT1211" s="46"/>
      <c r="HU1211" s="46"/>
      <c r="HV1211" s="46"/>
      <c r="HW1211" s="46"/>
      <c r="HX1211" s="46"/>
      <c r="HY1211" s="46"/>
      <c r="HZ1211" s="46"/>
      <c r="IA1211" s="46"/>
      <c r="IB1211" s="46"/>
      <c r="IC1211" s="46"/>
      <c r="ID1211" s="46"/>
      <c r="IE1211" s="46"/>
      <c r="IF1211" s="46"/>
      <c r="IG1211" s="46"/>
      <c r="IH1211" s="46"/>
      <c r="II1211" s="46"/>
      <c r="IJ1211" s="46"/>
      <c r="IK1211" s="46"/>
      <c r="IL1211" s="46"/>
      <c r="IM1211" s="46"/>
      <c r="IN1211" s="46"/>
      <c r="IO1211" s="46"/>
      <c r="IP1211" s="46"/>
      <c r="IQ1211" s="46"/>
      <c r="IR1211" s="46"/>
      <c r="IS1211" s="46"/>
      <c r="IT1211" s="46"/>
      <c r="IU1211" s="46"/>
      <c r="IV1211" s="46"/>
      <c r="IW1211" s="46"/>
      <c r="IX1211" s="46"/>
      <c r="IY1211" s="46"/>
      <c r="IZ1211" s="46"/>
      <c r="JA1211" s="46"/>
      <c r="JB1211" s="46"/>
      <c r="JC1211" s="46"/>
      <c r="JD1211" s="46"/>
      <c r="JE1211" s="46"/>
    </row>
    <row r="1212" spans="1:265" s="7" customFormat="1" ht="15" customHeight="1" thickBot="1" x14ac:dyDescent="0.25">
      <c r="A1212" s="790"/>
      <c r="B1212" s="66" t="s">
        <v>555</v>
      </c>
      <c r="C1212" s="155"/>
      <c r="D1212" s="910" t="s">
        <v>640</v>
      </c>
      <c r="E1212" s="879"/>
      <c r="F1212" s="461"/>
      <c r="G1212" s="462"/>
      <c r="H1212" s="792" t="s">
        <v>539</v>
      </c>
      <c r="I1212" s="792" t="s">
        <v>1017</v>
      </c>
      <c r="J1212" s="1757" t="s">
        <v>1424</v>
      </c>
      <c r="K1212" s="799" t="s">
        <v>1507</v>
      </c>
      <c r="L1212" s="799"/>
      <c r="M1212" s="811"/>
      <c r="N1212" s="811"/>
      <c r="O1212" s="799"/>
      <c r="P1212" s="2159">
        <f t="shared" si="101"/>
        <v>0</v>
      </c>
      <c r="Q1212" s="801"/>
      <c r="R1212" s="802"/>
      <c r="S1212" s="802"/>
      <c r="T1212" s="802"/>
      <c r="U1212" s="802"/>
      <c r="V1212" s="802"/>
      <c r="W1212" s="803">
        <v>6</v>
      </c>
      <c r="X1212" s="79"/>
      <c r="Y1212" s="79"/>
      <c r="Z1212" s="63"/>
      <c r="AA1212" s="46"/>
      <c r="AB1212" s="46"/>
      <c r="AC1212" s="46" t="str">
        <f t="shared" si="105"/>
        <v/>
      </c>
      <c r="AD1212" s="46"/>
      <c r="AE1212" s="46"/>
      <c r="AF1212" s="2111">
        <f t="shared" si="102"/>
        <v>0</v>
      </c>
      <c r="AG1212" s="2111">
        <f t="shared" si="103"/>
        <v>6</v>
      </c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  <c r="BP1212" s="46"/>
      <c r="BQ1212" s="46"/>
      <c r="BR1212" s="46"/>
      <c r="BS1212" s="46"/>
      <c r="BT1212" s="46"/>
      <c r="BU1212" s="46"/>
      <c r="BV1212" s="46"/>
      <c r="BW1212" s="46"/>
      <c r="BX1212" s="46"/>
      <c r="BY1212" s="46"/>
      <c r="BZ1212" s="46"/>
      <c r="CA1212" s="46"/>
      <c r="CB1212" s="46"/>
      <c r="CC1212" s="46"/>
      <c r="CD1212" s="46"/>
      <c r="CE1212" s="46"/>
      <c r="CF1212" s="46"/>
      <c r="CG1212" s="46"/>
      <c r="CH1212" s="46"/>
      <c r="CI1212" s="46"/>
      <c r="CJ1212" s="46"/>
      <c r="CK1212" s="46"/>
      <c r="CL1212" s="46"/>
      <c r="CM1212" s="46"/>
      <c r="CN1212" s="46"/>
      <c r="CO1212" s="46"/>
      <c r="CP1212" s="46"/>
      <c r="CQ1212" s="46"/>
      <c r="CR1212" s="46"/>
      <c r="CS1212" s="46"/>
      <c r="CT1212" s="46"/>
      <c r="CU1212" s="46"/>
      <c r="CV1212" s="46"/>
      <c r="CW1212" s="46"/>
      <c r="CX1212" s="46"/>
      <c r="CY1212" s="46"/>
      <c r="CZ1212" s="46"/>
      <c r="DA1212" s="46"/>
      <c r="DB1212" s="46"/>
      <c r="DC1212" s="46"/>
      <c r="DD1212" s="46"/>
      <c r="DE1212" s="46"/>
      <c r="DF1212" s="46"/>
      <c r="DG1212" s="46"/>
      <c r="DH1212" s="46"/>
      <c r="DI1212" s="46"/>
      <c r="DJ1212" s="46"/>
      <c r="DK1212" s="46"/>
      <c r="DL1212" s="46"/>
      <c r="DM1212" s="46"/>
      <c r="DN1212" s="46"/>
      <c r="DO1212" s="46"/>
      <c r="DP1212" s="46"/>
      <c r="DQ1212" s="46"/>
      <c r="DR1212" s="46"/>
      <c r="DS1212" s="46"/>
      <c r="DT1212" s="46"/>
      <c r="DU1212" s="46"/>
      <c r="DV1212" s="46"/>
      <c r="DW1212" s="46"/>
      <c r="DX1212" s="46"/>
      <c r="DY1212" s="46"/>
      <c r="DZ1212" s="46"/>
      <c r="EA1212" s="46"/>
      <c r="EB1212" s="46"/>
      <c r="EC1212" s="46"/>
      <c r="ED1212" s="46"/>
      <c r="EE1212" s="46"/>
      <c r="EF1212" s="46"/>
      <c r="EG1212" s="46"/>
      <c r="EH1212" s="46"/>
      <c r="EI1212" s="46"/>
      <c r="EJ1212" s="46"/>
      <c r="EK1212" s="46"/>
      <c r="EL1212" s="46"/>
      <c r="EM1212" s="46"/>
      <c r="EN1212" s="46"/>
      <c r="EO1212" s="46"/>
      <c r="EP1212" s="46"/>
      <c r="EQ1212" s="46"/>
      <c r="ER1212" s="46"/>
      <c r="ES1212" s="46"/>
      <c r="ET1212" s="46"/>
      <c r="EU1212" s="46"/>
      <c r="EV1212" s="46"/>
      <c r="EW1212" s="46"/>
      <c r="EX1212" s="46"/>
      <c r="EY1212" s="46"/>
      <c r="EZ1212" s="46"/>
      <c r="FA1212" s="46"/>
      <c r="FB1212" s="46"/>
      <c r="FC1212" s="46"/>
      <c r="FD1212" s="46"/>
      <c r="FE1212" s="46"/>
      <c r="FF1212" s="46"/>
      <c r="FG1212" s="46"/>
      <c r="FH1212" s="46"/>
      <c r="FI1212" s="46"/>
      <c r="FJ1212" s="46"/>
      <c r="FK1212" s="46"/>
      <c r="FL1212" s="46"/>
      <c r="FM1212" s="46"/>
      <c r="FN1212" s="46"/>
      <c r="FO1212" s="46"/>
      <c r="FP1212" s="46"/>
      <c r="FQ1212" s="46"/>
      <c r="FR1212" s="46"/>
      <c r="FS1212" s="46"/>
      <c r="FT1212" s="46"/>
      <c r="FU1212" s="46"/>
      <c r="FV1212" s="46"/>
      <c r="FW1212" s="46"/>
      <c r="FX1212" s="46"/>
      <c r="FY1212" s="46"/>
      <c r="FZ1212" s="46"/>
      <c r="GA1212" s="46"/>
      <c r="GB1212" s="46"/>
      <c r="GC1212" s="46"/>
      <c r="GD1212" s="46"/>
      <c r="GE1212" s="46"/>
      <c r="GF1212" s="46"/>
      <c r="GG1212" s="46"/>
      <c r="GH1212" s="46"/>
      <c r="GI1212" s="46"/>
      <c r="GJ1212" s="46"/>
      <c r="GK1212" s="46"/>
      <c r="GL1212" s="46"/>
      <c r="GM1212" s="46"/>
      <c r="GN1212" s="46"/>
      <c r="GO1212" s="46"/>
      <c r="GP1212" s="46"/>
      <c r="GQ1212" s="46"/>
      <c r="GR1212" s="46"/>
      <c r="GS1212" s="46"/>
      <c r="GT1212" s="46"/>
      <c r="GU1212" s="46"/>
      <c r="GV1212" s="46"/>
      <c r="GW1212" s="46"/>
      <c r="GX1212" s="46"/>
      <c r="GY1212" s="46"/>
      <c r="GZ1212" s="46"/>
      <c r="HA1212" s="46"/>
      <c r="HB1212" s="46"/>
      <c r="HC1212" s="46"/>
      <c r="HD1212" s="46"/>
      <c r="HE1212" s="46"/>
      <c r="HF1212" s="46"/>
      <c r="HG1212" s="46"/>
      <c r="HH1212" s="46"/>
      <c r="HI1212" s="46"/>
      <c r="HJ1212" s="46"/>
      <c r="HK1212" s="46"/>
      <c r="HL1212" s="46"/>
      <c r="HM1212" s="46"/>
      <c r="HN1212" s="46"/>
      <c r="HO1212" s="46"/>
      <c r="HP1212" s="46"/>
      <c r="HQ1212" s="46"/>
      <c r="HR1212" s="46"/>
      <c r="HS1212" s="46"/>
      <c r="HT1212" s="46"/>
      <c r="HU1212" s="46"/>
      <c r="HV1212" s="46"/>
      <c r="HW1212" s="46"/>
      <c r="HX1212" s="46"/>
      <c r="HY1212" s="46"/>
      <c r="HZ1212" s="46"/>
      <c r="IA1212" s="46"/>
      <c r="IB1212" s="46"/>
      <c r="IC1212" s="46"/>
      <c r="ID1212" s="46"/>
      <c r="IE1212" s="46"/>
      <c r="IF1212" s="46"/>
      <c r="IG1212" s="46"/>
      <c r="IH1212" s="46"/>
      <c r="II1212" s="46"/>
      <c r="IJ1212" s="46"/>
      <c r="IK1212" s="46"/>
      <c r="IL1212" s="46"/>
      <c r="IM1212" s="46"/>
      <c r="IN1212" s="46"/>
      <c r="IO1212" s="46"/>
      <c r="IP1212" s="46"/>
      <c r="IQ1212" s="46"/>
      <c r="IR1212" s="46"/>
      <c r="IS1212" s="46"/>
      <c r="IT1212" s="46"/>
      <c r="IU1212" s="46"/>
      <c r="IV1212" s="46"/>
      <c r="IW1212" s="46"/>
      <c r="IX1212" s="46"/>
      <c r="IY1212" s="46"/>
      <c r="IZ1212" s="46"/>
      <c r="JA1212" s="46"/>
      <c r="JB1212" s="46"/>
      <c r="JC1212" s="46"/>
      <c r="JD1212" s="46"/>
      <c r="JE1212" s="46"/>
    </row>
    <row r="1213" spans="1:265" s="7" customFormat="1" ht="15" customHeight="1" thickBot="1" x14ac:dyDescent="0.25">
      <c r="A1213" s="790"/>
      <c r="B1213" s="66" t="s">
        <v>555</v>
      </c>
      <c r="C1213" s="155"/>
      <c r="D1213" s="910" t="s">
        <v>640</v>
      </c>
      <c r="E1213" s="879"/>
      <c r="F1213" s="461"/>
      <c r="G1213" s="462"/>
      <c r="H1213" s="792" t="s">
        <v>539</v>
      </c>
      <c r="I1213" s="792" t="s">
        <v>1017</v>
      </c>
      <c r="J1213" s="1768" t="s">
        <v>1424</v>
      </c>
      <c r="K1213" s="799" t="s">
        <v>1644</v>
      </c>
      <c r="L1213" s="799"/>
      <c r="M1213" s="811"/>
      <c r="N1213" s="811"/>
      <c r="O1213" s="799"/>
      <c r="P1213" s="2159">
        <f t="shared" si="101"/>
        <v>0</v>
      </c>
      <c r="Q1213" s="801"/>
      <c r="R1213" s="802"/>
      <c r="S1213" s="802">
        <v>5</v>
      </c>
      <c r="T1213" s="802"/>
      <c r="U1213" s="802"/>
      <c r="V1213" s="802"/>
      <c r="W1213" s="803"/>
      <c r="X1213" s="79"/>
      <c r="Y1213" s="79"/>
      <c r="Z1213" s="63"/>
      <c r="AA1213" s="46"/>
      <c r="AB1213" s="46"/>
      <c r="AC1213" s="46" t="str">
        <f t="shared" si="105"/>
        <v/>
      </c>
      <c r="AD1213" s="46"/>
      <c r="AE1213" s="46"/>
      <c r="AF1213" s="2111">
        <f t="shared" si="102"/>
        <v>0</v>
      </c>
      <c r="AG1213" s="2111">
        <f t="shared" si="103"/>
        <v>5</v>
      </c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  <c r="BP1213" s="46"/>
      <c r="BQ1213" s="46"/>
      <c r="BR1213" s="46"/>
      <c r="BS1213" s="46"/>
      <c r="BT1213" s="46"/>
      <c r="BU1213" s="46"/>
      <c r="BV1213" s="46"/>
      <c r="BW1213" s="46"/>
      <c r="BX1213" s="46"/>
      <c r="BY1213" s="46"/>
      <c r="BZ1213" s="46"/>
      <c r="CA1213" s="46"/>
      <c r="CB1213" s="46"/>
      <c r="CC1213" s="46"/>
      <c r="CD1213" s="46"/>
      <c r="CE1213" s="46"/>
      <c r="CF1213" s="46"/>
      <c r="CG1213" s="46"/>
      <c r="CH1213" s="46"/>
      <c r="CI1213" s="46"/>
      <c r="CJ1213" s="46"/>
      <c r="CK1213" s="46"/>
      <c r="CL1213" s="46"/>
      <c r="CM1213" s="46"/>
      <c r="CN1213" s="46"/>
      <c r="CO1213" s="46"/>
      <c r="CP1213" s="46"/>
      <c r="CQ1213" s="46"/>
      <c r="CR1213" s="46"/>
      <c r="CS1213" s="46"/>
      <c r="CT1213" s="46"/>
      <c r="CU1213" s="46"/>
      <c r="CV1213" s="46"/>
      <c r="CW1213" s="46"/>
      <c r="CX1213" s="46"/>
      <c r="CY1213" s="46"/>
      <c r="CZ1213" s="46"/>
      <c r="DA1213" s="46"/>
      <c r="DB1213" s="46"/>
      <c r="DC1213" s="46"/>
      <c r="DD1213" s="46"/>
      <c r="DE1213" s="46"/>
      <c r="DF1213" s="46"/>
      <c r="DG1213" s="46"/>
      <c r="DH1213" s="46"/>
      <c r="DI1213" s="46"/>
      <c r="DJ1213" s="46"/>
      <c r="DK1213" s="46"/>
      <c r="DL1213" s="46"/>
      <c r="DM1213" s="46"/>
      <c r="DN1213" s="46"/>
      <c r="DO1213" s="46"/>
      <c r="DP1213" s="46"/>
      <c r="DQ1213" s="46"/>
      <c r="DR1213" s="46"/>
      <c r="DS1213" s="46"/>
      <c r="DT1213" s="46"/>
      <c r="DU1213" s="46"/>
      <c r="DV1213" s="46"/>
      <c r="DW1213" s="46"/>
      <c r="DX1213" s="46"/>
      <c r="DY1213" s="46"/>
      <c r="DZ1213" s="46"/>
      <c r="EA1213" s="46"/>
      <c r="EB1213" s="46"/>
      <c r="EC1213" s="46"/>
      <c r="ED1213" s="46"/>
      <c r="EE1213" s="46"/>
      <c r="EF1213" s="46"/>
      <c r="EG1213" s="46"/>
      <c r="EH1213" s="46"/>
      <c r="EI1213" s="46"/>
      <c r="EJ1213" s="46"/>
      <c r="EK1213" s="46"/>
      <c r="EL1213" s="46"/>
      <c r="EM1213" s="46"/>
      <c r="EN1213" s="46"/>
      <c r="EO1213" s="46"/>
      <c r="EP1213" s="46"/>
      <c r="EQ1213" s="46"/>
      <c r="ER1213" s="46"/>
      <c r="ES1213" s="46"/>
      <c r="ET1213" s="46"/>
      <c r="EU1213" s="46"/>
      <c r="EV1213" s="46"/>
      <c r="EW1213" s="46"/>
      <c r="EX1213" s="46"/>
      <c r="EY1213" s="46"/>
      <c r="EZ1213" s="46"/>
      <c r="FA1213" s="46"/>
      <c r="FB1213" s="46"/>
      <c r="FC1213" s="46"/>
      <c r="FD1213" s="46"/>
      <c r="FE1213" s="46"/>
      <c r="FF1213" s="46"/>
      <c r="FG1213" s="46"/>
      <c r="FH1213" s="46"/>
      <c r="FI1213" s="46"/>
      <c r="FJ1213" s="46"/>
      <c r="FK1213" s="46"/>
      <c r="FL1213" s="46"/>
      <c r="FM1213" s="46"/>
      <c r="FN1213" s="46"/>
      <c r="FO1213" s="46"/>
      <c r="FP1213" s="46"/>
      <c r="FQ1213" s="46"/>
      <c r="FR1213" s="46"/>
      <c r="FS1213" s="46"/>
      <c r="FT1213" s="46"/>
      <c r="FU1213" s="46"/>
      <c r="FV1213" s="46"/>
      <c r="FW1213" s="46"/>
      <c r="FX1213" s="46"/>
      <c r="FY1213" s="46"/>
      <c r="FZ1213" s="46"/>
      <c r="GA1213" s="46"/>
      <c r="GB1213" s="46"/>
      <c r="GC1213" s="46"/>
      <c r="GD1213" s="46"/>
      <c r="GE1213" s="46"/>
      <c r="GF1213" s="46"/>
      <c r="GG1213" s="46"/>
      <c r="GH1213" s="46"/>
      <c r="GI1213" s="46"/>
      <c r="GJ1213" s="46"/>
      <c r="GK1213" s="46"/>
      <c r="GL1213" s="46"/>
      <c r="GM1213" s="46"/>
      <c r="GN1213" s="46"/>
      <c r="GO1213" s="46"/>
      <c r="GP1213" s="46"/>
      <c r="GQ1213" s="46"/>
      <c r="GR1213" s="46"/>
      <c r="GS1213" s="46"/>
      <c r="GT1213" s="46"/>
      <c r="GU1213" s="46"/>
      <c r="GV1213" s="46"/>
      <c r="GW1213" s="46"/>
      <c r="GX1213" s="46"/>
      <c r="GY1213" s="46"/>
      <c r="GZ1213" s="46"/>
      <c r="HA1213" s="46"/>
      <c r="HB1213" s="46"/>
      <c r="HC1213" s="46"/>
      <c r="HD1213" s="46"/>
      <c r="HE1213" s="46"/>
      <c r="HF1213" s="46"/>
      <c r="HG1213" s="46"/>
      <c r="HH1213" s="46"/>
      <c r="HI1213" s="46"/>
      <c r="HJ1213" s="46"/>
      <c r="HK1213" s="46"/>
      <c r="HL1213" s="46"/>
      <c r="HM1213" s="46"/>
      <c r="HN1213" s="46"/>
      <c r="HO1213" s="46"/>
      <c r="HP1213" s="46"/>
      <c r="HQ1213" s="46"/>
      <c r="HR1213" s="46"/>
      <c r="HS1213" s="46"/>
      <c r="HT1213" s="46"/>
      <c r="HU1213" s="46"/>
      <c r="HV1213" s="46"/>
      <c r="HW1213" s="46"/>
      <c r="HX1213" s="46"/>
      <c r="HY1213" s="46"/>
      <c r="HZ1213" s="46"/>
      <c r="IA1213" s="46"/>
      <c r="IB1213" s="46"/>
      <c r="IC1213" s="46"/>
      <c r="ID1213" s="46"/>
      <c r="IE1213" s="46"/>
      <c r="IF1213" s="46"/>
      <c r="IG1213" s="46"/>
      <c r="IH1213" s="46"/>
      <c r="II1213" s="46"/>
      <c r="IJ1213" s="46"/>
      <c r="IK1213" s="46"/>
      <c r="IL1213" s="46"/>
      <c r="IM1213" s="46"/>
      <c r="IN1213" s="46"/>
      <c r="IO1213" s="46"/>
      <c r="IP1213" s="46"/>
      <c r="IQ1213" s="46"/>
      <c r="IR1213" s="46"/>
      <c r="IS1213" s="46"/>
      <c r="IT1213" s="46"/>
      <c r="IU1213" s="46"/>
      <c r="IV1213" s="46"/>
      <c r="IW1213" s="46"/>
      <c r="IX1213" s="46"/>
      <c r="IY1213" s="46"/>
      <c r="IZ1213" s="46"/>
      <c r="JA1213" s="46"/>
      <c r="JB1213" s="46"/>
      <c r="JC1213" s="46"/>
      <c r="JD1213" s="46"/>
      <c r="JE1213" s="46"/>
    </row>
    <row r="1214" spans="1:265" s="7" customFormat="1" ht="15" customHeight="1" thickBot="1" x14ac:dyDescent="0.25">
      <c r="A1214" s="790"/>
      <c r="B1214" s="66" t="s">
        <v>555</v>
      </c>
      <c r="C1214" s="155"/>
      <c r="D1214" s="911" t="s">
        <v>640</v>
      </c>
      <c r="E1214" s="879"/>
      <c r="F1214" s="461"/>
      <c r="G1214" s="462"/>
      <c r="H1214" s="794" t="s">
        <v>539</v>
      </c>
      <c r="I1214" s="794" t="s">
        <v>1017</v>
      </c>
      <c r="J1214" s="1770" t="s">
        <v>1424</v>
      </c>
      <c r="K1214" s="742" t="s">
        <v>1508</v>
      </c>
      <c r="L1214" s="800"/>
      <c r="M1214" s="812"/>
      <c r="N1214" s="812"/>
      <c r="O1214" s="800"/>
      <c r="P1214" s="2159">
        <f t="shared" si="101"/>
        <v>0</v>
      </c>
      <c r="Q1214" s="807"/>
      <c r="R1214" s="808"/>
      <c r="S1214" s="808"/>
      <c r="T1214" s="808"/>
      <c r="U1214" s="808"/>
      <c r="V1214" s="808"/>
      <c r="W1214" s="809">
        <v>3</v>
      </c>
      <c r="X1214" s="109">
        <f>SUM(Q1202:W1214)</f>
        <v>40</v>
      </c>
      <c r="Y1214" s="109">
        <f>X1214</f>
        <v>40</v>
      </c>
      <c r="Z1214" s="63"/>
      <c r="AA1214" s="46"/>
      <c r="AB1214" s="46"/>
      <c r="AC1214" s="46" t="str">
        <f t="shared" si="105"/>
        <v/>
      </c>
      <c r="AD1214" s="46"/>
      <c r="AE1214" s="46"/>
      <c r="AF1214" s="2111">
        <f t="shared" si="102"/>
        <v>0</v>
      </c>
      <c r="AG1214" s="2111">
        <f t="shared" si="103"/>
        <v>3</v>
      </c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6"/>
      <c r="CG1214" s="46"/>
      <c r="CH1214" s="46"/>
      <c r="CI1214" s="46"/>
      <c r="CJ1214" s="46"/>
      <c r="CK1214" s="46"/>
      <c r="CL1214" s="46"/>
      <c r="CM1214" s="46"/>
      <c r="CN1214" s="46"/>
      <c r="CO1214" s="46"/>
      <c r="CP1214" s="46"/>
      <c r="CQ1214" s="46"/>
      <c r="CR1214" s="46"/>
      <c r="CS1214" s="46"/>
      <c r="CT1214" s="46"/>
      <c r="CU1214" s="46"/>
      <c r="CV1214" s="46"/>
      <c r="CW1214" s="46"/>
      <c r="CX1214" s="46"/>
      <c r="CY1214" s="46"/>
      <c r="CZ1214" s="46"/>
      <c r="DA1214" s="46"/>
      <c r="DB1214" s="46"/>
      <c r="DC1214" s="46"/>
      <c r="DD1214" s="46"/>
      <c r="DE1214" s="46"/>
      <c r="DF1214" s="46"/>
      <c r="DG1214" s="46"/>
      <c r="DH1214" s="46"/>
      <c r="DI1214" s="46"/>
      <c r="DJ1214" s="46"/>
      <c r="DK1214" s="46"/>
      <c r="DL1214" s="46"/>
      <c r="DM1214" s="46"/>
      <c r="DN1214" s="46"/>
      <c r="DO1214" s="46"/>
      <c r="DP1214" s="46"/>
      <c r="DQ1214" s="46"/>
      <c r="DR1214" s="46"/>
      <c r="DS1214" s="46"/>
      <c r="DT1214" s="46"/>
      <c r="DU1214" s="46"/>
      <c r="DV1214" s="46"/>
      <c r="DW1214" s="46"/>
      <c r="DX1214" s="46"/>
      <c r="DY1214" s="46"/>
      <c r="DZ1214" s="46"/>
      <c r="EA1214" s="46"/>
      <c r="EB1214" s="46"/>
      <c r="EC1214" s="46"/>
      <c r="ED1214" s="46"/>
      <c r="EE1214" s="46"/>
      <c r="EF1214" s="46"/>
      <c r="EG1214" s="46"/>
      <c r="EH1214" s="46"/>
      <c r="EI1214" s="46"/>
      <c r="EJ1214" s="46"/>
      <c r="EK1214" s="46"/>
      <c r="EL1214" s="46"/>
      <c r="EM1214" s="46"/>
      <c r="EN1214" s="46"/>
      <c r="EO1214" s="46"/>
      <c r="EP1214" s="46"/>
      <c r="EQ1214" s="46"/>
      <c r="ER1214" s="46"/>
      <c r="ES1214" s="46"/>
      <c r="ET1214" s="46"/>
      <c r="EU1214" s="46"/>
      <c r="EV1214" s="46"/>
      <c r="EW1214" s="46"/>
      <c r="EX1214" s="46"/>
      <c r="EY1214" s="46"/>
      <c r="EZ1214" s="46"/>
      <c r="FA1214" s="46"/>
      <c r="FB1214" s="46"/>
      <c r="FC1214" s="46"/>
      <c r="FD1214" s="46"/>
      <c r="FE1214" s="46"/>
      <c r="FF1214" s="46"/>
      <c r="FG1214" s="46"/>
      <c r="FH1214" s="46"/>
      <c r="FI1214" s="46"/>
      <c r="FJ1214" s="46"/>
      <c r="FK1214" s="46"/>
      <c r="FL1214" s="46"/>
      <c r="FM1214" s="46"/>
      <c r="FN1214" s="46"/>
      <c r="FO1214" s="46"/>
      <c r="FP1214" s="46"/>
      <c r="FQ1214" s="46"/>
      <c r="FR1214" s="46"/>
      <c r="FS1214" s="46"/>
      <c r="FT1214" s="46"/>
      <c r="FU1214" s="46"/>
      <c r="FV1214" s="46"/>
      <c r="FW1214" s="46"/>
      <c r="FX1214" s="46"/>
      <c r="FY1214" s="46"/>
      <c r="FZ1214" s="46"/>
      <c r="GA1214" s="46"/>
      <c r="GB1214" s="46"/>
      <c r="GC1214" s="46"/>
      <c r="GD1214" s="46"/>
      <c r="GE1214" s="46"/>
      <c r="GF1214" s="46"/>
      <c r="GG1214" s="46"/>
      <c r="GH1214" s="46"/>
      <c r="GI1214" s="46"/>
      <c r="GJ1214" s="46"/>
      <c r="GK1214" s="46"/>
      <c r="GL1214" s="46"/>
      <c r="GM1214" s="46"/>
      <c r="GN1214" s="46"/>
      <c r="GO1214" s="46"/>
      <c r="GP1214" s="46"/>
      <c r="GQ1214" s="46"/>
      <c r="GR1214" s="46"/>
      <c r="GS1214" s="46"/>
      <c r="GT1214" s="46"/>
      <c r="GU1214" s="46"/>
      <c r="GV1214" s="46"/>
      <c r="GW1214" s="46"/>
      <c r="GX1214" s="46"/>
      <c r="GY1214" s="46"/>
      <c r="GZ1214" s="46"/>
      <c r="HA1214" s="46"/>
      <c r="HB1214" s="46"/>
      <c r="HC1214" s="46"/>
      <c r="HD1214" s="46"/>
      <c r="HE1214" s="46"/>
      <c r="HF1214" s="46"/>
      <c r="HG1214" s="46"/>
      <c r="HH1214" s="46"/>
      <c r="HI1214" s="46"/>
      <c r="HJ1214" s="46"/>
      <c r="HK1214" s="46"/>
      <c r="HL1214" s="46"/>
      <c r="HM1214" s="46"/>
      <c r="HN1214" s="46"/>
      <c r="HO1214" s="46"/>
      <c r="HP1214" s="46"/>
      <c r="HQ1214" s="46"/>
      <c r="HR1214" s="46"/>
      <c r="HS1214" s="46"/>
      <c r="HT1214" s="46"/>
      <c r="HU1214" s="46"/>
      <c r="HV1214" s="46"/>
      <c r="HW1214" s="46"/>
      <c r="HX1214" s="46"/>
      <c r="HY1214" s="46"/>
      <c r="HZ1214" s="46"/>
      <c r="IA1214" s="46"/>
      <c r="IB1214" s="46"/>
      <c r="IC1214" s="46"/>
      <c r="ID1214" s="46"/>
      <c r="IE1214" s="46"/>
      <c r="IF1214" s="46"/>
      <c r="IG1214" s="46"/>
      <c r="IH1214" s="46"/>
      <c r="II1214" s="46"/>
      <c r="IJ1214" s="46"/>
      <c r="IK1214" s="46"/>
      <c r="IL1214" s="46"/>
      <c r="IM1214" s="46"/>
      <c r="IN1214" s="46"/>
      <c r="IO1214" s="46"/>
      <c r="IP1214" s="46"/>
      <c r="IQ1214" s="46"/>
      <c r="IR1214" s="46"/>
      <c r="IS1214" s="46"/>
      <c r="IT1214" s="46"/>
      <c r="IU1214" s="46"/>
      <c r="IV1214" s="46"/>
      <c r="IW1214" s="46"/>
      <c r="IX1214" s="46"/>
      <c r="IY1214" s="46"/>
      <c r="IZ1214" s="46"/>
      <c r="JA1214" s="46"/>
      <c r="JB1214" s="46"/>
      <c r="JC1214" s="46"/>
      <c r="JD1214" s="46"/>
      <c r="JE1214" s="46"/>
    </row>
    <row r="1215" spans="1:265" s="7" customFormat="1" ht="15" customHeight="1" thickBot="1" x14ac:dyDescent="0.25">
      <c r="A1215" s="273">
        <f>+A1202+1</f>
        <v>130</v>
      </c>
      <c r="B1215" s="635" t="s">
        <v>254</v>
      </c>
      <c r="C1215" s="68" t="s">
        <v>35</v>
      </c>
      <c r="D1215" s="860" t="s">
        <v>255</v>
      </c>
      <c r="E1215" s="883" t="s">
        <v>86</v>
      </c>
      <c r="F1215" s="463" t="s">
        <v>256</v>
      </c>
      <c r="G1215" s="464" t="s">
        <v>156</v>
      </c>
      <c r="H1215" s="177" t="s">
        <v>23</v>
      </c>
      <c r="I1215" s="177" t="s">
        <v>108</v>
      </c>
      <c r="J1215" s="177"/>
      <c r="K1215" s="211" t="s">
        <v>257</v>
      </c>
      <c r="L1215" s="211" t="s">
        <v>97</v>
      </c>
      <c r="M1215" s="514" t="s">
        <v>391</v>
      </c>
      <c r="N1215" s="514" t="s">
        <v>24</v>
      </c>
      <c r="O1215" s="211" t="s">
        <v>348</v>
      </c>
      <c r="P1215" s="2159">
        <f t="shared" si="101"/>
        <v>4</v>
      </c>
      <c r="Q1215" s="277">
        <v>4</v>
      </c>
      <c r="R1215" s="278"/>
      <c r="S1215" s="278"/>
      <c r="T1215" s="278"/>
      <c r="U1215" s="278"/>
      <c r="V1215" s="278"/>
      <c r="W1215" s="279"/>
      <c r="X1215" s="71"/>
      <c r="Y1215" s="71"/>
      <c r="Z1215" s="63" t="str">
        <f>C1215</f>
        <v>TC</v>
      </c>
      <c r="AA1215" s="46" t="s">
        <v>873</v>
      </c>
      <c r="AB1215" s="46" t="s">
        <v>881</v>
      </c>
      <c r="AC1215" s="46">
        <f t="shared" si="105"/>
        <v>16</v>
      </c>
      <c r="AD1215" s="46"/>
      <c r="AE1215" s="46"/>
      <c r="AF1215" s="2111">
        <f t="shared" si="102"/>
        <v>4</v>
      </c>
      <c r="AG1215" s="2111">
        <f t="shared" si="103"/>
        <v>0</v>
      </c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  <c r="BP1215" s="46"/>
      <c r="BQ1215" s="46"/>
      <c r="BR1215" s="46"/>
      <c r="BS1215" s="46"/>
      <c r="BT1215" s="46"/>
      <c r="BU1215" s="46"/>
      <c r="BV1215" s="46"/>
      <c r="BW1215" s="46"/>
      <c r="BX1215" s="46"/>
      <c r="BY1215" s="46"/>
      <c r="BZ1215" s="46"/>
      <c r="CA1215" s="46"/>
      <c r="CB1215" s="46"/>
      <c r="CC1215" s="46"/>
      <c r="CD1215" s="46"/>
      <c r="CE1215" s="46"/>
      <c r="CF1215" s="46"/>
      <c r="CG1215" s="46"/>
      <c r="CH1215" s="46"/>
      <c r="CI1215" s="46"/>
      <c r="CJ1215" s="46"/>
      <c r="CK1215" s="46"/>
      <c r="CL1215" s="46"/>
      <c r="CM1215" s="46"/>
      <c r="CN1215" s="46"/>
      <c r="CO1215" s="46"/>
      <c r="CP1215" s="46"/>
      <c r="CQ1215" s="46"/>
      <c r="CR1215" s="46"/>
      <c r="CS1215" s="46"/>
      <c r="CT1215" s="46"/>
      <c r="CU1215" s="46"/>
      <c r="CV1215" s="46"/>
      <c r="CW1215" s="46"/>
      <c r="CX1215" s="46"/>
      <c r="CY1215" s="46"/>
      <c r="CZ1215" s="46"/>
      <c r="DA1215" s="46"/>
      <c r="DB1215" s="46"/>
      <c r="DC1215" s="46"/>
      <c r="DD1215" s="46"/>
      <c r="DE1215" s="46"/>
      <c r="DF1215" s="46"/>
      <c r="DG1215" s="46"/>
      <c r="DH1215" s="46"/>
      <c r="DI1215" s="46"/>
      <c r="DJ1215" s="46"/>
      <c r="DK1215" s="46"/>
      <c r="DL1215" s="46"/>
      <c r="DM1215" s="46"/>
      <c r="DN1215" s="46"/>
      <c r="DO1215" s="46"/>
      <c r="DP1215" s="46"/>
      <c r="DQ1215" s="46"/>
      <c r="DR1215" s="46"/>
      <c r="DS1215" s="46"/>
      <c r="DT1215" s="46"/>
      <c r="DU1215" s="46"/>
      <c r="DV1215" s="46"/>
      <c r="DW1215" s="46"/>
      <c r="DX1215" s="46"/>
      <c r="DY1215" s="46"/>
      <c r="DZ1215" s="46"/>
      <c r="EA1215" s="46"/>
      <c r="EB1215" s="46"/>
      <c r="EC1215" s="46"/>
      <c r="ED1215" s="46"/>
      <c r="EE1215" s="46"/>
      <c r="EF1215" s="46"/>
      <c r="EG1215" s="46"/>
      <c r="EH1215" s="46"/>
      <c r="EI1215" s="46"/>
      <c r="EJ1215" s="46"/>
      <c r="EK1215" s="46"/>
      <c r="EL1215" s="46"/>
      <c r="EM1215" s="46"/>
      <c r="EN1215" s="46"/>
      <c r="EO1215" s="46"/>
      <c r="EP1215" s="46"/>
      <c r="EQ1215" s="46"/>
      <c r="ER1215" s="46"/>
      <c r="ES1215" s="46"/>
      <c r="ET1215" s="46"/>
      <c r="EU1215" s="46"/>
      <c r="EV1215" s="46"/>
      <c r="EW1215" s="46"/>
      <c r="EX1215" s="46"/>
      <c r="EY1215" s="46"/>
      <c r="EZ1215" s="46"/>
      <c r="FA1215" s="46"/>
      <c r="FB1215" s="46"/>
      <c r="FC1215" s="46"/>
      <c r="FD1215" s="46"/>
      <c r="FE1215" s="46"/>
      <c r="FF1215" s="46"/>
      <c r="FG1215" s="46"/>
      <c r="FH1215" s="46"/>
      <c r="FI1215" s="46"/>
      <c r="FJ1215" s="46"/>
      <c r="FK1215" s="46"/>
      <c r="FL1215" s="46"/>
      <c r="FM1215" s="46"/>
      <c r="FN1215" s="46"/>
      <c r="FO1215" s="46"/>
      <c r="FP1215" s="46"/>
      <c r="FQ1215" s="46"/>
      <c r="FR1215" s="46"/>
      <c r="FS1215" s="46"/>
      <c r="FT1215" s="46"/>
      <c r="FU1215" s="46"/>
      <c r="FV1215" s="46"/>
      <c r="FW1215" s="46"/>
      <c r="FX1215" s="46"/>
      <c r="FY1215" s="46"/>
      <c r="FZ1215" s="46"/>
      <c r="GA1215" s="46"/>
      <c r="GB1215" s="46"/>
      <c r="GC1215" s="46"/>
      <c r="GD1215" s="46"/>
      <c r="GE1215" s="46"/>
      <c r="GF1215" s="46"/>
      <c r="GG1215" s="46"/>
      <c r="GH1215" s="46"/>
      <c r="GI1215" s="46"/>
      <c r="GJ1215" s="46"/>
      <c r="GK1215" s="46"/>
      <c r="GL1215" s="46"/>
      <c r="GM1215" s="46"/>
      <c r="GN1215" s="46"/>
      <c r="GO1215" s="46"/>
      <c r="GP1215" s="46"/>
      <c r="GQ1215" s="46"/>
      <c r="GR1215" s="46"/>
      <c r="GS1215" s="46"/>
      <c r="GT1215" s="46"/>
      <c r="GU1215" s="46"/>
      <c r="GV1215" s="46"/>
      <c r="GW1215" s="46"/>
      <c r="GX1215" s="46"/>
      <c r="GY1215" s="46"/>
      <c r="GZ1215" s="46"/>
      <c r="HA1215" s="46"/>
      <c r="HB1215" s="46"/>
      <c r="HC1215" s="46"/>
      <c r="HD1215" s="46"/>
      <c r="HE1215" s="46"/>
      <c r="HF1215" s="46"/>
      <c r="HG1215" s="46"/>
      <c r="HH1215" s="46"/>
      <c r="HI1215" s="46"/>
      <c r="HJ1215" s="46"/>
      <c r="HK1215" s="46"/>
      <c r="HL1215" s="46"/>
      <c r="HM1215" s="46"/>
      <c r="HN1215" s="46"/>
      <c r="HO1215" s="46"/>
      <c r="HP1215" s="46"/>
      <c r="HQ1215" s="46"/>
      <c r="HR1215" s="46"/>
      <c r="HS1215" s="46"/>
      <c r="HT1215" s="46"/>
      <c r="HU1215" s="46"/>
      <c r="HV1215" s="46"/>
      <c r="HW1215" s="46"/>
      <c r="HX1215" s="46"/>
      <c r="HY1215" s="46"/>
      <c r="HZ1215" s="46"/>
      <c r="IA1215" s="46"/>
      <c r="IB1215" s="46"/>
      <c r="IC1215" s="46"/>
      <c r="ID1215" s="46"/>
      <c r="IE1215" s="46"/>
      <c r="IF1215" s="46"/>
      <c r="IG1215" s="46"/>
      <c r="IH1215" s="46"/>
      <c r="II1215" s="46"/>
      <c r="IJ1215" s="46"/>
      <c r="IK1215" s="46"/>
      <c r="IL1215" s="46"/>
      <c r="IM1215" s="46"/>
      <c r="IN1215" s="46"/>
      <c r="IO1215" s="46"/>
      <c r="IP1215" s="46"/>
      <c r="IQ1215" s="46"/>
      <c r="IR1215" s="46"/>
      <c r="IS1215" s="46"/>
      <c r="IT1215" s="46"/>
      <c r="IU1215" s="46"/>
      <c r="IV1215" s="46"/>
      <c r="IW1215" s="46"/>
      <c r="IX1215" s="46"/>
      <c r="IY1215" s="46"/>
      <c r="IZ1215" s="46"/>
      <c r="JA1215" s="46"/>
      <c r="JB1215" s="46"/>
      <c r="JC1215" s="46"/>
      <c r="JD1215" s="46"/>
      <c r="JE1215" s="46"/>
    </row>
    <row r="1216" spans="1:265" s="7" customFormat="1" ht="15" customHeight="1" thickBot="1" x14ac:dyDescent="0.25">
      <c r="A1216" s="790"/>
      <c r="B1216" s="112" t="s">
        <v>254</v>
      </c>
      <c r="C1216" s="74"/>
      <c r="D1216" s="862" t="s">
        <v>255</v>
      </c>
      <c r="E1216" s="885"/>
      <c r="F1216" s="465"/>
      <c r="G1216" s="466"/>
      <c r="H1216" s="178" t="s">
        <v>23</v>
      </c>
      <c r="I1216" s="178" t="s">
        <v>108</v>
      </c>
      <c r="J1216" s="178"/>
      <c r="K1216" s="212" t="s">
        <v>322</v>
      </c>
      <c r="L1216" s="212" t="s">
        <v>97</v>
      </c>
      <c r="M1216" s="501" t="s">
        <v>397</v>
      </c>
      <c r="N1216" s="501" t="s">
        <v>24</v>
      </c>
      <c r="O1216" s="212" t="s">
        <v>344</v>
      </c>
      <c r="P1216" s="2159">
        <f t="shared" si="101"/>
        <v>3</v>
      </c>
      <c r="Q1216" s="280">
        <v>3</v>
      </c>
      <c r="R1216" s="281"/>
      <c r="S1216" s="281"/>
      <c r="T1216" s="281"/>
      <c r="U1216" s="281"/>
      <c r="V1216" s="281"/>
      <c r="W1216" s="282"/>
      <c r="X1216" s="79"/>
      <c r="Y1216" s="79"/>
      <c r="Z1216" s="63"/>
      <c r="AA1216" s="46"/>
      <c r="AB1216" s="46"/>
      <c r="AC1216" s="46" t="str">
        <f t="shared" ref="AC1216:AC1247" si="106">IF(C1216&lt;&gt;"",SUMIF(D$6:D$1505,D1216,Q$6:R$1505),"")</f>
        <v/>
      </c>
      <c r="AD1216" s="46"/>
      <c r="AE1216" s="46"/>
      <c r="AF1216" s="2111">
        <f t="shared" si="102"/>
        <v>3</v>
      </c>
      <c r="AG1216" s="2111">
        <f t="shared" si="103"/>
        <v>0</v>
      </c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  <c r="BP1216" s="46"/>
      <c r="BQ1216" s="46"/>
      <c r="BR1216" s="46"/>
      <c r="BS1216" s="46"/>
      <c r="BT1216" s="46"/>
      <c r="BU1216" s="46"/>
      <c r="BV1216" s="46"/>
      <c r="BW1216" s="46"/>
      <c r="BX1216" s="46"/>
      <c r="BY1216" s="46"/>
      <c r="BZ1216" s="46"/>
      <c r="CA1216" s="46"/>
      <c r="CB1216" s="46"/>
      <c r="CC1216" s="46"/>
      <c r="CD1216" s="46"/>
      <c r="CE1216" s="46"/>
      <c r="CF1216" s="46"/>
      <c r="CG1216" s="46"/>
      <c r="CH1216" s="46"/>
      <c r="CI1216" s="46"/>
      <c r="CJ1216" s="46"/>
      <c r="CK1216" s="46"/>
      <c r="CL1216" s="46"/>
      <c r="CM1216" s="46"/>
      <c r="CN1216" s="46"/>
      <c r="CO1216" s="46"/>
      <c r="CP1216" s="46"/>
      <c r="CQ1216" s="46"/>
      <c r="CR1216" s="46"/>
      <c r="CS1216" s="46"/>
      <c r="CT1216" s="46"/>
      <c r="CU1216" s="46"/>
      <c r="CV1216" s="46"/>
      <c r="CW1216" s="46"/>
      <c r="CX1216" s="46"/>
      <c r="CY1216" s="46"/>
      <c r="CZ1216" s="46"/>
      <c r="DA1216" s="46"/>
      <c r="DB1216" s="46"/>
      <c r="DC1216" s="46"/>
      <c r="DD1216" s="46"/>
      <c r="DE1216" s="46"/>
      <c r="DF1216" s="46"/>
      <c r="DG1216" s="46"/>
      <c r="DH1216" s="46"/>
      <c r="DI1216" s="46"/>
      <c r="DJ1216" s="46"/>
      <c r="DK1216" s="46"/>
      <c r="DL1216" s="46"/>
      <c r="DM1216" s="46"/>
      <c r="DN1216" s="46"/>
      <c r="DO1216" s="46"/>
      <c r="DP1216" s="46"/>
      <c r="DQ1216" s="46"/>
      <c r="DR1216" s="46"/>
      <c r="DS1216" s="46"/>
      <c r="DT1216" s="46"/>
      <c r="DU1216" s="46"/>
      <c r="DV1216" s="46"/>
      <c r="DW1216" s="46"/>
      <c r="DX1216" s="46"/>
      <c r="DY1216" s="46"/>
      <c r="DZ1216" s="46"/>
      <c r="EA1216" s="46"/>
      <c r="EB1216" s="46"/>
      <c r="EC1216" s="46"/>
      <c r="ED1216" s="46"/>
      <c r="EE1216" s="46"/>
      <c r="EF1216" s="46"/>
      <c r="EG1216" s="46"/>
      <c r="EH1216" s="46"/>
      <c r="EI1216" s="46"/>
      <c r="EJ1216" s="46"/>
      <c r="EK1216" s="46"/>
      <c r="EL1216" s="46"/>
      <c r="EM1216" s="46"/>
      <c r="EN1216" s="46"/>
      <c r="EO1216" s="46"/>
      <c r="EP1216" s="46"/>
      <c r="EQ1216" s="46"/>
      <c r="ER1216" s="46"/>
      <c r="ES1216" s="46"/>
      <c r="ET1216" s="46"/>
      <c r="EU1216" s="46"/>
      <c r="EV1216" s="46"/>
      <c r="EW1216" s="46"/>
      <c r="EX1216" s="46"/>
      <c r="EY1216" s="46"/>
      <c r="EZ1216" s="46"/>
      <c r="FA1216" s="46"/>
      <c r="FB1216" s="46"/>
      <c r="FC1216" s="46"/>
      <c r="FD1216" s="46"/>
      <c r="FE1216" s="46"/>
      <c r="FF1216" s="46"/>
      <c r="FG1216" s="46"/>
      <c r="FH1216" s="46"/>
      <c r="FI1216" s="46"/>
      <c r="FJ1216" s="46"/>
      <c r="FK1216" s="46"/>
      <c r="FL1216" s="46"/>
      <c r="FM1216" s="46"/>
      <c r="FN1216" s="46"/>
      <c r="FO1216" s="46"/>
      <c r="FP1216" s="46"/>
      <c r="FQ1216" s="46"/>
      <c r="FR1216" s="46"/>
      <c r="FS1216" s="46"/>
      <c r="FT1216" s="46"/>
      <c r="FU1216" s="46"/>
      <c r="FV1216" s="46"/>
      <c r="FW1216" s="46"/>
      <c r="FX1216" s="46"/>
      <c r="FY1216" s="46"/>
      <c r="FZ1216" s="46"/>
      <c r="GA1216" s="46"/>
      <c r="GB1216" s="46"/>
      <c r="GC1216" s="46"/>
      <c r="GD1216" s="46"/>
      <c r="GE1216" s="46"/>
      <c r="GF1216" s="46"/>
      <c r="GG1216" s="46"/>
      <c r="GH1216" s="46"/>
      <c r="GI1216" s="46"/>
      <c r="GJ1216" s="46"/>
      <c r="GK1216" s="46"/>
      <c r="GL1216" s="46"/>
      <c r="GM1216" s="46"/>
      <c r="GN1216" s="46"/>
      <c r="GO1216" s="46"/>
      <c r="GP1216" s="46"/>
      <c r="GQ1216" s="46"/>
      <c r="GR1216" s="46"/>
      <c r="GS1216" s="46"/>
      <c r="GT1216" s="46"/>
      <c r="GU1216" s="46"/>
      <c r="GV1216" s="46"/>
      <c r="GW1216" s="46"/>
      <c r="GX1216" s="46"/>
      <c r="GY1216" s="46"/>
      <c r="GZ1216" s="46"/>
      <c r="HA1216" s="46"/>
      <c r="HB1216" s="46"/>
      <c r="HC1216" s="46"/>
      <c r="HD1216" s="46"/>
      <c r="HE1216" s="46"/>
      <c r="HF1216" s="46"/>
      <c r="HG1216" s="46"/>
      <c r="HH1216" s="46"/>
      <c r="HI1216" s="46"/>
      <c r="HJ1216" s="46"/>
      <c r="HK1216" s="46"/>
      <c r="HL1216" s="46"/>
      <c r="HM1216" s="46"/>
      <c r="HN1216" s="46"/>
      <c r="HO1216" s="46"/>
      <c r="HP1216" s="46"/>
      <c r="HQ1216" s="46"/>
      <c r="HR1216" s="46"/>
      <c r="HS1216" s="46"/>
      <c r="HT1216" s="46"/>
      <c r="HU1216" s="46"/>
      <c r="HV1216" s="46"/>
      <c r="HW1216" s="46"/>
      <c r="HX1216" s="46"/>
      <c r="HY1216" s="46"/>
      <c r="HZ1216" s="46"/>
      <c r="IA1216" s="46"/>
      <c r="IB1216" s="46"/>
      <c r="IC1216" s="46"/>
      <c r="ID1216" s="46"/>
      <c r="IE1216" s="46"/>
      <c r="IF1216" s="46"/>
      <c r="IG1216" s="46"/>
      <c r="IH1216" s="46"/>
      <c r="II1216" s="46"/>
      <c r="IJ1216" s="46"/>
      <c r="IK1216" s="46"/>
      <c r="IL1216" s="46"/>
      <c r="IM1216" s="46"/>
      <c r="IN1216" s="46"/>
      <c r="IO1216" s="46"/>
      <c r="IP1216" s="46"/>
      <c r="IQ1216" s="46"/>
      <c r="IR1216" s="46"/>
      <c r="IS1216" s="46"/>
      <c r="IT1216" s="46"/>
      <c r="IU1216" s="46"/>
      <c r="IV1216" s="46"/>
      <c r="IW1216" s="46"/>
      <c r="IX1216" s="46"/>
      <c r="IY1216" s="46"/>
      <c r="IZ1216" s="46"/>
      <c r="JA1216" s="46"/>
      <c r="JB1216" s="46"/>
      <c r="JC1216" s="46"/>
      <c r="JD1216" s="46"/>
      <c r="JE1216" s="46"/>
    </row>
    <row r="1217" spans="1:265" s="7" customFormat="1" ht="15" customHeight="1" thickBot="1" x14ac:dyDescent="0.25">
      <c r="A1217" s="790"/>
      <c r="B1217" s="112" t="s">
        <v>254</v>
      </c>
      <c r="C1217" s="74"/>
      <c r="D1217" s="862" t="s">
        <v>255</v>
      </c>
      <c r="E1217" s="885"/>
      <c r="F1217" s="465"/>
      <c r="G1217" s="466"/>
      <c r="H1217" s="178" t="s">
        <v>23</v>
      </c>
      <c r="I1217" s="178" t="s">
        <v>108</v>
      </c>
      <c r="J1217" s="178"/>
      <c r="K1217" s="212" t="s">
        <v>346</v>
      </c>
      <c r="L1217" s="212" t="s">
        <v>97</v>
      </c>
      <c r="M1217" s="501" t="s">
        <v>1125</v>
      </c>
      <c r="N1217" s="501" t="s">
        <v>24</v>
      </c>
      <c r="O1217" s="212" t="s">
        <v>348</v>
      </c>
      <c r="P1217" s="2159">
        <f t="shared" si="101"/>
        <v>3</v>
      </c>
      <c r="Q1217" s="280">
        <v>3</v>
      </c>
      <c r="R1217" s="281"/>
      <c r="S1217" s="281"/>
      <c r="T1217" s="281"/>
      <c r="U1217" s="281"/>
      <c r="V1217" s="281"/>
      <c r="W1217" s="282"/>
      <c r="X1217" s="79"/>
      <c r="Y1217" s="79"/>
      <c r="Z1217" s="63"/>
      <c r="AA1217" s="46"/>
      <c r="AB1217" s="46"/>
      <c r="AC1217" s="46" t="str">
        <f t="shared" si="106"/>
        <v/>
      </c>
      <c r="AD1217" s="46"/>
      <c r="AE1217" s="46"/>
      <c r="AF1217" s="2111">
        <f t="shared" si="102"/>
        <v>3</v>
      </c>
      <c r="AG1217" s="2111">
        <f t="shared" si="103"/>
        <v>0</v>
      </c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  <c r="BP1217" s="46"/>
      <c r="BQ1217" s="46"/>
      <c r="BR1217" s="46"/>
      <c r="BS1217" s="46"/>
      <c r="BT1217" s="46"/>
      <c r="BU1217" s="46"/>
      <c r="BV1217" s="46"/>
      <c r="BW1217" s="46"/>
      <c r="BX1217" s="46"/>
      <c r="BY1217" s="46"/>
      <c r="BZ1217" s="46"/>
      <c r="CA1217" s="46"/>
      <c r="CB1217" s="46"/>
      <c r="CC1217" s="46"/>
      <c r="CD1217" s="46"/>
      <c r="CE1217" s="46"/>
      <c r="CF1217" s="46"/>
      <c r="CG1217" s="46"/>
      <c r="CH1217" s="46"/>
      <c r="CI1217" s="46"/>
      <c r="CJ1217" s="46"/>
      <c r="CK1217" s="46"/>
      <c r="CL1217" s="46"/>
      <c r="CM1217" s="46"/>
      <c r="CN1217" s="46"/>
      <c r="CO1217" s="46"/>
      <c r="CP1217" s="46"/>
      <c r="CQ1217" s="46"/>
      <c r="CR1217" s="46"/>
      <c r="CS1217" s="46"/>
      <c r="CT1217" s="46"/>
      <c r="CU1217" s="46"/>
      <c r="CV1217" s="46"/>
      <c r="CW1217" s="46"/>
      <c r="CX1217" s="46"/>
      <c r="CY1217" s="46"/>
      <c r="CZ1217" s="46"/>
      <c r="DA1217" s="46"/>
      <c r="DB1217" s="46"/>
      <c r="DC1217" s="46"/>
      <c r="DD1217" s="46"/>
      <c r="DE1217" s="46"/>
      <c r="DF1217" s="46"/>
      <c r="DG1217" s="46"/>
      <c r="DH1217" s="46"/>
      <c r="DI1217" s="46"/>
      <c r="DJ1217" s="46"/>
      <c r="DK1217" s="46"/>
      <c r="DL1217" s="46"/>
      <c r="DM1217" s="46"/>
      <c r="DN1217" s="46"/>
      <c r="DO1217" s="46"/>
      <c r="DP1217" s="46"/>
      <c r="DQ1217" s="46"/>
      <c r="DR1217" s="46"/>
      <c r="DS1217" s="46"/>
      <c r="DT1217" s="46"/>
      <c r="DU1217" s="46"/>
      <c r="DV1217" s="46"/>
      <c r="DW1217" s="46"/>
      <c r="DX1217" s="46"/>
      <c r="DY1217" s="46"/>
      <c r="DZ1217" s="46"/>
      <c r="EA1217" s="46"/>
      <c r="EB1217" s="46"/>
      <c r="EC1217" s="46"/>
      <c r="ED1217" s="46"/>
      <c r="EE1217" s="46"/>
      <c r="EF1217" s="46"/>
      <c r="EG1217" s="46"/>
      <c r="EH1217" s="46"/>
      <c r="EI1217" s="46"/>
      <c r="EJ1217" s="46"/>
      <c r="EK1217" s="46"/>
      <c r="EL1217" s="46"/>
      <c r="EM1217" s="46"/>
      <c r="EN1217" s="46"/>
      <c r="EO1217" s="46"/>
      <c r="EP1217" s="46"/>
      <c r="EQ1217" s="46"/>
      <c r="ER1217" s="46"/>
      <c r="ES1217" s="46"/>
      <c r="ET1217" s="46"/>
      <c r="EU1217" s="46"/>
      <c r="EV1217" s="46"/>
      <c r="EW1217" s="46"/>
      <c r="EX1217" s="46"/>
      <c r="EY1217" s="46"/>
      <c r="EZ1217" s="46"/>
      <c r="FA1217" s="46"/>
      <c r="FB1217" s="46"/>
      <c r="FC1217" s="46"/>
      <c r="FD1217" s="46"/>
      <c r="FE1217" s="46"/>
      <c r="FF1217" s="46"/>
      <c r="FG1217" s="46"/>
      <c r="FH1217" s="46"/>
      <c r="FI1217" s="46"/>
      <c r="FJ1217" s="46"/>
      <c r="FK1217" s="46"/>
      <c r="FL1217" s="46"/>
      <c r="FM1217" s="46"/>
      <c r="FN1217" s="46"/>
      <c r="FO1217" s="46"/>
      <c r="FP1217" s="46"/>
      <c r="FQ1217" s="46"/>
      <c r="FR1217" s="46"/>
      <c r="FS1217" s="46"/>
      <c r="FT1217" s="46"/>
      <c r="FU1217" s="46"/>
      <c r="FV1217" s="46"/>
      <c r="FW1217" s="46"/>
      <c r="FX1217" s="46"/>
      <c r="FY1217" s="46"/>
      <c r="FZ1217" s="46"/>
      <c r="GA1217" s="46"/>
      <c r="GB1217" s="46"/>
      <c r="GC1217" s="46"/>
      <c r="GD1217" s="46"/>
      <c r="GE1217" s="46"/>
      <c r="GF1217" s="46"/>
      <c r="GG1217" s="46"/>
      <c r="GH1217" s="46"/>
      <c r="GI1217" s="46"/>
      <c r="GJ1217" s="46"/>
      <c r="GK1217" s="46"/>
      <c r="GL1217" s="46"/>
      <c r="GM1217" s="46"/>
      <c r="GN1217" s="46"/>
      <c r="GO1217" s="46"/>
      <c r="GP1217" s="46"/>
      <c r="GQ1217" s="46"/>
      <c r="GR1217" s="46"/>
      <c r="GS1217" s="46"/>
      <c r="GT1217" s="46"/>
      <c r="GU1217" s="46"/>
      <c r="GV1217" s="46"/>
      <c r="GW1217" s="46"/>
      <c r="GX1217" s="46"/>
      <c r="GY1217" s="46"/>
      <c r="GZ1217" s="46"/>
      <c r="HA1217" s="46"/>
      <c r="HB1217" s="46"/>
      <c r="HC1217" s="46"/>
      <c r="HD1217" s="46"/>
      <c r="HE1217" s="46"/>
      <c r="HF1217" s="46"/>
      <c r="HG1217" s="46"/>
      <c r="HH1217" s="46"/>
      <c r="HI1217" s="46"/>
      <c r="HJ1217" s="46"/>
      <c r="HK1217" s="46"/>
      <c r="HL1217" s="46"/>
      <c r="HM1217" s="46"/>
      <c r="HN1217" s="46"/>
      <c r="HO1217" s="46"/>
      <c r="HP1217" s="46"/>
      <c r="HQ1217" s="46"/>
      <c r="HR1217" s="46"/>
      <c r="HS1217" s="46"/>
      <c r="HT1217" s="46"/>
      <c r="HU1217" s="46"/>
      <c r="HV1217" s="46"/>
      <c r="HW1217" s="46"/>
      <c r="HX1217" s="46"/>
      <c r="HY1217" s="46"/>
      <c r="HZ1217" s="46"/>
      <c r="IA1217" s="46"/>
      <c r="IB1217" s="46"/>
      <c r="IC1217" s="46"/>
      <c r="ID1217" s="46"/>
      <c r="IE1217" s="46"/>
      <c r="IF1217" s="46"/>
      <c r="IG1217" s="46"/>
      <c r="IH1217" s="46"/>
      <c r="II1217" s="46"/>
      <c r="IJ1217" s="46"/>
      <c r="IK1217" s="46"/>
      <c r="IL1217" s="46"/>
      <c r="IM1217" s="46"/>
      <c r="IN1217" s="46"/>
      <c r="IO1217" s="46"/>
      <c r="IP1217" s="46"/>
      <c r="IQ1217" s="46"/>
      <c r="IR1217" s="46"/>
      <c r="IS1217" s="46"/>
      <c r="IT1217" s="46"/>
      <c r="IU1217" s="46"/>
      <c r="IV1217" s="46"/>
      <c r="IW1217" s="46"/>
      <c r="IX1217" s="46"/>
      <c r="IY1217" s="46"/>
      <c r="IZ1217" s="46"/>
      <c r="JA1217" s="46"/>
      <c r="JB1217" s="46"/>
      <c r="JC1217" s="46"/>
      <c r="JD1217" s="46"/>
      <c r="JE1217" s="46"/>
    </row>
    <row r="1218" spans="1:265" s="7" customFormat="1" ht="15" customHeight="1" thickBot="1" x14ac:dyDescent="0.25">
      <c r="A1218" s="790"/>
      <c r="B1218" s="112" t="s">
        <v>254</v>
      </c>
      <c r="C1218" s="74"/>
      <c r="D1218" s="862" t="s">
        <v>255</v>
      </c>
      <c r="E1218" s="885"/>
      <c r="F1218" s="465"/>
      <c r="G1218" s="466"/>
      <c r="H1218" s="178" t="s">
        <v>23</v>
      </c>
      <c r="I1218" s="178" t="s">
        <v>108</v>
      </c>
      <c r="J1218" s="178"/>
      <c r="K1218" s="212" t="s">
        <v>297</v>
      </c>
      <c r="L1218" s="212" t="s">
        <v>97</v>
      </c>
      <c r="M1218" s="501" t="s">
        <v>1134</v>
      </c>
      <c r="N1218" s="501" t="s">
        <v>24</v>
      </c>
      <c r="O1218" s="212" t="s">
        <v>344</v>
      </c>
      <c r="P1218" s="2159">
        <f t="shared" si="101"/>
        <v>2</v>
      </c>
      <c r="Q1218" s="280">
        <v>2</v>
      </c>
      <c r="R1218" s="281"/>
      <c r="S1218" s="281"/>
      <c r="T1218" s="281"/>
      <c r="U1218" s="281"/>
      <c r="V1218" s="281"/>
      <c r="W1218" s="282"/>
      <c r="X1218" s="79"/>
      <c r="Y1218" s="79"/>
      <c r="Z1218" s="63"/>
      <c r="AA1218" s="46"/>
      <c r="AB1218" s="46"/>
      <c r="AC1218" s="46" t="str">
        <f t="shared" si="106"/>
        <v/>
      </c>
      <c r="AD1218" s="46"/>
      <c r="AE1218" s="46"/>
      <c r="AF1218" s="2111">
        <f t="shared" si="102"/>
        <v>2</v>
      </c>
      <c r="AG1218" s="2111">
        <f t="shared" si="103"/>
        <v>0</v>
      </c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  <c r="BP1218" s="46"/>
      <c r="BQ1218" s="46"/>
      <c r="BR1218" s="46"/>
      <c r="BS1218" s="46"/>
      <c r="BT1218" s="46"/>
      <c r="BU1218" s="46"/>
      <c r="BV1218" s="46"/>
      <c r="BW1218" s="46"/>
      <c r="BX1218" s="46"/>
      <c r="BY1218" s="46"/>
      <c r="BZ1218" s="46"/>
      <c r="CA1218" s="46"/>
      <c r="CB1218" s="46"/>
      <c r="CC1218" s="46"/>
      <c r="CD1218" s="46"/>
      <c r="CE1218" s="46"/>
      <c r="CF1218" s="46"/>
      <c r="CG1218" s="46"/>
      <c r="CH1218" s="46"/>
      <c r="CI1218" s="46"/>
      <c r="CJ1218" s="46"/>
      <c r="CK1218" s="46"/>
      <c r="CL1218" s="46"/>
      <c r="CM1218" s="46"/>
      <c r="CN1218" s="46"/>
      <c r="CO1218" s="46"/>
      <c r="CP1218" s="46"/>
      <c r="CQ1218" s="46"/>
      <c r="CR1218" s="46"/>
      <c r="CS1218" s="46"/>
      <c r="CT1218" s="46"/>
      <c r="CU1218" s="46"/>
      <c r="CV1218" s="46"/>
      <c r="CW1218" s="46"/>
      <c r="CX1218" s="46"/>
      <c r="CY1218" s="46"/>
      <c r="CZ1218" s="46"/>
      <c r="DA1218" s="46"/>
      <c r="DB1218" s="46"/>
      <c r="DC1218" s="46"/>
      <c r="DD1218" s="46"/>
      <c r="DE1218" s="46"/>
      <c r="DF1218" s="46"/>
      <c r="DG1218" s="46"/>
      <c r="DH1218" s="46"/>
      <c r="DI1218" s="46"/>
      <c r="DJ1218" s="46"/>
      <c r="DK1218" s="46"/>
      <c r="DL1218" s="46"/>
      <c r="DM1218" s="46"/>
      <c r="DN1218" s="46"/>
      <c r="DO1218" s="46"/>
      <c r="DP1218" s="46"/>
      <c r="DQ1218" s="46"/>
      <c r="DR1218" s="46"/>
      <c r="DS1218" s="46"/>
      <c r="DT1218" s="46"/>
      <c r="DU1218" s="46"/>
      <c r="DV1218" s="46"/>
      <c r="DW1218" s="46"/>
      <c r="DX1218" s="46"/>
      <c r="DY1218" s="46"/>
      <c r="DZ1218" s="46"/>
      <c r="EA1218" s="46"/>
      <c r="EB1218" s="46"/>
      <c r="EC1218" s="46"/>
      <c r="ED1218" s="46"/>
      <c r="EE1218" s="46"/>
      <c r="EF1218" s="46"/>
      <c r="EG1218" s="46"/>
      <c r="EH1218" s="46"/>
      <c r="EI1218" s="46"/>
      <c r="EJ1218" s="46"/>
      <c r="EK1218" s="46"/>
      <c r="EL1218" s="46"/>
      <c r="EM1218" s="46"/>
      <c r="EN1218" s="46"/>
      <c r="EO1218" s="46"/>
      <c r="EP1218" s="46"/>
      <c r="EQ1218" s="46"/>
      <c r="ER1218" s="46"/>
      <c r="ES1218" s="46"/>
      <c r="ET1218" s="46"/>
      <c r="EU1218" s="46"/>
      <c r="EV1218" s="46"/>
      <c r="EW1218" s="46"/>
      <c r="EX1218" s="46"/>
      <c r="EY1218" s="46"/>
      <c r="EZ1218" s="46"/>
      <c r="FA1218" s="46"/>
      <c r="FB1218" s="46"/>
      <c r="FC1218" s="46"/>
      <c r="FD1218" s="46"/>
      <c r="FE1218" s="46"/>
      <c r="FF1218" s="46"/>
      <c r="FG1218" s="46"/>
      <c r="FH1218" s="46"/>
      <c r="FI1218" s="46"/>
      <c r="FJ1218" s="46"/>
      <c r="FK1218" s="46"/>
      <c r="FL1218" s="46"/>
      <c r="FM1218" s="46"/>
      <c r="FN1218" s="46"/>
      <c r="FO1218" s="46"/>
      <c r="FP1218" s="46"/>
      <c r="FQ1218" s="46"/>
      <c r="FR1218" s="46"/>
      <c r="FS1218" s="46"/>
      <c r="FT1218" s="46"/>
      <c r="FU1218" s="46"/>
      <c r="FV1218" s="46"/>
      <c r="FW1218" s="46"/>
      <c r="FX1218" s="46"/>
      <c r="FY1218" s="46"/>
      <c r="FZ1218" s="46"/>
      <c r="GA1218" s="46"/>
      <c r="GB1218" s="46"/>
      <c r="GC1218" s="46"/>
      <c r="GD1218" s="46"/>
      <c r="GE1218" s="46"/>
      <c r="GF1218" s="46"/>
      <c r="GG1218" s="46"/>
      <c r="GH1218" s="46"/>
      <c r="GI1218" s="46"/>
      <c r="GJ1218" s="46"/>
      <c r="GK1218" s="46"/>
      <c r="GL1218" s="46"/>
      <c r="GM1218" s="46"/>
      <c r="GN1218" s="46"/>
      <c r="GO1218" s="46"/>
      <c r="GP1218" s="46"/>
      <c r="GQ1218" s="46"/>
      <c r="GR1218" s="46"/>
      <c r="GS1218" s="46"/>
      <c r="GT1218" s="46"/>
      <c r="GU1218" s="46"/>
      <c r="GV1218" s="46"/>
      <c r="GW1218" s="46"/>
      <c r="GX1218" s="46"/>
      <c r="GY1218" s="46"/>
      <c r="GZ1218" s="46"/>
      <c r="HA1218" s="46"/>
      <c r="HB1218" s="46"/>
      <c r="HC1218" s="46"/>
      <c r="HD1218" s="46"/>
      <c r="HE1218" s="46"/>
      <c r="HF1218" s="46"/>
      <c r="HG1218" s="46"/>
      <c r="HH1218" s="46"/>
      <c r="HI1218" s="46"/>
      <c r="HJ1218" s="46"/>
      <c r="HK1218" s="46"/>
      <c r="HL1218" s="46"/>
      <c r="HM1218" s="46"/>
      <c r="HN1218" s="46"/>
      <c r="HO1218" s="46"/>
      <c r="HP1218" s="46"/>
      <c r="HQ1218" s="46"/>
      <c r="HR1218" s="46"/>
      <c r="HS1218" s="46"/>
      <c r="HT1218" s="46"/>
      <c r="HU1218" s="46"/>
      <c r="HV1218" s="46"/>
      <c r="HW1218" s="46"/>
      <c r="HX1218" s="46"/>
      <c r="HY1218" s="46"/>
      <c r="HZ1218" s="46"/>
      <c r="IA1218" s="46"/>
      <c r="IB1218" s="46"/>
      <c r="IC1218" s="46"/>
      <c r="ID1218" s="46"/>
      <c r="IE1218" s="46"/>
      <c r="IF1218" s="46"/>
      <c r="IG1218" s="46"/>
      <c r="IH1218" s="46"/>
      <c r="II1218" s="46"/>
      <c r="IJ1218" s="46"/>
      <c r="IK1218" s="46"/>
      <c r="IL1218" s="46"/>
      <c r="IM1218" s="46"/>
      <c r="IN1218" s="46"/>
      <c r="IO1218" s="46"/>
      <c r="IP1218" s="46"/>
      <c r="IQ1218" s="46"/>
      <c r="IR1218" s="46"/>
      <c r="IS1218" s="46"/>
      <c r="IT1218" s="46"/>
      <c r="IU1218" s="46"/>
      <c r="IV1218" s="46"/>
      <c r="IW1218" s="46"/>
      <c r="IX1218" s="46"/>
      <c r="IY1218" s="46"/>
      <c r="IZ1218" s="46"/>
      <c r="JA1218" s="46"/>
      <c r="JB1218" s="46"/>
      <c r="JC1218" s="46"/>
      <c r="JD1218" s="46"/>
      <c r="JE1218" s="46"/>
    </row>
    <row r="1219" spans="1:265" s="788" customFormat="1" ht="15" customHeight="1" thickBot="1" x14ac:dyDescent="0.25">
      <c r="A1219" s="790"/>
      <c r="B1219" s="112" t="s">
        <v>254</v>
      </c>
      <c r="C1219" s="74"/>
      <c r="D1219" s="862" t="s">
        <v>255</v>
      </c>
      <c r="E1219" s="885"/>
      <c r="F1219" s="465"/>
      <c r="G1219" s="466"/>
      <c r="H1219" s="178" t="s">
        <v>23</v>
      </c>
      <c r="I1219" s="178" t="s">
        <v>108</v>
      </c>
      <c r="J1219" s="178"/>
      <c r="K1219" s="212" t="s">
        <v>317</v>
      </c>
      <c r="L1219" s="212" t="s">
        <v>97</v>
      </c>
      <c r="M1219" s="501" t="s">
        <v>1134</v>
      </c>
      <c r="N1219" s="501" t="s">
        <v>24</v>
      </c>
      <c r="O1219" s="212" t="s">
        <v>344</v>
      </c>
      <c r="P1219" s="2159">
        <f t="shared" si="101"/>
        <v>4</v>
      </c>
      <c r="Q1219" s="280">
        <v>4</v>
      </c>
      <c r="R1219" s="281"/>
      <c r="S1219" s="281"/>
      <c r="T1219" s="281"/>
      <c r="U1219" s="281"/>
      <c r="V1219" s="281"/>
      <c r="W1219" s="282"/>
      <c r="X1219" s="791"/>
      <c r="Y1219" s="791"/>
      <c r="Z1219" s="63"/>
      <c r="AA1219" s="789"/>
      <c r="AB1219" s="789"/>
      <c r="AC1219" s="789" t="str">
        <f t="shared" si="106"/>
        <v/>
      </c>
      <c r="AD1219" s="789"/>
      <c r="AE1219" s="789"/>
      <c r="AF1219" s="2111">
        <f t="shared" si="102"/>
        <v>4</v>
      </c>
      <c r="AG1219" s="2111">
        <f t="shared" si="103"/>
        <v>0</v>
      </c>
      <c r="AH1219" s="789"/>
      <c r="AI1219" s="789"/>
      <c r="AJ1219" s="789"/>
      <c r="AK1219" s="789"/>
      <c r="AL1219" s="789"/>
      <c r="AM1219" s="789"/>
      <c r="AN1219" s="789"/>
      <c r="AO1219" s="789"/>
      <c r="AP1219" s="789"/>
      <c r="AQ1219" s="789"/>
      <c r="AR1219" s="789"/>
      <c r="AS1219" s="789"/>
      <c r="AT1219" s="789"/>
      <c r="AU1219" s="789"/>
      <c r="AV1219" s="789"/>
      <c r="AW1219" s="789"/>
      <c r="AX1219" s="789"/>
      <c r="AY1219" s="789"/>
      <c r="AZ1219" s="789"/>
      <c r="BA1219" s="789"/>
      <c r="BB1219" s="789"/>
      <c r="BC1219" s="789"/>
      <c r="BD1219" s="789"/>
      <c r="BE1219" s="789"/>
      <c r="BF1219" s="789"/>
      <c r="BG1219" s="789"/>
      <c r="BH1219" s="789"/>
      <c r="BI1219" s="789"/>
      <c r="BJ1219" s="789"/>
      <c r="BK1219" s="789"/>
      <c r="BL1219" s="789"/>
      <c r="BM1219" s="789"/>
      <c r="BN1219" s="789"/>
      <c r="BO1219" s="789"/>
      <c r="BP1219" s="789"/>
      <c r="BQ1219" s="789"/>
      <c r="BR1219" s="789"/>
      <c r="BS1219" s="789"/>
      <c r="BT1219" s="789"/>
      <c r="BU1219" s="789"/>
      <c r="BV1219" s="789"/>
      <c r="BW1219" s="789"/>
      <c r="BX1219" s="789"/>
      <c r="BY1219" s="789"/>
      <c r="BZ1219" s="789"/>
      <c r="CA1219" s="789"/>
      <c r="CB1219" s="789"/>
      <c r="CC1219" s="789"/>
      <c r="CD1219" s="789"/>
      <c r="CE1219" s="789"/>
      <c r="CF1219" s="789"/>
      <c r="CG1219" s="789"/>
      <c r="CH1219" s="789"/>
      <c r="CI1219" s="789"/>
      <c r="CJ1219" s="789"/>
      <c r="CK1219" s="789"/>
      <c r="CL1219" s="789"/>
      <c r="CM1219" s="789"/>
      <c r="CN1219" s="789"/>
      <c r="CO1219" s="789"/>
      <c r="CP1219" s="789"/>
      <c r="CQ1219" s="789"/>
      <c r="CR1219" s="789"/>
      <c r="CS1219" s="789"/>
      <c r="CT1219" s="789"/>
      <c r="CU1219" s="789"/>
      <c r="CV1219" s="789"/>
      <c r="CW1219" s="789"/>
      <c r="CX1219" s="789"/>
      <c r="CY1219" s="789"/>
      <c r="CZ1219" s="789"/>
      <c r="DA1219" s="789"/>
      <c r="DB1219" s="789"/>
      <c r="DC1219" s="789"/>
      <c r="DD1219" s="789"/>
      <c r="DE1219" s="789"/>
      <c r="DF1219" s="789"/>
      <c r="DG1219" s="789"/>
      <c r="DH1219" s="789"/>
      <c r="DI1219" s="789"/>
      <c r="DJ1219" s="789"/>
      <c r="DK1219" s="789"/>
      <c r="DL1219" s="789"/>
      <c r="DM1219" s="789"/>
      <c r="DN1219" s="789"/>
      <c r="DO1219" s="789"/>
      <c r="DP1219" s="789"/>
      <c r="DQ1219" s="789"/>
      <c r="DR1219" s="789"/>
      <c r="DS1219" s="789"/>
      <c r="DT1219" s="789"/>
      <c r="DU1219" s="789"/>
      <c r="DV1219" s="789"/>
      <c r="DW1219" s="789"/>
      <c r="DX1219" s="789"/>
      <c r="DY1219" s="789"/>
      <c r="DZ1219" s="789"/>
      <c r="EA1219" s="789"/>
      <c r="EB1219" s="789"/>
      <c r="EC1219" s="789"/>
      <c r="ED1219" s="789"/>
      <c r="EE1219" s="789"/>
      <c r="EF1219" s="789"/>
      <c r="EG1219" s="789"/>
      <c r="EH1219" s="789"/>
      <c r="EI1219" s="789"/>
      <c r="EJ1219" s="789"/>
      <c r="EK1219" s="789"/>
      <c r="EL1219" s="789"/>
      <c r="EM1219" s="789"/>
      <c r="EN1219" s="789"/>
      <c r="EO1219" s="789"/>
      <c r="EP1219" s="789"/>
      <c r="EQ1219" s="789"/>
      <c r="ER1219" s="789"/>
      <c r="ES1219" s="789"/>
      <c r="ET1219" s="789"/>
      <c r="EU1219" s="789"/>
      <c r="EV1219" s="789"/>
      <c r="EW1219" s="789"/>
      <c r="EX1219" s="789"/>
      <c r="EY1219" s="789"/>
      <c r="EZ1219" s="789"/>
      <c r="FA1219" s="789"/>
      <c r="FB1219" s="789"/>
      <c r="FC1219" s="789"/>
      <c r="FD1219" s="789"/>
      <c r="FE1219" s="789"/>
      <c r="FF1219" s="789"/>
      <c r="FG1219" s="789"/>
      <c r="FH1219" s="789"/>
      <c r="FI1219" s="789"/>
      <c r="FJ1219" s="789"/>
      <c r="FK1219" s="789"/>
      <c r="FL1219" s="789"/>
      <c r="FM1219" s="789"/>
      <c r="FN1219" s="789"/>
      <c r="FO1219" s="789"/>
      <c r="FP1219" s="789"/>
      <c r="FQ1219" s="789"/>
      <c r="FR1219" s="789"/>
      <c r="FS1219" s="789"/>
      <c r="FT1219" s="789"/>
      <c r="FU1219" s="789"/>
      <c r="FV1219" s="789"/>
      <c r="FW1219" s="789"/>
      <c r="FX1219" s="789"/>
      <c r="FY1219" s="789"/>
      <c r="FZ1219" s="789"/>
      <c r="GA1219" s="789"/>
      <c r="GB1219" s="789"/>
      <c r="GC1219" s="789"/>
      <c r="GD1219" s="789"/>
      <c r="GE1219" s="789"/>
      <c r="GF1219" s="789"/>
      <c r="GG1219" s="789"/>
      <c r="GH1219" s="789"/>
      <c r="GI1219" s="789"/>
      <c r="GJ1219" s="789"/>
      <c r="GK1219" s="789"/>
      <c r="GL1219" s="789"/>
      <c r="GM1219" s="789"/>
      <c r="GN1219" s="789"/>
      <c r="GO1219" s="789"/>
      <c r="GP1219" s="789"/>
      <c r="GQ1219" s="789"/>
      <c r="GR1219" s="789"/>
      <c r="GS1219" s="789"/>
      <c r="GT1219" s="789"/>
      <c r="GU1219" s="789"/>
      <c r="GV1219" s="789"/>
      <c r="GW1219" s="789"/>
      <c r="GX1219" s="789"/>
      <c r="GY1219" s="789"/>
      <c r="GZ1219" s="789"/>
      <c r="HA1219" s="789"/>
      <c r="HB1219" s="789"/>
      <c r="HC1219" s="789"/>
      <c r="HD1219" s="789"/>
      <c r="HE1219" s="789"/>
      <c r="HF1219" s="789"/>
      <c r="HG1219" s="789"/>
      <c r="HH1219" s="789"/>
      <c r="HI1219" s="789"/>
      <c r="HJ1219" s="789"/>
      <c r="HK1219" s="789"/>
      <c r="HL1219" s="789"/>
      <c r="HM1219" s="789"/>
      <c r="HN1219" s="789"/>
      <c r="HO1219" s="789"/>
      <c r="HP1219" s="789"/>
      <c r="HQ1219" s="789"/>
      <c r="HR1219" s="789"/>
      <c r="HS1219" s="789"/>
      <c r="HT1219" s="789"/>
      <c r="HU1219" s="789"/>
      <c r="HV1219" s="789"/>
      <c r="HW1219" s="789"/>
      <c r="HX1219" s="789"/>
      <c r="HY1219" s="789"/>
      <c r="HZ1219" s="789"/>
      <c r="IA1219" s="789"/>
      <c r="IB1219" s="789"/>
      <c r="IC1219" s="789"/>
      <c r="ID1219" s="789"/>
      <c r="IE1219" s="789"/>
      <c r="IF1219" s="789"/>
      <c r="IG1219" s="789"/>
      <c r="IH1219" s="789"/>
      <c r="II1219" s="789"/>
      <c r="IJ1219" s="789"/>
      <c r="IK1219" s="789"/>
      <c r="IL1219" s="789"/>
      <c r="IM1219" s="789"/>
      <c r="IN1219" s="789"/>
      <c r="IO1219" s="789"/>
      <c r="IP1219" s="789"/>
      <c r="IQ1219" s="789"/>
      <c r="IR1219" s="789"/>
      <c r="IS1219" s="789"/>
      <c r="IT1219" s="789"/>
      <c r="IU1219" s="789"/>
      <c r="IV1219" s="789"/>
      <c r="IW1219" s="789"/>
      <c r="IX1219" s="789"/>
      <c r="IY1219" s="789"/>
      <c r="IZ1219" s="789"/>
      <c r="JA1219" s="789"/>
      <c r="JB1219" s="789"/>
      <c r="JC1219" s="789"/>
      <c r="JD1219" s="789"/>
      <c r="JE1219" s="789"/>
    </row>
    <row r="1220" spans="1:265" s="7" customFormat="1" ht="15" customHeight="1" thickBot="1" x14ac:dyDescent="0.25">
      <c r="A1220" s="790"/>
      <c r="B1220" s="112" t="s">
        <v>254</v>
      </c>
      <c r="C1220" s="74"/>
      <c r="D1220" s="862" t="s">
        <v>255</v>
      </c>
      <c r="E1220" s="885"/>
      <c r="F1220" s="465"/>
      <c r="G1220" s="466"/>
      <c r="H1220" s="178" t="s">
        <v>23</v>
      </c>
      <c r="I1220" s="178" t="s">
        <v>108</v>
      </c>
      <c r="J1220" s="1756" t="s">
        <v>1424</v>
      </c>
      <c r="K1220" s="212" t="s">
        <v>1505</v>
      </c>
      <c r="L1220" s="212"/>
      <c r="M1220" s="501"/>
      <c r="N1220" s="501"/>
      <c r="O1220" s="212"/>
      <c r="P1220" s="2159">
        <f t="shared" si="101"/>
        <v>0</v>
      </c>
      <c r="Q1220" s="280"/>
      <c r="R1220" s="281"/>
      <c r="S1220" s="281">
        <v>5</v>
      </c>
      <c r="T1220" s="281"/>
      <c r="U1220" s="281"/>
      <c r="V1220" s="281"/>
      <c r="W1220" s="282"/>
      <c r="X1220" s="79"/>
      <c r="Y1220" s="79"/>
      <c r="Z1220" s="63"/>
      <c r="AA1220" s="46"/>
      <c r="AB1220" s="46"/>
      <c r="AC1220" s="46" t="str">
        <f t="shared" si="106"/>
        <v/>
      </c>
      <c r="AD1220" s="46"/>
      <c r="AE1220" s="46"/>
      <c r="AF1220" s="2111">
        <f t="shared" si="102"/>
        <v>0</v>
      </c>
      <c r="AG1220" s="2111">
        <f t="shared" si="103"/>
        <v>5</v>
      </c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  <c r="BP1220" s="46"/>
      <c r="BQ1220" s="46"/>
      <c r="BR1220" s="46"/>
      <c r="BS1220" s="46"/>
      <c r="BT1220" s="46"/>
      <c r="BU1220" s="46"/>
      <c r="BV1220" s="46"/>
      <c r="BW1220" s="46"/>
      <c r="BX1220" s="46"/>
      <c r="BY1220" s="46"/>
      <c r="BZ1220" s="46"/>
      <c r="CA1220" s="46"/>
      <c r="CB1220" s="46"/>
      <c r="CC1220" s="46"/>
      <c r="CD1220" s="46"/>
      <c r="CE1220" s="46"/>
      <c r="CF1220" s="46"/>
      <c r="CG1220" s="46"/>
      <c r="CH1220" s="46"/>
      <c r="CI1220" s="46"/>
      <c r="CJ1220" s="46"/>
      <c r="CK1220" s="46"/>
      <c r="CL1220" s="46"/>
      <c r="CM1220" s="46"/>
      <c r="CN1220" s="46"/>
      <c r="CO1220" s="46"/>
      <c r="CP1220" s="46"/>
      <c r="CQ1220" s="46"/>
      <c r="CR1220" s="46"/>
      <c r="CS1220" s="46"/>
      <c r="CT1220" s="46"/>
      <c r="CU1220" s="46"/>
      <c r="CV1220" s="46"/>
      <c r="CW1220" s="46"/>
      <c r="CX1220" s="46"/>
      <c r="CY1220" s="46"/>
      <c r="CZ1220" s="46"/>
      <c r="DA1220" s="46"/>
      <c r="DB1220" s="46"/>
      <c r="DC1220" s="46"/>
      <c r="DD1220" s="46"/>
      <c r="DE1220" s="46"/>
      <c r="DF1220" s="46"/>
      <c r="DG1220" s="46"/>
      <c r="DH1220" s="46"/>
      <c r="DI1220" s="46"/>
      <c r="DJ1220" s="46"/>
      <c r="DK1220" s="46"/>
      <c r="DL1220" s="46"/>
      <c r="DM1220" s="46"/>
      <c r="DN1220" s="46"/>
      <c r="DO1220" s="46"/>
      <c r="DP1220" s="46"/>
      <c r="DQ1220" s="46"/>
      <c r="DR1220" s="46"/>
      <c r="DS1220" s="46"/>
      <c r="DT1220" s="46"/>
      <c r="DU1220" s="46"/>
      <c r="DV1220" s="46"/>
      <c r="DW1220" s="46"/>
      <c r="DX1220" s="46"/>
      <c r="DY1220" s="46"/>
      <c r="DZ1220" s="46"/>
      <c r="EA1220" s="46"/>
      <c r="EB1220" s="46"/>
      <c r="EC1220" s="46"/>
      <c r="ED1220" s="46"/>
      <c r="EE1220" s="46"/>
      <c r="EF1220" s="46"/>
      <c r="EG1220" s="46"/>
      <c r="EH1220" s="46"/>
      <c r="EI1220" s="46"/>
      <c r="EJ1220" s="46"/>
      <c r="EK1220" s="46"/>
      <c r="EL1220" s="46"/>
      <c r="EM1220" s="46"/>
      <c r="EN1220" s="46"/>
      <c r="EO1220" s="46"/>
      <c r="EP1220" s="46"/>
      <c r="EQ1220" s="46"/>
      <c r="ER1220" s="46"/>
      <c r="ES1220" s="46"/>
      <c r="ET1220" s="46"/>
      <c r="EU1220" s="46"/>
      <c r="EV1220" s="46"/>
      <c r="EW1220" s="46"/>
      <c r="EX1220" s="46"/>
      <c r="EY1220" s="46"/>
      <c r="EZ1220" s="46"/>
      <c r="FA1220" s="46"/>
      <c r="FB1220" s="46"/>
      <c r="FC1220" s="46"/>
      <c r="FD1220" s="46"/>
      <c r="FE1220" s="46"/>
      <c r="FF1220" s="46"/>
      <c r="FG1220" s="46"/>
      <c r="FH1220" s="46"/>
      <c r="FI1220" s="46"/>
      <c r="FJ1220" s="46"/>
      <c r="FK1220" s="46"/>
      <c r="FL1220" s="46"/>
      <c r="FM1220" s="46"/>
      <c r="FN1220" s="46"/>
      <c r="FO1220" s="46"/>
      <c r="FP1220" s="46"/>
      <c r="FQ1220" s="46"/>
      <c r="FR1220" s="46"/>
      <c r="FS1220" s="46"/>
      <c r="FT1220" s="46"/>
      <c r="FU1220" s="46"/>
      <c r="FV1220" s="46"/>
      <c r="FW1220" s="46"/>
      <c r="FX1220" s="46"/>
      <c r="FY1220" s="46"/>
      <c r="FZ1220" s="46"/>
      <c r="GA1220" s="46"/>
      <c r="GB1220" s="46"/>
      <c r="GC1220" s="46"/>
      <c r="GD1220" s="46"/>
      <c r="GE1220" s="46"/>
      <c r="GF1220" s="46"/>
      <c r="GG1220" s="46"/>
      <c r="GH1220" s="46"/>
      <c r="GI1220" s="46"/>
      <c r="GJ1220" s="46"/>
      <c r="GK1220" s="46"/>
      <c r="GL1220" s="46"/>
      <c r="GM1220" s="46"/>
      <c r="GN1220" s="46"/>
      <c r="GO1220" s="46"/>
      <c r="GP1220" s="46"/>
      <c r="GQ1220" s="46"/>
      <c r="GR1220" s="46"/>
      <c r="GS1220" s="46"/>
      <c r="GT1220" s="46"/>
      <c r="GU1220" s="46"/>
      <c r="GV1220" s="46"/>
      <c r="GW1220" s="46"/>
      <c r="GX1220" s="46"/>
      <c r="GY1220" s="46"/>
      <c r="GZ1220" s="46"/>
      <c r="HA1220" s="46"/>
      <c r="HB1220" s="46"/>
      <c r="HC1220" s="46"/>
      <c r="HD1220" s="46"/>
      <c r="HE1220" s="46"/>
      <c r="HF1220" s="46"/>
      <c r="HG1220" s="46"/>
      <c r="HH1220" s="46"/>
      <c r="HI1220" s="46"/>
      <c r="HJ1220" s="46"/>
      <c r="HK1220" s="46"/>
      <c r="HL1220" s="46"/>
      <c r="HM1220" s="46"/>
      <c r="HN1220" s="46"/>
      <c r="HO1220" s="46"/>
      <c r="HP1220" s="46"/>
      <c r="HQ1220" s="46"/>
      <c r="HR1220" s="46"/>
      <c r="HS1220" s="46"/>
      <c r="HT1220" s="46"/>
      <c r="HU1220" s="46"/>
      <c r="HV1220" s="46"/>
      <c r="HW1220" s="46"/>
      <c r="HX1220" s="46"/>
      <c r="HY1220" s="46"/>
      <c r="HZ1220" s="46"/>
      <c r="IA1220" s="46"/>
      <c r="IB1220" s="46"/>
      <c r="IC1220" s="46"/>
      <c r="ID1220" s="46"/>
      <c r="IE1220" s="46"/>
      <c r="IF1220" s="46"/>
      <c r="IG1220" s="46"/>
      <c r="IH1220" s="46"/>
      <c r="II1220" s="46"/>
      <c r="IJ1220" s="46"/>
      <c r="IK1220" s="46"/>
      <c r="IL1220" s="46"/>
      <c r="IM1220" s="46"/>
      <c r="IN1220" s="46"/>
      <c r="IO1220" s="46"/>
      <c r="IP1220" s="46"/>
      <c r="IQ1220" s="46"/>
      <c r="IR1220" s="46"/>
      <c r="IS1220" s="46"/>
      <c r="IT1220" s="46"/>
      <c r="IU1220" s="46"/>
      <c r="IV1220" s="46"/>
      <c r="IW1220" s="46"/>
      <c r="IX1220" s="46"/>
      <c r="IY1220" s="46"/>
      <c r="IZ1220" s="46"/>
      <c r="JA1220" s="46"/>
      <c r="JB1220" s="46"/>
      <c r="JC1220" s="46"/>
      <c r="JD1220" s="46"/>
      <c r="JE1220" s="46"/>
    </row>
    <row r="1221" spans="1:265" s="7" customFormat="1" ht="15" customHeight="1" thickBot="1" x14ac:dyDescent="0.25">
      <c r="A1221" s="790"/>
      <c r="B1221" s="112" t="s">
        <v>254</v>
      </c>
      <c r="C1221" s="74"/>
      <c r="D1221" s="862" t="s">
        <v>255</v>
      </c>
      <c r="E1221" s="885"/>
      <c r="F1221" s="465"/>
      <c r="G1221" s="466"/>
      <c r="H1221" s="178" t="s">
        <v>23</v>
      </c>
      <c r="I1221" s="178" t="s">
        <v>108</v>
      </c>
      <c r="J1221" s="1756" t="s">
        <v>1424</v>
      </c>
      <c r="K1221" s="212" t="s">
        <v>1506</v>
      </c>
      <c r="L1221" s="212"/>
      <c r="M1221" s="501"/>
      <c r="N1221" s="501"/>
      <c r="O1221" s="212"/>
      <c r="P1221" s="2159">
        <f t="shared" si="101"/>
        <v>0</v>
      </c>
      <c r="Q1221" s="280"/>
      <c r="R1221" s="281"/>
      <c r="S1221" s="281">
        <v>3</v>
      </c>
      <c r="T1221" s="281"/>
      <c r="U1221" s="281"/>
      <c r="V1221" s="281"/>
      <c r="W1221" s="282"/>
      <c r="X1221" s="79"/>
      <c r="Y1221" s="79"/>
      <c r="Z1221" s="63"/>
      <c r="AA1221" s="46"/>
      <c r="AB1221" s="46"/>
      <c r="AC1221" s="46" t="str">
        <f t="shared" si="106"/>
        <v/>
      </c>
      <c r="AD1221" s="46"/>
      <c r="AE1221" s="46"/>
      <c r="AF1221" s="2111">
        <f t="shared" si="102"/>
        <v>0</v>
      </c>
      <c r="AG1221" s="2111">
        <f t="shared" si="103"/>
        <v>3</v>
      </c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  <c r="BP1221" s="46"/>
      <c r="BQ1221" s="46"/>
      <c r="BR1221" s="46"/>
      <c r="BS1221" s="46"/>
      <c r="BT1221" s="46"/>
      <c r="BU1221" s="46"/>
      <c r="BV1221" s="46"/>
      <c r="BW1221" s="46"/>
      <c r="BX1221" s="46"/>
      <c r="BY1221" s="46"/>
      <c r="BZ1221" s="46"/>
      <c r="CA1221" s="46"/>
      <c r="CB1221" s="46"/>
      <c r="CC1221" s="46"/>
      <c r="CD1221" s="46"/>
      <c r="CE1221" s="46"/>
      <c r="CF1221" s="46"/>
      <c r="CG1221" s="46"/>
      <c r="CH1221" s="46"/>
      <c r="CI1221" s="46"/>
      <c r="CJ1221" s="46"/>
      <c r="CK1221" s="46"/>
      <c r="CL1221" s="46"/>
      <c r="CM1221" s="46"/>
      <c r="CN1221" s="46"/>
      <c r="CO1221" s="46"/>
      <c r="CP1221" s="46"/>
      <c r="CQ1221" s="46"/>
      <c r="CR1221" s="46"/>
      <c r="CS1221" s="46"/>
      <c r="CT1221" s="46"/>
      <c r="CU1221" s="46"/>
      <c r="CV1221" s="46"/>
      <c r="CW1221" s="46"/>
      <c r="CX1221" s="46"/>
      <c r="CY1221" s="46"/>
      <c r="CZ1221" s="46"/>
      <c r="DA1221" s="46"/>
      <c r="DB1221" s="46"/>
      <c r="DC1221" s="46"/>
      <c r="DD1221" s="46"/>
      <c r="DE1221" s="46"/>
      <c r="DF1221" s="46"/>
      <c r="DG1221" s="46"/>
      <c r="DH1221" s="46"/>
      <c r="DI1221" s="46"/>
      <c r="DJ1221" s="46"/>
      <c r="DK1221" s="46"/>
      <c r="DL1221" s="46"/>
      <c r="DM1221" s="46"/>
      <c r="DN1221" s="46"/>
      <c r="DO1221" s="46"/>
      <c r="DP1221" s="46"/>
      <c r="DQ1221" s="46"/>
      <c r="DR1221" s="46"/>
      <c r="DS1221" s="46"/>
      <c r="DT1221" s="46"/>
      <c r="DU1221" s="46"/>
      <c r="DV1221" s="46"/>
      <c r="DW1221" s="46"/>
      <c r="DX1221" s="46"/>
      <c r="DY1221" s="46"/>
      <c r="DZ1221" s="46"/>
      <c r="EA1221" s="46"/>
      <c r="EB1221" s="46"/>
      <c r="EC1221" s="46"/>
      <c r="ED1221" s="46"/>
      <c r="EE1221" s="46"/>
      <c r="EF1221" s="46"/>
      <c r="EG1221" s="46"/>
      <c r="EH1221" s="46"/>
      <c r="EI1221" s="46"/>
      <c r="EJ1221" s="46"/>
      <c r="EK1221" s="46"/>
      <c r="EL1221" s="46"/>
      <c r="EM1221" s="46"/>
      <c r="EN1221" s="46"/>
      <c r="EO1221" s="46"/>
      <c r="EP1221" s="46"/>
      <c r="EQ1221" s="46"/>
      <c r="ER1221" s="46"/>
      <c r="ES1221" s="46"/>
      <c r="ET1221" s="46"/>
      <c r="EU1221" s="46"/>
      <c r="EV1221" s="46"/>
      <c r="EW1221" s="46"/>
      <c r="EX1221" s="46"/>
      <c r="EY1221" s="46"/>
      <c r="EZ1221" s="46"/>
      <c r="FA1221" s="46"/>
      <c r="FB1221" s="46"/>
      <c r="FC1221" s="46"/>
      <c r="FD1221" s="46"/>
      <c r="FE1221" s="46"/>
      <c r="FF1221" s="46"/>
      <c r="FG1221" s="46"/>
      <c r="FH1221" s="46"/>
      <c r="FI1221" s="46"/>
      <c r="FJ1221" s="46"/>
      <c r="FK1221" s="46"/>
      <c r="FL1221" s="46"/>
      <c r="FM1221" s="46"/>
      <c r="FN1221" s="46"/>
      <c r="FO1221" s="46"/>
      <c r="FP1221" s="46"/>
      <c r="FQ1221" s="46"/>
      <c r="FR1221" s="46"/>
      <c r="FS1221" s="46"/>
      <c r="FT1221" s="46"/>
      <c r="FU1221" s="46"/>
      <c r="FV1221" s="46"/>
      <c r="FW1221" s="46"/>
      <c r="FX1221" s="46"/>
      <c r="FY1221" s="46"/>
      <c r="FZ1221" s="46"/>
      <c r="GA1221" s="46"/>
      <c r="GB1221" s="46"/>
      <c r="GC1221" s="46"/>
      <c r="GD1221" s="46"/>
      <c r="GE1221" s="46"/>
      <c r="GF1221" s="46"/>
      <c r="GG1221" s="46"/>
      <c r="GH1221" s="46"/>
      <c r="GI1221" s="46"/>
      <c r="GJ1221" s="46"/>
      <c r="GK1221" s="46"/>
      <c r="GL1221" s="46"/>
      <c r="GM1221" s="46"/>
      <c r="GN1221" s="46"/>
      <c r="GO1221" s="46"/>
      <c r="GP1221" s="46"/>
      <c r="GQ1221" s="46"/>
      <c r="GR1221" s="46"/>
      <c r="GS1221" s="46"/>
      <c r="GT1221" s="46"/>
      <c r="GU1221" s="46"/>
      <c r="GV1221" s="46"/>
      <c r="GW1221" s="46"/>
      <c r="GX1221" s="46"/>
      <c r="GY1221" s="46"/>
      <c r="GZ1221" s="46"/>
      <c r="HA1221" s="46"/>
      <c r="HB1221" s="46"/>
      <c r="HC1221" s="46"/>
      <c r="HD1221" s="46"/>
      <c r="HE1221" s="46"/>
      <c r="HF1221" s="46"/>
      <c r="HG1221" s="46"/>
      <c r="HH1221" s="46"/>
      <c r="HI1221" s="46"/>
      <c r="HJ1221" s="46"/>
      <c r="HK1221" s="46"/>
      <c r="HL1221" s="46"/>
      <c r="HM1221" s="46"/>
      <c r="HN1221" s="46"/>
      <c r="HO1221" s="46"/>
      <c r="HP1221" s="46"/>
      <c r="HQ1221" s="46"/>
      <c r="HR1221" s="46"/>
      <c r="HS1221" s="46"/>
      <c r="HT1221" s="46"/>
      <c r="HU1221" s="46"/>
      <c r="HV1221" s="46"/>
      <c r="HW1221" s="46"/>
      <c r="HX1221" s="46"/>
      <c r="HY1221" s="46"/>
      <c r="HZ1221" s="46"/>
      <c r="IA1221" s="46"/>
      <c r="IB1221" s="46"/>
      <c r="IC1221" s="46"/>
      <c r="ID1221" s="46"/>
      <c r="IE1221" s="46"/>
      <c r="IF1221" s="46"/>
      <c r="IG1221" s="46"/>
      <c r="IH1221" s="46"/>
      <c r="II1221" s="46"/>
      <c r="IJ1221" s="46"/>
      <c r="IK1221" s="46"/>
      <c r="IL1221" s="46"/>
      <c r="IM1221" s="46"/>
      <c r="IN1221" s="46"/>
      <c r="IO1221" s="46"/>
      <c r="IP1221" s="46"/>
      <c r="IQ1221" s="46"/>
      <c r="IR1221" s="46"/>
      <c r="IS1221" s="46"/>
      <c r="IT1221" s="46"/>
      <c r="IU1221" s="46"/>
      <c r="IV1221" s="46"/>
      <c r="IW1221" s="46"/>
      <c r="IX1221" s="46"/>
      <c r="IY1221" s="46"/>
      <c r="IZ1221" s="46"/>
      <c r="JA1221" s="46"/>
      <c r="JB1221" s="46"/>
      <c r="JC1221" s="46"/>
      <c r="JD1221" s="46"/>
      <c r="JE1221" s="46"/>
    </row>
    <row r="1222" spans="1:265" s="7" customFormat="1" ht="15" customHeight="1" thickBot="1" x14ac:dyDescent="0.25">
      <c r="A1222" s="790"/>
      <c r="B1222" s="112" t="s">
        <v>254</v>
      </c>
      <c r="C1222" s="74"/>
      <c r="D1222" s="862" t="s">
        <v>255</v>
      </c>
      <c r="E1222" s="885"/>
      <c r="F1222" s="465"/>
      <c r="G1222" s="466"/>
      <c r="H1222" s="178" t="s">
        <v>23</v>
      </c>
      <c r="I1222" s="178" t="s">
        <v>108</v>
      </c>
      <c r="J1222" s="1757" t="s">
        <v>1424</v>
      </c>
      <c r="K1222" s="212" t="s">
        <v>1507</v>
      </c>
      <c r="L1222" s="212"/>
      <c r="M1222" s="501"/>
      <c r="N1222" s="501"/>
      <c r="O1222" s="212"/>
      <c r="P1222" s="2159">
        <f t="shared" si="101"/>
        <v>0</v>
      </c>
      <c r="Q1222" s="280"/>
      <c r="R1222" s="281"/>
      <c r="S1222" s="281"/>
      <c r="T1222" s="281"/>
      <c r="U1222" s="281"/>
      <c r="V1222" s="281"/>
      <c r="W1222" s="282">
        <v>2</v>
      </c>
      <c r="X1222" s="79"/>
      <c r="Y1222" s="79"/>
      <c r="Z1222" s="63"/>
      <c r="AA1222" s="46"/>
      <c r="AB1222" s="46"/>
      <c r="AC1222" s="46" t="str">
        <f t="shared" si="106"/>
        <v/>
      </c>
      <c r="AD1222" s="46"/>
      <c r="AE1222" s="46"/>
      <c r="AF1222" s="2111">
        <f t="shared" si="102"/>
        <v>0</v>
      </c>
      <c r="AG1222" s="2111">
        <f t="shared" si="103"/>
        <v>2</v>
      </c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  <c r="BP1222" s="46"/>
      <c r="BQ1222" s="46"/>
      <c r="BR1222" s="46"/>
      <c r="BS1222" s="46"/>
      <c r="BT1222" s="46"/>
      <c r="BU1222" s="46"/>
      <c r="BV1222" s="46"/>
      <c r="BW1222" s="46"/>
      <c r="BX1222" s="46"/>
      <c r="BY1222" s="46"/>
      <c r="BZ1222" s="46"/>
      <c r="CA1222" s="46"/>
      <c r="CB1222" s="46"/>
      <c r="CC1222" s="46"/>
      <c r="CD1222" s="46"/>
      <c r="CE1222" s="46"/>
      <c r="CF1222" s="46"/>
      <c r="CG1222" s="46"/>
      <c r="CH1222" s="46"/>
      <c r="CI1222" s="46"/>
      <c r="CJ1222" s="46"/>
      <c r="CK1222" s="46"/>
      <c r="CL1222" s="46"/>
      <c r="CM1222" s="46"/>
      <c r="CN1222" s="46"/>
      <c r="CO1222" s="46"/>
      <c r="CP1222" s="46"/>
      <c r="CQ1222" s="46"/>
      <c r="CR1222" s="46"/>
      <c r="CS1222" s="46"/>
      <c r="CT1222" s="46"/>
      <c r="CU1222" s="46"/>
      <c r="CV1222" s="46"/>
      <c r="CW1222" s="46"/>
      <c r="CX1222" s="46"/>
      <c r="CY1222" s="46"/>
      <c r="CZ1222" s="46"/>
      <c r="DA1222" s="46"/>
      <c r="DB1222" s="46"/>
      <c r="DC1222" s="46"/>
      <c r="DD1222" s="46"/>
      <c r="DE1222" s="46"/>
      <c r="DF1222" s="46"/>
      <c r="DG1222" s="46"/>
      <c r="DH1222" s="46"/>
      <c r="DI1222" s="46"/>
      <c r="DJ1222" s="46"/>
      <c r="DK1222" s="46"/>
      <c r="DL1222" s="46"/>
      <c r="DM1222" s="46"/>
      <c r="DN1222" s="46"/>
      <c r="DO1222" s="46"/>
      <c r="DP1222" s="46"/>
      <c r="DQ1222" s="46"/>
      <c r="DR1222" s="46"/>
      <c r="DS1222" s="46"/>
      <c r="DT1222" s="46"/>
      <c r="DU1222" s="46"/>
      <c r="DV1222" s="46"/>
      <c r="DW1222" s="46"/>
      <c r="DX1222" s="46"/>
      <c r="DY1222" s="46"/>
      <c r="DZ1222" s="46"/>
      <c r="EA1222" s="46"/>
      <c r="EB1222" s="46"/>
      <c r="EC1222" s="46"/>
      <c r="ED1222" s="46"/>
      <c r="EE1222" s="46"/>
      <c r="EF1222" s="46"/>
      <c r="EG1222" s="46"/>
      <c r="EH1222" s="46"/>
      <c r="EI1222" s="46"/>
      <c r="EJ1222" s="46"/>
      <c r="EK1222" s="46"/>
      <c r="EL1222" s="46"/>
      <c r="EM1222" s="46"/>
      <c r="EN1222" s="46"/>
      <c r="EO1222" s="46"/>
      <c r="EP1222" s="46"/>
      <c r="EQ1222" s="46"/>
      <c r="ER1222" s="46"/>
      <c r="ES1222" s="46"/>
      <c r="ET1222" s="46"/>
      <c r="EU1222" s="46"/>
      <c r="EV1222" s="46"/>
      <c r="EW1222" s="46"/>
      <c r="EX1222" s="46"/>
      <c r="EY1222" s="46"/>
      <c r="EZ1222" s="46"/>
      <c r="FA1222" s="46"/>
      <c r="FB1222" s="46"/>
      <c r="FC1222" s="46"/>
      <c r="FD1222" s="46"/>
      <c r="FE1222" s="46"/>
      <c r="FF1222" s="46"/>
      <c r="FG1222" s="46"/>
      <c r="FH1222" s="46"/>
      <c r="FI1222" s="46"/>
      <c r="FJ1222" s="46"/>
      <c r="FK1222" s="46"/>
      <c r="FL1222" s="46"/>
      <c r="FM1222" s="46"/>
      <c r="FN1222" s="46"/>
      <c r="FO1222" s="46"/>
      <c r="FP1222" s="46"/>
      <c r="FQ1222" s="46"/>
      <c r="FR1222" s="46"/>
      <c r="FS1222" s="46"/>
      <c r="FT1222" s="46"/>
      <c r="FU1222" s="46"/>
      <c r="FV1222" s="46"/>
      <c r="FW1222" s="46"/>
      <c r="FX1222" s="46"/>
      <c r="FY1222" s="46"/>
      <c r="FZ1222" s="46"/>
      <c r="GA1222" s="46"/>
      <c r="GB1222" s="46"/>
      <c r="GC1222" s="46"/>
      <c r="GD1222" s="46"/>
      <c r="GE1222" s="46"/>
      <c r="GF1222" s="46"/>
      <c r="GG1222" s="46"/>
      <c r="GH1222" s="46"/>
      <c r="GI1222" s="46"/>
      <c r="GJ1222" s="46"/>
      <c r="GK1222" s="46"/>
      <c r="GL1222" s="46"/>
      <c r="GM1222" s="46"/>
      <c r="GN1222" s="46"/>
      <c r="GO1222" s="46"/>
      <c r="GP1222" s="46"/>
      <c r="GQ1222" s="46"/>
      <c r="GR1222" s="46"/>
      <c r="GS1222" s="46"/>
      <c r="GT1222" s="46"/>
      <c r="GU1222" s="46"/>
      <c r="GV1222" s="46"/>
      <c r="GW1222" s="46"/>
      <c r="GX1222" s="46"/>
      <c r="GY1222" s="46"/>
      <c r="GZ1222" s="46"/>
      <c r="HA1222" s="46"/>
      <c r="HB1222" s="46"/>
      <c r="HC1222" s="46"/>
      <c r="HD1222" s="46"/>
      <c r="HE1222" s="46"/>
      <c r="HF1222" s="46"/>
      <c r="HG1222" s="46"/>
      <c r="HH1222" s="46"/>
      <c r="HI1222" s="46"/>
      <c r="HJ1222" s="46"/>
      <c r="HK1222" s="46"/>
      <c r="HL1222" s="46"/>
      <c r="HM1222" s="46"/>
      <c r="HN1222" s="46"/>
      <c r="HO1222" s="46"/>
      <c r="HP1222" s="46"/>
      <c r="HQ1222" s="46"/>
      <c r="HR1222" s="46"/>
      <c r="HS1222" s="46"/>
      <c r="HT1222" s="46"/>
      <c r="HU1222" s="46"/>
      <c r="HV1222" s="46"/>
      <c r="HW1222" s="46"/>
      <c r="HX1222" s="46"/>
      <c r="HY1222" s="46"/>
      <c r="HZ1222" s="46"/>
      <c r="IA1222" s="46"/>
      <c r="IB1222" s="46"/>
      <c r="IC1222" s="46"/>
      <c r="ID1222" s="46"/>
      <c r="IE1222" s="46"/>
      <c r="IF1222" s="46"/>
      <c r="IG1222" s="46"/>
      <c r="IH1222" s="46"/>
      <c r="II1222" s="46"/>
      <c r="IJ1222" s="46"/>
      <c r="IK1222" s="46"/>
      <c r="IL1222" s="46"/>
      <c r="IM1222" s="46"/>
      <c r="IN1222" s="46"/>
      <c r="IO1222" s="46"/>
      <c r="IP1222" s="46"/>
      <c r="IQ1222" s="46"/>
      <c r="IR1222" s="46"/>
      <c r="IS1222" s="46"/>
      <c r="IT1222" s="46"/>
      <c r="IU1222" s="46"/>
      <c r="IV1222" s="46"/>
      <c r="IW1222" s="46"/>
      <c r="IX1222" s="46"/>
      <c r="IY1222" s="46"/>
      <c r="IZ1222" s="46"/>
      <c r="JA1222" s="46"/>
      <c r="JB1222" s="46"/>
      <c r="JC1222" s="46"/>
      <c r="JD1222" s="46"/>
      <c r="JE1222" s="46"/>
    </row>
    <row r="1223" spans="1:265" s="7" customFormat="1" ht="15" customHeight="1" thickBot="1" x14ac:dyDescent="0.25">
      <c r="A1223" s="790"/>
      <c r="B1223" s="112" t="s">
        <v>254</v>
      </c>
      <c r="C1223" s="74"/>
      <c r="D1223" s="862" t="s">
        <v>255</v>
      </c>
      <c r="E1223" s="885"/>
      <c r="F1223" s="465"/>
      <c r="G1223" s="466"/>
      <c r="H1223" s="178" t="s">
        <v>23</v>
      </c>
      <c r="I1223" s="178" t="s">
        <v>108</v>
      </c>
      <c r="J1223" s="1777" t="s">
        <v>1425</v>
      </c>
      <c r="K1223" s="225" t="s">
        <v>1710</v>
      </c>
      <c r="L1223" s="212"/>
      <c r="M1223" s="501"/>
      <c r="N1223" s="501"/>
      <c r="O1223" s="212"/>
      <c r="P1223" s="2159">
        <f t="shared" ref="P1223:P1286" si="107">SUM(Q1223:R1223)</f>
        <v>0</v>
      </c>
      <c r="Q1223" s="280"/>
      <c r="R1223" s="281"/>
      <c r="S1223" s="281"/>
      <c r="T1223" s="281">
        <v>6</v>
      </c>
      <c r="U1223" s="281"/>
      <c r="V1223" s="281"/>
      <c r="W1223" s="282"/>
      <c r="X1223" s="79"/>
      <c r="Y1223" s="79"/>
      <c r="Z1223" s="63"/>
      <c r="AA1223" s="46"/>
      <c r="AB1223" s="46"/>
      <c r="AC1223" s="46" t="str">
        <f t="shared" si="106"/>
        <v/>
      </c>
      <c r="AD1223" s="46" t="s">
        <v>2124</v>
      </c>
      <c r="AE1223" s="46"/>
      <c r="AF1223" s="2111">
        <f t="shared" si="102"/>
        <v>0</v>
      </c>
      <c r="AG1223" s="2111">
        <f t="shared" si="103"/>
        <v>0</v>
      </c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  <c r="BP1223" s="46"/>
      <c r="BQ1223" s="46"/>
      <c r="BR1223" s="46"/>
      <c r="BS1223" s="46"/>
      <c r="BT1223" s="46"/>
      <c r="BU1223" s="46"/>
      <c r="BV1223" s="46"/>
      <c r="BW1223" s="46"/>
      <c r="BX1223" s="46"/>
      <c r="BY1223" s="46"/>
      <c r="BZ1223" s="46"/>
      <c r="CA1223" s="46"/>
      <c r="CB1223" s="46"/>
      <c r="CC1223" s="46"/>
      <c r="CD1223" s="46"/>
      <c r="CE1223" s="46"/>
      <c r="CF1223" s="46"/>
      <c r="CG1223" s="46"/>
      <c r="CH1223" s="46"/>
      <c r="CI1223" s="46"/>
      <c r="CJ1223" s="46"/>
      <c r="CK1223" s="46"/>
      <c r="CL1223" s="46"/>
      <c r="CM1223" s="46"/>
      <c r="CN1223" s="46"/>
      <c r="CO1223" s="46"/>
      <c r="CP1223" s="46"/>
      <c r="CQ1223" s="46"/>
      <c r="CR1223" s="46"/>
      <c r="CS1223" s="46"/>
      <c r="CT1223" s="46"/>
      <c r="CU1223" s="46"/>
      <c r="CV1223" s="46"/>
      <c r="CW1223" s="46"/>
      <c r="CX1223" s="46"/>
      <c r="CY1223" s="46"/>
      <c r="CZ1223" s="46"/>
      <c r="DA1223" s="46"/>
      <c r="DB1223" s="46"/>
      <c r="DC1223" s="46"/>
      <c r="DD1223" s="46"/>
      <c r="DE1223" s="46"/>
      <c r="DF1223" s="46"/>
      <c r="DG1223" s="46"/>
      <c r="DH1223" s="46"/>
      <c r="DI1223" s="46"/>
      <c r="DJ1223" s="46"/>
      <c r="DK1223" s="46"/>
      <c r="DL1223" s="46"/>
      <c r="DM1223" s="46"/>
      <c r="DN1223" s="46"/>
      <c r="DO1223" s="46"/>
      <c r="DP1223" s="46"/>
      <c r="DQ1223" s="46"/>
      <c r="DR1223" s="46"/>
      <c r="DS1223" s="46"/>
      <c r="DT1223" s="46"/>
      <c r="DU1223" s="46"/>
      <c r="DV1223" s="46"/>
      <c r="DW1223" s="46"/>
      <c r="DX1223" s="46"/>
      <c r="DY1223" s="46"/>
      <c r="DZ1223" s="46"/>
      <c r="EA1223" s="46"/>
      <c r="EB1223" s="46"/>
      <c r="EC1223" s="46"/>
      <c r="ED1223" s="46"/>
      <c r="EE1223" s="46"/>
      <c r="EF1223" s="46"/>
      <c r="EG1223" s="46"/>
      <c r="EH1223" s="46"/>
      <c r="EI1223" s="46"/>
      <c r="EJ1223" s="46"/>
      <c r="EK1223" s="46"/>
      <c r="EL1223" s="46"/>
      <c r="EM1223" s="46"/>
      <c r="EN1223" s="46"/>
      <c r="EO1223" s="46"/>
      <c r="EP1223" s="46"/>
      <c r="EQ1223" s="46"/>
      <c r="ER1223" s="46"/>
      <c r="ES1223" s="46"/>
      <c r="ET1223" s="46"/>
      <c r="EU1223" s="46"/>
      <c r="EV1223" s="46"/>
      <c r="EW1223" s="46"/>
      <c r="EX1223" s="46"/>
      <c r="EY1223" s="46"/>
      <c r="EZ1223" s="46"/>
      <c r="FA1223" s="46"/>
      <c r="FB1223" s="46"/>
      <c r="FC1223" s="46"/>
      <c r="FD1223" s="46"/>
      <c r="FE1223" s="46"/>
      <c r="FF1223" s="46"/>
      <c r="FG1223" s="46"/>
      <c r="FH1223" s="46"/>
      <c r="FI1223" s="46"/>
      <c r="FJ1223" s="46"/>
      <c r="FK1223" s="46"/>
      <c r="FL1223" s="46"/>
      <c r="FM1223" s="46"/>
      <c r="FN1223" s="46"/>
      <c r="FO1223" s="46"/>
      <c r="FP1223" s="46"/>
      <c r="FQ1223" s="46"/>
      <c r="FR1223" s="46"/>
      <c r="FS1223" s="46"/>
      <c r="FT1223" s="46"/>
      <c r="FU1223" s="46"/>
      <c r="FV1223" s="46"/>
      <c r="FW1223" s="46"/>
      <c r="FX1223" s="46"/>
      <c r="FY1223" s="46"/>
      <c r="FZ1223" s="46"/>
      <c r="GA1223" s="46"/>
      <c r="GB1223" s="46"/>
      <c r="GC1223" s="46"/>
      <c r="GD1223" s="46"/>
      <c r="GE1223" s="46"/>
      <c r="GF1223" s="46"/>
      <c r="GG1223" s="46"/>
      <c r="GH1223" s="46"/>
      <c r="GI1223" s="46"/>
      <c r="GJ1223" s="46"/>
      <c r="GK1223" s="46"/>
      <c r="GL1223" s="46"/>
      <c r="GM1223" s="46"/>
      <c r="GN1223" s="46"/>
      <c r="GO1223" s="46"/>
      <c r="GP1223" s="46"/>
      <c r="GQ1223" s="46"/>
      <c r="GR1223" s="46"/>
      <c r="GS1223" s="46"/>
      <c r="GT1223" s="46"/>
      <c r="GU1223" s="46"/>
      <c r="GV1223" s="46"/>
      <c r="GW1223" s="46"/>
      <c r="GX1223" s="46"/>
      <c r="GY1223" s="46"/>
      <c r="GZ1223" s="46"/>
      <c r="HA1223" s="46"/>
      <c r="HB1223" s="46"/>
      <c r="HC1223" s="46"/>
      <c r="HD1223" s="46"/>
      <c r="HE1223" s="46"/>
      <c r="HF1223" s="46"/>
      <c r="HG1223" s="46"/>
      <c r="HH1223" s="46"/>
      <c r="HI1223" s="46"/>
      <c r="HJ1223" s="46"/>
      <c r="HK1223" s="46"/>
      <c r="HL1223" s="46"/>
      <c r="HM1223" s="46"/>
      <c r="HN1223" s="46"/>
      <c r="HO1223" s="46"/>
      <c r="HP1223" s="46"/>
      <c r="HQ1223" s="46"/>
      <c r="HR1223" s="46"/>
      <c r="HS1223" s="46"/>
      <c r="HT1223" s="46"/>
      <c r="HU1223" s="46"/>
      <c r="HV1223" s="46"/>
      <c r="HW1223" s="46"/>
      <c r="HX1223" s="46"/>
      <c r="HY1223" s="46"/>
      <c r="HZ1223" s="46"/>
      <c r="IA1223" s="46"/>
      <c r="IB1223" s="46"/>
      <c r="IC1223" s="46"/>
      <c r="ID1223" s="46"/>
      <c r="IE1223" s="46"/>
      <c r="IF1223" s="46"/>
      <c r="IG1223" s="46"/>
      <c r="IH1223" s="46"/>
      <c r="II1223" s="46"/>
      <c r="IJ1223" s="46"/>
      <c r="IK1223" s="46"/>
      <c r="IL1223" s="46"/>
      <c r="IM1223" s="46"/>
      <c r="IN1223" s="46"/>
      <c r="IO1223" s="46"/>
      <c r="IP1223" s="46"/>
      <c r="IQ1223" s="46"/>
      <c r="IR1223" s="46"/>
      <c r="IS1223" s="46"/>
      <c r="IT1223" s="46"/>
      <c r="IU1223" s="46"/>
      <c r="IV1223" s="46"/>
      <c r="IW1223" s="46"/>
      <c r="IX1223" s="46"/>
      <c r="IY1223" s="46"/>
      <c r="IZ1223" s="46"/>
      <c r="JA1223" s="46"/>
      <c r="JB1223" s="46"/>
      <c r="JC1223" s="46"/>
      <c r="JD1223" s="46"/>
      <c r="JE1223" s="46"/>
    </row>
    <row r="1224" spans="1:265" s="7" customFormat="1" ht="15" customHeight="1" thickBot="1" x14ac:dyDescent="0.25">
      <c r="A1224" s="275"/>
      <c r="B1224" s="114" t="s">
        <v>254</v>
      </c>
      <c r="C1224" s="140"/>
      <c r="D1224" s="864" t="s">
        <v>255</v>
      </c>
      <c r="E1224" s="887"/>
      <c r="F1224" s="467"/>
      <c r="G1224" s="468"/>
      <c r="H1224" s="196" t="s">
        <v>23</v>
      </c>
      <c r="I1224" s="196" t="s">
        <v>108</v>
      </c>
      <c r="J1224" s="1774" t="s">
        <v>1425</v>
      </c>
      <c r="K1224" s="214" t="s">
        <v>1795</v>
      </c>
      <c r="L1224" s="214"/>
      <c r="M1224" s="516"/>
      <c r="N1224" s="516"/>
      <c r="O1224" s="214"/>
      <c r="P1224" s="2159">
        <f t="shared" si="107"/>
        <v>0</v>
      </c>
      <c r="Q1224" s="312"/>
      <c r="R1224" s="283"/>
      <c r="S1224" s="283"/>
      <c r="T1224" s="283">
        <v>8</v>
      </c>
      <c r="U1224" s="283"/>
      <c r="V1224" s="283"/>
      <c r="W1224" s="284"/>
      <c r="X1224" s="109">
        <f>SUM(Q1215:W1224)</f>
        <v>40</v>
      </c>
      <c r="Y1224" s="109">
        <f>X1224</f>
        <v>40</v>
      </c>
      <c r="Z1224" s="63"/>
      <c r="AA1224" s="46"/>
      <c r="AB1224" s="46"/>
      <c r="AC1224" s="46" t="str">
        <f t="shared" si="106"/>
        <v/>
      </c>
      <c r="AD1224" s="46"/>
      <c r="AE1224" s="46"/>
      <c r="AF1224" s="2111">
        <f t="shared" si="102"/>
        <v>0</v>
      </c>
      <c r="AG1224" s="2111">
        <f t="shared" si="103"/>
        <v>0</v>
      </c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  <c r="BP1224" s="46"/>
      <c r="BQ1224" s="46"/>
      <c r="BR1224" s="46"/>
      <c r="BS1224" s="46"/>
      <c r="BT1224" s="46"/>
      <c r="BU1224" s="46"/>
      <c r="BV1224" s="46"/>
      <c r="BW1224" s="46"/>
      <c r="BX1224" s="46"/>
      <c r="BY1224" s="46"/>
      <c r="BZ1224" s="46"/>
      <c r="CA1224" s="46"/>
      <c r="CB1224" s="46"/>
      <c r="CC1224" s="46"/>
      <c r="CD1224" s="46"/>
      <c r="CE1224" s="46"/>
      <c r="CF1224" s="46"/>
      <c r="CG1224" s="46"/>
      <c r="CH1224" s="46"/>
      <c r="CI1224" s="46"/>
      <c r="CJ1224" s="46"/>
      <c r="CK1224" s="46"/>
      <c r="CL1224" s="46"/>
      <c r="CM1224" s="46"/>
      <c r="CN1224" s="46"/>
      <c r="CO1224" s="46"/>
      <c r="CP1224" s="46"/>
      <c r="CQ1224" s="46"/>
      <c r="CR1224" s="46"/>
      <c r="CS1224" s="46"/>
      <c r="CT1224" s="46"/>
      <c r="CU1224" s="46"/>
      <c r="CV1224" s="46"/>
      <c r="CW1224" s="46"/>
      <c r="CX1224" s="46"/>
      <c r="CY1224" s="46"/>
      <c r="CZ1224" s="46"/>
      <c r="DA1224" s="46"/>
      <c r="DB1224" s="46"/>
      <c r="DC1224" s="46"/>
      <c r="DD1224" s="46"/>
      <c r="DE1224" s="46"/>
      <c r="DF1224" s="46"/>
      <c r="DG1224" s="46"/>
      <c r="DH1224" s="46"/>
      <c r="DI1224" s="46"/>
      <c r="DJ1224" s="46"/>
      <c r="DK1224" s="46"/>
      <c r="DL1224" s="46"/>
      <c r="DM1224" s="46"/>
      <c r="DN1224" s="46"/>
      <c r="DO1224" s="46"/>
      <c r="DP1224" s="46"/>
      <c r="DQ1224" s="46"/>
      <c r="DR1224" s="46"/>
      <c r="DS1224" s="46"/>
      <c r="DT1224" s="46"/>
      <c r="DU1224" s="46"/>
      <c r="DV1224" s="46"/>
      <c r="DW1224" s="46"/>
      <c r="DX1224" s="46"/>
      <c r="DY1224" s="46"/>
      <c r="DZ1224" s="46"/>
      <c r="EA1224" s="46"/>
      <c r="EB1224" s="46"/>
      <c r="EC1224" s="46"/>
      <c r="ED1224" s="46"/>
      <c r="EE1224" s="46"/>
      <c r="EF1224" s="46"/>
      <c r="EG1224" s="46"/>
      <c r="EH1224" s="46"/>
      <c r="EI1224" s="46"/>
      <c r="EJ1224" s="46"/>
      <c r="EK1224" s="46"/>
      <c r="EL1224" s="46"/>
      <c r="EM1224" s="46"/>
      <c r="EN1224" s="46"/>
      <c r="EO1224" s="46"/>
      <c r="EP1224" s="46"/>
      <c r="EQ1224" s="46"/>
      <c r="ER1224" s="46"/>
      <c r="ES1224" s="46"/>
      <c r="ET1224" s="46"/>
      <c r="EU1224" s="46"/>
      <c r="EV1224" s="46"/>
      <c r="EW1224" s="46"/>
      <c r="EX1224" s="46"/>
      <c r="EY1224" s="46"/>
      <c r="EZ1224" s="46"/>
      <c r="FA1224" s="46"/>
      <c r="FB1224" s="46"/>
      <c r="FC1224" s="46"/>
      <c r="FD1224" s="46"/>
      <c r="FE1224" s="46"/>
      <c r="FF1224" s="46"/>
      <c r="FG1224" s="46"/>
      <c r="FH1224" s="46"/>
      <c r="FI1224" s="46"/>
      <c r="FJ1224" s="46"/>
      <c r="FK1224" s="46"/>
      <c r="FL1224" s="46"/>
      <c r="FM1224" s="46"/>
      <c r="FN1224" s="46"/>
      <c r="FO1224" s="46"/>
      <c r="FP1224" s="46"/>
      <c r="FQ1224" s="46"/>
      <c r="FR1224" s="46"/>
      <c r="FS1224" s="46"/>
      <c r="FT1224" s="46"/>
      <c r="FU1224" s="46"/>
      <c r="FV1224" s="46"/>
      <c r="FW1224" s="46"/>
      <c r="FX1224" s="46"/>
      <c r="FY1224" s="46"/>
      <c r="FZ1224" s="46"/>
      <c r="GA1224" s="46"/>
      <c r="GB1224" s="46"/>
      <c r="GC1224" s="46"/>
      <c r="GD1224" s="46"/>
      <c r="GE1224" s="46"/>
      <c r="GF1224" s="46"/>
      <c r="GG1224" s="46"/>
      <c r="GH1224" s="46"/>
      <c r="GI1224" s="46"/>
      <c r="GJ1224" s="46"/>
      <c r="GK1224" s="46"/>
      <c r="GL1224" s="46"/>
      <c r="GM1224" s="46"/>
      <c r="GN1224" s="46"/>
      <c r="GO1224" s="46"/>
      <c r="GP1224" s="46"/>
      <c r="GQ1224" s="46"/>
      <c r="GR1224" s="46"/>
      <c r="GS1224" s="46"/>
      <c r="GT1224" s="46"/>
      <c r="GU1224" s="46"/>
      <c r="GV1224" s="46"/>
      <c r="GW1224" s="46"/>
      <c r="GX1224" s="46"/>
      <c r="GY1224" s="46"/>
      <c r="GZ1224" s="46"/>
      <c r="HA1224" s="46"/>
      <c r="HB1224" s="46"/>
      <c r="HC1224" s="46"/>
      <c r="HD1224" s="46"/>
      <c r="HE1224" s="46"/>
      <c r="HF1224" s="46"/>
      <c r="HG1224" s="46"/>
      <c r="HH1224" s="46"/>
      <c r="HI1224" s="46"/>
      <c r="HJ1224" s="46"/>
      <c r="HK1224" s="46"/>
      <c r="HL1224" s="46"/>
      <c r="HM1224" s="46"/>
      <c r="HN1224" s="46"/>
      <c r="HO1224" s="46"/>
      <c r="HP1224" s="46"/>
      <c r="HQ1224" s="46"/>
      <c r="HR1224" s="46"/>
      <c r="HS1224" s="46"/>
      <c r="HT1224" s="46"/>
      <c r="HU1224" s="46"/>
      <c r="HV1224" s="46"/>
      <c r="HW1224" s="46"/>
      <c r="HX1224" s="46"/>
      <c r="HY1224" s="46"/>
      <c r="HZ1224" s="46"/>
      <c r="IA1224" s="46"/>
      <c r="IB1224" s="46"/>
      <c r="IC1224" s="46"/>
      <c r="ID1224" s="46"/>
      <c r="IE1224" s="46"/>
      <c r="IF1224" s="46"/>
      <c r="IG1224" s="46"/>
      <c r="IH1224" s="46"/>
      <c r="II1224" s="46"/>
      <c r="IJ1224" s="46"/>
      <c r="IK1224" s="46"/>
      <c r="IL1224" s="46"/>
      <c r="IM1224" s="46"/>
      <c r="IN1224" s="46"/>
      <c r="IO1224" s="46"/>
      <c r="IP1224" s="46"/>
      <c r="IQ1224" s="46"/>
      <c r="IR1224" s="46"/>
      <c r="IS1224" s="46"/>
      <c r="IT1224" s="46"/>
      <c r="IU1224" s="46"/>
      <c r="IV1224" s="46"/>
      <c r="IW1224" s="46"/>
      <c r="IX1224" s="46"/>
      <c r="IY1224" s="46"/>
      <c r="IZ1224" s="46"/>
      <c r="JA1224" s="46"/>
      <c r="JB1224" s="46"/>
      <c r="JC1224" s="46"/>
      <c r="JD1224" s="46"/>
      <c r="JE1224" s="46"/>
    </row>
    <row r="1225" spans="1:265" s="7" customFormat="1" ht="15" customHeight="1" thickBot="1" x14ac:dyDescent="0.25">
      <c r="A1225" s="2039">
        <f>+A1215+1</f>
        <v>131</v>
      </c>
      <c r="B1225" s="2083" t="s">
        <v>381</v>
      </c>
      <c r="C1225" s="116" t="s">
        <v>35</v>
      </c>
      <c r="D1225" s="868" t="s">
        <v>642</v>
      </c>
      <c r="E1225" s="842" t="s">
        <v>643</v>
      </c>
      <c r="F1225" s="459" t="s">
        <v>614</v>
      </c>
      <c r="G1225" s="460" t="s">
        <v>615</v>
      </c>
      <c r="H1225" s="199" t="s">
        <v>351</v>
      </c>
      <c r="I1225" s="199" t="s">
        <v>394</v>
      </c>
      <c r="J1225" s="199"/>
      <c r="K1225" s="218" t="s">
        <v>1209</v>
      </c>
      <c r="L1225" s="218" t="s">
        <v>401</v>
      </c>
      <c r="M1225" s="510">
        <v>1</v>
      </c>
      <c r="N1225" s="510" t="s">
        <v>24</v>
      </c>
      <c r="O1225" s="218" t="s">
        <v>348</v>
      </c>
      <c r="P1225" s="2159">
        <f t="shared" si="107"/>
        <v>5</v>
      </c>
      <c r="Q1225" s="322">
        <v>3</v>
      </c>
      <c r="R1225" s="323">
        <v>2</v>
      </c>
      <c r="S1225" s="323"/>
      <c r="T1225" s="323"/>
      <c r="U1225" s="323"/>
      <c r="V1225" s="323"/>
      <c r="W1225" s="324"/>
      <c r="X1225" s="117"/>
      <c r="Y1225" s="117"/>
      <c r="Z1225" s="63" t="str">
        <f>C1225</f>
        <v>TC</v>
      </c>
      <c r="AA1225" s="46" t="s">
        <v>874</v>
      </c>
      <c r="AB1225" s="46" t="s">
        <v>880</v>
      </c>
      <c r="AC1225" s="46">
        <f t="shared" si="106"/>
        <v>12</v>
      </c>
      <c r="AD1225" s="46"/>
      <c r="AE1225" s="46"/>
      <c r="AF1225" s="2111">
        <f t="shared" ref="AF1225:AF1288" si="108">SUM(Q1225:R1225)</f>
        <v>5</v>
      </c>
      <c r="AG1225" s="2111">
        <f t="shared" ref="AG1225:AG1288" si="109">S1225+W1225</f>
        <v>0</v>
      </c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  <c r="BP1225" s="46"/>
      <c r="BQ1225" s="46"/>
      <c r="BR1225" s="46"/>
      <c r="BS1225" s="46"/>
      <c r="BT1225" s="46"/>
      <c r="BU1225" s="46"/>
      <c r="BV1225" s="46"/>
      <c r="BW1225" s="46"/>
      <c r="BX1225" s="46"/>
      <c r="BY1225" s="46"/>
      <c r="BZ1225" s="46"/>
      <c r="CA1225" s="46"/>
      <c r="CB1225" s="46"/>
      <c r="CC1225" s="46"/>
      <c r="CD1225" s="46"/>
      <c r="CE1225" s="46"/>
      <c r="CF1225" s="46"/>
      <c r="CG1225" s="46"/>
      <c r="CH1225" s="46"/>
      <c r="CI1225" s="46"/>
      <c r="CJ1225" s="46"/>
      <c r="CK1225" s="46"/>
      <c r="CL1225" s="46"/>
      <c r="CM1225" s="46"/>
      <c r="CN1225" s="46"/>
      <c r="CO1225" s="46"/>
      <c r="CP1225" s="46"/>
      <c r="CQ1225" s="46"/>
      <c r="CR1225" s="46"/>
      <c r="CS1225" s="46"/>
      <c r="CT1225" s="46"/>
      <c r="CU1225" s="46"/>
      <c r="CV1225" s="46"/>
      <c r="CW1225" s="46"/>
      <c r="CX1225" s="46"/>
      <c r="CY1225" s="46"/>
      <c r="CZ1225" s="46"/>
      <c r="DA1225" s="46"/>
      <c r="DB1225" s="46"/>
      <c r="DC1225" s="46"/>
      <c r="DD1225" s="46"/>
      <c r="DE1225" s="46"/>
      <c r="DF1225" s="46"/>
      <c r="DG1225" s="46"/>
      <c r="DH1225" s="46"/>
      <c r="DI1225" s="46"/>
      <c r="DJ1225" s="46"/>
      <c r="DK1225" s="46"/>
      <c r="DL1225" s="46"/>
      <c r="DM1225" s="46"/>
      <c r="DN1225" s="46"/>
      <c r="DO1225" s="46"/>
      <c r="DP1225" s="46"/>
      <c r="DQ1225" s="46"/>
      <c r="DR1225" s="46"/>
      <c r="DS1225" s="46"/>
      <c r="DT1225" s="46"/>
      <c r="DU1225" s="46"/>
      <c r="DV1225" s="46"/>
      <c r="DW1225" s="46"/>
      <c r="DX1225" s="46"/>
      <c r="DY1225" s="46"/>
      <c r="DZ1225" s="46"/>
      <c r="EA1225" s="46"/>
      <c r="EB1225" s="46"/>
      <c r="EC1225" s="46"/>
      <c r="ED1225" s="46"/>
      <c r="EE1225" s="46"/>
      <c r="EF1225" s="46"/>
      <c r="EG1225" s="46"/>
      <c r="EH1225" s="46"/>
      <c r="EI1225" s="46"/>
      <c r="EJ1225" s="46"/>
      <c r="EK1225" s="46"/>
      <c r="EL1225" s="46"/>
      <c r="EM1225" s="46"/>
      <c r="EN1225" s="46"/>
      <c r="EO1225" s="46"/>
      <c r="EP1225" s="46"/>
      <c r="EQ1225" s="46"/>
      <c r="ER1225" s="46"/>
      <c r="ES1225" s="46"/>
      <c r="ET1225" s="46"/>
      <c r="EU1225" s="46"/>
      <c r="EV1225" s="46"/>
      <c r="EW1225" s="46"/>
      <c r="EX1225" s="46"/>
      <c r="EY1225" s="46"/>
      <c r="EZ1225" s="46"/>
      <c r="FA1225" s="46"/>
      <c r="FB1225" s="46"/>
      <c r="FC1225" s="46"/>
      <c r="FD1225" s="46"/>
      <c r="FE1225" s="46"/>
      <c r="FF1225" s="46"/>
      <c r="FG1225" s="46"/>
      <c r="FH1225" s="46"/>
      <c r="FI1225" s="46"/>
      <c r="FJ1225" s="46"/>
      <c r="FK1225" s="46"/>
      <c r="FL1225" s="46"/>
      <c r="FM1225" s="46"/>
      <c r="FN1225" s="46"/>
      <c r="FO1225" s="46"/>
      <c r="FP1225" s="46"/>
      <c r="FQ1225" s="46"/>
      <c r="FR1225" s="46"/>
      <c r="FS1225" s="46"/>
      <c r="FT1225" s="46"/>
      <c r="FU1225" s="46"/>
      <c r="FV1225" s="46"/>
      <c r="FW1225" s="46"/>
      <c r="FX1225" s="46"/>
      <c r="FY1225" s="46"/>
      <c r="FZ1225" s="46"/>
      <c r="GA1225" s="46"/>
      <c r="GB1225" s="46"/>
      <c r="GC1225" s="46"/>
      <c r="GD1225" s="46"/>
      <c r="GE1225" s="46"/>
      <c r="GF1225" s="46"/>
      <c r="GG1225" s="46"/>
      <c r="GH1225" s="46"/>
      <c r="GI1225" s="46"/>
      <c r="GJ1225" s="46"/>
      <c r="GK1225" s="46"/>
      <c r="GL1225" s="46"/>
      <c r="GM1225" s="46"/>
      <c r="GN1225" s="46"/>
      <c r="GO1225" s="46"/>
      <c r="GP1225" s="46"/>
      <c r="GQ1225" s="46"/>
      <c r="GR1225" s="46"/>
      <c r="GS1225" s="46"/>
      <c r="GT1225" s="46"/>
      <c r="GU1225" s="46"/>
      <c r="GV1225" s="46"/>
      <c r="GW1225" s="46"/>
      <c r="GX1225" s="46"/>
      <c r="GY1225" s="46"/>
      <c r="GZ1225" s="46"/>
      <c r="HA1225" s="46"/>
      <c r="HB1225" s="46"/>
      <c r="HC1225" s="46"/>
      <c r="HD1225" s="46"/>
      <c r="HE1225" s="46"/>
      <c r="HF1225" s="46"/>
      <c r="HG1225" s="46"/>
      <c r="HH1225" s="46"/>
      <c r="HI1225" s="46"/>
      <c r="HJ1225" s="46"/>
      <c r="HK1225" s="46"/>
      <c r="HL1225" s="46"/>
      <c r="HM1225" s="46"/>
      <c r="HN1225" s="46"/>
      <c r="HO1225" s="46"/>
      <c r="HP1225" s="46"/>
      <c r="HQ1225" s="46"/>
      <c r="HR1225" s="46"/>
      <c r="HS1225" s="46"/>
      <c r="HT1225" s="46"/>
      <c r="HU1225" s="46"/>
      <c r="HV1225" s="46"/>
      <c r="HW1225" s="46"/>
      <c r="HX1225" s="46"/>
      <c r="HY1225" s="46"/>
      <c r="HZ1225" s="46"/>
      <c r="IA1225" s="46"/>
      <c r="IB1225" s="46"/>
      <c r="IC1225" s="46"/>
      <c r="ID1225" s="46"/>
      <c r="IE1225" s="46"/>
      <c r="IF1225" s="46"/>
      <c r="IG1225" s="46"/>
      <c r="IH1225" s="46"/>
      <c r="II1225" s="46"/>
      <c r="IJ1225" s="46"/>
      <c r="IK1225" s="46"/>
      <c r="IL1225" s="46"/>
      <c r="IM1225" s="46"/>
      <c r="IN1225" s="46"/>
      <c r="IO1225" s="46"/>
      <c r="IP1225" s="46"/>
      <c r="IQ1225" s="46"/>
      <c r="IR1225" s="46"/>
      <c r="IS1225" s="46"/>
      <c r="IT1225" s="46"/>
      <c r="IU1225" s="46"/>
      <c r="IV1225" s="46"/>
      <c r="IW1225" s="46"/>
      <c r="IX1225" s="46"/>
      <c r="IY1225" s="46"/>
      <c r="IZ1225" s="46"/>
      <c r="JA1225" s="46"/>
      <c r="JB1225" s="46"/>
      <c r="JC1225" s="46"/>
      <c r="JD1225" s="46"/>
      <c r="JE1225" s="46"/>
    </row>
    <row r="1226" spans="1:265" s="7" customFormat="1" ht="15" customHeight="1" thickBot="1" x14ac:dyDescent="0.25">
      <c r="A1226" s="98"/>
      <c r="B1226" s="73" t="s">
        <v>381</v>
      </c>
      <c r="C1226" s="118"/>
      <c r="D1226" s="870" t="s">
        <v>642</v>
      </c>
      <c r="E1226" s="879"/>
      <c r="F1226" s="461"/>
      <c r="G1226" s="462"/>
      <c r="H1226" s="181" t="s">
        <v>351</v>
      </c>
      <c r="I1226" s="181" t="s">
        <v>394</v>
      </c>
      <c r="J1226" s="181"/>
      <c r="K1226" s="219" t="s">
        <v>1209</v>
      </c>
      <c r="L1226" s="219" t="s">
        <v>401</v>
      </c>
      <c r="M1226" s="511">
        <v>1</v>
      </c>
      <c r="N1226" s="511" t="s">
        <v>98</v>
      </c>
      <c r="O1226" s="219" t="s">
        <v>348</v>
      </c>
      <c r="P1226" s="2159">
        <f t="shared" si="107"/>
        <v>5</v>
      </c>
      <c r="Q1226" s="325">
        <v>3</v>
      </c>
      <c r="R1226" s="326">
        <v>2</v>
      </c>
      <c r="S1226" s="326"/>
      <c r="T1226" s="326"/>
      <c r="U1226" s="326"/>
      <c r="V1226" s="326"/>
      <c r="W1226" s="327"/>
      <c r="X1226" s="119"/>
      <c r="Y1226" s="119"/>
      <c r="Z1226" s="63"/>
      <c r="AA1226" s="46"/>
      <c r="AB1226" s="46"/>
      <c r="AC1226" s="46" t="str">
        <f t="shared" si="106"/>
        <v/>
      </c>
      <c r="AD1226" s="46"/>
      <c r="AE1226" s="46"/>
      <c r="AF1226" s="2111">
        <f t="shared" si="108"/>
        <v>5</v>
      </c>
      <c r="AG1226" s="2111">
        <f t="shared" si="109"/>
        <v>0</v>
      </c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  <c r="BP1226" s="46"/>
      <c r="BQ1226" s="46"/>
      <c r="BR1226" s="46"/>
      <c r="BS1226" s="46"/>
      <c r="BT1226" s="46"/>
      <c r="BU1226" s="46"/>
      <c r="BV1226" s="46"/>
      <c r="BW1226" s="46"/>
      <c r="BX1226" s="46"/>
      <c r="BY1226" s="46"/>
      <c r="BZ1226" s="46"/>
      <c r="CA1226" s="46"/>
      <c r="CB1226" s="46"/>
      <c r="CC1226" s="46"/>
      <c r="CD1226" s="46"/>
      <c r="CE1226" s="46"/>
      <c r="CF1226" s="46"/>
      <c r="CG1226" s="46"/>
      <c r="CH1226" s="46"/>
      <c r="CI1226" s="46"/>
      <c r="CJ1226" s="46"/>
      <c r="CK1226" s="46"/>
      <c r="CL1226" s="46"/>
      <c r="CM1226" s="46"/>
      <c r="CN1226" s="46"/>
      <c r="CO1226" s="46"/>
      <c r="CP1226" s="46"/>
      <c r="CQ1226" s="46"/>
      <c r="CR1226" s="46"/>
      <c r="CS1226" s="46"/>
      <c r="CT1226" s="46"/>
      <c r="CU1226" s="46"/>
      <c r="CV1226" s="46"/>
      <c r="CW1226" s="46"/>
      <c r="CX1226" s="46"/>
      <c r="CY1226" s="46"/>
      <c r="CZ1226" s="46"/>
      <c r="DA1226" s="46"/>
      <c r="DB1226" s="46"/>
      <c r="DC1226" s="46"/>
      <c r="DD1226" s="46"/>
      <c r="DE1226" s="46"/>
      <c r="DF1226" s="46"/>
      <c r="DG1226" s="46"/>
      <c r="DH1226" s="46"/>
      <c r="DI1226" s="46"/>
      <c r="DJ1226" s="46"/>
      <c r="DK1226" s="46"/>
      <c r="DL1226" s="46"/>
      <c r="DM1226" s="46"/>
      <c r="DN1226" s="46"/>
      <c r="DO1226" s="46"/>
      <c r="DP1226" s="46"/>
      <c r="DQ1226" s="46"/>
      <c r="DR1226" s="46"/>
      <c r="DS1226" s="46"/>
      <c r="DT1226" s="46"/>
      <c r="DU1226" s="46"/>
      <c r="DV1226" s="46"/>
      <c r="DW1226" s="46"/>
      <c r="DX1226" s="46"/>
      <c r="DY1226" s="46"/>
      <c r="DZ1226" s="46"/>
      <c r="EA1226" s="46"/>
      <c r="EB1226" s="46"/>
      <c r="EC1226" s="46"/>
      <c r="ED1226" s="46"/>
      <c r="EE1226" s="46"/>
      <c r="EF1226" s="46"/>
      <c r="EG1226" s="46"/>
      <c r="EH1226" s="46"/>
      <c r="EI1226" s="46"/>
      <c r="EJ1226" s="46"/>
      <c r="EK1226" s="46"/>
      <c r="EL1226" s="46"/>
      <c r="EM1226" s="46"/>
      <c r="EN1226" s="46"/>
      <c r="EO1226" s="46"/>
      <c r="EP1226" s="46"/>
      <c r="EQ1226" s="46"/>
      <c r="ER1226" s="46"/>
      <c r="ES1226" s="46"/>
      <c r="ET1226" s="46"/>
      <c r="EU1226" s="46"/>
      <c r="EV1226" s="46"/>
      <c r="EW1226" s="46"/>
      <c r="EX1226" s="46"/>
      <c r="EY1226" s="46"/>
      <c r="EZ1226" s="46"/>
      <c r="FA1226" s="46"/>
      <c r="FB1226" s="46"/>
      <c r="FC1226" s="46"/>
      <c r="FD1226" s="46"/>
      <c r="FE1226" s="46"/>
      <c r="FF1226" s="46"/>
      <c r="FG1226" s="46"/>
      <c r="FH1226" s="46"/>
      <c r="FI1226" s="46"/>
      <c r="FJ1226" s="46"/>
      <c r="FK1226" s="46"/>
      <c r="FL1226" s="46"/>
      <c r="FM1226" s="46"/>
      <c r="FN1226" s="46"/>
      <c r="FO1226" s="46"/>
      <c r="FP1226" s="46"/>
      <c r="FQ1226" s="46"/>
      <c r="FR1226" s="46"/>
      <c r="FS1226" s="46"/>
      <c r="FT1226" s="46"/>
      <c r="FU1226" s="46"/>
      <c r="FV1226" s="46"/>
      <c r="FW1226" s="46"/>
      <c r="FX1226" s="46"/>
      <c r="FY1226" s="46"/>
      <c r="FZ1226" s="46"/>
      <c r="GA1226" s="46"/>
      <c r="GB1226" s="46"/>
      <c r="GC1226" s="46"/>
      <c r="GD1226" s="46"/>
      <c r="GE1226" s="46"/>
      <c r="GF1226" s="46"/>
      <c r="GG1226" s="46"/>
      <c r="GH1226" s="46"/>
      <c r="GI1226" s="46"/>
      <c r="GJ1226" s="46"/>
      <c r="GK1226" s="46"/>
      <c r="GL1226" s="46"/>
      <c r="GM1226" s="46"/>
      <c r="GN1226" s="46"/>
      <c r="GO1226" s="46"/>
      <c r="GP1226" s="46"/>
      <c r="GQ1226" s="46"/>
      <c r="GR1226" s="46"/>
      <c r="GS1226" s="46"/>
      <c r="GT1226" s="46"/>
      <c r="GU1226" s="46"/>
      <c r="GV1226" s="46"/>
      <c r="GW1226" s="46"/>
      <c r="GX1226" s="46"/>
      <c r="GY1226" s="46"/>
      <c r="GZ1226" s="46"/>
      <c r="HA1226" s="46"/>
      <c r="HB1226" s="46"/>
      <c r="HC1226" s="46"/>
      <c r="HD1226" s="46"/>
      <c r="HE1226" s="46"/>
      <c r="HF1226" s="46"/>
      <c r="HG1226" s="46"/>
      <c r="HH1226" s="46"/>
      <c r="HI1226" s="46"/>
      <c r="HJ1226" s="46"/>
      <c r="HK1226" s="46"/>
      <c r="HL1226" s="46"/>
      <c r="HM1226" s="46"/>
      <c r="HN1226" s="46"/>
      <c r="HO1226" s="46"/>
      <c r="HP1226" s="46"/>
      <c r="HQ1226" s="46"/>
      <c r="HR1226" s="46"/>
      <c r="HS1226" s="46"/>
      <c r="HT1226" s="46"/>
      <c r="HU1226" s="46"/>
      <c r="HV1226" s="46"/>
      <c r="HW1226" s="46"/>
      <c r="HX1226" s="46"/>
      <c r="HY1226" s="46"/>
      <c r="HZ1226" s="46"/>
      <c r="IA1226" s="46"/>
      <c r="IB1226" s="46"/>
      <c r="IC1226" s="46"/>
      <c r="ID1226" s="46"/>
      <c r="IE1226" s="46"/>
      <c r="IF1226" s="46"/>
      <c r="IG1226" s="46"/>
      <c r="IH1226" s="46"/>
      <c r="II1226" s="46"/>
      <c r="IJ1226" s="46"/>
      <c r="IK1226" s="46"/>
      <c r="IL1226" s="46"/>
      <c r="IM1226" s="46"/>
      <c r="IN1226" s="46"/>
      <c r="IO1226" s="46"/>
      <c r="IP1226" s="46"/>
      <c r="IQ1226" s="46"/>
      <c r="IR1226" s="46"/>
      <c r="IS1226" s="46"/>
      <c r="IT1226" s="46"/>
      <c r="IU1226" s="46"/>
      <c r="IV1226" s="46"/>
      <c r="IW1226" s="46"/>
      <c r="IX1226" s="46"/>
      <c r="IY1226" s="46"/>
      <c r="IZ1226" s="46"/>
      <c r="JA1226" s="46"/>
      <c r="JB1226" s="46"/>
      <c r="JC1226" s="46"/>
      <c r="JD1226" s="46"/>
      <c r="JE1226" s="46"/>
    </row>
    <row r="1227" spans="1:265" s="7" customFormat="1" ht="15" customHeight="1" thickBot="1" x14ac:dyDescent="0.25">
      <c r="A1227" s="98"/>
      <c r="B1227" s="73" t="s">
        <v>381</v>
      </c>
      <c r="C1227" s="118"/>
      <c r="D1227" s="870" t="s">
        <v>642</v>
      </c>
      <c r="E1227" s="879"/>
      <c r="F1227" s="461"/>
      <c r="G1227" s="462"/>
      <c r="H1227" s="181" t="s">
        <v>351</v>
      </c>
      <c r="I1227" s="181" t="s">
        <v>1371</v>
      </c>
      <c r="J1227" s="181"/>
      <c r="K1227" s="219" t="s">
        <v>1628</v>
      </c>
      <c r="L1227" s="219" t="s">
        <v>401</v>
      </c>
      <c r="M1227" s="511" t="s">
        <v>393</v>
      </c>
      <c r="N1227" s="511" t="s">
        <v>24</v>
      </c>
      <c r="O1227" s="219" t="s">
        <v>348</v>
      </c>
      <c r="P1227" s="2159">
        <f t="shared" si="107"/>
        <v>5</v>
      </c>
      <c r="Q1227" s="325">
        <v>3</v>
      </c>
      <c r="R1227" s="326">
        <v>2</v>
      </c>
      <c r="S1227" s="326"/>
      <c r="T1227" s="326"/>
      <c r="U1227" s="326"/>
      <c r="V1227" s="326"/>
      <c r="W1227" s="327"/>
      <c r="X1227" s="119"/>
      <c r="Y1227" s="119"/>
      <c r="Z1227" s="63"/>
      <c r="AA1227" s="46"/>
      <c r="AB1227" s="46"/>
      <c r="AC1227" s="46" t="str">
        <f t="shared" si="106"/>
        <v/>
      </c>
      <c r="AD1227" s="46"/>
      <c r="AE1227" s="46"/>
      <c r="AF1227" s="2111">
        <f t="shared" si="108"/>
        <v>5</v>
      </c>
      <c r="AG1227" s="2111">
        <f t="shared" si="109"/>
        <v>0</v>
      </c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6"/>
      <c r="CG1227" s="46"/>
      <c r="CH1227" s="46"/>
      <c r="CI1227" s="46"/>
      <c r="CJ1227" s="46"/>
      <c r="CK1227" s="46"/>
      <c r="CL1227" s="46"/>
      <c r="CM1227" s="46"/>
      <c r="CN1227" s="46"/>
      <c r="CO1227" s="46"/>
      <c r="CP1227" s="46"/>
      <c r="CQ1227" s="46"/>
      <c r="CR1227" s="46"/>
      <c r="CS1227" s="46"/>
      <c r="CT1227" s="46"/>
      <c r="CU1227" s="46"/>
      <c r="CV1227" s="46"/>
      <c r="CW1227" s="46"/>
      <c r="CX1227" s="46"/>
      <c r="CY1227" s="46"/>
      <c r="CZ1227" s="46"/>
      <c r="DA1227" s="46"/>
      <c r="DB1227" s="46"/>
      <c r="DC1227" s="46"/>
      <c r="DD1227" s="46"/>
      <c r="DE1227" s="46"/>
      <c r="DF1227" s="46"/>
      <c r="DG1227" s="46"/>
      <c r="DH1227" s="46"/>
      <c r="DI1227" s="46"/>
      <c r="DJ1227" s="46"/>
      <c r="DK1227" s="46"/>
      <c r="DL1227" s="46"/>
      <c r="DM1227" s="46"/>
      <c r="DN1227" s="46"/>
      <c r="DO1227" s="46"/>
      <c r="DP1227" s="46"/>
      <c r="DQ1227" s="46"/>
      <c r="DR1227" s="46"/>
      <c r="DS1227" s="46"/>
      <c r="DT1227" s="46"/>
      <c r="DU1227" s="46"/>
      <c r="DV1227" s="46"/>
      <c r="DW1227" s="46"/>
      <c r="DX1227" s="46"/>
      <c r="DY1227" s="46"/>
      <c r="DZ1227" s="46"/>
      <c r="EA1227" s="46"/>
      <c r="EB1227" s="46"/>
      <c r="EC1227" s="46"/>
      <c r="ED1227" s="46"/>
      <c r="EE1227" s="46"/>
      <c r="EF1227" s="46"/>
      <c r="EG1227" s="46"/>
      <c r="EH1227" s="46"/>
      <c r="EI1227" s="46"/>
      <c r="EJ1227" s="46"/>
      <c r="EK1227" s="46"/>
      <c r="EL1227" s="46"/>
      <c r="EM1227" s="46"/>
      <c r="EN1227" s="46"/>
      <c r="EO1227" s="46"/>
      <c r="EP1227" s="46"/>
      <c r="EQ1227" s="46"/>
      <c r="ER1227" s="46"/>
      <c r="ES1227" s="46"/>
      <c r="ET1227" s="46"/>
      <c r="EU1227" s="46"/>
      <c r="EV1227" s="46"/>
      <c r="EW1227" s="46"/>
      <c r="EX1227" s="46"/>
      <c r="EY1227" s="46"/>
      <c r="EZ1227" s="46"/>
      <c r="FA1227" s="46"/>
      <c r="FB1227" s="46"/>
      <c r="FC1227" s="46"/>
      <c r="FD1227" s="46"/>
      <c r="FE1227" s="46"/>
      <c r="FF1227" s="46"/>
      <c r="FG1227" s="46"/>
      <c r="FH1227" s="46"/>
      <c r="FI1227" s="46"/>
      <c r="FJ1227" s="46"/>
      <c r="FK1227" s="46"/>
      <c r="FL1227" s="46"/>
      <c r="FM1227" s="46"/>
      <c r="FN1227" s="46"/>
      <c r="FO1227" s="46"/>
      <c r="FP1227" s="46"/>
      <c r="FQ1227" s="46"/>
      <c r="FR1227" s="46"/>
      <c r="FS1227" s="46"/>
      <c r="FT1227" s="46"/>
      <c r="FU1227" s="46"/>
      <c r="FV1227" s="46"/>
      <c r="FW1227" s="46"/>
      <c r="FX1227" s="46"/>
      <c r="FY1227" s="46"/>
      <c r="FZ1227" s="46"/>
      <c r="GA1227" s="46"/>
      <c r="GB1227" s="46"/>
      <c r="GC1227" s="46"/>
      <c r="GD1227" s="46"/>
      <c r="GE1227" s="46"/>
      <c r="GF1227" s="46"/>
      <c r="GG1227" s="46"/>
      <c r="GH1227" s="46"/>
      <c r="GI1227" s="46"/>
      <c r="GJ1227" s="46"/>
      <c r="GK1227" s="46"/>
      <c r="GL1227" s="46"/>
      <c r="GM1227" s="46"/>
      <c r="GN1227" s="46"/>
      <c r="GO1227" s="46"/>
      <c r="GP1227" s="46"/>
      <c r="GQ1227" s="46"/>
      <c r="GR1227" s="46"/>
      <c r="GS1227" s="46"/>
      <c r="GT1227" s="46"/>
      <c r="GU1227" s="46"/>
      <c r="GV1227" s="46"/>
      <c r="GW1227" s="46"/>
      <c r="GX1227" s="46"/>
      <c r="GY1227" s="46"/>
      <c r="GZ1227" s="46"/>
      <c r="HA1227" s="46"/>
      <c r="HB1227" s="46"/>
      <c r="HC1227" s="46"/>
      <c r="HD1227" s="46"/>
      <c r="HE1227" s="46"/>
      <c r="HF1227" s="46"/>
      <c r="HG1227" s="46"/>
      <c r="HH1227" s="46"/>
      <c r="HI1227" s="46"/>
      <c r="HJ1227" s="46"/>
      <c r="HK1227" s="46"/>
      <c r="HL1227" s="46"/>
      <c r="HM1227" s="46"/>
      <c r="HN1227" s="46"/>
      <c r="HO1227" s="46"/>
      <c r="HP1227" s="46"/>
      <c r="HQ1227" s="46"/>
      <c r="HR1227" s="46"/>
      <c r="HS1227" s="46"/>
      <c r="HT1227" s="46"/>
      <c r="HU1227" s="46"/>
      <c r="HV1227" s="46"/>
      <c r="HW1227" s="46"/>
      <c r="HX1227" s="46"/>
      <c r="HY1227" s="46"/>
      <c r="HZ1227" s="46"/>
      <c r="IA1227" s="46"/>
      <c r="IB1227" s="46"/>
      <c r="IC1227" s="46"/>
      <c r="ID1227" s="46"/>
      <c r="IE1227" s="46"/>
      <c r="IF1227" s="46"/>
      <c r="IG1227" s="46"/>
      <c r="IH1227" s="46"/>
      <c r="II1227" s="46"/>
      <c r="IJ1227" s="46"/>
      <c r="IK1227" s="46"/>
      <c r="IL1227" s="46"/>
      <c r="IM1227" s="46"/>
      <c r="IN1227" s="46"/>
      <c r="IO1227" s="46"/>
      <c r="IP1227" s="46"/>
      <c r="IQ1227" s="46"/>
      <c r="IR1227" s="46"/>
      <c r="IS1227" s="46"/>
      <c r="IT1227" s="46"/>
      <c r="IU1227" s="46"/>
      <c r="IV1227" s="46"/>
      <c r="IW1227" s="46"/>
      <c r="IX1227" s="46"/>
      <c r="IY1227" s="46"/>
      <c r="IZ1227" s="46"/>
      <c r="JA1227" s="46"/>
      <c r="JB1227" s="46"/>
      <c r="JC1227" s="46"/>
      <c r="JD1227" s="46"/>
      <c r="JE1227" s="46"/>
    </row>
    <row r="1228" spans="1:265" s="7" customFormat="1" ht="15" customHeight="1" thickBot="1" x14ac:dyDescent="0.25">
      <c r="A1228" s="98"/>
      <c r="B1228" s="73" t="s">
        <v>381</v>
      </c>
      <c r="C1228" s="118"/>
      <c r="D1228" s="870" t="s">
        <v>642</v>
      </c>
      <c r="E1228" s="879"/>
      <c r="F1228" s="461"/>
      <c r="G1228" s="462"/>
      <c r="H1228" s="181" t="s">
        <v>351</v>
      </c>
      <c r="I1228" s="181" t="s">
        <v>1371</v>
      </c>
      <c r="J1228" s="181"/>
      <c r="K1228" s="219" t="s">
        <v>1629</v>
      </c>
      <c r="L1228" s="219" t="s">
        <v>401</v>
      </c>
      <c r="M1228" s="511" t="s">
        <v>392</v>
      </c>
      <c r="N1228" s="511" t="s">
        <v>24</v>
      </c>
      <c r="O1228" s="219" t="s">
        <v>839</v>
      </c>
      <c r="P1228" s="2159">
        <f t="shared" si="107"/>
        <v>5</v>
      </c>
      <c r="Q1228" s="325">
        <v>3</v>
      </c>
      <c r="R1228" s="326">
        <v>2</v>
      </c>
      <c r="S1228" s="326"/>
      <c r="T1228" s="326"/>
      <c r="U1228" s="326"/>
      <c r="V1228" s="326"/>
      <c r="W1228" s="327"/>
      <c r="X1228" s="119"/>
      <c r="Y1228" s="119"/>
      <c r="Z1228" s="63"/>
      <c r="AA1228" s="46"/>
      <c r="AB1228" s="46"/>
      <c r="AC1228" s="46" t="str">
        <f t="shared" si="106"/>
        <v/>
      </c>
      <c r="AD1228" s="46"/>
      <c r="AE1228" s="46"/>
      <c r="AF1228" s="2111">
        <f t="shared" si="108"/>
        <v>5</v>
      </c>
      <c r="AG1228" s="2111">
        <f t="shared" si="109"/>
        <v>0</v>
      </c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  <c r="BP1228" s="46"/>
      <c r="BQ1228" s="46"/>
      <c r="BR1228" s="46"/>
      <c r="BS1228" s="46"/>
      <c r="BT1228" s="46"/>
      <c r="BU1228" s="46"/>
      <c r="BV1228" s="46"/>
      <c r="BW1228" s="46"/>
      <c r="BX1228" s="46"/>
      <c r="BY1228" s="46"/>
      <c r="BZ1228" s="46"/>
      <c r="CA1228" s="46"/>
      <c r="CB1228" s="46"/>
      <c r="CC1228" s="46"/>
      <c r="CD1228" s="46"/>
      <c r="CE1228" s="46"/>
      <c r="CF1228" s="46"/>
      <c r="CG1228" s="46"/>
      <c r="CH1228" s="46"/>
      <c r="CI1228" s="46"/>
      <c r="CJ1228" s="46"/>
      <c r="CK1228" s="46"/>
      <c r="CL1228" s="46"/>
      <c r="CM1228" s="46"/>
      <c r="CN1228" s="46"/>
      <c r="CO1228" s="46"/>
      <c r="CP1228" s="46"/>
      <c r="CQ1228" s="46"/>
      <c r="CR1228" s="46"/>
      <c r="CS1228" s="46"/>
      <c r="CT1228" s="46"/>
      <c r="CU1228" s="46"/>
      <c r="CV1228" s="46"/>
      <c r="CW1228" s="46"/>
      <c r="CX1228" s="46"/>
      <c r="CY1228" s="46"/>
      <c r="CZ1228" s="46"/>
      <c r="DA1228" s="46"/>
      <c r="DB1228" s="46"/>
      <c r="DC1228" s="46"/>
      <c r="DD1228" s="46"/>
      <c r="DE1228" s="46"/>
      <c r="DF1228" s="46"/>
      <c r="DG1228" s="46"/>
      <c r="DH1228" s="46"/>
      <c r="DI1228" s="46"/>
      <c r="DJ1228" s="46"/>
      <c r="DK1228" s="46"/>
      <c r="DL1228" s="46"/>
      <c r="DM1228" s="46"/>
      <c r="DN1228" s="46"/>
      <c r="DO1228" s="46"/>
      <c r="DP1228" s="46"/>
      <c r="DQ1228" s="46"/>
      <c r="DR1228" s="46"/>
      <c r="DS1228" s="46"/>
      <c r="DT1228" s="46"/>
      <c r="DU1228" s="46"/>
      <c r="DV1228" s="46"/>
      <c r="DW1228" s="46"/>
      <c r="DX1228" s="46"/>
      <c r="DY1228" s="46"/>
      <c r="DZ1228" s="46"/>
      <c r="EA1228" s="46"/>
      <c r="EB1228" s="46"/>
      <c r="EC1228" s="46"/>
      <c r="ED1228" s="46"/>
      <c r="EE1228" s="46"/>
      <c r="EF1228" s="46"/>
      <c r="EG1228" s="46"/>
      <c r="EH1228" s="46"/>
      <c r="EI1228" s="46"/>
      <c r="EJ1228" s="46"/>
      <c r="EK1228" s="46"/>
      <c r="EL1228" s="46"/>
      <c r="EM1228" s="46"/>
      <c r="EN1228" s="46"/>
      <c r="EO1228" s="46"/>
      <c r="EP1228" s="46"/>
      <c r="EQ1228" s="46"/>
      <c r="ER1228" s="46"/>
      <c r="ES1228" s="46"/>
      <c r="ET1228" s="46"/>
      <c r="EU1228" s="46"/>
      <c r="EV1228" s="46"/>
      <c r="EW1228" s="46"/>
      <c r="EX1228" s="46"/>
      <c r="EY1228" s="46"/>
      <c r="EZ1228" s="46"/>
      <c r="FA1228" s="46"/>
      <c r="FB1228" s="46"/>
      <c r="FC1228" s="46"/>
      <c r="FD1228" s="46"/>
      <c r="FE1228" s="46"/>
      <c r="FF1228" s="46"/>
      <c r="FG1228" s="46"/>
      <c r="FH1228" s="46"/>
      <c r="FI1228" s="46"/>
      <c r="FJ1228" s="46"/>
      <c r="FK1228" s="46"/>
      <c r="FL1228" s="46"/>
      <c r="FM1228" s="46"/>
      <c r="FN1228" s="46"/>
      <c r="FO1228" s="46"/>
      <c r="FP1228" s="46"/>
      <c r="FQ1228" s="46"/>
      <c r="FR1228" s="46"/>
      <c r="FS1228" s="46"/>
      <c r="FT1228" s="46"/>
      <c r="FU1228" s="46"/>
      <c r="FV1228" s="46"/>
      <c r="FW1228" s="46"/>
      <c r="FX1228" s="46"/>
      <c r="FY1228" s="46"/>
      <c r="FZ1228" s="46"/>
      <c r="GA1228" s="46"/>
      <c r="GB1228" s="46"/>
      <c r="GC1228" s="46"/>
      <c r="GD1228" s="46"/>
      <c r="GE1228" s="46"/>
      <c r="GF1228" s="46"/>
      <c r="GG1228" s="46"/>
      <c r="GH1228" s="46"/>
      <c r="GI1228" s="46"/>
      <c r="GJ1228" s="46"/>
      <c r="GK1228" s="46"/>
      <c r="GL1228" s="46"/>
      <c r="GM1228" s="46"/>
      <c r="GN1228" s="46"/>
      <c r="GO1228" s="46"/>
      <c r="GP1228" s="46"/>
      <c r="GQ1228" s="46"/>
      <c r="GR1228" s="46"/>
      <c r="GS1228" s="46"/>
      <c r="GT1228" s="46"/>
      <c r="GU1228" s="46"/>
      <c r="GV1228" s="46"/>
      <c r="GW1228" s="46"/>
      <c r="GX1228" s="46"/>
      <c r="GY1228" s="46"/>
      <c r="GZ1228" s="46"/>
      <c r="HA1228" s="46"/>
      <c r="HB1228" s="46"/>
      <c r="HC1228" s="46"/>
      <c r="HD1228" s="46"/>
      <c r="HE1228" s="46"/>
      <c r="HF1228" s="46"/>
      <c r="HG1228" s="46"/>
      <c r="HH1228" s="46"/>
      <c r="HI1228" s="46"/>
      <c r="HJ1228" s="46"/>
      <c r="HK1228" s="46"/>
      <c r="HL1228" s="46"/>
      <c r="HM1228" s="46"/>
      <c r="HN1228" s="46"/>
      <c r="HO1228" s="46"/>
      <c r="HP1228" s="46"/>
      <c r="HQ1228" s="46"/>
      <c r="HR1228" s="46"/>
      <c r="HS1228" s="46"/>
      <c r="HT1228" s="46"/>
      <c r="HU1228" s="46"/>
      <c r="HV1228" s="46"/>
      <c r="HW1228" s="46"/>
      <c r="HX1228" s="46"/>
      <c r="HY1228" s="46"/>
      <c r="HZ1228" s="46"/>
      <c r="IA1228" s="46"/>
      <c r="IB1228" s="46"/>
      <c r="IC1228" s="46"/>
      <c r="ID1228" s="46"/>
      <c r="IE1228" s="46"/>
      <c r="IF1228" s="46"/>
      <c r="IG1228" s="46"/>
      <c r="IH1228" s="46"/>
      <c r="II1228" s="46"/>
      <c r="IJ1228" s="46"/>
      <c r="IK1228" s="46"/>
      <c r="IL1228" s="46"/>
      <c r="IM1228" s="46"/>
      <c r="IN1228" s="46"/>
      <c r="IO1228" s="46"/>
      <c r="IP1228" s="46"/>
      <c r="IQ1228" s="46"/>
      <c r="IR1228" s="46"/>
      <c r="IS1228" s="46"/>
      <c r="IT1228" s="46"/>
      <c r="IU1228" s="46"/>
      <c r="IV1228" s="46"/>
      <c r="IW1228" s="46"/>
      <c r="IX1228" s="46"/>
      <c r="IY1228" s="46"/>
      <c r="IZ1228" s="46"/>
      <c r="JA1228" s="46"/>
      <c r="JB1228" s="46"/>
      <c r="JC1228" s="46"/>
      <c r="JD1228" s="46"/>
      <c r="JE1228" s="46"/>
    </row>
    <row r="1229" spans="1:265" s="7" customFormat="1" ht="15" customHeight="1" thickBot="1" x14ac:dyDescent="0.25">
      <c r="A1229" s="98"/>
      <c r="B1229" s="73" t="s">
        <v>381</v>
      </c>
      <c r="C1229" s="118"/>
      <c r="D1229" s="870" t="s">
        <v>642</v>
      </c>
      <c r="E1229" s="879"/>
      <c r="F1229" s="461"/>
      <c r="G1229" s="462"/>
      <c r="H1229" s="181" t="s">
        <v>351</v>
      </c>
      <c r="I1229" s="181" t="s">
        <v>1371</v>
      </c>
      <c r="J1229" s="1757" t="s">
        <v>1424</v>
      </c>
      <c r="K1229" s="219" t="s">
        <v>1507</v>
      </c>
      <c r="L1229" s="219"/>
      <c r="M1229" s="511"/>
      <c r="N1229" s="511"/>
      <c r="O1229" s="219"/>
      <c r="P1229" s="2159">
        <f t="shared" si="107"/>
        <v>0</v>
      </c>
      <c r="Q1229" s="325"/>
      <c r="R1229" s="326"/>
      <c r="S1229" s="326"/>
      <c r="T1229" s="326"/>
      <c r="U1229" s="326"/>
      <c r="V1229" s="326"/>
      <c r="W1229" s="327">
        <v>6</v>
      </c>
      <c r="X1229" s="119"/>
      <c r="Y1229" s="119"/>
      <c r="Z1229" s="63"/>
      <c r="AA1229" s="46"/>
      <c r="AB1229" s="46"/>
      <c r="AC1229" s="46" t="str">
        <f t="shared" si="106"/>
        <v/>
      </c>
      <c r="AD1229" s="46"/>
      <c r="AE1229" s="46"/>
      <c r="AF1229" s="2111">
        <f t="shared" si="108"/>
        <v>0</v>
      </c>
      <c r="AG1229" s="2111">
        <f t="shared" si="109"/>
        <v>6</v>
      </c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  <c r="BP1229" s="46"/>
      <c r="BQ1229" s="46"/>
      <c r="BR1229" s="46"/>
      <c r="BS1229" s="46"/>
      <c r="BT1229" s="46"/>
      <c r="BU1229" s="46"/>
      <c r="BV1229" s="46"/>
      <c r="BW1229" s="46"/>
      <c r="BX1229" s="46"/>
      <c r="BY1229" s="46"/>
      <c r="BZ1229" s="46"/>
      <c r="CA1229" s="46"/>
      <c r="CB1229" s="46"/>
      <c r="CC1229" s="46"/>
      <c r="CD1229" s="46"/>
      <c r="CE1229" s="46"/>
      <c r="CF1229" s="46"/>
      <c r="CG1229" s="46"/>
      <c r="CH1229" s="46"/>
      <c r="CI1229" s="46"/>
      <c r="CJ1229" s="46"/>
      <c r="CK1229" s="46"/>
      <c r="CL1229" s="46"/>
      <c r="CM1229" s="46"/>
      <c r="CN1229" s="46"/>
      <c r="CO1229" s="46"/>
      <c r="CP1229" s="46"/>
      <c r="CQ1229" s="46"/>
      <c r="CR1229" s="46"/>
      <c r="CS1229" s="46"/>
      <c r="CT1229" s="46"/>
      <c r="CU1229" s="46"/>
      <c r="CV1229" s="46"/>
      <c r="CW1229" s="46"/>
      <c r="CX1229" s="46"/>
      <c r="CY1229" s="46"/>
      <c r="CZ1229" s="46"/>
      <c r="DA1229" s="46"/>
      <c r="DB1229" s="46"/>
      <c r="DC1229" s="46"/>
      <c r="DD1229" s="46"/>
      <c r="DE1229" s="46"/>
      <c r="DF1229" s="46"/>
      <c r="DG1229" s="46"/>
      <c r="DH1229" s="46"/>
      <c r="DI1229" s="46"/>
      <c r="DJ1229" s="46"/>
      <c r="DK1229" s="46"/>
      <c r="DL1229" s="46"/>
      <c r="DM1229" s="46"/>
      <c r="DN1229" s="46"/>
      <c r="DO1229" s="46"/>
      <c r="DP1229" s="46"/>
      <c r="DQ1229" s="46"/>
      <c r="DR1229" s="46"/>
      <c r="DS1229" s="46"/>
      <c r="DT1229" s="46"/>
      <c r="DU1229" s="46"/>
      <c r="DV1229" s="46"/>
      <c r="DW1229" s="46"/>
      <c r="DX1229" s="46"/>
      <c r="DY1229" s="46"/>
      <c r="DZ1229" s="46"/>
      <c r="EA1229" s="46"/>
      <c r="EB1229" s="46"/>
      <c r="EC1229" s="46"/>
      <c r="ED1229" s="46"/>
      <c r="EE1229" s="46"/>
      <c r="EF1229" s="46"/>
      <c r="EG1229" s="46"/>
      <c r="EH1229" s="46"/>
      <c r="EI1229" s="46"/>
      <c r="EJ1229" s="46"/>
      <c r="EK1229" s="46"/>
      <c r="EL1229" s="46"/>
      <c r="EM1229" s="46"/>
      <c r="EN1229" s="46"/>
      <c r="EO1229" s="46"/>
      <c r="EP1229" s="46"/>
      <c r="EQ1229" s="46"/>
      <c r="ER1229" s="46"/>
      <c r="ES1229" s="46"/>
      <c r="ET1229" s="46"/>
      <c r="EU1229" s="46"/>
      <c r="EV1229" s="46"/>
      <c r="EW1229" s="46"/>
      <c r="EX1229" s="46"/>
      <c r="EY1229" s="46"/>
      <c r="EZ1229" s="46"/>
      <c r="FA1229" s="46"/>
      <c r="FB1229" s="46"/>
      <c r="FC1229" s="46"/>
      <c r="FD1229" s="46"/>
      <c r="FE1229" s="46"/>
      <c r="FF1229" s="46"/>
      <c r="FG1229" s="46"/>
      <c r="FH1229" s="46"/>
      <c r="FI1229" s="46"/>
      <c r="FJ1229" s="46"/>
      <c r="FK1229" s="46"/>
      <c r="FL1229" s="46"/>
      <c r="FM1229" s="46"/>
      <c r="FN1229" s="46"/>
      <c r="FO1229" s="46"/>
      <c r="FP1229" s="46"/>
      <c r="FQ1229" s="46"/>
      <c r="FR1229" s="46"/>
      <c r="FS1229" s="46"/>
      <c r="FT1229" s="46"/>
      <c r="FU1229" s="46"/>
      <c r="FV1229" s="46"/>
      <c r="FW1229" s="46"/>
      <c r="FX1229" s="46"/>
      <c r="FY1229" s="46"/>
      <c r="FZ1229" s="46"/>
      <c r="GA1229" s="46"/>
      <c r="GB1229" s="46"/>
      <c r="GC1229" s="46"/>
      <c r="GD1229" s="46"/>
      <c r="GE1229" s="46"/>
      <c r="GF1229" s="46"/>
      <c r="GG1229" s="46"/>
      <c r="GH1229" s="46"/>
      <c r="GI1229" s="46"/>
      <c r="GJ1229" s="46"/>
      <c r="GK1229" s="46"/>
      <c r="GL1229" s="46"/>
      <c r="GM1229" s="46"/>
      <c r="GN1229" s="46"/>
      <c r="GO1229" s="46"/>
      <c r="GP1229" s="46"/>
      <c r="GQ1229" s="46"/>
      <c r="GR1229" s="46"/>
      <c r="GS1229" s="46"/>
      <c r="GT1229" s="46"/>
      <c r="GU1229" s="46"/>
      <c r="GV1229" s="46"/>
      <c r="GW1229" s="46"/>
      <c r="GX1229" s="46"/>
      <c r="GY1229" s="46"/>
      <c r="GZ1229" s="46"/>
      <c r="HA1229" s="46"/>
      <c r="HB1229" s="46"/>
      <c r="HC1229" s="46"/>
      <c r="HD1229" s="46"/>
      <c r="HE1229" s="46"/>
      <c r="HF1229" s="46"/>
      <c r="HG1229" s="46"/>
      <c r="HH1229" s="46"/>
      <c r="HI1229" s="46"/>
      <c r="HJ1229" s="46"/>
      <c r="HK1229" s="46"/>
      <c r="HL1229" s="46"/>
      <c r="HM1229" s="46"/>
      <c r="HN1229" s="46"/>
      <c r="HO1229" s="46"/>
      <c r="HP1229" s="46"/>
      <c r="HQ1229" s="46"/>
      <c r="HR1229" s="46"/>
      <c r="HS1229" s="46"/>
      <c r="HT1229" s="46"/>
      <c r="HU1229" s="46"/>
      <c r="HV1229" s="46"/>
      <c r="HW1229" s="46"/>
      <c r="HX1229" s="46"/>
      <c r="HY1229" s="46"/>
      <c r="HZ1229" s="46"/>
      <c r="IA1229" s="46"/>
      <c r="IB1229" s="46"/>
      <c r="IC1229" s="46"/>
      <c r="ID1229" s="46"/>
      <c r="IE1229" s="46"/>
      <c r="IF1229" s="46"/>
      <c r="IG1229" s="46"/>
      <c r="IH1229" s="46"/>
      <c r="II1229" s="46"/>
      <c r="IJ1229" s="46"/>
      <c r="IK1229" s="46"/>
      <c r="IL1229" s="46"/>
      <c r="IM1229" s="46"/>
      <c r="IN1229" s="46"/>
      <c r="IO1229" s="46"/>
      <c r="IP1229" s="46"/>
      <c r="IQ1229" s="46"/>
      <c r="IR1229" s="46"/>
      <c r="IS1229" s="46"/>
      <c r="IT1229" s="46"/>
      <c r="IU1229" s="46"/>
      <c r="IV1229" s="46"/>
      <c r="IW1229" s="46"/>
      <c r="IX1229" s="46"/>
      <c r="IY1229" s="46"/>
      <c r="IZ1229" s="46"/>
      <c r="JA1229" s="46"/>
      <c r="JB1229" s="46"/>
      <c r="JC1229" s="46"/>
      <c r="JD1229" s="46"/>
      <c r="JE1229" s="46"/>
    </row>
    <row r="1230" spans="1:265" s="7" customFormat="1" ht="15" customHeight="1" thickBot="1" x14ac:dyDescent="0.25">
      <c r="A1230" s="98"/>
      <c r="B1230" s="73" t="s">
        <v>381</v>
      </c>
      <c r="C1230" s="118"/>
      <c r="D1230" s="870" t="s">
        <v>642</v>
      </c>
      <c r="E1230" s="879"/>
      <c r="F1230" s="461"/>
      <c r="G1230" s="462"/>
      <c r="H1230" s="181" t="s">
        <v>351</v>
      </c>
      <c r="I1230" s="181" t="s">
        <v>1371</v>
      </c>
      <c r="J1230" s="1740" t="s">
        <v>1425</v>
      </c>
      <c r="K1230" s="232" t="s">
        <v>2030</v>
      </c>
      <c r="L1230" s="232"/>
      <c r="M1230" s="527"/>
      <c r="N1230" s="527"/>
      <c r="O1230" s="232"/>
      <c r="P1230" s="2159">
        <f t="shared" si="107"/>
        <v>0</v>
      </c>
      <c r="Q1230" s="316"/>
      <c r="R1230" s="317"/>
      <c r="S1230" s="317">
        <v>4</v>
      </c>
      <c r="T1230" s="326"/>
      <c r="U1230" s="326"/>
      <c r="V1230" s="326"/>
      <c r="W1230" s="327"/>
      <c r="X1230" s="119"/>
      <c r="Y1230" s="119"/>
      <c r="Z1230" s="63"/>
      <c r="AA1230" s="46"/>
      <c r="AB1230" s="46"/>
      <c r="AC1230" s="46" t="str">
        <f t="shared" si="106"/>
        <v/>
      </c>
      <c r="AD1230" s="46" t="s">
        <v>2156</v>
      </c>
      <c r="AE1230" s="46"/>
      <c r="AF1230" s="2111">
        <f t="shared" si="108"/>
        <v>0</v>
      </c>
      <c r="AG1230" s="2111">
        <f t="shared" si="109"/>
        <v>4</v>
      </c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  <c r="BP1230" s="46"/>
      <c r="BQ1230" s="46"/>
      <c r="BR1230" s="46"/>
      <c r="BS1230" s="46"/>
      <c r="BT1230" s="46"/>
      <c r="BU1230" s="46"/>
      <c r="BV1230" s="46"/>
      <c r="BW1230" s="46"/>
      <c r="BX1230" s="46"/>
      <c r="BY1230" s="46"/>
      <c r="BZ1230" s="46"/>
      <c r="CA1230" s="46"/>
      <c r="CB1230" s="46"/>
      <c r="CC1230" s="46"/>
      <c r="CD1230" s="46"/>
      <c r="CE1230" s="46"/>
      <c r="CF1230" s="46"/>
      <c r="CG1230" s="46"/>
      <c r="CH1230" s="46"/>
      <c r="CI1230" s="46"/>
      <c r="CJ1230" s="46"/>
      <c r="CK1230" s="46"/>
      <c r="CL1230" s="46"/>
      <c r="CM1230" s="46"/>
      <c r="CN1230" s="46"/>
      <c r="CO1230" s="46"/>
      <c r="CP1230" s="46"/>
      <c r="CQ1230" s="46"/>
      <c r="CR1230" s="46"/>
      <c r="CS1230" s="46"/>
      <c r="CT1230" s="46"/>
      <c r="CU1230" s="46"/>
      <c r="CV1230" s="46"/>
      <c r="CW1230" s="46"/>
      <c r="CX1230" s="46"/>
      <c r="CY1230" s="46"/>
      <c r="CZ1230" s="46"/>
      <c r="DA1230" s="46"/>
      <c r="DB1230" s="46"/>
      <c r="DC1230" s="46"/>
      <c r="DD1230" s="46"/>
      <c r="DE1230" s="46"/>
      <c r="DF1230" s="46"/>
      <c r="DG1230" s="46"/>
      <c r="DH1230" s="46"/>
      <c r="DI1230" s="46"/>
      <c r="DJ1230" s="46"/>
      <c r="DK1230" s="46"/>
      <c r="DL1230" s="46"/>
      <c r="DM1230" s="46"/>
      <c r="DN1230" s="46"/>
      <c r="DO1230" s="46"/>
      <c r="DP1230" s="46"/>
      <c r="DQ1230" s="46"/>
      <c r="DR1230" s="46"/>
      <c r="DS1230" s="46"/>
      <c r="DT1230" s="46"/>
      <c r="DU1230" s="46"/>
      <c r="DV1230" s="46"/>
      <c r="DW1230" s="46"/>
      <c r="DX1230" s="46"/>
      <c r="DY1230" s="46"/>
      <c r="DZ1230" s="46"/>
      <c r="EA1230" s="46"/>
      <c r="EB1230" s="46"/>
      <c r="EC1230" s="46"/>
      <c r="ED1230" s="46"/>
      <c r="EE1230" s="46"/>
      <c r="EF1230" s="46"/>
      <c r="EG1230" s="46"/>
      <c r="EH1230" s="46"/>
      <c r="EI1230" s="46"/>
      <c r="EJ1230" s="46"/>
      <c r="EK1230" s="46"/>
      <c r="EL1230" s="46"/>
      <c r="EM1230" s="46"/>
      <c r="EN1230" s="46"/>
      <c r="EO1230" s="46"/>
      <c r="EP1230" s="46"/>
      <c r="EQ1230" s="46"/>
      <c r="ER1230" s="46"/>
      <c r="ES1230" s="46"/>
      <c r="ET1230" s="46"/>
      <c r="EU1230" s="46"/>
      <c r="EV1230" s="46"/>
      <c r="EW1230" s="46"/>
      <c r="EX1230" s="46"/>
      <c r="EY1230" s="46"/>
      <c r="EZ1230" s="46"/>
      <c r="FA1230" s="46"/>
      <c r="FB1230" s="46"/>
      <c r="FC1230" s="46"/>
      <c r="FD1230" s="46"/>
      <c r="FE1230" s="46"/>
      <c r="FF1230" s="46"/>
      <c r="FG1230" s="46"/>
      <c r="FH1230" s="46"/>
      <c r="FI1230" s="46"/>
      <c r="FJ1230" s="46"/>
      <c r="FK1230" s="46"/>
      <c r="FL1230" s="46"/>
      <c r="FM1230" s="46"/>
      <c r="FN1230" s="46"/>
      <c r="FO1230" s="46"/>
      <c r="FP1230" s="46"/>
      <c r="FQ1230" s="46"/>
      <c r="FR1230" s="46"/>
      <c r="FS1230" s="46"/>
      <c r="FT1230" s="46"/>
      <c r="FU1230" s="46"/>
      <c r="FV1230" s="46"/>
      <c r="FW1230" s="46"/>
      <c r="FX1230" s="46"/>
      <c r="FY1230" s="46"/>
      <c r="FZ1230" s="46"/>
      <c r="GA1230" s="46"/>
      <c r="GB1230" s="46"/>
      <c r="GC1230" s="46"/>
      <c r="GD1230" s="46"/>
      <c r="GE1230" s="46"/>
      <c r="GF1230" s="46"/>
      <c r="GG1230" s="46"/>
      <c r="GH1230" s="46"/>
      <c r="GI1230" s="46"/>
      <c r="GJ1230" s="46"/>
      <c r="GK1230" s="46"/>
      <c r="GL1230" s="46"/>
      <c r="GM1230" s="46"/>
      <c r="GN1230" s="46"/>
      <c r="GO1230" s="46"/>
      <c r="GP1230" s="46"/>
      <c r="GQ1230" s="46"/>
      <c r="GR1230" s="46"/>
      <c r="GS1230" s="46"/>
      <c r="GT1230" s="46"/>
      <c r="GU1230" s="46"/>
      <c r="GV1230" s="46"/>
      <c r="GW1230" s="46"/>
      <c r="GX1230" s="46"/>
      <c r="GY1230" s="46"/>
      <c r="GZ1230" s="46"/>
      <c r="HA1230" s="46"/>
      <c r="HB1230" s="46"/>
      <c r="HC1230" s="46"/>
      <c r="HD1230" s="46"/>
      <c r="HE1230" s="46"/>
      <c r="HF1230" s="46"/>
      <c r="HG1230" s="46"/>
      <c r="HH1230" s="46"/>
      <c r="HI1230" s="46"/>
      <c r="HJ1230" s="46"/>
      <c r="HK1230" s="46"/>
      <c r="HL1230" s="46"/>
      <c r="HM1230" s="46"/>
      <c r="HN1230" s="46"/>
      <c r="HO1230" s="46"/>
      <c r="HP1230" s="46"/>
      <c r="HQ1230" s="46"/>
      <c r="HR1230" s="46"/>
      <c r="HS1230" s="46"/>
      <c r="HT1230" s="46"/>
      <c r="HU1230" s="46"/>
      <c r="HV1230" s="46"/>
      <c r="HW1230" s="46"/>
      <c r="HX1230" s="46"/>
      <c r="HY1230" s="46"/>
      <c r="HZ1230" s="46"/>
      <c r="IA1230" s="46"/>
      <c r="IB1230" s="46"/>
      <c r="IC1230" s="46"/>
      <c r="ID1230" s="46"/>
      <c r="IE1230" s="46"/>
      <c r="IF1230" s="46"/>
      <c r="IG1230" s="46"/>
      <c r="IH1230" s="46"/>
      <c r="II1230" s="46"/>
      <c r="IJ1230" s="46"/>
      <c r="IK1230" s="46"/>
      <c r="IL1230" s="46"/>
      <c r="IM1230" s="46"/>
      <c r="IN1230" s="46"/>
      <c r="IO1230" s="46"/>
      <c r="IP1230" s="46"/>
      <c r="IQ1230" s="46"/>
      <c r="IR1230" s="46"/>
      <c r="IS1230" s="46"/>
      <c r="IT1230" s="46"/>
      <c r="IU1230" s="46"/>
      <c r="IV1230" s="46"/>
      <c r="IW1230" s="46"/>
      <c r="IX1230" s="46"/>
      <c r="IY1230" s="46"/>
      <c r="IZ1230" s="46"/>
      <c r="JA1230" s="46"/>
      <c r="JB1230" s="46"/>
      <c r="JC1230" s="46"/>
      <c r="JD1230" s="46"/>
      <c r="JE1230" s="46"/>
    </row>
    <row r="1231" spans="1:265" s="7" customFormat="1" ht="15" customHeight="1" thickBot="1" x14ac:dyDescent="0.25">
      <c r="A1231" s="98"/>
      <c r="B1231" s="73" t="s">
        <v>381</v>
      </c>
      <c r="C1231" s="118"/>
      <c r="D1231" s="870" t="s">
        <v>642</v>
      </c>
      <c r="E1231" s="879"/>
      <c r="F1231" s="461"/>
      <c r="G1231" s="462"/>
      <c r="H1231" s="181" t="s">
        <v>351</v>
      </c>
      <c r="I1231" s="181" t="s">
        <v>1371</v>
      </c>
      <c r="J1231" s="2081" t="s">
        <v>1424</v>
      </c>
      <c r="K1231" s="2082" t="s">
        <v>1508</v>
      </c>
      <c r="L1231" s="1816"/>
      <c r="M1231" s="1817"/>
      <c r="N1231" s="1817"/>
      <c r="O1231" s="1816"/>
      <c r="P1231" s="2159">
        <f t="shared" si="107"/>
        <v>0</v>
      </c>
      <c r="Q1231" s="1567"/>
      <c r="R1231" s="413"/>
      <c r="S1231" s="413"/>
      <c r="T1231" s="326"/>
      <c r="U1231" s="326"/>
      <c r="V1231" s="326"/>
      <c r="W1231" s="327">
        <v>4</v>
      </c>
      <c r="X1231" s="119"/>
      <c r="Y1231" s="119"/>
      <c r="Z1231" s="63"/>
      <c r="AA1231" s="46"/>
      <c r="AB1231" s="46"/>
      <c r="AC1231" s="46" t="str">
        <f t="shared" si="106"/>
        <v/>
      </c>
      <c r="AD1231" s="46"/>
      <c r="AE1231" s="46"/>
      <c r="AF1231" s="2111">
        <f t="shared" si="108"/>
        <v>0</v>
      </c>
      <c r="AG1231" s="2111">
        <f t="shared" si="109"/>
        <v>4</v>
      </c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  <c r="BP1231" s="46"/>
      <c r="BQ1231" s="46"/>
      <c r="BR1231" s="46"/>
      <c r="BS1231" s="46"/>
      <c r="BT1231" s="46"/>
      <c r="BU1231" s="46"/>
      <c r="BV1231" s="46"/>
      <c r="BW1231" s="46"/>
      <c r="BX1231" s="46"/>
      <c r="BY1231" s="46"/>
      <c r="BZ1231" s="46"/>
      <c r="CA1231" s="46"/>
      <c r="CB1231" s="46"/>
      <c r="CC1231" s="46"/>
      <c r="CD1231" s="46"/>
      <c r="CE1231" s="46"/>
      <c r="CF1231" s="46"/>
      <c r="CG1231" s="46"/>
      <c r="CH1231" s="46"/>
      <c r="CI1231" s="46"/>
      <c r="CJ1231" s="46"/>
      <c r="CK1231" s="46"/>
      <c r="CL1231" s="46"/>
      <c r="CM1231" s="46"/>
      <c r="CN1231" s="46"/>
      <c r="CO1231" s="46"/>
      <c r="CP1231" s="46"/>
      <c r="CQ1231" s="46"/>
      <c r="CR1231" s="46"/>
      <c r="CS1231" s="46"/>
      <c r="CT1231" s="46"/>
      <c r="CU1231" s="46"/>
      <c r="CV1231" s="46"/>
      <c r="CW1231" s="46"/>
      <c r="CX1231" s="46"/>
      <c r="CY1231" s="46"/>
      <c r="CZ1231" s="46"/>
      <c r="DA1231" s="46"/>
      <c r="DB1231" s="46"/>
      <c r="DC1231" s="46"/>
      <c r="DD1231" s="46"/>
      <c r="DE1231" s="46"/>
      <c r="DF1231" s="46"/>
      <c r="DG1231" s="46"/>
      <c r="DH1231" s="46"/>
      <c r="DI1231" s="46"/>
      <c r="DJ1231" s="46"/>
      <c r="DK1231" s="46"/>
      <c r="DL1231" s="46"/>
      <c r="DM1231" s="46"/>
      <c r="DN1231" s="46"/>
      <c r="DO1231" s="46"/>
      <c r="DP1231" s="46"/>
      <c r="DQ1231" s="46"/>
      <c r="DR1231" s="46"/>
      <c r="DS1231" s="46"/>
      <c r="DT1231" s="46"/>
      <c r="DU1231" s="46"/>
      <c r="DV1231" s="46"/>
      <c r="DW1231" s="46"/>
      <c r="DX1231" s="46"/>
      <c r="DY1231" s="46"/>
      <c r="DZ1231" s="46"/>
      <c r="EA1231" s="46"/>
      <c r="EB1231" s="46"/>
      <c r="EC1231" s="46"/>
      <c r="ED1231" s="46"/>
      <c r="EE1231" s="46"/>
      <c r="EF1231" s="46"/>
      <c r="EG1231" s="46"/>
      <c r="EH1231" s="46"/>
      <c r="EI1231" s="46"/>
      <c r="EJ1231" s="46"/>
      <c r="EK1231" s="46"/>
      <c r="EL1231" s="46"/>
      <c r="EM1231" s="46"/>
      <c r="EN1231" s="46"/>
      <c r="EO1231" s="46"/>
      <c r="EP1231" s="46"/>
      <c r="EQ1231" s="46"/>
      <c r="ER1231" s="46"/>
      <c r="ES1231" s="46"/>
      <c r="ET1231" s="46"/>
      <c r="EU1231" s="46"/>
      <c r="EV1231" s="46"/>
      <c r="EW1231" s="46"/>
      <c r="EX1231" s="46"/>
      <c r="EY1231" s="46"/>
      <c r="EZ1231" s="46"/>
      <c r="FA1231" s="46"/>
      <c r="FB1231" s="46"/>
      <c r="FC1231" s="46"/>
      <c r="FD1231" s="46"/>
      <c r="FE1231" s="46"/>
      <c r="FF1231" s="46"/>
      <c r="FG1231" s="46"/>
      <c r="FH1231" s="46"/>
      <c r="FI1231" s="46"/>
      <c r="FJ1231" s="46"/>
      <c r="FK1231" s="46"/>
      <c r="FL1231" s="46"/>
      <c r="FM1231" s="46"/>
      <c r="FN1231" s="46"/>
      <c r="FO1231" s="46"/>
      <c r="FP1231" s="46"/>
      <c r="FQ1231" s="46"/>
      <c r="FR1231" s="46"/>
      <c r="FS1231" s="46"/>
      <c r="FT1231" s="46"/>
      <c r="FU1231" s="46"/>
      <c r="FV1231" s="46"/>
      <c r="FW1231" s="46"/>
      <c r="FX1231" s="46"/>
      <c r="FY1231" s="46"/>
      <c r="FZ1231" s="46"/>
      <c r="GA1231" s="46"/>
      <c r="GB1231" s="46"/>
      <c r="GC1231" s="46"/>
      <c r="GD1231" s="46"/>
      <c r="GE1231" s="46"/>
      <c r="GF1231" s="46"/>
      <c r="GG1231" s="46"/>
      <c r="GH1231" s="46"/>
      <c r="GI1231" s="46"/>
      <c r="GJ1231" s="46"/>
      <c r="GK1231" s="46"/>
      <c r="GL1231" s="46"/>
      <c r="GM1231" s="46"/>
      <c r="GN1231" s="46"/>
      <c r="GO1231" s="46"/>
      <c r="GP1231" s="46"/>
      <c r="GQ1231" s="46"/>
      <c r="GR1231" s="46"/>
      <c r="GS1231" s="46"/>
      <c r="GT1231" s="46"/>
      <c r="GU1231" s="46"/>
      <c r="GV1231" s="46"/>
      <c r="GW1231" s="46"/>
      <c r="GX1231" s="46"/>
      <c r="GY1231" s="46"/>
      <c r="GZ1231" s="46"/>
      <c r="HA1231" s="46"/>
      <c r="HB1231" s="46"/>
      <c r="HC1231" s="46"/>
      <c r="HD1231" s="46"/>
      <c r="HE1231" s="46"/>
      <c r="HF1231" s="46"/>
      <c r="HG1231" s="46"/>
      <c r="HH1231" s="46"/>
      <c r="HI1231" s="46"/>
      <c r="HJ1231" s="46"/>
      <c r="HK1231" s="46"/>
      <c r="HL1231" s="46"/>
      <c r="HM1231" s="46"/>
      <c r="HN1231" s="46"/>
      <c r="HO1231" s="46"/>
      <c r="HP1231" s="46"/>
      <c r="HQ1231" s="46"/>
      <c r="HR1231" s="46"/>
      <c r="HS1231" s="46"/>
      <c r="HT1231" s="46"/>
      <c r="HU1231" s="46"/>
      <c r="HV1231" s="46"/>
      <c r="HW1231" s="46"/>
      <c r="HX1231" s="46"/>
      <c r="HY1231" s="46"/>
      <c r="HZ1231" s="46"/>
      <c r="IA1231" s="46"/>
      <c r="IB1231" s="46"/>
      <c r="IC1231" s="46"/>
      <c r="ID1231" s="46"/>
      <c r="IE1231" s="46"/>
      <c r="IF1231" s="46"/>
      <c r="IG1231" s="46"/>
      <c r="IH1231" s="46"/>
      <c r="II1231" s="46"/>
      <c r="IJ1231" s="46"/>
      <c r="IK1231" s="46"/>
      <c r="IL1231" s="46"/>
      <c r="IM1231" s="46"/>
      <c r="IN1231" s="46"/>
      <c r="IO1231" s="46"/>
      <c r="IP1231" s="46"/>
      <c r="IQ1231" s="46"/>
      <c r="IR1231" s="46"/>
      <c r="IS1231" s="46"/>
      <c r="IT1231" s="46"/>
      <c r="IU1231" s="46"/>
      <c r="IV1231" s="46"/>
      <c r="IW1231" s="46"/>
      <c r="IX1231" s="46"/>
      <c r="IY1231" s="46"/>
      <c r="IZ1231" s="46"/>
      <c r="JA1231" s="46"/>
      <c r="JB1231" s="46"/>
      <c r="JC1231" s="46"/>
      <c r="JD1231" s="46"/>
      <c r="JE1231" s="46"/>
    </row>
    <row r="1232" spans="1:265" s="7" customFormat="1" ht="15" customHeight="1" thickBot="1" x14ac:dyDescent="0.25">
      <c r="A1232" s="98"/>
      <c r="B1232" s="73" t="s">
        <v>381</v>
      </c>
      <c r="C1232" s="118"/>
      <c r="D1232" s="870" t="s">
        <v>642</v>
      </c>
      <c r="E1232" s="879"/>
      <c r="F1232" s="461"/>
      <c r="G1232" s="462"/>
      <c r="H1232" s="181" t="s">
        <v>351</v>
      </c>
      <c r="I1232" s="181" t="s">
        <v>1371</v>
      </c>
      <c r="J1232" s="1756" t="s">
        <v>1424</v>
      </c>
      <c r="K1232" s="212" t="s">
        <v>1505</v>
      </c>
      <c r="L1232" s="219"/>
      <c r="M1232" s="511"/>
      <c r="N1232" s="511"/>
      <c r="O1232" s="219"/>
      <c r="P1232" s="2159">
        <f t="shared" si="107"/>
        <v>0</v>
      </c>
      <c r="Q1232" s="325"/>
      <c r="R1232" s="326"/>
      <c r="S1232" s="326">
        <v>4</v>
      </c>
      <c r="T1232" s="326"/>
      <c r="U1232" s="326"/>
      <c r="V1232" s="326"/>
      <c r="W1232" s="327"/>
      <c r="X1232" s="119"/>
      <c r="Y1232" s="119"/>
      <c r="Z1232" s="63"/>
      <c r="AA1232" s="46"/>
      <c r="AB1232" s="46"/>
      <c r="AC1232" s="46" t="str">
        <f t="shared" si="106"/>
        <v/>
      </c>
      <c r="AD1232" s="46"/>
      <c r="AE1232" s="46"/>
      <c r="AF1232" s="2111">
        <f t="shared" si="108"/>
        <v>0</v>
      </c>
      <c r="AG1232" s="2111">
        <f t="shared" si="109"/>
        <v>4</v>
      </c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  <c r="BP1232" s="46"/>
      <c r="BQ1232" s="46"/>
      <c r="BR1232" s="46"/>
      <c r="BS1232" s="46"/>
      <c r="BT1232" s="46"/>
      <c r="BU1232" s="46"/>
      <c r="BV1232" s="46"/>
      <c r="BW1232" s="46"/>
      <c r="BX1232" s="46"/>
      <c r="BY1232" s="46"/>
      <c r="BZ1232" s="46"/>
      <c r="CA1232" s="46"/>
      <c r="CB1232" s="46"/>
      <c r="CC1232" s="46"/>
      <c r="CD1232" s="46"/>
      <c r="CE1232" s="46"/>
      <c r="CF1232" s="46"/>
      <c r="CG1232" s="46"/>
      <c r="CH1232" s="46"/>
      <c r="CI1232" s="46"/>
      <c r="CJ1232" s="46"/>
      <c r="CK1232" s="46"/>
      <c r="CL1232" s="46"/>
      <c r="CM1232" s="46"/>
      <c r="CN1232" s="46"/>
      <c r="CO1232" s="46"/>
      <c r="CP1232" s="46"/>
      <c r="CQ1232" s="46"/>
      <c r="CR1232" s="46"/>
      <c r="CS1232" s="46"/>
      <c r="CT1232" s="46"/>
      <c r="CU1232" s="46"/>
      <c r="CV1232" s="46"/>
      <c r="CW1232" s="46"/>
      <c r="CX1232" s="46"/>
      <c r="CY1232" s="46"/>
      <c r="CZ1232" s="46"/>
      <c r="DA1232" s="46"/>
      <c r="DB1232" s="46"/>
      <c r="DC1232" s="46"/>
      <c r="DD1232" s="46"/>
      <c r="DE1232" s="46"/>
      <c r="DF1232" s="46"/>
      <c r="DG1232" s="46"/>
      <c r="DH1232" s="46"/>
      <c r="DI1232" s="46"/>
      <c r="DJ1232" s="46"/>
      <c r="DK1232" s="46"/>
      <c r="DL1232" s="46"/>
      <c r="DM1232" s="46"/>
      <c r="DN1232" s="46"/>
      <c r="DO1232" s="46"/>
      <c r="DP1232" s="46"/>
      <c r="DQ1232" s="46"/>
      <c r="DR1232" s="46"/>
      <c r="DS1232" s="46"/>
      <c r="DT1232" s="46"/>
      <c r="DU1232" s="46"/>
      <c r="DV1232" s="46"/>
      <c r="DW1232" s="46"/>
      <c r="DX1232" s="46"/>
      <c r="DY1232" s="46"/>
      <c r="DZ1232" s="46"/>
      <c r="EA1232" s="46"/>
      <c r="EB1232" s="46"/>
      <c r="EC1232" s="46"/>
      <c r="ED1232" s="46"/>
      <c r="EE1232" s="46"/>
      <c r="EF1232" s="46"/>
      <c r="EG1232" s="46"/>
      <c r="EH1232" s="46"/>
      <c r="EI1232" s="46"/>
      <c r="EJ1232" s="46"/>
      <c r="EK1232" s="46"/>
      <c r="EL1232" s="46"/>
      <c r="EM1232" s="46"/>
      <c r="EN1232" s="46"/>
      <c r="EO1232" s="46"/>
      <c r="EP1232" s="46"/>
      <c r="EQ1232" s="46"/>
      <c r="ER1232" s="46"/>
      <c r="ES1232" s="46"/>
      <c r="ET1232" s="46"/>
      <c r="EU1232" s="46"/>
      <c r="EV1232" s="46"/>
      <c r="EW1232" s="46"/>
      <c r="EX1232" s="46"/>
      <c r="EY1232" s="46"/>
      <c r="EZ1232" s="46"/>
      <c r="FA1232" s="46"/>
      <c r="FB1232" s="46"/>
      <c r="FC1232" s="46"/>
      <c r="FD1232" s="46"/>
      <c r="FE1232" s="46"/>
      <c r="FF1232" s="46"/>
      <c r="FG1232" s="46"/>
      <c r="FH1232" s="46"/>
      <c r="FI1232" s="46"/>
      <c r="FJ1232" s="46"/>
      <c r="FK1232" s="46"/>
      <c r="FL1232" s="46"/>
      <c r="FM1232" s="46"/>
      <c r="FN1232" s="46"/>
      <c r="FO1232" s="46"/>
      <c r="FP1232" s="46"/>
      <c r="FQ1232" s="46"/>
      <c r="FR1232" s="46"/>
      <c r="FS1232" s="46"/>
      <c r="FT1232" s="46"/>
      <c r="FU1232" s="46"/>
      <c r="FV1232" s="46"/>
      <c r="FW1232" s="46"/>
      <c r="FX1232" s="46"/>
      <c r="FY1232" s="46"/>
      <c r="FZ1232" s="46"/>
      <c r="GA1232" s="46"/>
      <c r="GB1232" s="46"/>
      <c r="GC1232" s="46"/>
      <c r="GD1232" s="46"/>
      <c r="GE1232" s="46"/>
      <c r="GF1232" s="46"/>
      <c r="GG1232" s="46"/>
      <c r="GH1232" s="46"/>
      <c r="GI1232" s="46"/>
      <c r="GJ1232" s="46"/>
      <c r="GK1232" s="46"/>
      <c r="GL1232" s="46"/>
      <c r="GM1232" s="46"/>
      <c r="GN1232" s="46"/>
      <c r="GO1232" s="46"/>
      <c r="GP1232" s="46"/>
      <c r="GQ1232" s="46"/>
      <c r="GR1232" s="46"/>
      <c r="GS1232" s="46"/>
      <c r="GT1232" s="46"/>
      <c r="GU1232" s="46"/>
      <c r="GV1232" s="46"/>
      <c r="GW1232" s="46"/>
      <c r="GX1232" s="46"/>
      <c r="GY1232" s="46"/>
      <c r="GZ1232" s="46"/>
      <c r="HA1232" s="46"/>
      <c r="HB1232" s="46"/>
      <c r="HC1232" s="46"/>
      <c r="HD1232" s="46"/>
      <c r="HE1232" s="46"/>
      <c r="HF1232" s="46"/>
      <c r="HG1232" s="46"/>
      <c r="HH1232" s="46"/>
      <c r="HI1232" s="46"/>
      <c r="HJ1232" s="46"/>
      <c r="HK1232" s="46"/>
      <c r="HL1232" s="46"/>
      <c r="HM1232" s="46"/>
      <c r="HN1232" s="46"/>
      <c r="HO1232" s="46"/>
      <c r="HP1232" s="46"/>
      <c r="HQ1232" s="46"/>
      <c r="HR1232" s="46"/>
      <c r="HS1232" s="46"/>
      <c r="HT1232" s="46"/>
      <c r="HU1232" s="46"/>
      <c r="HV1232" s="46"/>
      <c r="HW1232" s="46"/>
      <c r="HX1232" s="46"/>
      <c r="HY1232" s="46"/>
      <c r="HZ1232" s="46"/>
      <c r="IA1232" s="46"/>
      <c r="IB1232" s="46"/>
      <c r="IC1232" s="46"/>
      <c r="ID1232" s="46"/>
      <c r="IE1232" s="46"/>
      <c r="IF1232" s="46"/>
      <c r="IG1232" s="46"/>
      <c r="IH1232" s="46"/>
      <c r="II1232" s="46"/>
      <c r="IJ1232" s="46"/>
      <c r="IK1232" s="46"/>
      <c r="IL1232" s="46"/>
      <c r="IM1232" s="46"/>
      <c r="IN1232" s="46"/>
      <c r="IO1232" s="46"/>
      <c r="IP1232" s="46"/>
      <c r="IQ1232" s="46"/>
      <c r="IR1232" s="46"/>
      <c r="IS1232" s="46"/>
      <c r="IT1232" s="46"/>
      <c r="IU1232" s="46"/>
      <c r="IV1232" s="46"/>
      <c r="IW1232" s="46"/>
      <c r="IX1232" s="46"/>
      <c r="IY1232" s="46"/>
      <c r="IZ1232" s="46"/>
      <c r="JA1232" s="46"/>
      <c r="JB1232" s="46"/>
      <c r="JC1232" s="46"/>
      <c r="JD1232" s="46"/>
      <c r="JE1232" s="46"/>
    </row>
    <row r="1233" spans="1:265" s="7" customFormat="1" ht="15" customHeight="1" thickBot="1" x14ac:dyDescent="0.25">
      <c r="A1233" s="100"/>
      <c r="B1233" s="92" t="s">
        <v>381</v>
      </c>
      <c r="C1233" s="135"/>
      <c r="D1233" s="873" t="s">
        <v>642</v>
      </c>
      <c r="E1233" s="881"/>
      <c r="F1233" s="470"/>
      <c r="G1233" s="471"/>
      <c r="H1233" s="200" t="s">
        <v>351</v>
      </c>
      <c r="I1233" s="200" t="s">
        <v>1371</v>
      </c>
      <c r="J1233" s="1756" t="s">
        <v>1424</v>
      </c>
      <c r="K1233" s="212" t="s">
        <v>1506</v>
      </c>
      <c r="L1233" s="221"/>
      <c r="M1233" s="521"/>
      <c r="N1233" s="521"/>
      <c r="O1233" s="221"/>
      <c r="P1233" s="2159">
        <f t="shared" si="107"/>
        <v>0</v>
      </c>
      <c r="Q1233" s="338"/>
      <c r="R1233" s="339"/>
      <c r="S1233" s="339">
        <v>2</v>
      </c>
      <c r="T1233" s="339"/>
      <c r="U1233" s="339"/>
      <c r="V1233" s="339"/>
      <c r="W1233" s="340"/>
      <c r="X1233" s="133">
        <f>SUM(Q1225:W1233)</f>
        <v>40</v>
      </c>
      <c r="Y1233" s="133">
        <v>40</v>
      </c>
      <c r="Z1233" s="63"/>
      <c r="AA1233" s="46"/>
      <c r="AB1233" s="46"/>
      <c r="AC1233" s="46" t="str">
        <f t="shared" si="106"/>
        <v/>
      </c>
      <c r="AD1233" s="46"/>
      <c r="AE1233" s="46"/>
      <c r="AF1233" s="2111">
        <f t="shared" si="108"/>
        <v>0</v>
      </c>
      <c r="AG1233" s="2111">
        <f t="shared" si="109"/>
        <v>2</v>
      </c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  <c r="BP1233" s="46"/>
      <c r="BQ1233" s="46"/>
      <c r="BR1233" s="46"/>
      <c r="BS1233" s="46"/>
      <c r="BT1233" s="46"/>
      <c r="BU1233" s="46"/>
      <c r="BV1233" s="46"/>
      <c r="BW1233" s="46"/>
      <c r="BX1233" s="46"/>
      <c r="BY1233" s="46"/>
      <c r="BZ1233" s="46"/>
      <c r="CA1233" s="46"/>
      <c r="CB1233" s="46"/>
      <c r="CC1233" s="46"/>
      <c r="CD1233" s="46"/>
      <c r="CE1233" s="46"/>
      <c r="CF1233" s="46"/>
      <c r="CG1233" s="46"/>
      <c r="CH1233" s="46"/>
      <c r="CI1233" s="46"/>
      <c r="CJ1233" s="46"/>
      <c r="CK1233" s="46"/>
      <c r="CL1233" s="46"/>
      <c r="CM1233" s="46"/>
      <c r="CN1233" s="46"/>
      <c r="CO1233" s="46"/>
      <c r="CP1233" s="46"/>
      <c r="CQ1233" s="46"/>
      <c r="CR1233" s="46"/>
      <c r="CS1233" s="46"/>
      <c r="CT1233" s="46"/>
      <c r="CU1233" s="46"/>
      <c r="CV1233" s="46"/>
      <c r="CW1233" s="46"/>
      <c r="CX1233" s="46"/>
      <c r="CY1233" s="46"/>
      <c r="CZ1233" s="46"/>
      <c r="DA1233" s="46"/>
      <c r="DB1233" s="46"/>
      <c r="DC1233" s="46"/>
      <c r="DD1233" s="46"/>
      <c r="DE1233" s="46"/>
      <c r="DF1233" s="46"/>
      <c r="DG1233" s="46"/>
      <c r="DH1233" s="46"/>
      <c r="DI1233" s="46"/>
      <c r="DJ1233" s="46"/>
      <c r="DK1233" s="46"/>
      <c r="DL1233" s="46"/>
      <c r="DM1233" s="46"/>
      <c r="DN1233" s="46"/>
      <c r="DO1233" s="46"/>
      <c r="DP1233" s="46"/>
      <c r="DQ1233" s="46"/>
      <c r="DR1233" s="46"/>
      <c r="DS1233" s="46"/>
      <c r="DT1233" s="46"/>
      <c r="DU1233" s="46"/>
      <c r="DV1233" s="46"/>
      <c r="DW1233" s="46"/>
      <c r="DX1233" s="46"/>
      <c r="DY1233" s="46"/>
      <c r="DZ1233" s="46"/>
      <c r="EA1233" s="46"/>
      <c r="EB1233" s="46"/>
      <c r="EC1233" s="46"/>
      <c r="ED1233" s="46"/>
      <c r="EE1233" s="46"/>
      <c r="EF1233" s="46"/>
      <c r="EG1233" s="46"/>
      <c r="EH1233" s="46"/>
      <c r="EI1233" s="46"/>
      <c r="EJ1233" s="46"/>
      <c r="EK1233" s="46"/>
      <c r="EL1233" s="46"/>
      <c r="EM1233" s="46"/>
      <c r="EN1233" s="46"/>
      <c r="EO1233" s="46"/>
      <c r="EP1233" s="46"/>
      <c r="EQ1233" s="46"/>
      <c r="ER1233" s="46"/>
      <c r="ES1233" s="46"/>
      <c r="ET1233" s="46"/>
      <c r="EU1233" s="46"/>
      <c r="EV1233" s="46"/>
      <c r="EW1233" s="46"/>
      <c r="EX1233" s="46"/>
      <c r="EY1233" s="46"/>
      <c r="EZ1233" s="46"/>
      <c r="FA1233" s="46"/>
      <c r="FB1233" s="46"/>
      <c r="FC1233" s="46"/>
      <c r="FD1233" s="46"/>
      <c r="FE1233" s="46"/>
      <c r="FF1233" s="46"/>
      <c r="FG1233" s="46"/>
      <c r="FH1233" s="46"/>
      <c r="FI1233" s="46"/>
      <c r="FJ1233" s="46"/>
      <c r="FK1233" s="46"/>
      <c r="FL1233" s="46"/>
      <c r="FM1233" s="46"/>
      <c r="FN1233" s="46"/>
      <c r="FO1233" s="46"/>
      <c r="FP1233" s="46"/>
      <c r="FQ1233" s="46"/>
      <c r="FR1233" s="46"/>
      <c r="FS1233" s="46"/>
      <c r="FT1233" s="46"/>
      <c r="FU1233" s="46"/>
      <c r="FV1233" s="46"/>
      <c r="FW1233" s="46"/>
      <c r="FX1233" s="46"/>
      <c r="FY1233" s="46"/>
      <c r="FZ1233" s="46"/>
      <c r="GA1233" s="46"/>
      <c r="GB1233" s="46"/>
      <c r="GC1233" s="46"/>
      <c r="GD1233" s="46"/>
      <c r="GE1233" s="46"/>
      <c r="GF1233" s="46"/>
      <c r="GG1233" s="46"/>
      <c r="GH1233" s="46"/>
      <c r="GI1233" s="46"/>
      <c r="GJ1233" s="46"/>
      <c r="GK1233" s="46"/>
      <c r="GL1233" s="46"/>
      <c r="GM1233" s="46"/>
      <c r="GN1233" s="46"/>
      <c r="GO1233" s="46"/>
      <c r="GP1233" s="46"/>
      <c r="GQ1233" s="46"/>
      <c r="GR1233" s="46"/>
      <c r="GS1233" s="46"/>
      <c r="GT1233" s="46"/>
      <c r="GU1233" s="46"/>
      <c r="GV1233" s="46"/>
      <c r="GW1233" s="46"/>
      <c r="GX1233" s="46"/>
      <c r="GY1233" s="46"/>
      <c r="GZ1233" s="46"/>
      <c r="HA1233" s="46"/>
      <c r="HB1233" s="46"/>
      <c r="HC1233" s="46"/>
      <c r="HD1233" s="46"/>
      <c r="HE1233" s="46"/>
      <c r="HF1233" s="46"/>
      <c r="HG1233" s="46"/>
      <c r="HH1233" s="46"/>
      <c r="HI1233" s="46"/>
      <c r="HJ1233" s="46"/>
      <c r="HK1233" s="46"/>
      <c r="HL1233" s="46"/>
      <c r="HM1233" s="46"/>
      <c r="HN1233" s="46"/>
      <c r="HO1233" s="46"/>
      <c r="HP1233" s="46"/>
      <c r="HQ1233" s="46"/>
      <c r="HR1233" s="46"/>
      <c r="HS1233" s="46"/>
      <c r="HT1233" s="46"/>
      <c r="HU1233" s="46"/>
      <c r="HV1233" s="46"/>
      <c r="HW1233" s="46"/>
      <c r="HX1233" s="46"/>
      <c r="HY1233" s="46"/>
      <c r="HZ1233" s="46"/>
      <c r="IA1233" s="46"/>
      <c r="IB1233" s="46"/>
      <c r="IC1233" s="46"/>
      <c r="ID1233" s="46"/>
      <c r="IE1233" s="46"/>
      <c r="IF1233" s="46"/>
      <c r="IG1233" s="46"/>
      <c r="IH1233" s="46"/>
      <c r="II1233" s="46"/>
      <c r="IJ1233" s="46"/>
      <c r="IK1233" s="46"/>
      <c r="IL1233" s="46"/>
      <c r="IM1233" s="46"/>
      <c r="IN1233" s="46"/>
      <c r="IO1233" s="46"/>
      <c r="IP1233" s="46"/>
      <c r="IQ1233" s="46"/>
      <c r="IR1233" s="46"/>
      <c r="IS1233" s="46"/>
      <c r="IT1233" s="46"/>
      <c r="IU1233" s="46"/>
      <c r="IV1233" s="46"/>
      <c r="IW1233" s="46"/>
      <c r="IX1233" s="46"/>
      <c r="IY1233" s="46"/>
      <c r="IZ1233" s="46"/>
      <c r="JA1233" s="46"/>
      <c r="JB1233" s="46"/>
      <c r="JC1233" s="46"/>
      <c r="JD1233" s="46"/>
      <c r="JE1233" s="46"/>
    </row>
    <row r="1234" spans="1:265" s="7" customFormat="1" ht="15" customHeight="1" thickBot="1" x14ac:dyDescent="0.25">
      <c r="A1234" s="790">
        <f>+A1225+1</f>
        <v>132</v>
      </c>
      <c r="B1234" s="634" t="s">
        <v>462</v>
      </c>
      <c r="C1234" s="113" t="s">
        <v>35</v>
      </c>
      <c r="D1234" s="902" t="s">
        <v>487</v>
      </c>
      <c r="E1234" s="900" t="s">
        <v>88</v>
      </c>
      <c r="F1234" s="472" t="s">
        <v>507</v>
      </c>
      <c r="G1234" s="473" t="s">
        <v>530</v>
      </c>
      <c r="H1234" s="207" t="s">
        <v>509</v>
      </c>
      <c r="I1234" s="207" t="s">
        <v>511</v>
      </c>
      <c r="J1234" s="207"/>
      <c r="K1234" s="234" t="s">
        <v>1144</v>
      </c>
      <c r="L1234" s="234" t="s">
        <v>97</v>
      </c>
      <c r="M1234" s="398" t="s">
        <v>1127</v>
      </c>
      <c r="N1234" s="398" t="s">
        <v>24</v>
      </c>
      <c r="O1234" s="234" t="s">
        <v>402</v>
      </c>
      <c r="P1234" s="2159">
        <f t="shared" si="107"/>
        <v>8</v>
      </c>
      <c r="Q1234" s="294">
        <v>8</v>
      </c>
      <c r="R1234" s="295"/>
      <c r="S1234" s="295"/>
      <c r="T1234" s="295"/>
      <c r="U1234" s="295"/>
      <c r="V1234" s="295"/>
      <c r="W1234" s="296"/>
      <c r="X1234" s="72"/>
      <c r="Y1234" s="72" t="str">
        <f t="shared" ref="Y1234:Y1239" si="110">IF(X1234&lt;&gt;"",X1234,"")</f>
        <v/>
      </c>
      <c r="Z1234" s="63" t="str">
        <f>C1234</f>
        <v>TC</v>
      </c>
      <c r="AA1234" s="46" t="s">
        <v>877</v>
      </c>
      <c r="AB1234" s="46" t="s">
        <v>881</v>
      </c>
      <c r="AC1234" s="46">
        <f t="shared" si="106"/>
        <v>14</v>
      </c>
      <c r="AD1234" s="46"/>
      <c r="AE1234" s="46"/>
      <c r="AF1234" s="2111">
        <f t="shared" si="108"/>
        <v>8</v>
      </c>
      <c r="AG1234" s="2111">
        <f t="shared" si="109"/>
        <v>0</v>
      </c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  <c r="BP1234" s="46"/>
      <c r="BQ1234" s="46"/>
      <c r="BR1234" s="46"/>
      <c r="BS1234" s="46"/>
      <c r="BT1234" s="46"/>
      <c r="BU1234" s="46"/>
      <c r="BV1234" s="46"/>
      <c r="BW1234" s="46"/>
      <c r="BX1234" s="46"/>
      <c r="BY1234" s="46"/>
      <c r="BZ1234" s="46"/>
      <c r="CA1234" s="46"/>
      <c r="CB1234" s="46"/>
      <c r="CC1234" s="46"/>
      <c r="CD1234" s="46"/>
      <c r="CE1234" s="46"/>
      <c r="CF1234" s="46"/>
      <c r="CG1234" s="46"/>
      <c r="CH1234" s="46"/>
      <c r="CI1234" s="46"/>
      <c r="CJ1234" s="46"/>
      <c r="CK1234" s="46"/>
      <c r="CL1234" s="46"/>
      <c r="CM1234" s="46"/>
      <c r="CN1234" s="46"/>
      <c r="CO1234" s="46"/>
      <c r="CP1234" s="46"/>
      <c r="CQ1234" s="46"/>
      <c r="CR1234" s="46"/>
      <c r="CS1234" s="46"/>
      <c r="CT1234" s="46"/>
      <c r="CU1234" s="46"/>
      <c r="CV1234" s="46"/>
      <c r="CW1234" s="46"/>
      <c r="CX1234" s="46"/>
      <c r="CY1234" s="46"/>
      <c r="CZ1234" s="46"/>
      <c r="DA1234" s="46"/>
      <c r="DB1234" s="46"/>
      <c r="DC1234" s="46"/>
      <c r="DD1234" s="46"/>
      <c r="DE1234" s="46"/>
      <c r="DF1234" s="46"/>
      <c r="DG1234" s="46"/>
      <c r="DH1234" s="46"/>
      <c r="DI1234" s="46"/>
      <c r="DJ1234" s="46"/>
      <c r="DK1234" s="46"/>
      <c r="DL1234" s="46"/>
      <c r="DM1234" s="46"/>
      <c r="DN1234" s="46"/>
      <c r="DO1234" s="46"/>
      <c r="DP1234" s="46"/>
      <c r="DQ1234" s="46"/>
      <c r="DR1234" s="46"/>
      <c r="DS1234" s="46"/>
      <c r="DT1234" s="46"/>
      <c r="DU1234" s="46"/>
      <c r="DV1234" s="46"/>
      <c r="DW1234" s="46"/>
      <c r="DX1234" s="46"/>
      <c r="DY1234" s="46"/>
      <c r="DZ1234" s="46"/>
      <c r="EA1234" s="46"/>
      <c r="EB1234" s="46"/>
      <c r="EC1234" s="46"/>
      <c r="ED1234" s="46"/>
      <c r="EE1234" s="46"/>
      <c r="EF1234" s="46"/>
      <c r="EG1234" s="46"/>
      <c r="EH1234" s="46"/>
      <c r="EI1234" s="46"/>
      <c r="EJ1234" s="46"/>
      <c r="EK1234" s="46"/>
      <c r="EL1234" s="46"/>
      <c r="EM1234" s="46"/>
      <c r="EN1234" s="46"/>
      <c r="EO1234" s="46"/>
      <c r="EP1234" s="46"/>
      <c r="EQ1234" s="46"/>
      <c r="ER1234" s="46"/>
      <c r="ES1234" s="46"/>
      <c r="ET1234" s="46"/>
      <c r="EU1234" s="46"/>
      <c r="EV1234" s="46"/>
      <c r="EW1234" s="46"/>
      <c r="EX1234" s="46"/>
      <c r="EY1234" s="46"/>
      <c r="EZ1234" s="46"/>
      <c r="FA1234" s="46"/>
      <c r="FB1234" s="46"/>
      <c r="FC1234" s="46"/>
      <c r="FD1234" s="46"/>
      <c r="FE1234" s="46"/>
      <c r="FF1234" s="46"/>
      <c r="FG1234" s="46"/>
      <c r="FH1234" s="46"/>
      <c r="FI1234" s="46"/>
      <c r="FJ1234" s="46"/>
      <c r="FK1234" s="46"/>
      <c r="FL1234" s="46"/>
      <c r="FM1234" s="46"/>
      <c r="FN1234" s="46"/>
      <c r="FO1234" s="46"/>
      <c r="FP1234" s="46"/>
      <c r="FQ1234" s="46"/>
      <c r="FR1234" s="46"/>
      <c r="FS1234" s="46"/>
      <c r="FT1234" s="46"/>
      <c r="FU1234" s="46"/>
      <c r="FV1234" s="46"/>
      <c r="FW1234" s="46"/>
      <c r="FX1234" s="46"/>
      <c r="FY1234" s="46"/>
      <c r="FZ1234" s="46"/>
      <c r="GA1234" s="46"/>
      <c r="GB1234" s="46"/>
      <c r="GC1234" s="46"/>
      <c r="GD1234" s="46"/>
      <c r="GE1234" s="46"/>
      <c r="GF1234" s="46"/>
      <c r="GG1234" s="46"/>
      <c r="GH1234" s="46"/>
      <c r="GI1234" s="46"/>
      <c r="GJ1234" s="46"/>
      <c r="GK1234" s="46"/>
      <c r="GL1234" s="46"/>
      <c r="GM1234" s="46"/>
      <c r="GN1234" s="46"/>
      <c r="GO1234" s="46"/>
      <c r="GP1234" s="46"/>
      <c r="GQ1234" s="46"/>
      <c r="GR1234" s="46"/>
      <c r="GS1234" s="46"/>
      <c r="GT1234" s="46"/>
      <c r="GU1234" s="46"/>
      <c r="GV1234" s="46"/>
      <c r="GW1234" s="46"/>
      <c r="GX1234" s="46"/>
      <c r="GY1234" s="46"/>
      <c r="GZ1234" s="46"/>
      <c r="HA1234" s="46"/>
      <c r="HB1234" s="46"/>
      <c r="HC1234" s="46"/>
      <c r="HD1234" s="46"/>
      <c r="HE1234" s="46"/>
      <c r="HF1234" s="46"/>
      <c r="HG1234" s="46"/>
      <c r="HH1234" s="46"/>
      <c r="HI1234" s="46"/>
      <c r="HJ1234" s="46"/>
      <c r="HK1234" s="46"/>
      <c r="HL1234" s="46"/>
      <c r="HM1234" s="46"/>
      <c r="HN1234" s="46"/>
      <c r="HO1234" s="46"/>
      <c r="HP1234" s="46"/>
      <c r="HQ1234" s="46"/>
      <c r="HR1234" s="46"/>
      <c r="HS1234" s="46"/>
      <c r="HT1234" s="46"/>
      <c r="HU1234" s="46"/>
      <c r="HV1234" s="46"/>
      <c r="HW1234" s="46"/>
      <c r="HX1234" s="46"/>
      <c r="HY1234" s="46"/>
      <c r="HZ1234" s="46"/>
      <c r="IA1234" s="46"/>
      <c r="IB1234" s="46"/>
      <c r="IC1234" s="46"/>
      <c r="ID1234" s="46"/>
      <c r="IE1234" s="46"/>
      <c r="IF1234" s="46"/>
      <c r="IG1234" s="46"/>
      <c r="IH1234" s="46"/>
      <c r="II1234" s="46"/>
      <c r="IJ1234" s="46"/>
      <c r="IK1234" s="46"/>
      <c r="IL1234" s="46"/>
      <c r="IM1234" s="46"/>
      <c r="IN1234" s="46"/>
      <c r="IO1234" s="46"/>
      <c r="IP1234" s="46"/>
      <c r="IQ1234" s="46"/>
      <c r="IR1234" s="46"/>
      <c r="IS1234" s="46"/>
      <c r="IT1234" s="46"/>
      <c r="IU1234" s="46"/>
      <c r="IV1234" s="46"/>
      <c r="IW1234" s="46"/>
      <c r="IX1234" s="46"/>
      <c r="IY1234" s="46"/>
      <c r="IZ1234" s="46"/>
      <c r="JA1234" s="46"/>
      <c r="JB1234" s="46"/>
      <c r="JC1234" s="46"/>
      <c r="JD1234" s="46"/>
      <c r="JE1234" s="46"/>
    </row>
    <row r="1235" spans="1:265" s="7" customFormat="1" ht="15" customHeight="1" thickBot="1" x14ac:dyDescent="0.25">
      <c r="A1235" s="790"/>
      <c r="B1235" s="112" t="s">
        <v>462</v>
      </c>
      <c r="C1235" s="113"/>
      <c r="D1235" s="892" t="s">
        <v>487</v>
      </c>
      <c r="E1235" s="900"/>
      <c r="F1235" s="472"/>
      <c r="G1235" s="473"/>
      <c r="H1235" s="186" t="s">
        <v>509</v>
      </c>
      <c r="I1235" s="186" t="s">
        <v>1848</v>
      </c>
      <c r="J1235" s="186"/>
      <c r="K1235" s="229" t="s">
        <v>1077</v>
      </c>
      <c r="L1235" s="229" t="s">
        <v>97</v>
      </c>
      <c r="M1235" s="397">
        <v>1</v>
      </c>
      <c r="N1235" s="397" t="s">
        <v>24</v>
      </c>
      <c r="O1235" s="229" t="s">
        <v>348</v>
      </c>
      <c r="P1235" s="2159">
        <f t="shared" si="107"/>
        <v>3</v>
      </c>
      <c r="Q1235" s="297">
        <v>3</v>
      </c>
      <c r="R1235" s="298"/>
      <c r="S1235" s="298"/>
      <c r="T1235" s="298"/>
      <c r="U1235" s="298"/>
      <c r="V1235" s="298"/>
      <c r="W1235" s="299"/>
      <c r="X1235" s="72"/>
      <c r="Y1235" s="72" t="str">
        <f t="shared" si="110"/>
        <v/>
      </c>
      <c r="Z1235" s="63"/>
      <c r="AA1235" s="46"/>
      <c r="AB1235" s="46"/>
      <c r="AC1235" s="46" t="str">
        <f t="shared" si="106"/>
        <v/>
      </c>
      <c r="AD1235" s="46"/>
      <c r="AE1235" s="46"/>
      <c r="AF1235" s="2111">
        <f t="shared" si="108"/>
        <v>3</v>
      </c>
      <c r="AG1235" s="2111">
        <f t="shared" si="109"/>
        <v>0</v>
      </c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  <c r="BP1235" s="46"/>
      <c r="BQ1235" s="46"/>
      <c r="BR1235" s="46"/>
      <c r="BS1235" s="46"/>
      <c r="BT1235" s="46"/>
      <c r="BU1235" s="46"/>
      <c r="BV1235" s="46"/>
      <c r="BW1235" s="46"/>
      <c r="BX1235" s="46"/>
      <c r="BY1235" s="46"/>
      <c r="BZ1235" s="46"/>
      <c r="CA1235" s="46"/>
      <c r="CB1235" s="46"/>
      <c r="CC1235" s="46"/>
      <c r="CD1235" s="46"/>
      <c r="CE1235" s="46"/>
      <c r="CF1235" s="46"/>
      <c r="CG1235" s="46"/>
      <c r="CH1235" s="46"/>
      <c r="CI1235" s="46"/>
      <c r="CJ1235" s="46"/>
      <c r="CK1235" s="46"/>
      <c r="CL1235" s="46"/>
      <c r="CM1235" s="46"/>
      <c r="CN1235" s="46"/>
      <c r="CO1235" s="46"/>
      <c r="CP1235" s="46"/>
      <c r="CQ1235" s="46"/>
      <c r="CR1235" s="46"/>
      <c r="CS1235" s="46"/>
      <c r="CT1235" s="46"/>
      <c r="CU1235" s="46"/>
      <c r="CV1235" s="46"/>
      <c r="CW1235" s="46"/>
      <c r="CX1235" s="46"/>
      <c r="CY1235" s="46"/>
      <c r="CZ1235" s="46"/>
      <c r="DA1235" s="46"/>
      <c r="DB1235" s="46"/>
      <c r="DC1235" s="46"/>
      <c r="DD1235" s="46"/>
      <c r="DE1235" s="46"/>
      <c r="DF1235" s="46"/>
      <c r="DG1235" s="46"/>
      <c r="DH1235" s="46"/>
      <c r="DI1235" s="46"/>
      <c r="DJ1235" s="46"/>
      <c r="DK1235" s="46"/>
      <c r="DL1235" s="46"/>
      <c r="DM1235" s="46"/>
      <c r="DN1235" s="46"/>
      <c r="DO1235" s="46"/>
      <c r="DP1235" s="46"/>
      <c r="DQ1235" s="46"/>
      <c r="DR1235" s="46"/>
      <c r="DS1235" s="46"/>
      <c r="DT1235" s="46"/>
      <c r="DU1235" s="46"/>
      <c r="DV1235" s="46"/>
      <c r="DW1235" s="46"/>
      <c r="DX1235" s="46"/>
      <c r="DY1235" s="46"/>
      <c r="DZ1235" s="46"/>
      <c r="EA1235" s="46"/>
      <c r="EB1235" s="46"/>
      <c r="EC1235" s="46"/>
      <c r="ED1235" s="46"/>
      <c r="EE1235" s="46"/>
      <c r="EF1235" s="46"/>
      <c r="EG1235" s="46"/>
      <c r="EH1235" s="46"/>
      <c r="EI1235" s="46"/>
      <c r="EJ1235" s="46"/>
      <c r="EK1235" s="46"/>
      <c r="EL1235" s="46"/>
      <c r="EM1235" s="46"/>
      <c r="EN1235" s="46"/>
      <c r="EO1235" s="46"/>
      <c r="EP1235" s="46"/>
      <c r="EQ1235" s="46"/>
      <c r="ER1235" s="46"/>
      <c r="ES1235" s="46"/>
      <c r="ET1235" s="46"/>
      <c r="EU1235" s="46"/>
      <c r="EV1235" s="46"/>
      <c r="EW1235" s="46"/>
      <c r="EX1235" s="46"/>
      <c r="EY1235" s="46"/>
      <c r="EZ1235" s="46"/>
      <c r="FA1235" s="46"/>
      <c r="FB1235" s="46"/>
      <c r="FC1235" s="46"/>
      <c r="FD1235" s="46"/>
      <c r="FE1235" s="46"/>
      <c r="FF1235" s="46"/>
      <c r="FG1235" s="46"/>
      <c r="FH1235" s="46"/>
      <c r="FI1235" s="46"/>
      <c r="FJ1235" s="46"/>
      <c r="FK1235" s="46"/>
      <c r="FL1235" s="46"/>
      <c r="FM1235" s="46"/>
      <c r="FN1235" s="46"/>
      <c r="FO1235" s="46"/>
      <c r="FP1235" s="46"/>
      <c r="FQ1235" s="46"/>
      <c r="FR1235" s="46"/>
      <c r="FS1235" s="46"/>
      <c r="FT1235" s="46"/>
      <c r="FU1235" s="46"/>
      <c r="FV1235" s="46"/>
      <c r="FW1235" s="46"/>
      <c r="FX1235" s="46"/>
      <c r="FY1235" s="46"/>
      <c r="FZ1235" s="46"/>
      <c r="GA1235" s="46"/>
      <c r="GB1235" s="46"/>
      <c r="GC1235" s="46"/>
      <c r="GD1235" s="46"/>
      <c r="GE1235" s="46"/>
      <c r="GF1235" s="46"/>
      <c r="GG1235" s="46"/>
      <c r="GH1235" s="46"/>
      <c r="GI1235" s="46"/>
      <c r="GJ1235" s="46"/>
      <c r="GK1235" s="46"/>
      <c r="GL1235" s="46"/>
      <c r="GM1235" s="46"/>
      <c r="GN1235" s="46"/>
      <c r="GO1235" s="46"/>
      <c r="GP1235" s="46"/>
      <c r="GQ1235" s="46"/>
      <c r="GR1235" s="46"/>
      <c r="GS1235" s="46"/>
      <c r="GT1235" s="46"/>
      <c r="GU1235" s="46"/>
      <c r="GV1235" s="46"/>
      <c r="GW1235" s="46"/>
      <c r="GX1235" s="46"/>
      <c r="GY1235" s="46"/>
      <c r="GZ1235" s="46"/>
      <c r="HA1235" s="46"/>
      <c r="HB1235" s="46"/>
      <c r="HC1235" s="46"/>
      <c r="HD1235" s="46"/>
      <c r="HE1235" s="46"/>
      <c r="HF1235" s="46"/>
      <c r="HG1235" s="46"/>
      <c r="HH1235" s="46"/>
      <c r="HI1235" s="46"/>
      <c r="HJ1235" s="46"/>
      <c r="HK1235" s="46"/>
      <c r="HL1235" s="46"/>
      <c r="HM1235" s="46"/>
      <c r="HN1235" s="46"/>
      <c r="HO1235" s="46"/>
      <c r="HP1235" s="46"/>
      <c r="HQ1235" s="46"/>
      <c r="HR1235" s="46"/>
      <c r="HS1235" s="46"/>
      <c r="HT1235" s="46"/>
      <c r="HU1235" s="46"/>
      <c r="HV1235" s="46"/>
      <c r="HW1235" s="46"/>
      <c r="HX1235" s="46"/>
      <c r="HY1235" s="46"/>
      <c r="HZ1235" s="46"/>
      <c r="IA1235" s="46"/>
      <c r="IB1235" s="46"/>
      <c r="IC1235" s="46"/>
      <c r="ID1235" s="46"/>
      <c r="IE1235" s="46"/>
      <c r="IF1235" s="46"/>
      <c r="IG1235" s="46"/>
      <c r="IH1235" s="46"/>
      <c r="II1235" s="46"/>
      <c r="IJ1235" s="46"/>
      <c r="IK1235" s="46"/>
      <c r="IL1235" s="46"/>
      <c r="IM1235" s="46"/>
      <c r="IN1235" s="46"/>
      <c r="IO1235" s="46"/>
      <c r="IP1235" s="46"/>
      <c r="IQ1235" s="46"/>
      <c r="IR1235" s="46"/>
      <c r="IS1235" s="46"/>
      <c r="IT1235" s="46"/>
      <c r="IU1235" s="46"/>
      <c r="IV1235" s="46"/>
      <c r="IW1235" s="46"/>
      <c r="IX1235" s="46"/>
      <c r="IY1235" s="46"/>
      <c r="IZ1235" s="46"/>
      <c r="JA1235" s="46"/>
      <c r="JB1235" s="46"/>
      <c r="JC1235" s="46"/>
      <c r="JD1235" s="46"/>
      <c r="JE1235" s="46"/>
    </row>
    <row r="1236" spans="1:265" s="7" customFormat="1" ht="15" customHeight="1" thickBot="1" x14ac:dyDescent="0.25">
      <c r="A1236" s="790"/>
      <c r="B1236" s="112" t="s">
        <v>462</v>
      </c>
      <c r="C1236" s="113"/>
      <c r="D1236" s="892" t="s">
        <v>487</v>
      </c>
      <c r="E1236" s="900"/>
      <c r="F1236" s="472"/>
      <c r="G1236" s="473"/>
      <c r="H1236" s="186" t="s">
        <v>509</v>
      </c>
      <c r="I1236" s="186" t="s">
        <v>1848</v>
      </c>
      <c r="J1236" s="186"/>
      <c r="K1236" s="229" t="s">
        <v>1077</v>
      </c>
      <c r="L1236" s="229" t="s">
        <v>97</v>
      </c>
      <c r="M1236" s="397">
        <v>1</v>
      </c>
      <c r="N1236" s="397" t="s">
        <v>98</v>
      </c>
      <c r="O1236" s="229" t="s">
        <v>348</v>
      </c>
      <c r="P1236" s="2159">
        <f t="shared" si="107"/>
        <v>3</v>
      </c>
      <c r="Q1236" s="297">
        <v>3</v>
      </c>
      <c r="R1236" s="298"/>
      <c r="S1236" s="298"/>
      <c r="T1236" s="298"/>
      <c r="U1236" s="298"/>
      <c r="V1236" s="298"/>
      <c r="W1236" s="299"/>
      <c r="X1236" s="72"/>
      <c r="Y1236" s="72" t="str">
        <f t="shared" si="110"/>
        <v/>
      </c>
      <c r="Z1236" s="63"/>
      <c r="AA1236" s="46"/>
      <c r="AB1236" s="46"/>
      <c r="AC1236" s="46" t="str">
        <f t="shared" si="106"/>
        <v/>
      </c>
      <c r="AD1236" s="46"/>
      <c r="AE1236" s="46"/>
      <c r="AF1236" s="2111">
        <f t="shared" si="108"/>
        <v>3</v>
      </c>
      <c r="AG1236" s="2111">
        <f t="shared" si="109"/>
        <v>0</v>
      </c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  <c r="BP1236" s="46"/>
      <c r="BQ1236" s="46"/>
      <c r="BR1236" s="46"/>
      <c r="BS1236" s="46"/>
      <c r="BT1236" s="46"/>
      <c r="BU1236" s="46"/>
      <c r="BV1236" s="46"/>
      <c r="BW1236" s="46"/>
      <c r="BX1236" s="46"/>
      <c r="BY1236" s="46"/>
      <c r="BZ1236" s="46"/>
      <c r="CA1236" s="46"/>
      <c r="CB1236" s="46"/>
      <c r="CC1236" s="46"/>
      <c r="CD1236" s="46"/>
      <c r="CE1236" s="46"/>
      <c r="CF1236" s="46"/>
      <c r="CG1236" s="46"/>
      <c r="CH1236" s="46"/>
      <c r="CI1236" s="46"/>
      <c r="CJ1236" s="46"/>
      <c r="CK1236" s="46"/>
      <c r="CL1236" s="46"/>
      <c r="CM1236" s="46"/>
      <c r="CN1236" s="46"/>
      <c r="CO1236" s="46"/>
      <c r="CP1236" s="46"/>
      <c r="CQ1236" s="46"/>
      <c r="CR1236" s="46"/>
      <c r="CS1236" s="46"/>
      <c r="CT1236" s="46"/>
      <c r="CU1236" s="46"/>
      <c r="CV1236" s="46"/>
      <c r="CW1236" s="46"/>
      <c r="CX1236" s="46"/>
      <c r="CY1236" s="46"/>
      <c r="CZ1236" s="46"/>
      <c r="DA1236" s="46"/>
      <c r="DB1236" s="46"/>
      <c r="DC1236" s="46"/>
      <c r="DD1236" s="46"/>
      <c r="DE1236" s="46"/>
      <c r="DF1236" s="46"/>
      <c r="DG1236" s="46"/>
      <c r="DH1236" s="46"/>
      <c r="DI1236" s="46"/>
      <c r="DJ1236" s="46"/>
      <c r="DK1236" s="46"/>
      <c r="DL1236" s="46"/>
      <c r="DM1236" s="46"/>
      <c r="DN1236" s="46"/>
      <c r="DO1236" s="46"/>
      <c r="DP1236" s="46"/>
      <c r="DQ1236" s="46"/>
      <c r="DR1236" s="46"/>
      <c r="DS1236" s="46"/>
      <c r="DT1236" s="46"/>
      <c r="DU1236" s="46"/>
      <c r="DV1236" s="46"/>
      <c r="DW1236" s="46"/>
      <c r="DX1236" s="46"/>
      <c r="DY1236" s="46"/>
      <c r="DZ1236" s="46"/>
      <c r="EA1236" s="46"/>
      <c r="EB1236" s="46"/>
      <c r="EC1236" s="46"/>
      <c r="ED1236" s="46"/>
      <c r="EE1236" s="46"/>
      <c r="EF1236" s="46"/>
      <c r="EG1236" s="46"/>
      <c r="EH1236" s="46"/>
      <c r="EI1236" s="46"/>
      <c r="EJ1236" s="46"/>
      <c r="EK1236" s="46"/>
      <c r="EL1236" s="46"/>
      <c r="EM1236" s="46"/>
      <c r="EN1236" s="46"/>
      <c r="EO1236" s="46"/>
      <c r="EP1236" s="46"/>
      <c r="EQ1236" s="46"/>
      <c r="ER1236" s="46"/>
      <c r="ES1236" s="46"/>
      <c r="ET1236" s="46"/>
      <c r="EU1236" s="46"/>
      <c r="EV1236" s="46"/>
      <c r="EW1236" s="46"/>
      <c r="EX1236" s="46"/>
      <c r="EY1236" s="46"/>
      <c r="EZ1236" s="46"/>
      <c r="FA1236" s="46"/>
      <c r="FB1236" s="46"/>
      <c r="FC1236" s="46"/>
      <c r="FD1236" s="46"/>
      <c r="FE1236" s="46"/>
      <c r="FF1236" s="46"/>
      <c r="FG1236" s="46"/>
      <c r="FH1236" s="46"/>
      <c r="FI1236" s="46"/>
      <c r="FJ1236" s="46"/>
      <c r="FK1236" s="46"/>
      <c r="FL1236" s="46"/>
      <c r="FM1236" s="46"/>
      <c r="FN1236" s="46"/>
      <c r="FO1236" s="46"/>
      <c r="FP1236" s="46"/>
      <c r="FQ1236" s="46"/>
      <c r="FR1236" s="46"/>
      <c r="FS1236" s="46"/>
      <c r="FT1236" s="46"/>
      <c r="FU1236" s="46"/>
      <c r="FV1236" s="46"/>
      <c r="FW1236" s="46"/>
      <c r="FX1236" s="46"/>
      <c r="FY1236" s="46"/>
      <c r="FZ1236" s="46"/>
      <c r="GA1236" s="46"/>
      <c r="GB1236" s="46"/>
      <c r="GC1236" s="46"/>
      <c r="GD1236" s="46"/>
      <c r="GE1236" s="46"/>
      <c r="GF1236" s="46"/>
      <c r="GG1236" s="46"/>
      <c r="GH1236" s="46"/>
      <c r="GI1236" s="46"/>
      <c r="GJ1236" s="46"/>
      <c r="GK1236" s="46"/>
      <c r="GL1236" s="46"/>
      <c r="GM1236" s="46"/>
      <c r="GN1236" s="46"/>
      <c r="GO1236" s="46"/>
      <c r="GP1236" s="46"/>
      <c r="GQ1236" s="46"/>
      <c r="GR1236" s="46"/>
      <c r="GS1236" s="46"/>
      <c r="GT1236" s="46"/>
      <c r="GU1236" s="46"/>
      <c r="GV1236" s="46"/>
      <c r="GW1236" s="46"/>
      <c r="GX1236" s="46"/>
      <c r="GY1236" s="46"/>
      <c r="GZ1236" s="46"/>
      <c r="HA1236" s="46"/>
      <c r="HB1236" s="46"/>
      <c r="HC1236" s="46"/>
      <c r="HD1236" s="46"/>
      <c r="HE1236" s="46"/>
      <c r="HF1236" s="46"/>
      <c r="HG1236" s="46"/>
      <c r="HH1236" s="46"/>
      <c r="HI1236" s="46"/>
      <c r="HJ1236" s="46"/>
      <c r="HK1236" s="46"/>
      <c r="HL1236" s="46"/>
      <c r="HM1236" s="46"/>
      <c r="HN1236" s="46"/>
      <c r="HO1236" s="46"/>
      <c r="HP1236" s="46"/>
      <c r="HQ1236" s="46"/>
      <c r="HR1236" s="46"/>
      <c r="HS1236" s="46"/>
      <c r="HT1236" s="46"/>
      <c r="HU1236" s="46"/>
      <c r="HV1236" s="46"/>
      <c r="HW1236" s="46"/>
      <c r="HX1236" s="46"/>
      <c r="HY1236" s="46"/>
      <c r="HZ1236" s="46"/>
      <c r="IA1236" s="46"/>
      <c r="IB1236" s="46"/>
      <c r="IC1236" s="46"/>
      <c r="ID1236" s="46"/>
      <c r="IE1236" s="46"/>
      <c r="IF1236" s="46"/>
      <c r="IG1236" s="46"/>
      <c r="IH1236" s="46"/>
      <c r="II1236" s="46"/>
      <c r="IJ1236" s="46"/>
      <c r="IK1236" s="46"/>
      <c r="IL1236" s="46"/>
      <c r="IM1236" s="46"/>
      <c r="IN1236" s="46"/>
      <c r="IO1236" s="46"/>
      <c r="IP1236" s="46"/>
      <c r="IQ1236" s="46"/>
      <c r="IR1236" s="46"/>
      <c r="IS1236" s="46"/>
      <c r="IT1236" s="46"/>
      <c r="IU1236" s="46"/>
      <c r="IV1236" s="46"/>
      <c r="IW1236" s="46"/>
      <c r="IX1236" s="46"/>
      <c r="IY1236" s="46"/>
      <c r="IZ1236" s="46"/>
      <c r="JA1236" s="46"/>
      <c r="JB1236" s="46"/>
      <c r="JC1236" s="46"/>
      <c r="JD1236" s="46"/>
      <c r="JE1236" s="46"/>
    </row>
    <row r="1237" spans="1:265" s="7" customFormat="1" ht="15" customHeight="1" thickBot="1" x14ac:dyDescent="0.25">
      <c r="A1237" s="790"/>
      <c r="B1237" s="112" t="s">
        <v>462</v>
      </c>
      <c r="C1237" s="113"/>
      <c r="D1237" s="892" t="s">
        <v>487</v>
      </c>
      <c r="E1237" s="900"/>
      <c r="F1237" s="472"/>
      <c r="G1237" s="473"/>
      <c r="H1237" s="186" t="s">
        <v>509</v>
      </c>
      <c r="I1237" s="186" t="s">
        <v>511</v>
      </c>
      <c r="J1237" s="1756" t="s">
        <v>1424</v>
      </c>
      <c r="K1237" s="212" t="s">
        <v>1505</v>
      </c>
      <c r="L1237" s="229"/>
      <c r="M1237" s="397"/>
      <c r="N1237" s="397"/>
      <c r="O1237" s="229"/>
      <c r="P1237" s="2159">
        <f t="shared" si="107"/>
        <v>0</v>
      </c>
      <c r="Q1237" s="297"/>
      <c r="R1237" s="298"/>
      <c r="S1237" s="298">
        <v>4</v>
      </c>
      <c r="T1237" s="298"/>
      <c r="U1237" s="298"/>
      <c r="V1237" s="298"/>
      <c r="W1237" s="299"/>
      <c r="X1237" s="274"/>
      <c r="Y1237" s="274" t="str">
        <f t="shared" si="110"/>
        <v/>
      </c>
      <c r="Z1237" s="63"/>
      <c r="AA1237" s="46"/>
      <c r="AB1237" s="46"/>
      <c r="AC1237" s="46" t="str">
        <f t="shared" si="106"/>
        <v/>
      </c>
      <c r="AD1237" s="46"/>
      <c r="AE1237" s="46"/>
      <c r="AF1237" s="2111">
        <f t="shared" si="108"/>
        <v>0</v>
      </c>
      <c r="AG1237" s="2111">
        <f t="shared" si="109"/>
        <v>4</v>
      </c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  <c r="BP1237" s="46"/>
      <c r="BQ1237" s="46"/>
      <c r="BR1237" s="46"/>
      <c r="BS1237" s="46"/>
      <c r="BT1237" s="46"/>
      <c r="BU1237" s="46"/>
      <c r="BV1237" s="46"/>
      <c r="BW1237" s="46"/>
      <c r="BX1237" s="46"/>
      <c r="BY1237" s="46"/>
      <c r="BZ1237" s="46"/>
      <c r="CA1237" s="46"/>
      <c r="CB1237" s="46"/>
      <c r="CC1237" s="46"/>
      <c r="CD1237" s="46"/>
      <c r="CE1237" s="46"/>
      <c r="CF1237" s="46"/>
      <c r="CG1237" s="46"/>
      <c r="CH1237" s="46"/>
      <c r="CI1237" s="46"/>
      <c r="CJ1237" s="46"/>
      <c r="CK1237" s="46"/>
      <c r="CL1237" s="46"/>
      <c r="CM1237" s="46"/>
      <c r="CN1237" s="46"/>
      <c r="CO1237" s="46"/>
      <c r="CP1237" s="46"/>
      <c r="CQ1237" s="46"/>
      <c r="CR1237" s="46"/>
      <c r="CS1237" s="46"/>
      <c r="CT1237" s="46"/>
      <c r="CU1237" s="46"/>
      <c r="CV1237" s="46"/>
      <c r="CW1237" s="46"/>
      <c r="CX1237" s="46"/>
      <c r="CY1237" s="46"/>
      <c r="CZ1237" s="46"/>
      <c r="DA1237" s="46"/>
      <c r="DB1237" s="46"/>
      <c r="DC1237" s="46"/>
      <c r="DD1237" s="46"/>
      <c r="DE1237" s="46"/>
      <c r="DF1237" s="46"/>
      <c r="DG1237" s="46"/>
      <c r="DH1237" s="46"/>
      <c r="DI1237" s="46"/>
      <c r="DJ1237" s="46"/>
      <c r="DK1237" s="46"/>
      <c r="DL1237" s="46"/>
      <c r="DM1237" s="46"/>
      <c r="DN1237" s="46"/>
      <c r="DO1237" s="46"/>
      <c r="DP1237" s="46"/>
      <c r="DQ1237" s="46"/>
      <c r="DR1237" s="46"/>
      <c r="DS1237" s="46"/>
      <c r="DT1237" s="46"/>
      <c r="DU1237" s="46"/>
      <c r="DV1237" s="46"/>
      <c r="DW1237" s="46"/>
      <c r="DX1237" s="46"/>
      <c r="DY1237" s="46"/>
      <c r="DZ1237" s="46"/>
      <c r="EA1237" s="46"/>
      <c r="EB1237" s="46"/>
      <c r="EC1237" s="46"/>
      <c r="ED1237" s="46"/>
      <c r="EE1237" s="46"/>
      <c r="EF1237" s="46"/>
      <c r="EG1237" s="46"/>
      <c r="EH1237" s="46"/>
      <c r="EI1237" s="46"/>
      <c r="EJ1237" s="46"/>
      <c r="EK1237" s="46"/>
      <c r="EL1237" s="46"/>
      <c r="EM1237" s="46"/>
      <c r="EN1237" s="46"/>
      <c r="EO1237" s="46"/>
      <c r="EP1237" s="46"/>
      <c r="EQ1237" s="46"/>
      <c r="ER1237" s="46"/>
      <c r="ES1237" s="46"/>
      <c r="ET1237" s="46"/>
      <c r="EU1237" s="46"/>
      <c r="EV1237" s="46"/>
      <c r="EW1237" s="46"/>
      <c r="EX1237" s="46"/>
      <c r="EY1237" s="46"/>
      <c r="EZ1237" s="46"/>
      <c r="FA1237" s="46"/>
      <c r="FB1237" s="46"/>
      <c r="FC1237" s="46"/>
      <c r="FD1237" s="46"/>
      <c r="FE1237" s="46"/>
      <c r="FF1237" s="46"/>
      <c r="FG1237" s="46"/>
      <c r="FH1237" s="46"/>
      <c r="FI1237" s="46"/>
      <c r="FJ1237" s="46"/>
      <c r="FK1237" s="46"/>
      <c r="FL1237" s="46"/>
      <c r="FM1237" s="46"/>
      <c r="FN1237" s="46"/>
      <c r="FO1237" s="46"/>
      <c r="FP1237" s="46"/>
      <c r="FQ1237" s="46"/>
      <c r="FR1237" s="46"/>
      <c r="FS1237" s="46"/>
      <c r="FT1237" s="46"/>
      <c r="FU1237" s="46"/>
      <c r="FV1237" s="46"/>
      <c r="FW1237" s="46"/>
      <c r="FX1237" s="46"/>
      <c r="FY1237" s="46"/>
      <c r="FZ1237" s="46"/>
      <c r="GA1237" s="46"/>
      <c r="GB1237" s="46"/>
      <c r="GC1237" s="46"/>
      <c r="GD1237" s="46"/>
      <c r="GE1237" s="46"/>
      <c r="GF1237" s="46"/>
      <c r="GG1237" s="46"/>
      <c r="GH1237" s="46"/>
      <c r="GI1237" s="46"/>
      <c r="GJ1237" s="46"/>
      <c r="GK1237" s="46"/>
      <c r="GL1237" s="46"/>
      <c r="GM1237" s="46"/>
      <c r="GN1237" s="46"/>
      <c r="GO1237" s="46"/>
      <c r="GP1237" s="46"/>
      <c r="GQ1237" s="46"/>
      <c r="GR1237" s="46"/>
      <c r="GS1237" s="46"/>
      <c r="GT1237" s="46"/>
      <c r="GU1237" s="46"/>
      <c r="GV1237" s="46"/>
      <c r="GW1237" s="46"/>
      <c r="GX1237" s="46"/>
      <c r="GY1237" s="46"/>
      <c r="GZ1237" s="46"/>
      <c r="HA1237" s="46"/>
      <c r="HB1237" s="46"/>
      <c r="HC1237" s="46"/>
      <c r="HD1237" s="46"/>
      <c r="HE1237" s="46"/>
      <c r="HF1237" s="46"/>
      <c r="HG1237" s="46"/>
      <c r="HH1237" s="46"/>
      <c r="HI1237" s="46"/>
      <c r="HJ1237" s="46"/>
      <c r="HK1237" s="46"/>
      <c r="HL1237" s="46"/>
      <c r="HM1237" s="46"/>
      <c r="HN1237" s="46"/>
      <c r="HO1237" s="46"/>
      <c r="HP1237" s="46"/>
      <c r="HQ1237" s="46"/>
      <c r="HR1237" s="46"/>
      <c r="HS1237" s="46"/>
      <c r="HT1237" s="46"/>
      <c r="HU1237" s="46"/>
      <c r="HV1237" s="46"/>
      <c r="HW1237" s="46"/>
      <c r="HX1237" s="46"/>
      <c r="HY1237" s="46"/>
      <c r="HZ1237" s="46"/>
      <c r="IA1237" s="46"/>
      <c r="IB1237" s="46"/>
      <c r="IC1237" s="46"/>
      <c r="ID1237" s="46"/>
      <c r="IE1237" s="46"/>
      <c r="IF1237" s="46"/>
      <c r="IG1237" s="46"/>
      <c r="IH1237" s="46"/>
      <c r="II1237" s="46"/>
      <c r="IJ1237" s="46"/>
      <c r="IK1237" s="46"/>
      <c r="IL1237" s="46"/>
      <c r="IM1237" s="46"/>
      <c r="IN1237" s="46"/>
      <c r="IO1237" s="46"/>
      <c r="IP1237" s="46"/>
      <c r="IQ1237" s="46"/>
      <c r="IR1237" s="46"/>
      <c r="IS1237" s="46"/>
      <c r="IT1237" s="46"/>
      <c r="IU1237" s="46"/>
      <c r="IV1237" s="46"/>
      <c r="IW1237" s="46"/>
      <c r="IX1237" s="46"/>
      <c r="IY1237" s="46"/>
      <c r="IZ1237" s="46"/>
      <c r="JA1237" s="46"/>
      <c r="JB1237" s="46"/>
      <c r="JC1237" s="46"/>
      <c r="JD1237" s="46"/>
      <c r="JE1237" s="46"/>
    </row>
    <row r="1238" spans="1:265" s="7" customFormat="1" ht="15" customHeight="1" thickBot="1" x14ac:dyDescent="0.25">
      <c r="A1238" s="790"/>
      <c r="B1238" s="112" t="s">
        <v>462</v>
      </c>
      <c r="C1238" s="113"/>
      <c r="D1238" s="892" t="s">
        <v>487</v>
      </c>
      <c r="E1238" s="900"/>
      <c r="F1238" s="472"/>
      <c r="G1238" s="473"/>
      <c r="H1238" s="186" t="s">
        <v>509</v>
      </c>
      <c r="I1238" s="186" t="s">
        <v>511</v>
      </c>
      <c r="J1238" s="1756" t="s">
        <v>1424</v>
      </c>
      <c r="K1238" s="212" t="s">
        <v>1506</v>
      </c>
      <c r="L1238" s="229"/>
      <c r="M1238" s="397"/>
      <c r="N1238" s="397"/>
      <c r="O1238" s="229"/>
      <c r="P1238" s="2159">
        <f t="shared" si="107"/>
        <v>0</v>
      </c>
      <c r="Q1238" s="297"/>
      <c r="R1238" s="298"/>
      <c r="S1238" s="298">
        <v>2</v>
      </c>
      <c r="T1238" s="298"/>
      <c r="U1238" s="298"/>
      <c r="V1238" s="298"/>
      <c r="W1238" s="299"/>
      <c r="X1238" s="72"/>
      <c r="Y1238" s="72" t="str">
        <f t="shared" si="110"/>
        <v/>
      </c>
      <c r="Z1238" s="63"/>
      <c r="AA1238" s="46"/>
      <c r="AB1238" s="46"/>
      <c r="AC1238" s="46" t="str">
        <f t="shared" si="106"/>
        <v/>
      </c>
      <c r="AD1238" s="46"/>
      <c r="AE1238" s="46"/>
      <c r="AF1238" s="2111">
        <f t="shared" si="108"/>
        <v>0</v>
      </c>
      <c r="AG1238" s="2111">
        <f t="shared" si="109"/>
        <v>2</v>
      </c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  <c r="BP1238" s="46"/>
      <c r="BQ1238" s="46"/>
      <c r="BR1238" s="46"/>
      <c r="BS1238" s="46"/>
      <c r="BT1238" s="46"/>
      <c r="BU1238" s="46"/>
      <c r="BV1238" s="46"/>
      <c r="BW1238" s="46"/>
      <c r="BX1238" s="46"/>
      <c r="BY1238" s="46"/>
      <c r="BZ1238" s="46"/>
      <c r="CA1238" s="46"/>
      <c r="CB1238" s="46"/>
      <c r="CC1238" s="46"/>
      <c r="CD1238" s="46"/>
      <c r="CE1238" s="46"/>
      <c r="CF1238" s="46"/>
      <c r="CG1238" s="46"/>
      <c r="CH1238" s="46"/>
      <c r="CI1238" s="46"/>
      <c r="CJ1238" s="46"/>
      <c r="CK1238" s="46"/>
      <c r="CL1238" s="46"/>
      <c r="CM1238" s="46"/>
      <c r="CN1238" s="46"/>
      <c r="CO1238" s="46"/>
      <c r="CP1238" s="46"/>
      <c r="CQ1238" s="46"/>
      <c r="CR1238" s="46"/>
      <c r="CS1238" s="46"/>
      <c r="CT1238" s="46"/>
      <c r="CU1238" s="46"/>
      <c r="CV1238" s="46"/>
      <c r="CW1238" s="46"/>
      <c r="CX1238" s="46"/>
      <c r="CY1238" s="46"/>
      <c r="CZ1238" s="46"/>
      <c r="DA1238" s="46"/>
      <c r="DB1238" s="46"/>
      <c r="DC1238" s="46"/>
      <c r="DD1238" s="46"/>
      <c r="DE1238" s="46"/>
      <c r="DF1238" s="46"/>
      <c r="DG1238" s="46"/>
      <c r="DH1238" s="46"/>
      <c r="DI1238" s="46"/>
      <c r="DJ1238" s="46"/>
      <c r="DK1238" s="46"/>
      <c r="DL1238" s="46"/>
      <c r="DM1238" s="46"/>
      <c r="DN1238" s="46"/>
      <c r="DO1238" s="46"/>
      <c r="DP1238" s="46"/>
      <c r="DQ1238" s="46"/>
      <c r="DR1238" s="46"/>
      <c r="DS1238" s="46"/>
      <c r="DT1238" s="46"/>
      <c r="DU1238" s="46"/>
      <c r="DV1238" s="46"/>
      <c r="DW1238" s="46"/>
      <c r="DX1238" s="46"/>
      <c r="DY1238" s="46"/>
      <c r="DZ1238" s="46"/>
      <c r="EA1238" s="46"/>
      <c r="EB1238" s="46"/>
      <c r="EC1238" s="46"/>
      <c r="ED1238" s="46"/>
      <c r="EE1238" s="46"/>
      <c r="EF1238" s="46"/>
      <c r="EG1238" s="46"/>
      <c r="EH1238" s="46"/>
      <c r="EI1238" s="46"/>
      <c r="EJ1238" s="46"/>
      <c r="EK1238" s="46"/>
      <c r="EL1238" s="46"/>
      <c r="EM1238" s="46"/>
      <c r="EN1238" s="46"/>
      <c r="EO1238" s="46"/>
      <c r="EP1238" s="46"/>
      <c r="EQ1238" s="46"/>
      <c r="ER1238" s="46"/>
      <c r="ES1238" s="46"/>
      <c r="ET1238" s="46"/>
      <c r="EU1238" s="46"/>
      <c r="EV1238" s="46"/>
      <c r="EW1238" s="46"/>
      <c r="EX1238" s="46"/>
      <c r="EY1238" s="46"/>
      <c r="EZ1238" s="46"/>
      <c r="FA1238" s="46"/>
      <c r="FB1238" s="46"/>
      <c r="FC1238" s="46"/>
      <c r="FD1238" s="46"/>
      <c r="FE1238" s="46"/>
      <c r="FF1238" s="46"/>
      <c r="FG1238" s="46"/>
      <c r="FH1238" s="46"/>
      <c r="FI1238" s="46"/>
      <c r="FJ1238" s="46"/>
      <c r="FK1238" s="46"/>
      <c r="FL1238" s="46"/>
      <c r="FM1238" s="46"/>
      <c r="FN1238" s="46"/>
      <c r="FO1238" s="46"/>
      <c r="FP1238" s="46"/>
      <c r="FQ1238" s="46"/>
      <c r="FR1238" s="46"/>
      <c r="FS1238" s="46"/>
      <c r="FT1238" s="46"/>
      <c r="FU1238" s="46"/>
      <c r="FV1238" s="46"/>
      <c r="FW1238" s="46"/>
      <c r="FX1238" s="46"/>
      <c r="FY1238" s="46"/>
      <c r="FZ1238" s="46"/>
      <c r="GA1238" s="46"/>
      <c r="GB1238" s="46"/>
      <c r="GC1238" s="46"/>
      <c r="GD1238" s="46"/>
      <c r="GE1238" s="46"/>
      <c r="GF1238" s="46"/>
      <c r="GG1238" s="46"/>
      <c r="GH1238" s="46"/>
      <c r="GI1238" s="46"/>
      <c r="GJ1238" s="46"/>
      <c r="GK1238" s="46"/>
      <c r="GL1238" s="46"/>
      <c r="GM1238" s="46"/>
      <c r="GN1238" s="46"/>
      <c r="GO1238" s="46"/>
      <c r="GP1238" s="46"/>
      <c r="GQ1238" s="46"/>
      <c r="GR1238" s="46"/>
      <c r="GS1238" s="46"/>
      <c r="GT1238" s="46"/>
      <c r="GU1238" s="46"/>
      <c r="GV1238" s="46"/>
      <c r="GW1238" s="46"/>
      <c r="GX1238" s="46"/>
      <c r="GY1238" s="46"/>
      <c r="GZ1238" s="46"/>
      <c r="HA1238" s="46"/>
      <c r="HB1238" s="46"/>
      <c r="HC1238" s="46"/>
      <c r="HD1238" s="46"/>
      <c r="HE1238" s="46"/>
      <c r="HF1238" s="46"/>
      <c r="HG1238" s="46"/>
      <c r="HH1238" s="46"/>
      <c r="HI1238" s="46"/>
      <c r="HJ1238" s="46"/>
      <c r="HK1238" s="46"/>
      <c r="HL1238" s="46"/>
      <c r="HM1238" s="46"/>
      <c r="HN1238" s="46"/>
      <c r="HO1238" s="46"/>
      <c r="HP1238" s="46"/>
      <c r="HQ1238" s="46"/>
      <c r="HR1238" s="46"/>
      <c r="HS1238" s="46"/>
      <c r="HT1238" s="46"/>
      <c r="HU1238" s="46"/>
      <c r="HV1238" s="46"/>
      <c r="HW1238" s="46"/>
      <c r="HX1238" s="46"/>
      <c r="HY1238" s="46"/>
      <c r="HZ1238" s="46"/>
      <c r="IA1238" s="46"/>
      <c r="IB1238" s="46"/>
      <c r="IC1238" s="46"/>
      <c r="ID1238" s="46"/>
      <c r="IE1238" s="46"/>
      <c r="IF1238" s="46"/>
      <c r="IG1238" s="46"/>
      <c r="IH1238" s="46"/>
      <c r="II1238" s="46"/>
      <c r="IJ1238" s="46"/>
      <c r="IK1238" s="46"/>
      <c r="IL1238" s="46"/>
      <c r="IM1238" s="46"/>
      <c r="IN1238" s="46"/>
      <c r="IO1238" s="46"/>
      <c r="IP1238" s="46"/>
      <c r="IQ1238" s="46"/>
      <c r="IR1238" s="46"/>
      <c r="IS1238" s="46"/>
      <c r="IT1238" s="46"/>
      <c r="IU1238" s="46"/>
      <c r="IV1238" s="46"/>
      <c r="IW1238" s="46"/>
      <c r="IX1238" s="46"/>
      <c r="IY1238" s="46"/>
      <c r="IZ1238" s="46"/>
      <c r="JA1238" s="46"/>
      <c r="JB1238" s="46"/>
      <c r="JC1238" s="46"/>
      <c r="JD1238" s="46"/>
      <c r="JE1238" s="46"/>
    </row>
    <row r="1239" spans="1:265" s="7" customFormat="1" ht="15" customHeight="1" thickBot="1" x14ac:dyDescent="0.25">
      <c r="A1239" s="790"/>
      <c r="B1239" s="112" t="s">
        <v>462</v>
      </c>
      <c r="C1239" s="113"/>
      <c r="D1239" s="892" t="s">
        <v>487</v>
      </c>
      <c r="E1239" s="900"/>
      <c r="F1239" s="472"/>
      <c r="G1239" s="473"/>
      <c r="H1239" s="186" t="s">
        <v>509</v>
      </c>
      <c r="I1239" s="186" t="s">
        <v>511</v>
      </c>
      <c r="J1239" s="1766" t="s">
        <v>1424</v>
      </c>
      <c r="K1239" s="229" t="s">
        <v>1558</v>
      </c>
      <c r="L1239" s="229"/>
      <c r="M1239" s="397"/>
      <c r="N1239" s="397"/>
      <c r="O1239" s="229"/>
      <c r="P1239" s="2159">
        <f t="shared" si="107"/>
        <v>0</v>
      </c>
      <c r="Q1239" s="297"/>
      <c r="R1239" s="298"/>
      <c r="S1239" s="298"/>
      <c r="T1239" s="298"/>
      <c r="U1239" s="298"/>
      <c r="V1239" s="298"/>
      <c r="W1239" s="299">
        <v>4</v>
      </c>
      <c r="X1239" s="72"/>
      <c r="Y1239" s="72" t="str">
        <f t="shared" si="110"/>
        <v/>
      </c>
      <c r="Z1239" s="63"/>
      <c r="AA1239" s="46"/>
      <c r="AB1239" s="46"/>
      <c r="AC1239" s="46" t="str">
        <f t="shared" si="106"/>
        <v/>
      </c>
      <c r="AD1239" s="46"/>
      <c r="AE1239" s="46"/>
      <c r="AF1239" s="2111">
        <f t="shared" si="108"/>
        <v>0</v>
      </c>
      <c r="AG1239" s="2111">
        <f t="shared" si="109"/>
        <v>4</v>
      </c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  <c r="BP1239" s="46"/>
      <c r="BQ1239" s="46"/>
      <c r="BR1239" s="46"/>
      <c r="BS1239" s="46"/>
      <c r="BT1239" s="46"/>
      <c r="BU1239" s="46"/>
      <c r="BV1239" s="46"/>
      <c r="BW1239" s="46"/>
      <c r="BX1239" s="46"/>
      <c r="BY1239" s="46"/>
      <c r="BZ1239" s="46"/>
      <c r="CA1239" s="46"/>
      <c r="CB1239" s="46"/>
      <c r="CC1239" s="46"/>
      <c r="CD1239" s="46"/>
      <c r="CE1239" s="46"/>
      <c r="CF1239" s="46"/>
      <c r="CG1239" s="46"/>
      <c r="CH1239" s="46"/>
      <c r="CI1239" s="46"/>
      <c r="CJ1239" s="46"/>
      <c r="CK1239" s="46"/>
      <c r="CL1239" s="46"/>
      <c r="CM1239" s="46"/>
      <c r="CN1239" s="46"/>
      <c r="CO1239" s="46"/>
      <c r="CP1239" s="46"/>
      <c r="CQ1239" s="46"/>
      <c r="CR1239" s="46"/>
      <c r="CS1239" s="46"/>
      <c r="CT1239" s="46"/>
      <c r="CU1239" s="46"/>
      <c r="CV1239" s="46"/>
      <c r="CW1239" s="46"/>
      <c r="CX1239" s="46"/>
      <c r="CY1239" s="46"/>
      <c r="CZ1239" s="46"/>
      <c r="DA1239" s="46"/>
      <c r="DB1239" s="46"/>
      <c r="DC1239" s="46"/>
      <c r="DD1239" s="46"/>
      <c r="DE1239" s="46"/>
      <c r="DF1239" s="46"/>
      <c r="DG1239" s="46"/>
      <c r="DH1239" s="46"/>
      <c r="DI1239" s="46"/>
      <c r="DJ1239" s="46"/>
      <c r="DK1239" s="46"/>
      <c r="DL1239" s="46"/>
      <c r="DM1239" s="46"/>
      <c r="DN1239" s="46"/>
      <c r="DO1239" s="46"/>
      <c r="DP1239" s="46"/>
      <c r="DQ1239" s="46"/>
      <c r="DR1239" s="46"/>
      <c r="DS1239" s="46"/>
      <c r="DT1239" s="46"/>
      <c r="DU1239" s="46"/>
      <c r="DV1239" s="46"/>
      <c r="DW1239" s="46"/>
      <c r="DX1239" s="46"/>
      <c r="DY1239" s="46"/>
      <c r="DZ1239" s="46"/>
      <c r="EA1239" s="46"/>
      <c r="EB1239" s="46"/>
      <c r="EC1239" s="46"/>
      <c r="ED1239" s="46"/>
      <c r="EE1239" s="46"/>
      <c r="EF1239" s="46"/>
      <c r="EG1239" s="46"/>
      <c r="EH1239" s="46"/>
      <c r="EI1239" s="46"/>
      <c r="EJ1239" s="46"/>
      <c r="EK1239" s="46"/>
      <c r="EL1239" s="46"/>
      <c r="EM1239" s="46"/>
      <c r="EN1239" s="46"/>
      <c r="EO1239" s="46"/>
      <c r="EP1239" s="46"/>
      <c r="EQ1239" s="46"/>
      <c r="ER1239" s="46"/>
      <c r="ES1239" s="46"/>
      <c r="ET1239" s="46"/>
      <c r="EU1239" s="46"/>
      <c r="EV1239" s="46"/>
      <c r="EW1239" s="46"/>
      <c r="EX1239" s="46"/>
      <c r="EY1239" s="46"/>
      <c r="EZ1239" s="46"/>
      <c r="FA1239" s="46"/>
      <c r="FB1239" s="46"/>
      <c r="FC1239" s="46"/>
      <c r="FD1239" s="46"/>
      <c r="FE1239" s="46"/>
      <c r="FF1239" s="46"/>
      <c r="FG1239" s="46"/>
      <c r="FH1239" s="46"/>
      <c r="FI1239" s="46"/>
      <c r="FJ1239" s="46"/>
      <c r="FK1239" s="46"/>
      <c r="FL1239" s="46"/>
      <c r="FM1239" s="46"/>
      <c r="FN1239" s="46"/>
      <c r="FO1239" s="46"/>
      <c r="FP1239" s="46"/>
      <c r="FQ1239" s="46"/>
      <c r="FR1239" s="46"/>
      <c r="FS1239" s="46"/>
      <c r="FT1239" s="46"/>
      <c r="FU1239" s="46"/>
      <c r="FV1239" s="46"/>
      <c r="FW1239" s="46"/>
      <c r="FX1239" s="46"/>
      <c r="FY1239" s="46"/>
      <c r="FZ1239" s="46"/>
      <c r="GA1239" s="46"/>
      <c r="GB1239" s="46"/>
      <c r="GC1239" s="46"/>
      <c r="GD1239" s="46"/>
      <c r="GE1239" s="46"/>
      <c r="GF1239" s="46"/>
      <c r="GG1239" s="46"/>
      <c r="GH1239" s="46"/>
      <c r="GI1239" s="46"/>
      <c r="GJ1239" s="46"/>
      <c r="GK1239" s="46"/>
      <c r="GL1239" s="46"/>
      <c r="GM1239" s="46"/>
      <c r="GN1239" s="46"/>
      <c r="GO1239" s="46"/>
      <c r="GP1239" s="46"/>
      <c r="GQ1239" s="46"/>
      <c r="GR1239" s="46"/>
      <c r="GS1239" s="46"/>
      <c r="GT1239" s="46"/>
      <c r="GU1239" s="46"/>
      <c r="GV1239" s="46"/>
      <c r="GW1239" s="46"/>
      <c r="GX1239" s="46"/>
      <c r="GY1239" s="46"/>
      <c r="GZ1239" s="46"/>
      <c r="HA1239" s="46"/>
      <c r="HB1239" s="46"/>
      <c r="HC1239" s="46"/>
      <c r="HD1239" s="46"/>
      <c r="HE1239" s="46"/>
      <c r="HF1239" s="46"/>
      <c r="HG1239" s="46"/>
      <c r="HH1239" s="46"/>
      <c r="HI1239" s="46"/>
      <c r="HJ1239" s="46"/>
      <c r="HK1239" s="46"/>
      <c r="HL1239" s="46"/>
      <c r="HM1239" s="46"/>
      <c r="HN1239" s="46"/>
      <c r="HO1239" s="46"/>
      <c r="HP1239" s="46"/>
      <c r="HQ1239" s="46"/>
      <c r="HR1239" s="46"/>
      <c r="HS1239" s="46"/>
      <c r="HT1239" s="46"/>
      <c r="HU1239" s="46"/>
      <c r="HV1239" s="46"/>
      <c r="HW1239" s="46"/>
      <c r="HX1239" s="46"/>
      <c r="HY1239" s="46"/>
      <c r="HZ1239" s="46"/>
      <c r="IA1239" s="46"/>
      <c r="IB1239" s="46"/>
      <c r="IC1239" s="46"/>
      <c r="ID1239" s="46"/>
      <c r="IE1239" s="46"/>
      <c r="IF1239" s="46"/>
      <c r="IG1239" s="46"/>
      <c r="IH1239" s="46"/>
      <c r="II1239" s="46"/>
      <c r="IJ1239" s="46"/>
      <c r="IK1239" s="46"/>
      <c r="IL1239" s="46"/>
      <c r="IM1239" s="46"/>
      <c r="IN1239" s="46"/>
      <c r="IO1239" s="46"/>
      <c r="IP1239" s="46"/>
      <c r="IQ1239" s="46"/>
      <c r="IR1239" s="46"/>
      <c r="IS1239" s="46"/>
      <c r="IT1239" s="46"/>
      <c r="IU1239" s="46"/>
      <c r="IV1239" s="46"/>
      <c r="IW1239" s="46"/>
      <c r="IX1239" s="46"/>
      <c r="IY1239" s="46"/>
      <c r="IZ1239" s="46"/>
      <c r="JA1239" s="46"/>
      <c r="JB1239" s="46"/>
      <c r="JC1239" s="46"/>
      <c r="JD1239" s="46"/>
      <c r="JE1239" s="46"/>
    </row>
    <row r="1240" spans="1:265" s="7" customFormat="1" ht="15" customHeight="1" thickBot="1" x14ac:dyDescent="0.25">
      <c r="A1240" s="790"/>
      <c r="B1240" s="112" t="s">
        <v>462</v>
      </c>
      <c r="C1240" s="113"/>
      <c r="D1240" s="892" t="s">
        <v>487</v>
      </c>
      <c r="E1240" s="900"/>
      <c r="F1240" s="472"/>
      <c r="G1240" s="473"/>
      <c r="H1240" s="186" t="s">
        <v>509</v>
      </c>
      <c r="I1240" s="186" t="s">
        <v>511</v>
      </c>
      <c r="J1240" s="1757" t="s">
        <v>1424</v>
      </c>
      <c r="K1240" s="229" t="s">
        <v>1507</v>
      </c>
      <c r="L1240" s="229"/>
      <c r="M1240" s="397"/>
      <c r="N1240" s="397"/>
      <c r="O1240" s="229"/>
      <c r="P1240" s="2159">
        <f t="shared" si="107"/>
        <v>0</v>
      </c>
      <c r="Q1240" s="297"/>
      <c r="R1240" s="298"/>
      <c r="S1240" s="298"/>
      <c r="T1240" s="298"/>
      <c r="U1240" s="298"/>
      <c r="V1240" s="298"/>
      <c r="W1240" s="299">
        <v>4</v>
      </c>
      <c r="X1240" s="72"/>
      <c r="Y1240" s="72"/>
      <c r="Z1240" s="63"/>
      <c r="AA1240" s="46"/>
      <c r="AB1240" s="46"/>
      <c r="AC1240" s="46" t="str">
        <f t="shared" si="106"/>
        <v/>
      </c>
      <c r="AD1240" s="46"/>
      <c r="AE1240" s="46"/>
      <c r="AF1240" s="2111">
        <f t="shared" si="108"/>
        <v>0</v>
      </c>
      <c r="AG1240" s="2111">
        <f t="shared" si="109"/>
        <v>4</v>
      </c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6"/>
      <c r="CG1240" s="46"/>
      <c r="CH1240" s="46"/>
      <c r="CI1240" s="46"/>
      <c r="CJ1240" s="46"/>
      <c r="CK1240" s="46"/>
      <c r="CL1240" s="46"/>
      <c r="CM1240" s="46"/>
      <c r="CN1240" s="46"/>
      <c r="CO1240" s="46"/>
      <c r="CP1240" s="46"/>
      <c r="CQ1240" s="46"/>
      <c r="CR1240" s="46"/>
      <c r="CS1240" s="46"/>
      <c r="CT1240" s="46"/>
      <c r="CU1240" s="46"/>
      <c r="CV1240" s="46"/>
      <c r="CW1240" s="46"/>
      <c r="CX1240" s="46"/>
      <c r="CY1240" s="46"/>
      <c r="CZ1240" s="46"/>
      <c r="DA1240" s="46"/>
      <c r="DB1240" s="46"/>
      <c r="DC1240" s="46"/>
      <c r="DD1240" s="46"/>
      <c r="DE1240" s="46"/>
      <c r="DF1240" s="46"/>
      <c r="DG1240" s="46"/>
      <c r="DH1240" s="46"/>
      <c r="DI1240" s="46"/>
      <c r="DJ1240" s="46"/>
      <c r="DK1240" s="46"/>
      <c r="DL1240" s="46"/>
      <c r="DM1240" s="46"/>
      <c r="DN1240" s="46"/>
      <c r="DO1240" s="46"/>
      <c r="DP1240" s="46"/>
      <c r="DQ1240" s="46"/>
      <c r="DR1240" s="46"/>
      <c r="DS1240" s="46"/>
      <c r="DT1240" s="46"/>
      <c r="DU1240" s="46"/>
      <c r="DV1240" s="46"/>
      <c r="DW1240" s="46"/>
      <c r="DX1240" s="46"/>
      <c r="DY1240" s="46"/>
      <c r="DZ1240" s="46"/>
      <c r="EA1240" s="46"/>
      <c r="EB1240" s="46"/>
      <c r="EC1240" s="46"/>
      <c r="ED1240" s="46"/>
      <c r="EE1240" s="46"/>
      <c r="EF1240" s="46"/>
      <c r="EG1240" s="46"/>
      <c r="EH1240" s="46"/>
      <c r="EI1240" s="46"/>
      <c r="EJ1240" s="46"/>
      <c r="EK1240" s="46"/>
      <c r="EL1240" s="46"/>
      <c r="EM1240" s="46"/>
      <c r="EN1240" s="46"/>
      <c r="EO1240" s="46"/>
      <c r="EP1240" s="46"/>
      <c r="EQ1240" s="46"/>
      <c r="ER1240" s="46"/>
      <c r="ES1240" s="46"/>
      <c r="ET1240" s="46"/>
      <c r="EU1240" s="46"/>
      <c r="EV1240" s="46"/>
      <c r="EW1240" s="46"/>
      <c r="EX1240" s="46"/>
      <c r="EY1240" s="46"/>
      <c r="EZ1240" s="46"/>
      <c r="FA1240" s="46"/>
      <c r="FB1240" s="46"/>
      <c r="FC1240" s="46"/>
      <c r="FD1240" s="46"/>
      <c r="FE1240" s="46"/>
      <c r="FF1240" s="46"/>
      <c r="FG1240" s="46"/>
      <c r="FH1240" s="46"/>
      <c r="FI1240" s="46"/>
      <c r="FJ1240" s="46"/>
      <c r="FK1240" s="46"/>
      <c r="FL1240" s="46"/>
      <c r="FM1240" s="46"/>
      <c r="FN1240" s="46"/>
      <c r="FO1240" s="46"/>
      <c r="FP1240" s="46"/>
      <c r="FQ1240" s="46"/>
      <c r="FR1240" s="46"/>
      <c r="FS1240" s="46"/>
      <c r="FT1240" s="46"/>
      <c r="FU1240" s="46"/>
      <c r="FV1240" s="46"/>
      <c r="FW1240" s="46"/>
      <c r="FX1240" s="46"/>
      <c r="FY1240" s="46"/>
      <c r="FZ1240" s="46"/>
      <c r="GA1240" s="46"/>
      <c r="GB1240" s="46"/>
      <c r="GC1240" s="46"/>
      <c r="GD1240" s="46"/>
      <c r="GE1240" s="46"/>
      <c r="GF1240" s="46"/>
      <c r="GG1240" s="46"/>
      <c r="GH1240" s="46"/>
      <c r="GI1240" s="46"/>
      <c r="GJ1240" s="46"/>
      <c r="GK1240" s="46"/>
      <c r="GL1240" s="46"/>
      <c r="GM1240" s="46"/>
      <c r="GN1240" s="46"/>
      <c r="GO1240" s="46"/>
      <c r="GP1240" s="46"/>
      <c r="GQ1240" s="46"/>
      <c r="GR1240" s="46"/>
      <c r="GS1240" s="46"/>
      <c r="GT1240" s="46"/>
      <c r="GU1240" s="46"/>
      <c r="GV1240" s="46"/>
      <c r="GW1240" s="46"/>
      <c r="GX1240" s="46"/>
      <c r="GY1240" s="46"/>
      <c r="GZ1240" s="46"/>
      <c r="HA1240" s="46"/>
      <c r="HB1240" s="46"/>
      <c r="HC1240" s="46"/>
      <c r="HD1240" s="46"/>
      <c r="HE1240" s="46"/>
      <c r="HF1240" s="46"/>
      <c r="HG1240" s="46"/>
      <c r="HH1240" s="46"/>
      <c r="HI1240" s="46"/>
      <c r="HJ1240" s="46"/>
      <c r="HK1240" s="46"/>
      <c r="HL1240" s="46"/>
      <c r="HM1240" s="46"/>
      <c r="HN1240" s="46"/>
      <c r="HO1240" s="46"/>
      <c r="HP1240" s="46"/>
      <c r="HQ1240" s="46"/>
      <c r="HR1240" s="46"/>
      <c r="HS1240" s="46"/>
      <c r="HT1240" s="46"/>
      <c r="HU1240" s="46"/>
      <c r="HV1240" s="46"/>
      <c r="HW1240" s="46"/>
      <c r="HX1240" s="46"/>
      <c r="HY1240" s="46"/>
      <c r="HZ1240" s="46"/>
      <c r="IA1240" s="46"/>
      <c r="IB1240" s="46"/>
      <c r="IC1240" s="46"/>
      <c r="ID1240" s="46"/>
      <c r="IE1240" s="46"/>
      <c r="IF1240" s="46"/>
      <c r="IG1240" s="46"/>
      <c r="IH1240" s="46"/>
      <c r="II1240" s="46"/>
      <c r="IJ1240" s="46"/>
      <c r="IK1240" s="46"/>
      <c r="IL1240" s="46"/>
      <c r="IM1240" s="46"/>
      <c r="IN1240" s="46"/>
      <c r="IO1240" s="46"/>
      <c r="IP1240" s="46"/>
      <c r="IQ1240" s="46"/>
      <c r="IR1240" s="46"/>
      <c r="IS1240" s="46"/>
      <c r="IT1240" s="46"/>
      <c r="IU1240" s="46"/>
      <c r="IV1240" s="46"/>
      <c r="IW1240" s="46"/>
      <c r="IX1240" s="46"/>
      <c r="IY1240" s="46"/>
      <c r="IZ1240" s="46"/>
      <c r="JA1240" s="46"/>
      <c r="JB1240" s="46"/>
      <c r="JC1240" s="46"/>
      <c r="JD1240" s="46"/>
      <c r="JE1240" s="46"/>
    </row>
    <row r="1241" spans="1:265" s="7" customFormat="1" ht="15" customHeight="1" thickBot="1" x14ac:dyDescent="0.25">
      <c r="A1241" s="790"/>
      <c r="B1241" s="112" t="s">
        <v>462</v>
      </c>
      <c r="C1241" s="113"/>
      <c r="D1241" s="903" t="s">
        <v>487</v>
      </c>
      <c r="E1241" s="900"/>
      <c r="F1241" s="472"/>
      <c r="G1241" s="473"/>
      <c r="H1241" s="208" t="s">
        <v>509</v>
      </c>
      <c r="I1241" s="208" t="s">
        <v>511</v>
      </c>
      <c r="J1241" s="1774" t="s">
        <v>1425</v>
      </c>
      <c r="K1241" s="235" t="s">
        <v>2145</v>
      </c>
      <c r="L1241" s="235"/>
      <c r="M1241" s="524"/>
      <c r="N1241" s="524"/>
      <c r="O1241" s="235"/>
      <c r="P1241" s="2159">
        <f t="shared" si="107"/>
        <v>0</v>
      </c>
      <c r="Q1241" s="300"/>
      <c r="R1241" s="301"/>
      <c r="S1241" s="301"/>
      <c r="T1241" s="301">
        <v>12</v>
      </c>
      <c r="U1241" s="301"/>
      <c r="V1241" s="301"/>
      <c r="W1241" s="302"/>
      <c r="X1241" s="72">
        <f>SUM(Q1234:W1241)</f>
        <v>40</v>
      </c>
      <c r="Y1241" s="72">
        <f>IF(X1241&lt;&gt;"",X1241,"")</f>
        <v>40</v>
      </c>
      <c r="Z1241" s="63"/>
      <c r="AA1241" s="46"/>
      <c r="AB1241" s="46"/>
      <c r="AC1241" s="46" t="str">
        <f t="shared" si="106"/>
        <v/>
      </c>
      <c r="AD1241" s="46"/>
      <c r="AE1241" s="46"/>
      <c r="AF1241" s="2111">
        <f t="shared" si="108"/>
        <v>0</v>
      </c>
      <c r="AG1241" s="2111">
        <f t="shared" si="109"/>
        <v>0</v>
      </c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  <c r="BP1241" s="46"/>
      <c r="BQ1241" s="46"/>
      <c r="BR1241" s="46"/>
      <c r="BS1241" s="46"/>
      <c r="BT1241" s="46"/>
      <c r="BU1241" s="46"/>
      <c r="BV1241" s="46"/>
      <c r="BW1241" s="46"/>
      <c r="BX1241" s="46"/>
      <c r="BY1241" s="46"/>
      <c r="BZ1241" s="46"/>
      <c r="CA1241" s="46"/>
      <c r="CB1241" s="46"/>
      <c r="CC1241" s="46"/>
      <c r="CD1241" s="46"/>
      <c r="CE1241" s="46"/>
      <c r="CF1241" s="46"/>
      <c r="CG1241" s="46"/>
      <c r="CH1241" s="46"/>
      <c r="CI1241" s="46"/>
      <c r="CJ1241" s="46"/>
      <c r="CK1241" s="46"/>
      <c r="CL1241" s="46"/>
      <c r="CM1241" s="46"/>
      <c r="CN1241" s="46"/>
      <c r="CO1241" s="46"/>
      <c r="CP1241" s="46"/>
      <c r="CQ1241" s="46"/>
      <c r="CR1241" s="46"/>
      <c r="CS1241" s="46"/>
      <c r="CT1241" s="46"/>
      <c r="CU1241" s="46"/>
      <c r="CV1241" s="46"/>
      <c r="CW1241" s="46"/>
      <c r="CX1241" s="46"/>
      <c r="CY1241" s="46"/>
      <c r="CZ1241" s="46"/>
      <c r="DA1241" s="46"/>
      <c r="DB1241" s="46"/>
      <c r="DC1241" s="46"/>
      <c r="DD1241" s="46"/>
      <c r="DE1241" s="46"/>
      <c r="DF1241" s="46"/>
      <c r="DG1241" s="46"/>
      <c r="DH1241" s="46"/>
      <c r="DI1241" s="46"/>
      <c r="DJ1241" s="46"/>
      <c r="DK1241" s="46"/>
      <c r="DL1241" s="46"/>
      <c r="DM1241" s="46"/>
      <c r="DN1241" s="46"/>
      <c r="DO1241" s="46"/>
      <c r="DP1241" s="46"/>
      <c r="DQ1241" s="46"/>
      <c r="DR1241" s="46"/>
      <c r="DS1241" s="46"/>
      <c r="DT1241" s="46"/>
      <c r="DU1241" s="46"/>
      <c r="DV1241" s="46"/>
      <c r="DW1241" s="46"/>
      <c r="DX1241" s="46"/>
      <c r="DY1241" s="46"/>
      <c r="DZ1241" s="46"/>
      <c r="EA1241" s="46"/>
      <c r="EB1241" s="46"/>
      <c r="EC1241" s="46"/>
      <c r="ED1241" s="46"/>
      <c r="EE1241" s="46"/>
      <c r="EF1241" s="46"/>
      <c r="EG1241" s="46"/>
      <c r="EH1241" s="46"/>
      <c r="EI1241" s="46"/>
      <c r="EJ1241" s="46"/>
      <c r="EK1241" s="46"/>
      <c r="EL1241" s="46"/>
      <c r="EM1241" s="46"/>
      <c r="EN1241" s="46"/>
      <c r="EO1241" s="46"/>
      <c r="EP1241" s="46"/>
      <c r="EQ1241" s="46"/>
      <c r="ER1241" s="46"/>
      <c r="ES1241" s="46"/>
      <c r="ET1241" s="46"/>
      <c r="EU1241" s="46"/>
      <c r="EV1241" s="46"/>
      <c r="EW1241" s="46"/>
      <c r="EX1241" s="46"/>
      <c r="EY1241" s="46"/>
      <c r="EZ1241" s="46"/>
      <c r="FA1241" s="46"/>
      <c r="FB1241" s="46"/>
      <c r="FC1241" s="46"/>
      <c r="FD1241" s="46"/>
      <c r="FE1241" s="46"/>
      <c r="FF1241" s="46"/>
      <c r="FG1241" s="46"/>
      <c r="FH1241" s="46"/>
      <c r="FI1241" s="46"/>
      <c r="FJ1241" s="46"/>
      <c r="FK1241" s="46"/>
      <c r="FL1241" s="46"/>
      <c r="FM1241" s="46"/>
      <c r="FN1241" s="46"/>
      <c r="FO1241" s="46"/>
      <c r="FP1241" s="46"/>
      <c r="FQ1241" s="46"/>
      <c r="FR1241" s="46"/>
      <c r="FS1241" s="46"/>
      <c r="FT1241" s="46"/>
      <c r="FU1241" s="46"/>
      <c r="FV1241" s="46"/>
      <c r="FW1241" s="46"/>
      <c r="FX1241" s="46"/>
      <c r="FY1241" s="46"/>
      <c r="FZ1241" s="46"/>
      <c r="GA1241" s="46"/>
      <c r="GB1241" s="46"/>
      <c r="GC1241" s="46"/>
      <c r="GD1241" s="46"/>
      <c r="GE1241" s="46"/>
      <c r="GF1241" s="46"/>
      <c r="GG1241" s="46"/>
      <c r="GH1241" s="46"/>
      <c r="GI1241" s="46"/>
      <c r="GJ1241" s="46"/>
      <c r="GK1241" s="46"/>
      <c r="GL1241" s="46"/>
      <c r="GM1241" s="46"/>
      <c r="GN1241" s="46"/>
      <c r="GO1241" s="46"/>
      <c r="GP1241" s="46"/>
      <c r="GQ1241" s="46"/>
      <c r="GR1241" s="46"/>
      <c r="GS1241" s="46"/>
      <c r="GT1241" s="46"/>
      <c r="GU1241" s="46"/>
      <c r="GV1241" s="46"/>
      <c r="GW1241" s="46"/>
      <c r="GX1241" s="46"/>
      <c r="GY1241" s="46"/>
      <c r="GZ1241" s="46"/>
      <c r="HA1241" s="46"/>
      <c r="HB1241" s="46"/>
      <c r="HC1241" s="46"/>
      <c r="HD1241" s="46"/>
      <c r="HE1241" s="46"/>
      <c r="HF1241" s="46"/>
      <c r="HG1241" s="46"/>
      <c r="HH1241" s="46"/>
      <c r="HI1241" s="46"/>
      <c r="HJ1241" s="46"/>
      <c r="HK1241" s="46"/>
      <c r="HL1241" s="46"/>
      <c r="HM1241" s="46"/>
      <c r="HN1241" s="46"/>
      <c r="HO1241" s="46"/>
      <c r="HP1241" s="46"/>
      <c r="HQ1241" s="46"/>
      <c r="HR1241" s="46"/>
      <c r="HS1241" s="46"/>
      <c r="HT1241" s="46"/>
      <c r="HU1241" s="46"/>
      <c r="HV1241" s="46"/>
      <c r="HW1241" s="46"/>
      <c r="HX1241" s="46"/>
      <c r="HY1241" s="46"/>
      <c r="HZ1241" s="46"/>
      <c r="IA1241" s="46"/>
      <c r="IB1241" s="46"/>
      <c r="IC1241" s="46"/>
      <c r="ID1241" s="46"/>
      <c r="IE1241" s="46"/>
      <c r="IF1241" s="46"/>
      <c r="IG1241" s="46"/>
      <c r="IH1241" s="46"/>
      <c r="II1241" s="46"/>
      <c r="IJ1241" s="46"/>
      <c r="IK1241" s="46"/>
      <c r="IL1241" s="46"/>
      <c r="IM1241" s="46"/>
      <c r="IN1241" s="46"/>
      <c r="IO1241" s="46"/>
      <c r="IP1241" s="46"/>
      <c r="IQ1241" s="46"/>
      <c r="IR1241" s="46"/>
      <c r="IS1241" s="46"/>
      <c r="IT1241" s="46"/>
      <c r="IU1241" s="46"/>
      <c r="IV1241" s="46"/>
      <c r="IW1241" s="46"/>
      <c r="IX1241" s="46"/>
      <c r="IY1241" s="46"/>
      <c r="IZ1241" s="46"/>
      <c r="JA1241" s="46"/>
      <c r="JB1241" s="46"/>
      <c r="JC1241" s="46"/>
      <c r="JD1241" s="46"/>
      <c r="JE1241" s="46"/>
    </row>
    <row r="1242" spans="1:265" s="7" customFormat="1" ht="15" customHeight="1" thickBot="1" x14ac:dyDescent="0.25">
      <c r="A1242" s="2039">
        <f>+A1234+1</f>
        <v>133</v>
      </c>
      <c r="B1242" s="630" t="s">
        <v>382</v>
      </c>
      <c r="C1242" s="116" t="s">
        <v>35</v>
      </c>
      <c r="D1242" s="868" t="s">
        <v>644</v>
      </c>
      <c r="E1242" s="842" t="s">
        <v>85</v>
      </c>
      <c r="F1242" s="459" t="s">
        <v>404</v>
      </c>
      <c r="G1242" s="460" t="s">
        <v>581</v>
      </c>
      <c r="H1242" s="199" t="s">
        <v>351</v>
      </c>
      <c r="I1242" s="199" t="s">
        <v>394</v>
      </c>
      <c r="J1242" s="199"/>
      <c r="K1242" s="218" t="s">
        <v>1183</v>
      </c>
      <c r="L1242" s="218" t="s">
        <v>1182</v>
      </c>
      <c r="M1242" s="510" t="s">
        <v>392</v>
      </c>
      <c r="N1242" s="510" t="s">
        <v>24</v>
      </c>
      <c r="O1242" s="218" t="s">
        <v>839</v>
      </c>
      <c r="P1242" s="2159">
        <f t="shared" si="107"/>
        <v>5</v>
      </c>
      <c r="Q1242" s="322">
        <v>3</v>
      </c>
      <c r="R1242" s="323">
        <v>2</v>
      </c>
      <c r="S1242" s="323"/>
      <c r="T1242" s="323"/>
      <c r="U1242" s="323"/>
      <c r="V1242" s="323"/>
      <c r="W1242" s="324"/>
      <c r="X1242" s="117"/>
      <c r="Y1242" s="117"/>
      <c r="Z1242" s="63" t="str">
        <f>C1242</f>
        <v>TC</v>
      </c>
      <c r="AA1242" s="46" t="s">
        <v>874</v>
      </c>
      <c r="AB1242" s="46" t="s">
        <v>881</v>
      </c>
      <c r="AC1242" s="46">
        <f t="shared" si="106"/>
        <v>12</v>
      </c>
      <c r="AD1242" s="46"/>
      <c r="AE1242" s="46"/>
      <c r="AF1242" s="2111">
        <f t="shared" si="108"/>
        <v>5</v>
      </c>
      <c r="AG1242" s="2111">
        <f t="shared" si="109"/>
        <v>0</v>
      </c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  <c r="BP1242" s="46"/>
      <c r="BQ1242" s="46"/>
      <c r="BR1242" s="46"/>
      <c r="BS1242" s="46"/>
      <c r="BT1242" s="46"/>
      <c r="BU1242" s="46"/>
      <c r="BV1242" s="46"/>
      <c r="BW1242" s="46"/>
      <c r="BX1242" s="46"/>
      <c r="BY1242" s="46"/>
      <c r="BZ1242" s="46"/>
      <c r="CA1242" s="46"/>
      <c r="CB1242" s="46"/>
      <c r="CC1242" s="46"/>
      <c r="CD1242" s="46"/>
      <c r="CE1242" s="46"/>
      <c r="CF1242" s="46"/>
      <c r="CG1242" s="46"/>
      <c r="CH1242" s="46"/>
      <c r="CI1242" s="46"/>
      <c r="CJ1242" s="46"/>
      <c r="CK1242" s="46"/>
      <c r="CL1242" s="46"/>
      <c r="CM1242" s="46"/>
      <c r="CN1242" s="46"/>
      <c r="CO1242" s="46"/>
      <c r="CP1242" s="46"/>
      <c r="CQ1242" s="46"/>
      <c r="CR1242" s="46"/>
      <c r="CS1242" s="46"/>
      <c r="CT1242" s="46"/>
      <c r="CU1242" s="46"/>
      <c r="CV1242" s="46"/>
      <c r="CW1242" s="46"/>
      <c r="CX1242" s="46"/>
      <c r="CY1242" s="46"/>
      <c r="CZ1242" s="46"/>
      <c r="DA1242" s="46"/>
      <c r="DB1242" s="46"/>
      <c r="DC1242" s="46"/>
      <c r="DD1242" s="46"/>
      <c r="DE1242" s="46"/>
      <c r="DF1242" s="46"/>
      <c r="DG1242" s="46"/>
      <c r="DH1242" s="46"/>
      <c r="DI1242" s="46"/>
      <c r="DJ1242" s="46"/>
      <c r="DK1242" s="46"/>
      <c r="DL1242" s="46"/>
      <c r="DM1242" s="46"/>
      <c r="DN1242" s="46"/>
      <c r="DO1242" s="46"/>
      <c r="DP1242" s="46"/>
      <c r="DQ1242" s="46"/>
      <c r="DR1242" s="46"/>
      <c r="DS1242" s="46"/>
      <c r="DT1242" s="46"/>
      <c r="DU1242" s="46"/>
      <c r="DV1242" s="46"/>
      <c r="DW1242" s="46"/>
      <c r="DX1242" s="46"/>
      <c r="DY1242" s="46"/>
      <c r="DZ1242" s="46"/>
      <c r="EA1242" s="46"/>
      <c r="EB1242" s="46"/>
      <c r="EC1242" s="46"/>
      <c r="ED1242" s="46"/>
      <c r="EE1242" s="46"/>
      <c r="EF1242" s="46"/>
      <c r="EG1242" s="46"/>
      <c r="EH1242" s="46"/>
      <c r="EI1242" s="46"/>
      <c r="EJ1242" s="46"/>
      <c r="EK1242" s="46"/>
      <c r="EL1242" s="46"/>
      <c r="EM1242" s="46"/>
      <c r="EN1242" s="46"/>
      <c r="EO1242" s="46"/>
      <c r="EP1242" s="46"/>
      <c r="EQ1242" s="46"/>
      <c r="ER1242" s="46"/>
      <c r="ES1242" s="46"/>
      <c r="ET1242" s="46"/>
      <c r="EU1242" s="46"/>
      <c r="EV1242" s="46"/>
      <c r="EW1242" s="46"/>
      <c r="EX1242" s="46"/>
      <c r="EY1242" s="46"/>
      <c r="EZ1242" s="46"/>
      <c r="FA1242" s="46"/>
      <c r="FB1242" s="46"/>
      <c r="FC1242" s="46"/>
      <c r="FD1242" s="46"/>
      <c r="FE1242" s="46"/>
      <c r="FF1242" s="46"/>
      <c r="FG1242" s="46"/>
      <c r="FH1242" s="46"/>
      <c r="FI1242" s="46"/>
      <c r="FJ1242" s="46"/>
      <c r="FK1242" s="46"/>
      <c r="FL1242" s="46"/>
      <c r="FM1242" s="46"/>
      <c r="FN1242" s="46"/>
      <c r="FO1242" s="46"/>
      <c r="FP1242" s="46"/>
      <c r="FQ1242" s="46"/>
      <c r="FR1242" s="46"/>
      <c r="FS1242" s="46"/>
      <c r="FT1242" s="46"/>
      <c r="FU1242" s="46"/>
      <c r="FV1242" s="46"/>
      <c r="FW1242" s="46"/>
      <c r="FX1242" s="46"/>
      <c r="FY1242" s="46"/>
      <c r="FZ1242" s="46"/>
      <c r="GA1242" s="46"/>
      <c r="GB1242" s="46"/>
      <c r="GC1242" s="46"/>
      <c r="GD1242" s="46"/>
      <c r="GE1242" s="46"/>
      <c r="GF1242" s="46"/>
      <c r="GG1242" s="46"/>
      <c r="GH1242" s="46"/>
      <c r="GI1242" s="46"/>
      <c r="GJ1242" s="46"/>
      <c r="GK1242" s="46"/>
      <c r="GL1242" s="46"/>
      <c r="GM1242" s="46"/>
      <c r="GN1242" s="46"/>
      <c r="GO1242" s="46"/>
      <c r="GP1242" s="46"/>
      <c r="GQ1242" s="46"/>
      <c r="GR1242" s="46"/>
      <c r="GS1242" s="46"/>
      <c r="GT1242" s="46"/>
      <c r="GU1242" s="46"/>
      <c r="GV1242" s="46"/>
      <c r="GW1242" s="46"/>
      <c r="GX1242" s="46"/>
      <c r="GY1242" s="46"/>
      <c r="GZ1242" s="46"/>
      <c r="HA1242" s="46"/>
      <c r="HB1242" s="46"/>
      <c r="HC1242" s="46"/>
      <c r="HD1242" s="46"/>
      <c r="HE1242" s="46"/>
      <c r="HF1242" s="46"/>
      <c r="HG1242" s="46"/>
      <c r="HH1242" s="46"/>
      <c r="HI1242" s="46"/>
      <c r="HJ1242" s="46"/>
      <c r="HK1242" s="46"/>
      <c r="HL1242" s="46"/>
      <c r="HM1242" s="46"/>
      <c r="HN1242" s="46"/>
      <c r="HO1242" s="46"/>
      <c r="HP1242" s="46"/>
      <c r="HQ1242" s="46"/>
      <c r="HR1242" s="46"/>
      <c r="HS1242" s="46"/>
      <c r="HT1242" s="46"/>
      <c r="HU1242" s="46"/>
      <c r="HV1242" s="46"/>
      <c r="HW1242" s="46"/>
      <c r="HX1242" s="46"/>
      <c r="HY1242" s="46"/>
      <c r="HZ1242" s="46"/>
      <c r="IA1242" s="46"/>
      <c r="IB1242" s="46"/>
      <c r="IC1242" s="46"/>
      <c r="ID1242" s="46"/>
      <c r="IE1242" s="46"/>
      <c r="IF1242" s="46"/>
      <c r="IG1242" s="46"/>
      <c r="IH1242" s="46"/>
      <c r="II1242" s="46"/>
      <c r="IJ1242" s="46"/>
      <c r="IK1242" s="46"/>
      <c r="IL1242" s="46"/>
      <c r="IM1242" s="46"/>
      <c r="IN1242" s="46"/>
      <c r="IO1242" s="46"/>
      <c r="IP1242" s="46"/>
      <c r="IQ1242" s="46"/>
      <c r="IR1242" s="46"/>
      <c r="IS1242" s="46"/>
      <c r="IT1242" s="46"/>
      <c r="IU1242" s="46"/>
      <c r="IV1242" s="46"/>
      <c r="IW1242" s="46"/>
      <c r="IX1242" s="46"/>
      <c r="IY1242" s="46"/>
      <c r="IZ1242" s="46"/>
      <c r="JA1242" s="46"/>
      <c r="JB1242" s="46"/>
      <c r="JC1242" s="46"/>
      <c r="JD1242" s="46"/>
      <c r="JE1242" s="46"/>
    </row>
    <row r="1243" spans="1:265" s="7" customFormat="1" ht="15" customHeight="1" thickBot="1" x14ac:dyDescent="0.25">
      <c r="A1243" s="98"/>
      <c r="B1243" s="73" t="s">
        <v>382</v>
      </c>
      <c r="C1243" s="118"/>
      <c r="D1243" s="870" t="s">
        <v>644</v>
      </c>
      <c r="E1243" s="879"/>
      <c r="F1243" s="461"/>
      <c r="G1243" s="462"/>
      <c r="H1243" s="181" t="s">
        <v>351</v>
      </c>
      <c r="I1243" s="181" t="s">
        <v>394</v>
      </c>
      <c r="J1243" s="181"/>
      <c r="K1243" s="219" t="s">
        <v>1183</v>
      </c>
      <c r="L1243" s="219" t="s">
        <v>1182</v>
      </c>
      <c r="M1243" s="511">
        <v>1</v>
      </c>
      <c r="N1243" s="511" t="s">
        <v>98</v>
      </c>
      <c r="O1243" s="219" t="s">
        <v>839</v>
      </c>
      <c r="P1243" s="2159">
        <f t="shared" si="107"/>
        <v>5</v>
      </c>
      <c r="Q1243" s="325">
        <v>3</v>
      </c>
      <c r="R1243" s="326">
        <v>2</v>
      </c>
      <c r="S1243" s="326"/>
      <c r="T1243" s="326"/>
      <c r="U1243" s="326"/>
      <c r="V1243" s="326"/>
      <c r="W1243" s="327"/>
      <c r="X1243" s="119"/>
      <c r="Y1243" s="119"/>
      <c r="Z1243" s="63"/>
      <c r="AA1243" s="46"/>
      <c r="AB1243" s="46"/>
      <c r="AC1243" s="46" t="str">
        <f t="shared" si="106"/>
        <v/>
      </c>
      <c r="AD1243" s="46"/>
      <c r="AE1243" s="46"/>
      <c r="AF1243" s="2111">
        <f t="shared" si="108"/>
        <v>5</v>
      </c>
      <c r="AG1243" s="2111">
        <f t="shared" si="109"/>
        <v>0</v>
      </c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  <c r="BP1243" s="46"/>
      <c r="BQ1243" s="46"/>
      <c r="BR1243" s="46"/>
      <c r="BS1243" s="46"/>
      <c r="BT1243" s="46"/>
      <c r="BU1243" s="46"/>
      <c r="BV1243" s="46"/>
      <c r="BW1243" s="46"/>
      <c r="BX1243" s="46"/>
      <c r="BY1243" s="46"/>
      <c r="BZ1243" s="46"/>
      <c r="CA1243" s="46"/>
      <c r="CB1243" s="46"/>
      <c r="CC1243" s="46"/>
      <c r="CD1243" s="46"/>
      <c r="CE1243" s="46"/>
      <c r="CF1243" s="46"/>
      <c r="CG1243" s="46"/>
      <c r="CH1243" s="46"/>
      <c r="CI1243" s="46"/>
      <c r="CJ1243" s="46"/>
      <c r="CK1243" s="46"/>
      <c r="CL1243" s="46"/>
      <c r="CM1243" s="46"/>
      <c r="CN1243" s="46"/>
      <c r="CO1243" s="46"/>
      <c r="CP1243" s="46"/>
      <c r="CQ1243" s="46"/>
      <c r="CR1243" s="46"/>
      <c r="CS1243" s="46"/>
      <c r="CT1243" s="46"/>
      <c r="CU1243" s="46"/>
      <c r="CV1243" s="46"/>
      <c r="CW1243" s="46"/>
      <c r="CX1243" s="46"/>
      <c r="CY1243" s="46"/>
      <c r="CZ1243" s="46"/>
      <c r="DA1243" s="46"/>
      <c r="DB1243" s="46"/>
      <c r="DC1243" s="46"/>
      <c r="DD1243" s="46"/>
      <c r="DE1243" s="46"/>
      <c r="DF1243" s="46"/>
      <c r="DG1243" s="46"/>
      <c r="DH1243" s="46"/>
      <c r="DI1243" s="46"/>
      <c r="DJ1243" s="46"/>
      <c r="DK1243" s="46"/>
      <c r="DL1243" s="46"/>
      <c r="DM1243" s="46"/>
      <c r="DN1243" s="46"/>
      <c r="DO1243" s="46"/>
      <c r="DP1243" s="46"/>
      <c r="DQ1243" s="46"/>
      <c r="DR1243" s="46"/>
      <c r="DS1243" s="46"/>
      <c r="DT1243" s="46"/>
      <c r="DU1243" s="46"/>
      <c r="DV1243" s="46"/>
      <c r="DW1243" s="46"/>
      <c r="DX1243" s="46"/>
      <c r="DY1243" s="46"/>
      <c r="DZ1243" s="46"/>
      <c r="EA1243" s="46"/>
      <c r="EB1243" s="46"/>
      <c r="EC1243" s="46"/>
      <c r="ED1243" s="46"/>
      <c r="EE1243" s="46"/>
      <c r="EF1243" s="46"/>
      <c r="EG1243" s="46"/>
      <c r="EH1243" s="46"/>
      <c r="EI1243" s="46"/>
      <c r="EJ1243" s="46"/>
      <c r="EK1243" s="46"/>
      <c r="EL1243" s="46"/>
      <c r="EM1243" s="46"/>
      <c r="EN1243" s="46"/>
      <c r="EO1243" s="46"/>
      <c r="EP1243" s="46"/>
      <c r="EQ1243" s="46"/>
      <c r="ER1243" s="46"/>
      <c r="ES1243" s="46"/>
      <c r="ET1243" s="46"/>
      <c r="EU1243" s="46"/>
      <c r="EV1243" s="46"/>
      <c r="EW1243" s="46"/>
      <c r="EX1243" s="46"/>
      <c r="EY1243" s="46"/>
      <c r="EZ1243" s="46"/>
      <c r="FA1243" s="46"/>
      <c r="FB1243" s="46"/>
      <c r="FC1243" s="46"/>
      <c r="FD1243" s="46"/>
      <c r="FE1243" s="46"/>
      <c r="FF1243" s="46"/>
      <c r="FG1243" s="46"/>
      <c r="FH1243" s="46"/>
      <c r="FI1243" s="46"/>
      <c r="FJ1243" s="46"/>
      <c r="FK1243" s="46"/>
      <c r="FL1243" s="46"/>
      <c r="FM1243" s="46"/>
      <c r="FN1243" s="46"/>
      <c r="FO1243" s="46"/>
      <c r="FP1243" s="46"/>
      <c r="FQ1243" s="46"/>
      <c r="FR1243" s="46"/>
      <c r="FS1243" s="46"/>
      <c r="FT1243" s="46"/>
      <c r="FU1243" s="46"/>
      <c r="FV1243" s="46"/>
      <c r="FW1243" s="46"/>
      <c r="FX1243" s="46"/>
      <c r="FY1243" s="46"/>
      <c r="FZ1243" s="46"/>
      <c r="GA1243" s="46"/>
      <c r="GB1243" s="46"/>
      <c r="GC1243" s="46"/>
      <c r="GD1243" s="46"/>
      <c r="GE1243" s="46"/>
      <c r="GF1243" s="46"/>
      <c r="GG1243" s="46"/>
      <c r="GH1243" s="46"/>
      <c r="GI1243" s="46"/>
      <c r="GJ1243" s="46"/>
      <c r="GK1243" s="46"/>
      <c r="GL1243" s="46"/>
      <c r="GM1243" s="46"/>
      <c r="GN1243" s="46"/>
      <c r="GO1243" s="46"/>
      <c r="GP1243" s="46"/>
      <c r="GQ1243" s="46"/>
      <c r="GR1243" s="46"/>
      <c r="GS1243" s="46"/>
      <c r="GT1243" s="46"/>
      <c r="GU1243" s="46"/>
      <c r="GV1243" s="46"/>
      <c r="GW1243" s="46"/>
      <c r="GX1243" s="46"/>
      <c r="GY1243" s="46"/>
      <c r="GZ1243" s="46"/>
      <c r="HA1243" s="46"/>
      <c r="HB1243" s="46"/>
      <c r="HC1243" s="46"/>
      <c r="HD1243" s="46"/>
      <c r="HE1243" s="46"/>
      <c r="HF1243" s="46"/>
      <c r="HG1243" s="46"/>
      <c r="HH1243" s="46"/>
      <c r="HI1243" s="46"/>
      <c r="HJ1243" s="46"/>
      <c r="HK1243" s="46"/>
      <c r="HL1243" s="46"/>
      <c r="HM1243" s="46"/>
      <c r="HN1243" s="46"/>
      <c r="HO1243" s="46"/>
      <c r="HP1243" s="46"/>
      <c r="HQ1243" s="46"/>
      <c r="HR1243" s="46"/>
      <c r="HS1243" s="46"/>
      <c r="HT1243" s="46"/>
      <c r="HU1243" s="46"/>
      <c r="HV1243" s="46"/>
      <c r="HW1243" s="46"/>
      <c r="HX1243" s="46"/>
      <c r="HY1243" s="46"/>
      <c r="HZ1243" s="46"/>
      <c r="IA1243" s="46"/>
      <c r="IB1243" s="46"/>
      <c r="IC1243" s="46"/>
      <c r="ID1243" s="46"/>
      <c r="IE1243" s="46"/>
      <c r="IF1243" s="46"/>
      <c r="IG1243" s="46"/>
      <c r="IH1243" s="46"/>
      <c r="II1243" s="46"/>
      <c r="IJ1243" s="46"/>
      <c r="IK1243" s="46"/>
      <c r="IL1243" s="46"/>
      <c r="IM1243" s="46"/>
      <c r="IN1243" s="46"/>
      <c r="IO1243" s="46"/>
      <c r="IP1243" s="46"/>
      <c r="IQ1243" s="46"/>
      <c r="IR1243" s="46"/>
      <c r="IS1243" s="46"/>
      <c r="IT1243" s="46"/>
      <c r="IU1243" s="46"/>
      <c r="IV1243" s="46"/>
      <c r="IW1243" s="46"/>
      <c r="IX1243" s="46"/>
      <c r="IY1243" s="46"/>
      <c r="IZ1243" s="46"/>
      <c r="JA1243" s="46"/>
      <c r="JB1243" s="46"/>
      <c r="JC1243" s="46"/>
      <c r="JD1243" s="46"/>
      <c r="JE1243" s="46"/>
    </row>
    <row r="1244" spans="1:265" s="7" customFormat="1" ht="15" customHeight="1" thickBot="1" x14ac:dyDescent="0.25">
      <c r="A1244" s="98"/>
      <c r="B1244" s="73" t="s">
        <v>382</v>
      </c>
      <c r="C1244" s="118"/>
      <c r="D1244" s="870" t="s">
        <v>644</v>
      </c>
      <c r="E1244" s="879"/>
      <c r="F1244" s="461"/>
      <c r="G1244" s="462"/>
      <c r="H1244" s="181" t="s">
        <v>351</v>
      </c>
      <c r="I1244" s="181" t="s">
        <v>394</v>
      </c>
      <c r="J1244" s="181"/>
      <c r="K1244" s="219" t="s">
        <v>1368</v>
      </c>
      <c r="L1244" s="219" t="s">
        <v>401</v>
      </c>
      <c r="M1244" s="511">
        <v>6</v>
      </c>
      <c r="N1244" s="511" t="s">
        <v>24</v>
      </c>
      <c r="O1244" s="219" t="s">
        <v>839</v>
      </c>
      <c r="P1244" s="2159">
        <f t="shared" si="107"/>
        <v>5</v>
      </c>
      <c r="Q1244" s="325">
        <v>3</v>
      </c>
      <c r="R1244" s="326">
        <v>2</v>
      </c>
      <c r="S1244" s="326"/>
      <c r="T1244" s="326"/>
      <c r="U1244" s="326"/>
      <c r="V1244" s="326"/>
      <c r="W1244" s="327"/>
      <c r="X1244" s="119"/>
      <c r="Y1244" s="119"/>
      <c r="Z1244" s="63"/>
      <c r="AA1244" s="46"/>
      <c r="AB1244" s="46"/>
      <c r="AC1244" s="46" t="str">
        <f t="shared" si="106"/>
        <v/>
      </c>
      <c r="AD1244" s="46"/>
      <c r="AE1244" s="46"/>
      <c r="AF1244" s="2111">
        <f t="shared" si="108"/>
        <v>5</v>
      </c>
      <c r="AG1244" s="2111">
        <f t="shared" si="109"/>
        <v>0</v>
      </c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  <c r="BP1244" s="46"/>
      <c r="BQ1244" s="46"/>
      <c r="BR1244" s="46"/>
      <c r="BS1244" s="46"/>
      <c r="BT1244" s="46"/>
      <c r="BU1244" s="46"/>
      <c r="BV1244" s="46"/>
      <c r="BW1244" s="46"/>
      <c r="BX1244" s="46"/>
      <c r="BY1244" s="46"/>
      <c r="BZ1244" s="46"/>
      <c r="CA1244" s="46"/>
      <c r="CB1244" s="46"/>
      <c r="CC1244" s="46"/>
      <c r="CD1244" s="46"/>
      <c r="CE1244" s="46"/>
      <c r="CF1244" s="46"/>
      <c r="CG1244" s="46"/>
      <c r="CH1244" s="46"/>
      <c r="CI1244" s="46"/>
      <c r="CJ1244" s="46"/>
      <c r="CK1244" s="46"/>
      <c r="CL1244" s="46"/>
      <c r="CM1244" s="46"/>
      <c r="CN1244" s="46"/>
      <c r="CO1244" s="46"/>
      <c r="CP1244" s="46"/>
      <c r="CQ1244" s="46"/>
      <c r="CR1244" s="46"/>
      <c r="CS1244" s="46"/>
      <c r="CT1244" s="46"/>
      <c r="CU1244" s="46"/>
      <c r="CV1244" s="46"/>
      <c r="CW1244" s="46"/>
      <c r="CX1244" s="46"/>
      <c r="CY1244" s="46"/>
      <c r="CZ1244" s="46"/>
      <c r="DA1244" s="46"/>
      <c r="DB1244" s="46"/>
      <c r="DC1244" s="46"/>
      <c r="DD1244" s="46"/>
      <c r="DE1244" s="46"/>
      <c r="DF1244" s="46"/>
      <c r="DG1244" s="46"/>
      <c r="DH1244" s="46"/>
      <c r="DI1244" s="46"/>
      <c r="DJ1244" s="46"/>
      <c r="DK1244" s="46"/>
      <c r="DL1244" s="46"/>
      <c r="DM1244" s="46"/>
      <c r="DN1244" s="46"/>
      <c r="DO1244" s="46"/>
      <c r="DP1244" s="46"/>
      <c r="DQ1244" s="46"/>
      <c r="DR1244" s="46"/>
      <c r="DS1244" s="46"/>
      <c r="DT1244" s="46"/>
      <c r="DU1244" s="46"/>
      <c r="DV1244" s="46"/>
      <c r="DW1244" s="46"/>
      <c r="DX1244" s="46"/>
      <c r="DY1244" s="46"/>
      <c r="DZ1244" s="46"/>
      <c r="EA1244" s="46"/>
      <c r="EB1244" s="46"/>
      <c r="EC1244" s="46"/>
      <c r="ED1244" s="46"/>
      <c r="EE1244" s="46"/>
      <c r="EF1244" s="46"/>
      <c r="EG1244" s="46"/>
      <c r="EH1244" s="46"/>
      <c r="EI1244" s="46"/>
      <c r="EJ1244" s="46"/>
      <c r="EK1244" s="46"/>
      <c r="EL1244" s="46"/>
      <c r="EM1244" s="46"/>
      <c r="EN1244" s="46"/>
      <c r="EO1244" s="46"/>
      <c r="EP1244" s="46"/>
      <c r="EQ1244" s="46"/>
      <c r="ER1244" s="46"/>
      <c r="ES1244" s="46"/>
      <c r="ET1244" s="46"/>
      <c r="EU1244" s="46"/>
      <c r="EV1244" s="46"/>
      <c r="EW1244" s="46"/>
      <c r="EX1244" s="46"/>
      <c r="EY1244" s="46"/>
      <c r="EZ1244" s="46"/>
      <c r="FA1244" s="46"/>
      <c r="FB1244" s="46"/>
      <c r="FC1244" s="46"/>
      <c r="FD1244" s="46"/>
      <c r="FE1244" s="46"/>
      <c r="FF1244" s="46"/>
      <c r="FG1244" s="46"/>
      <c r="FH1244" s="46"/>
      <c r="FI1244" s="46"/>
      <c r="FJ1244" s="46"/>
      <c r="FK1244" s="46"/>
      <c r="FL1244" s="46"/>
      <c r="FM1244" s="46"/>
      <c r="FN1244" s="46"/>
      <c r="FO1244" s="46"/>
      <c r="FP1244" s="46"/>
      <c r="FQ1244" s="46"/>
      <c r="FR1244" s="46"/>
      <c r="FS1244" s="46"/>
      <c r="FT1244" s="46"/>
      <c r="FU1244" s="46"/>
      <c r="FV1244" s="46"/>
      <c r="FW1244" s="46"/>
      <c r="FX1244" s="46"/>
      <c r="FY1244" s="46"/>
      <c r="FZ1244" s="46"/>
      <c r="GA1244" s="46"/>
      <c r="GB1244" s="46"/>
      <c r="GC1244" s="46"/>
      <c r="GD1244" s="46"/>
      <c r="GE1244" s="46"/>
      <c r="GF1244" s="46"/>
      <c r="GG1244" s="46"/>
      <c r="GH1244" s="46"/>
      <c r="GI1244" s="46"/>
      <c r="GJ1244" s="46"/>
      <c r="GK1244" s="46"/>
      <c r="GL1244" s="46"/>
      <c r="GM1244" s="46"/>
      <c r="GN1244" s="46"/>
      <c r="GO1244" s="46"/>
      <c r="GP1244" s="46"/>
      <c r="GQ1244" s="46"/>
      <c r="GR1244" s="46"/>
      <c r="GS1244" s="46"/>
      <c r="GT1244" s="46"/>
      <c r="GU1244" s="46"/>
      <c r="GV1244" s="46"/>
      <c r="GW1244" s="46"/>
      <c r="GX1244" s="46"/>
      <c r="GY1244" s="46"/>
      <c r="GZ1244" s="46"/>
      <c r="HA1244" s="46"/>
      <c r="HB1244" s="46"/>
      <c r="HC1244" s="46"/>
      <c r="HD1244" s="46"/>
      <c r="HE1244" s="46"/>
      <c r="HF1244" s="46"/>
      <c r="HG1244" s="46"/>
      <c r="HH1244" s="46"/>
      <c r="HI1244" s="46"/>
      <c r="HJ1244" s="46"/>
      <c r="HK1244" s="46"/>
      <c r="HL1244" s="46"/>
      <c r="HM1244" s="46"/>
      <c r="HN1244" s="46"/>
      <c r="HO1244" s="46"/>
      <c r="HP1244" s="46"/>
      <c r="HQ1244" s="46"/>
      <c r="HR1244" s="46"/>
      <c r="HS1244" s="46"/>
      <c r="HT1244" s="46"/>
      <c r="HU1244" s="46"/>
      <c r="HV1244" s="46"/>
      <c r="HW1244" s="46"/>
      <c r="HX1244" s="46"/>
      <c r="HY1244" s="46"/>
      <c r="HZ1244" s="46"/>
      <c r="IA1244" s="46"/>
      <c r="IB1244" s="46"/>
      <c r="IC1244" s="46"/>
      <c r="ID1244" s="46"/>
      <c r="IE1244" s="46"/>
      <c r="IF1244" s="46"/>
      <c r="IG1244" s="46"/>
      <c r="IH1244" s="46"/>
      <c r="II1244" s="46"/>
      <c r="IJ1244" s="46"/>
      <c r="IK1244" s="46"/>
      <c r="IL1244" s="46"/>
      <c r="IM1244" s="46"/>
      <c r="IN1244" s="46"/>
      <c r="IO1244" s="46"/>
      <c r="IP1244" s="46"/>
      <c r="IQ1244" s="46"/>
      <c r="IR1244" s="46"/>
      <c r="IS1244" s="46"/>
      <c r="IT1244" s="46"/>
      <c r="IU1244" s="46"/>
      <c r="IV1244" s="46"/>
      <c r="IW1244" s="46"/>
      <c r="IX1244" s="46"/>
      <c r="IY1244" s="46"/>
      <c r="IZ1244" s="46"/>
      <c r="JA1244" s="46"/>
      <c r="JB1244" s="46"/>
      <c r="JC1244" s="46"/>
      <c r="JD1244" s="46"/>
      <c r="JE1244" s="46"/>
    </row>
    <row r="1245" spans="1:265" s="7" customFormat="1" ht="15" customHeight="1" thickBot="1" x14ac:dyDescent="0.25">
      <c r="A1245" s="98"/>
      <c r="B1245" s="73" t="s">
        <v>382</v>
      </c>
      <c r="C1245" s="118"/>
      <c r="D1245" s="870" t="s">
        <v>644</v>
      </c>
      <c r="E1245" s="879"/>
      <c r="F1245" s="461"/>
      <c r="G1245" s="462"/>
      <c r="H1245" s="181" t="s">
        <v>351</v>
      </c>
      <c r="I1245" s="181" t="s">
        <v>394</v>
      </c>
      <c r="J1245" s="181"/>
      <c r="K1245" s="219" t="s">
        <v>1407</v>
      </c>
      <c r="L1245" s="219" t="s">
        <v>401</v>
      </c>
      <c r="M1245" s="511" t="s">
        <v>1127</v>
      </c>
      <c r="N1245" s="511" t="s">
        <v>24</v>
      </c>
      <c r="O1245" s="219" t="s">
        <v>839</v>
      </c>
      <c r="P1245" s="2159">
        <f t="shared" si="107"/>
        <v>5</v>
      </c>
      <c r="Q1245" s="325">
        <v>3</v>
      </c>
      <c r="R1245" s="326">
        <v>2</v>
      </c>
      <c r="S1245" s="326"/>
      <c r="T1245" s="326"/>
      <c r="U1245" s="326"/>
      <c r="V1245" s="326"/>
      <c r="W1245" s="327"/>
      <c r="X1245" s="119"/>
      <c r="Y1245" s="119"/>
      <c r="Z1245" s="63"/>
      <c r="AA1245" s="46"/>
      <c r="AB1245" s="46"/>
      <c r="AC1245" s="46" t="str">
        <f t="shared" si="106"/>
        <v/>
      </c>
      <c r="AD1245" s="46"/>
      <c r="AE1245" s="46"/>
      <c r="AF1245" s="2111">
        <f t="shared" si="108"/>
        <v>5</v>
      </c>
      <c r="AG1245" s="2111">
        <f t="shared" si="109"/>
        <v>0</v>
      </c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  <c r="BP1245" s="46"/>
      <c r="BQ1245" s="46"/>
      <c r="BR1245" s="46"/>
      <c r="BS1245" s="46"/>
      <c r="BT1245" s="46"/>
      <c r="BU1245" s="46"/>
      <c r="BV1245" s="46"/>
      <c r="BW1245" s="46"/>
      <c r="BX1245" s="46"/>
      <c r="BY1245" s="46"/>
      <c r="BZ1245" s="46"/>
      <c r="CA1245" s="46"/>
      <c r="CB1245" s="46"/>
      <c r="CC1245" s="46"/>
      <c r="CD1245" s="46"/>
      <c r="CE1245" s="46"/>
      <c r="CF1245" s="46"/>
      <c r="CG1245" s="46"/>
      <c r="CH1245" s="46"/>
      <c r="CI1245" s="46"/>
      <c r="CJ1245" s="46"/>
      <c r="CK1245" s="46"/>
      <c r="CL1245" s="46"/>
      <c r="CM1245" s="46"/>
      <c r="CN1245" s="46"/>
      <c r="CO1245" s="46"/>
      <c r="CP1245" s="46"/>
      <c r="CQ1245" s="46"/>
      <c r="CR1245" s="46"/>
      <c r="CS1245" s="46"/>
      <c r="CT1245" s="46"/>
      <c r="CU1245" s="46"/>
      <c r="CV1245" s="46"/>
      <c r="CW1245" s="46"/>
      <c r="CX1245" s="46"/>
      <c r="CY1245" s="46"/>
      <c r="CZ1245" s="46"/>
      <c r="DA1245" s="46"/>
      <c r="DB1245" s="46"/>
      <c r="DC1245" s="46"/>
      <c r="DD1245" s="46"/>
      <c r="DE1245" s="46"/>
      <c r="DF1245" s="46"/>
      <c r="DG1245" s="46"/>
      <c r="DH1245" s="46"/>
      <c r="DI1245" s="46"/>
      <c r="DJ1245" s="46"/>
      <c r="DK1245" s="46"/>
      <c r="DL1245" s="46"/>
      <c r="DM1245" s="46"/>
      <c r="DN1245" s="46"/>
      <c r="DO1245" s="46"/>
      <c r="DP1245" s="46"/>
      <c r="DQ1245" s="46"/>
      <c r="DR1245" s="46"/>
      <c r="DS1245" s="46"/>
      <c r="DT1245" s="46"/>
      <c r="DU1245" s="46"/>
      <c r="DV1245" s="46"/>
      <c r="DW1245" s="46"/>
      <c r="DX1245" s="46"/>
      <c r="DY1245" s="46"/>
      <c r="DZ1245" s="46"/>
      <c r="EA1245" s="46"/>
      <c r="EB1245" s="46"/>
      <c r="EC1245" s="46"/>
      <c r="ED1245" s="46"/>
      <c r="EE1245" s="46"/>
      <c r="EF1245" s="46"/>
      <c r="EG1245" s="46"/>
      <c r="EH1245" s="46"/>
      <c r="EI1245" s="46"/>
      <c r="EJ1245" s="46"/>
      <c r="EK1245" s="46"/>
      <c r="EL1245" s="46"/>
      <c r="EM1245" s="46"/>
      <c r="EN1245" s="46"/>
      <c r="EO1245" s="46"/>
      <c r="EP1245" s="46"/>
      <c r="EQ1245" s="46"/>
      <c r="ER1245" s="46"/>
      <c r="ES1245" s="46"/>
      <c r="ET1245" s="46"/>
      <c r="EU1245" s="46"/>
      <c r="EV1245" s="46"/>
      <c r="EW1245" s="46"/>
      <c r="EX1245" s="46"/>
      <c r="EY1245" s="46"/>
      <c r="EZ1245" s="46"/>
      <c r="FA1245" s="46"/>
      <c r="FB1245" s="46"/>
      <c r="FC1245" s="46"/>
      <c r="FD1245" s="46"/>
      <c r="FE1245" s="46"/>
      <c r="FF1245" s="46"/>
      <c r="FG1245" s="46"/>
      <c r="FH1245" s="46"/>
      <c r="FI1245" s="46"/>
      <c r="FJ1245" s="46"/>
      <c r="FK1245" s="46"/>
      <c r="FL1245" s="46"/>
      <c r="FM1245" s="46"/>
      <c r="FN1245" s="46"/>
      <c r="FO1245" s="46"/>
      <c r="FP1245" s="46"/>
      <c r="FQ1245" s="46"/>
      <c r="FR1245" s="46"/>
      <c r="FS1245" s="46"/>
      <c r="FT1245" s="46"/>
      <c r="FU1245" s="46"/>
      <c r="FV1245" s="46"/>
      <c r="FW1245" s="46"/>
      <c r="FX1245" s="46"/>
      <c r="FY1245" s="46"/>
      <c r="FZ1245" s="46"/>
      <c r="GA1245" s="46"/>
      <c r="GB1245" s="46"/>
      <c r="GC1245" s="46"/>
      <c r="GD1245" s="46"/>
      <c r="GE1245" s="46"/>
      <c r="GF1245" s="46"/>
      <c r="GG1245" s="46"/>
      <c r="GH1245" s="46"/>
      <c r="GI1245" s="46"/>
      <c r="GJ1245" s="46"/>
      <c r="GK1245" s="46"/>
      <c r="GL1245" s="46"/>
      <c r="GM1245" s="46"/>
      <c r="GN1245" s="46"/>
      <c r="GO1245" s="46"/>
      <c r="GP1245" s="46"/>
      <c r="GQ1245" s="46"/>
      <c r="GR1245" s="46"/>
      <c r="GS1245" s="46"/>
      <c r="GT1245" s="46"/>
      <c r="GU1245" s="46"/>
      <c r="GV1245" s="46"/>
      <c r="GW1245" s="46"/>
      <c r="GX1245" s="46"/>
      <c r="GY1245" s="46"/>
      <c r="GZ1245" s="46"/>
      <c r="HA1245" s="46"/>
      <c r="HB1245" s="46"/>
      <c r="HC1245" s="46"/>
      <c r="HD1245" s="46"/>
      <c r="HE1245" s="46"/>
      <c r="HF1245" s="46"/>
      <c r="HG1245" s="46"/>
      <c r="HH1245" s="46"/>
      <c r="HI1245" s="46"/>
      <c r="HJ1245" s="46"/>
      <c r="HK1245" s="46"/>
      <c r="HL1245" s="46"/>
      <c r="HM1245" s="46"/>
      <c r="HN1245" s="46"/>
      <c r="HO1245" s="46"/>
      <c r="HP1245" s="46"/>
      <c r="HQ1245" s="46"/>
      <c r="HR1245" s="46"/>
      <c r="HS1245" s="46"/>
      <c r="HT1245" s="46"/>
      <c r="HU1245" s="46"/>
      <c r="HV1245" s="46"/>
      <c r="HW1245" s="46"/>
      <c r="HX1245" s="46"/>
      <c r="HY1245" s="46"/>
      <c r="HZ1245" s="46"/>
      <c r="IA1245" s="46"/>
      <c r="IB1245" s="46"/>
      <c r="IC1245" s="46"/>
      <c r="ID1245" s="46"/>
      <c r="IE1245" s="46"/>
      <c r="IF1245" s="46"/>
      <c r="IG1245" s="46"/>
      <c r="IH1245" s="46"/>
      <c r="II1245" s="46"/>
      <c r="IJ1245" s="46"/>
      <c r="IK1245" s="46"/>
      <c r="IL1245" s="46"/>
      <c r="IM1245" s="46"/>
      <c r="IN1245" s="46"/>
      <c r="IO1245" s="46"/>
      <c r="IP1245" s="46"/>
      <c r="IQ1245" s="46"/>
      <c r="IR1245" s="46"/>
      <c r="IS1245" s="46"/>
      <c r="IT1245" s="46"/>
      <c r="IU1245" s="46"/>
      <c r="IV1245" s="46"/>
      <c r="IW1245" s="46"/>
      <c r="IX1245" s="46"/>
      <c r="IY1245" s="46"/>
      <c r="IZ1245" s="46"/>
      <c r="JA1245" s="46"/>
      <c r="JB1245" s="46"/>
      <c r="JC1245" s="46"/>
      <c r="JD1245" s="46"/>
      <c r="JE1245" s="46"/>
    </row>
    <row r="1246" spans="1:265" s="7" customFormat="1" ht="15" customHeight="1" thickBot="1" x14ac:dyDescent="0.25">
      <c r="A1246" s="98"/>
      <c r="B1246" s="73" t="s">
        <v>382</v>
      </c>
      <c r="C1246" s="118"/>
      <c r="D1246" s="870" t="s">
        <v>644</v>
      </c>
      <c r="E1246" s="879"/>
      <c r="F1246" s="461"/>
      <c r="G1246" s="462"/>
      <c r="H1246" s="181" t="s">
        <v>351</v>
      </c>
      <c r="I1246" s="181" t="s">
        <v>394</v>
      </c>
      <c r="J1246" s="1726" t="s">
        <v>95</v>
      </c>
      <c r="K1246" s="1068" t="s">
        <v>1712</v>
      </c>
      <c r="L1246" s="219"/>
      <c r="M1246" s="511"/>
      <c r="N1246" s="511"/>
      <c r="O1246" s="219"/>
      <c r="P1246" s="2159">
        <f t="shared" si="107"/>
        <v>0</v>
      </c>
      <c r="Q1246" s="325"/>
      <c r="R1246" s="326"/>
      <c r="S1246" s="326"/>
      <c r="T1246" s="326"/>
      <c r="U1246" s="326">
        <v>4</v>
      </c>
      <c r="V1246" s="326"/>
      <c r="W1246" s="327"/>
      <c r="X1246" s="119"/>
      <c r="Y1246" s="119"/>
      <c r="Z1246" s="63"/>
      <c r="AA1246" s="46"/>
      <c r="AB1246" s="46"/>
      <c r="AC1246" s="46" t="str">
        <f t="shared" si="106"/>
        <v/>
      </c>
      <c r="AD1246" s="46"/>
      <c r="AE1246" s="46"/>
      <c r="AF1246" s="2111">
        <f t="shared" si="108"/>
        <v>0</v>
      </c>
      <c r="AG1246" s="2111">
        <f t="shared" si="109"/>
        <v>0</v>
      </c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  <c r="BP1246" s="46"/>
      <c r="BQ1246" s="46"/>
      <c r="BR1246" s="46"/>
      <c r="BS1246" s="46"/>
      <c r="BT1246" s="46"/>
      <c r="BU1246" s="46"/>
      <c r="BV1246" s="46"/>
      <c r="BW1246" s="46"/>
      <c r="BX1246" s="46"/>
      <c r="BY1246" s="46"/>
      <c r="BZ1246" s="46"/>
      <c r="CA1246" s="46"/>
      <c r="CB1246" s="46"/>
      <c r="CC1246" s="46"/>
      <c r="CD1246" s="46"/>
      <c r="CE1246" s="46"/>
      <c r="CF1246" s="46"/>
      <c r="CG1246" s="46"/>
      <c r="CH1246" s="46"/>
      <c r="CI1246" s="46"/>
      <c r="CJ1246" s="46"/>
      <c r="CK1246" s="46"/>
      <c r="CL1246" s="46"/>
      <c r="CM1246" s="46"/>
      <c r="CN1246" s="46"/>
      <c r="CO1246" s="46"/>
      <c r="CP1246" s="46"/>
      <c r="CQ1246" s="46"/>
      <c r="CR1246" s="46"/>
      <c r="CS1246" s="46"/>
      <c r="CT1246" s="46"/>
      <c r="CU1246" s="46"/>
      <c r="CV1246" s="46"/>
      <c r="CW1246" s="46"/>
      <c r="CX1246" s="46"/>
      <c r="CY1246" s="46"/>
      <c r="CZ1246" s="46"/>
      <c r="DA1246" s="46"/>
      <c r="DB1246" s="46"/>
      <c r="DC1246" s="46"/>
      <c r="DD1246" s="46"/>
      <c r="DE1246" s="46"/>
      <c r="DF1246" s="46"/>
      <c r="DG1246" s="46"/>
      <c r="DH1246" s="46"/>
      <c r="DI1246" s="46"/>
      <c r="DJ1246" s="46"/>
      <c r="DK1246" s="46"/>
      <c r="DL1246" s="46"/>
      <c r="DM1246" s="46"/>
      <c r="DN1246" s="46"/>
      <c r="DO1246" s="46"/>
      <c r="DP1246" s="46"/>
      <c r="DQ1246" s="46"/>
      <c r="DR1246" s="46"/>
      <c r="DS1246" s="46"/>
      <c r="DT1246" s="46"/>
      <c r="DU1246" s="46"/>
      <c r="DV1246" s="46"/>
      <c r="DW1246" s="46"/>
      <c r="DX1246" s="46"/>
      <c r="DY1246" s="46"/>
      <c r="DZ1246" s="46"/>
      <c r="EA1246" s="46"/>
      <c r="EB1246" s="46"/>
      <c r="EC1246" s="46"/>
      <c r="ED1246" s="46"/>
      <c r="EE1246" s="46"/>
      <c r="EF1246" s="46"/>
      <c r="EG1246" s="46"/>
      <c r="EH1246" s="46"/>
      <c r="EI1246" s="46"/>
      <c r="EJ1246" s="46"/>
      <c r="EK1246" s="46"/>
      <c r="EL1246" s="46"/>
      <c r="EM1246" s="46"/>
      <c r="EN1246" s="46"/>
      <c r="EO1246" s="46"/>
      <c r="EP1246" s="46"/>
      <c r="EQ1246" s="46"/>
      <c r="ER1246" s="46"/>
      <c r="ES1246" s="46"/>
      <c r="ET1246" s="46"/>
      <c r="EU1246" s="46"/>
      <c r="EV1246" s="46"/>
      <c r="EW1246" s="46"/>
      <c r="EX1246" s="46"/>
      <c r="EY1246" s="46"/>
      <c r="EZ1246" s="46"/>
      <c r="FA1246" s="46"/>
      <c r="FB1246" s="46"/>
      <c r="FC1246" s="46"/>
      <c r="FD1246" s="46"/>
      <c r="FE1246" s="46"/>
      <c r="FF1246" s="46"/>
      <c r="FG1246" s="46"/>
      <c r="FH1246" s="46"/>
      <c r="FI1246" s="46"/>
      <c r="FJ1246" s="46"/>
      <c r="FK1246" s="46"/>
      <c r="FL1246" s="46"/>
      <c r="FM1246" s="46"/>
      <c r="FN1246" s="46"/>
      <c r="FO1246" s="46"/>
      <c r="FP1246" s="46"/>
      <c r="FQ1246" s="46"/>
      <c r="FR1246" s="46"/>
      <c r="FS1246" s="46"/>
      <c r="FT1246" s="46"/>
      <c r="FU1246" s="46"/>
      <c r="FV1246" s="46"/>
      <c r="FW1246" s="46"/>
      <c r="FX1246" s="46"/>
      <c r="FY1246" s="46"/>
      <c r="FZ1246" s="46"/>
      <c r="GA1246" s="46"/>
      <c r="GB1246" s="46"/>
      <c r="GC1246" s="46"/>
      <c r="GD1246" s="46"/>
      <c r="GE1246" s="46"/>
      <c r="GF1246" s="46"/>
      <c r="GG1246" s="46"/>
      <c r="GH1246" s="46"/>
      <c r="GI1246" s="46"/>
      <c r="GJ1246" s="46"/>
      <c r="GK1246" s="46"/>
      <c r="GL1246" s="46"/>
      <c r="GM1246" s="46"/>
      <c r="GN1246" s="46"/>
      <c r="GO1246" s="46"/>
      <c r="GP1246" s="46"/>
      <c r="GQ1246" s="46"/>
      <c r="GR1246" s="46"/>
      <c r="GS1246" s="46"/>
      <c r="GT1246" s="46"/>
      <c r="GU1246" s="46"/>
      <c r="GV1246" s="46"/>
      <c r="GW1246" s="46"/>
      <c r="GX1246" s="46"/>
      <c r="GY1246" s="46"/>
      <c r="GZ1246" s="46"/>
      <c r="HA1246" s="46"/>
      <c r="HB1246" s="46"/>
      <c r="HC1246" s="46"/>
      <c r="HD1246" s="46"/>
      <c r="HE1246" s="46"/>
      <c r="HF1246" s="46"/>
      <c r="HG1246" s="46"/>
      <c r="HH1246" s="46"/>
      <c r="HI1246" s="46"/>
      <c r="HJ1246" s="46"/>
      <c r="HK1246" s="46"/>
      <c r="HL1246" s="46"/>
      <c r="HM1246" s="46"/>
      <c r="HN1246" s="46"/>
      <c r="HO1246" s="46"/>
      <c r="HP1246" s="46"/>
      <c r="HQ1246" s="46"/>
      <c r="HR1246" s="46"/>
      <c r="HS1246" s="46"/>
      <c r="HT1246" s="46"/>
      <c r="HU1246" s="46"/>
      <c r="HV1246" s="46"/>
      <c r="HW1246" s="46"/>
      <c r="HX1246" s="46"/>
      <c r="HY1246" s="46"/>
      <c r="HZ1246" s="46"/>
      <c r="IA1246" s="46"/>
      <c r="IB1246" s="46"/>
      <c r="IC1246" s="46"/>
      <c r="ID1246" s="46"/>
      <c r="IE1246" s="46"/>
      <c r="IF1246" s="46"/>
      <c r="IG1246" s="46"/>
      <c r="IH1246" s="46"/>
      <c r="II1246" s="46"/>
      <c r="IJ1246" s="46"/>
      <c r="IK1246" s="46"/>
      <c r="IL1246" s="46"/>
      <c r="IM1246" s="46"/>
      <c r="IN1246" s="46"/>
      <c r="IO1246" s="46"/>
      <c r="IP1246" s="46"/>
      <c r="IQ1246" s="46"/>
      <c r="IR1246" s="46"/>
      <c r="IS1246" s="46"/>
      <c r="IT1246" s="46"/>
      <c r="IU1246" s="46"/>
      <c r="IV1246" s="46"/>
      <c r="IW1246" s="46"/>
      <c r="IX1246" s="46"/>
      <c r="IY1246" s="46"/>
      <c r="IZ1246" s="46"/>
      <c r="JA1246" s="46"/>
      <c r="JB1246" s="46"/>
      <c r="JC1246" s="46"/>
      <c r="JD1246" s="46"/>
      <c r="JE1246" s="46"/>
    </row>
    <row r="1247" spans="1:265" s="7" customFormat="1" ht="15" customHeight="1" thickBot="1" x14ac:dyDescent="0.25">
      <c r="A1247" s="98"/>
      <c r="B1247" s="73" t="s">
        <v>382</v>
      </c>
      <c r="C1247" s="118"/>
      <c r="D1247" s="870" t="s">
        <v>644</v>
      </c>
      <c r="E1247" s="879"/>
      <c r="F1247" s="461"/>
      <c r="G1247" s="462"/>
      <c r="H1247" s="181" t="s">
        <v>351</v>
      </c>
      <c r="I1247" s="181" t="s">
        <v>394</v>
      </c>
      <c r="J1247" s="1801" t="s">
        <v>96</v>
      </c>
      <c r="K1247" s="232" t="s">
        <v>2146</v>
      </c>
      <c r="L1247" s="219"/>
      <c r="M1247" s="511"/>
      <c r="N1247" s="511"/>
      <c r="O1247" s="219"/>
      <c r="P1247" s="2159">
        <f t="shared" si="107"/>
        <v>0</v>
      </c>
      <c r="Q1247" s="325"/>
      <c r="R1247" s="326"/>
      <c r="S1247" s="326"/>
      <c r="T1247" s="326"/>
      <c r="U1247" s="326"/>
      <c r="V1247" s="326">
        <v>5</v>
      </c>
      <c r="W1247" s="327"/>
      <c r="X1247" s="119"/>
      <c r="Y1247" s="119"/>
      <c r="Z1247" s="63"/>
      <c r="AA1247" s="46"/>
      <c r="AB1247" s="46"/>
      <c r="AC1247" s="46" t="str">
        <f t="shared" si="106"/>
        <v/>
      </c>
      <c r="AD1247" s="46"/>
      <c r="AE1247" s="46"/>
      <c r="AF1247" s="2111">
        <f t="shared" si="108"/>
        <v>0</v>
      </c>
      <c r="AG1247" s="2111">
        <f t="shared" si="109"/>
        <v>0</v>
      </c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  <c r="BP1247" s="46"/>
      <c r="BQ1247" s="46"/>
      <c r="BR1247" s="46"/>
      <c r="BS1247" s="46"/>
      <c r="BT1247" s="46"/>
      <c r="BU1247" s="46"/>
      <c r="BV1247" s="46"/>
      <c r="BW1247" s="46"/>
      <c r="BX1247" s="46"/>
      <c r="BY1247" s="46"/>
      <c r="BZ1247" s="46"/>
      <c r="CA1247" s="46"/>
      <c r="CB1247" s="46"/>
      <c r="CC1247" s="46"/>
      <c r="CD1247" s="46"/>
      <c r="CE1247" s="46"/>
      <c r="CF1247" s="46"/>
      <c r="CG1247" s="46"/>
      <c r="CH1247" s="46"/>
      <c r="CI1247" s="46"/>
      <c r="CJ1247" s="46"/>
      <c r="CK1247" s="46"/>
      <c r="CL1247" s="46"/>
      <c r="CM1247" s="46"/>
      <c r="CN1247" s="46"/>
      <c r="CO1247" s="46"/>
      <c r="CP1247" s="46"/>
      <c r="CQ1247" s="46"/>
      <c r="CR1247" s="46"/>
      <c r="CS1247" s="46"/>
      <c r="CT1247" s="46"/>
      <c r="CU1247" s="46"/>
      <c r="CV1247" s="46"/>
      <c r="CW1247" s="46"/>
      <c r="CX1247" s="46"/>
      <c r="CY1247" s="46"/>
      <c r="CZ1247" s="46"/>
      <c r="DA1247" s="46"/>
      <c r="DB1247" s="46"/>
      <c r="DC1247" s="46"/>
      <c r="DD1247" s="46"/>
      <c r="DE1247" s="46"/>
      <c r="DF1247" s="46"/>
      <c r="DG1247" s="46"/>
      <c r="DH1247" s="46"/>
      <c r="DI1247" s="46"/>
      <c r="DJ1247" s="46"/>
      <c r="DK1247" s="46"/>
      <c r="DL1247" s="46"/>
      <c r="DM1247" s="46"/>
      <c r="DN1247" s="46"/>
      <c r="DO1247" s="46"/>
      <c r="DP1247" s="46"/>
      <c r="DQ1247" s="46"/>
      <c r="DR1247" s="46"/>
      <c r="DS1247" s="46"/>
      <c r="DT1247" s="46"/>
      <c r="DU1247" s="46"/>
      <c r="DV1247" s="46"/>
      <c r="DW1247" s="46"/>
      <c r="DX1247" s="46"/>
      <c r="DY1247" s="46"/>
      <c r="DZ1247" s="46"/>
      <c r="EA1247" s="46"/>
      <c r="EB1247" s="46"/>
      <c r="EC1247" s="46"/>
      <c r="ED1247" s="46"/>
      <c r="EE1247" s="46"/>
      <c r="EF1247" s="46"/>
      <c r="EG1247" s="46"/>
      <c r="EH1247" s="46"/>
      <c r="EI1247" s="46"/>
      <c r="EJ1247" s="46"/>
      <c r="EK1247" s="46"/>
      <c r="EL1247" s="46"/>
      <c r="EM1247" s="46"/>
      <c r="EN1247" s="46"/>
      <c r="EO1247" s="46"/>
      <c r="EP1247" s="46"/>
      <c r="EQ1247" s="46"/>
      <c r="ER1247" s="46"/>
      <c r="ES1247" s="46"/>
      <c r="ET1247" s="46"/>
      <c r="EU1247" s="46"/>
      <c r="EV1247" s="46"/>
      <c r="EW1247" s="46"/>
      <c r="EX1247" s="46"/>
      <c r="EY1247" s="46"/>
      <c r="EZ1247" s="46"/>
      <c r="FA1247" s="46"/>
      <c r="FB1247" s="46"/>
      <c r="FC1247" s="46"/>
      <c r="FD1247" s="46"/>
      <c r="FE1247" s="46"/>
      <c r="FF1247" s="46"/>
      <c r="FG1247" s="46"/>
      <c r="FH1247" s="46"/>
      <c r="FI1247" s="46"/>
      <c r="FJ1247" s="46"/>
      <c r="FK1247" s="46"/>
      <c r="FL1247" s="46"/>
      <c r="FM1247" s="46"/>
      <c r="FN1247" s="46"/>
      <c r="FO1247" s="46"/>
      <c r="FP1247" s="46"/>
      <c r="FQ1247" s="46"/>
      <c r="FR1247" s="46"/>
      <c r="FS1247" s="46"/>
      <c r="FT1247" s="46"/>
      <c r="FU1247" s="46"/>
      <c r="FV1247" s="46"/>
      <c r="FW1247" s="46"/>
      <c r="FX1247" s="46"/>
      <c r="FY1247" s="46"/>
      <c r="FZ1247" s="46"/>
      <c r="GA1247" s="46"/>
      <c r="GB1247" s="46"/>
      <c r="GC1247" s="46"/>
      <c r="GD1247" s="46"/>
      <c r="GE1247" s="46"/>
      <c r="GF1247" s="46"/>
      <c r="GG1247" s="46"/>
      <c r="GH1247" s="46"/>
      <c r="GI1247" s="46"/>
      <c r="GJ1247" s="46"/>
      <c r="GK1247" s="46"/>
      <c r="GL1247" s="46"/>
      <c r="GM1247" s="46"/>
      <c r="GN1247" s="46"/>
      <c r="GO1247" s="46"/>
      <c r="GP1247" s="46"/>
      <c r="GQ1247" s="46"/>
      <c r="GR1247" s="46"/>
      <c r="GS1247" s="46"/>
      <c r="GT1247" s="46"/>
      <c r="GU1247" s="46"/>
      <c r="GV1247" s="46"/>
      <c r="GW1247" s="46"/>
      <c r="GX1247" s="46"/>
      <c r="GY1247" s="46"/>
      <c r="GZ1247" s="46"/>
      <c r="HA1247" s="46"/>
      <c r="HB1247" s="46"/>
      <c r="HC1247" s="46"/>
      <c r="HD1247" s="46"/>
      <c r="HE1247" s="46"/>
      <c r="HF1247" s="46"/>
      <c r="HG1247" s="46"/>
      <c r="HH1247" s="46"/>
      <c r="HI1247" s="46"/>
      <c r="HJ1247" s="46"/>
      <c r="HK1247" s="46"/>
      <c r="HL1247" s="46"/>
      <c r="HM1247" s="46"/>
      <c r="HN1247" s="46"/>
      <c r="HO1247" s="46"/>
      <c r="HP1247" s="46"/>
      <c r="HQ1247" s="46"/>
      <c r="HR1247" s="46"/>
      <c r="HS1247" s="46"/>
      <c r="HT1247" s="46"/>
      <c r="HU1247" s="46"/>
      <c r="HV1247" s="46"/>
      <c r="HW1247" s="46"/>
      <c r="HX1247" s="46"/>
      <c r="HY1247" s="46"/>
      <c r="HZ1247" s="46"/>
      <c r="IA1247" s="46"/>
      <c r="IB1247" s="46"/>
      <c r="IC1247" s="46"/>
      <c r="ID1247" s="46"/>
      <c r="IE1247" s="46"/>
      <c r="IF1247" s="46"/>
      <c r="IG1247" s="46"/>
      <c r="IH1247" s="46"/>
      <c r="II1247" s="46"/>
      <c r="IJ1247" s="46"/>
      <c r="IK1247" s="46"/>
      <c r="IL1247" s="46"/>
      <c r="IM1247" s="46"/>
      <c r="IN1247" s="46"/>
      <c r="IO1247" s="46"/>
      <c r="IP1247" s="46"/>
      <c r="IQ1247" s="46"/>
      <c r="IR1247" s="46"/>
      <c r="IS1247" s="46"/>
      <c r="IT1247" s="46"/>
      <c r="IU1247" s="46"/>
      <c r="IV1247" s="46"/>
      <c r="IW1247" s="46"/>
      <c r="IX1247" s="46"/>
      <c r="IY1247" s="46"/>
      <c r="IZ1247" s="46"/>
      <c r="JA1247" s="46"/>
      <c r="JB1247" s="46"/>
      <c r="JC1247" s="46"/>
      <c r="JD1247" s="46"/>
      <c r="JE1247" s="46"/>
    </row>
    <row r="1248" spans="1:265" s="7" customFormat="1" ht="15" customHeight="1" thickBot="1" x14ac:dyDescent="0.25">
      <c r="A1248" s="98"/>
      <c r="B1248" s="73" t="s">
        <v>382</v>
      </c>
      <c r="C1248" s="118"/>
      <c r="D1248" s="870" t="s">
        <v>644</v>
      </c>
      <c r="E1248" s="879"/>
      <c r="F1248" s="461"/>
      <c r="G1248" s="462"/>
      <c r="H1248" s="181" t="s">
        <v>351</v>
      </c>
      <c r="I1248" s="181" t="s">
        <v>394</v>
      </c>
      <c r="J1248" s="1757" t="s">
        <v>1424</v>
      </c>
      <c r="K1248" s="219" t="s">
        <v>1507</v>
      </c>
      <c r="L1248" s="219"/>
      <c r="M1248" s="511"/>
      <c r="N1248" s="511"/>
      <c r="O1248" s="219"/>
      <c r="P1248" s="2159">
        <f t="shared" si="107"/>
        <v>0</v>
      </c>
      <c r="Q1248" s="325"/>
      <c r="R1248" s="326"/>
      <c r="S1248" s="326"/>
      <c r="T1248" s="326"/>
      <c r="U1248" s="326"/>
      <c r="V1248" s="326"/>
      <c r="W1248" s="327">
        <v>5</v>
      </c>
      <c r="X1248" s="119"/>
      <c r="Y1248" s="119"/>
      <c r="Z1248" s="63"/>
      <c r="AA1248" s="46"/>
      <c r="AB1248" s="46"/>
      <c r="AC1248" s="46" t="str">
        <f t="shared" ref="AC1248:AC1279" si="111">IF(C1248&lt;&gt;"",SUMIF(D$6:D$1505,D1248,Q$6:R$1505),"")</f>
        <v/>
      </c>
      <c r="AD1248" s="46"/>
      <c r="AE1248" s="46"/>
      <c r="AF1248" s="2111">
        <f t="shared" si="108"/>
        <v>0</v>
      </c>
      <c r="AG1248" s="2111">
        <f t="shared" si="109"/>
        <v>5</v>
      </c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  <c r="BP1248" s="46"/>
      <c r="BQ1248" s="46"/>
      <c r="BR1248" s="46"/>
      <c r="BS1248" s="46"/>
      <c r="BT1248" s="46"/>
      <c r="BU1248" s="46"/>
      <c r="BV1248" s="46"/>
      <c r="BW1248" s="46"/>
      <c r="BX1248" s="46"/>
      <c r="BY1248" s="46"/>
      <c r="BZ1248" s="46"/>
      <c r="CA1248" s="46"/>
      <c r="CB1248" s="46"/>
      <c r="CC1248" s="46"/>
      <c r="CD1248" s="46"/>
      <c r="CE1248" s="46"/>
      <c r="CF1248" s="46"/>
      <c r="CG1248" s="46"/>
      <c r="CH1248" s="46"/>
      <c r="CI1248" s="46"/>
      <c r="CJ1248" s="46"/>
      <c r="CK1248" s="46"/>
      <c r="CL1248" s="46"/>
      <c r="CM1248" s="46"/>
      <c r="CN1248" s="46"/>
      <c r="CO1248" s="46"/>
      <c r="CP1248" s="46"/>
      <c r="CQ1248" s="46"/>
      <c r="CR1248" s="46"/>
      <c r="CS1248" s="46"/>
      <c r="CT1248" s="46"/>
      <c r="CU1248" s="46"/>
      <c r="CV1248" s="46"/>
      <c r="CW1248" s="46"/>
      <c r="CX1248" s="46"/>
      <c r="CY1248" s="46"/>
      <c r="CZ1248" s="46"/>
      <c r="DA1248" s="46"/>
      <c r="DB1248" s="46"/>
      <c r="DC1248" s="46"/>
      <c r="DD1248" s="46"/>
      <c r="DE1248" s="46"/>
      <c r="DF1248" s="46"/>
      <c r="DG1248" s="46"/>
      <c r="DH1248" s="46"/>
      <c r="DI1248" s="46"/>
      <c r="DJ1248" s="46"/>
      <c r="DK1248" s="46"/>
      <c r="DL1248" s="46"/>
      <c r="DM1248" s="46"/>
      <c r="DN1248" s="46"/>
      <c r="DO1248" s="46"/>
      <c r="DP1248" s="46"/>
      <c r="DQ1248" s="46"/>
      <c r="DR1248" s="46"/>
      <c r="DS1248" s="46"/>
      <c r="DT1248" s="46"/>
      <c r="DU1248" s="46"/>
      <c r="DV1248" s="46"/>
      <c r="DW1248" s="46"/>
      <c r="DX1248" s="46"/>
      <c r="DY1248" s="46"/>
      <c r="DZ1248" s="46"/>
      <c r="EA1248" s="46"/>
      <c r="EB1248" s="46"/>
      <c r="EC1248" s="46"/>
      <c r="ED1248" s="46"/>
      <c r="EE1248" s="46"/>
      <c r="EF1248" s="46"/>
      <c r="EG1248" s="46"/>
      <c r="EH1248" s="46"/>
      <c r="EI1248" s="46"/>
      <c r="EJ1248" s="46"/>
      <c r="EK1248" s="46"/>
      <c r="EL1248" s="46"/>
      <c r="EM1248" s="46"/>
      <c r="EN1248" s="46"/>
      <c r="EO1248" s="46"/>
      <c r="EP1248" s="46"/>
      <c r="EQ1248" s="46"/>
      <c r="ER1248" s="46"/>
      <c r="ES1248" s="46"/>
      <c r="ET1248" s="46"/>
      <c r="EU1248" s="46"/>
      <c r="EV1248" s="46"/>
      <c r="EW1248" s="46"/>
      <c r="EX1248" s="46"/>
      <c r="EY1248" s="46"/>
      <c r="EZ1248" s="46"/>
      <c r="FA1248" s="46"/>
      <c r="FB1248" s="46"/>
      <c r="FC1248" s="46"/>
      <c r="FD1248" s="46"/>
      <c r="FE1248" s="46"/>
      <c r="FF1248" s="46"/>
      <c r="FG1248" s="46"/>
      <c r="FH1248" s="46"/>
      <c r="FI1248" s="46"/>
      <c r="FJ1248" s="46"/>
      <c r="FK1248" s="46"/>
      <c r="FL1248" s="46"/>
      <c r="FM1248" s="46"/>
      <c r="FN1248" s="46"/>
      <c r="FO1248" s="46"/>
      <c r="FP1248" s="46"/>
      <c r="FQ1248" s="46"/>
      <c r="FR1248" s="46"/>
      <c r="FS1248" s="46"/>
      <c r="FT1248" s="46"/>
      <c r="FU1248" s="46"/>
      <c r="FV1248" s="46"/>
      <c r="FW1248" s="46"/>
      <c r="FX1248" s="46"/>
      <c r="FY1248" s="46"/>
      <c r="FZ1248" s="46"/>
      <c r="GA1248" s="46"/>
      <c r="GB1248" s="46"/>
      <c r="GC1248" s="46"/>
      <c r="GD1248" s="46"/>
      <c r="GE1248" s="46"/>
      <c r="GF1248" s="46"/>
      <c r="GG1248" s="46"/>
      <c r="GH1248" s="46"/>
      <c r="GI1248" s="46"/>
      <c r="GJ1248" s="46"/>
      <c r="GK1248" s="46"/>
      <c r="GL1248" s="46"/>
      <c r="GM1248" s="46"/>
      <c r="GN1248" s="46"/>
      <c r="GO1248" s="46"/>
      <c r="GP1248" s="46"/>
      <c r="GQ1248" s="46"/>
      <c r="GR1248" s="46"/>
      <c r="GS1248" s="46"/>
      <c r="GT1248" s="46"/>
      <c r="GU1248" s="46"/>
      <c r="GV1248" s="46"/>
      <c r="GW1248" s="46"/>
      <c r="GX1248" s="46"/>
      <c r="GY1248" s="46"/>
      <c r="GZ1248" s="46"/>
      <c r="HA1248" s="46"/>
      <c r="HB1248" s="46"/>
      <c r="HC1248" s="46"/>
      <c r="HD1248" s="46"/>
      <c r="HE1248" s="46"/>
      <c r="HF1248" s="46"/>
      <c r="HG1248" s="46"/>
      <c r="HH1248" s="46"/>
      <c r="HI1248" s="46"/>
      <c r="HJ1248" s="46"/>
      <c r="HK1248" s="46"/>
      <c r="HL1248" s="46"/>
      <c r="HM1248" s="46"/>
      <c r="HN1248" s="46"/>
      <c r="HO1248" s="46"/>
      <c r="HP1248" s="46"/>
      <c r="HQ1248" s="46"/>
      <c r="HR1248" s="46"/>
      <c r="HS1248" s="46"/>
      <c r="HT1248" s="46"/>
      <c r="HU1248" s="46"/>
      <c r="HV1248" s="46"/>
      <c r="HW1248" s="46"/>
      <c r="HX1248" s="46"/>
      <c r="HY1248" s="46"/>
      <c r="HZ1248" s="46"/>
      <c r="IA1248" s="46"/>
      <c r="IB1248" s="46"/>
      <c r="IC1248" s="46"/>
      <c r="ID1248" s="46"/>
      <c r="IE1248" s="46"/>
      <c r="IF1248" s="46"/>
      <c r="IG1248" s="46"/>
      <c r="IH1248" s="46"/>
      <c r="II1248" s="46"/>
      <c r="IJ1248" s="46"/>
      <c r="IK1248" s="46"/>
      <c r="IL1248" s="46"/>
      <c r="IM1248" s="46"/>
      <c r="IN1248" s="46"/>
      <c r="IO1248" s="46"/>
      <c r="IP1248" s="46"/>
      <c r="IQ1248" s="46"/>
      <c r="IR1248" s="46"/>
      <c r="IS1248" s="46"/>
      <c r="IT1248" s="46"/>
      <c r="IU1248" s="46"/>
      <c r="IV1248" s="46"/>
      <c r="IW1248" s="46"/>
      <c r="IX1248" s="46"/>
      <c r="IY1248" s="46"/>
      <c r="IZ1248" s="46"/>
      <c r="JA1248" s="46"/>
      <c r="JB1248" s="46"/>
      <c r="JC1248" s="46"/>
      <c r="JD1248" s="46"/>
      <c r="JE1248" s="46"/>
    </row>
    <row r="1249" spans="1:265" s="7" customFormat="1" ht="15" customHeight="1" thickBot="1" x14ac:dyDescent="0.25">
      <c r="A1249" s="98"/>
      <c r="B1249" s="73" t="s">
        <v>382</v>
      </c>
      <c r="C1249" s="118"/>
      <c r="D1249" s="870" t="s">
        <v>644</v>
      </c>
      <c r="E1249" s="879"/>
      <c r="F1249" s="461"/>
      <c r="G1249" s="462"/>
      <c r="H1249" s="181" t="s">
        <v>351</v>
      </c>
      <c r="I1249" s="181" t="s">
        <v>394</v>
      </c>
      <c r="J1249" s="1756" t="s">
        <v>1424</v>
      </c>
      <c r="K1249" s="212" t="s">
        <v>1505</v>
      </c>
      <c r="L1249" s="219"/>
      <c r="M1249" s="511"/>
      <c r="N1249" s="511"/>
      <c r="O1249" s="219"/>
      <c r="P1249" s="2159">
        <f t="shared" si="107"/>
        <v>0</v>
      </c>
      <c r="Q1249" s="325"/>
      <c r="R1249" s="326"/>
      <c r="S1249" s="326">
        <v>4</v>
      </c>
      <c r="T1249" s="326"/>
      <c r="U1249" s="326"/>
      <c r="V1249" s="326"/>
      <c r="W1249" s="327"/>
      <c r="X1249" s="119"/>
      <c r="Y1249" s="119"/>
      <c r="Z1249" s="63"/>
      <c r="AA1249" s="46"/>
      <c r="AB1249" s="46"/>
      <c r="AC1249" s="46" t="str">
        <f t="shared" si="111"/>
        <v/>
      </c>
      <c r="AD1249" s="46"/>
      <c r="AE1249" s="46"/>
      <c r="AF1249" s="2111">
        <f t="shared" si="108"/>
        <v>0</v>
      </c>
      <c r="AG1249" s="2111">
        <f t="shared" si="109"/>
        <v>4</v>
      </c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  <c r="BP1249" s="46"/>
      <c r="BQ1249" s="46"/>
      <c r="BR1249" s="46"/>
      <c r="BS1249" s="46"/>
      <c r="BT1249" s="46"/>
      <c r="BU1249" s="46"/>
      <c r="BV1249" s="46"/>
      <c r="BW1249" s="46"/>
      <c r="BX1249" s="46"/>
      <c r="BY1249" s="46"/>
      <c r="BZ1249" s="46"/>
      <c r="CA1249" s="46"/>
      <c r="CB1249" s="46"/>
      <c r="CC1249" s="46"/>
      <c r="CD1249" s="46"/>
      <c r="CE1249" s="46"/>
      <c r="CF1249" s="46"/>
      <c r="CG1249" s="46"/>
      <c r="CH1249" s="46"/>
      <c r="CI1249" s="46"/>
      <c r="CJ1249" s="46"/>
      <c r="CK1249" s="46"/>
      <c r="CL1249" s="46"/>
      <c r="CM1249" s="46"/>
      <c r="CN1249" s="46"/>
      <c r="CO1249" s="46"/>
      <c r="CP1249" s="46"/>
      <c r="CQ1249" s="46"/>
      <c r="CR1249" s="46"/>
      <c r="CS1249" s="46"/>
      <c r="CT1249" s="46"/>
      <c r="CU1249" s="46"/>
      <c r="CV1249" s="46"/>
      <c r="CW1249" s="46"/>
      <c r="CX1249" s="46"/>
      <c r="CY1249" s="46"/>
      <c r="CZ1249" s="46"/>
      <c r="DA1249" s="46"/>
      <c r="DB1249" s="46"/>
      <c r="DC1249" s="46"/>
      <c r="DD1249" s="46"/>
      <c r="DE1249" s="46"/>
      <c r="DF1249" s="46"/>
      <c r="DG1249" s="46"/>
      <c r="DH1249" s="46"/>
      <c r="DI1249" s="46"/>
      <c r="DJ1249" s="46"/>
      <c r="DK1249" s="46"/>
      <c r="DL1249" s="46"/>
      <c r="DM1249" s="46"/>
      <c r="DN1249" s="46"/>
      <c r="DO1249" s="46"/>
      <c r="DP1249" s="46"/>
      <c r="DQ1249" s="46"/>
      <c r="DR1249" s="46"/>
      <c r="DS1249" s="46"/>
      <c r="DT1249" s="46"/>
      <c r="DU1249" s="46"/>
      <c r="DV1249" s="46"/>
      <c r="DW1249" s="46"/>
      <c r="DX1249" s="46"/>
      <c r="DY1249" s="46"/>
      <c r="DZ1249" s="46"/>
      <c r="EA1249" s="46"/>
      <c r="EB1249" s="46"/>
      <c r="EC1249" s="46"/>
      <c r="ED1249" s="46"/>
      <c r="EE1249" s="46"/>
      <c r="EF1249" s="46"/>
      <c r="EG1249" s="46"/>
      <c r="EH1249" s="46"/>
      <c r="EI1249" s="46"/>
      <c r="EJ1249" s="46"/>
      <c r="EK1249" s="46"/>
      <c r="EL1249" s="46"/>
      <c r="EM1249" s="46"/>
      <c r="EN1249" s="46"/>
      <c r="EO1249" s="46"/>
      <c r="EP1249" s="46"/>
      <c r="EQ1249" s="46"/>
      <c r="ER1249" s="46"/>
      <c r="ES1249" s="46"/>
      <c r="ET1249" s="46"/>
      <c r="EU1249" s="46"/>
      <c r="EV1249" s="46"/>
      <c r="EW1249" s="46"/>
      <c r="EX1249" s="46"/>
      <c r="EY1249" s="46"/>
      <c r="EZ1249" s="46"/>
      <c r="FA1249" s="46"/>
      <c r="FB1249" s="46"/>
      <c r="FC1249" s="46"/>
      <c r="FD1249" s="46"/>
      <c r="FE1249" s="46"/>
      <c r="FF1249" s="46"/>
      <c r="FG1249" s="46"/>
      <c r="FH1249" s="46"/>
      <c r="FI1249" s="46"/>
      <c r="FJ1249" s="46"/>
      <c r="FK1249" s="46"/>
      <c r="FL1249" s="46"/>
      <c r="FM1249" s="46"/>
      <c r="FN1249" s="46"/>
      <c r="FO1249" s="46"/>
      <c r="FP1249" s="46"/>
      <c r="FQ1249" s="46"/>
      <c r="FR1249" s="46"/>
      <c r="FS1249" s="46"/>
      <c r="FT1249" s="46"/>
      <c r="FU1249" s="46"/>
      <c r="FV1249" s="46"/>
      <c r="FW1249" s="46"/>
      <c r="FX1249" s="46"/>
      <c r="FY1249" s="46"/>
      <c r="FZ1249" s="46"/>
      <c r="GA1249" s="46"/>
      <c r="GB1249" s="46"/>
      <c r="GC1249" s="46"/>
      <c r="GD1249" s="46"/>
      <c r="GE1249" s="46"/>
      <c r="GF1249" s="46"/>
      <c r="GG1249" s="46"/>
      <c r="GH1249" s="46"/>
      <c r="GI1249" s="46"/>
      <c r="GJ1249" s="46"/>
      <c r="GK1249" s="46"/>
      <c r="GL1249" s="46"/>
      <c r="GM1249" s="46"/>
      <c r="GN1249" s="46"/>
      <c r="GO1249" s="46"/>
      <c r="GP1249" s="46"/>
      <c r="GQ1249" s="46"/>
      <c r="GR1249" s="46"/>
      <c r="GS1249" s="46"/>
      <c r="GT1249" s="46"/>
      <c r="GU1249" s="46"/>
      <c r="GV1249" s="46"/>
      <c r="GW1249" s="46"/>
      <c r="GX1249" s="46"/>
      <c r="GY1249" s="46"/>
      <c r="GZ1249" s="46"/>
      <c r="HA1249" s="46"/>
      <c r="HB1249" s="46"/>
      <c r="HC1249" s="46"/>
      <c r="HD1249" s="46"/>
      <c r="HE1249" s="46"/>
      <c r="HF1249" s="46"/>
      <c r="HG1249" s="46"/>
      <c r="HH1249" s="46"/>
      <c r="HI1249" s="46"/>
      <c r="HJ1249" s="46"/>
      <c r="HK1249" s="46"/>
      <c r="HL1249" s="46"/>
      <c r="HM1249" s="46"/>
      <c r="HN1249" s="46"/>
      <c r="HO1249" s="46"/>
      <c r="HP1249" s="46"/>
      <c r="HQ1249" s="46"/>
      <c r="HR1249" s="46"/>
      <c r="HS1249" s="46"/>
      <c r="HT1249" s="46"/>
      <c r="HU1249" s="46"/>
      <c r="HV1249" s="46"/>
      <c r="HW1249" s="46"/>
      <c r="HX1249" s="46"/>
      <c r="HY1249" s="46"/>
      <c r="HZ1249" s="46"/>
      <c r="IA1249" s="46"/>
      <c r="IB1249" s="46"/>
      <c r="IC1249" s="46"/>
      <c r="ID1249" s="46"/>
      <c r="IE1249" s="46"/>
      <c r="IF1249" s="46"/>
      <c r="IG1249" s="46"/>
      <c r="IH1249" s="46"/>
      <c r="II1249" s="46"/>
      <c r="IJ1249" s="46"/>
      <c r="IK1249" s="46"/>
      <c r="IL1249" s="46"/>
      <c r="IM1249" s="46"/>
      <c r="IN1249" s="46"/>
      <c r="IO1249" s="46"/>
      <c r="IP1249" s="46"/>
      <c r="IQ1249" s="46"/>
      <c r="IR1249" s="46"/>
      <c r="IS1249" s="46"/>
      <c r="IT1249" s="46"/>
      <c r="IU1249" s="46"/>
      <c r="IV1249" s="46"/>
      <c r="IW1249" s="46"/>
      <c r="IX1249" s="46"/>
      <c r="IY1249" s="46"/>
      <c r="IZ1249" s="46"/>
      <c r="JA1249" s="46"/>
      <c r="JB1249" s="46"/>
      <c r="JC1249" s="46"/>
      <c r="JD1249" s="46"/>
      <c r="JE1249" s="46"/>
    </row>
    <row r="1250" spans="1:265" s="7" customFormat="1" ht="15" customHeight="1" thickBot="1" x14ac:dyDescent="0.25">
      <c r="A1250" s="100"/>
      <c r="B1250" s="92" t="s">
        <v>382</v>
      </c>
      <c r="C1250" s="135"/>
      <c r="D1250" s="873" t="s">
        <v>644</v>
      </c>
      <c r="E1250" s="881"/>
      <c r="F1250" s="470"/>
      <c r="G1250" s="471"/>
      <c r="H1250" s="200" t="s">
        <v>351</v>
      </c>
      <c r="I1250" s="200" t="s">
        <v>394</v>
      </c>
      <c r="J1250" s="1756" t="s">
        <v>1424</v>
      </c>
      <c r="K1250" s="212" t="s">
        <v>1506</v>
      </c>
      <c r="L1250" s="221"/>
      <c r="M1250" s="521"/>
      <c r="N1250" s="521"/>
      <c r="O1250" s="221"/>
      <c r="P1250" s="2159">
        <f t="shared" si="107"/>
        <v>0</v>
      </c>
      <c r="Q1250" s="338"/>
      <c r="R1250" s="339"/>
      <c r="S1250" s="339">
        <v>2</v>
      </c>
      <c r="T1250" s="339"/>
      <c r="U1250" s="339"/>
      <c r="V1250" s="339"/>
      <c r="W1250" s="340"/>
      <c r="X1250" s="133">
        <f>SUM(Q1242:W1250)</f>
        <v>40</v>
      </c>
      <c r="Y1250" s="133">
        <f>X1250</f>
        <v>40</v>
      </c>
      <c r="Z1250" s="63"/>
      <c r="AA1250" s="46"/>
      <c r="AB1250" s="46"/>
      <c r="AC1250" s="46" t="str">
        <f t="shared" si="111"/>
        <v/>
      </c>
      <c r="AD1250" s="46"/>
      <c r="AE1250" s="46"/>
      <c r="AF1250" s="2111">
        <f t="shared" si="108"/>
        <v>0</v>
      </c>
      <c r="AG1250" s="2111">
        <f t="shared" si="109"/>
        <v>2</v>
      </c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  <c r="BP1250" s="46"/>
      <c r="BQ1250" s="46"/>
      <c r="BR1250" s="46"/>
      <c r="BS1250" s="46"/>
      <c r="BT1250" s="46"/>
      <c r="BU1250" s="46"/>
      <c r="BV1250" s="46"/>
      <c r="BW1250" s="46"/>
      <c r="BX1250" s="46"/>
      <c r="BY1250" s="46"/>
      <c r="BZ1250" s="46"/>
      <c r="CA1250" s="46"/>
      <c r="CB1250" s="46"/>
      <c r="CC1250" s="46"/>
      <c r="CD1250" s="46"/>
      <c r="CE1250" s="46"/>
      <c r="CF1250" s="46"/>
      <c r="CG1250" s="46"/>
      <c r="CH1250" s="46"/>
      <c r="CI1250" s="46"/>
      <c r="CJ1250" s="46"/>
      <c r="CK1250" s="46"/>
      <c r="CL1250" s="46"/>
      <c r="CM1250" s="46"/>
      <c r="CN1250" s="46"/>
      <c r="CO1250" s="46"/>
      <c r="CP1250" s="46"/>
      <c r="CQ1250" s="46"/>
      <c r="CR1250" s="46"/>
      <c r="CS1250" s="46"/>
      <c r="CT1250" s="46"/>
      <c r="CU1250" s="46"/>
      <c r="CV1250" s="46"/>
      <c r="CW1250" s="46"/>
      <c r="CX1250" s="46"/>
      <c r="CY1250" s="46"/>
      <c r="CZ1250" s="46"/>
      <c r="DA1250" s="46"/>
      <c r="DB1250" s="46"/>
      <c r="DC1250" s="46"/>
      <c r="DD1250" s="46"/>
      <c r="DE1250" s="46"/>
      <c r="DF1250" s="46"/>
      <c r="DG1250" s="46"/>
      <c r="DH1250" s="46"/>
      <c r="DI1250" s="46"/>
      <c r="DJ1250" s="46"/>
      <c r="DK1250" s="46"/>
      <c r="DL1250" s="46"/>
      <c r="DM1250" s="46"/>
      <c r="DN1250" s="46"/>
      <c r="DO1250" s="46"/>
      <c r="DP1250" s="46"/>
      <c r="DQ1250" s="46"/>
      <c r="DR1250" s="46"/>
      <c r="DS1250" s="46"/>
      <c r="DT1250" s="46"/>
      <c r="DU1250" s="46"/>
      <c r="DV1250" s="46"/>
      <c r="DW1250" s="46"/>
      <c r="DX1250" s="46"/>
      <c r="DY1250" s="46"/>
      <c r="DZ1250" s="46"/>
      <c r="EA1250" s="46"/>
      <c r="EB1250" s="46"/>
      <c r="EC1250" s="46"/>
      <c r="ED1250" s="46"/>
      <c r="EE1250" s="46"/>
      <c r="EF1250" s="46"/>
      <c r="EG1250" s="46"/>
      <c r="EH1250" s="46"/>
      <c r="EI1250" s="46"/>
      <c r="EJ1250" s="46"/>
      <c r="EK1250" s="46"/>
      <c r="EL1250" s="46"/>
      <c r="EM1250" s="46"/>
      <c r="EN1250" s="46"/>
      <c r="EO1250" s="46"/>
      <c r="EP1250" s="46"/>
      <c r="EQ1250" s="46"/>
      <c r="ER1250" s="46"/>
      <c r="ES1250" s="46"/>
      <c r="ET1250" s="46"/>
      <c r="EU1250" s="46"/>
      <c r="EV1250" s="46"/>
      <c r="EW1250" s="46"/>
      <c r="EX1250" s="46"/>
      <c r="EY1250" s="46"/>
      <c r="EZ1250" s="46"/>
      <c r="FA1250" s="46"/>
      <c r="FB1250" s="46"/>
      <c r="FC1250" s="46"/>
      <c r="FD1250" s="46"/>
      <c r="FE1250" s="46"/>
      <c r="FF1250" s="46"/>
      <c r="FG1250" s="46"/>
      <c r="FH1250" s="46"/>
      <c r="FI1250" s="46"/>
      <c r="FJ1250" s="46"/>
      <c r="FK1250" s="46"/>
      <c r="FL1250" s="46"/>
      <c r="FM1250" s="46"/>
      <c r="FN1250" s="46"/>
      <c r="FO1250" s="46"/>
      <c r="FP1250" s="46"/>
      <c r="FQ1250" s="46"/>
      <c r="FR1250" s="46"/>
      <c r="FS1250" s="46"/>
      <c r="FT1250" s="46"/>
      <c r="FU1250" s="46"/>
      <c r="FV1250" s="46"/>
      <c r="FW1250" s="46"/>
      <c r="FX1250" s="46"/>
      <c r="FY1250" s="46"/>
      <c r="FZ1250" s="46"/>
      <c r="GA1250" s="46"/>
      <c r="GB1250" s="46"/>
      <c r="GC1250" s="46"/>
      <c r="GD1250" s="46"/>
      <c r="GE1250" s="46"/>
      <c r="GF1250" s="46"/>
      <c r="GG1250" s="46"/>
      <c r="GH1250" s="46"/>
      <c r="GI1250" s="46"/>
      <c r="GJ1250" s="46"/>
      <c r="GK1250" s="46"/>
      <c r="GL1250" s="46"/>
      <c r="GM1250" s="46"/>
      <c r="GN1250" s="46"/>
      <c r="GO1250" s="46"/>
      <c r="GP1250" s="46"/>
      <c r="GQ1250" s="46"/>
      <c r="GR1250" s="46"/>
      <c r="GS1250" s="46"/>
      <c r="GT1250" s="46"/>
      <c r="GU1250" s="46"/>
      <c r="GV1250" s="46"/>
      <c r="GW1250" s="46"/>
      <c r="GX1250" s="46"/>
      <c r="GY1250" s="46"/>
      <c r="GZ1250" s="46"/>
      <c r="HA1250" s="46"/>
      <c r="HB1250" s="46"/>
      <c r="HC1250" s="46"/>
      <c r="HD1250" s="46"/>
      <c r="HE1250" s="46"/>
      <c r="HF1250" s="46"/>
      <c r="HG1250" s="46"/>
      <c r="HH1250" s="46"/>
      <c r="HI1250" s="46"/>
      <c r="HJ1250" s="46"/>
      <c r="HK1250" s="46"/>
      <c r="HL1250" s="46"/>
      <c r="HM1250" s="46"/>
      <c r="HN1250" s="46"/>
      <c r="HO1250" s="46"/>
      <c r="HP1250" s="46"/>
      <c r="HQ1250" s="46"/>
      <c r="HR1250" s="46"/>
      <c r="HS1250" s="46"/>
      <c r="HT1250" s="46"/>
      <c r="HU1250" s="46"/>
      <c r="HV1250" s="46"/>
      <c r="HW1250" s="46"/>
      <c r="HX1250" s="46"/>
      <c r="HY1250" s="46"/>
      <c r="HZ1250" s="46"/>
      <c r="IA1250" s="46"/>
      <c r="IB1250" s="46"/>
      <c r="IC1250" s="46"/>
      <c r="ID1250" s="46"/>
      <c r="IE1250" s="46"/>
      <c r="IF1250" s="46"/>
      <c r="IG1250" s="46"/>
      <c r="IH1250" s="46"/>
      <c r="II1250" s="46"/>
      <c r="IJ1250" s="46"/>
      <c r="IK1250" s="46"/>
      <c r="IL1250" s="46"/>
      <c r="IM1250" s="46"/>
      <c r="IN1250" s="46"/>
      <c r="IO1250" s="46"/>
      <c r="IP1250" s="46"/>
      <c r="IQ1250" s="46"/>
      <c r="IR1250" s="46"/>
      <c r="IS1250" s="46"/>
      <c r="IT1250" s="46"/>
      <c r="IU1250" s="46"/>
      <c r="IV1250" s="46"/>
      <c r="IW1250" s="46"/>
      <c r="IX1250" s="46"/>
      <c r="IY1250" s="46"/>
      <c r="IZ1250" s="46"/>
      <c r="JA1250" s="46"/>
      <c r="JB1250" s="46"/>
      <c r="JC1250" s="46"/>
      <c r="JD1250" s="46"/>
      <c r="JE1250" s="46"/>
    </row>
    <row r="1251" spans="1:265" s="7" customFormat="1" ht="15" customHeight="1" thickBot="1" x14ac:dyDescent="0.25">
      <c r="A1251" s="273">
        <f>+A1242+1</f>
        <v>134</v>
      </c>
      <c r="B1251" s="630" t="s">
        <v>145</v>
      </c>
      <c r="C1251" s="111" t="s">
        <v>35</v>
      </c>
      <c r="D1251" s="882" t="s">
        <v>146</v>
      </c>
      <c r="E1251" s="905" t="s">
        <v>89</v>
      </c>
      <c r="F1251" s="437" t="s">
        <v>79</v>
      </c>
      <c r="G1251" s="438" t="s">
        <v>22</v>
      </c>
      <c r="H1251" s="202" t="s">
        <v>23</v>
      </c>
      <c r="I1251" s="202" t="s">
        <v>107</v>
      </c>
      <c r="J1251" s="202"/>
      <c r="K1251" s="224" t="s">
        <v>112</v>
      </c>
      <c r="L1251" s="224" t="s">
        <v>97</v>
      </c>
      <c r="M1251" s="398">
        <v>1</v>
      </c>
      <c r="N1251" s="398" t="s">
        <v>24</v>
      </c>
      <c r="O1251" s="224" t="s">
        <v>348</v>
      </c>
      <c r="P1251" s="2159">
        <f t="shared" si="107"/>
        <v>4</v>
      </c>
      <c r="Q1251" s="294">
        <v>4</v>
      </c>
      <c r="R1251" s="295"/>
      <c r="S1251" s="295"/>
      <c r="T1251" s="295"/>
      <c r="U1251" s="295"/>
      <c r="V1251" s="295"/>
      <c r="W1251" s="296"/>
      <c r="X1251" s="121"/>
      <c r="Y1251" s="121"/>
      <c r="Z1251" s="63" t="str">
        <f>C1251</f>
        <v>TC</v>
      </c>
      <c r="AA1251" s="46" t="s">
        <v>873</v>
      </c>
      <c r="AB1251" s="46" t="s">
        <v>881</v>
      </c>
      <c r="AC1251" s="46">
        <f t="shared" si="111"/>
        <v>21</v>
      </c>
      <c r="AD1251" s="46"/>
      <c r="AE1251" s="46"/>
      <c r="AF1251" s="2111">
        <f t="shared" si="108"/>
        <v>4</v>
      </c>
      <c r="AG1251" s="2111">
        <f t="shared" si="109"/>
        <v>0</v>
      </c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  <c r="BP1251" s="46"/>
      <c r="BQ1251" s="46"/>
      <c r="BR1251" s="46"/>
      <c r="BS1251" s="46"/>
      <c r="BT1251" s="46"/>
      <c r="BU1251" s="46"/>
      <c r="BV1251" s="46"/>
      <c r="BW1251" s="46"/>
      <c r="BX1251" s="46"/>
      <c r="BY1251" s="46"/>
      <c r="BZ1251" s="46"/>
      <c r="CA1251" s="46"/>
      <c r="CB1251" s="46"/>
      <c r="CC1251" s="46"/>
      <c r="CD1251" s="46"/>
      <c r="CE1251" s="46"/>
      <c r="CF1251" s="46"/>
      <c r="CG1251" s="46"/>
      <c r="CH1251" s="46"/>
      <c r="CI1251" s="46"/>
      <c r="CJ1251" s="46"/>
      <c r="CK1251" s="46"/>
      <c r="CL1251" s="46"/>
      <c r="CM1251" s="46"/>
      <c r="CN1251" s="46"/>
      <c r="CO1251" s="46"/>
      <c r="CP1251" s="46"/>
      <c r="CQ1251" s="46"/>
      <c r="CR1251" s="46"/>
      <c r="CS1251" s="46"/>
      <c r="CT1251" s="46"/>
      <c r="CU1251" s="46"/>
      <c r="CV1251" s="46"/>
      <c r="CW1251" s="46"/>
      <c r="CX1251" s="46"/>
      <c r="CY1251" s="46"/>
      <c r="CZ1251" s="46"/>
      <c r="DA1251" s="46"/>
      <c r="DB1251" s="46"/>
      <c r="DC1251" s="46"/>
      <c r="DD1251" s="46"/>
      <c r="DE1251" s="46"/>
      <c r="DF1251" s="46"/>
      <c r="DG1251" s="46"/>
      <c r="DH1251" s="46"/>
      <c r="DI1251" s="46"/>
      <c r="DJ1251" s="46"/>
      <c r="DK1251" s="46"/>
      <c r="DL1251" s="46"/>
      <c r="DM1251" s="46"/>
      <c r="DN1251" s="46"/>
      <c r="DO1251" s="46"/>
      <c r="DP1251" s="46"/>
      <c r="DQ1251" s="46"/>
      <c r="DR1251" s="46"/>
      <c r="DS1251" s="46"/>
      <c r="DT1251" s="46"/>
      <c r="DU1251" s="46"/>
      <c r="DV1251" s="46"/>
      <c r="DW1251" s="46"/>
      <c r="DX1251" s="46"/>
      <c r="DY1251" s="46"/>
      <c r="DZ1251" s="46"/>
      <c r="EA1251" s="46"/>
      <c r="EB1251" s="46"/>
      <c r="EC1251" s="46"/>
      <c r="ED1251" s="46"/>
      <c r="EE1251" s="46"/>
      <c r="EF1251" s="46"/>
      <c r="EG1251" s="46"/>
      <c r="EH1251" s="46"/>
      <c r="EI1251" s="46"/>
      <c r="EJ1251" s="46"/>
      <c r="EK1251" s="46"/>
      <c r="EL1251" s="46"/>
      <c r="EM1251" s="46"/>
      <c r="EN1251" s="46"/>
      <c r="EO1251" s="46"/>
      <c r="EP1251" s="46"/>
      <c r="EQ1251" s="46"/>
      <c r="ER1251" s="46"/>
      <c r="ES1251" s="46"/>
      <c r="ET1251" s="46"/>
      <c r="EU1251" s="46"/>
      <c r="EV1251" s="46"/>
      <c r="EW1251" s="46"/>
      <c r="EX1251" s="46"/>
      <c r="EY1251" s="46"/>
      <c r="EZ1251" s="46"/>
      <c r="FA1251" s="46"/>
      <c r="FB1251" s="46"/>
      <c r="FC1251" s="46"/>
      <c r="FD1251" s="46"/>
      <c r="FE1251" s="46"/>
      <c r="FF1251" s="46"/>
      <c r="FG1251" s="46"/>
      <c r="FH1251" s="46"/>
      <c r="FI1251" s="46"/>
      <c r="FJ1251" s="46"/>
      <c r="FK1251" s="46"/>
      <c r="FL1251" s="46"/>
      <c r="FM1251" s="46"/>
      <c r="FN1251" s="46"/>
      <c r="FO1251" s="46"/>
      <c r="FP1251" s="46"/>
      <c r="FQ1251" s="46"/>
      <c r="FR1251" s="46"/>
      <c r="FS1251" s="46"/>
      <c r="FT1251" s="46"/>
      <c r="FU1251" s="46"/>
      <c r="FV1251" s="46"/>
      <c r="FW1251" s="46"/>
      <c r="FX1251" s="46"/>
      <c r="FY1251" s="46"/>
      <c r="FZ1251" s="46"/>
      <c r="GA1251" s="46"/>
      <c r="GB1251" s="46"/>
      <c r="GC1251" s="46"/>
      <c r="GD1251" s="46"/>
      <c r="GE1251" s="46"/>
      <c r="GF1251" s="46"/>
      <c r="GG1251" s="46"/>
      <c r="GH1251" s="46"/>
      <c r="GI1251" s="46"/>
      <c r="GJ1251" s="46"/>
      <c r="GK1251" s="46"/>
      <c r="GL1251" s="46"/>
      <c r="GM1251" s="46"/>
      <c r="GN1251" s="46"/>
      <c r="GO1251" s="46"/>
      <c r="GP1251" s="46"/>
      <c r="GQ1251" s="46"/>
      <c r="GR1251" s="46"/>
      <c r="GS1251" s="46"/>
      <c r="GT1251" s="46"/>
      <c r="GU1251" s="46"/>
      <c r="GV1251" s="46"/>
      <c r="GW1251" s="46"/>
      <c r="GX1251" s="46"/>
      <c r="GY1251" s="46"/>
      <c r="GZ1251" s="46"/>
      <c r="HA1251" s="46"/>
      <c r="HB1251" s="46"/>
      <c r="HC1251" s="46"/>
      <c r="HD1251" s="46"/>
      <c r="HE1251" s="46"/>
      <c r="HF1251" s="46"/>
      <c r="HG1251" s="46"/>
      <c r="HH1251" s="46"/>
      <c r="HI1251" s="46"/>
      <c r="HJ1251" s="46"/>
      <c r="HK1251" s="46"/>
      <c r="HL1251" s="46"/>
      <c r="HM1251" s="46"/>
      <c r="HN1251" s="46"/>
      <c r="HO1251" s="46"/>
      <c r="HP1251" s="46"/>
      <c r="HQ1251" s="46"/>
      <c r="HR1251" s="46"/>
      <c r="HS1251" s="46"/>
      <c r="HT1251" s="46"/>
      <c r="HU1251" s="46"/>
      <c r="HV1251" s="46"/>
      <c r="HW1251" s="46"/>
      <c r="HX1251" s="46"/>
      <c r="HY1251" s="46"/>
      <c r="HZ1251" s="46"/>
      <c r="IA1251" s="46"/>
      <c r="IB1251" s="46"/>
      <c r="IC1251" s="46"/>
      <c r="ID1251" s="46"/>
      <c r="IE1251" s="46"/>
      <c r="IF1251" s="46"/>
      <c r="IG1251" s="46"/>
      <c r="IH1251" s="46"/>
      <c r="II1251" s="46"/>
      <c r="IJ1251" s="46"/>
      <c r="IK1251" s="46"/>
      <c r="IL1251" s="46"/>
      <c r="IM1251" s="46"/>
      <c r="IN1251" s="46"/>
      <c r="IO1251" s="46"/>
      <c r="IP1251" s="46"/>
      <c r="IQ1251" s="46"/>
      <c r="IR1251" s="46"/>
      <c r="IS1251" s="46"/>
      <c r="IT1251" s="46"/>
      <c r="IU1251" s="46"/>
      <c r="IV1251" s="46"/>
      <c r="IW1251" s="46"/>
      <c r="IX1251" s="46"/>
      <c r="IY1251" s="46"/>
      <c r="IZ1251" s="46"/>
      <c r="JA1251" s="46"/>
      <c r="JB1251" s="46"/>
      <c r="JC1251" s="46"/>
      <c r="JD1251" s="46"/>
      <c r="JE1251" s="46"/>
    </row>
    <row r="1252" spans="1:265" s="7" customFormat="1" ht="15" customHeight="1" thickBot="1" x14ac:dyDescent="0.25">
      <c r="A1252" s="790"/>
      <c r="B1252" s="73" t="s">
        <v>145</v>
      </c>
      <c r="C1252" s="113"/>
      <c r="D1252" s="884" t="s">
        <v>146</v>
      </c>
      <c r="E1252" s="905"/>
      <c r="F1252" s="437"/>
      <c r="G1252" s="438"/>
      <c r="H1252" s="184" t="s">
        <v>23</v>
      </c>
      <c r="I1252" s="184" t="s">
        <v>107</v>
      </c>
      <c r="J1252" s="184"/>
      <c r="K1252" s="225" t="s">
        <v>112</v>
      </c>
      <c r="L1252" s="225" t="s">
        <v>97</v>
      </c>
      <c r="M1252" s="397">
        <v>1</v>
      </c>
      <c r="N1252" s="397" t="s">
        <v>98</v>
      </c>
      <c r="O1252" s="225" t="s">
        <v>344</v>
      </c>
      <c r="P1252" s="2159">
        <f t="shared" si="107"/>
        <v>4</v>
      </c>
      <c r="Q1252" s="297">
        <v>4</v>
      </c>
      <c r="R1252" s="298"/>
      <c r="S1252" s="298"/>
      <c r="T1252" s="298"/>
      <c r="U1252" s="298"/>
      <c r="V1252" s="298"/>
      <c r="W1252" s="299"/>
      <c r="X1252" s="122"/>
      <c r="Y1252" s="122"/>
      <c r="Z1252" s="63"/>
      <c r="AA1252" s="46"/>
      <c r="AB1252" s="46"/>
      <c r="AC1252" s="46" t="str">
        <f t="shared" si="111"/>
        <v/>
      </c>
      <c r="AD1252" s="46"/>
      <c r="AE1252" s="46"/>
      <c r="AF1252" s="2111">
        <f t="shared" si="108"/>
        <v>4</v>
      </c>
      <c r="AG1252" s="2111">
        <f t="shared" si="109"/>
        <v>0</v>
      </c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  <c r="BP1252" s="46"/>
      <c r="BQ1252" s="46"/>
      <c r="BR1252" s="46"/>
      <c r="BS1252" s="46"/>
      <c r="BT1252" s="46"/>
      <c r="BU1252" s="46"/>
      <c r="BV1252" s="46"/>
      <c r="BW1252" s="46"/>
      <c r="BX1252" s="46"/>
      <c r="BY1252" s="46"/>
      <c r="BZ1252" s="46"/>
      <c r="CA1252" s="46"/>
      <c r="CB1252" s="46"/>
      <c r="CC1252" s="46"/>
      <c r="CD1252" s="46"/>
      <c r="CE1252" s="46"/>
      <c r="CF1252" s="46"/>
      <c r="CG1252" s="46"/>
      <c r="CH1252" s="46"/>
      <c r="CI1252" s="46"/>
      <c r="CJ1252" s="46"/>
      <c r="CK1252" s="46"/>
      <c r="CL1252" s="46"/>
      <c r="CM1252" s="46"/>
      <c r="CN1252" s="46"/>
      <c r="CO1252" s="46"/>
      <c r="CP1252" s="46"/>
      <c r="CQ1252" s="46"/>
      <c r="CR1252" s="46"/>
      <c r="CS1252" s="46"/>
      <c r="CT1252" s="46"/>
      <c r="CU1252" s="46"/>
      <c r="CV1252" s="46"/>
      <c r="CW1252" s="46"/>
      <c r="CX1252" s="46"/>
      <c r="CY1252" s="46"/>
      <c r="CZ1252" s="46"/>
      <c r="DA1252" s="46"/>
      <c r="DB1252" s="46"/>
      <c r="DC1252" s="46"/>
      <c r="DD1252" s="46"/>
      <c r="DE1252" s="46"/>
      <c r="DF1252" s="46"/>
      <c r="DG1252" s="46"/>
      <c r="DH1252" s="46"/>
      <c r="DI1252" s="46"/>
      <c r="DJ1252" s="46"/>
      <c r="DK1252" s="46"/>
      <c r="DL1252" s="46"/>
      <c r="DM1252" s="46"/>
      <c r="DN1252" s="46"/>
      <c r="DO1252" s="46"/>
      <c r="DP1252" s="46"/>
      <c r="DQ1252" s="46"/>
      <c r="DR1252" s="46"/>
      <c r="DS1252" s="46"/>
      <c r="DT1252" s="46"/>
      <c r="DU1252" s="46"/>
      <c r="DV1252" s="46"/>
      <c r="DW1252" s="46"/>
      <c r="DX1252" s="46"/>
      <c r="DY1252" s="46"/>
      <c r="DZ1252" s="46"/>
      <c r="EA1252" s="46"/>
      <c r="EB1252" s="46"/>
      <c r="EC1252" s="46"/>
      <c r="ED1252" s="46"/>
      <c r="EE1252" s="46"/>
      <c r="EF1252" s="46"/>
      <c r="EG1252" s="46"/>
      <c r="EH1252" s="46"/>
      <c r="EI1252" s="46"/>
      <c r="EJ1252" s="46"/>
      <c r="EK1252" s="46"/>
      <c r="EL1252" s="46"/>
      <c r="EM1252" s="46"/>
      <c r="EN1252" s="46"/>
      <c r="EO1252" s="46"/>
      <c r="EP1252" s="46"/>
      <c r="EQ1252" s="46"/>
      <c r="ER1252" s="46"/>
      <c r="ES1252" s="46"/>
      <c r="ET1252" s="46"/>
      <c r="EU1252" s="46"/>
      <c r="EV1252" s="46"/>
      <c r="EW1252" s="46"/>
      <c r="EX1252" s="46"/>
      <c r="EY1252" s="46"/>
      <c r="EZ1252" s="46"/>
      <c r="FA1252" s="46"/>
      <c r="FB1252" s="46"/>
      <c r="FC1252" s="46"/>
      <c r="FD1252" s="46"/>
      <c r="FE1252" s="46"/>
      <c r="FF1252" s="46"/>
      <c r="FG1252" s="46"/>
      <c r="FH1252" s="46"/>
      <c r="FI1252" s="46"/>
      <c r="FJ1252" s="46"/>
      <c r="FK1252" s="46"/>
      <c r="FL1252" s="46"/>
      <c r="FM1252" s="46"/>
      <c r="FN1252" s="46"/>
      <c r="FO1252" s="46"/>
      <c r="FP1252" s="46"/>
      <c r="FQ1252" s="46"/>
      <c r="FR1252" s="46"/>
      <c r="FS1252" s="46"/>
      <c r="FT1252" s="46"/>
      <c r="FU1252" s="46"/>
      <c r="FV1252" s="46"/>
      <c r="FW1252" s="46"/>
      <c r="FX1252" s="46"/>
      <c r="FY1252" s="46"/>
      <c r="FZ1252" s="46"/>
      <c r="GA1252" s="46"/>
      <c r="GB1252" s="46"/>
      <c r="GC1252" s="46"/>
      <c r="GD1252" s="46"/>
      <c r="GE1252" s="46"/>
      <c r="GF1252" s="46"/>
      <c r="GG1252" s="46"/>
      <c r="GH1252" s="46"/>
      <c r="GI1252" s="46"/>
      <c r="GJ1252" s="46"/>
      <c r="GK1252" s="46"/>
      <c r="GL1252" s="46"/>
      <c r="GM1252" s="46"/>
      <c r="GN1252" s="46"/>
      <c r="GO1252" s="46"/>
      <c r="GP1252" s="46"/>
      <c r="GQ1252" s="46"/>
      <c r="GR1252" s="46"/>
      <c r="GS1252" s="46"/>
      <c r="GT1252" s="46"/>
      <c r="GU1252" s="46"/>
      <c r="GV1252" s="46"/>
      <c r="GW1252" s="46"/>
      <c r="GX1252" s="46"/>
      <c r="GY1252" s="46"/>
      <c r="GZ1252" s="46"/>
      <c r="HA1252" s="46"/>
      <c r="HB1252" s="46"/>
      <c r="HC1252" s="46"/>
      <c r="HD1252" s="46"/>
      <c r="HE1252" s="46"/>
      <c r="HF1252" s="46"/>
      <c r="HG1252" s="46"/>
      <c r="HH1252" s="46"/>
      <c r="HI1252" s="46"/>
      <c r="HJ1252" s="46"/>
      <c r="HK1252" s="46"/>
      <c r="HL1252" s="46"/>
      <c r="HM1252" s="46"/>
      <c r="HN1252" s="46"/>
      <c r="HO1252" s="46"/>
      <c r="HP1252" s="46"/>
      <c r="HQ1252" s="46"/>
      <c r="HR1252" s="46"/>
      <c r="HS1252" s="46"/>
      <c r="HT1252" s="46"/>
      <c r="HU1252" s="46"/>
      <c r="HV1252" s="46"/>
      <c r="HW1252" s="46"/>
      <c r="HX1252" s="46"/>
      <c r="HY1252" s="46"/>
      <c r="HZ1252" s="46"/>
      <c r="IA1252" s="46"/>
      <c r="IB1252" s="46"/>
      <c r="IC1252" s="46"/>
      <c r="ID1252" s="46"/>
      <c r="IE1252" s="46"/>
      <c r="IF1252" s="46"/>
      <c r="IG1252" s="46"/>
      <c r="IH1252" s="46"/>
      <c r="II1252" s="46"/>
      <c r="IJ1252" s="46"/>
      <c r="IK1252" s="46"/>
      <c r="IL1252" s="46"/>
      <c r="IM1252" s="46"/>
      <c r="IN1252" s="46"/>
      <c r="IO1252" s="46"/>
      <c r="IP1252" s="46"/>
      <c r="IQ1252" s="46"/>
      <c r="IR1252" s="46"/>
      <c r="IS1252" s="46"/>
      <c r="IT1252" s="46"/>
      <c r="IU1252" s="46"/>
      <c r="IV1252" s="46"/>
      <c r="IW1252" s="46"/>
      <c r="IX1252" s="46"/>
      <c r="IY1252" s="46"/>
      <c r="IZ1252" s="46"/>
      <c r="JA1252" s="46"/>
      <c r="JB1252" s="46"/>
      <c r="JC1252" s="46"/>
      <c r="JD1252" s="46"/>
      <c r="JE1252" s="46"/>
    </row>
    <row r="1253" spans="1:265" s="7" customFormat="1" ht="15" customHeight="1" thickBot="1" x14ac:dyDescent="0.25">
      <c r="A1253" s="790"/>
      <c r="B1253" s="73" t="s">
        <v>145</v>
      </c>
      <c r="C1253" s="113"/>
      <c r="D1253" s="884" t="s">
        <v>146</v>
      </c>
      <c r="E1253" s="905"/>
      <c r="F1253" s="437"/>
      <c r="G1253" s="438"/>
      <c r="H1253" s="184" t="s">
        <v>23</v>
      </c>
      <c r="I1253" s="184" t="s">
        <v>108</v>
      </c>
      <c r="J1253" s="184"/>
      <c r="K1253" s="225" t="s">
        <v>112</v>
      </c>
      <c r="L1253" s="225" t="s">
        <v>97</v>
      </c>
      <c r="M1253" s="397">
        <v>3</v>
      </c>
      <c r="N1253" s="397" t="s">
        <v>24</v>
      </c>
      <c r="O1253" s="225" t="s">
        <v>348</v>
      </c>
      <c r="P1253" s="2159">
        <f t="shared" si="107"/>
        <v>2</v>
      </c>
      <c r="Q1253" s="297">
        <v>2</v>
      </c>
      <c r="R1253" s="298"/>
      <c r="S1253" s="298"/>
      <c r="T1253" s="298"/>
      <c r="U1253" s="298"/>
      <c r="V1253" s="298"/>
      <c r="W1253" s="299"/>
      <c r="X1253" s="122"/>
      <c r="Y1253" s="122"/>
      <c r="Z1253" s="63"/>
      <c r="AA1253" s="46"/>
      <c r="AB1253" s="46"/>
      <c r="AC1253" s="46" t="str">
        <f t="shared" si="111"/>
        <v/>
      </c>
      <c r="AD1253" s="46"/>
      <c r="AE1253" s="46"/>
      <c r="AF1253" s="2111">
        <f t="shared" si="108"/>
        <v>2</v>
      </c>
      <c r="AG1253" s="2111">
        <f t="shared" si="109"/>
        <v>0</v>
      </c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6"/>
      <c r="CG1253" s="46"/>
      <c r="CH1253" s="46"/>
      <c r="CI1253" s="46"/>
      <c r="CJ1253" s="46"/>
      <c r="CK1253" s="46"/>
      <c r="CL1253" s="46"/>
      <c r="CM1253" s="46"/>
      <c r="CN1253" s="46"/>
      <c r="CO1253" s="46"/>
      <c r="CP1253" s="46"/>
      <c r="CQ1253" s="46"/>
      <c r="CR1253" s="46"/>
      <c r="CS1253" s="46"/>
      <c r="CT1253" s="46"/>
      <c r="CU1253" s="46"/>
      <c r="CV1253" s="46"/>
      <c r="CW1253" s="46"/>
      <c r="CX1253" s="46"/>
      <c r="CY1253" s="46"/>
      <c r="CZ1253" s="46"/>
      <c r="DA1253" s="46"/>
      <c r="DB1253" s="46"/>
      <c r="DC1253" s="46"/>
      <c r="DD1253" s="46"/>
      <c r="DE1253" s="46"/>
      <c r="DF1253" s="46"/>
      <c r="DG1253" s="46"/>
      <c r="DH1253" s="46"/>
      <c r="DI1253" s="46"/>
      <c r="DJ1253" s="46"/>
      <c r="DK1253" s="46"/>
      <c r="DL1253" s="46"/>
      <c r="DM1253" s="46"/>
      <c r="DN1253" s="46"/>
      <c r="DO1253" s="46"/>
      <c r="DP1253" s="46"/>
      <c r="DQ1253" s="46"/>
      <c r="DR1253" s="46"/>
      <c r="DS1253" s="46"/>
      <c r="DT1253" s="46"/>
      <c r="DU1253" s="46"/>
      <c r="DV1253" s="46"/>
      <c r="DW1253" s="46"/>
      <c r="DX1253" s="46"/>
      <c r="DY1253" s="46"/>
      <c r="DZ1253" s="46"/>
      <c r="EA1253" s="46"/>
      <c r="EB1253" s="46"/>
      <c r="EC1253" s="46"/>
      <c r="ED1253" s="46"/>
      <c r="EE1253" s="46"/>
      <c r="EF1253" s="46"/>
      <c r="EG1253" s="46"/>
      <c r="EH1253" s="46"/>
      <c r="EI1253" s="46"/>
      <c r="EJ1253" s="46"/>
      <c r="EK1253" s="46"/>
      <c r="EL1253" s="46"/>
      <c r="EM1253" s="46"/>
      <c r="EN1253" s="46"/>
      <c r="EO1253" s="46"/>
      <c r="EP1253" s="46"/>
      <c r="EQ1253" s="46"/>
      <c r="ER1253" s="46"/>
      <c r="ES1253" s="46"/>
      <c r="ET1253" s="46"/>
      <c r="EU1253" s="46"/>
      <c r="EV1253" s="46"/>
      <c r="EW1253" s="46"/>
      <c r="EX1253" s="46"/>
      <c r="EY1253" s="46"/>
      <c r="EZ1253" s="46"/>
      <c r="FA1253" s="46"/>
      <c r="FB1253" s="46"/>
      <c r="FC1253" s="46"/>
      <c r="FD1253" s="46"/>
      <c r="FE1253" s="46"/>
      <c r="FF1253" s="46"/>
      <c r="FG1253" s="46"/>
      <c r="FH1253" s="46"/>
      <c r="FI1253" s="46"/>
      <c r="FJ1253" s="46"/>
      <c r="FK1253" s="46"/>
      <c r="FL1253" s="46"/>
      <c r="FM1253" s="46"/>
      <c r="FN1253" s="46"/>
      <c r="FO1253" s="46"/>
      <c r="FP1253" s="46"/>
      <c r="FQ1253" s="46"/>
      <c r="FR1253" s="46"/>
      <c r="FS1253" s="46"/>
      <c r="FT1253" s="46"/>
      <c r="FU1253" s="46"/>
      <c r="FV1253" s="46"/>
      <c r="FW1253" s="46"/>
      <c r="FX1253" s="46"/>
      <c r="FY1253" s="46"/>
      <c r="FZ1253" s="46"/>
      <c r="GA1253" s="46"/>
      <c r="GB1253" s="46"/>
      <c r="GC1253" s="46"/>
      <c r="GD1253" s="46"/>
      <c r="GE1253" s="46"/>
      <c r="GF1253" s="46"/>
      <c r="GG1253" s="46"/>
      <c r="GH1253" s="46"/>
      <c r="GI1253" s="46"/>
      <c r="GJ1253" s="46"/>
      <c r="GK1253" s="46"/>
      <c r="GL1253" s="46"/>
      <c r="GM1253" s="46"/>
      <c r="GN1253" s="46"/>
      <c r="GO1253" s="46"/>
      <c r="GP1253" s="46"/>
      <c r="GQ1253" s="46"/>
      <c r="GR1253" s="46"/>
      <c r="GS1253" s="46"/>
      <c r="GT1253" s="46"/>
      <c r="GU1253" s="46"/>
      <c r="GV1253" s="46"/>
      <c r="GW1253" s="46"/>
      <c r="GX1253" s="46"/>
      <c r="GY1253" s="46"/>
      <c r="GZ1253" s="46"/>
      <c r="HA1253" s="46"/>
      <c r="HB1253" s="46"/>
      <c r="HC1253" s="46"/>
      <c r="HD1253" s="46"/>
      <c r="HE1253" s="46"/>
      <c r="HF1253" s="46"/>
      <c r="HG1253" s="46"/>
      <c r="HH1253" s="46"/>
      <c r="HI1253" s="46"/>
      <c r="HJ1253" s="46"/>
      <c r="HK1253" s="46"/>
      <c r="HL1253" s="46"/>
      <c r="HM1253" s="46"/>
      <c r="HN1253" s="46"/>
      <c r="HO1253" s="46"/>
      <c r="HP1253" s="46"/>
      <c r="HQ1253" s="46"/>
      <c r="HR1253" s="46"/>
      <c r="HS1253" s="46"/>
      <c r="HT1253" s="46"/>
      <c r="HU1253" s="46"/>
      <c r="HV1253" s="46"/>
      <c r="HW1253" s="46"/>
      <c r="HX1253" s="46"/>
      <c r="HY1253" s="46"/>
      <c r="HZ1253" s="46"/>
      <c r="IA1253" s="46"/>
      <c r="IB1253" s="46"/>
      <c r="IC1253" s="46"/>
      <c r="ID1253" s="46"/>
      <c r="IE1253" s="46"/>
      <c r="IF1253" s="46"/>
      <c r="IG1253" s="46"/>
      <c r="IH1253" s="46"/>
      <c r="II1253" s="46"/>
      <c r="IJ1253" s="46"/>
      <c r="IK1253" s="46"/>
      <c r="IL1253" s="46"/>
      <c r="IM1253" s="46"/>
      <c r="IN1253" s="46"/>
      <c r="IO1253" s="46"/>
      <c r="IP1253" s="46"/>
      <c r="IQ1253" s="46"/>
      <c r="IR1253" s="46"/>
      <c r="IS1253" s="46"/>
      <c r="IT1253" s="46"/>
      <c r="IU1253" s="46"/>
      <c r="IV1253" s="46"/>
      <c r="IW1253" s="46"/>
      <c r="IX1253" s="46"/>
      <c r="IY1253" s="46"/>
      <c r="IZ1253" s="46"/>
      <c r="JA1253" s="46"/>
      <c r="JB1253" s="46"/>
      <c r="JC1253" s="46"/>
      <c r="JD1253" s="46"/>
      <c r="JE1253" s="46"/>
    </row>
    <row r="1254" spans="1:265" s="7" customFormat="1" ht="15" customHeight="1" thickBot="1" x14ac:dyDescent="0.25">
      <c r="A1254" s="790"/>
      <c r="B1254" s="73" t="s">
        <v>145</v>
      </c>
      <c r="C1254" s="113"/>
      <c r="D1254" s="884" t="s">
        <v>146</v>
      </c>
      <c r="E1254" s="905"/>
      <c r="F1254" s="437"/>
      <c r="G1254" s="438"/>
      <c r="H1254" s="414" t="s">
        <v>509</v>
      </c>
      <c r="I1254" s="414" t="s">
        <v>1027</v>
      </c>
      <c r="J1254" s="855"/>
      <c r="K1254" s="181" t="s">
        <v>1243</v>
      </c>
      <c r="L1254" s="827" t="s">
        <v>97</v>
      </c>
      <c r="M1254" s="828">
        <v>4</v>
      </c>
      <c r="N1254" s="828" t="s">
        <v>24</v>
      </c>
      <c r="O1254" s="828" t="s">
        <v>402</v>
      </c>
      <c r="P1254" s="2159">
        <f t="shared" si="107"/>
        <v>2</v>
      </c>
      <c r="Q1254" s="829">
        <v>2</v>
      </c>
      <c r="R1254" s="298"/>
      <c r="S1254" s="298"/>
      <c r="T1254" s="298"/>
      <c r="U1254" s="298"/>
      <c r="V1254" s="298"/>
      <c r="W1254" s="299"/>
      <c r="X1254" s="122"/>
      <c r="Y1254" s="122"/>
      <c r="Z1254" s="63"/>
      <c r="AA1254" s="46"/>
      <c r="AB1254" s="46"/>
      <c r="AC1254" s="46" t="str">
        <f t="shared" si="111"/>
        <v/>
      </c>
      <c r="AD1254" s="46"/>
      <c r="AE1254" s="46"/>
      <c r="AF1254" s="2111">
        <f t="shared" si="108"/>
        <v>2</v>
      </c>
      <c r="AG1254" s="2111">
        <f t="shared" si="109"/>
        <v>0</v>
      </c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  <c r="BP1254" s="46"/>
      <c r="BQ1254" s="46"/>
      <c r="BR1254" s="46"/>
      <c r="BS1254" s="46"/>
      <c r="BT1254" s="46"/>
      <c r="BU1254" s="46"/>
      <c r="BV1254" s="46"/>
      <c r="BW1254" s="46"/>
      <c r="BX1254" s="46"/>
      <c r="BY1254" s="46"/>
      <c r="BZ1254" s="46"/>
      <c r="CA1254" s="46"/>
      <c r="CB1254" s="46"/>
      <c r="CC1254" s="46"/>
      <c r="CD1254" s="46"/>
      <c r="CE1254" s="46"/>
      <c r="CF1254" s="46"/>
      <c r="CG1254" s="46"/>
      <c r="CH1254" s="46"/>
      <c r="CI1254" s="46"/>
      <c r="CJ1254" s="46"/>
      <c r="CK1254" s="46"/>
      <c r="CL1254" s="46"/>
      <c r="CM1254" s="46"/>
      <c r="CN1254" s="46"/>
      <c r="CO1254" s="46"/>
      <c r="CP1254" s="46"/>
      <c r="CQ1254" s="46"/>
      <c r="CR1254" s="46"/>
      <c r="CS1254" s="46"/>
      <c r="CT1254" s="46"/>
      <c r="CU1254" s="46"/>
      <c r="CV1254" s="46"/>
      <c r="CW1254" s="46"/>
      <c r="CX1254" s="46"/>
      <c r="CY1254" s="46"/>
      <c r="CZ1254" s="46"/>
      <c r="DA1254" s="46"/>
      <c r="DB1254" s="46"/>
      <c r="DC1254" s="46"/>
      <c r="DD1254" s="46"/>
      <c r="DE1254" s="46"/>
      <c r="DF1254" s="46"/>
      <c r="DG1254" s="46"/>
      <c r="DH1254" s="46"/>
      <c r="DI1254" s="46"/>
      <c r="DJ1254" s="46"/>
      <c r="DK1254" s="46"/>
      <c r="DL1254" s="46"/>
      <c r="DM1254" s="46"/>
      <c r="DN1254" s="46"/>
      <c r="DO1254" s="46"/>
      <c r="DP1254" s="46"/>
      <c r="DQ1254" s="46"/>
      <c r="DR1254" s="46"/>
      <c r="DS1254" s="46"/>
      <c r="DT1254" s="46"/>
      <c r="DU1254" s="46"/>
      <c r="DV1254" s="46"/>
      <c r="DW1254" s="46"/>
      <c r="DX1254" s="46"/>
      <c r="DY1254" s="46"/>
      <c r="DZ1254" s="46"/>
      <c r="EA1254" s="46"/>
      <c r="EB1254" s="46"/>
      <c r="EC1254" s="46"/>
      <c r="ED1254" s="46"/>
      <c r="EE1254" s="46"/>
      <c r="EF1254" s="46"/>
      <c r="EG1254" s="46"/>
      <c r="EH1254" s="46"/>
      <c r="EI1254" s="46"/>
      <c r="EJ1254" s="46"/>
      <c r="EK1254" s="46"/>
      <c r="EL1254" s="46"/>
      <c r="EM1254" s="46"/>
      <c r="EN1254" s="46"/>
      <c r="EO1254" s="46"/>
      <c r="EP1254" s="46"/>
      <c r="EQ1254" s="46"/>
      <c r="ER1254" s="46"/>
      <c r="ES1254" s="46"/>
      <c r="ET1254" s="46"/>
      <c r="EU1254" s="46"/>
      <c r="EV1254" s="46"/>
      <c r="EW1254" s="46"/>
      <c r="EX1254" s="46"/>
      <c r="EY1254" s="46"/>
      <c r="EZ1254" s="46"/>
      <c r="FA1254" s="46"/>
      <c r="FB1254" s="46"/>
      <c r="FC1254" s="46"/>
      <c r="FD1254" s="46"/>
      <c r="FE1254" s="46"/>
      <c r="FF1254" s="46"/>
      <c r="FG1254" s="46"/>
      <c r="FH1254" s="46"/>
      <c r="FI1254" s="46"/>
      <c r="FJ1254" s="46"/>
      <c r="FK1254" s="46"/>
      <c r="FL1254" s="46"/>
      <c r="FM1254" s="46"/>
      <c r="FN1254" s="46"/>
      <c r="FO1254" s="46"/>
      <c r="FP1254" s="46"/>
      <c r="FQ1254" s="46"/>
      <c r="FR1254" s="46"/>
      <c r="FS1254" s="46"/>
      <c r="FT1254" s="46"/>
      <c r="FU1254" s="46"/>
      <c r="FV1254" s="46"/>
      <c r="FW1254" s="46"/>
      <c r="FX1254" s="46"/>
      <c r="FY1254" s="46"/>
      <c r="FZ1254" s="46"/>
      <c r="GA1254" s="46"/>
      <c r="GB1254" s="46"/>
      <c r="GC1254" s="46"/>
      <c r="GD1254" s="46"/>
      <c r="GE1254" s="46"/>
      <c r="GF1254" s="46"/>
      <c r="GG1254" s="46"/>
      <c r="GH1254" s="46"/>
      <c r="GI1254" s="46"/>
      <c r="GJ1254" s="46"/>
      <c r="GK1254" s="46"/>
      <c r="GL1254" s="46"/>
      <c r="GM1254" s="46"/>
      <c r="GN1254" s="46"/>
      <c r="GO1254" s="46"/>
      <c r="GP1254" s="46"/>
      <c r="GQ1254" s="46"/>
      <c r="GR1254" s="46"/>
      <c r="GS1254" s="46"/>
      <c r="GT1254" s="46"/>
      <c r="GU1254" s="46"/>
      <c r="GV1254" s="46"/>
      <c r="GW1254" s="46"/>
      <c r="GX1254" s="46"/>
      <c r="GY1254" s="46"/>
      <c r="GZ1254" s="46"/>
      <c r="HA1254" s="46"/>
      <c r="HB1254" s="46"/>
      <c r="HC1254" s="46"/>
      <c r="HD1254" s="46"/>
      <c r="HE1254" s="46"/>
      <c r="HF1254" s="46"/>
      <c r="HG1254" s="46"/>
      <c r="HH1254" s="46"/>
      <c r="HI1254" s="46"/>
      <c r="HJ1254" s="46"/>
      <c r="HK1254" s="46"/>
      <c r="HL1254" s="46"/>
      <c r="HM1254" s="46"/>
      <c r="HN1254" s="46"/>
      <c r="HO1254" s="46"/>
      <c r="HP1254" s="46"/>
      <c r="HQ1254" s="46"/>
      <c r="HR1254" s="46"/>
      <c r="HS1254" s="46"/>
      <c r="HT1254" s="46"/>
      <c r="HU1254" s="46"/>
      <c r="HV1254" s="46"/>
      <c r="HW1254" s="46"/>
      <c r="HX1254" s="46"/>
      <c r="HY1254" s="46"/>
      <c r="HZ1254" s="46"/>
      <c r="IA1254" s="46"/>
      <c r="IB1254" s="46"/>
      <c r="IC1254" s="46"/>
      <c r="ID1254" s="46"/>
      <c r="IE1254" s="46"/>
      <c r="IF1254" s="46"/>
      <c r="IG1254" s="46"/>
      <c r="IH1254" s="46"/>
      <c r="II1254" s="46"/>
      <c r="IJ1254" s="46"/>
      <c r="IK1254" s="46"/>
      <c r="IL1254" s="46"/>
      <c r="IM1254" s="46"/>
      <c r="IN1254" s="46"/>
      <c r="IO1254" s="46"/>
      <c r="IP1254" s="46"/>
      <c r="IQ1254" s="46"/>
      <c r="IR1254" s="46"/>
      <c r="IS1254" s="46"/>
      <c r="IT1254" s="46"/>
      <c r="IU1254" s="46"/>
      <c r="IV1254" s="46"/>
      <c r="IW1254" s="46"/>
      <c r="IX1254" s="46"/>
      <c r="IY1254" s="46"/>
      <c r="IZ1254" s="46"/>
      <c r="JA1254" s="46"/>
      <c r="JB1254" s="46"/>
      <c r="JC1254" s="46"/>
      <c r="JD1254" s="46"/>
      <c r="JE1254" s="46"/>
    </row>
    <row r="1255" spans="1:265" s="7" customFormat="1" ht="15" customHeight="1" thickBot="1" x14ac:dyDescent="0.25">
      <c r="A1255" s="790"/>
      <c r="B1255" s="73" t="s">
        <v>145</v>
      </c>
      <c r="C1255" s="113"/>
      <c r="D1255" s="884" t="s">
        <v>146</v>
      </c>
      <c r="E1255" s="905"/>
      <c r="F1255" s="437"/>
      <c r="G1255" s="438"/>
      <c r="H1255" s="818" t="s">
        <v>509</v>
      </c>
      <c r="I1255" s="818" t="s">
        <v>1027</v>
      </c>
      <c r="J1255" s="792"/>
      <c r="K1255" s="800" t="s">
        <v>1243</v>
      </c>
      <c r="L1255" s="830" t="s">
        <v>97</v>
      </c>
      <c r="M1255" s="828">
        <v>3</v>
      </c>
      <c r="N1255" s="828" t="s">
        <v>24</v>
      </c>
      <c r="O1255" s="828" t="s">
        <v>402</v>
      </c>
      <c r="P1255" s="2159">
        <f t="shared" si="107"/>
        <v>3</v>
      </c>
      <c r="Q1255" s="829">
        <v>3</v>
      </c>
      <c r="R1255" s="298"/>
      <c r="S1255" s="298"/>
      <c r="T1255" s="298"/>
      <c r="U1255" s="298"/>
      <c r="V1255" s="298"/>
      <c r="W1255" s="299"/>
      <c r="X1255" s="122"/>
      <c r="Y1255" s="122"/>
      <c r="Z1255" s="63"/>
      <c r="AA1255" s="46"/>
      <c r="AB1255" s="46"/>
      <c r="AC1255" s="46" t="str">
        <f t="shared" si="111"/>
        <v/>
      </c>
      <c r="AD1255" s="46"/>
      <c r="AE1255" s="46"/>
      <c r="AF1255" s="2111">
        <f t="shared" si="108"/>
        <v>3</v>
      </c>
      <c r="AG1255" s="2111">
        <f t="shared" si="109"/>
        <v>0</v>
      </c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  <c r="BP1255" s="46"/>
      <c r="BQ1255" s="46"/>
      <c r="BR1255" s="46"/>
      <c r="BS1255" s="46"/>
      <c r="BT1255" s="46"/>
      <c r="BU1255" s="46"/>
      <c r="BV1255" s="46"/>
      <c r="BW1255" s="46"/>
      <c r="BX1255" s="46"/>
      <c r="BY1255" s="46"/>
      <c r="BZ1255" s="46"/>
      <c r="CA1255" s="46"/>
      <c r="CB1255" s="46"/>
      <c r="CC1255" s="46"/>
      <c r="CD1255" s="46"/>
      <c r="CE1255" s="46"/>
      <c r="CF1255" s="46"/>
      <c r="CG1255" s="46"/>
      <c r="CH1255" s="46"/>
      <c r="CI1255" s="46"/>
      <c r="CJ1255" s="46"/>
      <c r="CK1255" s="46"/>
      <c r="CL1255" s="46"/>
      <c r="CM1255" s="46"/>
      <c r="CN1255" s="46"/>
      <c r="CO1255" s="46"/>
      <c r="CP1255" s="46"/>
      <c r="CQ1255" s="46"/>
      <c r="CR1255" s="46"/>
      <c r="CS1255" s="46"/>
      <c r="CT1255" s="46"/>
      <c r="CU1255" s="46"/>
      <c r="CV1255" s="46"/>
      <c r="CW1255" s="46"/>
      <c r="CX1255" s="46"/>
      <c r="CY1255" s="46"/>
      <c r="CZ1255" s="46"/>
      <c r="DA1255" s="46"/>
      <c r="DB1255" s="46"/>
      <c r="DC1255" s="46"/>
      <c r="DD1255" s="46"/>
      <c r="DE1255" s="46"/>
      <c r="DF1255" s="46"/>
      <c r="DG1255" s="46"/>
      <c r="DH1255" s="46"/>
      <c r="DI1255" s="46"/>
      <c r="DJ1255" s="46"/>
      <c r="DK1255" s="46"/>
      <c r="DL1255" s="46"/>
      <c r="DM1255" s="46"/>
      <c r="DN1255" s="46"/>
      <c r="DO1255" s="46"/>
      <c r="DP1255" s="46"/>
      <c r="DQ1255" s="46"/>
      <c r="DR1255" s="46"/>
      <c r="DS1255" s="46"/>
      <c r="DT1255" s="46"/>
      <c r="DU1255" s="46"/>
      <c r="DV1255" s="46"/>
      <c r="DW1255" s="46"/>
      <c r="DX1255" s="46"/>
      <c r="DY1255" s="46"/>
      <c r="DZ1255" s="46"/>
      <c r="EA1255" s="46"/>
      <c r="EB1255" s="46"/>
      <c r="EC1255" s="46"/>
      <c r="ED1255" s="46"/>
      <c r="EE1255" s="46"/>
      <c r="EF1255" s="46"/>
      <c r="EG1255" s="46"/>
      <c r="EH1255" s="46"/>
      <c r="EI1255" s="46"/>
      <c r="EJ1255" s="46"/>
      <c r="EK1255" s="46"/>
      <c r="EL1255" s="46"/>
      <c r="EM1255" s="46"/>
      <c r="EN1255" s="46"/>
      <c r="EO1255" s="46"/>
      <c r="EP1255" s="46"/>
      <c r="EQ1255" s="46"/>
      <c r="ER1255" s="46"/>
      <c r="ES1255" s="46"/>
      <c r="ET1255" s="46"/>
      <c r="EU1255" s="46"/>
      <c r="EV1255" s="46"/>
      <c r="EW1255" s="46"/>
      <c r="EX1255" s="46"/>
      <c r="EY1255" s="46"/>
      <c r="EZ1255" s="46"/>
      <c r="FA1255" s="46"/>
      <c r="FB1255" s="46"/>
      <c r="FC1255" s="46"/>
      <c r="FD1255" s="46"/>
      <c r="FE1255" s="46"/>
      <c r="FF1255" s="46"/>
      <c r="FG1255" s="46"/>
      <c r="FH1255" s="46"/>
      <c r="FI1255" s="46"/>
      <c r="FJ1255" s="46"/>
      <c r="FK1255" s="46"/>
      <c r="FL1255" s="46"/>
      <c r="FM1255" s="46"/>
      <c r="FN1255" s="46"/>
      <c r="FO1255" s="46"/>
      <c r="FP1255" s="46"/>
      <c r="FQ1255" s="46"/>
      <c r="FR1255" s="46"/>
      <c r="FS1255" s="46"/>
      <c r="FT1255" s="46"/>
      <c r="FU1255" s="46"/>
      <c r="FV1255" s="46"/>
      <c r="FW1255" s="46"/>
      <c r="FX1255" s="46"/>
      <c r="FY1255" s="46"/>
      <c r="FZ1255" s="46"/>
      <c r="GA1255" s="46"/>
      <c r="GB1255" s="46"/>
      <c r="GC1255" s="46"/>
      <c r="GD1255" s="46"/>
      <c r="GE1255" s="46"/>
      <c r="GF1255" s="46"/>
      <c r="GG1255" s="46"/>
      <c r="GH1255" s="46"/>
      <c r="GI1255" s="46"/>
      <c r="GJ1255" s="46"/>
      <c r="GK1255" s="46"/>
      <c r="GL1255" s="46"/>
      <c r="GM1255" s="46"/>
      <c r="GN1255" s="46"/>
      <c r="GO1255" s="46"/>
      <c r="GP1255" s="46"/>
      <c r="GQ1255" s="46"/>
      <c r="GR1255" s="46"/>
      <c r="GS1255" s="46"/>
      <c r="GT1255" s="46"/>
      <c r="GU1255" s="46"/>
      <c r="GV1255" s="46"/>
      <c r="GW1255" s="46"/>
      <c r="GX1255" s="46"/>
      <c r="GY1255" s="46"/>
      <c r="GZ1255" s="46"/>
      <c r="HA1255" s="46"/>
      <c r="HB1255" s="46"/>
      <c r="HC1255" s="46"/>
      <c r="HD1255" s="46"/>
      <c r="HE1255" s="46"/>
      <c r="HF1255" s="46"/>
      <c r="HG1255" s="46"/>
      <c r="HH1255" s="46"/>
      <c r="HI1255" s="46"/>
      <c r="HJ1255" s="46"/>
      <c r="HK1255" s="46"/>
      <c r="HL1255" s="46"/>
      <c r="HM1255" s="46"/>
      <c r="HN1255" s="46"/>
      <c r="HO1255" s="46"/>
      <c r="HP1255" s="46"/>
      <c r="HQ1255" s="46"/>
      <c r="HR1255" s="46"/>
      <c r="HS1255" s="46"/>
      <c r="HT1255" s="46"/>
      <c r="HU1255" s="46"/>
      <c r="HV1255" s="46"/>
      <c r="HW1255" s="46"/>
      <c r="HX1255" s="46"/>
      <c r="HY1255" s="46"/>
      <c r="HZ1255" s="46"/>
      <c r="IA1255" s="46"/>
      <c r="IB1255" s="46"/>
      <c r="IC1255" s="46"/>
      <c r="ID1255" s="46"/>
      <c r="IE1255" s="46"/>
      <c r="IF1255" s="46"/>
      <c r="IG1255" s="46"/>
      <c r="IH1255" s="46"/>
      <c r="II1255" s="46"/>
      <c r="IJ1255" s="46"/>
      <c r="IK1255" s="46"/>
      <c r="IL1255" s="46"/>
      <c r="IM1255" s="46"/>
      <c r="IN1255" s="46"/>
      <c r="IO1255" s="46"/>
      <c r="IP1255" s="46"/>
      <c r="IQ1255" s="46"/>
      <c r="IR1255" s="46"/>
      <c r="IS1255" s="46"/>
      <c r="IT1255" s="46"/>
      <c r="IU1255" s="46"/>
      <c r="IV1255" s="46"/>
      <c r="IW1255" s="46"/>
      <c r="IX1255" s="46"/>
      <c r="IY1255" s="46"/>
      <c r="IZ1255" s="46"/>
      <c r="JA1255" s="46"/>
      <c r="JB1255" s="46"/>
      <c r="JC1255" s="46"/>
      <c r="JD1255" s="46"/>
      <c r="JE1255" s="46"/>
    </row>
    <row r="1256" spans="1:265" s="788" customFormat="1" ht="15" customHeight="1" thickBot="1" x14ac:dyDescent="0.25">
      <c r="A1256" s="790"/>
      <c r="B1256" s="73" t="s">
        <v>145</v>
      </c>
      <c r="C1256" s="113"/>
      <c r="D1256" s="884" t="s">
        <v>146</v>
      </c>
      <c r="E1256" s="905"/>
      <c r="F1256" s="437"/>
      <c r="G1256" s="438"/>
      <c r="H1256" s="579" t="s">
        <v>539</v>
      </c>
      <c r="I1256" s="589" t="s">
        <v>1017</v>
      </c>
      <c r="J1256" s="589"/>
      <c r="K1256" s="641" t="s">
        <v>1413</v>
      </c>
      <c r="L1256" s="589" t="s">
        <v>97</v>
      </c>
      <c r="M1256" s="590">
        <v>4</v>
      </c>
      <c r="N1256" s="590" t="s">
        <v>1564</v>
      </c>
      <c r="O1256" s="590" t="s">
        <v>402</v>
      </c>
      <c r="P1256" s="2159">
        <f t="shared" si="107"/>
        <v>2</v>
      </c>
      <c r="Q1256" s="591">
        <v>2</v>
      </c>
      <c r="R1256" s="298"/>
      <c r="S1256" s="298"/>
      <c r="T1256" s="298"/>
      <c r="U1256" s="298"/>
      <c r="V1256" s="298"/>
      <c r="W1256" s="299"/>
      <c r="X1256" s="122"/>
      <c r="Y1256" s="122"/>
      <c r="Z1256" s="63"/>
      <c r="AA1256" s="789"/>
      <c r="AB1256" s="789"/>
      <c r="AC1256" s="789" t="str">
        <f t="shared" si="111"/>
        <v/>
      </c>
      <c r="AD1256" s="789"/>
      <c r="AE1256" s="789"/>
      <c r="AF1256" s="2111">
        <f t="shared" si="108"/>
        <v>2</v>
      </c>
      <c r="AG1256" s="2111">
        <f t="shared" si="109"/>
        <v>0</v>
      </c>
      <c r="AH1256" s="789"/>
      <c r="AI1256" s="789"/>
      <c r="AJ1256" s="789"/>
      <c r="AK1256" s="789"/>
      <c r="AL1256" s="789"/>
      <c r="AM1256" s="789"/>
      <c r="AN1256" s="789"/>
      <c r="AO1256" s="789"/>
      <c r="AP1256" s="789"/>
      <c r="AQ1256" s="789"/>
      <c r="AR1256" s="789"/>
      <c r="AS1256" s="789"/>
      <c r="AT1256" s="789"/>
      <c r="AU1256" s="789"/>
      <c r="AV1256" s="789"/>
      <c r="AW1256" s="789"/>
      <c r="AX1256" s="789"/>
      <c r="AY1256" s="789"/>
      <c r="AZ1256" s="789"/>
      <c r="BA1256" s="789"/>
      <c r="BB1256" s="789"/>
      <c r="BC1256" s="789"/>
      <c r="BD1256" s="789"/>
      <c r="BE1256" s="789"/>
      <c r="BF1256" s="789"/>
      <c r="BG1256" s="789"/>
      <c r="BH1256" s="789"/>
      <c r="BI1256" s="789"/>
      <c r="BJ1256" s="789"/>
      <c r="BK1256" s="789"/>
      <c r="BL1256" s="789"/>
      <c r="BM1256" s="789"/>
      <c r="BN1256" s="789"/>
      <c r="BO1256" s="789"/>
      <c r="BP1256" s="789"/>
      <c r="BQ1256" s="789"/>
      <c r="BR1256" s="789"/>
      <c r="BS1256" s="789"/>
      <c r="BT1256" s="789"/>
      <c r="BU1256" s="789"/>
      <c r="BV1256" s="789"/>
      <c r="BW1256" s="789"/>
      <c r="BX1256" s="789"/>
      <c r="BY1256" s="789"/>
      <c r="BZ1256" s="789"/>
      <c r="CA1256" s="789"/>
      <c r="CB1256" s="789"/>
      <c r="CC1256" s="789"/>
      <c r="CD1256" s="789"/>
      <c r="CE1256" s="789"/>
      <c r="CF1256" s="789"/>
      <c r="CG1256" s="789"/>
      <c r="CH1256" s="789"/>
      <c r="CI1256" s="789"/>
      <c r="CJ1256" s="789"/>
      <c r="CK1256" s="789"/>
      <c r="CL1256" s="789"/>
      <c r="CM1256" s="789"/>
      <c r="CN1256" s="789"/>
      <c r="CO1256" s="789"/>
      <c r="CP1256" s="789"/>
      <c r="CQ1256" s="789"/>
      <c r="CR1256" s="789"/>
      <c r="CS1256" s="789"/>
      <c r="CT1256" s="789"/>
      <c r="CU1256" s="789"/>
      <c r="CV1256" s="789"/>
      <c r="CW1256" s="789"/>
      <c r="CX1256" s="789"/>
      <c r="CY1256" s="789"/>
      <c r="CZ1256" s="789"/>
      <c r="DA1256" s="789"/>
      <c r="DB1256" s="789"/>
      <c r="DC1256" s="789"/>
      <c r="DD1256" s="789"/>
      <c r="DE1256" s="789"/>
      <c r="DF1256" s="789"/>
      <c r="DG1256" s="789"/>
      <c r="DH1256" s="789"/>
      <c r="DI1256" s="789"/>
      <c r="DJ1256" s="789"/>
      <c r="DK1256" s="789"/>
      <c r="DL1256" s="789"/>
      <c r="DM1256" s="789"/>
      <c r="DN1256" s="789"/>
      <c r="DO1256" s="789"/>
      <c r="DP1256" s="789"/>
      <c r="DQ1256" s="789"/>
      <c r="DR1256" s="789"/>
      <c r="DS1256" s="789"/>
      <c r="DT1256" s="789"/>
      <c r="DU1256" s="789"/>
      <c r="DV1256" s="789"/>
      <c r="DW1256" s="789"/>
      <c r="DX1256" s="789"/>
      <c r="DY1256" s="789"/>
      <c r="DZ1256" s="789"/>
      <c r="EA1256" s="789"/>
      <c r="EB1256" s="789"/>
      <c r="EC1256" s="789"/>
      <c r="ED1256" s="789"/>
      <c r="EE1256" s="789"/>
      <c r="EF1256" s="789"/>
      <c r="EG1256" s="789"/>
      <c r="EH1256" s="789"/>
      <c r="EI1256" s="789"/>
      <c r="EJ1256" s="789"/>
      <c r="EK1256" s="789"/>
      <c r="EL1256" s="789"/>
      <c r="EM1256" s="789"/>
      <c r="EN1256" s="789"/>
      <c r="EO1256" s="789"/>
      <c r="EP1256" s="789"/>
      <c r="EQ1256" s="789"/>
      <c r="ER1256" s="789"/>
      <c r="ES1256" s="789"/>
      <c r="ET1256" s="789"/>
      <c r="EU1256" s="789"/>
      <c r="EV1256" s="789"/>
      <c r="EW1256" s="789"/>
      <c r="EX1256" s="789"/>
      <c r="EY1256" s="789"/>
      <c r="EZ1256" s="789"/>
      <c r="FA1256" s="789"/>
      <c r="FB1256" s="789"/>
      <c r="FC1256" s="789"/>
      <c r="FD1256" s="789"/>
      <c r="FE1256" s="789"/>
      <c r="FF1256" s="789"/>
      <c r="FG1256" s="789"/>
      <c r="FH1256" s="789"/>
      <c r="FI1256" s="789"/>
      <c r="FJ1256" s="789"/>
      <c r="FK1256" s="789"/>
      <c r="FL1256" s="789"/>
      <c r="FM1256" s="789"/>
      <c r="FN1256" s="789"/>
      <c r="FO1256" s="789"/>
      <c r="FP1256" s="789"/>
      <c r="FQ1256" s="789"/>
      <c r="FR1256" s="789"/>
      <c r="FS1256" s="789"/>
      <c r="FT1256" s="789"/>
      <c r="FU1256" s="789"/>
      <c r="FV1256" s="789"/>
      <c r="FW1256" s="789"/>
      <c r="FX1256" s="789"/>
      <c r="FY1256" s="789"/>
      <c r="FZ1256" s="789"/>
      <c r="GA1256" s="789"/>
      <c r="GB1256" s="789"/>
      <c r="GC1256" s="789"/>
      <c r="GD1256" s="789"/>
      <c r="GE1256" s="789"/>
      <c r="GF1256" s="789"/>
      <c r="GG1256" s="789"/>
      <c r="GH1256" s="789"/>
      <c r="GI1256" s="789"/>
      <c r="GJ1256" s="789"/>
      <c r="GK1256" s="789"/>
      <c r="GL1256" s="789"/>
      <c r="GM1256" s="789"/>
      <c r="GN1256" s="789"/>
      <c r="GO1256" s="789"/>
      <c r="GP1256" s="789"/>
      <c r="GQ1256" s="789"/>
      <c r="GR1256" s="789"/>
      <c r="GS1256" s="789"/>
      <c r="GT1256" s="789"/>
      <c r="GU1256" s="789"/>
      <c r="GV1256" s="789"/>
      <c r="GW1256" s="789"/>
      <c r="GX1256" s="789"/>
      <c r="GY1256" s="789"/>
      <c r="GZ1256" s="789"/>
      <c r="HA1256" s="789"/>
      <c r="HB1256" s="789"/>
      <c r="HC1256" s="789"/>
      <c r="HD1256" s="789"/>
      <c r="HE1256" s="789"/>
      <c r="HF1256" s="789"/>
      <c r="HG1256" s="789"/>
      <c r="HH1256" s="789"/>
      <c r="HI1256" s="789"/>
      <c r="HJ1256" s="789"/>
      <c r="HK1256" s="789"/>
      <c r="HL1256" s="789"/>
      <c r="HM1256" s="789"/>
      <c r="HN1256" s="789"/>
      <c r="HO1256" s="789"/>
      <c r="HP1256" s="789"/>
      <c r="HQ1256" s="789"/>
      <c r="HR1256" s="789"/>
      <c r="HS1256" s="789"/>
      <c r="HT1256" s="789"/>
      <c r="HU1256" s="789"/>
      <c r="HV1256" s="789"/>
      <c r="HW1256" s="789"/>
      <c r="HX1256" s="789"/>
      <c r="HY1256" s="789"/>
      <c r="HZ1256" s="789"/>
      <c r="IA1256" s="789"/>
      <c r="IB1256" s="789"/>
      <c r="IC1256" s="789"/>
      <c r="ID1256" s="789"/>
      <c r="IE1256" s="789"/>
      <c r="IF1256" s="789"/>
      <c r="IG1256" s="789"/>
      <c r="IH1256" s="789"/>
      <c r="II1256" s="789"/>
      <c r="IJ1256" s="789"/>
      <c r="IK1256" s="789"/>
      <c r="IL1256" s="789"/>
      <c r="IM1256" s="789"/>
      <c r="IN1256" s="789"/>
      <c r="IO1256" s="789"/>
      <c r="IP1256" s="789"/>
      <c r="IQ1256" s="789"/>
      <c r="IR1256" s="789"/>
      <c r="IS1256" s="789"/>
      <c r="IT1256" s="789"/>
      <c r="IU1256" s="789"/>
      <c r="IV1256" s="789"/>
      <c r="IW1256" s="789"/>
      <c r="IX1256" s="789"/>
      <c r="IY1256" s="789"/>
      <c r="IZ1256" s="789"/>
      <c r="JA1256" s="789"/>
      <c r="JB1256" s="789"/>
      <c r="JC1256" s="789"/>
      <c r="JD1256" s="789"/>
      <c r="JE1256" s="789"/>
    </row>
    <row r="1257" spans="1:265" s="7" customFormat="1" ht="15" customHeight="1" thickBot="1" x14ac:dyDescent="0.25">
      <c r="A1257" s="790"/>
      <c r="B1257" s="73" t="s">
        <v>145</v>
      </c>
      <c r="C1257" s="113"/>
      <c r="D1257" s="884" t="s">
        <v>146</v>
      </c>
      <c r="E1257" s="905"/>
      <c r="F1257" s="437"/>
      <c r="G1257" s="438"/>
      <c r="H1257" s="579" t="s">
        <v>539</v>
      </c>
      <c r="I1257" s="580" t="s">
        <v>1017</v>
      </c>
      <c r="J1257" s="580"/>
      <c r="K1257" s="642" t="s">
        <v>1413</v>
      </c>
      <c r="L1257" s="580" t="s">
        <v>97</v>
      </c>
      <c r="M1257" s="581">
        <v>4</v>
      </c>
      <c r="N1257" s="581" t="s">
        <v>1565</v>
      </c>
      <c r="O1257" s="582" t="s">
        <v>402</v>
      </c>
      <c r="P1257" s="2159">
        <f t="shared" si="107"/>
        <v>2</v>
      </c>
      <c r="Q1257" s="583">
        <v>2</v>
      </c>
      <c r="R1257" s="298"/>
      <c r="S1257" s="298"/>
      <c r="T1257" s="298"/>
      <c r="U1257" s="298"/>
      <c r="V1257" s="298"/>
      <c r="W1257" s="299"/>
      <c r="X1257" s="122"/>
      <c r="Y1257" s="122"/>
      <c r="Z1257" s="63"/>
      <c r="AA1257" s="46"/>
      <c r="AB1257" s="46"/>
      <c r="AC1257" s="46" t="str">
        <f t="shared" si="111"/>
        <v/>
      </c>
      <c r="AD1257" s="46"/>
      <c r="AE1257" s="46"/>
      <c r="AF1257" s="2111">
        <f t="shared" si="108"/>
        <v>2</v>
      </c>
      <c r="AG1257" s="2111">
        <f t="shared" si="109"/>
        <v>0</v>
      </c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  <c r="BP1257" s="46"/>
      <c r="BQ1257" s="46"/>
      <c r="BR1257" s="46"/>
      <c r="BS1257" s="46"/>
      <c r="BT1257" s="46"/>
      <c r="BU1257" s="46"/>
      <c r="BV1257" s="46"/>
      <c r="BW1257" s="46"/>
      <c r="BX1257" s="46"/>
      <c r="BY1257" s="46"/>
      <c r="BZ1257" s="46"/>
      <c r="CA1257" s="46"/>
      <c r="CB1257" s="46"/>
      <c r="CC1257" s="46"/>
      <c r="CD1257" s="46"/>
      <c r="CE1257" s="46"/>
      <c r="CF1257" s="46"/>
      <c r="CG1257" s="46"/>
      <c r="CH1257" s="46"/>
      <c r="CI1257" s="46"/>
      <c r="CJ1257" s="46"/>
      <c r="CK1257" s="46"/>
      <c r="CL1257" s="46"/>
      <c r="CM1257" s="46"/>
      <c r="CN1257" s="46"/>
      <c r="CO1257" s="46"/>
      <c r="CP1257" s="46"/>
      <c r="CQ1257" s="46"/>
      <c r="CR1257" s="46"/>
      <c r="CS1257" s="46"/>
      <c r="CT1257" s="46"/>
      <c r="CU1257" s="46"/>
      <c r="CV1257" s="46"/>
      <c r="CW1257" s="46"/>
      <c r="CX1257" s="46"/>
      <c r="CY1257" s="46"/>
      <c r="CZ1257" s="46"/>
      <c r="DA1257" s="46"/>
      <c r="DB1257" s="46"/>
      <c r="DC1257" s="46"/>
      <c r="DD1257" s="46"/>
      <c r="DE1257" s="46"/>
      <c r="DF1257" s="46"/>
      <c r="DG1257" s="46"/>
      <c r="DH1257" s="46"/>
      <c r="DI1257" s="46"/>
      <c r="DJ1257" s="46"/>
      <c r="DK1257" s="46"/>
      <c r="DL1257" s="46"/>
      <c r="DM1257" s="46"/>
      <c r="DN1257" s="46"/>
      <c r="DO1257" s="46"/>
      <c r="DP1257" s="46"/>
      <c r="DQ1257" s="46"/>
      <c r="DR1257" s="46"/>
      <c r="DS1257" s="46"/>
      <c r="DT1257" s="46"/>
      <c r="DU1257" s="46"/>
      <c r="DV1257" s="46"/>
      <c r="DW1257" s="46"/>
      <c r="DX1257" s="46"/>
      <c r="DY1257" s="46"/>
      <c r="DZ1257" s="46"/>
      <c r="EA1257" s="46"/>
      <c r="EB1257" s="46"/>
      <c r="EC1257" s="46"/>
      <c r="ED1257" s="46"/>
      <c r="EE1257" s="46"/>
      <c r="EF1257" s="46"/>
      <c r="EG1257" s="46"/>
      <c r="EH1257" s="46"/>
      <c r="EI1257" s="46"/>
      <c r="EJ1257" s="46"/>
      <c r="EK1257" s="46"/>
      <c r="EL1257" s="46"/>
      <c r="EM1257" s="46"/>
      <c r="EN1257" s="46"/>
      <c r="EO1257" s="46"/>
      <c r="EP1257" s="46"/>
      <c r="EQ1257" s="46"/>
      <c r="ER1257" s="46"/>
      <c r="ES1257" s="46"/>
      <c r="ET1257" s="46"/>
      <c r="EU1257" s="46"/>
      <c r="EV1257" s="46"/>
      <c r="EW1257" s="46"/>
      <c r="EX1257" s="46"/>
      <c r="EY1257" s="46"/>
      <c r="EZ1257" s="46"/>
      <c r="FA1257" s="46"/>
      <c r="FB1257" s="46"/>
      <c r="FC1257" s="46"/>
      <c r="FD1257" s="46"/>
      <c r="FE1257" s="46"/>
      <c r="FF1257" s="46"/>
      <c r="FG1257" s="46"/>
      <c r="FH1257" s="46"/>
      <c r="FI1257" s="46"/>
      <c r="FJ1257" s="46"/>
      <c r="FK1257" s="46"/>
      <c r="FL1257" s="46"/>
      <c r="FM1257" s="46"/>
      <c r="FN1257" s="46"/>
      <c r="FO1257" s="46"/>
      <c r="FP1257" s="46"/>
      <c r="FQ1257" s="46"/>
      <c r="FR1257" s="46"/>
      <c r="FS1257" s="46"/>
      <c r="FT1257" s="46"/>
      <c r="FU1257" s="46"/>
      <c r="FV1257" s="46"/>
      <c r="FW1257" s="46"/>
      <c r="FX1257" s="46"/>
      <c r="FY1257" s="46"/>
      <c r="FZ1257" s="46"/>
      <c r="GA1257" s="46"/>
      <c r="GB1257" s="46"/>
      <c r="GC1257" s="46"/>
      <c r="GD1257" s="46"/>
      <c r="GE1257" s="46"/>
      <c r="GF1257" s="46"/>
      <c r="GG1257" s="46"/>
      <c r="GH1257" s="46"/>
      <c r="GI1257" s="46"/>
      <c r="GJ1257" s="46"/>
      <c r="GK1257" s="46"/>
      <c r="GL1257" s="46"/>
      <c r="GM1257" s="46"/>
      <c r="GN1257" s="46"/>
      <c r="GO1257" s="46"/>
      <c r="GP1257" s="46"/>
      <c r="GQ1257" s="46"/>
      <c r="GR1257" s="46"/>
      <c r="GS1257" s="46"/>
      <c r="GT1257" s="46"/>
      <c r="GU1257" s="46"/>
      <c r="GV1257" s="46"/>
      <c r="GW1257" s="46"/>
      <c r="GX1257" s="46"/>
      <c r="GY1257" s="46"/>
      <c r="GZ1257" s="46"/>
      <c r="HA1257" s="46"/>
      <c r="HB1257" s="46"/>
      <c r="HC1257" s="46"/>
      <c r="HD1257" s="46"/>
      <c r="HE1257" s="46"/>
      <c r="HF1257" s="46"/>
      <c r="HG1257" s="46"/>
      <c r="HH1257" s="46"/>
      <c r="HI1257" s="46"/>
      <c r="HJ1257" s="46"/>
      <c r="HK1257" s="46"/>
      <c r="HL1257" s="46"/>
      <c r="HM1257" s="46"/>
      <c r="HN1257" s="46"/>
      <c r="HO1257" s="46"/>
      <c r="HP1257" s="46"/>
      <c r="HQ1257" s="46"/>
      <c r="HR1257" s="46"/>
      <c r="HS1257" s="46"/>
      <c r="HT1257" s="46"/>
      <c r="HU1257" s="46"/>
      <c r="HV1257" s="46"/>
      <c r="HW1257" s="46"/>
      <c r="HX1257" s="46"/>
      <c r="HY1257" s="46"/>
      <c r="HZ1257" s="46"/>
      <c r="IA1257" s="46"/>
      <c r="IB1257" s="46"/>
      <c r="IC1257" s="46"/>
      <c r="ID1257" s="46"/>
      <c r="IE1257" s="46"/>
      <c r="IF1257" s="46"/>
      <c r="IG1257" s="46"/>
      <c r="IH1257" s="46"/>
      <c r="II1257" s="46"/>
      <c r="IJ1257" s="46"/>
      <c r="IK1257" s="46"/>
      <c r="IL1257" s="46"/>
      <c r="IM1257" s="46"/>
      <c r="IN1257" s="46"/>
      <c r="IO1257" s="46"/>
      <c r="IP1257" s="46"/>
      <c r="IQ1257" s="46"/>
      <c r="IR1257" s="46"/>
      <c r="IS1257" s="46"/>
      <c r="IT1257" s="46"/>
      <c r="IU1257" s="46"/>
      <c r="IV1257" s="46"/>
      <c r="IW1257" s="46"/>
      <c r="IX1257" s="46"/>
      <c r="IY1257" s="46"/>
      <c r="IZ1257" s="46"/>
      <c r="JA1257" s="46"/>
      <c r="JB1257" s="46"/>
      <c r="JC1257" s="46"/>
      <c r="JD1257" s="46"/>
      <c r="JE1257" s="46"/>
    </row>
    <row r="1258" spans="1:265" s="7" customFormat="1" ht="15" customHeight="1" thickBot="1" x14ac:dyDescent="0.25">
      <c r="A1258" s="790"/>
      <c r="B1258" s="73" t="s">
        <v>145</v>
      </c>
      <c r="C1258" s="113"/>
      <c r="D1258" s="884" t="s">
        <v>146</v>
      </c>
      <c r="E1258" s="905"/>
      <c r="F1258" s="437"/>
      <c r="G1258" s="438"/>
      <c r="H1258" s="579" t="s">
        <v>539</v>
      </c>
      <c r="I1258" s="589" t="s">
        <v>1017</v>
      </c>
      <c r="J1258" s="589"/>
      <c r="K1258" s="641" t="s">
        <v>1413</v>
      </c>
      <c r="L1258" s="589" t="s">
        <v>97</v>
      </c>
      <c r="M1258" s="590">
        <v>4</v>
      </c>
      <c r="N1258" s="590" t="s">
        <v>1566</v>
      </c>
      <c r="O1258" s="590" t="s">
        <v>402</v>
      </c>
      <c r="P1258" s="2159">
        <f t="shared" si="107"/>
        <v>2</v>
      </c>
      <c r="Q1258" s="591">
        <v>2</v>
      </c>
      <c r="R1258" s="298"/>
      <c r="S1258" s="298"/>
      <c r="T1258" s="298"/>
      <c r="U1258" s="298"/>
      <c r="V1258" s="298"/>
      <c r="W1258" s="299"/>
      <c r="X1258" s="122"/>
      <c r="Y1258" s="122"/>
      <c r="Z1258" s="63"/>
      <c r="AA1258" s="46"/>
      <c r="AB1258" s="46"/>
      <c r="AC1258" s="46" t="str">
        <f t="shared" si="111"/>
        <v/>
      </c>
      <c r="AD1258" s="46"/>
      <c r="AE1258" s="46"/>
      <c r="AF1258" s="2111">
        <f t="shared" si="108"/>
        <v>2</v>
      </c>
      <c r="AG1258" s="2111">
        <f t="shared" si="109"/>
        <v>0</v>
      </c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  <c r="BP1258" s="46"/>
      <c r="BQ1258" s="46"/>
      <c r="BR1258" s="46"/>
      <c r="BS1258" s="46"/>
      <c r="BT1258" s="46"/>
      <c r="BU1258" s="46"/>
      <c r="BV1258" s="46"/>
      <c r="BW1258" s="46"/>
      <c r="BX1258" s="46"/>
      <c r="BY1258" s="46"/>
      <c r="BZ1258" s="46"/>
      <c r="CA1258" s="46"/>
      <c r="CB1258" s="46"/>
      <c r="CC1258" s="46"/>
      <c r="CD1258" s="46"/>
      <c r="CE1258" s="46"/>
      <c r="CF1258" s="46"/>
      <c r="CG1258" s="46"/>
      <c r="CH1258" s="46"/>
      <c r="CI1258" s="46"/>
      <c r="CJ1258" s="46"/>
      <c r="CK1258" s="46"/>
      <c r="CL1258" s="46"/>
      <c r="CM1258" s="46"/>
      <c r="CN1258" s="46"/>
      <c r="CO1258" s="46"/>
      <c r="CP1258" s="46"/>
      <c r="CQ1258" s="46"/>
      <c r="CR1258" s="46"/>
      <c r="CS1258" s="46"/>
      <c r="CT1258" s="46"/>
      <c r="CU1258" s="46"/>
      <c r="CV1258" s="46"/>
      <c r="CW1258" s="46"/>
      <c r="CX1258" s="46"/>
      <c r="CY1258" s="46"/>
      <c r="CZ1258" s="46"/>
      <c r="DA1258" s="46"/>
      <c r="DB1258" s="46"/>
      <c r="DC1258" s="46"/>
      <c r="DD1258" s="46"/>
      <c r="DE1258" s="46"/>
      <c r="DF1258" s="46"/>
      <c r="DG1258" s="46"/>
      <c r="DH1258" s="46"/>
      <c r="DI1258" s="46"/>
      <c r="DJ1258" s="46"/>
      <c r="DK1258" s="46"/>
      <c r="DL1258" s="46"/>
      <c r="DM1258" s="46"/>
      <c r="DN1258" s="46"/>
      <c r="DO1258" s="46"/>
      <c r="DP1258" s="46"/>
      <c r="DQ1258" s="46"/>
      <c r="DR1258" s="46"/>
      <c r="DS1258" s="46"/>
      <c r="DT1258" s="46"/>
      <c r="DU1258" s="46"/>
      <c r="DV1258" s="46"/>
      <c r="DW1258" s="46"/>
      <c r="DX1258" s="46"/>
      <c r="DY1258" s="46"/>
      <c r="DZ1258" s="46"/>
      <c r="EA1258" s="46"/>
      <c r="EB1258" s="46"/>
      <c r="EC1258" s="46"/>
      <c r="ED1258" s="46"/>
      <c r="EE1258" s="46"/>
      <c r="EF1258" s="46"/>
      <c r="EG1258" s="46"/>
      <c r="EH1258" s="46"/>
      <c r="EI1258" s="46"/>
      <c r="EJ1258" s="46"/>
      <c r="EK1258" s="46"/>
      <c r="EL1258" s="46"/>
      <c r="EM1258" s="46"/>
      <c r="EN1258" s="46"/>
      <c r="EO1258" s="46"/>
      <c r="EP1258" s="46"/>
      <c r="EQ1258" s="46"/>
      <c r="ER1258" s="46"/>
      <c r="ES1258" s="46"/>
      <c r="ET1258" s="46"/>
      <c r="EU1258" s="46"/>
      <c r="EV1258" s="46"/>
      <c r="EW1258" s="46"/>
      <c r="EX1258" s="46"/>
      <c r="EY1258" s="46"/>
      <c r="EZ1258" s="46"/>
      <c r="FA1258" s="46"/>
      <c r="FB1258" s="46"/>
      <c r="FC1258" s="46"/>
      <c r="FD1258" s="46"/>
      <c r="FE1258" s="46"/>
      <c r="FF1258" s="46"/>
      <c r="FG1258" s="46"/>
      <c r="FH1258" s="46"/>
      <c r="FI1258" s="46"/>
      <c r="FJ1258" s="46"/>
      <c r="FK1258" s="46"/>
      <c r="FL1258" s="46"/>
      <c r="FM1258" s="46"/>
      <c r="FN1258" s="46"/>
      <c r="FO1258" s="46"/>
      <c r="FP1258" s="46"/>
      <c r="FQ1258" s="46"/>
      <c r="FR1258" s="46"/>
      <c r="FS1258" s="46"/>
      <c r="FT1258" s="46"/>
      <c r="FU1258" s="46"/>
      <c r="FV1258" s="46"/>
      <c r="FW1258" s="46"/>
      <c r="FX1258" s="46"/>
      <c r="FY1258" s="46"/>
      <c r="FZ1258" s="46"/>
      <c r="GA1258" s="46"/>
      <c r="GB1258" s="46"/>
      <c r="GC1258" s="46"/>
      <c r="GD1258" s="46"/>
      <c r="GE1258" s="46"/>
      <c r="GF1258" s="46"/>
      <c r="GG1258" s="46"/>
      <c r="GH1258" s="46"/>
      <c r="GI1258" s="46"/>
      <c r="GJ1258" s="46"/>
      <c r="GK1258" s="46"/>
      <c r="GL1258" s="46"/>
      <c r="GM1258" s="46"/>
      <c r="GN1258" s="46"/>
      <c r="GO1258" s="46"/>
      <c r="GP1258" s="46"/>
      <c r="GQ1258" s="46"/>
      <c r="GR1258" s="46"/>
      <c r="GS1258" s="46"/>
      <c r="GT1258" s="46"/>
      <c r="GU1258" s="46"/>
      <c r="GV1258" s="46"/>
      <c r="GW1258" s="46"/>
      <c r="GX1258" s="46"/>
      <c r="GY1258" s="46"/>
      <c r="GZ1258" s="46"/>
      <c r="HA1258" s="46"/>
      <c r="HB1258" s="46"/>
      <c r="HC1258" s="46"/>
      <c r="HD1258" s="46"/>
      <c r="HE1258" s="46"/>
      <c r="HF1258" s="46"/>
      <c r="HG1258" s="46"/>
      <c r="HH1258" s="46"/>
      <c r="HI1258" s="46"/>
      <c r="HJ1258" s="46"/>
      <c r="HK1258" s="46"/>
      <c r="HL1258" s="46"/>
      <c r="HM1258" s="46"/>
      <c r="HN1258" s="46"/>
      <c r="HO1258" s="46"/>
      <c r="HP1258" s="46"/>
      <c r="HQ1258" s="46"/>
      <c r="HR1258" s="46"/>
      <c r="HS1258" s="46"/>
      <c r="HT1258" s="46"/>
      <c r="HU1258" s="46"/>
      <c r="HV1258" s="46"/>
      <c r="HW1258" s="46"/>
      <c r="HX1258" s="46"/>
      <c r="HY1258" s="46"/>
      <c r="HZ1258" s="46"/>
      <c r="IA1258" s="46"/>
      <c r="IB1258" s="46"/>
      <c r="IC1258" s="46"/>
      <c r="ID1258" s="46"/>
      <c r="IE1258" s="46"/>
      <c r="IF1258" s="46"/>
      <c r="IG1258" s="46"/>
      <c r="IH1258" s="46"/>
      <c r="II1258" s="46"/>
      <c r="IJ1258" s="46"/>
      <c r="IK1258" s="46"/>
      <c r="IL1258" s="46"/>
      <c r="IM1258" s="46"/>
      <c r="IN1258" s="46"/>
      <c r="IO1258" s="46"/>
      <c r="IP1258" s="46"/>
      <c r="IQ1258" s="46"/>
      <c r="IR1258" s="46"/>
      <c r="IS1258" s="46"/>
      <c r="IT1258" s="46"/>
      <c r="IU1258" s="46"/>
      <c r="IV1258" s="46"/>
      <c r="IW1258" s="46"/>
      <c r="IX1258" s="46"/>
      <c r="IY1258" s="46"/>
      <c r="IZ1258" s="46"/>
      <c r="JA1258" s="46"/>
      <c r="JB1258" s="46"/>
      <c r="JC1258" s="46"/>
      <c r="JD1258" s="46"/>
      <c r="JE1258" s="46"/>
    </row>
    <row r="1259" spans="1:265" s="7" customFormat="1" ht="15" customHeight="1" thickBot="1" x14ac:dyDescent="0.25">
      <c r="A1259" s="790"/>
      <c r="B1259" s="73" t="s">
        <v>145</v>
      </c>
      <c r="C1259" s="113"/>
      <c r="D1259" s="884" t="s">
        <v>146</v>
      </c>
      <c r="E1259" s="905"/>
      <c r="F1259" s="437"/>
      <c r="G1259" s="438"/>
      <c r="H1259" s="184" t="s">
        <v>23</v>
      </c>
      <c r="I1259" s="184" t="s">
        <v>107</v>
      </c>
      <c r="J1259" s="1756" t="s">
        <v>1424</v>
      </c>
      <c r="K1259" s="212" t="s">
        <v>1505</v>
      </c>
      <c r="L1259" s="225"/>
      <c r="M1259" s="397"/>
      <c r="N1259" s="397"/>
      <c r="O1259" s="225"/>
      <c r="P1259" s="2159">
        <f t="shared" si="107"/>
        <v>0</v>
      </c>
      <c r="Q1259" s="297"/>
      <c r="R1259" s="298"/>
      <c r="S1259" s="298">
        <v>4</v>
      </c>
      <c r="T1259" s="298"/>
      <c r="U1259" s="298"/>
      <c r="V1259" s="298"/>
      <c r="W1259" s="299"/>
      <c r="X1259" s="122"/>
      <c r="Y1259" s="122"/>
      <c r="Z1259" s="63"/>
      <c r="AA1259" s="46"/>
      <c r="AB1259" s="46"/>
      <c r="AC1259" s="46" t="str">
        <f t="shared" si="111"/>
        <v/>
      </c>
      <c r="AD1259" s="46"/>
      <c r="AE1259" s="46"/>
      <c r="AF1259" s="2111">
        <f t="shared" si="108"/>
        <v>0</v>
      </c>
      <c r="AG1259" s="2111">
        <f t="shared" si="109"/>
        <v>4</v>
      </c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  <c r="BP1259" s="46"/>
      <c r="BQ1259" s="46"/>
      <c r="BR1259" s="46"/>
      <c r="BS1259" s="46"/>
      <c r="BT1259" s="46"/>
      <c r="BU1259" s="46"/>
      <c r="BV1259" s="46"/>
      <c r="BW1259" s="46"/>
      <c r="BX1259" s="46"/>
      <c r="BY1259" s="46"/>
      <c r="BZ1259" s="46"/>
      <c r="CA1259" s="46"/>
      <c r="CB1259" s="46"/>
      <c r="CC1259" s="46"/>
      <c r="CD1259" s="46"/>
      <c r="CE1259" s="46"/>
      <c r="CF1259" s="46"/>
      <c r="CG1259" s="46"/>
      <c r="CH1259" s="46"/>
      <c r="CI1259" s="46"/>
      <c r="CJ1259" s="46"/>
      <c r="CK1259" s="46"/>
      <c r="CL1259" s="46"/>
      <c r="CM1259" s="46"/>
      <c r="CN1259" s="46"/>
      <c r="CO1259" s="46"/>
      <c r="CP1259" s="46"/>
      <c r="CQ1259" s="46"/>
      <c r="CR1259" s="46"/>
      <c r="CS1259" s="46"/>
      <c r="CT1259" s="46"/>
      <c r="CU1259" s="46"/>
      <c r="CV1259" s="46"/>
      <c r="CW1259" s="46"/>
      <c r="CX1259" s="46"/>
      <c r="CY1259" s="46"/>
      <c r="CZ1259" s="46"/>
      <c r="DA1259" s="46"/>
      <c r="DB1259" s="46"/>
      <c r="DC1259" s="46"/>
      <c r="DD1259" s="46"/>
      <c r="DE1259" s="46"/>
      <c r="DF1259" s="46"/>
      <c r="DG1259" s="46"/>
      <c r="DH1259" s="46"/>
      <c r="DI1259" s="46"/>
      <c r="DJ1259" s="46"/>
      <c r="DK1259" s="46"/>
      <c r="DL1259" s="46"/>
      <c r="DM1259" s="46"/>
      <c r="DN1259" s="46"/>
      <c r="DO1259" s="46"/>
      <c r="DP1259" s="46"/>
      <c r="DQ1259" s="46"/>
      <c r="DR1259" s="46"/>
      <c r="DS1259" s="46"/>
      <c r="DT1259" s="46"/>
      <c r="DU1259" s="46"/>
      <c r="DV1259" s="46"/>
      <c r="DW1259" s="46"/>
      <c r="DX1259" s="46"/>
      <c r="DY1259" s="46"/>
      <c r="DZ1259" s="46"/>
      <c r="EA1259" s="46"/>
      <c r="EB1259" s="46"/>
      <c r="EC1259" s="46"/>
      <c r="ED1259" s="46"/>
      <c r="EE1259" s="46"/>
      <c r="EF1259" s="46"/>
      <c r="EG1259" s="46"/>
      <c r="EH1259" s="46"/>
      <c r="EI1259" s="46"/>
      <c r="EJ1259" s="46"/>
      <c r="EK1259" s="46"/>
      <c r="EL1259" s="46"/>
      <c r="EM1259" s="46"/>
      <c r="EN1259" s="46"/>
      <c r="EO1259" s="46"/>
      <c r="EP1259" s="46"/>
      <c r="EQ1259" s="46"/>
      <c r="ER1259" s="46"/>
      <c r="ES1259" s="46"/>
      <c r="ET1259" s="46"/>
      <c r="EU1259" s="46"/>
      <c r="EV1259" s="46"/>
      <c r="EW1259" s="46"/>
      <c r="EX1259" s="46"/>
      <c r="EY1259" s="46"/>
      <c r="EZ1259" s="46"/>
      <c r="FA1259" s="46"/>
      <c r="FB1259" s="46"/>
      <c r="FC1259" s="46"/>
      <c r="FD1259" s="46"/>
      <c r="FE1259" s="46"/>
      <c r="FF1259" s="46"/>
      <c r="FG1259" s="46"/>
      <c r="FH1259" s="46"/>
      <c r="FI1259" s="46"/>
      <c r="FJ1259" s="46"/>
      <c r="FK1259" s="46"/>
      <c r="FL1259" s="46"/>
      <c r="FM1259" s="46"/>
      <c r="FN1259" s="46"/>
      <c r="FO1259" s="46"/>
      <c r="FP1259" s="46"/>
      <c r="FQ1259" s="46"/>
      <c r="FR1259" s="46"/>
      <c r="FS1259" s="46"/>
      <c r="FT1259" s="46"/>
      <c r="FU1259" s="46"/>
      <c r="FV1259" s="46"/>
      <c r="FW1259" s="46"/>
      <c r="FX1259" s="46"/>
      <c r="FY1259" s="46"/>
      <c r="FZ1259" s="46"/>
      <c r="GA1259" s="46"/>
      <c r="GB1259" s="46"/>
      <c r="GC1259" s="46"/>
      <c r="GD1259" s="46"/>
      <c r="GE1259" s="46"/>
      <c r="GF1259" s="46"/>
      <c r="GG1259" s="46"/>
      <c r="GH1259" s="46"/>
      <c r="GI1259" s="46"/>
      <c r="GJ1259" s="46"/>
      <c r="GK1259" s="46"/>
      <c r="GL1259" s="46"/>
      <c r="GM1259" s="46"/>
      <c r="GN1259" s="46"/>
      <c r="GO1259" s="46"/>
      <c r="GP1259" s="46"/>
      <c r="GQ1259" s="46"/>
      <c r="GR1259" s="46"/>
      <c r="GS1259" s="46"/>
      <c r="GT1259" s="46"/>
      <c r="GU1259" s="46"/>
      <c r="GV1259" s="46"/>
      <c r="GW1259" s="46"/>
      <c r="GX1259" s="46"/>
      <c r="GY1259" s="46"/>
      <c r="GZ1259" s="46"/>
      <c r="HA1259" s="46"/>
      <c r="HB1259" s="46"/>
      <c r="HC1259" s="46"/>
      <c r="HD1259" s="46"/>
      <c r="HE1259" s="46"/>
      <c r="HF1259" s="46"/>
      <c r="HG1259" s="46"/>
      <c r="HH1259" s="46"/>
      <c r="HI1259" s="46"/>
      <c r="HJ1259" s="46"/>
      <c r="HK1259" s="46"/>
      <c r="HL1259" s="46"/>
      <c r="HM1259" s="46"/>
      <c r="HN1259" s="46"/>
      <c r="HO1259" s="46"/>
      <c r="HP1259" s="46"/>
      <c r="HQ1259" s="46"/>
      <c r="HR1259" s="46"/>
      <c r="HS1259" s="46"/>
      <c r="HT1259" s="46"/>
      <c r="HU1259" s="46"/>
      <c r="HV1259" s="46"/>
      <c r="HW1259" s="46"/>
      <c r="HX1259" s="46"/>
      <c r="HY1259" s="46"/>
      <c r="HZ1259" s="46"/>
      <c r="IA1259" s="46"/>
      <c r="IB1259" s="46"/>
      <c r="IC1259" s="46"/>
      <c r="ID1259" s="46"/>
      <c r="IE1259" s="46"/>
      <c r="IF1259" s="46"/>
      <c r="IG1259" s="46"/>
      <c r="IH1259" s="46"/>
      <c r="II1259" s="46"/>
      <c r="IJ1259" s="46"/>
      <c r="IK1259" s="46"/>
      <c r="IL1259" s="46"/>
      <c r="IM1259" s="46"/>
      <c r="IN1259" s="46"/>
      <c r="IO1259" s="46"/>
      <c r="IP1259" s="46"/>
      <c r="IQ1259" s="46"/>
      <c r="IR1259" s="46"/>
      <c r="IS1259" s="46"/>
      <c r="IT1259" s="46"/>
      <c r="IU1259" s="46"/>
      <c r="IV1259" s="46"/>
      <c r="IW1259" s="46"/>
      <c r="IX1259" s="46"/>
      <c r="IY1259" s="46"/>
      <c r="IZ1259" s="46"/>
      <c r="JA1259" s="46"/>
      <c r="JB1259" s="46"/>
      <c r="JC1259" s="46"/>
      <c r="JD1259" s="46"/>
      <c r="JE1259" s="46"/>
    </row>
    <row r="1260" spans="1:265" s="7" customFormat="1" ht="15" customHeight="1" thickBot="1" x14ac:dyDescent="0.25">
      <c r="A1260" s="790"/>
      <c r="B1260" s="73" t="s">
        <v>145</v>
      </c>
      <c r="C1260" s="113"/>
      <c r="D1260" s="884" t="s">
        <v>146</v>
      </c>
      <c r="E1260" s="905"/>
      <c r="F1260" s="437"/>
      <c r="G1260" s="438"/>
      <c r="H1260" s="184" t="s">
        <v>23</v>
      </c>
      <c r="I1260" s="184" t="s">
        <v>107</v>
      </c>
      <c r="J1260" s="1756" t="s">
        <v>1424</v>
      </c>
      <c r="K1260" s="212" t="s">
        <v>1506</v>
      </c>
      <c r="L1260" s="225"/>
      <c r="M1260" s="397"/>
      <c r="N1260" s="397"/>
      <c r="O1260" s="225"/>
      <c r="P1260" s="2159">
        <f t="shared" si="107"/>
        <v>0</v>
      </c>
      <c r="Q1260" s="297"/>
      <c r="R1260" s="298"/>
      <c r="S1260" s="298">
        <v>2</v>
      </c>
      <c r="T1260" s="298"/>
      <c r="U1260" s="298"/>
      <c r="V1260" s="298"/>
      <c r="W1260" s="299"/>
      <c r="X1260" s="122"/>
      <c r="Y1260" s="122"/>
      <c r="Z1260" s="63"/>
      <c r="AA1260" s="46"/>
      <c r="AB1260" s="46"/>
      <c r="AC1260" s="46" t="str">
        <f t="shared" si="111"/>
        <v/>
      </c>
      <c r="AD1260" s="46"/>
      <c r="AE1260" s="46"/>
      <c r="AF1260" s="2111">
        <f t="shared" si="108"/>
        <v>0</v>
      </c>
      <c r="AG1260" s="2111">
        <f t="shared" si="109"/>
        <v>2</v>
      </c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  <c r="BP1260" s="46"/>
      <c r="BQ1260" s="46"/>
      <c r="BR1260" s="46"/>
      <c r="BS1260" s="46"/>
      <c r="BT1260" s="46"/>
      <c r="BU1260" s="46"/>
      <c r="BV1260" s="46"/>
      <c r="BW1260" s="46"/>
      <c r="BX1260" s="46"/>
      <c r="BY1260" s="46"/>
      <c r="BZ1260" s="46"/>
      <c r="CA1260" s="46"/>
      <c r="CB1260" s="46"/>
      <c r="CC1260" s="46"/>
      <c r="CD1260" s="46"/>
      <c r="CE1260" s="46"/>
      <c r="CF1260" s="46"/>
      <c r="CG1260" s="46"/>
      <c r="CH1260" s="46"/>
      <c r="CI1260" s="46"/>
      <c r="CJ1260" s="46"/>
      <c r="CK1260" s="46"/>
      <c r="CL1260" s="46"/>
      <c r="CM1260" s="46"/>
      <c r="CN1260" s="46"/>
      <c r="CO1260" s="46"/>
      <c r="CP1260" s="46"/>
      <c r="CQ1260" s="46"/>
      <c r="CR1260" s="46"/>
      <c r="CS1260" s="46"/>
      <c r="CT1260" s="46"/>
      <c r="CU1260" s="46"/>
      <c r="CV1260" s="46"/>
      <c r="CW1260" s="46"/>
      <c r="CX1260" s="46"/>
      <c r="CY1260" s="46"/>
      <c r="CZ1260" s="46"/>
      <c r="DA1260" s="46"/>
      <c r="DB1260" s="46"/>
      <c r="DC1260" s="46"/>
      <c r="DD1260" s="46"/>
      <c r="DE1260" s="46"/>
      <c r="DF1260" s="46"/>
      <c r="DG1260" s="46"/>
      <c r="DH1260" s="46"/>
      <c r="DI1260" s="46"/>
      <c r="DJ1260" s="46"/>
      <c r="DK1260" s="46"/>
      <c r="DL1260" s="46"/>
      <c r="DM1260" s="46"/>
      <c r="DN1260" s="46"/>
      <c r="DO1260" s="46"/>
      <c r="DP1260" s="46"/>
      <c r="DQ1260" s="46"/>
      <c r="DR1260" s="46"/>
      <c r="DS1260" s="46"/>
      <c r="DT1260" s="46"/>
      <c r="DU1260" s="46"/>
      <c r="DV1260" s="46"/>
      <c r="DW1260" s="46"/>
      <c r="DX1260" s="46"/>
      <c r="DY1260" s="46"/>
      <c r="DZ1260" s="46"/>
      <c r="EA1260" s="46"/>
      <c r="EB1260" s="46"/>
      <c r="EC1260" s="46"/>
      <c r="ED1260" s="46"/>
      <c r="EE1260" s="46"/>
      <c r="EF1260" s="46"/>
      <c r="EG1260" s="46"/>
      <c r="EH1260" s="46"/>
      <c r="EI1260" s="46"/>
      <c r="EJ1260" s="46"/>
      <c r="EK1260" s="46"/>
      <c r="EL1260" s="46"/>
      <c r="EM1260" s="46"/>
      <c r="EN1260" s="46"/>
      <c r="EO1260" s="46"/>
      <c r="EP1260" s="46"/>
      <c r="EQ1260" s="46"/>
      <c r="ER1260" s="46"/>
      <c r="ES1260" s="46"/>
      <c r="ET1260" s="46"/>
      <c r="EU1260" s="46"/>
      <c r="EV1260" s="46"/>
      <c r="EW1260" s="46"/>
      <c r="EX1260" s="46"/>
      <c r="EY1260" s="46"/>
      <c r="EZ1260" s="46"/>
      <c r="FA1260" s="46"/>
      <c r="FB1260" s="46"/>
      <c r="FC1260" s="46"/>
      <c r="FD1260" s="46"/>
      <c r="FE1260" s="46"/>
      <c r="FF1260" s="46"/>
      <c r="FG1260" s="46"/>
      <c r="FH1260" s="46"/>
      <c r="FI1260" s="46"/>
      <c r="FJ1260" s="46"/>
      <c r="FK1260" s="46"/>
      <c r="FL1260" s="46"/>
      <c r="FM1260" s="46"/>
      <c r="FN1260" s="46"/>
      <c r="FO1260" s="46"/>
      <c r="FP1260" s="46"/>
      <c r="FQ1260" s="46"/>
      <c r="FR1260" s="46"/>
      <c r="FS1260" s="46"/>
      <c r="FT1260" s="46"/>
      <c r="FU1260" s="46"/>
      <c r="FV1260" s="46"/>
      <c r="FW1260" s="46"/>
      <c r="FX1260" s="46"/>
      <c r="FY1260" s="46"/>
      <c r="FZ1260" s="46"/>
      <c r="GA1260" s="46"/>
      <c r="GB1260" s="46"/>
      <c r="GC1260" s="46"/>
      <c r="GD1260" s="46"/>
      <c r="GE1260" s="46"/>
      <c r="GF1260" s="46"/>
      <c r="GG1260" s="46"/>
      <c r="GH1260" s="46"/>
      <c r="GI1260" s="46"/>
      <c r="GJ1260" s="46"/>
      <c r="GK1260" s="46"/>
      <c r="GL1260" s="46"/>
      <c r="GM1260" s="46"/>
      <c r="GN1260" s="46"/>
      <c r="GO1260" s="46"/>
      <c r="GP1260" s="46"/>
      <c r="GQ1260" s="46"/>
      <c r="GR1260" s="46"/>
      <c r="GS1260" s="46"/>
      <c r="GT1260" s="46"/>
      <c r="GU1260" s="46"/>
      <c r="GV1260" s="46"/>
      <c r="GW1260" s="46"/>
      <c r="GX1260" s="46"/>
      <c r="GY1260" s="46"/>
      <c r="GZ1260" s="46"/>
      <c r="HA1260" s="46"/>
      <c r="HB1260" s="46"/>
      <c r="HC1260" s="46"/>
      <c r="HD1260" s="46"/>
      <c r="HE1260" s="46"/>
      <c r="HF1260" s="46"/>
      <c r="HG1260" s="46"/>
      <c r="HH1260" s="46"/>
      <c r="HI1260" s="46"/>
      <c r="HJ1260" s="46"/>
      <c r="HK1260" s="46"/>
      <c r="HL1260" s="46"/>
      <c r="HM1260" s="46"/>
      <c r="HN1260" s="46"/>
      <c r="HO1260" s="46"/>
      <c r="HP1260" s="46"/>
      <c r="HQ1260" s="46"/>
      <c r="HR1260" s="46"/>
      <c r="HS1260" s="46"/>
      <c r="HT1260" s="46"/>
      <c r="HU1260" s="46"/>
      <c r="HV1260" s="46"/>
      <c r="HW1260" s="46"/>
      <c r="HX1260" s="46"/>
      <c r="HY1260" s="46"/>
      <c r="HZ1260" s="46"/>
      <c r="IA1260" s="46"/>
      <c r="IB1260" s="46"/>
      <c r="IC1260" s="46"/>
      <c r="ID1260" s="46"/>
      <c r="IE1260" s="46"/>
      <c r="IF1260" s="46"/>
      <c r="IG1260" s="46"/>
      <c r="IH1260" s="46"/>
      <c r="II1260" s="46"/>
      <c r="IJ1260" s="46"/>
      <c r="IK1260" s="46"/>
      <c r="IL1260" s="46"/>
      <c r="IM1260" s="46"/>
      <c r="IN1260" s="46"/>
      <c r="IO1260" s="46"/>
      <c r="IP1260" s="46"/>
      <c r="IQ1260" s="46"/>
      <c r="IR1260" s="46"/>
      <c r="IS1260" s="46"/>
      <c r="IT1260" s="46"/>
      <c r="IU1260" s="46"/>
      <c r="IV1260" s="46"/>
      <c r="IW1260" s="46"/>
      <c r="IX1260" s="46"/>
      <c r="IY1260" s="46"/>
      <c r="IZ1260" s="46"/>
      <c r="JA1260" s="46"/>
      <c r="JB1260" s="46"/>
      <c r="JC1260" s="46"/>
      <c r="JD1260" s="46"/>
      <c r="JE1260" s="46"/>
    </row>
    <row r="1261" spans="1:265" s="7" customFormat="1" ht="15" customHeight="1" thickBot="1" x14ac:dyDescent="0.25">
      <c r="A1261" s="790"/>
      <c r="B1261" s="73" t="s">
        <v>145</v>
      </c>
      <c r="C1261" s="113"/>
      <c r="D1261" s="884" t="s">
        <v>146</v>
      </c>
      <c r="E1261" s="905"/>
      <c r="F1261" s="437"/>
      <c r="G1261" s="438"/>
      <c r="H1261" s="184" t="s">
        <v>23</v>
      </c>
      <c r="I1261" s="184" t="s">
        <v>107</v>
      </c>
      <c r="J1261" s="1740" t="s">
        <v>1425</v>
      </c>
      <c r="K1261" s="225" t="s">
        <v>1716</v>
      </c>
      <c r="L1261" s="225"/>
      <c r="M1261" s="397"/>
      <c r="N1261" s="397"/>
      <c r="O1261" s="225"/>
      <c r="P1261" s="2159">
        <f t="shared" si="107"/>
        <v>0</v>
      </c>
      <c r="Q1261" s="297"/>
      <c r="R1261" s="298"/>
      <c r="S1261" s="298"/>
      <c r="T1261" s="298">
        <v>4</v>
      </c>
      <c r="U1261" s="298"/>
      <c r="V1261" s="298"/>
      <c r="W1261" s="299"/>
      <c r="X1261" s="122"/>
      <c r="Y1261" s="122"/>
      <c r="Z1261" s="63"/>
      <c r="AA1261" s="46"/>
      <c r="AB1261" s="46"/>
      <c r="AC1261" s="46" t="str">
        <f t="shared" si="111"/>
        <v/>
      </c>
      <c r="AD1261" s="46"/>
      <c r="AE1261" s="46"/>
      <c r="AF1261" s="2111">
        <f t="shared" si="108"/>
        <v>0</v>
      </c>
      <c r="AG1261" s="2111">
        <f t="shared" si="109"/>
        <v>0</v>
      </c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  <c r="BP1261" s="46"/>
      <c r="BQ1261" s="46"/>
      <c r="BR1261" s="46"/>
      <c r="BS1261" s="46"/>
      <c r="BT1261" s="46"/>
      <c r="BU1261" s="46"/>
      <c r="BV1261" s="46"/>
      <c r="BW1261" s="46"/>
      <c r="BX1261" s="46"/>
      <c r="BY1261" s="46"/>
      <c r="BZ1261" s="46"/>
      <c r="CA1261" s="46"/>
      <c r="CB1261" s="46"/>
      <c r="CC1261" s="46"/>
      <c r="CD1261" s="46"/>
      <c r="CE1261" s="46"/>
      <c r="CF1261" s="46"/>
      <c r="CG1261" s="46"/>
      <c r="CH1261" s="46"/>
      <c r="CI1261" s="46"/>
      <c r="CJ1261" s="46"/>
      <c r="CK1261" s="46"/>
      <c r="CL1261" s="46"/>
      <c r="CM1261" s="46"/>
      <c r="CN1261" s="46"/>
      <c r="CO1261" s="46"/>
      <c r="CP1261" s="46"/>
      <c r="CQ1261" s="46"/>
      <c r="CR1261" s="46"/>
      <c r="CS1261" s="46"/>
      <c r="CT1261" s="46"/>
      <c r="CU1261" s="46"/>
      <c r="CV1261" s="46"/>
      <c r="CW1261" s="46"/>
      <c r="CX1261" s="46"/>
      <c r="CY1261" s="46"/>
      <c r="CZ1261" s="46"/>
      <c r="DA1261" s="46"/>
      <c r="DB1261" s="46"/>
      <c r="DC1261" s="46"/>
      <c r="DD1261" s="46"/>
      <c r="DE1261" s="46"/>
      <c r="DF1261" s="46"/>
      <c r="DG1261" s="46"/>
      <c r="DH1261" s="46"/>
      <c r="DI1261" s="46"/>
      <c r="DJ1261" s="46"/>
      <c r="DK1261" s="46"/>
      <c r="DL1261" s="46"/>
      <c r="DM1261" s="46"/>
      <c r="DN1261" s="46"/>
      <c r="DO1261" s="46"/>
      <c r="DP1261" s="46"/>
      <c r="DQ1261" s="46"/>
      <c r="DR1261" s="46"/>
      <c r="DS1261" s="46"/>
      <c r="DT1261" s="46"/>
      <c r="DU1261" s="46"/>
      <c r="DV1261" s="46"/>
      <c r="DW1261" s="46"/>
      <c r="DX1261" s="46"/>
      <c r="DY1261" s="46"/>
      <c r="DZ1261" s="46"/>
      <c r="EA1261" s="46"/>
      <c r="EB1261" s="46"/>
      <c r="EC1261" s="46"/>
      <c r="ED1261" s="46"/>
      <c r="EE1261" s="46"/>
      <c r="EF1261" s="46"/>
      <c r="EG1261" s="46"/>
      <c r="EH1261" s="46"/>
      <c r="EI1261" s="46"/>
      <c r="EJ1261" s="46"/>
      <c r="EK1261" s="46"/>
      <c r="EL1261" s="46"/>
      <c r="EM1261" s="46"/>
      <c r="EN1261" s="46"/>
      <c r="EO1261" s="46"/>
      <c r="EP1261" s="46"/>
      <c r="EQ1261" s="46"/>
      <c r="ER1261" s="46"/>
      <c r="ES1261" s="46"/>
      <c r="ET1261" s="46"/>
      <c r="EU1261" s="46"/>
      <c r="EV1261" s="46"/>
      <c r="EW1261" s="46"/>
      <c r="EX1261" s="46"/>
      <c r="EY1261" s="46"/>
      <c r="EZ1261" s="46"/>
      <c r="FA1261" s="46"/>
      <c r="FB1261" s="46"/>
      <c r="FC1261" s="46"/>
      <c r="FD1261" s="46"/>
      <c r="FE1261" s="46"/>
      <c r="FF1261" s="46"/>
      <c r="FG1261" s="46"/>
      <c r="FH1261" s="46"/>
      <c r="FI1261" s="46"/>
      <c r="FJ1261" s="46"/>
      <c r="FK1261" s="46"/>
      <c r="FL1261" s="46"/>
      <c r="FM1261" s="46"/>
      <c r="FN1261" s="46"/>
      <c r="FO1261" s="46"/>
      <c r="FP1261" s="46"/>
      <c r="FQ1261" s="46"/>
      <c r="FR1261" s="46"/>
      <c r="FS1261" s="46"/>
      <c r="FT1261" s="46"/>
      <c r="FU1261" s="46"/>
      <c r="FV1261" s="46"/>
      <c r="FW1261" s="46"/>
      <c r="FX1261" s="46"/>
      <c r="FY1261" s="46"/>
      <c r="FZ1261" s="46"/>
      <c r="GA1261" s="46"/>
      <c r="GB1261" s="46"/>
      <c r="GC1261" s="46"/>
      <c r="GD1261" s="46"/>
      <c r="GE1261" s="46"/>
      <c r="GF1261" s="46"/>
      <c r="GG1261" s="46"/>
      <c r="GH1261" s="46"/>
      <c r="GI1261" s="46"/>
      <c r="GJ1261" s="46"/>
      <c r="GK1261" s="46"/>
      <c r="GL1261" s="46"/>
      <c r="GM1261" s="46"/>
      <c r="GN1261" s="46"/>
      <c r="GO1261" s="46"/>
      <c r="GP1261" s="46"/>
      <c r="GQ1261" s="46"/>
      <c r="GR1261" s="46"/>
      <c r="GS1261" s="46"/>
      <c r="GT1261" s="46"/>
      <c r="GU1261" s="46"/>
      <c r="GV1261" s="46"/>
      <c r="GW1261" s="46"/>
      <c r="GX1261" s="46"/>
      <c r="GY1261" s="46"/>
      <c r="GZ1261" s="46"/>
      <c r="HA1261" s="46"/>
      <c r="HB1261" s="46"/>
      <c r="HC1261" s="46"/>
      <c r="HD1261" s="46"/>
      <c r="HE1261" s="46"/>
      <c r="HF1261" s="46"/>
      <c r="HG1261" s="46"/>
      <c r="HH1261" s="46"/>
      <c r="HI1261" s="46"/>
      <c r="HJ1261" s="46"/>
      <c r="HK1261" s="46"/>
      <c r="HL1261" s="46"/>
      <c r="HM1261" s="46"/>
      <c r="HN1261" s="46"/>
      <c r="HO1261" s="46"/>
      <c r="HP1261" s="46"/>
      <c r="HQ1261" s="46"/>
      <c r="HR1261" s="46"/>
      <c r="HS1261" s="46"/>
      <c r="HT1261" s="46"/>
      <c r="HU1261" s="46"/>
      <c r="HV1261" s="46"/>
      <c r="HW1261" s="46"/>
      <c r="HX1261" s="46"/>
      <c r="HY1261" s="46"/>
      <c r="HZ1261" s="46"/>
      <c r="IA1261" s="46"/>
      <c r="IB1261" s="46"/>
      <c r="IC1261" s="46"/>
      <c r="ID1261" s="46"/>
      <c r="IE1261" s="46"/>
      <c r="IF1261" s="46"/>
      <c r="IG1261" s="46"/>
      <c r="IH1261" s="46"/>
      <c r="II1261" s="46"/>
      <c r="IJ1261" s="46"/>
      <c r="IK1261" s="46"/>
      <c r="IL1261" s="46"/>
      <c r="IM1261" s="46"/>
      <c r="IN1261" s="46"/>
      <c r="IO1261" s="46"/>
      <c r="IP1261" s="46"/>
      <c r="IQ1261" s="46"/>
      <c r="IR1261" s="46"/>
      <c r="IS1261" s="46"/>
      <c r="IT1261" s="46"/>
      <c r="IU1261" s="46"/>
      <c r="IV1261" s="46"/>
      <c r="IW1261" s="46"/>
      <c r="IX1261" s="46"/>
      <c r="IY1261" s="46"/>
      <c r="IZ1261" s="46"/>
      <c r="JA1261" s="46"/>
      <c r="JB1261" s="46"/>
      <c r="JC1261" s="46"/>
      <c r="JD1261" s="46"/>
      <c r="JE1261" s="46"/>
    </row>
    <row r="1262" spans="1:265" s="7" customFormat="1" ht="15" customHeight="1" thickBot="1" x14ac:dyDescent="0.25">
      <c r="A1262" s="790"/>
      <c r="B1262" s="73" t="s">
        <v>145</v>
      </c>
      <c r="C1262" s="113"/>
      <c r="D1262" s="884" t="s">
        <v>146</v>
      </c>
      <c r="E1262" s="905"/>
      <c r="F1262" s="437"/>
      <c r="G1262" s="438"/>
      <c r="H1262" s="184" t="s">
        <v>23</v>
      </c>
      <c r="I1262" s="184" t="s">
        <v>107</v>
      </c>
      <c r="J1262" s="1723" t="s">
        <v>1424</v>
      </c>
      <c r="K1262" s="225" t="s">
        <v>1558</v>
      </c>
      <c r="L1262" s="225"/>
      <c r="M1262" s="397"/>
      <c r="N1262" s="397"/>
      <c r="O1262" s="225"/>
      <c r="P1262" s="2159">
        <f t="shared" si="107"/>
        <v>0</v>
      </c>
      <c r="Q1262" s="297"/>
      <c r="R1262" s="298"/>
      <c r="S1262" s="298"/>
      <c r="T1262" s="298"/>
      <c r="U1262" s="298"/>
      <c r="V1262" s="298"/>
      <c r="W1262" s="299">
        <v>5</v>
      </c>
      <c r="X1262" s="122"/>
      <c r="Y1262" s="122"/>
      <c r="Z1262" s="63"/>
      <c r="AA1262" s="46"/>
      <c r="AB1262" s="46"/>
      <c r="AC1262" s="46" t="str">
        <f t="shared" si="111"/>
        <v/>
      </c>
      <c r="AD1262" s="46"/>
      <c r="AE1262" s="46"/>
      <c r="AF1262" s="2111">
        <f t="shared" si="108"/>
        <v>0</v>
      </c>
      <c r="AG1262" s="2111">
        <f t="shared" si="109"/>
        <v>5</v>
      </c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  <c r="BP1262" s="46"/>
      <c r="BQ1262" s="46"/>
      <c r="BR1262" s="46"/>
      <c r="BS1262" s="46"/>
      <c r="BT1262" s="46"/>
      <c r="BU1262" s="46"/>
      <c r="BV1262" s="46"/>
      <c r="BW1262" s="46"/>
      <c r="BX1262" s="46"/>
      <c r="BY1262" s="46"/>
      <c r="BZ1262" s="46"/>
      <c r="CA1262" s="46"/>
      <c r="CB1262" s="46"/>
      <c r="CC1262" s="46"/>
      <c r="CD1262" s="46"/>
      <c r="CE1262" s="46"/>
      <c r="CF1262" s="46"/>
      <c r="CG1262" s="46"/>
      <c r="CH1262" s="46"/>
      <c r="CI1262" s="46"/>
      <c r="CJ1262" s="46"/>
      <c r="CK1262" s="46"/>
      <c r="CL1262" s="46"/>
      <c r="CM1262" s="46"/>
      <c r="CN1262" s="46"/>
      <c r="CO1262" s="46"/>
      <c r="CP1262" s="46"/>
      <c r="CQ1262" s="46"/>
      <c r="CR1262" s="46"/>
      <c r="CS1262" s="46"/>
      <c r="CT1262" s="46"/>
      <c r="CU1262" s="46"/>
      <c r="CV1262" s="46"/>
      <c r="CW1262" s="46"/>
      <c r="CX1262" s="46"/>
      <c r="CY1262" s="46"/>
      <c r="CZ1262" s="46"/>
      <c r="DA1262" s="46"/>
      <c r="DB1262" s="46"/>
      <c r="DC1262" s="46"/>
      <c r="DD1262" s="46"/>
      <c r="DE1262" s="46"/>
      <c r="DF1262" s="46"/>
      <c r="DG1262" s="46"/>
      <c r="DH1262" s="46"/>
      <c r="DI1262" s="46"/>
      <c r="DJ1262" s="46"/>
      <c r="DK1262" s="46"/>
      <c r="DL1262" s="46"/>
      <c r="DM1262" s="46"/>
      <c r="DN1262" s="46"/>
      <c r="DO1262" s="46"/>
      <c r="DP1262" s="46"/>
      <c r="DQ1262" s="46"/>
      <c r="DR1262" s="46"/>
      <c r="DS1262" s="46"/>
      <c r="DT1262" s="46"/>
      <c r="DU1262" s="46"/>
      <c r="DV1262" s="46"/>
      <c r="DW1262" s="46"/>
      <c r="DX1262" s="46"/>
      <c r="DY1262" s="46"/>
      <c r="DZ1262" s="46"/>
      <c r="EA1262" s="46"/>
      <c r="EB1262" s="46"/>
      <c r="EC1262" s="46"/>
      <c r="ED1262" s="46"/>
      <c r="EE1262" s="46"/>
      <c r="EF1262" s="46"/>
      <c r="EG1262" s="46"/>
      <c r="EH1262" s="46"/>
      <c r="EI1262" s="46"/>
      <c r="EJ1262" s="46"/>
      <c r="EK1262" s="46"/>
      <c r="EL1262" s="46"/>
      <c r="EM1262" s="46"/>
      <c r="EN1262" s="46"/>
      <c r="EO1262" s="46"/>
      <c r="EP1262" s="46"/>
      <c r="EQ1262" s="46"/>
      <c r="ER1262" s="46"/>
      <c r="ES1262" s="46"/>
      <c r="ET1262" s="46"/>
      <c r="EU1262" s="46"/>
      <c r="EV1262" s="46"/>
      <c r="EW1262" s="46"/>
      <c r="EX1262" s="46"/>
      <c r="EY1262" s="46"/>
      <c r="EZ1262" s="46"/>
      <c r="FA1262" s="46"/>
      <c r="FB1262" s="46"/>
      <c r="FC1262" s="46"/>
      <c r="FD1262" s="46"/>
      <c r="FE1262" s="46"/>
      <c r="FF1262" s="46"/>
      <c r="FG1262" s="46"/>
      <c r="FH1262" s="46"/>
      <c r="FI1262" s="46"/>
      <c r="FJ1262" s="46"/>
      <c r="FK1262" s="46"/>
      <c r="FL1262" s="46"/>
      <c r="FM1262" s="46"/>
      <c r="FN1262" s="46"/>
      <c r="FO1262" s="46"/>
      <c r="FP1262" s="46"/>
      <c r="FQ1262" s="46"/>
      <c r="FR1262" s="46"/>
      <c r="FS1262" s="46"/>
      <c r="FT1262" s="46"/>
      <c r="FU1262" s="46"/>
      <c r="FV1262" s="46"/>
      <c r="FW1262" s="46"/>
      <c r="FX1262" s="46"/>
      <c r="FY1262" s="46"/>
      <c r="FZ1262" s="46"/>
      <c r="GA1262" s="46"/>
      <c r="GB1262" s="46"/>
      <c r="GC1262" s="46"/>
      <c r="GD1262" s="46"/>
      <c r="GE1262" s="46"/>
      <c r="GF1262" s="46"/>
      <c r="GG1262" s="46"/>
      <c r="GH1262" s="46"/>
      <c r="GI1262" s="46"/>
      <c r="GJ1262" s="46"/>
      <c r="GK1262" s="46"/>
      <c r="GL1262" s="46"/>
      <c r="GM1262" s="46"/>
      <c r="GN1262" s="46"/>
      <c r="GO1262" s="46"/>
      <c r="GP1262" s="46"/>
      <c r="GQ1262" s="46"/>
      <c r="GR1262" s="46"/>
      <c r="GS1262" s="46"/>
      <c r="GT1262" s="46"/>
      <c r="GU1262" s="46"/>
      <c r="GV1262" s="46"/>
      <c r="GW1262" s="46"/>
      <c r="GX1262" s="46"/>
      <c r="GY1262" s="46"/>
      <c r="GZ1262" s="46"/>
      <c r="HA1262" s="46"/>
      <c r="HB1262" s="46"/>
      <c r="HC1262" s="46"/>
      <c r="HD1262" s="46"/>
      <c r="HE1262" s="46"/>
      <c r="HF1262" s="46"/>
      <c r="HG1262" s="46"/>
      <c r="HH1262" s="46"/>
      <c r="HI1262" s="46"/>
      <c r="HJ1262" s="46"/>
      <c r="HK1262" s="46"/>
      <c r="HL1262" s="46"/>
      <c r="HM1262" s="46"/>
      <c r="HN1262" s="46"/>
      <c r="HO1262" s="46"/>
      <c r="HP1262" s="46"/>
      <c r="HQ1262" s="46"/>
      <c r="HR1262" s="46"/>
      <c r="HS1262" s="46"/>
      <c r="HT1262" s="46"/>
      <c r="HU1262" s="46"/>
      <c r="HV1262" s="46"/>
      <c r="HW1262" s="46"/>
      <c r="HX1262" s="46"/>
      <c r="HY1262" s="46"/>
      <c r="HZ1262" s="46"/>
      <c r="IA1262" s="46"/>
      <c r="IB1262" s="46"/>
      <c r="IC1262" s="46"/>
      <c r="ID1262" s="46"/>
      <c r="IE1262" s="46"/>
      <c r="IF1262" s="46"/>
      <c r="IG1262" s="46"/>
      <c r="IH1262" s="46"/>
      <c r="II1262" s="46"/>
      <c r="IJ1262" s="46"/>
      <c r="IK1262" s="46"/>
      <c r="IL1262" s="46"/>
      <c r="IM1262" s="46"/>
      <c r="IN1262" s="46"/>
      <c r="IO1262" s="46"/>
      <c r="IP1262" s="46"/>
      <c r="IQ1262" s="46"/>
      <c r="IR1262" s="46"/>
      <c r="IS1262" s="46"/>
      <c r="IT1262" s="46"/>
      <c r="IU1262" s="46"/>
      <c r="IV1262" s="46"/>
      <c r="IW1262" s="46"/>
      <c r="IX1262" s="46"/>
      <c r="IY1262" s="46"/>
      <c r="IZ1262" s="46"/>
      <c r="JA1262" s="46"/>
      <c r="JB1262" s="46"/>
      <c r="JC1262" s="46"/>
      <c r="JD1262" s="46"/>
      <c r="JE1262" s="46"/>
    </row>
    <row r="1263" spans="1:265" s="7" customFormat="1" ht="15" customHeight="1" thickBot="1" x14ac:dyDescent="0.25">
      <c r="A1263" s="790"/>
      <c r="B1263" s="73" t="s">
        <v>145</v>
      </c>
      <c r="C1263" s="113"/>
      <c r="D1263" s="886" t="s">
        <v>146</v>
      </c>
      <c r="E1263" s="905"/>
      <c r="F1263" s="437"/>
      <c r="G1263" s="438"/>
      <c r="H1263" s="203" t="s">
        <v>539</v>
      </c>
      <c r="I1263" s="203" t="s">
        <v>1017</v>
      </c>
      <c r="J1263" s="1762" t="s">
        <v>1424</v>
      </c>
      <c r="K1263" s="226" t="s">
        <v>1507</v>
      </c>
      <c r="L1263" s="226"/>
      <c r="M1263" s="524"/>
      <c r="N1263" s="524"/>
      <c r="O1263" s="226"/>
      <c r="P1263" s="2159">
        <f t="shared" si="107"/>
        <v>0</v>
      </c>
      <c r="Q1263" s="300"/>
      <c r="R1263" s="301"/>
      <c r="S1263" s="301"/>
      <c r="T1263" s="301"/>
      <c r="U1263" s="301"/>
      <c r="V1263" s="301"/>
      <c r="W1263" s="302">
        <v>4</v>
      </c>
      <c r="X1263" s="124">
        <f>SUM(Q1251:W1263)</f>
        <v>40</v>
      </c>
      <c r="Y1263" s="124">
        <f>X1263</f>
        <v>40</v>
      </c>
      <c r="Z1263" s="63"/>
      <c r="AA1263" s="46"/>
      <c r="AB1263" s="46"/>
      <c r="AC1263" s="46" t="str">
        <f t="shared" si="111"/>
        <v/>
      </c>
      <c r="AD1263" s="46"/>
      <c r="AE1263" s="46"/>
      <c r="AF1263" s="2111">
        <f t="shared" si="108"/>
        <v>0</v>
      </c>
      <c r="AG1263" s="2111">
        <f t="shared" si="109"/>
        <v>4</v>
      </c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  <c r="BP1263" s="46"/>
      <c r="BQ1263" s="46"/>
      <c r="BR1263" s="46"/>
      <c r="BS1263" s="46"/>
      <c r="BT1263" s="46"/>
      <c r="BU1263" s="46"/>
      <c r="BV1263" s="46"/>
      <c r="BW1263" s="46"/>
      <c r="BX1263" s="46"/>
      <c r="BY1263" s="46"/>
      <c r="BZ1263" s="46"/>
      <c r="CA1263" s="46"/>
      <c r="CB1263" s="46"/>
      <c r="CC1263" s="46"/>
      <c r="CD1263" s="46"/>
      <c r="CE1263" s="46"/>
      <c r="CF1263" s="46"/>
      <c r="CG1263" s="46"/>
      <c r="CH1263" s="46"/>
      <c r="CI1263" s="46"/>
      <c r="CJ1263" s="46"/>
      <c r="CK1263" s="46"/>
      <c r="CL1263" s="46"/>
      <c r="CM1263" s="46"/>
      <c r="CN1263" s="46"/>
      <c r="CO1263" s="46"/>
      <c r="CP1263" s="46"/>
      <c r="CQ1263" s="46"/>
      <c r="CR1263" s="46"/>
      <c r="CS1263" s="46"/>
      <c r="CT1263" s="46"/>
      <c r="CU1263" s="46"/>
      <c r="CV1263" s="46"/>
      <c r="CW1263" s="46"/>
      <c r="CX1263" s="46"/>
      <c r="CY1263" s="46"/>
      <c r="CZ1263" s="46"/>
      <c r="DA1263" s="46"/>
      <c r="DB1263" s="46"/>
      <c r="DC1263" s="46"/>
      <c r="DD1263" s="46"/>
      <c r="DE1263" s="46"/>
      <c r="DF1263" s="46"/>
      <c r="DG1263" s="46"/>
      <c r="DH1263" s="46"/>
      <c r="DI1263" s="46"/>
      <c r="DJ1263" s="46"/>
      <c r="DK1263" s="46"/>
      <c r="DL1263" s="46"/>
      <c r="DM1263" s="46"/>
      <c r="DN1263" s="46"/>
      <c r="DO1263" s="46"/>
      <c r="DP1263" s="46"/>
      <c r="DQ1263" s="46"/>
      <c r="DR1263" s="46"/>
      <c r="DS1263" s="46"/>
      <c r="DT1263" s="46"/>
      <c r="DU1263" s="46"/>
      <c r="DV1263" s="46"/>
      <c r="DW1263" s="46"/>
      <c r="DX1263" s="46"/>
      <c r="DY1263" s="46"/>
      <c r="DZ1263" s="46"/>
      <c r="EA1263" s="46"/>
      <c r="EB1263" s="46"/>
      <c r="EC1263" s="46"/>
      <c r="ED1263" s="46"/>
      <c r="EE1263" s="46"/>
      <c r="EF1263" s="46"/>
      <c r="EG1263" s="46"/>
      <c r="EH1263" s="46"/>
      <c r="EI1263" s="46"/>
      <c r="EJ1263" s="46"/>
      <c r="EK1263" s="46"/>
      <c r="EL1263" s="46"/>
      <c r="EM1263" s="46"/>
      <c r="EN1263" s="46"/>
      <c r="EO1263" s="46"/>
      <c r="EP1263" s="46"/>
      <c r="EQ1263" s="46"/>
      <c r="ER1263" s="46"/>
      <c r="ES1263" s="46"/>
      <c r="ET1263" s="46"/>
      <c r="EU1263" s="46"/>
      <c r="EV1263" s="46"/>
      <c r="EW1263" s="46"/>
      <c r="EX1263" s="46"/>
      <c r="EY1263" s="46"/>
      <c r="EZ1263" s="46"/>
      <c r="FA1263" s="46"/>
      <c r="FB1263" s="46"/>
      <c r="FC1263" s="46"/>
      <c r="FD1263" s="46"/>
      <c r="FE1263" s="46"/>
      <c r="FF1263" s="46"/>
      <c r="FG1263" s="46"/>
      <c r="FH1263" s="46"/>
      <c r="FI1263" s="46"/>
      <c r="FJ1263" s="46"/>
      <c r="FK1263" s="46"/>
      <c r="FL1263" s="46"/>
      <c r="FM1263" s="46"/>
      <c r="FN1263" s="46"/>
      <c r="FO1263" s="46"/>
      <c r="FP1263" s="46"/>
      <c r="FQ1263" s="46"/>
      <c r="FR1263" s="46"/>
      <c r="FS1263" s="46"/>
      <c r="FT1263" s="46"/>
      <c r="FU1263" s="46"/>
      <c r="FV1263" s="46"/>
      <c r="FW1263" s="46"/>
      <c r="FX1263" s="46"/>
      <c r="FY1263" s="46"/>
      <c r="FZ1263" s="46"/>
      <c r="GA1263" s="46"/>
      <c r="GB1263" s="46"/>
      <c r="GC1263" s="46"/>
      <c r="GD1263" s="46"/>
      <c r="GE1263" s="46"/>
      <c r="GF1263" s="46"/>
      <c r="GG1263" s="46"/>
      <c r="GH1263" s="46"/>
      <c r="GI1263" s="46"/>
      <c r="GJ1263" s="46"/>
      <c r="GK1263" s="46"/>
      <c r="GL1263" s="46"/>
      <c r="GM1263" s="46"/>
      <c r="GN1263" s="46"/>
      <c r="GO1263" s="46"/>
      <c r="GP1263" s="46"/>
      <c r="GQ1263" s="46"/>
      <c r="GR1263" s="46"/>
      <c r="GS1263" s="46"/>
      <c r="GT1263" s="46"/>
      <c r="GU1263" s="46"/>
      <c r="GV1263" s="46"/>
      <c r="GW1263" s="46"/>
      <c r="GX1263" s="46"/>
      <c r="GY1263" s="46"/>
      <c r="GZ1263" s="46"/>
      <c r="HA1263" s="46"/>
      <c r="HB1263" s="46"/>
      <c r="HC1263" s="46"/>
      <c r="HD1263" s="46"/>
      <c r="HE1263" s="46"/>
      <c r="HF1263" s="46"/>
      <c r="HG1263" s="46"/>
      <c r="HH1263" s="46"/>
      <c r="HI1263" s="46"/>
      <c r="HJ1263" s="46"/>
      <c r="HK1263" s="46"/>
      <c r="HL1263" s="46"/>
      <c r="HM1263" s="46"/>
      <c r="HN1263" s="46"/>
      <c r="HO1263" s="46"/>
      <c r="HP1263" s="46"/>
      <c r="HQ1263" s="46"/>
      <c r="HR1263" s="46"/>
      <c r="HS1263" s="46"/>
      <c r="HT1263" s="46"/>
      <c r="HU1263" s="46"/>
      <c r="HV1263" s="46"/>
      <c r="HW1263" s="46"/>
      <c r="HX1263" s="46"/>
      <c r="HY1263" s="46"/>
      <c r="HZ1263" s="46"/>
      <c r="IA1263" s="46"/>
      <c r="IB1263" s="46"/>
      <c r="IC1263" s="46"/>
      <c r="ID1263" s="46"/>
      <c r="IE1263" s="46"/>
      <c r="IF1263" s="46"/>
      <c r="IG1263" s="46"/>
      <c r="IH1263" s="46"/>
      <c r="II1263" s="46"/>
      <c r="IJ1263" s="46"/>
      <c r="IK1263" s="46"/>
      <c r="IL1263" s="46"/>
      <c r="IM1263" s="46"/>
      <c r="IN1263" s="46"/>
      <c r="IO1263" s="46"/>
      <c r="IP1263" s="46"/>
      <c r="IQ1263" s="46"/>
      <c r="IR1263" s="46"/>
      <c r="IS1263" s="46"/>
      <c r="IT1263" s="46"/>
      <c r="IU1263" s="46"/>
      <c r="IV1263" s="46"/>
      <c r="IW1263" s="46"/>
      <c r="IX1263" s="46"/>
      <c r="IY1263" s="46"/>
      <c r="IZ1263" s="46"/>
      <c r="JA1263" s="46"/>
      <c r="JB1263" s="46"/>
      <c r="JC1263" s="46"/>
      <c r="JD1263" s="46"/>
      <c r="JE1263" s="46"/>
    </row>
    <row r="1264" spans="1:265" s="7" customFormat="1" ht="15" customHeight="1" thickBot="1" x14ac:dyDescent="0.25">
      <c r="A1264" s="2042">
        <f>A1251+1</f>
        <v>135</v>
      </c>
      <c r="B1264" s="630" t="s">
        <v>896</v>
      </c>
      <c r="C1264" s="144" t="s">
        <v>35</v>
      </c>
      <c r="D1264" s="882" t="s">
        <v>897</v>
      </c>
      <c r="E1264" s="918" t="s">
        <v>86</v>
      </c>
      <c r="F1264" s="435" t="s">
        <v>774</v>
      </c>
      <c r="G1264" s="485" t="s">
        <v>898</v>
      </c>
      <c r="H1264" s="202" t="s">
        <v>351</v>
      </c>
      <c r="I1264" s="202"/>
      <c r="J1264" s="202"/>
      <c r="K1264" s="224" t="s">
        <v>1120</v>
      </c>
      <c r="L1264" s="224"/>
      <c r="M1264" s="398"/>
      <c r="N1264" s="398"/>
      <c r="O1264" s="224"/>
      <c r="P1264" s="2159">
        <f t="shared" si="107"/>
        <v>0</v>
      </c>
      <c r="Q1264" s="294"/>
      <c r="R1264" s="295"/>
      <c r="S1264" s="295"/>
      <c r="T1264" s="295"/>
      <c r="U1264" s="295"/>
      <c r="V1264" s="295"/>
      <c r="W1264" s="296"/>
      <c r="X1264" s="121"/>
      <c r="Y1264" s="145"/>
      <c r="Z1264" s="63" t="str">
        <f>C1264</f>
        <v>TC</v>
      </c>
      <c r="AA1264" s="46" t="s">
        <v>874</v>
      </c>
      <c r="AB1264" s="46" t="s">
        <v>881</v>
      </c>
      <c r="AC1264" s="46">
        <f t="shared" si="111"/>
        <v>0</v>
      </c>
      <c r="AD1264" s="46"/>
      <c r="AE1264" s="46"/>
      <c r="AF1264" s="2111">
        <f t="shared" si="108"/>
        <v>0</v>
      </c>
      <c r="AG1264" s="2111">
        <f t="shared" si="109"/>
        <v>0</v>
      </c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  <c r="BP1264" s="46"/>
      <c r="BQ1264" s="46"/>
      <c r="BR1264" s="46"/>
      <c r="BS1264" s="46"/>
      <c r="BT1264" s="46"/>
      <c r="BU1264" s="46"/>
      <c r="BV1264" s="46"/>
      <c r="BW1264" s="46"/>
      <c r="BX1264" s="46"/>
      <c r="BY1264" s="46"/>
      <c r="BZ1264" s="46"/>
      <c r="CA1264" s="46"/>
      <c r="CB1264" s="46"/>
      <c r="CC1264" s="46"/>
      <c r="CD1264" s="46"/>
      <c r="CE1264" s="46"/>
      <c r="CF1264" s="46"/>
      <c r="CG1264" s="46"/>
      <c r="CH1264" s="46"/>
      <c r="CI1264" s="46"/>
      <c r="CJ1264" s="46"/>
      <c r="CK1264" s="46"/>
      <c r="CL1264" s="46"/>
      <c r="CM1264" s="46"/>
      <c r="CN1264" s="46"/>
      <c r="CO1264" s="46"/>
      <c r="CP1264" s="46"/>
      <c r="CQ1264" s="46"/>
      <c r="CR1264" s="46"/>
      <c r="CS1264" s="46"/>
      <c r="CT1264" s="46"/>
      <c r="CU1264" s="46"/>
      <c r="CV1264" s="46"/>
      <c r="CW1264" s="46"/>
      <c r="CX1264" s="46"/>
      <c r="CY1264" s="46"/>
      <c r="CZ1264" s="46"/>
      <c r="DA1264" s="46"/>
      <c r="DB1264" s="46"/>
      <c r="DC1264" s="46"/>
      <c r="DD1264" s="46"/>
      <c r="DE1264" s="46"/>
      <c r="DF1264" s="46"/>
      <c r="DG1264" s="46"/>
      <c r="DH1264" s="46"/>
      <c r="DI1264" s="46"/>
      <c r="DJ1264" s="46"/>
      <c r="DK1264" s="46"/>
      <c r="DL1264" s="46"/>
      <c r="DM1264" s="46"/>
      <c r="DN1264" s="46"/>
      <c r="DO1264" s="46"/>
      <c r="DP1264" s="46"/>
      <c r="DQ1264" s="46"/>
      <c r="DR1264" s="46"/>
      <c r="DS1264" s="46"/>
      <c r="DT1264" s="46"/>
      <c r="DU1264" s="46"/>
      <c r="DV1264" s="46"/>
      <c r="DW1264" s="46"/>
      <c r="DX1264" s="46"/>
      <c r="DY1264" s="46"/>
      <c r="DZ1264" s="46"/>
      <c r="EA1264" s="46"/>
      <c r="EB1264" s="46"/>
      <c r="EC1264" s="46"/>
      <c r="ED1264" s="46"/>
      <c r="EE1264" s="46"/>
      <c r="EF1264" s="46"/>
      <c r="EG1264" s="46"/>
      <c r="EH1264" s="46"/>
      <c r="EI1264" s="46"/>
      <c r="EJ1264" s="46"/>
      <c r="EK1264" s="46"/>
      <c r="EL1264" s="46"/>
      <c r="EM1264" s="46"/>
      <c r="EN1264" s="46"/>
      <c r="EO1264" s="46"/>
      <c r="EP1264" s="46"/>
      <c r="EQ1264" s="46"/>
      <c r="ER1264" s="46"/>
      <c r="ES1264" s="46"/>
      <c r="ET1264" s="46"/>
      <c r="EU1264" s="46"/>
      <c r="EV1264" s="46"/>
      <c r="EW1264" s="46"/>
      <c r="EX1264" s="46"/>
      <c r="EY1264" s="46"/>
      <c r="EZ1264" s="46"/>
      <c r="FA1264" s="46"/>
      <c r="FB1264" s="46"/>
      <c r="FC1264" s="46"/>
      <c r="FD1264" s="46"/>
      <c r="FE1264" s="46"/>
      <c r="FF1264" s="46"/>
      <c r="FG1264" s="46"/>
      <c r="FH1264" s="46"/>
      <c r="FI1264" s="46"/>
      <c r="FJ1264" s="46"/>
      <c r="FK1264" s="46"/>
      <c r="FL1264" s="46"/>
      <c r="FM1264" s="46"/>
      <c r="FN1264" s="46"/>
      <c r="FO1264" s="46"/>
      <c r="FP1264" s="46"/>
      <c r="FQ1264" s="46"/>
      <c r="FR1264" s="46"/>
      <c r="FS1264" s="46"/>
      <c r="FT1264" s="46"/>
      <c r="FU1264" s="46"/>
      <c r="FV1264" s="46"/>
      <c r="FW1264" s="46"/>
      <c r="FX1264" s="46"/>
      <c r="FY1264" s="46"/>
      <c r="FZ1264" s="46"/>
      <c r="GA1264" s="46"/>
      <c r="GB1264" s="46"/>
      <c r="GC1264" s="46"/>
      <c r="GD1264" s="46"/>
      <c r="GE1264" s="46"/>
      <c r="GF1264" s="46"/>
      <c r="GG1264" s="46"/>
      <c r="GH1264" s="46"/>
      <c r="GI1264" s="46"/>
      <c r="GJ1264" s="46"/>
      <c r="GK1264" s="46"/>
      <c r="GL1264" s="46"/>
      <c r="GM1264" s="46"/>
      <c r="GN1264" s="46"/>
      <c r="GO1264" s="46"/>
      <c r="GP1264" s="46"/>
      <c r="GQ1264" s="46"/>
      <c r="GR1264" s="46"/>
      <c r="GS1264" s="46"/>
      <c r="GT1264" s="46"/>
      <c r="GU1264" s="46"/>
      <c r="GV1264" s="46"/>
      <c r="GW1264" s="46"/>
      <c r="GX1264" s="46"/>
      <c r="GY1264" s="46"/>
      <c r="GZ1264" s="46"/>
      <c r="HA1264" s="46"/>
      <c r="HB1264" s="46"/>
      <c r="HC1264" s="46"/>
      <c r="HD1264" s="46"/>
      <c r="HE1264" s="46"/>
      <c r="HF1264" s="46"/>
      <c r="HG1264" s="46"/>
      <c r="HH1264" s="46"/>
      <c r="HI1264" s="46"/>
      <c r="HJ1264" s="46"/>
      <c r="HK1264" s="46"/>
      <c r="HL1264" s="46"/>
      <c r="HM1264" s="46"/>
      <c r="HN1264" s="46"/>
      <c r="HO1264" s="46"/>
      <c r="HP1264" s="46"/>
      <c r="HQ1264" s="46"/>
      <c r="HR1264" s="46"/>
      <c r="HS1264" s="46"/>
      <c r="HT1264" s="46"/>
      <c r="HU1264" s="46"/>
      <c r="HV1264" s="46"/>
      <c r="HW1264" s="46"/>
      <c r="HX1264" s="46"/>
      <c r="HY1264" s="46"/>
      <c r="HZ1264" s="46"/>
      <c r="IA1264" s="46"/>
      <c r="IB1264" s="46"/>
      <c r="IC1264" s="46"/>
      <c r="ID1264" s="46"/>
      <c r="IE1264" s="46"/>
      <c r="IF1264" s="46"/>
      <c r="IG1264" s="46"/>
      <c r="IH1264" s="46"/>
      <c r="II1264" s="46"/>
      <c r="IJ1264" s="46"/>
      <c r="IK1264" s="46"/>
      <c r="IL1264" s="46"/>
      <c r="IM1264" s="46"/>
      <c r="IN1264" s="46"/>
      <c r="IO1264" s="46"/>
      <c r="IP1264" s="46"/>
      <c r="IQ1264" s="46"/>
      <c r="IR1264" s="46"/>
      <c r="IS1264" s="46"/>
      <c r="IT1264" s="46"/>
      <c r="IU1264" s="46"/>
      <c r="IV1264" s="46"/>
      <c r="IW1264" s="46"/>
      <c r="IX1264" s="46"/>
      <c r="IY1264" s="46"/>
      <c r="IZ1264" s="46"/>
      <c r="JA1264" s="46"/>
      <c r="JB1264" s="46"/>
      <c r="JC1264" s="46"/>
      <c r="JD1264" s="46"/>
      <c r="JE1264" s="46"/>
    </row>
    <row r="1265" spans="1:265" s="7" customFormat="1" ht="15" customHeight="1" thickBot="1" x14ac:dyDescent="0.25">
      <c r="A1265" s="131"/>
      <c r="B1265" s="92" t="s">
        <v>896</v>
      </c>
      <c r="C1265" s="146"/>
      <c r="D1265" s="886" t="s">
        <v>897</v>
      </c>
      <c r="E1265" s="921"/>
      <c r="F1265" s="439"/>
      <c r="G1265" s="486"/>
      <c r="H1265" s="203" t="s">
        <v>351</v>
      </c>
      <c r="I1265" s="203"/>
      <c r="J1265" s="203"/>
      <c r="K1265" s="226"/>
      <c r="L1265" s="226"/>
      <c r="M1265" s="524"/>
      <c r="N1265" s="524"/>
      <c r="O1265" s="226"/>
      <c r="P1265" s="2159">
        <f t="shared" si="107"/>
        <v>0</v>
      </c>
      <c r="Q1265" s="300"/>
      <c r="R1265" s="301"/>
      <c r="S1265" s="301"/>
      <c r="T1265" s="301"/>
      <c r="U1265" s="301"/>
      <c r="V1265" s="301"/>
      <c r="W1265" s="302"/>
      <c r="X1265" s="124">
        <f>SUM(Q1264:W1265)</f>
        <v>0</v>
      </c>
      <c r="Y1265" s="147">
        <f>X1265</f>
        <v>0</v>
      </c>
      <c r="Z1265" s="63"/>
      <c r="AA1265" s="46"/>
      <c r="AB1265" s="46"/>
      <c r="AC1265" s="46" t="str">
        <f t="shared" si="111"/>
        <v/>
      </c>
      <c r="AD1265" s="46"/>
      <c r="AE1265" s="46"/>
      <c r="AF1265" s="2111">
        <f t="shared" si="108"/>
        <v>0</v>
      </c>
      <c r="AG1265" s="2111">
        <f t="shared" si="109"/>
        <v>0</v>
      </c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  <c r="BP1265" s="46"/>
      <c r="BQ1265" s="46"/>
      <c r="BR1265" s="46"/>
      <c r="BS1265" s="46"/>
      <c r="BT1265" s="46"/>
      <c r="BU1265" s="46"/>
      <c r="BV1265" s="46"/>
      <c r="BW1265" s="46"/>
      <c r="BX1265" s="46"/>
      <c r="BY1265" s="46"/>
      <c r="BZ1265" s="46"/>
      <c r="CA1265" s="46"/>
      <c r="CB1265" s="46"/>
      <c r="CC1265" s="46"/>
      <c r="CD1265" s="46"/>
      <c r="CE1265" s="46"/>
      <c r="CF1265" s="46"/>
      <c r="CG1265" s="46"/>
      <c r="CH1265" s="46"/>
      <c r="CI1265" s="46"/>
      <c r="CJ1265" s="46"/>
      <c r="CK1265" s="46"/>
      <c r="CL1265" s="46"/>
      <c r="CM1265" s="46"/>
      <c r="CN1265" s="46"/>
      <c r="CO1265" s="46"/>
      <c r="CP1265" s="46"/>
      <c r="CQ1265" s="46"/>
      <c r="CR1265" s="46"/>
      <c r="CS1265" s="46"/>
      <c r="CT1265" s="46"/>
      <c r="CU1265" s="46"/>
      <c r="CV1265" s="46"/>
      <c r="CW1265" s="46"/>
      <c r="CX1265" s="46"/>
      <c r="CY1265" s="46"/>
      <c r="CZ1265" s="46"/>
      <c r="DA1265" s="46"/>
      <c r="DB1265" s="46"/>
      <c r="DC1265" s="46"/>
      <c r="DD1265" s="46"/>
      <c r="DE1265" s="46"/>
      <c r="DF1265" s="46"/>
      <c r="DG1265" s="46"/>
      <c r="DH1265" s="46"/>
      <c r="DI1265" s="46"/>
      <c r="DJ1265" s="46"/>
      <c r="DK1265" s="46"/>
      <c r="DL1265" s="46"/>
      <c r="DM1265" s="46"/>
      <c r="DN1265" s="46"/>
      <c r="DO1265" s="46"/>
      <c r="DP1265" s="46"/>
      <c r="DQ1265" s="46"/>
      <c r="DR1265" s="46"/>
      <c r="DS1265" s="46"/>
      <c r="DT1265" s="46"/>
      <c r="DU1265" s="46"/>
      <c r="DV1265" s="46"/>
      <c r="DW1265" s="46"/>
      <c r="DX1265" s="46"/>
      <c r="DY1265" s="46"/>
      <c r="DZ1265" s="46"/>
      <c r="EA1265" s="46"/>
      <c r="EB1265" s="46"/>
      <c r="EC1265" s="46"/>
      <c r="ED1265" s="46"/>
      <c r="EE1265" s="46"/>
      <c r="EF1265" s="46"/>
      <c r="EG1265" s="46"/>
      <c r="EH1265" s="46"/>
      <c r="EI1265" s="46"/>
      <c r="EJ1265" s="46"/>
      <c r="EK1265" s="46"/>
      <c r="EL1265" s="46"/>
      <c r="EM1265" s="46"/>
      <c r="EN1265" s="46"/>
      <c r="EO1265" s="46"/>
      <c r="EP1265" s="46"/>
      <c r="EQ1265" s="46"/>
      <c r="ER1265" s="46"/>
      <c r="ES1265" s="46"/>
      <c r="ET1265" s="46"/>
      <c r="EU1265" s="46"/>
      <c r="EV1265" s="46"/>
      <c r="EW1265" s="46"/>
      <c r="EX1265" s="46"/>
      <c r="EY1265" s="46"/>
      <c r="EZ1265" s="46"/>
      <c r="FA1265" s="46"/>
      <c r="FB1265" s="46"/>
      <c r="FC1265" s="46"/>
      <c r="FD1265" s="46"/>
      <c r="FE1265" s="46"/>
      <c r="FF1265" s="46"/>
      <c r="FG1265" s="46"/>
      <c r="FH1265" s="46"/>
      <c r="FI1265" s="46"/>
      <c r="FJ1265" s="46"/>
      <c r="FK1265" s="46"/>
      <c r="FL1265" s="46"/>
      <c r="FM1265" s="46"/>
      <c r="FN1265" s="46"/>
      <c r="FO1265" s="46"/>
      <c r="FP1265" s="46"/>
      <c r="FQ1265" s="46"/>
      <c r="FR1265" s="46"/>
      <c r="FS1265" s="46"/>
      <c r="FT1265" s="46"/>
      <c r="FU1265" s="46"/>
      <c r="FV1265" s="46"/>
      <c r="FW1265" s="46"/>
      <c r="FX1265" s="46"/>
      <c r="FY1265" s="46"/>
      <c r="FZ1265" s="46"/>
      <c r="GA1265" s="46"/>
      <c r="GB1265" s="46"/>
      <c r="GC1265" s="46"/>
      <c r="GD1265" s="46"/>
      <c r="GE1265" s="46"/>
      <c r="GF1265" s="46"/>
      <c r="GG1265" s="46"/>
      <c r="GH1265" s="46"/>
      <c r="GI1265" s="46"/>
      <c r="GJ1265" s="46"/>
      <c r="GK1265" s="46"/>
      <c r="GL1265" s="46"/>
      <c r="GM1265" s="46"/>
      <c r="GN1265" s="46"/>
      <c r="GO1265" s="46"/>
      <c r="GP1265" s="46"/>
      <c r="GQ1265" s="46"/>
      <c r="GR1265" s="46"/>
      <c r="GS1265" s="46"/>
      <c r="GT1265" s="46"/>
      <c r="GU1265" s="46"/>
      <c r="GV1265" s="46"/>
      <c r="GW1265" s="46"/>
      <c r="GX1265" s="46"/>
      <c r="GY1265" s="46"/>
      <c r="GZ1265" s="46"/>
      <c r="HA1265" s="46"/>
      <c r="HB1265" s="46"/>
      <c r="HC1265" s="46"/>
      <c r="HD1265" s="46"/>
      <c r="HE1265" s="46"/>
      <c r="HF1265" s="46"/>
      <c r="HG1265" s="46"/>
      <c r="HH1265" s="46"/>
      <c r="HI1265" s="46"/>
      <c r="HJ1265" s="46"/>
      <c r="HK1265" s="46"/>
      <c r="HL1265" s="46"/>
      <c r="HM1265" s="46"/>
      <c r="HN1265" s="46"/>
      <c r="HO1265" s="46"/>
      <c r="HP1265" s="46"/>
      <c r="HQ1265" s="46"/>
      <c r="HR1265" s="46"/>
      <c r="HS1265" s="46"/>
      <c r="HT1265" s="46"/>
      <c r="HU1265" s="46"/>
      <c r="HV1265" s="46"/>
      <c r="HW1265" s="46"/>
      <c r="HX1265" s="46"/>
      <c r="HY1265" s="46"/>
      <c r="HZ1265" s="46"/>
      <c r="IA1265" s="46"/>
      <c r="IB1265" s="46"/>
      <c r="IC1265" s="46"/>
      <c r="ID1265" s="46"/>
      <c r="IE1265" s="46"/>
      <c r="IF1265" s="46"/>
      <c r="IG1265" s="46"/>
      <c r="IH1265" s="46"/>
      <c r="II1265" s="46"/>
      <c r="IJ1265" s="46"/>
      <c r="IK1265" s="46"/>
      <c r="IL1265" s="46"/>
      <c r="IM1265" s="46"/>
      <c r="IN1265" s="46"/>
      <c r="IO1265" s="46"/>
      <c r="IP1265" s="46"/>
      <c r="IQ1265" s="46"/>
      <c r="IR1265" s="46"/>
      <c r="IS1265" s="46"/>
      <c r="IT1265" s="46"/>
      <c r="IU1265" s="46"/>
      <c r="IV1265" s="46"/>
      <c r="IW1265" s="46"/>
      <c r="IX1265" s="46"/>
      <c r="IY1265" s="46"/>
      <c r="IZ1265" s="46"/>
      <c r="JA1265" s="46"/>
      <c r="JB1265" s="46"/>
      <c r="JC1265" s="46"/>
      <c r="JD1265" s="46"/>
      <c r="JE1265" s="46"/>
    </row>
    <row r="1266" spans="1:265" s="7" customFormat="1" ht="15" customHeight="1" thickBot="1" x14ac:dyDescent="0.25">
      <c r="A1266" s="2039">
        <f>A1264+1</f>
        <v>136</v>
      </c>
      <c r="B1266" s="630" t="s">
        <v>383</v>
      </c>
      <c r="C1266" s="116" t="s">
        <v>35</v>
      </c>
      <c r="D1266" s="868" t="s">
        <v>645</v>
      </c>
      <c r="E1266" s="842" t="s">
        <v>88</v>
      </c>
      <c r="F1266" s="459" t="s">
        <v>404</v>
      </c>
      <c r="G1266" s="460" t="s">
        <v>634</v>
      </c>
      <c r="H1266" s="199" t="s">
        <v>351</v>
      </c>
      <c r="I1266" s="199" t="s">
        <v>394</v>
      </c>
      <c r="J1266" s="199"/>
      <c r="K1266" s="218" t="s">
        <v>1627</v>
      </c>
      <c r="L1266" s="218" t="s">
        <v>401</v>
      </c>
      <c r="M1266" s="510" t="s">
        <v>396</v>
      </c>
      <c r="N1266" s="510" t="s">
        <v>24</v>
      </c>
      <c r="O1266" s="218" t="s">
        <v>348</v>
      </c>
      <c r="P1266" s="2159">
        <f t="shared" si="107"/>
        <v>6</v>
      </c>
      <c r="Q1266" s="322">
        <v>6</v>
      </c>
      <c r="R1266" s="323"/>
      <c r="S1266" s="323"/>
      <c r="T1266" s="323"/>
      <c r="U1266" s="323"/>
      <c r="V1266" s="323"/>
      <c r="W1266" s="324"/>
      <c r="X1266" s="117"/>
      <c r="Y1266" s="117"/>
      <c r="Z1266" s="63" t="str">
        <f>C1266</f>
        <v>TC</v>
      </c>
      <c r="AA1266" s="46" t="s">
        <v>874</v>
      </c>
      <c r="AB1266" s="46" t="s">
        <v>881</v>
      </c>
      <c r="AC1266" s="46">
        <f t="shared" si="111"/>
        <v>17</v>
      </c>
      <c r="AD1266" s="46"/>
      <c r="AE1266" s="46"/>
      <c r="AF1266" s="2111">
        <f t="shared" si="108"/>
        <v>6</v>
      </c>
      <c r="AG1266" s="2111">
        <f t="shared" si="109"/>
        <v>0</v>
      </c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6"/>
      <c r="CG1266" s="46"/>
      <c r="CH1266" s="46"/>
      <c r="CI1266" s="46"/>
      <c r="CJ1266" s="46"/>
      <c r="CK1266" s="46"/>
      <c r="CL1266" s="46"/>
      <c r="CM1266" s="46"/>
      <c r="CN1266" s="46"/>
      <c r="CO1266" s="46"/>
      <c r="CP1266" s="46"/>
      <c r="CQ1266" s="46"/>
      <c r="CR1266" s="46"/>
      <c r="CS1266" s="46"/>
      <c r="CT1266" s="46"/>
      <c r="CU1266" s="46"/>
      <c r="CV1266" s="46"/>
      <c r="CW1266" s="46"/>
      <c r="CX1266" s="46"/>
      <c r="CY1266" s="46"/>
      <c r="CZ1266" s="46"/>
      <c r="DA1266" s="46"/>
      <c r="DB1266" s="46"/>
      <c r="DC1266" s="46"/>
      <c r="DD1266" s="46"/>
      <c r="DE1266" s="46"/>
      <c r="DF1266" s="46"/>
      <c r="DG1266" s="46"/>
      <c r="DH1266" s="46"/>
      <c r="DI1266" s="46"/>
      <c r="DJ1266" s="46"/>
      <c r="DK1266" s="46"/>
      <c r="DL1266" s="46"/>
      <c r="DM1266" s="46"/>
      <c r="DN1266" s="46"/>
      <c r="DO1266" s="46"/>
      <c r="DP1266" s="46"/>
      <c r="DQ1266" s="46"/>
      <c r="DR1266" s="46"/>
      <c r="DS1266" s="46"/>
      <c r="DT1266" s="46"/>
      <c r="DU1266" s="46"/>
      <c r="DV1266" s="46"/>
      <c r="DW1266" s="46"/>
      <c r="DX1266" s="46"/>
      <c r="DY1266" s="46"/>
      <c r="DZ1266" s="46"/>
      <c r="EA1266" s="46"/>
      <c r="EB1266" s="46"/>
      <c r="EC1266" s="46"/>
      <c r="ED1266" s="46"/>
      <c r="EE1266" s="46"/>
      <c r="EF1266" s="46"/>
      <c r="EG1266" s="46"/>
      <c r="EH1266" s="46"/>
      <c r="EI1266" s="46"/>
      <c r="EJ1266" s="46"/>
      <c r="EK1266" s="46"/>
      <c r="EL1266" s="46"/>
      <c r="EM1266" s="46"/>
      <c r="EN1266" s="46"/>
      <c r="EO1266" s="46"/>
      <c r="EP1266" s="46"/>
      <c r="EQ1266" s="46"/>
      <c r="ER1266" s="46"/>
      <c r="ES1266" s="46"/>
      <c r="ET1266" s="46"/>
      <c r="EU1266" s="46"/>
      <c r="EV1266" s="46"/>
      <c r="EW1266" s="46"/>
      <c r="EX1266" s="46"/>
      <c r="EY1266" s="46"/>
      <c r="EZ1266" s="46"/>
      <c r="FA1266" s="46"/>
      <c r="FB1266" s="46"/>
      <c r="FC1266" s="46"/>
      <c r="FD1266" s="46"/>
      <c r="FE1266" s="46"/>
      <c r="FF1266" s="46"/>
      <c r="FG1266" s="46"/>
      <c r="FH1266" s="46"/>
      <c r="FI1266" s="46"/>
      <c r="FJ1266" s="46"/>
      <c r="FK1266" s="46"/>
      <c r="FL1266" s="46"/>
      <c r="FM1266" s="46"/>
      <c r="FN1266" s="46"/>
      <c r="FO1266" s="46"/>
      <c r="FP1266" s="46"/>
      <c r="FQ1266" s="46"/>
      <c r="FR1266" s="46"/>
      <c r="FS1266" s="46"/>
      <c r="FT1266" s="46"/>
      <c r="FU1266" s="46"/>
      <c r="FV1266" s="46"/>
      <c r="FW1266" s="46"/>
      <c r="FX1266" s="46"/>
      <c r="FY1266" s="46"/>
      <c r="FZ1266" s="46"/>
      <c r="GA1266" s="46"/>
      <c r="GB1266" s="46"/>
      <c r="GC1266" s="46"/>
      <c r="GD1266" s="46"/>
      <c r="GE1266" s="46"/>
      <c r="GF1266" s="46"/>
      <c r="GG1266" s="46"/>
      <c r="GH1266" s="46"/>
      <c r="GI1266" s="46"/>
      <c r="GJ1266" s="46"/>
      <c r="GK1266" s="46"/>
      <c r="GL1266" s="46"/>
      <c r="GM1266" s="46"/>
      <c r="GN1266" s="46"/>
      <c r="GO1266" s="46"/>
      <c r="GP1266" s="46"/>
      <c r="GQ1266" s="46"/>
      <c r="GR1266" s="46"/>
      <c r="GS1266" s="46"/>
      <c r="GT1266" s="46"/>
      <c r="GU1266" s="46"/>
      <c r="GV1266" s="46"/>
      <c r="GW1266" s="46"/>
      <c r="GX1266" s="46"/>
      <c r="GY1266" s="46"/>
      <c r="GZ1266" s="46"/>
      <c r="HA1266" s="46"/>
      <c r="HB1266" s="46"/>
      <c r="HC1266" s="46"/>
      <c r="HD1266" s="46"/>
      <c r="HE1266" s="46"/>
      <c r="HF1266" s="46"/>
      <c r="HG1266" s="46"/>
      <c r="HH1266" s="46"/>
      <c r="HI1266" s="46"/>
      <c r="HJ1266" s="46"/>
      <c r="HK1266" s="46"/>
      <c r="HL1266" s="46"/>
      <c r="HM1266" s="46"/>
      <c r="HN1266" s="46"/>
      <c r="HO1266" s="46"/>
      <c r="HP1266" s="46"/>
      <c r="HQ1266" s="46"/>
      <c r="HR1266" s="46"/>
      <c r="HS1266" s="46"/>
      <c r="HT1266" s="46"/>
      <c r="HU1266" s="46"/>
      <c r="HV1266" s="46"/>
      <c r="HW1266" s="46"/>
      <c r="HX1266" s="46"/>
      <c r="HY1266" s="46"/>
      <c r="HZ1266" s="46"/>
      <c r="IA1266" s="46"/>
      <c r="IB1266" s="46"/>
      <c r="IC1266" s="46"/>
      <c r="ID1266" s="46"/>
      <c r="IE1266" s="46"/>
      <c r="IF1266" s="46"/>
      <c r="IG1266" s="46"/>
      <c r="IH1266" s="46"/>
      <c r="II1266" s="46"/>
      <c r="IJ1266" s="46"/>
      <c r="IK1266" s="46"/>
      <c r="IL1266" s="46"/>
      <c r="IM1266" s="46"/>
      <c r="IN1266" s="46"/>
      <c r="IO1266" s="46"/>
      <c r="IP1266" s="46"/>
      <c r="IQ1266" s="46"/>
      <c r="IR1266" s="46"/>
      <c r="IS1266" s="46"/>
      <c r="IT1266" s="46"/>
      <c r="IU1266" s="46"/>
      <c r="IV1266" s="46"/>
      <c r="IW1266" s="46"/>
      <c r="IX1266" s="46"/>
      <c r="IY1266" s="46"/>
      <c r="IZ1266" s="46"/>
      <c r="JA1266" s="46"/>
      <c r="JB1266" s="46"/>
      <c r="JC1266" s="46"/>
      <c r="JD1266" s="46"/>
      <c r="JE1266" s="46"/>
    </row>
    <row r="1267" spans="1:265" s="7" customFormat="1" ht="15" customHeight="1" thickBot="1" x14ac:dyDescent="0.25">
      <c r="A1267" s="98"/>
      <c r="B1267" s="73" t="s">
        <v>383</v>
      </c>
      <c r="C1267" s="118"/>
      <c r="D1267" s="870" t="s">
        <v>645</v>
      </c>
      <c r="E1267" s="879"/>
      <c r="F1267" s="461"/>
      <c r="G1267" s="462"/>
      <c r="H1267" s="181" t="s">
        <v>351</v>
      </c>
      <c r="I1267" s="181" t="s">
        <v>394</v>
      </c>
      <c r="J1267" s="181"/>
      <c r="K1267" s="219" t="s">
        <v>1793</v>
      </c>
      <c r="L1267" s="219"/>
      <c r="M1267" s="511" t="s">
        <v>1127</v>
      </c>
      <c r="N1267" s="511" t="s">
        <v>24</v>
      </c>
      <c r="O1267" s="219" t="s">
        <v>348</v>
      </c>
      <c r="P1267" s="2159">
        <f t="shared" si="107"/>
        <v>6</v>
      </c>
      <c r="Q1267" s="325">
        <v>5</v>
      </c>
      <c r="R1267" s="326">
        <v>1</v>
      </c>
      <c r="S1267" s="326"/>
      <c r="T1267" s="326"/>
      <c r="U1267" s="326"/>
      <c r="V1267" s="326"/>
      <c r="W1267" s="327"/>
      <c r="X1267" s="119"/>
      <c r="Y1267" s="119"/>
      <c r="Z1267" s="63"/>
      <c r="AA1267" s="46"/>
      <c r="AB1267" s="46"/>
      <c r="AC1267" s="46" t="str">
        <f t="shared" si="111"/>
        <v/>
      </c>
      <c r="AD1267" s="46"/>
      <c r="AE1267" s="46"/>
      <c r="AF1267" s="2111">
        <f t="shared" si="108"/>
        <v>6</v>
      </c>
      <c r="AG1267" s="2111">
        <f t="shared" si="109"/>
        <v>0</v>
      </c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  <c r="BP1267" s="46"/>
      <c r="BQ1267" s="46"/>
      <c r="BR1267" s="46"/>
      <c r="BS1267" s="46"/>
      <c r="BT1267" s="46"/>
      <c r="BU1267" s="46"/>
      <c r="BV1267" s="46"/>
      <c r="BW1267" s="46"/>
      <c r="BX1267" s="46"/>
      <c r="BY1267" s="46"/>
      <c r="BZ1267" s="46"/>
      <c r="CA1267" s="46"/>
      <c r="CB1267" s="46"/>
      <c r="CC1267" s="46"/>
      <c r="CD1267" s="46"/>
      <c r="CE1267" s="46"/>
      <c r="CF1267" s="46"/>
      <c r="CG1267" s="46"/>
      <c r="CH1267" s="46"/>
      <c r="CI1267" s="46"/>
      <c r="CJ1267" s="46"/>
      <c r="CK1267" s="46"/>
      <c r="CL1267" s="46"/>
      <c r="CM1267" s="46"/>
      <c r="CN1267" s="46"/>
      <c r="CO1267" s="46"/>
      <c r="CP1267" s="46"/>
      <c r="CQ1267" s="46"/>
      <c r="CR1267" s="46"/>
      <c r="CS1267" s="46"/>
      <c r="CT1267" s="46"/>
      <c r="CU1267" s="46"/>
      <c r="CV1267" s="46"/>
      <c r="CW1267" s="46"/>
      <c r="CX1267" s="46"/>
      <c r="CY1267" s="46"/>
      <c r="CZ1267" s="46"/>
      <c r="DA1267" s="46"/>
      <c r="DB1267" s="46"/>
      <c r="DC1267" s="46"/>
      <c r="DD1267" s="46"/>
      <c r="DE1267" s="46"/>
      <c r="DF1267" s="46"/>
      <c r="DG1267" s="46"/>
      <c r="DH1267" s="46"/>
      <c r="DI1267" s="46"/>
      <c r="DJ1267" s="46"/>
      <c r="DK1267" s="46"/>
      <c r="DL1267" s="46"/>
      <c r="DM1267" s="46"/>
      <c r="DN1267" s="46"/>
      <c r="DO1267" s="46"/>
      <c r="DP1267" s="46"/>
      <c r="DQ1267" s="46"/>
      <c r="DR1267" s="46"/>
      <c r="DS1267" s="46"/>
      <c r="DT1267" s="46"/>
      <c r="DU1267" s="46"/>
      <c r="DV1267" s="46"/>
      <c r="DW1267" s="46"/>
      <c r="DX1267" s="46"/>
      <c r="DY1267" s="46"/>
      <c r="DZ1267" s="46"/>
      <c r="EA1267" s="46"/>
      <c r="EB1267" s="46"/>
      <c r="EC1267" s="46"/>
      <c r="ED1267" s="46"/>
      <c r="EE1267" s="46"/>
      <c r="EF1267" s="46"/>
      <c r="EG1267" s="46"/>
      <c r="EH1267" s="46"/>
      <c r="EI1267" s="46"/>
      <c r="EJ1267" s="46"/>
      <c r="EK1267" s="46"/>
      <c r="EL1267" s="46"/>
      <c r="EM1267" s="46"/>
      <c r="EN1267" s="46"/>
      <c r="EO1267" s="46"/>
      <c r="EP1267" s="46"/>
      <c r="EQ1267" s="46"/>
      <c r="ER1267" s="46"/>
      <c r="ES1267" s="46"/>
      <c r="ET1267" s="46"/>
      <c r="EU1267" s="46"/>
      <c r="EV1267" s="46"/>
      <c r="EW1267" s="46"/>
      <c r="EX1267" s="46"/>
      <c r="EY1267" s="46"/>
      <c r="EZ1267" s="46"/>
      <c r="FA1267" s="46"/>
      <c r="FB1267" s="46"/>
      <c r="FC1267" s="46"/>
      <c r="FD1267" s="46"/>
      <c r="FE1267" s="46"/>
      <c r="FF1267" s="46"/>
      <c r="FG1267" s="46"/>
      <c r="FH1267" s="46"/>
      <c r="FI1267" s="46"/>
      <c r="FJ1267" s="46"/>
      <c r="FK1267" s="46"/>
      <c r="FL1267" s="46"/>
      <c r="FM1267" s="46"/>
      <c r="FN1267" s="46"/>
      <c r="FO1267" s="46"/>
      <c r="FP1267" s="46"/>
      <c r="FQ1267" s="46"/>
      <c r="FR1267" s="46"/>
      <c r="FS1267" s="46"/>
      <c r="FT1267" s="46"/>
      <c r="FU1267" s="46"/>
      <c r="FV1267" s="46"/>
      <c r="FW1267" s="46"/>
      <c r="FX1267" s="46"/>
      <c r="FY1267" s="46"/>
      <c r="FZ1267" s="46"/>
      <c r="GA1267" s="46"/>
      <c r="GB1267" s="46"/>
      <c r="GC1267" s="46"/>
      <c r="GD1267" s="46"/>
      <c r="GE1267" s="46"/>
      <c r="GF1267" s="46"/>
      <c r="GG1267" s="46"/>
      <c r="GH1267" s="46"/>
      <c r="GI1267" s="46"/>
      <c r="GJ1267" s="46"/>
      <c r="GK1267" s="46"/>
      <c r="GL1267" s="46"/>
      <c r="GM1267" s="46"/>
      <c r="GN1267" s="46"/>
      <c r="GO1267" s="46"/>
      <c r="GP1267" s="46"/>
      <c r="GQ1267" s="46"/>
      <c r="GR1267" s="46"/>
      <c r="GS1267" s="46"/>
      <c r="GT1267" s="46"/>
      <c r="GU1267" s="46"/>
      <c r="GV1267" s="46"/>
      <c r="GW1267" s="46"/>
      <c r="GX1267" s="46"/>
      <c r="GY1267" s="46"/>
      <c r="GZ1267" s="46"/>
      <c r="HA1267" s="46"/>
      <c r="HB1267" s="46"/>
      <c r="HC1267" s="46"/>
      <c r="HD1267" s="46"/>
      <c r="HE1267" s="46"/>
      <c r="HF1267" s="46"/>
      <c r="HG1267" s="46"/>
      <c r="HH1267" s="46"/>
      <c r="HI1267" s="46"/>
      <c r="HJ1267" s="46"/>
      <c r="HK1267" s="46"/>
      <c r="HL1267" s="46"/>
      <c r="HM1267" s="46"/>
      <c r="HN1267" s="46"/>
      <c r="HO1267" s="46"/>
      <c r="HP1267" s="46"/>
      <c r="HQ1267" s="46"/>
      <c r="HR1267" s="46"/>
      <c r="HS1267" s="46"/>
      <c r="HT1267" s="46"/>
      <c r="HU1267" s="46"/>
      <c r="HV1267" s="46"/>
      <c r="HW1267" s="46"/>
      <c r="HX1267" s="46"/>
      <c r="HY1267" s="46"/>
      <c r="HZ1267" s="46"/>
      <c r="IA1267" s="46"/>
      <c r="IB1267" s="46"/>
      <c r="IC1267" s="46"/>
      <c r="ID1267" s="46"/>
      <c r="IE1267" s="46"/>
      <c r="IF1267" s="46"/>
      <c r="IG1267" s="46"/>
      <c r="IH1267" s="46"/>
      <c r="II1267" s="46"/>
      <c r="IJ1267" s="46"/>
      <c r="IK1267" s="46"/>
      <c r="IL1267" s="46"/>
      <c r="IM1267" s="46"/>
      <c r="IN1267" s="46"/>
      <c r="IO1267" s="46"/>
      <c r="IP1267" s="46"/>
      <c r="IQ1267" s="46"/>
      <c r="IR1267" s="46"/>
      <c r="IS1267" s="46"/>
      <c r="IT1267" s="46"/>
      <c r="IU1267" s="46"/>
      <c r="IV1267" s="46"/>
      <c r="IW1267" s="46"/>
      <c r="IX1267" s="46"/>
      <c r="IY1267" s="46"/>
      <c r="IZ1267" s="46"/>
      <c r="JA1267" s="46"/>
      <c r="JB1267" s="46"/>
      <c r="JC1267" s="46"/>
      <c r="JD1267" s="46"/>
      <c r="JE1267" s="46"/>
    </row>
    <row r="1268" spans="1:265" s="7" customFormat="1" ht="15" customHeight="1" thickBot="1" x14ac:dyDescent="0.25">
      <c r="A1268" s="98"/>
      <c r="B1268" s="73" t="s">
        <v>383</v>
      </c>
      <c r="C1268" s="118"/>
      <c r="D1268" s="870" t="s">
        <v>645</v>
      </c>
      <c r="E1268" s="879"/>
      <c r="F1268" s="461"/>
      <c r="G1268" s="462"/>
      <c r="H1268" s="181" t="s">
        <v>351</v>
      </c>
      <c r="I1268" s="181" t="s">
        <v>394</v>
      </c>
      <c r="J1268" s="181"/>
      <c r="K1268" s="219" t="s">
        <v>1408</v>
      </c>
      <c r="L1268" s="219" t="s">
        <v>401</v>
      </c>
      <c r="M1268" s="511" t="s">
        <v>1127</v>
      </c>
      <c r="N1268" s="511" t="s">
        <v>24</v>
      </c>
      <c r="O1268" s="219" t="s">
        <v>839</v>
      </c>
      <c r="P1268" s="2159">
        <f t="shared" si="107"/>
        <v>5</v>
      </c>
      <c r="Q1268" s="325">
        <v>3</v>
      </c>
      <c r="R1268" s="326">
        <v>2</v>
      </c>
      <c r="S1268" s="326"/>
      <c r="T1268" s="326"/>
      <c r="U1268" s="326"/>
      <c r="V1268" s="326"/>
      <c r="W1268" s="327"/>
      <c r="X1268" s="119"/>
      <c r="Y1268" s="119"/>
      <c r="Z1268" s="63"/>
      <c r="AA1268" s="46"/>
      <c r="AB1268" s="46"/>
      <c r="AC1268" s="46" t="str">
        <f t="shared" si="111"/>
        <v/>
      </c>
      <c r="AD1268" s="46"/>
      <c r="AE1268" s="46"/>
      <c r="AF1268" s="2111">
        <f t="shared" si="108"/>
        <v>5</v>
      </c>
      <c r="AG1268" s="2111">
        <f t="shared" si="109"/>
        <v>0</v>
      </c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  <c r="BP1268" s="46"/>
      <c r="BQ1268" s="46"/>
      <c r="BR1268" s="46"/>
      <c r="BS1268" s="46"/>
      <c r="BT1268" s="46"/>
      <c r="BU1268" s="46"/>
      <c r="BV1268" s="46"/>
      <c r="BW1268" s="46"/>
      <c r="BX1268" s="46"/>
      <c r="BY1268" s="46"/>
      <c r="BZ1268" s="46"/>
      <c r="CA1268" s="46"/>
      <c r="CB1268" s="46"/>
      <c r="CC1268" s="46"/>
      <c r="CD1268" s="46"/>
      <c r="CE1268" s="46"/>
      <c r="CF1268" s="46"/>
      <c r="CG1268" s="46"/>
      <c r="CH1268" s="46"/>
      <c r="CI1268" s="46"/>
      <c r="CJ1268" s="46"/>
      <c r="CK1268" s="46"/>
      <c r="CL1268" s="46"/>
      <c r="CM1268" s="46"/>
      <c r="CN1268" s="46"/>
      <c r="CO1268" s="46"/>
      <c r="CP1268" s="46"/>
      <c r="CQ1268" s="46"/>
      <c r="CR1268" s="46"/>
      <c r="CS1268" s="46"/>
      <c r="CT1268" s="46"/>
      <c r="CU1268" s="46"/>
      <c r="CV1268" s="46"/>
      <c r="CW1268" s="46"/>
      <c r="CX1268" s="46"/>
      <c r="CY1268" s="46"/>
      <c r="CZ1268" s="46"/>
      <c r="DA1268" s="46"/>
      <c r="DB1268" s="46"/>
      <c r="DC1268" s="46"/>
      <c r="DD1268" s="46"/>
      <c r="DE1268" s="46"/>
      <c r="DF1268" s="46"/>
      <c r="DG1268" s="46"/>
      <c r="DH1268" s="46"/>
      <c r="DI1268" s="46"/>
      <c r="DJ1268" s="46"/>
      <c r="DK1268" s="46"/>
      <c r="DL1268" s="46"/>
      <c r="DM1268" s="46"/>
      <c r="DN1268" s="46"/>
      <c r="DO1268" s="46"/>
      <c r="DP1268" s="46"/>
      <c r="DQ1268" s="46"/>
      <c r="DR1268" s="46"/>
      <c r="DS1268" s="46"/>
      <c r="DT1268" s="46"/>
      <c r="DU1268" s="46"/>
      <c r="DV1268" s="46"/>
      <c r="DW1268" s="46"/>
      <c r="DX1268" s="46"/>
      <c r="DY1268" s="46"/>
      <c r="DZ1268" s="46"/>
      <c r="EA1268" s="46"/>
      <c r="EB1268" s="46"/>
      <c r="EC1268" s="46"/>
      <c r="ED1268" s="46"/>
      <c r="EE1268" s="46"/>
      <c r="EF1268" s="46"/>
      <c r="EG1268" s="46"/>
      <c r="EH1268" s="46"/>
      <c r="EI1268" s="46"/>
      <c r="EJ1268" s="46"/>
      <c r="EK1268" s="46"/>
      <c r="EL1268" s="46"/>
      <c r="EM1268" s="46"/>
      <c r="EN1268" s="46"/>
      <c r="EO1268" s="46"/>
      <c r="EP1268" s="46"/>
      <c r="EQ1268" s="46"/>
      <c r="ER1268" s="46"/>
      <c r="ES1268" s="46"/>
      <c r="ET1268" s="46"/>
      <c r="EU1268" s="46"/>
      <c r="EV1268" s="46"/>
      <c r="EW1268" s="46"/>
      <c r="EX1268" s="46"/>
      <c r="EY1268" s="46"/>
      <c r="EZ1268" s="46"/>
      <c r="FA1268" s="46"/>
      <c r="FB1268" s="46"/>
      <c r="FC1268" s="46"/>
      <c r="FD1268" s="46"/>
      <c r="FE1268" s="46"/>
      <c r="FF1268" s="46"/>
      <c r="FG1268" s="46"/>
      <c r="FH1268" s="46"/>
      <c r="FI1268" s="46"/>
      <c r="FJ1268" s="46"/>
      <c r="FK1268" s="46"/>
      <c r="FL1268" s="46"/>
      <c r="FM1268" s="46"/>
      <c r="FN1268" s="46"/>
      <c r="FO1268" s="46"/>
      <c r="FP1268" s="46"/>
      <c r="FQ1268" s="46"/>
      <c r="FR1268" s="46"/>
      <c r="FS1268" s="46"/>
      <c r="FT1268" s="46"/>
      <c r="FU1268" s="46"/>
      <c r="FV1268" s="46"/>
      <c r="FW1268" s="46"/>
      <c r="FX1268" s="46"/>
      <c r="FY1268" s="46"/>
      <c r="FZ1268" s="46"/>
      <c r="GA1268" s="46"/>
      <c r="GB1268" s="46"/>
      <c r="GC1268" s="46"/>
      <c r="GD1268" s="46"/>
      <c r="GE1268" s="46"/>
      <c r="GF1268" s="46"/>
      <c r="GG1268" s="46"/>
      <c r="GH1268" s="46"/>
      <c r="GI1268" s="46"/>
      <c r="GJ1268" s="46"/>
      <c r="GK1268" s="46"/>
      <c r="GL1268" s="46"/>
      <c r="GM1268" s="46"/>
      <c r="GN1268" s="46"/>
      <c r="GO1268" s="46"/>
      <c r="GP1268" s="46"/>
      <c r="GQ1268" s="46"/>
      <c r="GR1268" s="46"/>
      <c r="GS1268" s="46"/>
      <c r="GT1268" s="46"/>
      <c r="GU1268" s="46"/>
      <c r="GV1268" s="46"/>
      <c r="GW1268" s="46"/>
      <c r="GX1268" s="46"/>
      <c r="GY1268" s="46"/>
      <c r="GZ1268" s="46"/>
      <c r="HA1268" s="46"/>
      <c r="HB1268" s="46"/>
      <c r="HC1268" s="46"/>
      <c r="HD1268" s="46"/>
      <c r="HE1268" s="46"/>
      <c r="HF1268" s="46"/>
      <c r="HG1268" s="46"/>
      <c r="HH1268" s="46"/>
      <c r="HI1268" s="46"/>
      <c r="HJ1268" s="46"/>
      <c r="HK1268" s="46"/>
      <c r="HL1268" s="46"/>
      <c r="HM1268" s="46"/>
      <c r="HN1268" s="46"/>
      <c r="HO1268" s="46"/>
      <c r="HP1268" s="46"/>
      <c r="HQ1268" s="46"/>
      <c r="HR1268" s="46"/>
      <c r="HS1268" s="46"/>
      <c r="HT1268" s="46"/>
      <c r="HU1268" s="46"/>
      <c r="HV1268" s="46"/>
      <c r="HW1268" s="46"/>
      <c r="HX1268" s="46"/>
      <c r="HY1268" s="46"/>
      <c r="HZ1268" s="46"/>
      <c r="IA1268" s="46"/>
      <c r="IB1268" s="46"/>
      <c r="IC1268" s="46"/>
      <c r="ID1268" s="46"/>
      <c r="IE1268" s="46"/>
      <c r="IF1268" s="46"/>
      <c r="IG1268" s="46"/>
      <c r="IH1268" s="46"/>
      <c r="II1268" s="46"/>
      <c r="IJ1268" s="46"/>
      <c r="IK1268" s="46"/>
      <c r="IL1268" s="46"/>
      <c r="IM1268" s="46"/>
      <c r="IN1268" s="46"/>
      <c r="IO1268" s="46"/>
      <c r="IP1268" s="46"/>
      <c r="IQ1268" s="46"/>
      <c r="IR1268" s="46"/>
      <c r="IS1268" s="46"/>
      <c r="IT1268" s="46"/>
      <c r="IU1268" s="46"/>
      <c r="IV1268" s="46"/>
      <c r="IW1268" s="46"/>
      <c r="IX1268" s="46"/>
      <c r="IY1268" s="46"/>
      <c r="IZ1268" s="46"/>
      <c r="JA1268" s="46"/>
      <c r="JB1268" s="46"/>
      <c r="JC1268" s="46"/>
      <c r="JD1268" s="46"/>
      <c r="JE1268" s="46"/>
    </row>
    <row r="1269" spans="1:265" s="7" customFormat="1" ht="15" customHeight="1" thickBot="1" x14ac:dyDescent="0.25">
      <c r="A1269" s="98"/>
      <c r="B1269" s="73" t="s">
        <v>383</v>
      </c>
      <c r="C1269" s="118"/>
      <c r="D1269" s="870" t="s">
        <v>645</v>
      </c>
      <c r="E1269" s="879"/>
      <c r="F1269" s="461"/>
      <c r="G1269" s="462"/>
      <c r="H1269" s="181" t="s">
        <v>351</v>
      </c>
      <c r="I1269" s="181" t="s">
        <v>394</v>
      </c>
      <c r="J1269" s="181"/>
      <c r="K1269" s="219" t="s">
        <v>1408</v>
      </c>
      <c r="L1269" s="219" t="s">
        <v>401</v>
      </c>
      <c r="M1269" s="511" t="s">
        <v>396</v>
      </c>
      <c r="N1269" s="511" t="s">
        <v>24</v>
      </c>
      <c r="O1269" s="219" t="s">
        <v>839</v>
      </c>
      <c r="P1269" s="2159">
        <f t="shared" si="107"/>
        <v>3</v>
      </c>
      <c r="Q1269" s="325">
        <v>3</v>
      </c>
      <c r="R1269" s="326"/>
      <c r="S1269" s="326"/>
      <c r="T1269" s="326"/>
      <c r="U1269" s="326"/>
      <c r="V1269" s="326"/>
      <c r="W1269" s="327"/>
      <c r="X1269" s="119"/>
      <c r="Y1269" s="119"/>
      <c r="Z1269" s="63"/>
      <c r="AA1269" s="46"/>
      <c r="AB1269" s="46"/>
      <c r="AC1269" s="46" t="str">
        <f t="shared" si="111"/>
        <v/>
      </c>
      <c r="AD1269" s="46"/>
      <c r="AE1269" s="46"/>
      <c r="AF1269" s="2111">
        <f t="shared" si="108"/>
        <v>3</v>
      </c>
      <c r="AG1269" s="2111">
        <f t="shared" si="109"/>
        <v>0</v>
      </c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  <c r="BP1269" s="46"/>
      <c r="BQ1269" s="46"/>
      <c r="BR1269" s="46"/>
      <c r="BS1269" s="46"/>
      <c r="BT1269" s="46"/>
      <c r="BU1269" s="46"/>
      <c r="BV1269" s="46"/>
      <c r="BW1269" s="46"/>
      <c r="BX1269" s="46"/>
      <c r="BY1269" s="46"/>
      <c r="BZ1269" s="46"/>
      <c r="CA1269" s="46"/>
      <c r="CB1269" s="46"/>
      <c r="CC1269" s="46"/>
      <c r="CD1269" s="46"/>
      <c r="CE1269" s="46"/>
      <c r="CF1269" s="46"/>
      <c r="CG1269" s="46"/>
      <c r="CH1269" s="46"/>
      <c r="CI1269" s="46"/>
      <c r="CJ1269" s="46"/>
      <c r="CK1269" s="46"/>
      <c r="CL1269" s="46"/>
      <c r="CM1269" s="46"/>
      <c r="CN1269" s="46"/>
      <c r="CO1269" s="46"/>
      <c r="CP1269" s="46"/>
      <c r="CQ1269" s="46"/>
      <c r="CR1269" s="46"/>
      <c r="CS1269" s="46"/>
      <c r="CT1269" s="46"/>
      <c r="CU1269" s="46"/>
      <c r="CV1269" s="46"/>
      <c r="CW1269" s="46"/>
      <c r="CX1269" s="46"/>
      <c r="CY1269" s="46"/>
      <c r="CZ1269" s="46"/>
      <c r="DA1269" s="46"/>
      <c r="DB1269" s="46"/>
      <c r="DC1269" s="46"/>
      <c r="DD1269" s="46"/>
      <c r="DE1269" s="46"/>
      <c r="DF1269" s="46"/>
      <c r="DG1269" s="46"/>
      <c r="DH1269" s="46"/>
      <c r="DI1269" s="46"/>
      <c r="DJ1269" s="46"/>
      <c r="DK1269" s="46"/>
      <c r="DL1269" s="46"/>
      <c r="DM1269" s="46"/>
      <c r="DN1269" s="46"/>
      <c r="DO1269" s="46"/>
      <c r="DP1269" s="46"/>
      <c r="DQ1269" s="46"/>
      <c r="DR1269" s="46"/>
      <c r="DS1269" s="46"/>
      <c r="DT1269" s="46"/>
      <c r="DU1269" s="46"/>
      <c r="DV1269" s="46"/>
      <c r="DW1269" s="46"/>
      <c r="DX1269" s="46"/>
      <c r="DY1269" s="46"/>
      <c r="DZ1269" s="46"/>
      <c r="EA1269" s="46"/>
      <c r="EB1269" s="46"/>
      <c r="EC1269" s="46"/>
      <c r="ED1269" s="46"/>
      <c r="EE1269" s="46"/>
      <c r="EF1269" s="46"/>
      <c r="EG1269" s="46"/>
      <c r="EH1269" s="46"/>
      <c r="EI1269" s="46"/>
      <c r="EJ1269" s="46"/>
      <c r="EK1269" s="46"/>
      <c r="EL1269" s="46"/>
      <c r="EM1269" s="46"/>
      <c r="EN1269" s="46"/>
      <c r="EO1269" s="46"/>
      <c r="EP1269" s="46"/>
      <c r="EQ1269" s="46"/>
      <c r="ER1269" s="46"/>
      <c r="ES1269" s="46"/>
      <c r="ET1269" s="46"/>
      <c r="EU1269" s="46"/>
      <c r="EV1269" s="46"/>
      <c r="EW1269" s="46"/>
      <c r="EX1269" s="46"/>
      <c r="EY1269" s="46"/>
      <c r="EZ1269" s="46"/>
      <c r="FA1269" s="46"/>
      <c r="FB1269" s="46"/>
      <c r="FC1269" s="46"/>
      <c r="FD1269" s="46"/>
      <c r="FE1269" s="46"/>
      <c r="FF1269" s="46"/>
      <c r="FG1269" s="46"/>
      <c r="FH1269" s="46"/>
      <c r="FI1269" s="46"/>
      <c r="FJ1269" s="46"/>
      <c r="FK1269" s="46"/>
      <c r="FL1269" s="46"/>
      <c r="FM1269" s="46"/>
      <c r="FN1269" s="46"/>
      <c r="FO1269" s="46"/>
      <c r="FP1269" s="46"/>
      <c r="FQ1269" s="46"/>
      <c r="FR1269" s="46"/>
      <c r="FS1269" s="46"/>
      <c r="FT1269" s="46"/>
      <c r="FU1269" s="46"/>
      <c r="FV1269" s="46"/>
      <c r="FW1269" s="46"/>
      <c r="FX1269" s="46"/>
      <c r="FY1269" s="46"/>
      <c r="FZ1269" s="46"/>
      <c r="GA1269" s="46"/>
      <c r="GB1269" s="46"/>
      <c r="GC1269" s="46"/>
      <c r="GD1269" s="46"/>
      <c r="GE1269" s="46"/>
      <c r="GF1269" s="46"/>
      <c r="GG1269" s="46"/>
      <c r="GH1269" s="46"/>
      <c r="GI1269" s="46"/>
      <c r="GJ1269" s="46"/>
      <c r="GK1269" s="46"/>
      <c r="GL1269" s="46"/>
      <c r="GM1269" s="46"/>
      <c r="GN1269" s="46"/>
      <c r="GO1269" s="46"/>
      <c r="GP1269" s="46"/>
      <c r="GQ1269" s="46"/>
      <c r="GR1269" s="46"/>
      <c r="GS1269" s="46"/>
      <c r="GT1269" s="46"/>
      <c r="GU1269" s="46"/>
      <c r="GV1269" s="46"/>
      <c r="GW1269" s="46"/>
      <c r="GX1269" s="46"/>
      <c r="GY1269" s="46"/>
      <c r="GZ1269" s="46"/>
      <c r="HA1269" s="46"/>
      <c r="HB1269" s="46"/>
      <c r="HC1269" s="46"/>
      <c r="HD1269" s="46"/>
      <c r="HE1269" s="46"/>
      <c r="HF1269" s="46"/>
      <c r="HG1269" s="46"/>
      <c r="HH1269" s="46"/>
      <c r="HI1269" s="46"/>
      <c r="HJ1269" s="46"/>
      <c r="HK1269" s="46"/>
      <c r="HL1269" s="46"/>
      <c r="HM1269" s="46"/>
      <c r="HN1269" s="46"/>
      <c r="HO1269" s="46"/>
      <c r="HP1269" s="46"/>
      <c r="HQ1269" s="46"/>
      <c r="HR1269" s="46"/>
      <c r="HS1269" s="46"/>
      <c r="HT1269" s="46"/>
      <c r="HU1269" s="46"/>
      <c r="HV1269" s="46"/>
      <c r="HW1269" s="46"/>
      <c r="HX1269" s="46"/>
      <c r="HY1269" s="46"/>
      <c r="HZ1269" s="46"/>
      <c r="IA1269" s="46"/>
      <c r="IB1269" s="46"/>
      <c r="IC1269" s="46"/>
      <c r="ID1269" s="46"/>
      <c r="IE1269" s="46"/>
      <c r="IF1269" s="46"/>
      <c r="IG1269" s="46"/>
      <c r="IH1269" s="46"/>
      <c r="II1269" s="46"/>
      <c r="IJ1269" s="46"/>
      <c r="IK1269" s="46"/>
      <c r="IL1269" s="46"/>
      <c r="IM1269" s="46"/>
      <c r="IN1269" s="46"/>
      <c r="IO1269" s="46"/>
      <c r="IP1269" s="46"/>
      <c r="IQ1269" s="46"/>
      <c r="IR1269" s="46"/>
      <c r="IS1269" s="46"/>
      <c r="IT1269" s="46"/>
      <c r="IU1269" s="46"/>
      <c r="IV1269" s="46"/>
      <c r="IW1269" s="46"/>
      <c r="IX1269" s="46"/>
      <c r="IY1269" s="46"/>
      <c r="IZ1269" s="46"/>
      <c r="JA1269" s="46"/>
      <c r="JB1269" s="46"/>
      <c r="JC1269" s="46"/>
      <c r="JD1269" s="46"/>
      <c r="JE1269" s="46"/>
    </row>
    <row r="1270" spans="1:265" s="7" customFormat="1" ht="15" customHeight="1" thickBot="1" x14ac:dyDescent="0.25">
      <c r="A1270" s="98"/>
      <c r="B1270" s="73" t="s">
        <v>383</v>
      </c>
      <c r="C1270" s="118"/>
      <c r="D1270" s="870" t="s">
        <v>645</v>
      </c>
      <c r="E1270" s="879"/>
      <c r="F1270" s="461"/>
      <c r="G1270" s="462"/>
      <c r="H1270" s="181" t="s">
        <v>351</v>
      </c>
      <c r="I1270" s="181" t="s">
        <v>394</v>
      </c>
      <c r="J1270" s="1740" t="s">
        <v>1425</v>
      </c>
      <c r="K1270" s="219" t="s">
        <v>1740</v>
      </c>
      <c r="L1270" s="219"/>
      <c r="M1270" s="511"/>
      <c r="N1270" s="511"/>
      <c r="O1270" s="219"/>
      <c r="P1270" s="2159">
        <f t="shared" si="107"/>
        <v>0</v>
      </c>
      <c r="Q1270" s="325"/>
      <c r="R1270" s="326"/>
      <c r="S1270" s="326"/>
      <c r="T1270" s="326">
        <v>8</v>
      </c>
      <c r="U1270" s="326"/>
      <c r="V1270" s="326"/>
      <c r="W1270" s="327"/>
      <c r="X1270" s="119"/>
      <c r="Y1270" s="119"/>
      <c r="Z1270" s="63"/>
      <c r="AA1270" s="46"/>
      <c r="AB1270" s="46"/>
      <c r="AC1270" s="46" t="str">
        <f t="shared" si="111"/>
        <v/>
      </c>
      <c r="AD1270" s="46"/>
      <c r="AE1270" s="46"/>
      <c r="AF1270" s="2111">
        <f t="shared" si="108"/>
        <v>0</v>
      </c>
      <c r="AG1270" s="2111">
        <f t="shared" si="109"/>
        <v>0</v>
      </c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  <c r="BP1270" s="46"/>
      <c r="BQ1270" s="46"/>
      <c r="BR1270" s="46"/>
      <c r="BS1270" s="46"/>
      <c r="BT1270" s="46"/>
      <c r="BU1270" s="46"/>
      <c r="BV1270" s="46"/>
      <c r="BW1270" s="46"/>
      <c r="BX1270" s="46"/>
      <c r="BY1270" s="46"/>
      <c r="BZ1270" s="46"/>
      <c r="CA1270" s="46"/>
      <c r="CB1270" s="46"/>
      <c r="CC1270" s="46"/>
      <c r="CD1270" s="46"/>
      <c r="CE1270" s="46"/>
      <c r="CF1270" s="46"/>
      <c r="CG1270" s="46"/>
      <c r="CH1270" s="46"/>
      <c r="CI1270" s="46"/>
      <c r="CJ1270" s="46"/>
      <c r="CK1270" s="46"/>
      <c r="CL1270" s="46"/>
      <c r="CM1270" s="46"/>
      <c r="CN1270" s="46"/>
      <c r="CO1270" s="46"/>
      <c r="CP1270" s="46"/>
      <c r="CQ1270" s="46"/>
      <c r="CR1270" s="46"/>
      <c r="CS1270" s="46"/>
      <c r="CT1270" s="46"/>
      <c r="CU1270" s="46"/>
      <c r="CV1270" s="46"/>
      <c r="CW1270" s="46"/>
      <c r="CX1270" s="46"/>
      <c r="CY1270" s="46"/>
      <c r="CZ1270" s="46"/>
      <c r="DA1270" s="46"/>
      <c r="DB1270" s="46"/>
      <c r="DC1270" s="46"/>
      <c r="DD1270" s="46"/>
      <c r="DE1270" s="46"/>
      <c r="DF1270" s="46"/>
      <c r="DG1270" s="46"/>
      <c r="DH1270" s="46"/>
      <c r="DI1270" s="46"/>
      <c r="DJ1270" s="46"/>
      <c r="DK1270" s="46"/>
      <c r="DL1270" s="46"/>
      <c r="DM1270" s="46"/>
      <c r="DN1270" s="46"/>
      <c r="DO1270" s="46"/>
      <c r="DP1270" s="46"/>
      <c r="DQ1270" s="46"/>
      <c r="DR1270" s="46"/>
      <c r="DS1270" s="46"/>
      <c r="DT1270" s="46"/>
      <c r="DU1270" s="46"/>
      <c r="DV1270" s="46"/>
      <c r="DW1270" s="46"/>
      <c r="DX1270" s="46"/>
      <c r="DY1270" s="46"/>
      <c r="DZ1270" s="46"/>
      <c r="EA1270" s="46"/>
      <c r="EB1270" s="46"/>
      <c r="EC1270" s="46"/>
      <c r="ED1270" s="46"/>
      <c r="EE1270" s="46"/>
      <c r="EF1270" s="46"/>
      <c r="EG1270" s="46"/>
      <c r="EH1270" s="46"/>
      <c r="EI1270" s="46"/>
      <c r="EJ1270" s="46"/>
      <c r="EK1270" s="46"/>
      <c r="EL1270" s="46"/>
      <c r="EM1270" s="46"/>
      <c r="EN1270" s="46"/>
      <c r="EO1270" s="46"/>
      <c r="EP1270" s="46"/>
      <c r="EQ1270" s="46"/>
      <c r="ER1270" s="46"/>
      <c r="ES1270" s="46"/>
      <c r="ET1270" s="46"/>
      <c r="EU1270" s="46"/>
      <c r="EV1270" s="46"/>
      <c r="EW1270" s="46"/>
      <c r="EX1270" s="46"/>
      <c r="EY1270" s="46"/>
      <c r="EZ1270" s="46"/>
      <c r="FA1270" s="46"/>
      <c r="FB1270" s="46"/>
      <c r="FC1270" s="46"/>
      <c r="FD1270" s="46"/>
      <c r="FE1270" s="46"/>
      <c r="FF1270" s="46"/>
      <c r="FG1270" s="46"/>
      <c r="FH1270" s="46"/>
      <c r="FI1270" s="46"/>
      <c r="FJ1270" s="46"/>
      <c r="FK1270" s="46"/>
      <c r="FL1270" s="46"/>
      <c r="FM1270" s="46"/>
      <c r="FN1270" s="46"/>
      <c r="FO1270" s="46"/>
      <c r="FP1270" s="46"/>
      <c r="FQ1270" s="46"/>
      <c r="FR1270" s="46"/>
      <c r="FS1270" s="46"/>
      <c r="FT1270" s="46"/>
      <c r="FU1270" s="46"/>
      <c r="FV1270" s="46"/>
      <c r="FW1270" s="46"/>
      <c r="FX1270" s="46"/>
      <c r="FY1270" s="46"/>
      <c r="FZ1270" s="46"/>
      <c r="GA1270" s="46"/>
      <c r="GB1270" s="46"/>
      <c r="GC1270" s="46"/>
      <c r="GD1270" s="46"/>
      <c r="GE1270" s="46"/>
      <c r="GF1270" s="46"/>
      <c r="GG1270" s="46"/>
      <c r="GH1270" s="46"/>
      <c r="GI1270" s="46"/>
      <c r="GJ1270" s="46"/>
      <c r="GK1270" s="46"/>
      <c r="GL1270" s="46"/>
      <c r="GM1270" s="46"/>
      <c r="GN1270" s="46"/>
      <c r="GO1270" s="46"/>
      <c r="GP1270" s="46"/>
      <c r="GQ1270" s="46"/>
      <c r="GR1270" s="46"/>
      <c r="GS1270" s="46"/>
      <c r="GT1270" s="46"/>
      <c r="GU1270" s="46"/>
      <c r="GV1270" s="46"/>
      <c r="GW1270" s="46"/>
      <c r="GX1270" s="46"/>
      <c r="GY1270" s="46"/>
      <c r="GZ1270" s="46"/>
      <c r="HA1270" s="46"/>
      <c r="HB1270" s="46"/>
      <c r="HC1270" s="46"/>
      <c r="HD1270" s="46"/>
      <c r="HE1270" s="46"/>
      <c r="HF1270" s="46"/>
      <c r="HG1270" s="46"/>
      <c r="HH1270" s="46"/>
      <c r="HI1270" s="46"/>
      <c r="HJ1270" s="46"/>
      <c r="HK1270" s="46"/>
      <c r="HL1270" s="46"/>
      <c r="HM1270" s="46"/>
      <c r="HN1270" s="46"/>
      <c r="HO1270" s="46"/>
      <c r="HP1270" s="46"/>
      <c r="HQ1270" s="46"/>
      <c r="HR1270" s="46"/>
      <c r="HS1270" s="46"/>
      <c r="HT1270" s="46"/>
      <c r="HU1270" s="46"/>
      <c r="HV1270" s="46"/>
      <c r="HW1270" s="46"/>
      <c r="HX1270" s="46"/>
      <c r="HY1270" s="46"/>
      <c r="HZ1270" s="46"/>
      <c r="IA1270" s="46"/>
      <c r="IB1270" s="46"/>
      <c r="IC1270" s="46"/>
      <c r="ID1270" s="46"/>
      <c r="IE1270" s="46"/>
      <c r="IF1270" s="46"/>
      <c r="IG1270" s="46"/>
      <c r="IH1270" s="46"/>
      <c r="II1270" s="46"/>
      <c r="IJ1270" s="46"/>
      <c r="IK1270" s="46"/>
      <c r="IL1270" s="46"/>
      <c r="IM1270" s="46"/>
      <c r="IN1270" s="46"/>
      <c r="IO1270" s="46"/>
      <c r="IP1270" s="46"/>
      <c r="IQ1270" s="46"/>
      <c r="IR1270" s="46"/>
      <c r="IS1270" s="46"/>
      <c r="IT1270" s="46"/>
      <c r="IU1270" s="46"/>
      <c r="IV1270" s="46"/>
      <c r="IW1270" s="46"/>
      <c r="IX1270" s="46"/>
      <c r="IY1270" s="46"/>
      <c r="IZ1270" s="46"/>
      <c r="JA1270" s="46"/>
      <c r="JB1270" s="46"/>
      <c r="JC1270" s="46"/>
      <c r="JD1270" s="46"/>
      <c r="JE1270" s="46"/>
    </row>
    <row r="1271" spans="1:265" s="7" customFormat="1" ht="15" customHeight="1" thickBot="1" x14ac:dyDescent="0.25">
      <c r="A1271" s="98"/>
      <c r="B1271" s="73" t="s">
        <v>383</v>
      </c>
      <c r="C1271" s="118"/>
      <c r="D1271" s="870" t="s">
        <v>645</v>
      </c>
      <c r="E1271" s="879"/>
      <c r="F1271" s="461"/>
      <c r="G1271" s="462"/>
      <c r="H1271" s="181" t="s">
        <v>351</v>
      </c>
      <c r="I1271" s="181" t="s">
        <v>394</v>
      </c>
      <c r="J1271" s="1757" t="s">
        <v>1424</v>
      </c>
      <c r="K1271" s="408" t="s">
        <v>1507</v>
      </c>
      <c r="L1271" s="219"/>
      <c r="M1271" s="511"/>
      <c r="N1271" s="511"/>
      <c r="O1271" s="219"/>
      <c r="P1271" s="2159">
        <f t="shared" si="107"/>
        <v>0</v>
      </c>
      <c r="Q1271" s="325"/>
      <c r="R1271" s="326"/>
      <c r="S1271" s="326"/>
      <c r="T1271" s="326"/>
      <c r="U1271" s="326"/>
      <c r="V1271" s="326"/>
      <c r="W1271" s="327">
        <v>3</v>
      </c>
      <c r="X1271" s="119"/>
      <c r="Y1271" s="119"/>
      <c r="Z1271" s="63"/>
      <c r="AA1271" s="46"/>
      <c r="AB1271" s="46"/>
      <c r="AC1271" s="46" t="str">
        <f t="shared" si="111"/>
        <v/>
      </c>
      <c r="AD1271" s="46"/>
      <c r="AE1271" s="46"/>
      <c r="AF1271" s="2111">
        <f t="shared" si="108"/>
        <v>0</v>
      </c>
      <c r="AG1271" s="2111">
        <f t="shared" si="109"/>
        <v>3</v>
      </c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  <c r="BP1271" s="46"/>
      <c r="BQ1271" s="46"/>
      <c r="BR1271" s="46"/>
      <c r="BS1271" s="46"/>
      <c r="BT1271" s="46"/>
      <c r="BU1271" s="46"/>
      <c r="BV1271" s="46"/>
      <c r="BW1271" s="46"/>
      <c r="BX1271" s="46"/>
      <c r="BY1271" s="46"/>
      <c r="BZ1271" s="46"/>
      <c r="CA1271" s="46"/>
      <c r="CB1271" s="46"/>
      <c r="CC1271" s="46"/>
      <c r="CD1271" s="46"/>
      <c r="CE1271" s="46"/>
      <c r="CF1271" s="46"/>
      <c r="CG1271" s="46"/>
      <c r="CH1271" s="46"/>
      <c r="CI1271" s="46"/>
      <c r="CJ1271" s="46"/>
      <c r="CK1271" s="46"/>
      <c r="CL1271" s="46"/>
      <c r="CM1271" s="46"/>
      <c r="CN1271" s="46"/>
      <c r="CO1271" s="46"/>
      <c r="CP1271" s="46"/>
      <c r="CQ1271" s="46"/>
      <c r="CR1271" s="46"/>
      <c r="CS1271" s="46"/>
      <c r="CT1271" s="46"/>
      <c r="CU1271" s="46"/>
      <c r="CV1271" s="46"/>
      <c r="CW1271" s="46"/>
      <c r="CX1271" s="46"/>
      <c r="CY1271" s="46"/>
      <c r="CZ1271" s="46"/>
      <c r="DA1271" s="46"/>
      <c r="DB1271" s="46"/>
      <c r="DC1271" s="46"/>
      <c r="DD1271" s="46"/>
      <c r="DE1271" s="46"/>
      <c r="DF1271" s="46"/>
      <c r="DG1271" s="46"/>
      <c r="DH1271" s="46"/>
      <c r="DI1271" s="46"/>
      <c r="DJ1271" s="46"/>
      <c r="DK1271" s="46"/>
      <c r="DL1271" s="46"/>
      <c r="DM1271" s="46"/>
      <c r="DN1271" s="46"/>
      <c r="DO1271" s="46"/>
      <c r="DP1271" s="46"/>
      <c r="DQ1271" s="46"/>
      <c r="DR1271" s="46"/>
      <c r="DS1271" s="46"/>
      <c r="DT1271" s="46"/>
      <c r="DU1271" s="46"/>
      <c r="DV1271" s="46"/>
      <c r="DW1271" s="46"/>
      <c r="DX1271" s="46"/>
      <c r="DY1271" s="46"/>
      <c r="DZ1271" s="46"/>
      <c r="EA1271" s="46"/>
      <c r="EB1271" s="46"/>
      <c r="EC1271" s="46"/>
      <c r="ED1271" s="46"/>
      <c r="EE1271" s="46"/>
      <c r="EF1271" s="46"/>
      <c r="EG1271" s="46"/>
      <c r="EH1271" s="46"/>
      <c r="EI1271" s="46"/>
      <c r="EJ1271" s="46"/>
      <c r="EK1271" s="46"/>
      <c r="EL1271" s="46"/>
      <c r="EM1271" s="46"/>
      <c r="EN1271" s="46"/>
      <c r="EO1271" s="46"/>
      <c r="EP1271" s="46"/>
      <c r="EQ1271" s="46"/>
      <c r="ER1271" s="46"/>
      <c r="ES1271" s="46"/>
      <c r="ET1271" s="46"/>
      <c r="EU1271" s="46"/>
      <c r="EV1271" s="46"/>
      <c r="EW1271" s="46"/>
      <c r="EX1271" s="46"/>
      <c r="EY1271" s="46"/>
      <c r="EZ1271" s="46"/>
      <c r="FA1271" s="46"/>
      <c r="FB1271" s="46"/>
      <c r="FC1271" s="46"/>
      <c r="FD1271" s="46"/>
      <c r="FE1271" s="46"/>
      <c r="FF1271" s="46"/>
      <c r="FG1271" s="46"/>
      <c r="FH1271" s="46"/>
      <c r="FI1271" s="46"/>
      <c r="FJ1271" s="46"/>
      <c r="FK1271" s="46"/>
      <c r="FL1271" s="46"/>
      <c r="FM1271" s="46"/>
      <c r="FN1271" s="46"/>
      <c r="FO1271" s="46"/>
      <c r="FP1271" s="46"/>
      <c r="FQ1271" s="46"/>
      <c r="FR1271" s="46"/>
      <c r="FS1271" s="46"/>
      <c r="FT1271" s="46"/>
      <c r="FU1271" s="46"/>
      <c r="FV1271" s="46"/>
      <c r="FW1271" s="46"/>
      <c r="FX1271" s="46"/>
      <c r="FY1271" s="46"/>
      <c r="FZ1271" s="46"/>
      <c r="GA1271" s="46"/>
      <c r="GB1271" s="46"/>
      <c r="GC1271" s="46"/>
      <c r="GD1271" s="46"/>
      <c r="GE1271" s="46"/>
      <c r="GF1271" s="46"/>
      <c r="GG1271" s="46"/>
      <c r="GH1271" s="46"/>
      <c r="GI1271" s="46"/>
      <c r="GJ1271" s="46"/>
      <c r="GK1271" s="46"/>
      <c r="GL1271" s="46"/>
      <c r="GM1271" s="46"/>
      <c r="GN1271" s="46"/>
      <c r="GO1271" s="46"/>
      <c r="GP1271" s="46"/>
      <c r="GQ1271" s="46"/>
      <c r="GR1271" s="46"/>
      <c r="GS1271" s="46"/>
      <c r="GT1271" s="46"/>
      <c r="GU1271" s="46"/>
      <c r="GV1271" s="46"/>
      <c r="GW1271" s="46"/>
      <c r="GX1271" s="46"/>
      <c r="GY1271" s="46"/>
      <c r="GZ1271" s="46"/>
      <c r="HA1271" s="46"/>
      <c r="HB1271" s="46"/>
      <c r="HC1271" s="46"/>
      <c r="HD1271" s="46"/>
      <c r="HE1271" s="46"/>
      <c r="HF1271" s="46"/>
      <c r="HG1271" s="46"/>
      <c r="HH1271" s="46"/>
      <c r="HI1271" s="46"/>
      <c r="HJ1271" s="46"/>
      <c r="HK1271" s="46"/>
      <c r="HL1271" s="46"/>
      <c r="HM1271" s="46"/>
      <c r="HN1271" s="46"/>
      <c r="HO1271" s="46"/>
      <c r="HP1271" s="46"/>
      <c r="HQ1271" s="46"/>
      <c r="HR1271" s="46"/>
      <c r="HS1271" s="46"/>
      <c r="HT1271" s="46"/>
      <c r="HU1271" s="46"/>
      <c r="HV1271" s="46"/>
      <c r="HW1271" s="46"/>
      <c r="HX1271" s="46"/>
      <c r="HY1271" s="46"/>
      <c r="HZ1271" s="46"/>
      <c r="IA1271" s="46"/>
      <c r="IB1271" s="46"/>
      <c r="IC1271" s="46"/>
      <c r="ID1271" s="46"/>
      <c r="IE1271" s="46"/>
      <c r="IF1271" s="46"/>
      <c r="IG1271" s="46"/>
      <c r="IH1271" s="46"/>
      <c r="II1271" s="46"/>
      <c r="IJ1271" s="46"/>
      <c r="IK1271" s="46"/>
      <c r="IL1271" s="46"/>
      <c r="IM1271" s="46"/>
      <c r="IN1271" s="46"/>
      <c r="IO1271" s="46"/>
      <c r="IP1271" s="46"/>
      <c r="IQ1271" s="46"/>
      <c r="IR1271" s="46"/>
      <c r="IS1271" s="46"/>
      <c r="IT1271" s="46"/>
      <c r="IU1271" s="46"/>
      <c r="IV1271" s="46"/>
      <c r="IW1271" s="46"/>
      <c r="IX1271" s="46"/>
      <c r="IY1271" s="46"/>
      <c r="IZ1271" s="46"/>
      <c r="JA1271" s="46"/>
      <c r="JB1271" s="46"/>
      <c r="JC1271" s="46"/>
      <c r="JD1271" s="46"/>
      <c r="JE1271" s="46"/>
    </row>
    <row r="1272" spans="1:265" s="7" customFormat="1" ht="15" customHeight="1" thickBot="1" x14ac:dyDescent="0.25">
      <c r="A1272" s="98"/>
      <c r="B1272" s="73" t="s">
        <v>383</v>
      </c>
      <c r="C1272" s="118"/>
      <c r="D1272" s="870" t="s">
        <v>645</v>
      </c>
      <c r="E1272" s="879"/>
      <c r="F1272" s="461"/>
      <c r="G1272" s="462"/>
      <c r="H1272" s="181" t="s">
        <v>351</v>
      </c>
      <c r="I1272" s="181" t="s">
        <v>394</v>
      </c>
      <c r="J1272" s="1756" t="s">
        <v>1424</v>
      </c>
      <c r="K1272" s="219" t="s">
        <v>1211</v>
      </c>
      <c r="L1272" s="219"/>
      <c r="M1272" s="511"/>
      <c r="N1272" s="511"/>
      <c r="O1272" s="219"/>
      <c r="P1272" s="2159">
        <f t="shared" si="107"/>
        <v>0</v>
      </c>
      <c r="Q1272" s="325"/>
      <c r="R1272" s="326"/>
      <c r="S1272" s="326"/>
      <c r="T1272" s="326">
        <v>3</v>
      </c>
      <c r="U1272" s="326"/>
      <c r="V1272" s="326"/>
      <c r="W1272" s="327"/>
      <c r="X1272" s="119"/>
      <c r="Y1272" s="119"/>
      <c r="Z1272" s="63"/>
      <c r="AA1272" s="46"/>
      <c r="AB1272" s="46"/>
      <c r="AC1272" s="46" t="str">
        <f t="shared" si="111"/>
        <v/>
      </c>
      <c r="AD1272" s="46"/>
      <c r="AE1272" s="46"/>
      <c r="AF1272" s="2111">
        <f t="shared" si="108"/>
        <v>0</v>
      </c>
      <c r="AG1272" s="2111">
        <f t="shared" si="109"/>
        <v>0</v>
      </c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  <c r="BP1272" s="46"/>
      <c r="BQ1272" s="46"/>
      <c r="BR1272" s="46"/>
      <c r="BS1272" s="46"/>
      <c r="BT1272" s="46"/>
      <c r="BU1272" s="46"/>
      <c r="BV1272" s="46"/>
      <c r="BW1272" s="46"/>
      <c r="BX1272" s="46"/>
      <c r="BY1272" s="46"/>
      <c r="BZ1272" s="46"/>
      <c r="CA1272" s="46"/>
      <c r="CB1272" s="46"/>
      <c r="CC1272" s="46"/>
      <c r="CD1272" s="46"/>
      <c r="CE1272" s="46"/>
      <c r="CF1272" s="46"/>
      <c r="CG1272" s="46"/>
      <c r="CH1272" s="46"/>
      <c r="CI1272" s="46"/>
      <c r="CJ1272" s="46"/>
      <c r="CK1272" s="46"/>
      <c r="CL1272" s="46"/>
      <c r="CM1272" s="46"/>
      <c r="CN1272" s="46"/>
      <c r="CO1272" s="46"/>
      <c r="CP1272" s="46"/>
      <c r="CQ1272" s="46"/>
      <c r="CR1272" s="46"/>
      <c r="CS1272" s="46"/>
      <c r="CT1272" s="46"/>
      <c r="CU1272" s="46"/>
      <c r="CV1272" s="46"/>
      <c r="CW1272" s="46"/>
      <c r="CX1272" s="46"/>
      <c r="CY1272" s="46"/>
      <c r="CZ1272" s="46"/>
      <c r="DA1272" s="46"/>
      <c r="DB1272" s="46"/>
      <c r="DC1272" s="46"/>
      <c r="DD1272" s="46"/>
      <c r="DE1272" s="46"/>
      <c r="DF1272" s="46"/>
      <c r="DG1272" s="46"/>
      <c r="DH1272" s="46"/>
      <c r="DI1272" s="46"/>
      <c r="DJ1272" s="46"/>
      <c r="DK1272" s="46"/>
      <c r="DL1272" s="46"/>
      <c r="DM1272" s="46"/>
      <c r="DN1272" s="46"/>
      <c r="DO1272" s="46"/>
      <c r="DP1272" s="46"/>
      <c r="DQ1272" s="46"/>
      <c r="DR1272" s="46"/>
      <c r="DS1272" s="46"/>
      <c r="DT1272" s="46"/>
      <c r="DU1272" s="46"/>
      <c r="DV1272" s="46"/>
      <c r="DW1272" s="46"/>
      <c r="DX1272" s="46"/>
      <c r="DY1272" s="46"/>
      <c r="DZ1272" s="46"/>
      <c r="EA1272" s="46"/>
      <c r="EB1272" s="46"/>
      <c r="EC1272" s="46"/>
      <c r="ED1272" s="46"/>
      <c r="EE1272" s="46"/>
      <c r="EF1272" s="46"/>
      <c r="EG1272" s="46"/>
      <c r="EH1272" s="46"/>
      <c r="EI1272" s="46"/>
      <c r="EJ1272" s="46"/>
      <c r="EK1272" s="46"/>
      <c r="EL1272" s="46"/>
      <c r="EM1272" s="46"/>
      <c r="EN1272" s="46"/>
      <c r="EO1272" s="46"/>
      <c r="EP1272" s="46"/>
      <c r="EQ1272" s="46"/>
      <c r="ER1272" s="46"/>
      <c r="ES1272" s="46"/>
      <c r="ET1272" s="46"/>
      <c r="EU1272" s="46"/>
      <c r="EV1272" s="46"/>
      <c r="EW1272" s="46"/>
      <c r="EX1272" s="46"/>
      <c r="EY1272" s="46"/>
      <c r="EZ1272" s="46"/>
      <c r="FA1272" s="46"/>
      <c r="FB1272" s="46"/>
      <c r="FC1272" s="46"/>
      <c r="FD1272" s="46"/>
      <c r="FE1272" s="46"/>
      <c r="FF1272" s="46"/>
      <c r="FG1272" s="46"/>
      <c r="FH1272" s="46"/>
      <c r="FI1272" s="46"/>
      <c r="FJ1272" s="46"/>
      <c r="FK1272" s="46"/>
      <c r="FL1272" s="46"/>
      <c r="FM1272" s="46"/>
      <c r="FN1272" s="46"/>
      <c r="FO1272" s="46"/>
      <c r="FP1272" s="46"/>
      <c r="FQ1272" s="46"/>
      <c r="FR1272" s="46"/>
      <c r="FS1272" s="46"/>
      <c r="FT1272" s="46"/>
      <c r="FU1272" s="46"/>
      <c r="FV1272" s="46"/>
      <c r="FW1272" s="46"/>
      <c r="FX1272" s="46"/>
      <c r="FY1272" s="46"/>
      <c r="FZ1272" s="46"/>
      <c r="GA1272" s="46"/>
      <c r="GB1272" s="46"/>
      <c r="GC1272" s="46"/>
      <c r="GD1272" s="46"/>
      <c r="GE1272" s="46"/>
      <c r="GF1272" s="46"/>
      <c r="GG1272" s="46"/>
      <c r="GH1272" s="46"/>
      <c r="GI1272" s="46"/>
      <c r="GJ1272" s="46"/>
      <c r="GK1272" s="46"/>
      <c r="GL1272" s="46"/>
      <c r="GM1272" s="46"/>
      <c r="GN1272" s="46"/>
      <c r="GO1272" s="46"/>
      <c r="GP1272" s="46"/>
      <c r="GQ1272" s="46"/>
      <c r="GR1272" s="46"/>
      <c r="GS1272" s="46"/>
      <c r="GT1272" s="46"/>
      <c r="GU1272" s="46"/>
      <c r="GV1272" s="46"/>
      <c r="GW1272" s="46"/>
      <c r="GX1272" s="46"/>
      <c r="GY1272" s="46"/>
      <c r="GZ1272" s="46"/>
      <c r="HA1272" s="46"/>
      <c r="HB1272" s="46"/>
      <c r="HC1272" s="46"/>
      <c r="HD1272" s="46"/>
      <c r="HE1272" s="46"/>
      <c r="HF1272" s="46"/>
      <c r="HG1272" s="46"/>
      <c r="HH1272" s="46"/>
      <c r="HI1272" s="46"/>
      <c r="HJ1272" s="46"/>
      <c r="HK1272" s="46"/>
      <c r="HL1272" s="46"/>
      <c r="HM1272" s="46"/>
      <c r="HN1272" s="46"/>
      <c r="HO1272" s="46"/>
      <c r="HP1272" s="46"/>
      <c r="HQ1272" s="46"/>
      <c r="HR1272" s="46"/>
      <c r="HS1272" s="46"/>
      <c r="HT1272" s="46"/>
      <c r="HU1272" s="46"/>
      <c r="HV1272" s="46"/>
      <c r="HW1272" s="46"/>
      <c r="HX1272" s="46"/>
      <c r="HY1272" s="46"/>
      <c r="HZ1272" s="46"/>
      <c r="IA1272" s="46"/>
      <c r="IB1272" s="46"/>
      <c r="IC1272" s="46"/>
      <c r="ID1272" s="46"/>
      <c r="IE1272" s="46"/>
      <c r="IF1272" s="46"/>
      <c r="IG1272" s="46"/>
      <c r="IH1272" s="46"/>
      <c r="II1272" s="46"/>
      <c r="IJ1272" s="46"/>
      <c r="IK1272" s="46"/>
      <c r="IL1272" s="46"/>
      <c r="IM1272" s="46"/>
      <c r="IN1272" s="46"/>
      <c r="IO1272" s="46"/>
      <c r="IP1272" s="46"/>
      <c r="IQ1272" s="46"/>
      <c r="IR1272" s="46"/>
      <c r="IS1272" s="46"/>
      <c r="IT1272" s="46"/>
      <c r="IU1272" s="46"/>
      <c r="IV1272" s="46"/>
      <c r="IW1272" s="46"/>
      <c r="IX1272" s="46"/>
      <c r="IY1272" s="46"/>
      <c r="IZ1272" s="46"/>
      <c r="JA1272" s="46"/>
      <c r="JB1272" s="46"/>
      <c r="JC1272" s="46"/>
      <c r="JD1272" s="46"/>
      <c r="JE1272" s="46"/>
    </row>
    <row r="1273" spans="1:265" s="7" customFormat="1" ht="15" customHeight="1" thickBot="1" x14ac:dyDescent="0.25">
      <c r="A1273" s="98"/>
      <c r="B1273" s="73" t="s">
        <v>383</v>
      </c>
      <c r="C1273" s="118"/>
      <c r="D1273" s="870" t="s">
        <v>645</v>
      </c>
      <c r="E1273" s="879"/>
      <c r="F1273" s="461"/>
      <c r="G1273" s="462"/>
      <c r="H1273" s="181" t="s">
        <v>351</v>
      </c>
      <c r="I1273" s="181" t="s">
        <v>394</v>
      </c>
      <c r="J1273" s="1756" t="s">
        <v>1424</v>
      </c>
      <c r="K1273" s="212" t="s">
        <v>1505</v>
      </c>
      <c r="L1273" s="219"/>
      <c r="M1273" s="511"/>
      <c r="N1273" s="511"/>
      <c r="O1273" s="219"/>
      <c r="P1273" s="2159">
        <f t="shared" si="107"/>
        <v>0</v>
      </c>
      <c r="Q1273" s="325"/>
      <c r="R1273" s="326"/>
      <c r="S1273" s="326">
        <v>4</v>
      </c>
      <c r="T1273" s="326"/>
      <c r="U1273" s="326"/>
      <c r="V1273" s="326"/>
      <c r="W1273" s="327"/>
      <c r="X1273" s="119"/>
      <c r="Y1273" s="119"/>
      <c r="Z1273" s="63"/>
      <c r="AA1273" s="46"/>
      <c r="AB1273" s="46"/>
      <c r="AC1273" s="46" t="str">
        <f t="shared" si="111"/>
        <v/>
      </c>
      <c r="AD1273" s="46"/>
      <c r="AE1273" s="46"/>
      <c r="AF1273" s="2111">
        <f t="shared" si="108"/>
        <v>0</v>
      </c>
      <c r="AG1273" s="2111">
        <f t="shared" si="109"/>
        <v>4</v>
      </c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  <c r="BP1273" s="46"/>
      <c r="BQ1273" s="46"/>
      <c r="BR1273" s="46"/>
      <c r="BS1273" s="46"/>
      <c r="BT1273" s="46"/>
      <c r="BU1273" s="46"/>
      <c r="BV1273" s="46"/>
      <c r="BW1273" s="46"/>
      <c r="BX1273" s="46"/>
      <c r="BY1273" s="46"/>
      <c r="BZ1273" s="46"/>
      <c r="CA1273" s="46"/>
      <c r="CB1273" s="46"/>
      <c r="CC1273" s="46"/>
      <c r="CD1273" s="46"/>
      <c r="CE1273" s="46"/>
      <c r="CF1273" s="46"/>
      <c r="CG1273" s="46"/>
      <c r="CH1273" s="46"/>
      <c r="CI1273" s="46"/>
      <c r="CJ1273" s="46"/>
      <c r="CK1273" s="46"/>
      <c r="CL1273" s="46"/>
      <c r="CM1273" s="46"/>
      <c r="CN1273" s="46"/>
      <c r="CO1273" s="46"/>
      <c r="CP1273" s="46"/>
      <c r="CQ1273" s="46"/>
      <c r="CR1273" s="46"/>
      <c r="CS1273" s="46"/>
      <c r="CT1273" s="46"/>
      <c r="CU1273" s="46"/>
      <c r="CV1273" s="46"/>
      <c r="CW1273" s="46"/>
      <c r="CX1273" s="46"/>
      <c r="CY1273" s="46"/>
      <c r="CZ1273" s="46"/>
      <c r="DA1273" s="46"/>
      <c r="DB1273" s="46"/>
      <c r="DC1273" s="46"/>
      <c r="DD1273" s="46"/>
      <c r="DE1273" s="46"/>
      <c r="DF1273" s="46"/>
      <c r="DG1273" s="46"/>
      <c r="DH1273" s="46"/>
      <c r="DI1273" s="46"/>
      <c r="DJ1273" s="46"/>
      <c r="DK1273" s="46"/>
      <c r="DL1273" s="46"/>
      <c r="DM1273" s="46"/>
      <c r="DN1273" s="46"/>
      <c r="DO1273" s="46"/>
      <c r="DP1273" s="46"/>
      <c r="DQ1273" s="46"/>
      <c r="DR1273" s="46"/>
      <c r="DS1273" s="46"/>
      <c r="DT1273" s="46"/>
      <c r="DU1273" s="46"/>
      <c r="DV1273" s="46"/>
      <c r="DW1273" s="46"/>
      <c r="DX1273" s="46"/>
      <c r="DY1273" s="46"/>
      <c r="DZ1273" s="46"/>
      <c r="EA1273" s="46"/>
      <c r="EB1273" s="46"/>
      <c r="EC1273" s="46"/>
      <c r="ED1273" s="46"/>
      <c r="EE1273" s="46"/>
      <c r="EF1273" s="46"/>
      <c r="EG1273" s="46"/>
      <c r="EH1273" s="46"/>
      <c r="EI1273" s="46"/>
      <c r="EJ1273" s="46"/>
      <c r="EK1273" s="46"/>
      <c r="EL1273" s="46"/>
      <c r="EM1273" s="46"/>
      <c r="EN1273" s="46"/>
      <c r="EO1273" s="46"/>
      <c r="EP1273" s="46"/>
      <c r="EQ1273" s="46"/>
      <c r="ER1273" s="46"/>
      <c r="ES1273" s="46"/>
      <c r="ET1273" s="46"/>
      <c r="EU1273" s="46"/>
      <c r="EV1273" s="46"/>
      <c r="EW1273" s="46"/>
      <c r="EX1273" s="46"/>
      <c r="EY1273" s="46"/>
      <c r="EZ1273" s="46"/>
      <c r="FA1273" s="46"/>
      <c r="FB1273" s="46"/>
      <c r="FC1273" s="46"/>
      <c r="FD1273" s="46"/>
      <c r="FE1273" s="46"/>
      <c r="FF1273" s="46"/>
      <c r="FG1273" s="46"/>
      <c r="FH1273" s="46"/>
      <c r="FI1273" s="46"/>
      <c r="FJ1273" s="46"/>
      <c r="FK1273" s="46"/>
      <c r="FL1273" s="46"/>
      <c r="FM1273" s="46"/>
      <c r="FN1273" s="46"/>
      <c r="FO1273" s="46"/>
      <c r="FP1273" s="46"/>
      <c r="FQ1273" s="46"/>
      <c r="FR1273" s="46"/>
      <c r="FS1273" s="46"/>
      <c r="FT1273" s="46"/>
      <c r="FU1273" s="46"/>
      <c r="FV1273" s="46"/>
      <c r="FW1273" s="46"/>
      <c r="FX1273" s="46"/>
      <c r="FY1273" s="46"/>
      <c r="FZ1273" s="46"/>
      <c r="GA1273" s="46"/>
      <c r="GB1273" s="46"/>
      <c r="GC1273" s="46"/>
      <c r="GD1273" s="46"/>
      <c r="GE1273" s="46"/>
      <c r="GF1273" s="46"/>
      <c r="GG1273" s="46"/>
      <c r="GH1273" s="46"/>
      <c r="GI1273" s="46"/>
      <c r="GJ1273" s="46"/>
      <c r="GK1273" s="46"/>
      <c r="GL1273" s="46"/>
      <c r="GM1273" s="46"/>
      <c r="GN1273" s="46"/>
      <c r="GO1273" s="46"/>
      <c r="GP1273" s="46"/>
      <c r="GQ1273" s="46"/>
      <c r="GR1273" s="46"/>
      <c r="GS1273" s="46"/>
      <c r="GT1273" s="46"/>
      <c r="GU1273" s="46"/>
      <c r="GV1273" s="46"/>
      <c r="GW1273" s="46"/>
      <c r="GX1273" s="46"/>
      <c r="GY1273" s="46"/>
      <c r="GZ1273" s="46"/>
      <c r="HA1273" s="46"/>
      <c r="HB1273" s="46"/>
      <c r="HC1273" s="46"/>
      <c r="HD1273" s="46"/>
      <c r="HE1273" s="46"/>
      <c r="HF1273" s="46"/>
      <c r="HG1273" s="46"/>
      <c r="HH1273" s="46"/>
      <c r="HI1273" s="46"/>
      <c r="HJ1273" s="46"/>
      <c r="HK1273" s="46"/>
      <c r="HL1273" s="46"/>
      <c r="HM1273" s="46"/>
      <c r="HN1273" s="46"/>
      <c r="HO1273" s="46"/>
      <c r="HP1273" s="46"/>
      <c r="HQ1273" s="46"/>
      <c r="HR1273" s="46"/>
      <c r="HS1273" s="46"/>
      <c r="HT1273" s="46"/>
      <c r="HU1273" s="46"/>
      <c r="HV1273" s="46"/>
      <c r="HW1273" s="46"/>
      <c r="HX1273" s="46"/>
      <c r="HY1273" s="46"/>
      <c r="HZ1273" s="46"/>
      <c r="IA1273" s="46"/>
      <c r="IB1273" s="46"/>
      <c r="IC1273" s="46"/>
      <c r="ID1273" s="46"/>
      <c r="IE1273" s="46"/>
      <c r="IF1273" s="46"/>
      <c r="IG1273" s="46"/>
      <c r="IH1273" s="46"/>
      <c r="II1273" s="46"/>
      <c r="IJ1273" s="46"/>
      <c r="IK1273" s="46"/>
      <c r="IL1273" s="46"/>
      <c r="IM1273" s="46"/>
      <c r="IN1273" s="46"/>
      <c r="IO1273" s="46"/>
      <c r="IP1273" s="46"/>
      <c r="IQ1273" s="46"/>
      <c r="IR1273" s="46"/>
      <c r="IS1273" s="46"/>
      <c r="IT1273" s="46"/>
      <c r="IU1273" s="46"/>
      <c r="IV1273" s="46"/>
      <c r="IW1273" s="46"/>
      <c r="IX1273" s="46"/>
      <c r="IY1273" s="46"/>
      <c r="IZ1273" s="46"/>
      <c r="JA1273" s="46"/>
      <c r="JB1273" s="46"/>
      <c r="JC1273" s="46"/>
      <c r="JD1273" s="46"/>
      <c r="JE1273" s="46"/>
    </row>
    <row r="1274" spans="1:265" s="7" customFormat="1" ht="15" customHeight="1" thickBot="1" x14ac:dyDescent="0.25">
      <c r="A1274" s="100"/>
      <c r="B1274" s="92" t="s">
        <v>383</v>
      </c>
      <c r="C1274" s="135"/>
      <c r="D1274" s="873" t="s">
        <v>645</v>
      </c>
      <c r="E1274" s="881"/>
      <c r="F1274" s="470"/>
      <c r="G1274" s="471"/>
      <c r="H1274" s="200" t="s">
        <v>351</v>
      </c>
      <c r="I1274" s="200" t="s">
        <v>394</v>
      </c>
      <c r="J1274" s="1756" t="s">
        <v>1424</v>
      </c>
      <c r="K1274" s="212" t="s">
        <v>1506</v>
      </c>
      <c r="L1274" s="221"/>
      <c r="M1274" s="521"/>
      <c r="N1274" s="521"/>
      <c r="O1274" s="221"/>
      <c r="P1274" s="2159">
        <f t="shared" si="107"/>
        <v>0</v>
      </c>
      <c r="Q1274" s="338"/>
      <c r="R1274" s="339"/>
      <c r="S1274" s="339">
        <v>2</v>
      </c>
      <c r="T1274" s="339"/>
      <c r="U1274" s="339"/>
      <c r="V1274" s="339"/>
      <c r="W1274" s="340"/>
      <c r="X1274" s="255">
        <f>SUM(Q1266:W1274)</f>
        <v>40</v>
      </c>
      <c r="Y1274" s="133">
        <f>X1274</f>
        <v>40</v>
      </c>
      <c r="Z1274" s="63"/>
      <c r="AA1274" s="46"/>
      <c r="AB1274" s="46"/>
      <c r="AC1274" s="46" t="str">
        <f t="shared" si="111"/>
        <v/>
      </c>
      <c r="AD1274" s="46"/>
      <c r="AE1274" s="46"/>
      <c r="AF1274" s="2111">
        <f t="shared" si="108"/>
        <v>0</v>
      </c>
      <c r="AG1274" s="2111">
        <f t="shared" si="109"/>
        <v>2</v>
      </c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  <c r="BP1274" s="46"/>
      <c r="BQ1274" s="46"/>
      <c r="BR1274" s="46"/>
      <c r="BS1274" s="46"/>
      <c r="BT1274" s="46"/>
      <c r="BU1274" s="46"/>
      <c r="BV1274" s="46"/>
      <c r="BW1274" s="46"/>
      <c r="BX1274" s="46"/>
      <c r="BY1274" s="46"/>
      <c r="BZ1274" s="46"/>
      <c r="CA1274" s="46"/>
      <c r="CB1274" s="46"/>
      <c r="CC1274" s="46"/>
      <c r="CD1274" s="46"/>
      <c r="CE1274" s="46"/>
      <c r="CF1274" s="46"/>
      <c r="CG1274" s="46"/>
      <c r="CH1274" s="46"/>
      <c r="CI1274" s="46"/>
      <c r="CJ1274" s="46"/>
      <c r="CK1274" s="46"/>
      <c r="CL1274" s="46"/>
      <c r="CM1274" s="46"/>
      <c r="CN1274" s="46"/>
      <c r="CO1274" s="46"/>
      <c r="CP1274" s="46"/>
      <c r="CQ1274" s="46"/>
      <c r="CR1274" s="46"/>
      <c r="CS1274" s="46"/>
      <c r="CT1274" s="46"/>
      <c r="CU1274" s="46"/>
      <c r="CV1274" s="46"/>
      <c r="CW1274" s="46"/>
      <c r="CX1274" s="46"/>
      <c r="CY1274" s="46"/>
      <c r="CZ1274" s="46"/>
      <c r="DA1274" s="46"/>
      <c r="DB1274" s="46"/>
      <c r="DC1274" s="46"/>
      <c r="DD1274" s="46"/>
      <c r="DE1274" s="46"/>
      <c r="DF1274" s="46"/>
      <c r="DG1274" s="46"/>
      <c r="DH1274" s="46"/>
      <c r="DI1274" s="46"/>
      <c r="DJ1274" s="46"/>
      <c r="DK1274" s="46"/>
      <c r="DL1274" s="46"/>
      <c r="DM1274" s="46"/>
      <c r="DN1274" s="46"/>
      <c r="DO1274" s="46"/>
      <c r="DP1274" s="46"/>
      <c r="DQ1274" s="46"/>
      <c r="DR1274" s="46"/>
      <c r="DS1274" s="46"/>
      <c r="DT1274" s="46"/>
      <c r="DU1274" s="46"/>
      <c r="DV1274" s="46"/>
      <c r="DW1274" s="46"/>
      <c r="DX1274" s="46"/>
      <c r="DY1274" s="46"/>
      <c r="DZ1274" s="46"/>
      <c r="EA1274" s="46"/>
      <c r="EB1274" s="46"/>
      <c r="EC1274" s="46"/>
      <c r="ED1274" s="46"/>
      <c r="EE1274" s="46"/>
      <c r="EF1274" s="46"/>
      <c r="EG1274" s="46"/>
      <c r="EH1274" s="46"/>
      <c r="EI1274" s="46"/>
      <c r="EJ1274" s="46"/>
      <c r="EK1274" s="46"/>
      <c r="EL1274" s="46"/>
      <c r="EM1274" s="46"/>
      <c r="EN1274" s="46"/>
      <c r="EO1274" s="46"/>
      <c r="EP1274" s="46"/>
      <c r="EQ1274" s="46"/>
      <c r="ER1274" s="46"/>
      <c r="ES1274" s="46"/>
      <c r="ET1274" s="46"/>
      <c r="EU1274" s="46"/>
      <c r="EV1274" s="46"/>
      <c r="EW1274" s="46"/>
      <c r="EX1274" s="46"/>
      <c r="EY1274" s="46"/>
      <c r="EZ1274" s="46"/>
      <c r="FA1274" s="46"/>
      <c r="FB1274" s="46"/>
      <c r="FC1274" s="46"/>
      <c r="FD1274" s="46"/>
      <c r="FE1274" s="46"/>
      <c r="FF1274" s="46"/>
      <c r="FG1274" s="46"/>
      <c r="FH1274" s="46"/>
      <c r="FI1274" s="46"/>
      <c r="FJ1274" s="46"/>
      <c r="FK1274" s="46"/>
      <c r="FL1274" s="46"/>
      <c r="FM1274" s="46"/>
      <c r="FN1274" s="46"/>
      <c r="FO1274" s="46"/>
      <c r="FP1274" s="46"/>
      <c r="FQ1274" s="46"/>
      <c r="FR1274" s="46"/>
      <c r="FS1274" s="46"/>
      <c r="FT1274" s="46"/>
      <c r="FU1274" s="46"/>
      <c r="FV1274" s="46"/>
      <c r="FW1274" s="46"/>
      <c r="FX1274" s="46"/>
      <c r="FY1274" s="46"/>
      <c r="FZ1274" s="46"/>
      <c r="GA1274" s="46"/>
      <c r="GB1274" s="46"/>
      <c r="GC1274" s="46"/>
      <c r="GD1274" s="46"/>
      <c r="GE1274" s="46"/>
      <c r="GF1274" s="46"/>
      <c r="GG1274" s="46"/>
      <c r="GH1274" s="46"/>
      <c r="GI1274" s="46"/>
      <c r="GJ1274" s="46"/>
      <c r="GK1274" s="46"/>
      <c r="GL1274" s="46"/>
      <c r="GM1274" s="46"/>
      <c r="GN1274" s="46"/>
      <c r="GO1274" s="46"/>
      <c r="GP1274" s="46"/>
      <c r="GQ1274" s="46"/>
      <c r="GR1274" s="46"/>
      <c r="GS1274" s="46"/>
      <c r="GT1274" s="46"/>
      <c r="GU1274" s="46"/>
      <c r="GV1274" s="46"/>
      <c r="GW1274" s="46"/>
      <c r="GX1274" s="46"/>
      <c r="GY1274" s="46"/>
      <c r="GZ1274" s="46"/>
      <c r="HA1274" s="46"/>
      <c r="HB1274" s="46"/>
      <c r="HC1274" s="46"/>
      <c r="HD1274" s="46"/>
      <c r="HE1274" s="46"/>
      <c r="HF1274" s="46"/>
      <c r="HG1274" s="46"/>
      <c r="HH1274" s="46"/>
      <c r="HI1274" s="46"/>
      <c r="HJ1274" s="46"/>
      <c r="HK1274" s="46"/>
      <c r="HL1274" s="46"/>
      <c r="HM1274" s="46"/>
      <c r="HN1274" s="46"/>
      <c r="HO1274" s="46"/>
      <c r="HP1274" s="46"/>
      <c r="HQ1274" s="46"/>
      <c r="HR1274" s="46"/>
      <c r="HS1274" s="46"/>
      <c r="HT1274" s="46"/>
      <c r="HU1274" s="46"/>
      <c r="HV1274" s="46"/>
      <c r="HW1274" s="46"/>
      <c r="HX1274" s="46"/>
      <c r="HY1274" s="46"/>
      <c r="HZ1274" s="46"/>
      <c r="IA1274" s="46"/>
      <c r="IB1274" s="46"/>
      <c r="IC1274" s="46"/>
      <c r="ID1274" s="46"/>
      <c r="IE1274" s="46"/>
      <c r="IF1274" s="46"/>
      <c r="IG1274" s="46"/>
      <c r="IH1274" s="46"/>
      <c r="II1274" s="46"/>
      <c r="IJ1274" s="46"/>
      <c r="IK1274" s="46"/>
      <c r="IL1274" s="46"/>
      <c r="IM1274" s="46"/>
      <c r="IN1274" s="46"/>
      <c r="IO1274" s="46"/>
      <c r="IP1274" s="46"/>
      <c r="IQ1274" s="46"/>
      <c r="IR1274" s="46"/>
      <c r="IS1274" s="46"/>
      <c r="IT1274" s="46"/>
      <c r="IU1274" s="46"/>
      <c r="IV1274" s="46"/>
      <c r="IW1274" s="46"/>
      <c r="IX1274" s="46"/>
      <c r="IY1274" s="46"/>
      <c r="IZ1274" s="46"/>
      <c r="JA1274" s="46"/>
      <c r="JB1274" s="46"/>
      <c r="JC1274" s="46"/>
      <c r="JD1274" s="46"/>
      <c r="JE1274" s="46"/>
    </row>
    <row r="1275" spans="1:265" s="7" customFormat="1" ht="15" customHeight="1" thickBot="1" x14ac:dyDescent="0.25">
      <c r="A1275" s="2039">
        <f>+A1266+1</f>
        <v>137</v>
      </c>
      <c r="B1275" s="630" t="s">
        <v>384</v>
      </c>
      <c r="C1275" s="116" t="s">
        <v>35</v>
      </c>
      <c r="D1275" s="868" t="s">
        <v>646</v>
      </c>
      <c r="E1275" s="842" t="s">
        <v>87</v>
      </c>
      <c r="F1275" s="459" t="s">
        <v>573</v>
      </c>
      <c r="G1275" s="460" t="s">
        <v>25</v>
      </c>
      <c r="H1275" s="199" t="s">
        <v>351</v>
      </c>
      <c r="I1275" s="199" t="s">
        <v>352</v>
      </c>
      <c r="J1275" s="199"/>
      <c r="K1275" s="218" t="s">
        <v>1212</v>
      </c>
      <c r="L1275" s="218" t="s">
        <v>401</v>
      </c>
      <c r="M1275" s="510" t="s">
        <v>392</v>
      </c>
      <c r="N1275" s="510" t="s">
        <v>24</v>
      </c>
      <c r="O1275" s="218" t="s">
        <v>839</v>
      </c>
      <c r="P1275" s="2159">
        <f t="shared" si="107"/>
        <v>5</v>
      </c>
      <c r="Q1275" s="322">
        <v>3</v>
      </c>
      <c r="R1275" s="323">
        <v>2</v>
      </c>
      <c r="S1275" s="323"/>
      <c r="T1275" s="323"/>
      <c r="U1275" s="323"/>
      <c r="V1275" s="323"/>
      <c r="W1275" s="324"/>
      <c r="X1275" s="117"/>
      <c r="Y1275" s="117"/>
      <c r="Z1275" s="63" t="s">
        <v>35</v>
      </c>
      <c r="AA1275" s="46" t="s">
        <v>874</v>
      </c>
      <c r="AB1275" s="46" t="s">
        <v>881</v>
      </c>
      <c r="AC1275" s="46">
        <f t="shared" si="111"/>
        <v>12</v>
      </c>
      <c r="AD1275" s="46"/>
      <c r="AE1275" s="46"/>
      <c r="AF1275" s="2111">
        <f t="shared" si="108"/>
        <v>5</v>
      </c>
      <c r="AG1275" s="2111">
        <f t="shared" si="109"/>
        <v>0</v>
      </c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  <c r="BP1275" s="46"/>
      <c r="BQ1275" s="46"/>
      <c r="BR1275" s="46"/>
      <c r="BS1275" s="46"/>
      <c r="BT1275" s="46"/>
      <c r="BU1275" s="46"/>
      <c r="BV1275" s="46"/>
      <c r="BW1275" s="46"/>
      <c r="BX1275" s="46"/>
      <c r="BY1275" s="46"/>
      <c r="BZ1275" s="46"/>
      <c r="CA1275" s="46"/>
      <c r="CB1275" s="46"/>
      <c r="CC1275" s="46"/>
      <c r="CD1275" s="46"/>
      <c r="CE1275" s="46"/>
      <c r="CF1275" s="46"/>
      <c r="CG1275" s="46"/>
      <c r="CH1275" s="46"/>
      <c r="CI1275" s="46"/>
      <c r="CJ1275" s="46"/>
      <c r="CK1275" s="46"/>
      <c r="CL1275" s="46"/>
      <c r="CM1275" s="46"/>
      <c r="CN1275" s="46"/>
      <c r="CO1275" s="46"/>
      <c r="CP1275" s="46"/>
      <c r="CQ1275" s="46"/>
      <c r="CR1275" s="46"/>
      <c r="CS1275" s="46"/>
      <c r="CT1275" s="46"/>
      <c r="CU1275" s="46"/>
      <c r="CV1275" s="46"/>
      <c r="CW1275" s="46"/>
      <c r="CX1275" s="46"/>
      <c r="CY1275" s="46"/>
      <c r="CZ1275" s="46"/>
      <c r="DA1275" s="46"/>
      <c r="DB1275" s="46"/>
      <c r="DC1275" s="46"/>
      <c r="DD1275" s="46"/>
      <c r="DE1275" s="46"/>
      <c r="DF1275" s="46"/>
      <c r="DG1275" s="46"/>
      <c r="DH1275" s="46"/>
      <c r="DI1275" s="46"/>
      <c r="DJ1275" s="46"/>
      <c r="DK1275" s="46"/>
      <c r="DL1275" s="46"/>
      <c r="DM1275" s="46"/>
      <c r="DN1275" s="46"/>
      <c r="DO1275" s="46"/>
      <c r="DP1275" s="46"/>
      <c r="DQ1275" s="46"/>
      <c r="DR1275" s="46"/>
      <c r="DS1275" s="46"/>
      <c r="DT1275" s="46"/>
      <c r="DU1275" s="46"/>
      <c r="DV1275" s="46"/>
      <c r="DW1275" s="46"/>
      <c r="DX1275" s="46"/>
      <c r="DY1275" s="46"/>
      <c r="DZ1275" s="46"/>
      <c r="EA1275" s="46"/>
      <c r="EB1275" s="46"/>
      <c r="EC1275" s="46"/>
      <c r="ED1275" s="46"/>
      <c r="EE1275" s="46"/>
      <c r="EF1275" s="46"/>
      <c r="EG1275" s="46"/>
      <c r="EH1275" s="46"/>
      <c r="EI1275" s="46"/>
      <c r="EJ1275" s="46"/>
      <c r="EK1275" s="46"/>
      <c r="EL1275" s="46"/>
      <c r="EM1275" s="46"/>
      <c r="EN1275" s="46"/>
      <c r="EO1275" s="46"/>
      <c r="EP1275" s="46"/>
      <c r="EQ1275" s="46"/>
      <c r="ER1275" s="46"/>
      <c r="ES1275" s="46"/>
      <c r="ET1275" s="46"/>
      <c r="EU1275" s="46"/>
      <c r="EV1275" s="46"/>
      <c r="EW1275" s="46"/>
      <c r="EX1275" s="46"/>
      <c r="EY1275" s="46"/>
      <c r="EZ1275" s="46"/>
      <c r="FA1275" s="46"/>
      <c r="FB1275" s="46"/>
      <c r="FC1275" s="46"/>
      <c r="FD1275" s="46"/>
      <c r="FE1275" s="46"/>
      <c r="FF1275" s="46"/>
      <c r="FG1275" s="46"/>
      <c r="FH1275" s="46"/>
      <c r="FI1275" s="46"/>
      <c r="FJ1275" s="46"/>
      <c r="FK1275" s="46"/>
      <c r="FL1275" s="46"/>
      <c r="FM1275" s="46"/>
      <c r="FN1275" s="46"/>
      <c r="FO1275" s="46"/>
      <c r="FP1275" s="46"/>
      <c r="FQ1275" s="46"/>
      <c r="FR1275" s="46"/>
      <c r="FS1275" s="46"/>
      <c r="FT1275" s="46"/>
      <c r="FU1275" s="46"/>
      <c r="FV1275" s="46"/>
      <c r="FW1275" s="46"/>
      <c r="FX1275" s="46"/>
      <c r="FY1275" s="46"/>
      <c r="FZ1275" s="46"/>
      <c r="GA1275" s="46"/>
      <c r="GB1275" s="46"/>
      <c r="GC1275" s="46"/>
      <c r="GD1275" s="46"/>
      <c r="GE1275" s="46"/>
      <c r="GF1275" s="46"/>
      <c r="GG1275" s="46"/>
      <c r="GH1275" s="46"/>
      <c r="GI1275" s="46"/>
      <c r="GJ1275" s="46"/>
      <c r="GK1275" s="46"/>
      <c r="GL1275" s="46"/>
      <c r="GM1275" s="46"/>
      <c r="GN1275" s="46"/>
      <c r="GO1275" s="46"/>
      <c r="GP1275" s="46"/>
      <c r="GQ1275" s="46"/>
      <c r="GR1275" s="46"/>
      <c r="GS1275" s="46"/>
      <c r="GT1275" s="46"/>
      <c r="GU1275" s="46"/>
      <c r="GV1275" s="46"/>
      <c r="GW1275" s="46"/>
      <c r="GX1275" s="46"/>
      <c r="GY1275" s="46"/>
      <c r="GZ1275" s="46"/>
      <c r="HA1275" s="46"/>
      <c r="HB1275" s="46"/>
      <c r="HC1275" s="46"/>
      <c r="HD1275" s="46"/>
      <c r="HE1275" s="46"/>
      <c r="HF1275" s="46"/>
      <c r="HG1275" s="46"/>
      <c r="HH1275" s="46"/>
      <c r="HI1275" s="46"/>
      <c r="HJ1275" s="46"/>
      <c r="HK1275" s="46"/>
      <c r="HL1275" s="46"/>
      <c r="HM1275" s="46"/>
      <c r="HN1275" s="46"/>
      <c r="HO1275" s="46"/>
      <c r="HP1275" s="46"/>
      <c r="HQ1275" s="46"/>
      <c r="HR1275" s="46"/>
      <c r="HS1275" s="46"/>
      <c r="HT1275" s="46"/>
      <c r="HU1275" s="46"/>
      <c r="HV1275" s="46"/>
      <c r="HW1275" s="46"/>
      <c r="HX1275" s="46"/>
      <c r="HY1275" s="46"/>
      <c r="HZ1275" s="46"/>
      <c r="IA1275" s="46"/>
      <c r="IB1275" s="46"/>
      <c r="IC1275" s="46"/>
      <c r="ID1275" s="46"/>
      <c r="IE1275" s="46"/>
      <c r="IF1275" s="46"/>
      <c r="IG1275" s="46"/>
      <c r="IH1275" s="46"/>
      <c r="II1275" s="46"/>
      <c r="IJ1275" s="46"/>
      <c r="IK1275" s="46"/>
      <c r="IL1275" s="46"/>
      <c r="IM1275" s="46"/>
      <c r="IN1275" s="46"/>
      <c r="IO1275" s="46"/>
      <c r="IP1275" s="46"/>
      <c r="IQ1275" s="46"/>
      <c r="IR1275" s="46"/>
      <c r="IS1275" s="46"/>
      <c r="IT1275" s="46"/>
      <c r="IU1275" s="46"/>
      <c r="IV1275" s="46"/>
      <c r="IW1275" s="46"/>
      <c r="IX1275" s="46"/>
      <c r="IY1275" s="46"/>
      <c r="IZ1275" s="46"/>
      <c r="JA1275" s="46"/>
      <c r="JB1275" s="46"/>
      <c r="JC1275" s="46"/>
      <c r="JD1275" s="46"/>
      <c r="JE1275" s="46"/>
    </row>
    <row r="1276" spans="1:265" s="7" customFormat="1" ht="15" customHeight="1" thickBot="1" x14ac:dyDescent="0.25">
      <c r="A1276" s="98"/>
      <c r="B1276" s="73" t="s">
        <v>384</v>
      </c>
      <c r="C1276" s="118"/>
      <c r="D1276" s="870" t="s">
        <v>646</v>
      </c>
      <c r="E1276" s="879"/>
      <c r="F1276" s="461"/>
      <c r="G1276" s="462"/>
      <c r="H1276" s="181" t="s">
        <v>351</v>
      </c>
      <c r="I1276" s="181" t="s">
        <v>352</v>
      </c>
      <c r="J1276" s="409"/>
      <c r="K1276" s="408" t="s">
        <v>1212</v>
      </c>
      <c r="L1276" s="219" t="s">
        <v>401</v>
      </c>
      <c r="M1276" s="511">
        <v>1</v>
      </c>
      <c r="N1276" s="511" t="s">
        <v>98</v>
      </c>
      <c r="O1276" s="219" t="s">
        <v>839</v>
      </c>
      <c r="P1276" s="2159">
        <f t="shared" si="107"/>
        <v>5</v>
      </c>
      <c r="Q1276" s="325">
        <v>3</v>
      </c>
      <c r="R1276" s="326">
        <v>2</v>
      </c>
      <c r="S1276" s="326"/>
      <c r="T1276" s="326"/>
      <c r="U1276" s="326"/>
      <c r="V1276" s="326"/>
      <c r="W1276" s="327"/>
      <c r="X1276" s="119"/>
      <c r="Y1276" s="119"/>
      <c r="Z1276" s="63"/>
      <c r="AA1276" s="46"/>
      <c r="AB1276" s="46"/>
      <c r="AC1276" s="46" t="str">
        <f t="shared" si="111"/>
        <v/>
      </c>
      <c r="AD1276" s="46"/>
      <c r="AE1276" s="46"/>
      <c r="AF1276" s="2111">
        <f t="shared" si="108"/>
        <v>5</v>
      </c>
      <c r="AG1276" s="2111">
        <f t="shared" si="109"/>
        <v>0</v>
      </c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  <c r="BP1276" s="46"/>
      <c r="BQ1276" s="46"/>
      <c r="BR1276" s="46"/>
      <c r="BS1276" s="46"/>
      <c r="BT1276" s="46"/>
      <c r="BU1276" s="46"/>
      <c r="BV1276" s="46"/>
      <c r="BW1276" s="46"/>
      <c r="BX1276" s="46"/>
      <c r="BY1276" s="46"/>
      <c r="BZ1276" s="46"/>
      <c r="CA1276" s="46"/>
      <c r="CB1276" s="46"/>
      <c r="CC1276" s="46"/>
      <c r="CD1276" s="46"/>
      <c r="CE1276" s="46"/>
      <c r="CF1276" s="46"/>
      <c r="CG1276" s="46"/>
      <c r="CH1276" s="46"/>
      <c r="CI1276" s="46"/>
      <c r="CJ1276" s="46"/>
      <c r="CK1276" s="46"/>
      <c r="CL1276" s="46"/>
      <c r="CM1276" s="46"/>
      <c r="CN1276" s="46"/>
      <c r="CO1276" s="46"/>
      <c r="CP1276" s="46"/>
      <c r="CQ1276" s="46"/>
      <c r="CR1276" s="46"/>
      <c r="CS1276" s="46"/>
      <c r="CT1276" s="46"/>
      <c r="CU1276" s="46"/>
      <c r="CV1276" s="46"/>
      <c r="CW1276" s="46"/>
      <c r="CX1276" s="46"/>
      <c r="CY1276" s="46"/>
      <c r="CZ1276" s="46"/>
      <c r="DA1276" s="46"/>
      <c r="DB1276" s="46"/>
      <c r="DC1276" s="46"/>
      <c r="DD1276" s="46"/>
      <c r="DE1276" s="46"/>
      <c r="DF1276" s="46"/>
      <c r="DG1276" s="46"/>
      <c r="DH1276" s="46"/>
      <c r="DI1276" s="46"/>
      <c r="DJ1276" s="46"/>
      <c r="DK1276" s="46"/>
      <c r="DL1276" s="46"/>
      <c r="DM1276" s="46"/>
      <c r="DN1276" s="46"/>
      <c r="DO1276" s="46"/>
      <c r="DP1276" s="46"/>
      <c r="DQ1276" s="46"/>
      <c r="DR1276" s="46"/>
      <c r="DS1276" s="46"/>
      <c r="DT1276" s="46"/>
      <c r="DU1276" s="46"/>
      <c r="DV1276" s="46"/>
      <c r="DW1276" s="46"/>
      <c r="DX1276" s="46"/>
      <c r="DY1276" s="46"/>
      <c r="DZ1276" s="46"/>
      <c r="EA1276" s="46"/>
      <c r="EB1276" s="46"/>
      <c r="EC1276" s="46"/>
      <c r="ED1276" s="46"/>
      <c r="EE1276" s="46"/>
      <c r="EF1276" s="46"/>
      <c r="EG1276" s="46"/>
      <c r="EH1276" s="46"/>
      <c r="EI1276" s="46"/>
      <c r="EJ1276" s="46"/>
      <c r="EK1276" s="46"/>
      <c r="EL1276" s="46"/>
      <c r="EM1276" s="46"/>
      <c r="EN1276" s="46"/>
      <c r="EO1276" s="46"/>
      <c r="EP1276" s="46"/>
      <c r="EQ1276" s="46"/>
      <c r="ER1276" s="46"/>
      <c r="ES1276" s="46"/>
      <c r="ET1276" s="46"/>
      <c r="EU1276" s="46"/>
      <c r="EV1276" s="46"/>
      <c r="EW1276" s="46"/>
      <c r="EX1276" s="46"/>
      <c r="EY1276" s="46"/>
      <c r="EZ1276" s="46"/>
      <c r="FA1276" s="46"/>
      <c r="FB1276" s="46"/>
      <c r="FC1276" s="46"/>
      <c r="FD1276" s="46"/>
      <c r="FE1276" s="46"/>
      <c r="FF1276" s="46"/>
      <c r="FG1276" s="46"/>
      <c r="FH1276" s="46"/>
      <c r="FI1276" s="46"/>
      <c r="FJ1276" s="46"/>
      <c r="FK1276" s="46"/>
      <c r="FL1276" s="46"/>
      <c r="FM1276" s="46"/>
      <c r="FN1276" s="46"/>
      <c r="FO1276" s="46"/>
      <c r="FP1276" s="46"/>
      <c r="FQ1276" s="46"/>
      <c r="FR1276" s="46"/>
      <c r="FS1276" s="46"/>
      <c r="FT1276" s="46"/>
      <c r="FU1276" s="46"/>
      <c r="FV1276" s="46"/>
      <c r="FW1276" s="46"/>
      <c r="FX1276" s="46"/>
      <c r="FY1276" s="46"/>
      <c r="FZ1276" s="46"/>
      <c r="GA1276" s="46"/>
      <c r="GB1276" s="46"/>
      <c r="GC1276" s="46"/>
      <c r="GD1276" s="46"/>
      <c r="GE1276" s="46"/>
      <c r="GF1276" s="46"/>
      <c r="GG1276" s="46"/>
      <c r="GH1276" s="46"/>
      <c r="GI1276" s="46"/>
      <c r="GJ1276" s="46"/>
      <c r="GK1276" s="46"/>
      <c r="GL1276" s="46"/>
      <c r="GM1276" s="46"/>
      <c r="GN1276" s="46"/>
      <c r="GO1276" s="46"/>
      <c r="GP1276" s="46"/>
      <c r="GQ1276" s="46"/>
      <c r="GR1276" s="46"/>
      <c r="GS1276" s="46"/>
      <c r="GT1276" s="46"/>
      <c r="GU1276" s="46"/>
      <c r="GV1276" s="46"/>
      <c r="GW1276" s="46"/>
      <c r="GX1276" s="46"/>
      <c r="GY1276" s="46"/>
      <c r="GZ1276" s="46"/>
      <c r="HA1276" s="46"/>
      <c r="HB1276" s="46"/>
      <c r="HC1276" s="46"/>
      <c r="HD1276" s="46"/>
      <c r="HE1276" s="46"/>
      <c r="HF1276" s="46"/>
      <c r="HG1276" s="46"/>
      <c r="HH1276" s="46"/>
      <c r="HI1276" s="46"/>
      <c r="HJ1276" s="46"/>
      <c r="HK1276" s="46"/>
      <c r="HL1276" s="46"/>
      <c r="HM1276" s="46"/>
      <c r="HN1276" s="46"/>
      <c r="HO1276" s="46"/>
      <c r="HP1276" s="46"/>
      <c r="HQ1276" s="46"/>
      <c r="HR1276" s="46"/>
      <c r="HS1276" s="46"/>
      <c r="HT1276" s="46"/>
      <c r="HU1276" s="46"/>
      <c r="HV1276" s="46"/>
      <c r="HW1276" s="46"/>
      <c r="HX1276" s="46"/>
      <c r="HY1276" s="46"/>
      <c r="HZ1276" s="46"/>
      <c r="IA1276" s="46"/>
      <c r="IB1276" s="46"/>
      <c r="IC1276" s="46"/>
      <c r="ID1276" s="46"/>
      <c r="IE1276" s="46"/>
      <c r="IF1276" s="46"/>
      <c r="IG1276" s="46"/>
      <c r="IH1276" s="46"/>
      <c r="II1276" s="46"/>
      <c r="IJ1276" s="46"/>
      <c r="IK1276" s="46"/>
      <c r="IL1276" s="46"/>
      <c r="IM1276" s="46"/>
      <c r="IN1276" s="46"/>
      <c r="IO1276" s="46"/>
      <c r="IP1276" s="46"/>
      <c r="IQ1276" s="46"/>
      <c r="IR1276" s="46"/>
      <c r="IS1276" s="46"/>
      <c r="IT1276" s="46"/>
      <c r="IU1276" s="46"/>
      <c r="IV1276" s="46"/>
      <c r="IW1276" s="46"/>
      <c r="IX1276" s="46"/>
      <c r="IY1276" s="46"/>
      <c r="IZ1276" s="46"/>
      <c r="JA1276" s="46"/>
      <c r="JB1276" s="46"/>
      <c r="JC1276" s="46"/>
      <c r="JD1276" s="46"/>
      <c r="JE1276" s="46"/>
    </row>
    <row r="1277" spans="1:265" s="7" customFormat="1" ht="15" customHeight="1" thickBot="1" x14ac:dyDescent="0.25">
      <c r="A1277" s="98"/>
      <c r="B1277" s="73" t="s">
        <v>384</v>
      </c>
      <c r="C1277" s="118"/>
      <c r="D1277" s="870" t="s">
        <v>646</v>
      </c>
      <c r="E1277" s="879"/>
      <c r="F1277" s="461"/>
      <c r="G1277" s="462"/>
      <c r="H1277" s="181" t="s">
        <v>351</v>
      </c>
      <c r="I1277" s="181" t="s">
        <v>352</v>
      </c>
      <c r="J1277" s="409"/>
      <c r="K1277" s="408" t="s">
        <v>1212</v>
      </c>
      <c r="L1277" s="219" t="s">
        <v>401</v>
      </c>
      <c r="M1277" s="511" t="s">
        <v>392</v>
      </c>
      <c r="N1277" s="511" t="s">
        <v>395</v>
      </c>
      <c r="O1277" s="219" t="s">
        <v>839</v>
      </c>
      <c r="P1277" s="2159">
        <f t="shared" si="107"/>
        <v>5</v>
      </c>
      <c r="Q1277" s="325">
        <v>3</v>
      </c>
      <c r="R1277" s="326">
        <v>2</v>
      </c>
      <c r="S1277" s="326"/>
      <c r="T1277" s="326"/>
      <c r="U1277" s="326"/>
      <c r="V1277" s="326"/>
      <c r="W1277" s="327"/>
      <c r="X1277" s="119"/>
      <c r="Y1277" s="119"/>
      <c r="Z1277" s="63"/>
      <c r="AA1277" s="46"/>
      <c r="AB1277" s="46"/>
      <c r="AC1277" s="46" t="str">
        <f t="shared" si="111"/>
        <v/>
      </c>
      <c r="AD1277" s="46"/>
      <c r="AE1277" s="46"/>
      <c r="AF1277" s="2111">
        <f t="shared" si="108"/>
        <v>5</v>
      </c>
      <c r="AG1277" s="2111">
        <f t="shared" si="109"/>
        <v>0</v>
      </c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  <c r="BP1277" s="46"/>
      <c r="BQ1277" s="46"/>
      <c r="BR1277" s="46"/>
      <c r="BS1277" s="46"/>
      <c r="BT1277" s="46"/>
      <c r="BU1277" s="46"/>
      <c r="BV1277" s="46"/>
      <c r="BW1277" s="46"/>
      <c r="BX1277" s="46"/>
      <c r="BY1277" s="46"/>
      <c r="BZ1277" s="46"/>
      <c r="CA1277" s="46"/>
      <c r="CB1277" s="46"/>
      <c r="CC1277" s="46"/>
      <c r="CD1277" s="46"/>
      <c r="CE1277" s="46"/>
      <c r="CF1277" s="46"/>
      <c r="CG1277" s="46"/>
      <c r="CH1277" s="46"/>
      <c r="CI1277" s="46"/>
      <c r="CJ1277" s="46"/>
      <c r="CK1277" s="46"/>
      <c r="CL1277" s="46"/>
      <c r="CM1277" s="46"/>
      <c r="CN1277" s="46"/>
      <c r="CO1277" s="46"/>
      <c r="CP1277" s="46"/>
      <c r="CQ1277" s="46"/>
      <c r="CR1277" s="46"/>
      <c r="CS1277" s="46"/>
      <c r="CT1277" s="46"/>
      <c r="CU1277" s="46"/>
      <c r="CV1277" s="46"/>
      <c r="CW1277" s="46"/>
      <c r="CX1277" s="46"/>
      <c r="CY1277" s="46"/>
      <c r="CZ1277" s="46"/>
      <c r="DA1277" s="46"/>
      <c r="DB1277" s="46"/>
      <c r="DC1277" s="46"/>
      <c r="DD1277" s="46"/>
      <c r="DE1277" s="46"/>
      <c r="DF1277" s="46"/>
      <c r="DG1277" s="46"/>
      <c r="DH1277" s="46"/>
      <c r="DI1277" s="46"/>
      <c r="DJ1277" s="46"/>
      <c r="DK1277" s="46"/>
      <c r="DL1277" s="46"/>
      <c r="DM1277" s="46"/>
      <c r="DN1277" s="46"/>
      <c r="DO1277" s="46"/>
      <c r="DP1277" s="46"/>
      <c r="DQ1277" s="46"/>
      <c r="DR1277" s="46"/>
      <c r="DS1277" s="46"/>
      <c r="DT1277" s="46"/>
      <c r="DU1277" s="46"/>
      <c r="DV1277" s="46"/>
      <c r="DW1277" s="46"/>
      <c r="DX1277" s="46"/>
      <c r="DY1277" s="46"/>
      <c r="DZ1277" s="46"/>
      <c r="EA1277" s="46"/>
      <c r="EB1277" s="46"/>
      <c r="EC1277" s="46"/>
      <c r="ED1277" s="46"/>
      <c r="EE1277" s="46"/>
      <c r="EF1277" s="46"/>
      <c r="EG1277" s="46"/>
      <c r="EH1277" s="46"/>
      <c r="EI1277" s="46"/>
      <c r="EJ1277" s="46"/>
      <c r="EK1277" s="46"/>
      <c r="EL1277" s="46"/>
      <c r="EM1277" s="46"/>
      <c r="EN1277" s="46"/>
      <c r="EO1277" s="46"/>
      <c r="EP1277" s="46"/>
      <c r="EQ1277" s="46"/>
      <c r="ER1277" s="46"/>
      <c r="ES1277" s="46"/>
      <c r="ET1277" s="46"/>
      <c r="EU1277" s="46"/>
      <c r="EV1277" s="46"/>
      <c r="EW1277" s="46"/>
      <c r="EX1277" s="46"/>
      <c r="EY1277" s="46"/>
      <c r="EZ1277" s="46"/>
      <c r="FA1277" s="46"/>
      <c r="FB1277" s="46"/>
      <c r="FC1277" s="46"/>
      <c r="FD1277" s="46"/>
      <c r="FE1277" s="46"/>
      <c r="FF1277" s="46"/>
      <c r="FG1277" s="46"/>
      <c r="FH1277" s="46"/>
      <c r="FI1277" s="46"/>
      <c r="FJ1277" s="46"/>
      <c r="FK1277" s="46"/>
      <c r="FL1277" s="46"/>
      <c r="FM1277" s="46"/>
      <c r="FN1277" s="46"/>
      <c r="FO1277" s="46"/>
      <c r="FP1277" s="46"/>
      <c r="FQ1277" s="46"/>
      <c r="FR1277" s="46"/>
      <c r="FS1277" s="46"/>
      <c r="FT1277" s="46"/>
      <c r="FU1277" s="46"/>
      <c r="FV1277" s="46"/>
      <c r="FW1277" s="46"/>
      <c r="FX1277" s="46"/>
      <c r="FY1277" s="46"/>
      <c r="FZ1277" s="46"/>
      <c r="GA1277" s="46"/>
      <c r="GB1277" s="46"/>
      <c r="GC1277" s="46"/>
      <c r="GD1277" s="46"/>
      <c r="GE1277" s="46"/>
      <c r="GF1277" s="46"/>
      <c r="GG1277" s="46"/>
      <c r="GH1277" s="46"/>
      <c r="GI1277" s="46"/>
      <c r="GJ1277" s="46"/>
      <c r="GK1277" s="46"/>
      <c r="GL1277" s="46"/>
      <c r="GM1277" s="46"/>
      <c r="GN1277" s="46"/>
      <c r="GO1277" s="46"/>
      <c r="GP1277" s="46"/>
      <c r="GQ1277" s="46"/>
      <c r="GR1277" s="46"/>
      <c r="GS1277" s="46"/>
      <c r="GT1277" s="46"/>
      <c r="GU1277" s="46"/>
      <c r="GV1277" s="46"/>
      <c r="GW1277" s="46"/>
      <c r="GX1277" s="46"/>
      <c r="GY1277" s="46"/>
      <c r="GZ1277" s="46"/>
      <c r="HA1277" s="46"/>
      <c r="HB1277" s="46"/>
      <c r="HC1277" s="46"/>
      <c r="HD1277" s="46"/>
      <c r="HE1277" s="46"/>
      <c r="HF1277" s="46"/>
      <c r="HG1277" s="46"/>
      <c r="HH1277" s="46"/>
      <c r="HI1277" s="46"/>
      <c r="HJ1277" s="46"/>
      <c r="HK1277" s="46"/>
      <c r="HL1277" s="46"/>
      <c r="HM1277" s="46"/>
      <c r="HN1277" s="46"/>
      <c r="HO1277" s="46"/>
      <c r="HP1277" s="46"/>
      <c r="HQ1277" s="46"/>
      <c r="HR1277" s="46"/>
      <c r="HS1277" s="46"/>
      <c r="HT1277" s="46"/>
      <c r="HU1277" s="46"/>
      <c r="HV1277" s="46"/>
      <c r="HW1277" s="46"/>
      <c r="HX1277" s="46"/>
      <c r="HY1277" s="46"/>
      <c r="HZ1277" s="46"/>
      <c r="IA1277" s="46"/>
      <c r="IB1277" s="46"/>
      <c r="IC1277" s="46"/>
      <c r="ID1277" s="46"/>
      <c r="IE1277" s="46"/>
      <c r="IF1277" s="46"/>
      <c r="IG1277" s="46"/>
      <c r="IH1277" s="46"/>
      <c r="II1277" s="46"/>
      <c r="IJ1277" s="46"/>
      <c r="IK1277" s="46"/>
      <c r="IL1277" s="46"/>
      <c r="IM1277" s="46"/>
      <c r="IN1277" s="46"/>
      <c r="IO1277" s="46"/>
      <c r="IP1277" s="46"/>
      <c r="IQ1277" s="46"/>
      <c r="IR1277" s="46"/>
      <c r="IS1277" s="46"/>
      <c r="IT1277" s="46"/>
      <c r="IU1277" s="46"/>
      <c r="IV1277" s="46"/>
      <c r="IW1277" s="46"/>
      <c r="IX1277" s="46"/>
      <c r="IY1277" s="46"/>
      <c r="IZ1277" s="46"/>
      <c r="JA1277" s="46"/>
      <c r="JB1277" s="46"/>
      <c r="JC1277" s="46"/>
      <c r="JD1277" s="46"/>
      <c r="JE1277" s="46"/>
    </row>
    <row r="1278" spans="1:265" s="7" customFormat="1" ht="15" customHeight="1" thickBot="1" x14ac:dyDescent="0.25">
      <c r="A1278" s="98"/>
      <c r="B1278" s="73" t="s">
        <v>384</v>
      </c>
      <c r="C1278" s="118"/>
      <c r="D1278" s="870" t="s">
        <v>646</v>
      </c>
      <c r="E1278" s="879"/>
      <c r="F1278" s="461"/>
      <c r="G1278" s="462"/>
      <c r="H1278" s="181" t="s">
        <v>351</v>
      </c>
      <c r="I1278" s="181" t="s">
        <v>352</v>
      </c>
      <c r="J1278" s="409"/>
      <c r="K1278" s="408" t="s">
        <v>1184</v>
      </c>
      <c r="L1278" s="219" t="s">
        <v>401</v>
      </c>
      <c r="M1278" s="511">
        <v>2</v>
      </c>
      <c r="N1278" s="511" t="s">
        <v>24</v>
      </c>
      <c r="O1278" s="219" t="s">
        <v>348</v>
      </c>
      <c r="P1278" s="2159">
        <f t="shared" si="107"/>
        <v>5</v>
      </c>
      <c r="Q1278" s="325">
        <v>3</v>
      </c>
      <c r="R1278" s="326">
        <v>2</v>
      </c>
      <c r="S1278" s="326"/>
      <c r="T1278" s="326"/>
      <c r="U1278" s="326"/>
      <c r="V1278" s="326"/>
      <c r="W1278" s="327"/>
      <c r="X1278" s="119"/>
      <c r="Y1278" s="119"/>
      <c r="Z1278" s="63"/>
      <c r="AA1278" s="46"/>
      <c r="AB1278" s="46"/>
      <c r="AC1278" s="46" t="str">
        <f t="shared" si="111"/>
        <v/>
      </c>
      <c r="AD1278" s="46"/>
      <c r="AE1278" s="46"/>
      <c r="AF1278" s="2111">
        <f t="shared" si="108"/>
        <v>5</v>
      </c>
      <c r="AG1278" s="2111">
        <f t="shared" si="109"/>
        <v>0</v>
      </c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  <c r="BP1278" s="46"/>
      <c r="BQ1278" s="46"/>
      <c r="BR1278" s="46"/>
      <c r="BS1278" s="46"/>
      <c r="BT1278" s="46"/>
      <c r="BU1278" s="46"/>
      <c r="BV1278" s="46"/>
      <c r="BW1278" s="46"/>
      <c r="BX1278" s="46"/>
      <c r="BY1278" s="46"/>
      <c r="BZ1278" s="46"/>
      <c r="CA1278" s="46"/>
      <c r="CB1278" s="46"/>
      <c r="CC1278" s="46"/>
      <c r="CD1278" s="46"/>
      <c r="CE1278" s="46"/>
      <c r="CF1278" s="46"/>
      <c r="CG1278" s="46"/>
      <c r="CH1278" s="46"/>
      <c r="CI1278" s="46"/>
      <c r="CJ1278" s="46"/>
      <c r="CK1278" s="46"/>
      <c r="CL1278" s="46"/>
      <c r="CM1278" s="46"/>
      <c r="CN1278" s="46"/>
      <c r="CO1278" s="46"/>
      <c r="CP1278" s="46"/>
      <c r="CQ1278" s="46"/>
      <c r="CR1278" s="46"/>
      <c r="CS1278" s="46"/>
      <c r="CT1278" s="46"/>
      <c r="CU1278" s="46"/>
      <c r="CV1278" s="46"/>
      <c r="CW1278" s="46"/>
      <c r="CX1278" s="46"/>
      <c r="CY1278" s="46"/>
      <c r="CZ1278" s="46"/>
      <c r="DA1278" s="46"/>
      <c r="DB1278" s="46"/>
      <c r="DC1278" s="46"/>
      <c r="DD1278" s="46"/>
      <c r="DE1278" s="46"/>
      <c r="DF1278" s="46"/>
      <c r="DG1278" s="46"/>
      <c r="DH1278" s="46"/>
      <c r="DI1278" s="46"/>
      <c r="DJ1278" s="46"/>
      <c r="DK1278" s="46"/>
      <c r="DL1278" s="46"/>
      <c r="DM1278" s="46"/>
      <c r="DN1278" s="46"/>
      <c r="DO1278" s="46"/>
      <c r="DP1278" s="46"/>
      <c r="DQ1278" s="46"/>
      <c r="DR1278" s="46"/>
      <c r="DS1278" s="46"/>
      <c r="DT1278" s="46"/>
      <c r="DU1278" s="46"/>
      <c r="DV1278" s="46"/>
      <c r="DW1278" s="46"/>
      <c r="DX1278" s="46"/>
      <c r="DY1278" s="46"/>
      <c r="DZ1278" s="46"/>
      <c r="EA1278" s="46"/>
      <c r="EB1278" s="46"/>
      <c r="EC1278" s="46"/>
      <c r="ED1278" s="46"/>
      <c r="EE1278" s="46"/>
      <c r="EF1278" s="46"/>
      <c r="EG1278" s="46"/>
      <c r="EH1278" s="46"/>
      <c r="EI1278" s="46"/>
      <c r="EJ1278" s="46"/>
      <c r="EK1278" s="46"/>
      <c r="EL1278" s="46"/>
      <c r="EM1278" s="46"/>
      <c r="EN1278" s="46"/>
      <c r="EO1278" s="46"/>
      <c r="EP1278" s="46"/>
      <c r="EQ1278" s="46"/>
      <c r="ER1278" s="46"/>
      <c r="ES1278" s="46"/>
      <c r="ET1278" s="46"/>
      <c r="EU1278" s="46"/>
      <c r="EV1278" s="46"/>
      <c r="EW1278" s="46"/>
      <c r="EX1278" s="46"/>
      <c r="EY1278" s="46"/>
      <c r="EZ1278" s="46"/>
      <c r="FA1278" s="46"/>
      <c r="FB1278" s="46"/>
      <c r="FC1278" s="46"/>
      <c r="FD1278" s="46"/>
      <c r="FE1278" s="46"/>
      <c r="FF1278" s="46"/>
      <c r="FG1278" s="46"/>
      <c r="FH1278" s="46"/>
      <c r="FI1278" s="46"/>
      <c r="FJ1278" s="46"/>
      <c r="FK1278" s="46"/>
      <c r="FL1278" s="46"/>
      <c r="FM1278" s="46"/>
      <c r="FN1278" s="46"/>
      <c r="FO1278" s="46"/>
      <c r="FP1278" s="46"/>
      <c r="FQ1278" s="46"/>
      <c r="FR1278" s="46"/>
      <c r="FS1278" s="46"/>
      <c r="FT1278" s="46"/>
      <c r="FU1278" s="46"/>
      <c r="FV1278" s="46"/>
      <c r="FW1278" s="46"/>
      <c r="FX1278" s="46"/>
      <c r="FY1278" s="46"/>
      <c r="FZ1278" s="46"/>
      <c r="GA1278" s="46"/>
      <c r="GB1278" s="46"/>
      <c r="GC1278" s="46"/>
      <c r="GD1278" s="46"/>
      <c r="GE1278" s="46"/>
      <c r="GF1278" s="46"/>
      <c r="GG1278" s="46"/>
      <c r="GH1278" s="46"/>
      <c r="GI1278" s="46"/>
      <c r="GJ1278" s="46"/>
      <c r="GK1278" s="46"/>
      <c r="GL1278" s="46"/>
      <c r="GM1278" s="46"/>
      <c r="GN1278" s="46"/>
      <c r="GO1278" s="46"/>
      <c r="GP1278" s="46"/>
      <c r="GQ1278" s="46"/>
      <c r="GR1278" s="46"/>
      <c r="GS1278" s="46"/>
      <c r="GT1278" s="46"/>
      <c r="GU1278" s="46"/>
      <c r="GV1278" s="46"/>
      <c r="GW1278" s="46"/>
      <c r="GX1278" s="46"/>
      <c r="GY1278" s="46"/>
      <c r="GZ1278" s="46"/>
      <c r="HA1278" s="46"/>
      <c r="HB1278" s="46"/>
      <c r="HC1278" s="46"/>
      <c r="HD1278" s="46"/>
      <c r="HE1278" s="46"/>
      <c r="HF1278" s="46"/>
      <c r="HG1278" s="46"/>
      <c r="HH1278" s="46"/>
      <c r="HI1278" s="46"/>
      <c r="HJ1278" s="46"/>
      <c r="HK1278" s="46"/>
      <c r="HL1278" s="46"/>
      <c r="HM1278" s="46"/>
      <c r="HN1278" s="46"/>
      <c r="HO1278" s="46"/>
      <c r="HP1278" s="46"/>
      <c r="HQ1278" s="46"/>
      <c r="HR1278" s="46"/>
      <c r="HS1278" s="46"/>
      <c r="HT1278" s="46"/>
      <c r="HU1278" s="46"/>
      <c r="HV1278" s="46"/>
      <c r="HW1278" s="46"/>
      <c r="HX1278" s="46"/>
      <c r="HY1278" s="46"/>
      <c r="HZ1278" s="46"/>
      <c r="IA1278" s="46"/>
      <c r="IB1278" s="46"/>
      <c r="IC1278" s="46"/>
      <c r="ID1278" s="46"/>
      <c r="IE1278" s="46"/>
      <c r="IF1278" s="46"/>
      <c r="IG1278" s="46"/>
      <c r="IH1278" s="46"/>
      <c r="II1278" s="46"/>
      <c r="IJ1278" s="46"/>
      <c r="IK1278" s="46"/>
      <c r="IL1278" s="46"/>
      <c r="IM1278" s="46"/>
      <c r="IN1278" s="46"/>
      <c r="IO1278" s="46"/>
      <c r="IP1278" s="46"/>
      <c r="IQ1278" s="46"/>
      <c r="IR1278" s="46"/>
      <c r="IS1278" s="46"/>
      <c r="IT1278" s="46"/>
      <c r="IU1278" s="46"/>
      <c r="IV1278" s="46"/>
      <c r="IW1278" s="46"/>
      <c r="IX1278" s="46"/>
      <c r="IY1278" s="46"/>
      <c r="IZ1278" s="46"/>
      <c r="JA1278" s="46"/>
      <c r="JB1278" s="46"/>
      <c r="JC1278" s="46"/>
      <c r="JD1278" s="46"/>
      <c r="JE1278" s="46"/>
    </row>
    <row r="1279" spans="1:265" s="7" customFormat="1" ht="15" customHeight="1" thickBot="1" x14ac:dyDescent="0.25">
      <c r="A1279" s="98"/>
      <c r="B1279" s="73" t="s">
        <v>384</v>
      </c>
      <c r="C1279" s="118"/>
      <c r="D1279" s="870" t="s">
        <v>646</v>
      </c>
      <c r="E1279" s="879"/>
      <c r="F1279" s="461"/>
      <c r="G1279" s="462"/>
      <c r="H1279" s="181" t="s">
        <v>351</v>
      </c>
      <c r="I1279" s="181" t="s">
        <v>352</v>
      </c>
      <c r="J1279" s="1740" t="s">
        <v>1425</v>
      </c>
      <c r="K1279" s="219" t="s">
        <v>1732</v>
      </c>
      <c r="L1279" s="219"/>
      <c r="M1279" s="511"/>
      <c r="N1279" s="511"/>
      <c r="O1279" s="219"/>
      <c r="P1279" s="2159">
        <f t="shared" si="107"/>
        <v>0</v>
      </c>
      <c r="Q1279" s="325"/>
      <c r="R1279" s="326"/>
      <c r="S1279" s="326"/>
      <c r="T1279" s="326">
        <v>5</v>
      </c>
      <c r="U1279" s="326"/>
      <c r="V1279" s="326"/>
      <c r="W1279" s="327"/>
      <c r="X1279" s="119"/>
      <c r="Y1279" s="119"/>
      <c r="Z1279" s="63"/>
      <c r="AA1279" s="46"/>
      <c r="AB1279" s="46"/>
      <c r="AC1279" s="46" t="str">
        <f t="shared" si="111"/>
        <v/>
      </c>
      <c r="AD1279" s="46" t="s">
        <v>2077</v>
      </c>
      <c r="AE1279" s="46"/>
      <c r="AF1279" s="2111">
        <f t="shared" si="108"/>
        <v>0</v>
      </c>
      <c r="AG1279" s="2111">
        <f t="shared" si="109"/>
        <v>0</v>
      </c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6"/>
      <c r="CG1279" s="46"/>
      <c r="CH1279" s="46"/>
      <c r="CI1279" s="46"/>
      <c r="CJ1279" s="46"/>
      <c r="CK1279" s="46"/>
      <c r="CL1279" s="46"/>
      <c r="CM1279" s="46"/>
      <c r="CN1279" s="46"/>
      <c r="CO1279" s="46"/>
      <c r="CP1279" s="46"/>
      <c r="CQ1279" s="46"/>
      <c r="CR1279" s="46"/>
      <c r="CS1279" s="46"/>
      <c r="CT1279" s="46"/>
      <c r="CU1279" s="46"/>
      <c r="CV1279" s="46"/>
      <c r="CW1279" s="46"/>
      <c r="CX1279" s="46"/>
      <c r="CY1279" s="46"/>
      <c r="CZ1279" s="46"/>
      <c r="DA1279" s="46"/>
      <c r="DB1279" s="46"/>
      <c r="DC1279" s="46"/>
      <c r="DD1279" s="46"/>
      <c r="DE1279" s="46"/>
      <c r="DF1279" s="46"/>
      <c r="DG1279" s="46"/>
      <c r="DH1279" s="46"/>
      <c r="DI1279" s="46"/>
      <c r="DJ1279" s="46"/>
      <c r="DK1279" s="46"/>
      <c r="DL1279" s="46"/>
      <c r="DM1279" s="46"/>
      <c r="DN1279" s="46"/>
      <c r="DO1279" s="46"/>
      <c r="DP1279" s="46"/>
      <c r="DQ1279" s="46"/>
      <c r="DR1279" s="46"/>
      <c r="DS1279" s="46"/>
      <c r="DT1279" s="46"/>
      <c r="DU1279" s="46"/>
      <c r="DV1279" s="46"/>
      <c r="DW1279" s="46"/>
      <c r="DX1279" s="46"/>
      <c r="DY1279" s="46"/>
      <c r="DZ1279" s="46"/>
      <c r="EA1279" s="46"/>
      <c r="EB1279" s="46"/>
      <c r="EC1279" s="46"/>
      <c r="ED1279" s="46"/>
      <c r="EE1279" s="46"/>
      <c r="EF1279" s="46"/>
      <c r="EG1279" s="46"/>
      <c r="EH1279" s="46"/>
      <c r="EI1279" s="46"/>
      <c r="EJ1279" s="46"/>
      <c r="EK1279" s="46"/>
      <c r="EL1279" s="46"/>
      <c r="EM1279" s="46"/>
      <c r="EN1279" s="46"/>
      <c r="EO1279" s="46"/>
      <c r="EP1279" s="46"/>
      <c r="EQ1279" s="46"/>
      <c r="ER1279" s="46"/>
      <c r="ES1279" s="46"/>
      <c r="ET1279" s="46"/>
      <c r="EU1279" s="46"/>
      <c r="EV1279" s="46"/>
      <c r="EW1279" s="46"/>
      <c r="EX1279" s="46"/>
      <c r="EY1279" s="46"/>
      <c r="EZ1279" s="46"/>
      <c r="FA1279" s="46"/>
      <c r="FB1279" s="46"/>
      <c r="FC1279" s="46"/>
      <c r="FD1279" s="46"/>
      <c r="FE1279" s="46"/>
      <c r="FF1279" s="46"/>
      <c r="FG1279" s="46"/>
      <c r="FH1279" s="46"/>
      <c r="FI1279" s="46"/>
      <c r="FJ1279" s="46"/>
      <c r="FK1279" s="46"/>
      <c r="FL1279" s="46"/>
      <c r="FM1279" s="46"/>
      <c r="FN1279" s="46"/>
      <c r="FO1279" s="46"/>
      <c r="FP1279" s="46"/>
      <c r="FQ1279" s="46"/>
      <c r="FR1279" s="46"/>
      <c r="FS1279" s="46"/>
      <c r="FT1279" s="46"/>
      <c r="FU1279" s="46"/>
      <c r="FV1279" s="46"/>
      <c r="FW1279" s="46"/>
      <c r="FX1279" s="46"/>
      <c r="FY1279" s="46"/>
      <c r="FZ1279" s="46"/>
      <c r="GA1279" s="46"/>
      <c r="GB1279" s="46"/>
      <c r="GC1279" s="46"/>
      <c r="GD1279" s="46"/>
      <c r="GE1279" s="46"/>
      <c r="GF1279" s="46"/>
      <c r="GG1279" s="46"/>
      <c r="GH1279" s="46"/>
      <c r="GI1279" s="46"/>
      <c r="GJ1279" s="46"/>
      <c r="GK1279" s="46"/>
      <c r="GL1279" s="46"/>
      <c r="GM1279" s="46"/>
      <c r="GN1279" s="46"/>
      <c r="GO1279" s="46"/>
      <c r="GP1279" s="46"/>
      <c r="GQ1279" s="46"/>
      <c r="GR1279" s="46"/>
      <c r="GS1279" s="46"/>
      <c r="GT1279" s="46"/>
      <c r="GU1279" s="46"/>
      <c r="GV1279" s="46"/>
      <c r="GW1279" s="46"/>
      <c r="GX1279" s="46"/>
      <c r="GY1279" s="46"/>
      <c r="GZ1279" s="46"/>
      <c r="HA1279" s="46"/>
      <c r="HB1279" s="46"/>
      <c r="HC1279" s="46"/>
      <c r="HD1279" s="46"/>
      <c r="HE1279" s="46"/>
      <c r="HF1279" s="46"/>
      <c r="HG1279" s="46"/>
      <c r="HH1279" s="46"/>
      <c r="HI1279" s="46"/>
      <c r="HJ1279" s="46"/>
      <c r="HK1279" s="46"/>
      <c r="HL1279" s="46"/>
      <c r="HM1279" s="46"/>
      <c r="HN1279" s="46"/>
      <c r="HO1279" s="46"/>
      <c r="HP1279" s="46"/>
      <c r="HQ1279" s="46"/>
      <c r="HR1279" s="46"/>
      <c r="HS1279" s="46"/>
      <c r="HT1279" s="46"/>
      <c r="HU1279" s="46"/>
      <c r="HV1279" s="46"/>
      <c r="HW1279" s="46"/>
      <c r="HX1279" s="46"/>
      <c r="HY1279" s="46"/>
      <c r="HZ1279" s="46"/>
      <c r="IA1279" s="46"/>
      <c r="IB1279" s="46"/>
      <c r="IC1279" s="46"/>
      <c r="ID1279" s="46"/>
      <c r="IE1279" s="46"/>
      <c r="IF1279" s="46"/>
      <c r="IG1279" s="46"/>
      <c r="IH1279" s="46"/>
      <c r="II1279" s="46"/>
      <c r="IJ1279" s="46"/>
      <c r="IK1279" s="46"/>
      <c r="IL1279" s="46"/>
      <c r="IM1279" s="46"/>
      <c r="IN1279" s="46"/>
      <c r="IO1279" s="46"/>
      <c r="IP1279" s="46"/>
      <c r="IQ1279" s="46"/>
      <c r="IR1279" s="46"/>
      <c r="IS1279" s="46"/>
      <c r="IT1279" s="46"/>
      <c r="IU1279" s="46"/>
      <c r="IV1279" s="46"/>
      <c r="IW1279" s="46"/>
      <c r="IX1279" s="46"/>
      <c r="IY1279" s="46"/>
      <c r="IZ1279" s="46"/>
      <c r="JA1279" s="46"/>
      <c r="JB1279" s="46"/>
      <c r="JC1279" s="46"/>
      <c r="JD1279" s="46"/>
      <c r="JE1279" s="46"/>
    </row>
    <row r="1280" spans="1:265" s="7" customFormat="1" ht="15" customHeight="1" thickBot="1" x14ac:dyDescent="0.25">
      <c r="A1280" s="98"/>
      <c r="B1280" s="73" t="s">
        <v>384</v>
      </c>
      <c r="C1280" s="118"/>
      <c r="D1280" s="870" t="s">
        <v>646</v>
      </c>
      <c r="E1280" s="879"/>
      <c r="F1280" s="461"/>
      <c r="G1280" s="462"/>
      <c r="H1280" s="181" t="s">
        <v>351</v>
      </c>
      <c r="I1280" s="181" t="s">
        <v>352</v>
      </c>
      <c r="J1280" s="1757" t="s">
        <v>1424</v>
      </c>
      <c r="K1280" s="408" t="s">
        <v>1507</v>
      </c>
      <c r="L1280" s="219"/>
      <c r="M1280" s="511"/>
      <c r="N1280" s="511"/>
      <c r="O1280" s="219"/>
      <c r="P1280" s="2159">
        <f t="shared" si="107"/>
        <v>0</v>
      </c>
      <c r="Q1280" s="325"/>
      <c r="R1280" s="326"/>
      <c r="S1280" s="326"/>
      <c r="T1280" s="326"/>
      <c r="U1280" s="326"/>
      <c r="V1280" s="326"/>
      <c r="W1280" s="327">
        <v>5</v>
      </c>
      <c r="X1280" s="119"/>
      <c r="Y1280" s="119"/>
      <c r="Z1280" s="63"/>
      <c r="AA1280" s="46"/>
      <c r="AB1280" s="46"/>
      <c r="AC1280" s="46" t="str">
        <f t="shared" ref="AC1280:AC1311" si="112">IF(C1280&lt;&gt;"",SUMIF(D$6:D$1505,D1280,Q$6:R$1505),"")</f>
        <v/>
      </c>
      <c r="AD1280" s="46"/>
      <c r="AE1280" s="46"/>
      <c r="AF1280" s="2111">
        <f t="shared" si="108"/>
        <v>0</v>
      </c>
      <c r="AG1280" s="2111">
        <f t="shared" si="109"/>
        <v>5</v>
      </c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  <c r="BP1280" s="46"/>
      <c r="BQ1280" s="46"/>
      <c r="BR1280" s="46"/>
      <c r="BS1280" s="46"/>
      <c r="BT1280" s="46"/>
      <c r="BU1280" s="46"/>
      <c r="BV1280" s="46"/>
      <c r="BW1280" s="46"/>
      <c r="BX1280" s="46"/>
      <c r="BY1280" s="46"/>
      <c r="BZ1280" s="46"/>
      <c r="CA1280" s="46"/>
      <c r="CB1280" s="46"/>
      <c r="CC1280" s="46"/>
      <c r="CD1280" s="46"/>
      <c r="CE1280" s="46"/>
      <c r="CF1280" s="46"/>
      <c r="CG1280" s="46"/>
      <c r="CH1280" s="46"/>
      <c r="CI1280" s="46"/>
      <c r="CJ1280" s="46"/>
      <c r="CK1280" s="46"/>
      <c r="CL1280" s="46"/>
      <c r="CM1280" s="46"/>
      <c r="CN1280" s="46"/>
      <c r="CO1280" s="46"/>
      <c r="CP1280" s="46"/>
      <c r="CQ1280" s="46"/>
      <c r="CR1280" s="46"/>
      <c r="CS1280" s="46"/>
      <c r="CT1280" s="46"/>
      <c r="CU1280" s="46"/>
      <c r="CV1280" s="46"/>
      <c r="CW1280" s="46"/>
      <c r="CX1280" s="46"/>
      <c r="CY1280" s="46"/>
      <c r="CZ1280" s="46"/>
      <c r="DA1280" s="46"/>
      <c r="DB1280" s="46"/>
      <c r="DC1280" s="46"/>
      <c r="DD1280" s="46"/>
      <c r="DE1280" s="46"/>
      <c r="DF1280" s="46"/>
      <c r="DG1280" s="46"/>
      <c r="DH1280" s="46"/>
      <c r="DI1280" s="46"/>
      <c r="DJ1280" s="46"/>
      <c r="DK1280" s="46"/>
      <c r="DL1280" s="46"/>
      <c r="DM1280" s="46"/>
      <c r="DN1280" s="46"/>
      <c r="DO1280" s="46"/>
      <c r="DP1280" s="46"/>
      <c r="DQ1280" s="46"/>
      <c r="DR1280" s="46"/>
      <c r="DS1280" s="46"/>
      <c r="DT1280" s="46"/>
      <c r="DU1280" s="46"/>
      <c r="DV1280" s="46"/>
      <c r="DW1280" s="46"/>
      <c r="DX1280" s="46"/>
      <c r="DY1280" s="46"/>
      <c r="DZ1280" s="46"/>
      <c r="EA1280" s="46"/>
      <c r="EB1280" s="46"/>
      <c r="EC1280" s="46"/>
      <c r="ED1280" s="46"/>
      <c r="EE1280" s="46"/>
      <c r="EF1280" s="46"/>
      <c r="EG1280" s="46"/>
      <c r="EH1280" s="46"/>
      <c r="EI1280" s="46"/>
      <c r="EJ1280" s="46"/>
      <c r="EK1280" s="46"/>
      <c r="EL1280" s="46"/>
      <c r="EM1280" s="46"/>
      <c r="EN1280" s="46"/>
      <c r="EO1280" s="46"/>
      <c r="EP1280" s="46"/>
      <c r="EQ1280" s="46"/>
      <c r="ER1280" s="46"/>
      <c r="ES1280" s="46"/>
      <c r="ET1280" s="46"/>
      <c r="EU1280" s="46"/>
      <c r="EV1280" s="46"/>
      <c r="EW1280" s="46"/>
      <c r="EX1280" s="46"/>
      <c r="EY1280" s="46"/>
      <c r="EZ1280" s="46"/>
      <c r="FA1280" s="46"/>
      <c r="FB1280" s="46"/>
      <c r="FC1280" s="46"/>
      <c r="FD1280" s="46"/>
      <c r="FE1280" s="46"/>
      <c r="FF1280" s="46"/>
      <c r="FG1280" s="46"/>
      <c r="FH1280" s="46"/>
      <c r="FI1280" s="46"/>
      <c r="FJ1280" s="46"/>
      <c r="FK1280" s="46"/>
      <c r="FL1280" s="46"/>
      <c r="FM1280" s="46"/>
      <c r="FN1280" s="46"/>
      <c r="FO1280" s="46"/>
      <c r="FP1280" s="46"/>
      <c r="FQ1280" s="46"/>
      <c r="FR1280" s="46"/>
      <c r="FS1280" s="46"/>
      <c r="FT1280" s="46"/>
      <c r="FU1280" s="46"/>
      <c r="FV1280" s="46"/>
      <c r="FW1280" s="46"/>
      <c r="FX1280" s="46"/>
      <c r="FY1280" s="46"/>
      <c r="FZ1280" s="46"/>
      <c r="GA1280" s="46"/>
      <c r="GB1280" s="46"/>
      <c r="GC1280" s="46"/>
      <c r="GD1280" s="46"/>
      <c r="GE1280" s="46"/>
      <c r="GF1280" s="46"/>
      <c r="GG1280" s="46"/>
      <c r="GH1280" s="46"/>
      <c r="GI1280" s="46"/>
      <c r="GJ1280" s="46"/>
      <c r="GK1280" s="46"/>
      <c r="GL1280" s="46"/>
      <c r="GM1280" s="46"/>
      <c r="GN1280" s="46"/>
      <c r="GO1280" s="46"/>
      <c r="GP1280" s="46"/>
      <c r="GQ1280" s="46"/>
      <c r="GR1280" s="46"/>
      <c r="GS1280" s="46"/>
      <c r="GT1280" s="46"/>
      <c r="GU1280" s="46"/>
      <c r="GV1280" s="46"/>
      <c r="GW1280" s="46"/>
      <c r="GX1280" s="46"/>
      <c r="GY1280" s="46"/>
      <c r="GZ1280" s="46"/>
      <c r="HA1280" s="46"/>
      <c r="HB1280" s="46"/>
      <c r="HC1280" s="46"/>
      <c r="HD1280" s="46"/>
      <c r="HE1280" s="46"/>
      <c r="HF1280" s="46"/>
      <c r="HG1280" s="46"/>
      <c r="HH1280" s="46"/>
      <c r="HI1280" s="46"/>
      <c r="HJ1280" s="46"/>
      <c r="HK1280" s="46"/>
      <c r="HL1280" s="46"/>
      <c r="HM1280" s="46"/>
      <c r="HN1280" s="46"/>
      <c r="HO1280" s="46"/>
      <c r="HP1280" s="46"/>
      <c r="HQ1280" s="46"/>
      <c r="HR1280" s="46"/>
      <c r="HS1280" s="46"/>
      <c r="HT1280" s="46"/>
      <c r="HU1280" s="46"/>
      <c r="HV1280" s="46"/>
      <c r="HW1280" s="46"/>
      <c r="HX1280" s="46"/>
      <c r="HY1280" s="46"/>
      <c r="HZ1280" s="46"/>
      <c r="IA1280" s="46"/>
      <c r="IB1280" s="46"/>
      <c r="IC1280" s="46"/>
      <c r="ID1280" s="46"/>
      <c r="IE1280" s="46"/>
      <c r="IF1280" s="46"/>
      <c r="IG1280" s="46"/>
      <c r="IH1280" s="46"/>
      <c r="II1280" s="46"/>
      <c r="IJ1280" s="46"/>
      <c r="IK1280" s="46"/>
      <c r="IL1280" s="46"/>
      <c r="IM1280" s="46"/>
      <c r="IN1280" s="46"/>
      <c r="IO1280" s="46"/>
      <c r="IP1280" s="46"/>
      <c r="IQ1280" s="46"/>
      <c r="IR1280" s="46"/>
      <c r="IS1280" s="46"/>
      <c r="IT1280" s="46"/>
      <c r="IU1280" s="46"/>
      <c r="IV1280" s="46"/>
      <c r="IW1280" s="46"/>
      <c r="IX1280" s="46"/>
      <c r="IY1280" s="46"/>
      <c r="IZ1280" s="46"/>
      <c r="JA1280" s="46"/>
      <c r="JB1280" s="46"/>
      <c r="JC1280" s="46"/>
      <c r="JD1280" s="46"/>
      <c r="JE1280" s="46"/>
    </row>
    <row r="1281" spans="1:265" s="7" customFormat="1" ht="15" customHeight="1" thickBot="1" x14ac:dyDescent="0.25">
      <c r="A1281" s="98"/>
      <c r="B1281" s="73" t="s">
        <v>384</v>
      </c>
      <c r="C1281" s="118"/>
      <c r="D1281" s="870" t="s">
        <v>646</v>
      </c>
      <c r="E1281" s="879"/>
      <c r="F1281" s="461"/>
      <c r="G1281" s="462"/>
      <c r="H1281" s="181" t="s">
        <v>351</v>
      </c>
      <c r="I1281" s="181" t="s">
        <v>352</v>
      </c>
      <c r="J1281" s="1726" t="s">
        <v>95</v>
      </c>
      <c r="K1281" s="1068" t="s">
        <v>1712</v>
      </c>
      <c r="L1281" s="219"/>
      <c r="M1281" s="511"/>
      <c r="N1281" s="511"/>
      <c r="O1281" s="219"/>
      <c r="P1281" s="2159">
        <f t="shared" si="107"/>
        <v>0</v>
      </c>
      <c r="Q1281" s="325"/>
      <c r="R1281" s="326"/>
      <c r="S1281" s="326"/>
      <c r="T1281" s="326"/>
      <c r="U1281" s="326">
        <v>4</v>
      </c>
      <c r="V1281" s="326"/>
      <c r="W1281" s="327"/>
      <c r="X1281" s="119"/>
      <c r="Y1281" s="119"/>
      <c r="Z1281" s="63"/>
      <c r="AA1281" s="46"/>
      <c r="AB1281" s="46"/>
      <c r="AC1281" s="46" t="str">
        <f t="shared" si="112"/>
        <v/>
      </c>
      <c r="AD1281" s="46"/>
      <c r="AE1281" s="46"/>
      <c r="AF1281" s="2111">
        <f t="shared" si="108"/>
        <v>0</v>
      </c>
      <c r="AG1281" s="2111">
        <f t="shared" si="109"/>
        <v>0</v>
      </c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  <c r="BP1281" s="46"/>
      <c r="BQ1281" s="46"/>
      <c r="BR1281" s="46"/>
      <c r="BS1281" s="46"/>
      <c r="BT1281" s="46"/>
      <c r="BU1281" s="46"/>
      <c r="BV1281" s="46"/>
      <c r="BW1281" s="46"/>
      <c r="BX1281" s="46"/>
      <c r="BY1281" s="46"/>
      <c r="BZ1281" s="46"/>
      <c r="CA1281" s="46"/>
      <c r="CB1281" s="46"/>
      <c r="CC1281" s="46"/>
      <c r="CD1281" s="46"/>
      <c r="CE1281" s="46"/>
      <c r="CF1281" s="46"/>
      <c r="CG1281" s="46"/>
      <c r="CH1281" s="46"/>
      <c r="CI1281" s="46"/>
      <c r="CJ1281" s="46"/>
      <c r="CK1281" s="46"/>
      <c r="CL1281" s="46"/>
      <c r="CM1281" s="46"/>
      <c r="CN1281" s="46"/>
      <c r="CO1281" s="46"/>
      <c r="CP1281" s="46"/>
      <c r="CQ1281" s="46"/>
      <c r="CR1281" s="46"/>
      <c r="CS1281" s="46"/>
      <c r="CT1281" s="46"/>
      <c r="CU1281" s="46"/>
      <c r="CV1281" s="46"/>
      <c r="CW1281" s="46"/>
      <c r="CX1281" s="46"/>
      <c r="CY1281" s="46"/>
      <c r="CZ1281" s="46"/>
      <c r="DA1281" s="46"/>
      <c r="DB1281" s="46"/>
      <c r="DC1281" s="46"/>
      <c r="DD1281" s="46"/>
      <c r="DE1281" s="46"/>
      <c r="DF1281" s="46"/>
      <c r="DG1281" s="46"/>
      <c r="DH1281" s="46"/>
      <c r="DI1281" s="46"/>
      <c r="DJ1281" s="46"/>
      <c r="DK1281" s="46"/>
      <c r="DL1281" s="46"/>
      <c r="DM1281" s="46"/>
      <c r="DN1281" s="46"/>
      <c r="DO1281" s="46"/>
      <c r="DP1281" s="46"/>
      <c r="DQ1281" s="46"/>
      <c r="DR1281" s="46"/>
      <c r="DS1281" s="46"/>
      <c r="DT1281" s="46"/>
      <c r="DU1281" s="46"/>
      <c r="DV1281" s="46"/>
      <c r="DW1281" s="46"/>
      <c r="DX1281" s="46"/>
      <c r="DY1281" s="46"/>
      <c r="DZ1281" s="46"/>
      <c r="EA1281" s="46"/>
      <c r="EB1281" s="46"/>
      <c r="EC1281" s="46"/>
      <c r="ED1281" s="46"/>
      <c r="EE1281" s="46"/>
      <c r="EF1281" s="46"/>
      <c r="EG1281" s="46"/>
      <c r="EH1281" s="46"/>
      <c r="EI1281" s="46"/>
      <c r="EJ1281" s="46"/>
      <c r="EK1281" s="46"/>
      <c r="EL1281" s="46"/>
      <c r="EM1281" s="46"/>
      <c r="EN1281" s="46"/>
      <c r="EO1281" s="46"/>
      <c r="EP1281" s="46"/>
      <c r="EQ1281" s="46"/>
      <c r="ER1281" s="46"/>
      <c r="ES1281" s="46"/>
      <c r="ET1281" s="46"/>
      <c r="EU1281" s="46"/>
      <c r="EV1281" s="46"/>
      <c r="EW1281" s="46"/>
      <c r="EX1281" s="46"/>
      <c r="EY1281" s="46"/>
      <c r="EZ1281" s="46"/>
      <c r="FA1281" s="46"/>
      <c r="FB1281" s="46"/>
      <c r="FC1281" s="46"/>
      <c r="FD1281" s="46"/>
      <c r="FE1281" s="46"/>
      <c r="FF1281" s="46"/>
      <c r="FG1281" s="46"/>
      <c r="FH1281" s="46"/>
      <c r="FI1281" s="46"/>
      <c r="FJ1281" s="46"/>
      <c r="FK1281" s="46"/>
      <c r="FL1281" s="46"/>
      <c r="FM1281" s="46"/>
      <c r="FN1281" s="46"/>
      <c r="FO1281" s="46"/>
      <c r="FP1281" s="46"/>
      <c r="FQ1281" s="46"/>
      <c r="FR1281" s="46"/>
      <c r="FS1281" s="46"/>
      <c r="FT1281" s="46"/>
      <c r="FU1281" s="46"/>
      <c r="FV1281" s="46"/>
      <c r="FW1281" s="46"/>
      <c r="FX1281" s="46"/>
      <c r="FY1281" s="46"/>
      <c r="FZ1281" s="46"/>
      <c r="GA1281" s="46"/>
      <c r="GB1281" s="46"/>
      <c r="GC1281" s="46"/>
      <c r="GD1281" s="46"/>
      <c r="GE1281" s="46"/>
      <c r="GF1281" s="46"/>
      <c r="GG1281" s="46"/>
      <c r="GH1281" s="46"/>
      <c r="GI1281" s="46"/>
      <c r="GJ1281" s="46"/>
      <c r="GK1281" s="46"/>
      <c r="GL1281" s="46"/>
      <c r="GM1281" s="46"/>
      <c r="GN1281" s="46"/>
      <c r="GO1281" s="46"/>
      <c r="GP1281" s="46"/>
      <c r="GQ1281" s="46"/>
      <c r="GR1281" s="46"/>
      <c r="GS1281" s="46"/>
      <c r="GT1281" s="46"/>
      <c r="GU1281" s="46"/>
      <c r="GV1281" s="46"/>
      <c r="GW1281" s="46"/>
      <c r="GX1281" s="46"/>
      <c r="GY1281" s="46"/>
      <c r="GZ1281" s="46"/>
      <c r="HA1281" s="46"/>
      <c r="HB1281" s="46"/>
      <c r="HC1281" s="46"/>
      <c r="HD1281" s="46"/>
      <c r="HE1281" s="46"/>
      <c r="HF1281" s="46"/>
      <c r="HG1281" s="46"/>
      <c r="HH1281" s="46"/>
      <c r="HI1281" s="46"/>
      <c r="HJ1281" s="46"/>
      <c r="HK1281" s="46"/>
      <c r="HL1281" s="46"/>
      <c r="HM1281" s="46"/>
      <c r="HN1281" s="46"/>
      <c r="HO1281" s="46"/>
      <c r="HP1281" s="46"/>
      <c r="HQ1281" s="46"/>
      <c r="HR1281" s="46"/>
      <c r="HS1281" s="46"/>
      <c r="HT1281" s="46"/>
      <c r="HU1281" s="46"/>
      <c r="HV1281" s="46"/>
      <c r="HW1281" s="46"/>
      <c r="HX1281" s="46"/>
      <c r="HY1281" s="46"/>
      <c r="HZ1281" s="46"/>
      <c r="IA1281" s="46"/>
      <c r="IB1281" s="46"/>
      <c r="IC1281" s="46"/>
      <c r="ID1281" s="46"/>
      <c r="IE1281" s="46"/>
      <c r="IF1281" s="46"/>
      <c r="IG1281" s="46"/>
      <c r="IH1281" s="46"/>
      <c r="II1281" s="46"/>
      <c r="IJ1281" s="46"/>
      <c r="IK1281" s="46"/>
      <c r="IL1281" s="46"/>
      <c r="IM1281" s="46"/>
      <c r="IN1281" s="46"/>
      <c r="IO1281" s="46"/>
      <c r="IP1281" s="46"/>
      <c r="IQ1281" s="46"/>
      <c r="IR1281" s="46"/>
      <c r="IS1281" s="46"/>
      <c r="IT1281" s="46"/>
      <c r="IU1281" s="46"/>
      <c r="IV1281" s="46"/>
      <c r="IW1281" s="46"/>
      <c r="IX1281" s="46"/>
      <c r="IY1281" s="46"/>
      <c r="IZ1281" s="46"/>
      <c r="JA1281" s="46"/>
      <c r="JB1281" s="46"/>
      <c r="JC1281" s="46"/>
      <c r="JD1281" s="46"/>
      <c r="JE1281" s="46"/>
    </row>
    <row r="1282" spans="1:265" s="7" customFormat="1" ht="15" customHeight="1" thickBot="1" x14ac:dyDescent="0.25">
      <c r="A1282" s="98"/>
      <c r="B1282" s="73" t="s">
        <v>384</v>
      </c>
      <c r="C1282" s="118"/>
      <c r="D1282" s="870" t="s">
        <v>646</v>
      </c>
      <c r="E1282" s="879"/>
      <c r="F1282" s="461"/>
      <c r="G1282" s="462"/>
      <c r="H1282" s="181" t="s">
        <v>351</v>
      </c>
      <c r="I1282" s="181" t="s">
        <v>352</v>
      </c>
      <c r="J1282" s="1756" t="s">
        <v>1424</v>
      </c>
      <c r="K1282" s="212" t="s">
        <v>1505</v>
      </c>
      <c r="L1282" s="219"/>
      <c r="M1282" s="511"/>
      <c r="N1282" s="511"/>
      <c r="O1282" s="219"/>
      <c r="P1282" s="2159">
        <f t="shared" si="107"/>
        <v>0</v>
      </c>
      <c r="Q1282" s="325"/>
      <c r="R1282" s="326"/>
      <c r="S1282" s="326">
        <v>4</v>
      </c>
      <c r="T1282" s="326"/>
      <c r="U1282" s="326"/>
      <c r="V1282" s="326"/>
      <c r="W1282" s="327"/>
      <c r="X1282" s="119"/>
      <c r="Y1282" s="119"/>
      <c r="Z1282" s="63"/>
      <c r="AA1282" s="46"/>
      <c r="AB1282" s="46"/>
      <c r="AC1282" s="46" t="str">
        <f t="shared" si="112"/>
        <v/>
      </c>
      <c r="AD1282" s="46"/>
      <c r="AE1282" s="46"/>
      <c r="AF1282" s="2111">
        <f t="shared" si="108"/>
        <v>0</v>
      </c>
      <c r="AG1282" s="2111">
        <f t="shared" si="109"/>
        <v>4</v>
      </c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  <c r="BP1282" s="46"/>
      <c r="BQ1282" s="46"/>
      <c r="BR1282" s="46"/>
      <c r="BS1282" s="46"/>
      <c r="BT1282" s="46"/>
      <c r="BU1282" s="46"/>
      <c r="BV1282" s="46"/>
      <c r="BW1282" s="46"/>
      <c r="BX1282" s="46"/>
      <c r="BY1282" s="46"/>
      <c r="BZ1282" s="46"/>
      <c r="CA1282" s="46"/>
      <c r="CB1282" s="46"/>
      <c r="CC1282" s="46"/>
      <c r="CD1282" s="46"/>
      <c r="CE1282" s="46"/>
      <c r="CF1282" s="46"/>
      <c r="CG1282" s="46"/>
      <c r="CH1282" s="46"/>
      <c r="CI1282" s="46"/>
      <c r="CJ1282" s="46"/>
      <c r="CK1282" s="46"/>
      <c r="CL1282" s="46"/>
      <c r="CM1282" s="46"/>
      <c r="CN1282" s="46"/>
      <c r="CO1282" s="46"/>
      <c r="CP1282" s="46"/>
      <c r="CQ1282" s="46"/>
      <c r="CR1282" s="46"/>
      <c r="CS1282" s="46"/>
      <c r="CT1282" s="46"/>
      <c r="CU1282" s="46"/>
      <c r="CV1282" s="46"/>
      <c r="CW1282" s="46"/>
      <c r="CX1282" s="46"/>
      <c r="CY1282" s="46"/>
      <c r="CZ1282" s="46"/>
      <c r="DA1282" s="46"/>
      <c r="DB1282" s="46"/>
      <c r="DC1282" s="46"/>
      <c r="DD1282" s="46"/>
      <c r="DE1282" s="46"/>
      <c r="DF1282" s="46"/>
      <c r="DG1282" s="46"/>
      <c r="DH1282" s="46"/>
      <c r="DI1282" s="46"/>
      <c r="DJ1282" s="46"/>
      <c r="DK1282" s="46"/>
      <c r="DL1282" s="46"/>
      <c r="DM1282" s="46"/>
      <c r="DN1282" s="46"/>
      <c r="DO1282" s="46"/>
      <c r="DP1282" s="46"/>
      <c r="DQ1282" s="46"/>
      <c r="DR1282" s="46"/>
      <c r="DS1282" s="46"/>
      <c r="DT1282" s="46"/>
      <c r="DU1282" s="46"/>
      <c r="DV1282" s="46"/>
      <c r="DW1282" s="46"/>
      <c r="DX1282" s="46"/>
      <c r="DY1282" s="46"/>
      <c r="DZ1282" s="46"/>
      <c r="EA1282" s="46"/>
      <c r="EB1282" s="46"/>
      <c r="EC1282" s="46"/>
      <c r="ED1282" s="46"/>
      <c r="EE1282" s="46"/>
      <c r="EF1282" s="46"/>
      <c r="EG1282" s="46"/>
      <c r="EH1282" s="46"/>
      <c r="EI1282" s="46"/>
      <c r="EJ1282" s="46"/>
      <c r="EK1282" s="46"/>
      <c r="EL1282" s="46"/>
      <c r="EM1282" s="46"/>
      <c r="EN1282" s="46"/>
      <c r="EO1282" s="46"/>
      <c r="EP1282" s="46"/>
      <c r="EQ1282" s="46"/>
      <c r="ER1282" s="46"/>
      <c r="ES1282" s="46"/>
      <c r="ET1282" s="46"/>
      <c r="EU1282" s="46"/>
      <c r="EV1282" s="46"/>
      <c r="EW1282" s="46"/>
      <c r="EX1282" s="46"/>
      <c r="EY1282" s="46"/>
      <c r="EZ1282" s="46"/>
      <c r="FA1282" s="46"/>
      <c r="FB1282" s="46"/>
      <c r="FC1282" s="46"/>
      <c r="FD1282" s="46"/>
      <c r="FE1282" s="46"/>
      <c r="FF1282" s="46"/>
      <c r="FG1282" s="46"/>
      <c r="FH1282" s="46"/>
      <c r="FI1282" s="46"/>
      <c r="FJ1282" s="46"/>
      <c r="FK1282" s="46"/>
      <c r="FL1282" s="46"/>
      <c r="FM1282" s="46"/>
      <c r="FN1282" s="46"/>
      <c r="FO1282" s="46"/>
      <c r="FP1282" s="46"/>
      <c r="FQ1282" s="46"/>
      <c r="FR1282" s="46"/>
      <c r="FS1282" s="46"/>
      <c r="FT1282" s="46"/>
      <c r="FU1282" s="46"/>
      <c r="FV1282" s="46"/>
      <c r="FW1282" s="46"/>
      <c r="FX1282" s="46"/>
      <c r="FY1282" s="46"/>
      <c r="FZ1282" s="46"/>
      <c r="GA1282" s="46"/>
      <c r="GB1282" s="46"/>
      <c r="GC1282" s="46"/>
      <c r="GD1282" s="46"/>
      <c r="GE1282" s="46"/>
      <c r="GF1282" s="46"/>
      <c r="GG1282" s="46"/>
      <c r="GH1282" s="46"/>
      <c r="GI1282" s="46"/>
      <c r="GJ1282" s="46"/>
      <c r="GK1282" s="46"/>
      <c r="GL1282" s="46"/>
      <c r="GM1282" s="46"/>
      <c r="GN1282" s="46"/>
      <c r="GO1282" s="46"/>
      <c r="GP1282" s="46"/>
      <c r="GQ1282" s="46"/>
      <c r="GR1282" s="46"/>
      <c r="GS1282" s="46"/>
      <c r="GT1282" s="46"/>
      <c r="GU1282" s="46"/>
      <c r="GV1282" s="46"/>
      <c r="GW1282" s="46"/>
      <c r="GX1282" s="46"/>
      <c r="GY1282" s="46"/>
      <c r="GZ1282" s="46"/>
      <c r="HA1282" s="46"/>
      <c r="HB1282" s="46"/>
      <c r="HC1282" s="46"/>
      <c r="HD1282" s="46"/>
      <c r="HE1282" s="46"/>
      <c r="HF1282" s="46"/>
      <c r="HG1282" s="46"/>
      <c r="HH1282" s="46"/>
      <c r="HI1282" s="46"/>
      <c r="HJ1282" s="46"/>
      <c r="HK1282" s="46"/>
      <c r="HL1282" s="46"/>
      <c r="HM1282" s="46"/>
      <c r="HN1282" s="46"/>
      <c r="HO1282" s="46"/>
      <c r="HP1282" s="46"/>
      <c r="HQ1282" s="46"/>
      <c r="HR1282" s="46"/>
      <c r="HS1282" s="46"/>
      <c r="HT1282" s="46"/>
      <c r="HU1282" s="46"/>
      <c r="HV1282" s="46"/>
      <c r="HW1282" s="46"/>
      <c r="HX1282" s="46"/>
      <c r="HY1282" s="46"/>
      <c r="HZ1282" s="46"/>
      <c r="IA1282" s="46"/>
      <c r="IB1282" s="46"/>
      <c r="IC1282" s="46"/>
      <c r="ID1282" s="46"/>
      <c r="IE1282" s="46"/>
      <c r="IF1282" s="46"/>
      <c r="IG1282" s="46"/>
      <c r="IH1282" s="46"/>
      <c r="II1282" s="46"/>
      <c r="IJ1282" s="46"/>
      <c r="IK1282" s="46"/>
      <c r="IL1282" s="46"/>
      <c r="IM1282" s="46"/>
      <c r="IN1282" s="46"/>
      <c r="IO1282" s="46"/>
      <c r="IP1282" s="46"/>
      <c r="IQ1282" s="46"/>
      <c r="IR1282" s="46"/>
      <c r="IS1282" s="46"/>
      <c r="IT1282" s="46"/>
      <c r="IU1282" s="46"/>
      <c r="IV1282" s="46"/>
      <c r="IW1282" s="46"/>
      <c r="IX1282" s="46"/>
      <c r="IY1282" s="46"/>
      <c r="IZ1282" s="46"/>
      <c r="JA1282" s="46"/>
      <c r="JB1282" s="46"/>
      <c r="JC1282" s="46"/>
      <c r="JD1282" s="46"/>
      <c r="JE1282" s="46"/>
    </row>
    <row r="1283" spans="1:265" s="7" customFormat="1" ht="15" customHeight="1" thickBot="1" x14ac:dyDescent="0.25">
      <c r="A1283" s="100"/>
      <c r="B1283" s="92" t="s">
        <v>384</v>
      </c>
      <c r="C1283" s="135"/>
      <c r="D1283" s="893" t="s">
        <v>646</v>
      </c>
      <c r="E1283" s="881"/>
      <c r="F1283" s="461"/>
      <c r="G1283" s="471"/>
      <c r="H1283" s="138" t="s">
        <v>351</v>
      </c>
      <c r="I1283" s="138" t="s">
        <v>352</v>
      </c>
      <c r="J1283" s="1756" t="s">
        <v>1424</v>
      </c>
      <c r="K1283" s="212" t="s">
        <v>1506</v>
      </c>
      <c r="L1283" s="244"/>
      <c r="M1283" s="525"/>
      <c r="N1283" s="525"/>
      <c r="O1283" s="244"/>
      <c r="P1283" s="2159">
        <f t="shared" si="107"/>
        <v>0</v>
      </c>
      <c r="Q1283" s="350"/>
      <c r="R1283" s="351"/>
      <c r="S1283" s="351">
        <v>2</v>
      </c>
      <c r="T1283" s="351"/>
      <c r="U1283" s="351"/>
      <c r="V1283" s="351"/>
      <c r="W1283" s="352"/>
      <c r="X1283" s="255">
        <f>SUM(Q1275:W1283)</f>
        <v>40</v>
      </c>
      <c r="Y1283" s="133">
        <f>X1283</f>
        <v>40</v>
      </c>
      <c r="Z1283" s="63"/>
      <c r="AA1283" s="46"/>
      <c r="AB1283" s="46"/>
      <c r="AC1283" s="46" t="str">
        <f t="shared" si="112"/>
        <v/>
      </c>
      <c r="AD1283" s="46"/>
      <c r="AE1283" s="46"/>
      <c r="AF1283" s="2111">
        <f t="shared" si="108"/>
        <v>0</v>
      </c>
      <c r="AG1283" s="2111">
        <f t="shared" si="109"/>
        <v>2</v>
      </c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  <c r="BP1283" s="46"/>
      <c r="BQ1283" s="46"/>
      <c r="BR1283" s="46"/>
      <c r="BS1283" s="46"/>
      <c r="BT1283" s="46"/>
      <c r="BU1283" s="46"/>
      <c r="BV1283" s="46"/>
      <c r="BW1283" s="46"/>
      <c r="BX1283" s="46"/>
      <c r="BY1283" s="46"/>
      <c r="BZ1283" s="46"/>
      <c r="CA1283" s="46"/>
      <c r="CB1283" s="46"/>
      <c r="CC1283" s="46"/>
      <c r="CD1283" s="46"/>
      <c r="CE1283" s="46"/>
      <c r="CF1283" s="46"/>
      <c r="CG1283" s="46"/>
      <c r="CH1283" s="46"/>
      <c r="CI1283" s="46"/>
      <c r="CJ1283" s="46"/>
      <c r="CK1283" s="46"/>
      <c r="CL1283" s="46"/>
      <c r="CM1283" s="46"/>
      <c r="CN1283" s="46"/>
      <c r="CO1283" s="46"/>
      <c r="CP1283" s="46"/>
      <c r="CQ1283" s="46"/>
      <c r="CR1283" s="46"/>
      <c r="CS1283" s="46"/>
      <c r="CT1283" s="46"/>
      <c r="CU1283" s="46"/>
      <c r="CV1283" s="46"/>
      <c r="CW1283" s="46"/>
      <c r="CX1283" s="46"/>
      <c r="CY1283" s="46"/>
      <c r="CZ1283" s="46"/>
      <c r="DA1283" s="46"/>
      <c r="DB1283" s="46"/>
      <c r="DC1283" s="46"/>
      <c r="DD1283" s="46"/>
      <c r="DE1283" s="46"/>
      <c r="DF1283" s="46"/>
      <c r="DG1283" s="46"/>
      <c r="DH1283" s="46"/>
      <c r="DI1283" s="46"/>
      <c r="DJ1283" s="46"/>
      <c r="DK1283" s="46"/>
      <c r="DL1283" s="46"/>
      <c r="DM1283" s="46"/>
      <c r="DN1283" s="46"/>
      <c r="DO1283" s="46"/>
      <c r="DP1283" s="46"/>
      <c r="DQ1283" s="46"/>
      <c r="DR1283" s="46"/>
      <c r="DS1283" s="46"/>
      <c r="DT1283" s="46"/>
      <c r="DU1283" s="46"/>
      <c r="DV1283" s="46"/>
      <c r="DW1283" s="46"/>
      <c r="DX1283" s="46"/>
      <c r="DY1283" s="46"/>
      <c r="DZ1283" s="46"/>
      <c r="EA1283" s="46"/>
      <c r="EB1283" s="46"/>
      <c r="EC1283" s="46"/>
      <c r="ED1283" s="46"/>
      <c r="EE1283" s="46"/>
      <c r="EF1283" s="46"/>
      <c r="EG1283" s="46"/>
      <c r="EH1283" s="46"/>
      <c r="EI1283" s="46"/>
      <c r="EJ1283" s="46"/>
      <c r="EK1283" s="46"/>
      <c r="EL1283" s="46"/>
      <c r="EM1283" s="46"/>
      <c r="EN1283" s="46"/>
      <c r="EO1283" s="46"/>
      <c r="EP1283" s="46"/>
      <c r="EQ1283" s="46"/>
      <c r="ER1283" s="46"/>
      <c r="ES1283" s="46"/>
      <c r="ET1283" s="46"/>
      <c r="EU1283" s="46"/>
      <c r="EV1283" s="46"/>
      <c r="EW1283" s="46"/>
      <c r="EX1283" s="46"/>
      <c r="EY1283" s="46"/>
      <c r="EZ1283" s="46"/>
      <c r="FA1283" s="46"/>
      <c r="FB1283" s="46"/>
      <c r="FC1283" s="46"/>
      <c r="FD1283" s="46"/>
      <c r="FE1283" s="46"/>
      <c r="FF1283" s="46"/>
      <c r="FG1283" s="46"/>
      <c r="FH1283" s="46"/>
      <c r="FI1283" s="46"/>
      <c r="FJ1283" s="46"/>
      <c r="FK1283" s="46"/>
      <c r="FL1283" s="46"/>
      <c r="FM1283" s="46"/>
      <c r="FN1283" s="46"/>
      <c r="FO1283" s="46"/>
      <c r="FP1283" s="46"/>
      <c r="FQ1283" s="46"/>
      <c r="FR1283" s="46"/>
      <c r="FS1283" s="46"/>
      <c r="FT1283" s="46"/>
      <c r="FU1283" s="46"/>
      <c r="FV1283" s="46"/>
      <c r="FW1283" s="46"/>
      <c r="FX1283" s="46"/>
      <c r="FY1283" s="46"/>
      <c r="FZ1283" s="46"/>
      <c r="GA1283" s="46"/>
      <c r="GB1283" s="46"/>
      <c r="GC1283" s="46"/>
      <c r="GD1283" s="46"/>
      <c r="GE1283" s="46"/>
      <c r="GF1283" s="46"/>
      <c r="GG1283" s="46"/>
      <c r="GH1283" s="46"/>
      <c r="GI1283" s="46"/>
      <c r="GJ1283" s="46"/>
      <c r="GK1283" s="46"/>
      <c r="GL1283" s="46"/>
      <c r="GM1283" s="46"/>
      <c r="GN1283" s="46"/>
      <c r="GO1283" s="46"/>
      <c r="GP1283" s="46"/>
      <c r="GQ1283" s="46"/>
      <c r="GR1283" s="46"/>
      <c r="GS1283" s="46"/>
      <c r="GT1283" s="46"/>
      <c r="GU1283" s="46"/>
      <c r="GV1283" s="46"/>
      <c r="GW1283" s="46"/>
      <c r="GX1283" s="46"/>
      <c r="GY1283" s="46"/>
      <c r="GZ1283" s="46"/>
      <c r="HA1283" s="46"/>
      <c r="HB1283" s="46"/>
      <c r="HC1283" s="46"/>
      <c r="HD1283" s="46"/>
      <c r="HE1283" s="46"/>
      <c r="HF1283" s="46"/>
      <c r="HG1283" s="46"/>
      <c r="HH1283" s="46"/>
      <c r="HI1283" s="46"/>
      <c r="HJ1283" s="46"/>
      <c r="HK1283" s="46"/>
      <c r="HL1283" s="46"/>
      <c r="HM1283" s="46"/>
      <c r="HN1283" s="46"/>
      <c r="HO1283" s="46"/>
      <c r="HP1283" s="46"/>
      <c r="HQ1283" s="46"/>
      <c r="HR1283" s="46"/>
      <c r="HS1283" s="46"/>
      <c r="HT1283" s="46"/>
      <c r="HU1283" s="46"/>
      <c r="HV1283" s="46"/>
      <c r="HW1283" s="46"/>
      <c r="HX1283" s="46"/>
      <c r="HY1283" s="46"/>
      <c r="HZ1283" s="46"/>
      <c r="IA1283" s="46"/>
      <c r="IB1283" s="46"/>
      <c r="IC1283" s="46"/>
      <c r="ID1283" s="46"/>
      <c r="IE1283" s="46"/>
      <c r="IF1283" s="46"/>
      <c r="IG1283" s="46"/>
      <c r="IH1283" s="46"/>
      <c r="II1283" s="46"/>
      <c r="IJ1283" s="46"/>
      <c r="IK1283" s="46"/>
      <c r="IL1283" s="46"/>
      <c r="IM1283" s="46"/>
      <c r="IN1283" s="46"/>
      <c r="IO1283" s="46"/>
      <c r="IP1283" s="46"/>
      <c r="IQ1283" s="46"/>
      <c r="IR1283" s="46"/>
      <c r="IS1283" s="46"/>
      <c r="IT1283" s="46"/>
      <c r="IU1283" s="46"/>
      <c r="IV1283" s="46"/>
      <c r="IW1283" s="46"/>
      <c r="IX1283" s="46"/>
      <c r="IY1283" s="46"/>
      <c r="IZ1283" s="46"/>
      <c r="JA1283" s="46"/>
      <c r="JB1283" s="46"/>
      <c r="JC1283" s="46"/>
      <c r="JD1283" s="46"/>
      <c r="JE1283" s="46"/>
    </row>
    <row r="1284" spans="1:265" s="7" customFormat="1" ht="15" customHeight="1" thickBot="1" x14ac:dyDescent="0.25">
      <c r="A1284" s="273">
        <f>A1275+1</f>
        <v>138</v>
      </c>
      <c r="B1284" s="630" t="s">
        <v>1117</v>
      </c>
      <c r="C1284" s="111" t="s">
        <v>35</v>
      </c>
      <c r="D1284" s="932" t="s">
        <v>1116</v>
      </c>
      <c r="E1284" s="842"/>
      <c r="F1284" s="459" t="s">
        <v>1119</v>
      </c>
      <c r="G1284" s="460" t="s">
        <v>1118</v>
      </c>
      <c r="H1284" s="205" t="s">
        <v>421</v>
      </c>
      <c r="I1284" s="205" t="s">
        <v>1849</v>
      </c>
      <c r="J1284" s="205"/>
      <c r="K1284" s="230" t="s">
        <v>1245</v>
      </c>
      <c r="L1284" s="230" t="s">
        <v>97</v>
      </c>
      <c r="M1284" s="526">
        <v>1</v>
      </c>
      <c r="N1284" s="526" t="s">
        <v>24</v>
      </c>
      <c r="O1284" s="230" t="s">
        <v>429</v>
      </c>
      <c r="P1284" s="2159">
        <f t="shared" si="107"/>
        <v>4</v>
      </c>
      <c r="Q1284" s="277">
        <v>4</v>
      </c>
      <c r="R1284" s="278"/>
      <c r="S1284" s="278"/>
      <c r="T1284" s="278"/>
      <c r="U1284" s="278"/>
      <c r="V1284" s="278"/>
      <c r="W1284" s="279"/>
      <c r="X1284" s="117"/>
      <c r="Y1284" s="117"/>
      <c r="Z1284" s="63" t="str">
        <f>C1284</f>
        <v>TC</v>
      </c>
      <c r="AA1284" s="46" t="s">
        <v>876</v>
      </c>
      <c r="AB1284" s="46" t="s">
        <v>881</v>
      </c>
      <c r="AC1284" s="46">
        <f t="shared" si="112"/>
        <v>12</v>
      </c>
      <c r="AD1284" s="46"/>
      <c r="AE1284" s="46"/>
      <c r="AF1284" s="2111">
        <f t="shared" si="108"/>
        <v>4</v>
      </c>
      <c r="AG1284" s="2111">
        <f t="shared" si="109"/>
        <v>0</v>
      </c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  <c r="BP1284" s="46"/>
      <c r="BQ1284" s="46"/>
      <c r="BR1284" s="46"/>
      <c r="BS1284" s="46"/>
      <c r="BT1284" s="46"/>
      <c r="BU1284" s="46"/>
      <c r="BV1284" s="46"/>
      <c r="BW1284" s="46"/>
      <c r="BX1284" s="46"/>
      <c r="BY1284" s="46"/>
      <c r="BZ1284" s="46"/>
      <c r="CA1284" s="46"/>
      <c r="CB1284" s="46"/>
      <c r="CC1284" s="46"/>
      <c r="CD1284" s="46"/>
      <c r="CE1284" s="46"/>
      <c r="CF1284" s="46"/>
      <c r="CG1284" s="46"/>
      <c r="CH1284" s="46"/>
      <c r="CI1284" s="46"/>
      <c r="CJ1284" s="46"/>
      <c r="CK1284" s="46"/>
      <c r="CL1284" s="46"/>
      <c r="CM1284" s="46"/>
      <c r="CN1284" s="46"/>
      <c r="CO1284" s="46"/>
      <c r="CP1284" s="46"/>
      <c r="CQ1284" s="46"/>
      <c r="CR1284" s="46"/>
      <c r="CS1284" s="46"/>
      <c r="CT1284" s="46"/>
      <c r="CU1284" s="46"/>
      <c r="CV1284" s="46"/>
      <c r="CW1284" s="46"/>
      <c r="CX1284" s="46"/>
      <c r="CY1284" s="46"/>
      <c r="CZ1284" s="46"/>
      <c r="DA1284" s="46"/>
      <c r="DB1284" s="46"/>
      <c r="DC1284" s="46"/>
      <c r="DD1284" s="46"/>
      <c r="DE1284" s="46"/>
      <c r="DF1284" s="46"/>
      <c r="DG1284" s="46"/>
      <c r="DH1284" s="46"/>
      <c r="DI1284" s="46"/>
      <c r="DJ1284" s="46"/>
      <c r="DK1284" s="46"/>
      <c r="DL1284" s="46"/>
      <c r="DM1284" s="46"/>
      <c r="DN1284" s="46"/>
      <c r="DO1284" s="46"/>
      <c r="DP1284" s="46"/>
      <c r="DQ1284" s="46"/>
      <c r="DR1284" s="46"/>
      <c r="DS1284" s="46"/>
      <c r="DT1284" s="46"/>
      <c r="DU1284" s="46"/>
      <c r="DV1284" s="46"/>
      <c r="DW1284" s="46"/>
      <c r="DX1284" s="46"/>
      <c r="DY1284" s="46"/>
      <c r="DZ1284" s="46"/>
      <c r="EA1284" s="46"/>
      <c r="EB1284" s="46"/>
      <c r="EC1284" s="46"/>
      <c r="ED1284" s="46"/>
      <c r="EE1284" s="46"/>
      <c r="EF1284" s="46"/>
      <c r="EG1284" s="46"/>
      <c r="EH1284" s="46"/>
      <c r="EI1284" s="46"/>
      <c r="EJ1284" s="46"/>
      <c r="EK1284" s="46"/>
      <c r="EL1284" s="46"/>
      <c r="EM1284" s="46"/>
      <c r="EN1284" s="46"/>
      <c r="EO1284" s="46"/>
      <c r="EP1284" s="46"/>
      <c r="EQ1284" s="46"/>
      <c r="ER1284" s="46"/>
      <c r="ES1284" s="46"/>
      <c r="ET1284" s="46"/>
      <c r="EU1284" s="46"/>
      <c r="EV1284" s="46"/>
      <c r="EW1284" s="46"/>
      <c r="EX1284" s="46"/>
      <c r="EY1284" s="46"/>
      <c r="EZ1284" s="46"/>
      <c r="FA1284" s="46"/>
      <c r="FB1284" s="46"/>
      <c r="FC1284" s="46"/>
      <c r="FD1284" s="46"/>
      <c r="FE1284" s="46"/>
      <c r="FF1284" s="46"/>
      <c r="FG1284" s="46"/>
      <c r="FH1284" s="46"/>
      <c r="FI1284" s="46"/>
      <c r="FJ1284" s="46"/>
      <c r="FK1284" s="46"/>
      <c r="FL1284" s="46"/>
      <c r="FM1284" s="46"/>
      <c r="FN1284" s="46"/>
      <c r="FO1284" s="46"/>
      <c r="FP1284" s="46"/>
      <c r="FQ1284" s="46"/>
      <c r="FR1284" s="46"/>
      <c r="FS1284" s="46"/>
      <c r="FT1284" s="46"/>
      <c r="FU1284" s="46"/>
      <c r="FV1284" s="46"/>
      <c r="FW1284" s="46"/>
      <c r="FX1284" s="46"/>
      <c r="FY1284" s="46"/>
      <c r="FZ1284" s="46"/>
      <c r="GA1284" s="46"/>
      <c r="GB1284" s="46"/>
      <c r="GC1284" s="46"/>
      <c r="GD1284" s="46"/>
      <c r="GE1284" s="46"/>
      <c r="GF1284" s="46"/>
      <c r="GG1284" s="46"/>
      <c r="GH1284" s="46"/>
      <c r="GI1284" s="46"/>
      <c r="GJ1284" s="46"/>
      <c r="GK1284" s="46"/>
      <c r="GL1284" s="46"/>
      <c r="GM1284" s="46"/>
      <c r="GN1284" s="46"/>
      <c r="GO1284" s="46"/>
      <c r="GP1284" s="46"/>
      <c r="GQ1284" s="46"/>
      <c r="GR1284" s="46"/>
      <c r="GS1284" s="46"/>
      <c r="GT1284" s="46"/>
      <c r="GU1284" s="46"/>
      <c r="GV1284" s="46"/>
      <c r="GW1284" s="46"/>
      <c r="GX1284" s="46"/>
      <c r="GY1284" s="46"/>
      <c r="GZ1284" s="46"/>
      <c r="HA1284" s="46"/>
      <c r="HB1284" s="46"/>
      <c r="HC1284" s="46"/>
      <c r="HD1284" s="46"/>
      <c r="HE1284" s="46"/>
      <c r="HF1284" s="46"/>
      <c r="HG1284" s="46"/>
      <c r="HH1284" s="46"/>
      <c r="HI1284" s="46"/>
      <c r="HJ1284" s="46"/>
      <c r="HK1284" s="46"/>
      <c r="HL1284" s="46"/>
      <c r="HM1284" s="46"/>
      <c r="HN1284" s="46"/>
      <c r="HO1284" s="46"/>
      <c r="HP1284" s="46"/>
      <c r="HQ1284" s="46"/>
      <c r="HR1284" s="46"/>
      <c r="HS1284" s="46"/>
      <c r="HT1284" s="46"/>
      <c r="HU1284" s="46"/>
      <c r="HV1284" s="46"/>
      <c r="HW1284" s="46"/>
      <c r="HX1284" s="46"/>
      <c r="HY1284" s="46"/>
      <c r="HZ1284" s="46"/>
      <c r="IA1284" s="46"/>
      <c r="IB1284" s="46"/>
      <c r="IC1284" s="46"/>
      <c r="ID1284" s="46"/>
      <c r="IE1284" s="46"/>
      <c r="IF1284" s="46"/>
      <c r="IG1284" s="46"/>
      <c r="IH1284" s="46"/>
      <c r="II1284" s="46"/>
      <c r="IJ1284" s="46"/>
      <c r="IK1284" s="46"/>
      <c r="IL1284" s="46"/>
      <c r="IM1284" s="46"/>
      <c r="IN1284" s="46"/>
      <c r="IO1284" s="46"/>
      <c r="IP1284" s="46"/>
      <c r="IQ1284" s="46"/>
      <c r="IR1284" s="46"/>
      <c r="IS1284" s="46"/>
      <c r="IT1284" s="46"/>
      <c r="IU1284" s="46"/>
      <c r="IV1284" s="46"/>
      <c r="IW1284" s="46"/>
      <c r="IX1284" s="46"/>
      <c r="IY1284" s="46"/>
      <c r="IZ1284" s="46"/>
      <c r="JA1284" s="46"/>
      <c r="JB1284" s="46"/>
      <c r="JC1284" s="46"/>
      <c r="JD1284" s="46"/>
      <c r="JE1284" s="46"/>
    </row>
    <row r="1285" spans="1:265" s="7" customFormat="1" ht="15" customHeight="1" thickBot="1" x14ac:dyDescent="0.25">
      <c r="A1285" s="790"/>
      <c r="B1285" s="73" t="s">
        <v>1117</v>
      </c>
      <c r="C1285" s="113"/>
      <c r="D1285" s="890" t="s">
        <v>1116</v>
      </c>
      <c r="E1285" s="900"/>
      <c r="F1285" s="472"/>
      <c r="G1285" s="473"/>
      <c r="H1285" s="768" t="s">
        <v>421</v>
      </c>
      <c r="I1285" s="768" t="s">
        <v>1849</v>
      </c>
      <c r="J1285" s="185"/>
      <c r="K1285" s="227" t="s">
        <v>1246</v>
      </c>
      <c r="L1285" s="227" t="s">
        <v>97</v>
      </c>
      <c r="M1285" s="508">
        <v>4</v>
      </c>
      <c r="N1285" s="811" t="s">
        <v>24</v>
      </c>
      <c r="O1285" s="227" t="s">
        <v>429</v>
      </c>
      <c r="P1285" s="2159">
        <f t="shared" si="107"/>
        <v>4</v>
      </c>
      <c r="Q1285" s="303">
        <v>4</v>
      </c>
      <c r="R1285" s="304"/>
      <c r="S1285" s="304"/>
      <c r="T1285" s="304"/>
      <c r="U1285" s="304"/>
      <c r="V1285" s="304"/>
      <c r="W1285" s="305"/>
      <c r="X1285" s="119"/>
      <c r="Y1285" s="119"/>
      <c r="Z1285" s="63"/>
      <c r="AA1285" s="46"/>
      <c r="AB1285" s="46"/>
      <c r="AC1285" s="46" t="str">
        <f t="shared" si="112"/>
        <v/>
      </c>
      <c r="AD1285" s="46"/>
      <c r="AE1285" s="46"/>
      <c r="AF1285" s="2111">
        <f t="shared" si="108"/>
        <v>4</v>
      </c>
      <c r="AG1285" s="2111">
        <f t="shared" si="109"/>
        <v>0</v>
      </c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  <c r="BP1285" s="46"/>
      <c r="BQ1285" s="46"/>
      <c r="BR1285" s="46"/>
      <c r="BS1285" s="46"/>
      <c r="BT1285" s="46"/>
      <c r="BU1285" s="46"/>
      <c r="BV1285" s="46"/>
      <c r="BW1285" s="46"/>
      <c r="BX1285" s="46"/>
      <c r="BY1285" s="46"/>
      <c r="BZ1285" s="46"/>
      <c r="CA1285" s="46"/>
      <c r="CB1285" s="46"/>
      <c r="CC1285" s="46"/>
      <c r="CD1285" s="46"/>
      <c r="CE1285" s="46"/>
      <c r="CF1285" s="46"/>
      <c r="CG1285" s="46"/>
      <c r="CH1285" s="46"/>
      <c r="CI1285" s="46"/>
      <c r="CJ1285" s="46"/>
      <c r="CK1285" s="46"/>
      <c r="CL1285" s="46"/>
      <c r="CM1285" s="46"/>
      <c r="CN1285" s="46"/>
      <c r="CO1285" s="46"/>
      <c r="CP1285" s="46"/>
      <c r="CQ1285" s="46"/>
      <c r="CR1285" s="46"/>
      <c r="CS1285" s="46"/>
      <c r="CT1285" s="46"/>
      <c r="CU1285" s="46"/>
      <c r="CV1285" s="46"/>
      <c r="CW1285" s="46"/>
      <c r="CX1285" s="46"/>
      <c r="CY1285" s="46"/>
      <c r="CZ1285" s="46"/>
      <c r="DA1285" s="46"/>
      <c r="DB1285" s="46"/>
      <c r="DC1285" s="46"/>
      <c r="DD1285" s="46"/>
      <c r="DE1285" s="46"/>
      <c r="DF1285" s="46"/>
      <c r="DG1285" s="46"/>
      <c r="DH1285" s="46"/>
      <c r="DI1285" s="46"/>
      <c r="DJ1285" s="46"/>
      <c r="DK1285" s="46"/>
      <c r="DL1285" s="46"/>
      <c r="DM1285" s="46"/>
      <c r="DN1285" s="46"/>
      <c r="DO1285" s="46"/>
      <c r="DP1285" s="46"/>
      <c r="DQ1285" s="46"/>
      <c r="DR1285" s="46"/>
      <c r="DS1285" s="46"/>
      <c r="DT1285" s="46"/>
      <c r="DU1285" s="46"/>
      <c r="DV1285" s="46"/>
      <c r="DW1285" s="46"/>
      <c r="DX1285" s="46"/>
      <c r="DY1285" s="46"/>
      <c r="DZ1285" s="46"/>
      <c r="EA1285" s="46"/>
      <c r="EB1285" s="46"/>
      <c r="EC1285" s="46"/>
      <c r="ED1285" s="46"/>
      <c r="EE1285" s="46"/>
      <c r="EF1285" s="46"/>
      <c r="EG1285" s="46"/>
      <c r="EH1285" s="46"/>
      <c r="EI1285" s="46"/>
      <c r="EJ1285" s="46"/>
      <c r="EK1285" s="46"/>
      <c r="EL1285" s="46"/>
      <c r="EM1285" s="46"/>
      <c r="EN1285" s="46"/>
      <c r="EO1285" s="46"/>
      <c r="EP1285" s="46"/>
      <c r="EQ1285" s="46"/>
      <c r="ER1285" s="46"/>
      <c r="ES1285" s="46"/>
      <c r="ET1285" s="46"/>
      <c r="EU1285" s="46"/>
      <c r="EV1285" s="46"/>
      <c r="EW1285" s="46"/>
      <c r="EX1285" s="46"/>
      <c r="EY1285" s="46"/>
      <c r="EZ1285" s="46"/>
      <c r="FA1285" s="46"/>
      <c r="FB1285" s="46"/>
      <c r="FC1285" s="46"/>
      <c r="FD1285" s="46"/>
      <c r="FE1285" s="46"/>
      <c r="FF1285" s="46"/>
      <c r="FG1285" s="46"/>
      <c r="FH1285" s="46"/>
      <c r="FI1285" s="46"/>
      <c r="FJ1285" s="46"/>
      <c r="FK1285" s="46"/>
      <c r="FL1285" s="46"/>
      <c r="FM1285" s="46"/>
      <c r="FN1285" s="46"/>
      <c r="FO1285" s="46"/>
      <c r="FP1285" s="46"/>
      <c r="FQ1285" s="46"/>
      <c r="FR1285" s="46"/>
      <c r="FS1285" s="46"/>
      <c r="FT1285" s="46"/>
      <c r="FU1285" s="46"/>
      <c r="FV1285" s="46"/>
      <c r="FW1285" s="46"/>
      <c r="FX1285" s="46"/>
      <c r="FY1285" s="46"/>
      <c r="FZ1285" s="46"/>
      <c r="GA1285" s="46"/>
      <c r="GB1285" s="46"/>
      <c r="GC1285" s="46"/>
      <c r="GD1285" s="46"/>
      <c r="GE1285" s="46"/>
      <c r="GF1285" s="46"/>
      <c r="GG1285" s="46"/>
      <c r="GH1285" s="46"/>
      <c r="GI1285" s="46"/>
      <c r="GJ1285" s="46"/>
      <c r="GK1285" s="46"/>
      <c r="GL1285" s="46"/>
      <c r="GM1285" s="46"/>
      <c r="GN1285" s="46"/>
      <c r="GO1285" s="46"/>
      <c r="GP1285" s="46"/>
      <c r="GQ1285" s="46"/>
      <c r="GR1285" s="46"/>
      <c r="GS1285" s="46"/>
      <c r="GT1285" s="46"/>
      <c r="GU1285" s="46"/>
      <c r="GV1285" s="46"/>
      <c r="GW1285" s="46"/>
      <c r="GX1285" s="46"/>
      <c r="GY1285" s="46"/>
      <c r="GZ1285" s="46"/>
      <c r="HA1285" s="46"/>
      <c r="HB1285" s="46"/>
      <c r="HC1285" s="46"/>
      <c r="HD1285" s="46"/>
      <c r="HE1285" s="46"/>
      <c r="HF1285" s="46"/>
      <c r="HG1285" s="46"/>
      <c r="HH1285" s="46"/>
      <c r="HI1285" s="46"/>
      <c r="HJ1285" s="46"/>
      <c r="HK1285" s="46"/>
      <c r="HL1285" s="46"/>
      <c r="HM1285" s="46"/>
      <c r="HN1285" s="46"/>
      <c r="HO1285" s="46"/>
      <c r="HP1285" s="46"/>
      <c r="HQ1285" s="46"/>
      <c r="HR1285" s="46"/>
      <c r="HS1285" s="46"/>
      <c r="HT1285" s="46"/>
      <c r="HU1285" s="46"/>
      <c r="HV1285" s="46"/>
      <c r="HW1285" s="46"/>
      <c r="HX1285" s="46"/>
      <c r="HY1285" s="46"/>
      <c r="HZ1285" s="46"/>
      <c r="IA1285" s="46"/>
      <c r="IB1285" s="46"/>
      <c r="IC1285" s="46"/>
      <c r="ID1285" s="46"/>
      <c r="IE1285" s="46"/>
      <c r="IF1285" s="46"/>
      <c r="IG1285" s="46"/>
      <c r="IH1285" s="46"/>
      <c r="II1285" s="46"/>
      <c r="IJ1285" s="46"/>
      <c r="IK1285" s="46"/>
      <c r="IL1285" s="46"/>
      <c r="IM1285" s="46"/>
      <c r="IN1285" s="46"/>
      <c r="IO1285" s="46"/>
      <c r="IP1285" s="46"/>
      <c r="IQ1285" s="46"/>
      <c r="IR1285" s="46"/>
      <c r="IS1285" s="46"/>
      <c r="IT1285" s="46"/>
      <c r="IU1285" s="46"/>
      <c r="IV1285" s="46"/>
      <c r="IW1285" s="46"/>
      <c r="IX1285" s="46"/>
      <c r="IY1285" s="46"/>
      <c r="IZ1285" s="46"/>
      <c r="JA1285" s="46"/>
      <c r="JB1285" s="46"/>
      <c r="JC1285" s="46"/>
      <c r="JD1285" s="46"/>
      <c r="JE1285" s="46"/>
    </row>
    <row r="1286" spans="1:265" s="7" customFormat="1" ht="15" customHeight="1" thickBot="1" x14ac:dyDescent="0.25">
      <c r="A1286" s="790"/>
      <c r="B1286" s="73" t="s">
        <v>1117</v>
      </c>
      <c r="C1286" s="113"/>
      <c r="D1286" s="907" t="s">
        <v>1116</v>
      </c>
      <c r="E1286" s="900"/>
      <c r="F1286" s="472"/>
      <c r="G1286" s="473"/>
      <c r="H1286" s="188" t="s">
        <v>421</v>
      </c>
      <c r="I1286" s="188" t="s">
        <v>1849</v>
      </c>
      <c r="J1286" s="188"/>
      <c r="K1286" s="232" t="s">
        <v>1247</v>
      </c>
      <c r="L1286" s="232" t="s">
        <v>97</v>
      </c>
      <c r="M1286" s="527">
        <v>5</v>
      </c>
      <c r="N1286" s="527" t="s">
        <v>24</v>
      </c>
      <c r="O1286" s="232" t="s">
        <v>429</v>
      </c>
      <c r="P1286" s="2159">
        <f t="shared" si="107"/>
        <v>4</v>
      </c>
      <c r="Q1286" s="316">
        <v>4</v>
      </c>
      <c r="R1286" s="317"/>
      <c r="S1286" s="317"/>
      <c r="T1286" s="317"/>
      <c r="U1286" s="317"/>
      <c r="V1286" s="317"/>
      <c r="W1286" s="318"/>
      <c r="X1286" s="119"/>
      <c r="Y1286" s="119"/>
      <c r="Z1286" s="63"/>
      <c r="AA1286" s="46"/>
      <c r="AB1286" s="46"/>
      <c r="AC1286" s="46" t="str">
        <f t="shared" si="112"/>
        <v/>
      </c>
      <c r="AD1286" s="46"/>
      <c r="AE1286" s="46"/>
      <c r="AF1286" s="2111">
        <f t="shared" si="108"/>
        <v>4</v>
      </c>
      <c r="AG1286" s="2111">
        <f t="shared" si="109"/>
        <v>0</v>
      </c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  <c r="BP1286" s="46"/>
      <c r="BQ1286" s="46"/>
      <c r="BR1286" s="46"/>
      <c r="BS1286" s="46"/>
      <c r="BT1286" s="46"/>
      <c r="BU1286" s="46"/>
      <c r="BV1286" s="46"/>
      <c r="BW1286" s="46"/>
      <c r="BX1286" s="46"/>
      <c r="BY1286" s="46"/>
      <c r="BZ1286" s="46"/>
      <c r="CA1286" s="46"/>
      <c r="CB1286" s="46"/>
      <c r="CC1286" s="46"/>
      <c r="CD1286" s="46"/>
      <c r="CE1286" s="46"/>
      <c r="CF1286" s="46"/>
      <c r="CG1286" s="46"/>
      <c r="CH1286" s="46"/>
      <c r="CI1286" s="46"/>
      <c r="CJ1286" s="46"/>
      <c r="CK1286" s="46"/>
      <c r="CL1286" s="46"/>
      <c r="CM1286" s="46"/>
      <c r="CN1286" s="46"/>
      <c r="CO1286" s="46"/>
      <c r="CP1286" s="46"/>
      <c r="CQ1286" s="46"/>
      <c r="CR1286" s="46"/>
      <c r="CS1286" s="46"/>
      <c r="CT1286" s="46"/>
      <c r="CU1286" s="46"/>
      <c r="CV1286" s="46"/>
      <c r="CW1286" s="46"/>
      <c r="CX1286" s="46"/>
      <c r="CY1286" s="46"/>
      <c r="CZ1286" s="46"/>
      <c r="DA1286" s="46"/>
      <c r="DB1286" s="46"/>
      <c r="DC1286" s="46"/>
      <c r="DD1286" s="46"/>
      <c r="DE1286" s="46"/>
      <c r="DF1286" s="46"/>
      <c r="DG1286" s="46"/>
      <c r="DH1286" s="46"/>
      <c r="DI1286" s="46"/>
      <c r="DJ1286" s="46"/>
      <c r="DK1286" s="46"/>
      <c r="DL1286" s="46"/>
      <c r="DM1286" s="46"/>
      <c r="DN1286" s="46"/>
      <c r="DO1286" s="46"/>
      <c r="DP1286" s="46"/>
      <c r="DQ1286" s="46"/>
      <c r="DR1286" s="46"/>
      <c r="DS1286" s="46"/>
      <c r="DT1286" s="46"/>
      <c r="DU1286" s="46"/>
      <c r="DV1286" s="46"/>
      <c r="DW1286" s="46"/>
      <c r="DX1286" s="46"/>
      <c r="DY1286" s="46"/>
      <c r="DZ1286" s="46"/>
      <c r="EA1286" s="46"/>
      <c r="EB1286" s="46"/>
      <c r="EC1286" s="46"/>
      <c r="ED1286" s="46"/>
      <c r="EE1286" s="46"/>
      <c r="EF1286" s="46"/>
      <c r="EG1286" s="46"/>
      <c r="EH1286" s="46"/>
      <c r="EI1286" s="46"/>
      <c r="EJ1286" s="46"/>
      <c r="EK1286" s="46"/>
      <c r="EL1286" s="46"/>
      <c r="EM1286" s="46"/>
      <c r="EN1286" s="46"/>
      <c r="EO1286" s="46"/>
      <c r="EP1286" s="46"/>
      <c r="EQ1286" s="46"/>
      <c r="ER1286" s="46"/>
      <c r="ES1286" s="46"/>
      <c r="ET1286" s="46"/>
      <c r="EU1286" s="46"/>
      <c r="EV1286" s="46"/>
      <c r="EW1286" s="46"/>
      <c r="EX1286" s="46"/>
      <c r="EY1286" s="46"/>
      <c r="EZ1286" s="46"/>
      <c r="FA1286" s="46"/>
      <c r="FB1286" s="46"/>
      <c r="FC1286" s="46"/>
      <c r="FD1286" s="46"/>
      <c r="FE1286" s="46"/>
      <c r="FF1286" s="46"/>
      <c r="FG1286" s="46"/>
      <c r="FH1286" s="46"/>
      <c r="FI1286" s="46"/>
      <c r="FJ1286" s="46"/>
      <c r="FK1286" s="46"/>
      <c r="FL1286" s="46"/>
      <c r="FM1286" s="46"/>
      <c r="FN1286" s="46"/>
      <c r="FO1286" s="46"/>
      <c r="FP1286" s="46"/>
      <c r="FQ1286" s="46"/>
      <c r="FR1286" s="46"/>
      <c r="FS1286" s="46"/>
      <c r="FT1286" s="46"/>
      <c r="FU1286" s="46"/>
      <c r="FV1286" s="46"/>
      <c r="FW1286" s="46"/>
      <c r="FX1286" s="46"/>
      <c r="FY1286" s="46"/>
      <c r="FZ1286" s="46"/>
      <c r="GA1286" s="46"/>
      <c r="GB1286" s="46"/>
      <c r="GC1286" s="46"/>
      <c r="GD1286" s="46"/>
      <c r="GE1286" s="46"/>
      <c r="GF1286" s="46"/>
      <c r="GG1286" s="46"/>
      <c r="GH1286" s="46"/>
      <c r="GI1286" s="46"/>
      <c r="GJ1286" s="46"/>
      <c r="GK1286" s="46"/>
      <c r="GL1286" s="46"/>
      <c r="GM1286" s="46"/>
      <c r="GN1286" s="46"/>
      <c r="GO1286" s="46"/>
      <c r="GP1286" s="46"/>
      <c r="GQ1286" s="46"/>
      <c r="GR1286" s="46"/>
      <c r="GS1286" s="46"/>
      <c r="GT1286" s="46"/>
      <c r="GU1286" s="46"/>
      <c r="GV1286" s="46"/>
      <c r="GW1286" s="46"/>
      <c r="GX1286" s="46"/>
      <c r="GY1286" s="46"/>
      <c r="GZ1286" s="46"/>
      <c r="HA1286" s="46"/>
      <c r="HB1286" s="46"/>
      <c r="HC1286" s="46"/>
      <c r="HD1286" s="46"/>
      <c r="HE1286" s="46"/>
      <c r="HF1286" s="46"/>
      <c r="HG1286" s="46"/>
      <c r="HH1286" s="46"/>
      <c r="HI1286" s="46"/>
      <c r="HJ1286" s="46"/>
      <c r="HK1286" s="46"/>
      <c r="HL1286" s="46"/>
      <c r="HM1286" s="46"/>
      <c r="HN1286" s="46"/>
      <c r="HO1286" s="46"/>
      <c r="HP1286" s="46"/>
      <c r="HQ1286" s="46"/>
      <c r="HR1286" s="46"/>
      <c r="HS1286" s="46"/>
      <c r="HT1286" s="46"/>
      <c r="HU1286" s="46"/>
      <c r="HV1286" s="46"/>
      <c r="HW1286" s="46"/>
      <c r="HX1286" s="46"/>
      <c r="HY1286" s="46"/>
      <c r="HZ1286" s="46"/>
      <c r="IA1286" s="46"/>
      <c r="IB1286" s="46"/>
      <c r="IC1286" s="46"/>
      <c r="ID1286" s="46"/>
      <c r="IE1286" s="46"/>
      <c r="IF1286" s="46"/>
      <c r="IG1286" s="46"/>
      <c r="IH1286" s="46"/>
      <c r="II1286" s="46"/>
      <c r="IJ1286" s="46"/>
      <c r="IK1286" s="46"/>
      <c r="IL1286" s="46"/>
      <c r="IM1286" s="46"/>
      <c r="IN1286" s="46"/>
      <c r="IO1286" s="46"/>
      <c r="IP1286" s="46"/>
      <c r="IQ1286" s="46"/>
      <c r="IR1286" s="46"/>
      <c r="IS1286" s="46"/>
      <c r="IT1286" s="46"/>
      <c r="IU1286" s="46"/>
      <c r="IV1286" s="46"/>
      <c r="IW1286" s="46"/>
      <c r="IX1286" s="46"/>
      <c r="IY1286" s="46"/>
      <c r="IZ1286" s="46"/>
      <c r="JA1286" s="46"/>
      <c r="JB1286" s="46"/>
      <c r="JC1286" s="46"/>
      <c r="JD1286" s="46"/>
      <c r="JE1286" s="46"/>
    </row>
    <row r="1287" spans="1:265" s="7" customFormat="1" ht="15" customHeight="1" thickBot="1" x14ac:dyDescent="0.25">
      <c r="A1287" s="790"/>
      <c r="B1287" s="73" t="s">
        <v>1117</v>
      </c>
      <c r="C1287" s="113"/>
      <c r="D1287" s="907" t="s">
        <v>1116</v>
      </c>
      <c r="E1287" s="900"/>
      <c r="F1287" s="472"/>
      <c r="G1287" s="473"/>
      <c r="H1287" s="188" t="s">
        <v>421</v>
      </c>
      <c r="I1287" s="188" t="s">
        <v>1849</v>
      </c>
      <c r="J1287" s="1756" t="s">
        <v>1424</v>
      </c>
      <c r="K1287" s="212" t="s">
        <v>1505</v>
      </c>
      <c r="L1287" s="232"/>
      <c r="M1287" s="527"/>
      <c r="N1287" s="527"/>
      <c r="O1287" s="232"/>
      <c r="P1287" s="2159">
        <f t="shared" ref="P1287:P1350" si="113">SUM(Q1287:R1287)</f>
        <v>0</v>
      </c>
      <c r="Q1287" s="316"/>
      <c r="R1287" s="317"/>
      <c r="S1287" s="317">
        <v>2</v>
      </c>
      <c r="T1287" s="317"/>
      <c r="U1287" s="317"/>
      <c r="V1287" s="317"/>
      <c r="W1287" s="318"/>
      <c r="X1287" s="119"/>
      <c r="Y1287" s="119"/>
      <c r="Z1287" s="63"/>
      <c r="AA1287" s="46"/>
      <c r="AB1287" s="46"/>
      <c r="AC1287" s="46" t="str">
        <f t="shared" si="112"/>
        <v/>
      </c>
      <c r="AD1287" s="46"/>
      <c r="AE1287" s="46"/>
      <c r="AF1287" s="2111">
        <f t="shared" si="108"/>
        <v>0</v>
      </c>
      <c r="AG1287" s="2111">
        <f t="shared" si="109"/>
        <v>2</v>
      </c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  <c r="BP1287" s="46"/>
      <c r="BQ1287" s="46"/>
      <c r="BR1287" s="46"/>
      <c r="BS1287" s="46"/>
      <c r="BT1287" s="46"/>
      <c r="BU1287" s="46"/>
      <c r="BV1287" s="46"/>
      <c r="BW1287" s="46"/>
      <c r="BX1287" s="46"/>
      <c r="BY1287" s="46"/>
      <c r="BZ1287" s="46"/>
      <c r="CA1287" s="46"/>
      <c r="CB1287" s="46"/>
      <c r="CC1287" s="46"/>
      <c r="CD1287" s="46"/>
      <c r="CE1287" s="46"/>
      <c r="CF1287" s="46"/>
      <c r="CG1287" s="46"/>
      <c r="CH1287" s="46"/>
      <c r="CI1287" s="46"/>
      <c r="CJ1287" s="46"/>
      <c r="CK1287" s="46"/>
      <c r="CL1287" s="46"/>
      <c r="CM1287" s="46"/>
      <c r="CN1287" s="46"/>
      <c r="CO1287" s="46"/>
      <c r="CP1287" s="46"/>
      <c r="CQ1287" s="46"/>
      <c r="CR1287" s="46"/>
      <c r="CS1287" s="46"/>
      <c r="CT1287" s="46"/>
      <c r="CU1287" s="46"/>
      <c r="CV1287" s="46"/>
      <c r="CW1287" s="46"/>
      <c r="CX1287" s="46"/>
      <c r="CY1287" s="46"/>
      <c r="CZ1287" s="46"/>
      <c r="DA1287" s="46"/>
      <c r="DB1287" s="46"/>
      <c r="DC1287" s="46"/>
      <c r="DD1287" s="46"/>
      <c r="DE1287" s="46"/>
      <c r="DF1287" s="46"/>
      <c r="DG1287" s="46"/>
      <c r="DH1287" s="46"/>
      <c r="DI1287" s="46"/>
      <c r="DJ1287" s="46"/>
      <c r="DK1287" s="46"/>
      <c r="DL1287" s="46"/>
      <c r="DM1287" s="46"/>
      <c r="DN1287" s="46"/>
      <c r="DO1287" s="46"/>
      <c r="DP1287" s="46"/>
      <c r="DQ1287" s="46"/>
      <c r="DR1287" s="46"/>
      <c r="DS1287" s="46"/>
      <c r="DT1287" s="46"/>
      <c r="DU1287" s="46"/>
      <c r="DV1287" s="46"/>
      <c r="DW1287" s="46"/>
      <c r="DX1287" s="46"/>
      <c r="DY1287" s="46"/>
      <c r="DZ1287" s="46"/>
      <c r="EA1287" s="46"/>
      <c r="EB1287" s="46"/>
      <c r="EC1287" s="46"/>
      <c r="ED1287" s="46"/>
      <c r="EE1287" s="46"/>
      <c r="EF1287" s="46"/>
      <c r="EG1287" s="46"/>
      <c r="EH1287" s="46"/>
      <c r="EI1287" s="46"/>
      <c r="EJ1287" s="46"/>
      <c r="EK1287" s="46"/>
      <c r="EL1287" s="46"/>
      <c r="EM1287" s="46"/>
      <c r="EN1287" s="46"/>
      <c r="EO1287" s="46"/>
      <c r="EP1287" s="46"/>
      <c r="EQ1287" s="46"/>
      <c r="ER1287" s="46"/>
      <c r="ES1287" s="46"/>
      <c r="ET1287" s="46"/>
      <c r="EU1287" s="46"/>
      <c r="EV1287" s="46"/>
      <c r="EW1287" s="46"/>
      <c r="EX1287" s="46"/>
      <c r="EY1287" s="46"/>
      <c r="EZ1287" s="46"/>
      <c r="FA1287" s="46"/>
      <c r="FB1287" s="46"/>
      <c r="FC1287" s="46"/>
      <c r="FD1287" s="46"/>
      <c r="FE1287" s="46"/>
      <c r="FF1287" s="46"/>
      <c r="FG1287" s="46"/>
      <c r="FH1287" s="46"/>
      <c r="FI1287" s="46"/>
      <c r="FJ1287" s="46"/>
      <c r="FK1287" s="46"/>
      <c r="FL1287" s="46"/>
      <c r="FM1287" s="46"/>
      <c r="FN1287" s="46"/>
      <c r="FO1287" s="46"/>
      <c r="FP1287" s="46"/>
      <c r="FQ1287" s="46"/>
      <c r="FR1287" s="46"/>
      <c r="FS1287" s="46"/>
      <c r="FT1287" s="46"/>
      <c r="FU1287" s="46"/>
      <c r="FV1287" s="46"/>
      <c r="FW1287" s="46"/>
      <c r="FX1287" s="46"/>
      <c r="FY1287" s="46"/>
      <c r="FZ1287" s="46"/>
      <c r="GA1287" s="46"/>
      <c r="GB1287" s="46"/>
      <c r="GC1287" s="46"/>
      <c r="GD1287" s="46"/>
      <c r="GE1287" s="46"/>
      <c r="GF1287" s="46"/>
      <c r="GG1287" s="46"/>
      <c r="GH1287" s="46"/>
      <c r="GI1287" s="46"/>
      <c r="GJ1287" s="46"/>
      <c r="GK1287" s="46"/>
      <c r="GL1287" s="46"/>
      <c r="GM1287" s="46"/>
      <c r="GN1287" s="46"/>
      <c r="GO1287" s="46"/>
      <c r="GP1287" s="46"/>
      <c r="GQ1287" s="46"/>
      <c r="GR1287" s="46"/>
      <c r="GS1287" s="46"/>
      <c r="GT1287" s="46"/>
      <c r="GU1287" s="46"/>
      <c r="GV1287" s="46"/>
      <c r="GW1287" s="46"/>
      <c r="GX1287" s="46"/>
      <c r="GY1287" s="46"/>
      <c r="GZ1287" s="46"/>
      <c r="HA1287" s="46"/>
      <c r="HB1287" s="46"/>
      <c r="HC1287" s="46"/>
      <c r="HD1287" s="46"/>
      <c r="HE1287" s="46"/>
      <c r="HF1287" s="46"/>
      <c r="HG1287" s="46"/>
      <c r="HH1287" s="46"/>
      <c r="HI1287" s="46"/>
      <c r="HJ1287" s="46"/>
      <c r="HK1287" s="46"/>
      <c r="HL1287" s="46"/>
      <c r="HM1287" s="46"/>
      <c r="HN1287" s="46"/>
      <c r="HO1287" s="46"/>
      <c r="HP1287" s="46"/>
      <c r="HQ1287" s="46"/>
      <c r="HR1287" s="46"/>
      <c r="HS1287" s="46"/>
      <c r="HT1287" s="46"/>
      <c r="HU1287" s="46"/>
      <c r="HV1287" s="46"/>
      <c r="HW1287" s="46"/>
      <c r="HX1287" s="46"/>
      <c r="HY1287" s="46"/>
      <c r="HZ1287" s="46"/>
      <c r="IA1287" s="46"/>
      <c r="IB1287" s="46"/>
      <c r="IC1287" s="46"/>
      <c r="ID1287" s="46"/>
      <c r="IE1287" s="46"/>
      <c r="IF1287" s="46"/>
      <c r="IG1287" s="46"/>
      <c r="IH1287" s="46"/>
      <c r="II1287" s="46"/>
      <c r="IJ1287" s="46"/>
      <c r="IK1287" s="46"/>
      <c r="IL1287" s="46"/>
      <c r="IM1287" s="46"/>
      <c r="IN1287" s="46"/>
      <c r="IO1287" s="46"/>
      <c r="IP1287" s="46"/>
      <c r="IQ1287" s="46"/>
      <c r="IR1287" s="46"/>
      <c r="IS1287" s="46"/>
      <c r="IT1287" s="46"/>
      <c r="IU1287" s="46"/>
      <c r="IV1287" s="46"/>
      <c r="IW1287" s="46"/>
      <c r="IX1287" s="46"/>
      <c r="IY1287" s="46"/>
      <c r="IZ1287" s="46"/>
      <c r="JA1287" s="46"/>
      <c r="JB1287" s="46"/>
      <c r="JC1287" s="46"/>
      <c r="JD1287" s="46"/>
      <c r="JE1287" s="46"/>
    </row>
    <row r="1288" spans="1:265" s="7" customFormat="1" ht="15" customHeight="1" thickBot="1" x14ac:dyDescent="0.25">
      <c r="A1288" s="790"/>
      <c r="B1288" s="73" t="s">
        <v>1117</v>
      </c>
      <c r="C1288" s="113"/>
      <c r="D1288" s="907" t="s">
        <v>1116</v>
      </c>
      <c r="E1288" s="900"/>
      <c r="F1288" s="472"/>
      <c r="G1288" s="473"/>
      <c r="H1288" s="188" t="s">
        <v>421</v>
      </c>
      <c r="I1288" s="188" t="s">
        <v>1849</v>
      </c>
      <c r="J1288" s="1756" t="s">
        <v>1424</v>
      </c>
      <c r="K1288" s="212" t="s">
        <v>1506</v>
      </c>
      <c r="L1288" s="232"/>
      <c r="M1288" s="527"/>
      <c r="N1288" s="527"/>
      <c r="O1288" s="232"/>
      <c r="P1288" s="2159">
        <f t="shared" si="113"/>
        <v>0</v>
      </c>
      <c r="Q1288" s="316"/>
      <c r="R1288" s="317"/>
      <c r="S1288" s="317">
        <v>1</v>
      </c>
      <c r="T1288" s="317"/>
      <c r="U1288" s="317"/>
      <c r="V1288" s="317"/>
      <c r="W1288" s="318"/>
      <c r="X1288" s="119"/>
      <c r="Y1288" s="119"/>
      <c r="Z1288" s="63"/>
      <c r="AA1288" s="46"/>
      <c r="AB1288" s="46"/>
      <c r="AC1288" s="46" t="str">
        <f t="shared" si="112"/>
        <v/>
      </c>
      <c r="AD1288" s="46"/>
      <c r="AE1288" s="46"/>
      <c r="AF1288" s="2111">
        <f t="shared" si="108"/>
        <v>0</v>
      </c>
      <c r="AG1288" s="2111">
        <f t="shared" si="109"/>
        <v>1</v>
      </c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  <c r="BP1288" s="46"/>
      <c r="BQ1288" s="46"/>
      <c r="BR1288" s="46"/>
      <c r="BS1288" s="46"/>
      <c r="BT1288" s="46"/>
      <c r="BU1288" s="46"/>
      <c r="BV1288" s="46"/>
      <c r="BW1288" s="46"/>
      <c r="BX1288" s="46"/>
      <c r="BY1288" s="46"/>
      <c r="BZ1288" s="46"/>
      <c r="CA1288" s="46"/>
      <c r="CB1288" s="46"/>
      <c r="CC1288" s="46"/>
      <c r="CD1288" s="46"/>
      <c r="CE1288" s="46"/>
      <c r="CF1288" s="46"/>
      <c r="CG1288" s="46"/>
      <c r="CH1288" s="46"/>
      <c r="CI1288" s="46"/>
      <c r="CJ1288" s="46"/>
      <c r="CK1288" s="46"/>
      <c r="CL1288" s="46"/>
      <c r="CM1288" s="46"/>
      <c r="CN1288" s="46"/>
      <c r="CO1288" s="46"/>
      <c r="CP1288" s="46"/>
      <c r="CQ1288" s="46"/>
      <c r="CR1288" s="46"/>
      <c r="CS1288" s="46"/>
      <c r="CT1288" s="46"/>
      <c r="CU1288" s="46"/>
      <c r="CV1288" s="46"/>
      <c r="CW1288" s="46"/>
      <c r="CX1288" s="46"/>
      <c r="CY1288" s="46"/>
      <c r="CZ1288" s="46"/>
      <c r="DA1288" s="46"/>
      <c r="DB1288" s="46"/>
      <c r="DC1288" s="46"/>
      <c r="DD1288" s="46"/>
      <c r="DE1288" s="46"/>
      <c r="DF1288" s="46"/>
      <c r="DG1288" s="46"/>
      <c r="DH1288" s="46"/>
      <c r="DI1288" s="46"/>
      <c r="DJ1288" s="46"/>
      <c r="DK1288" s="46"/>
      <c r="DL1288" s="46"/>
      <c r="DM1288" s="46"/>
      <c r="DN1288" s="46"/>
      <c r="DO1288" s="46"/>
      <c r="DP1288" s="46"/>
      <c r="DQ1288" s="46"/>
      <c r="DR1288" s="46"/>
      <c r="DS1288" s="46"/>
      <c r="DT1288" s="46"/>
      <c r="DU1288" s="46"/>
      <c r="DV1288" s="46"/>
      <c r="DW1288" s="46"/>
      <c r="DX1288" s="46"/>
      <c r="DY1288" s="46"/>
      <c r="DZ1288" s="46"/>
      <c r="EA1288" s="46"/>
      <c r="EB1288" s="46"/>
      <c r="EC1288" s="46"/>
      <c r="ED1288" s="46"/>
      <c r="EE1288" s="46"/>
      <c r="EF1288" s="46"/>
      <c r="EG1288" s="46"/>
      <c r="EH1288" s="46"/>
      <c r="EI1288" s="46"/>
      <c r="EJ1288" s="46"/>
      <c r="EK1288" s="46"/>
      <c r="EL1288" s="46"/>
      <c r="EM1288" s="46"/>
      <c r="EN1288" s="46"/>
      <c r="EO1288" s="46"/>
      <c r="EP1288" s="46"/>
      <c r="EQ1288" s="46"/>
      <c r="ER1288" s="46"/>
      <c r="ES1288" s="46"/>
      <c r="ET1288" s="46"/>
      <c r="EU1288" s="46"/>
      <c r="EV1288" s="46"/>
      <c r="EW1288" s="46"/>
      <c r="EX1288" s="46"/>
      <c r="EY1288" s="46"/>
      <c r="EZ1288" s="46"/>
      <c r="FA1288" s="46"/>
      <c r="FB1288" s="46"/>
      <c r="FC1288" s="46"/>
      <c r="FD1288" s="46"/>
      <c r="FE1288" s="46"/>
      <c r="FF1288" s="46"/>
      <c r="FG1288" s="46"/>
      <c r="FH1288" s="46"/>
      <c r="FI1288" s="46"/>
      <c r="FJ1288" s="46"/>
      <c r="FK1288" s="46"/>
      <c r="FL1288" s="46"/>
      <c r="FM1288" s="46"/>
      <c r="FN1288" s="46"/>
      <c r="FO1288" s="46"/>
      <c r="FP1288" s="46"/>
      <c r="FQ1288" s="46"/>
      <c r="FR1288" s="46"/>
      <c r="FS1288" s="46"/>
      <c r="FT1288" s="46"/>
      <c r="FU1288" s="46"/>
      <c r="FV1288" s="46"/>
      <c r="FW1288" s="46"/>
      <c r="FX1288" s="46"/>
      <c r="FY1288" s="46"/>
      <c r="FZ1288" s="46"/>
      <c r="GA1288" s="46"/>
      <c r="GB1288" s="46"/>
      <c r="GC1288" s="46"/>
      <c r="GD1288" s="46"/>
      <c r="GE1288" s="46"/>
      <c r="GF1288" s="46"/>
      <c r="GG1288" s="46"/>
      <c r="GH1288" s="46"/>
      <c r="GI1288" s="46"/>
      <c r="GJ1288" s="46"/>
      <c r="GK1288" s="46"/>
      <c r="GL1288" s="46"/>
      <c r="GM1288" s="46"/>
      <c r="GN1288" s="46"/>
      <c r="GO1288" s="46"/>
      <c r="GP1288" s="46"/>
      <c r="GQ1288" s="46"/>
      <c r="GR1288" s="46"/>
      <c r="GS1288" s="46"/>
      <c r="GT1288" s="46"/>
      <c r="GU1288" s="46"/>
      <c r="GV1288" s="46"/>
      <c r="GW1288" s="46"/>
      <c r="GX1288" s="46"/>
      <c r="GY1288" s="46"/>
      <c r="GZ1288" s="46"/>
      <c r="HA1288" s="46"/>
      <c r="HB1288" s="46"/>
      <c r="HC1288" s="46"/>
      <c r="HD1288" s="46"/>
      <c r="HE1288" s="46"/>
      <c r="HF1288" s="46"/>
      <c r="HG1288" s="46"/>
      <c r="HH1288" s="46"/>
      <c r="HI1288" s="46"/>
      <c r="HJ1288" s="46"/>
      <c r="HK1288" s="46"/>
      <c r="HL1288" s="46"/>
      <c r="HM1288" s="46"/>
      <c r="HN1288" s="46"/>
      <c r="HO1288" s="46"/>
      <c r="HP1288" s="46"/>
      <c r="HQ1288" s="46"/>
      <c r="HR1288" s="46"/>
      <c r="HS1288" s="46"/>
      <c r="HT1288" s="46"/>
      <c r="HU1288" s="46"/>
      <c r="HV1288" s="46"/>
      <c r="HW1288" s="46"/>
      <c r="HX1288" s="46"/>
      <c r="HY1288" s="46"/>
      <c r="HZ1288" s="46"/>
      <c r="IA1288" s="46"/>
      <c r="IB1288" s="46"/>
      <c r="IC1288" s="46"/>
      <c r="ID1288" s="46"/>
      <c r="IE1288" s="46"/>
      <c r="IF1288" s="46"/>
      <c r="IG1288" s="46"/>
      <c r="IH1288" s="46"/>
      <c r="II1288" s="46"/>
      <c r="IJ1288" s="46"/>
      <c r="IK1288" s="46"/>
      <c r="IL1288" s="46"/>
      <c r="IM1288" s="46"/>
      <c r="IN1288" s="46"/>
      <c r="IO1288" s="46"/>
      <c r="IP1288" s="46"/>
      <c r="IQ1288" s="46"/>
      <c r="IR1288" s="46"/>
      <c r="IS1288" s="46"/>
      <c r="IT1288" s="46"/>
      <c r="IU1288" s="46"/>
      <c r="IV1288" s="46"/>
      <c r="IW1288" s="46"/>
      <c r="IX1288" s="46"/>
      <c r="IY1288" s="46"/>
      <c r="IZ1288" s="46"/>
      <c r="JA1288" s="46"/>
      <c r="JB1288" s="46"/>
      <c r="JC1288" s="46"/>
      <c r="JD1288" s="46"/>
      <c r="JE1288" s="46"/>
    </row>
    <row r="1289" spans="1:265" s="7" customFormat="1" ht="15" customHeight="1" thickBot="1" x14ac:dyDescent="0.25">
      <c r="A1289" s="790"/>
      <c r="B1289" s="73" t="s">
        <v>1117</v>
      </c>
      <c r="C1289" s="113"/>
      <c r="D1289" s="907" t="s">
        <v>1116</v>
      </c>
      <c r="E1289" s="900"/>
      <c r="F1289" s="472"/>
      <c r="G1289" s="473"/>
      <c r="H1289" s="188" t="s">
        <v>421</v>
      </c>
      <c r="I1289" s="188" t="s">
        <v>1849</v>
      </c>
      <c r="J1289" s="1757" t="s">
        <v>1424</v>
      </c>
      <c r="K1289" s="232" t="s">
        <v>1507</v>
      </c>
      <c r="L1289" s="232"/>
      <c r="M1289" s="527"/>
      <c r="N1289" s="527"/>
      <c r="O1289" s="232"/>
      <c r="P1289" s="2159">
        <f t="shared" si="113"/>
        <v>0</v>
      </c>
      <c r="Q1289" s="316"/>
      <c r="R1289" s="317"/>
      <c r="S1289" s="317"/>
      <c r="T1289" s="317"/>
      <c r="U1289" s="317"/>
      <c r="V1289" s="317"/>
      <c r="W1289" s="318">
        <v>4</v>
      </c>
      <c r="X1289" s="119"/>
      <c r="Y1289" s="119"/>
      <c r="Z1289" s="63"/>
      <c r="AA1289" s="46"/>
      <c r="AB1289" s="46"/>
      <c r="AC1289" s="46" t="str">
        <f t="shared" si="112"/>
        <v/>
      </c>
      <c r="AD1289" s="46"/>
      <c r="AE1289" s="46"/>
      <c r="AF1289" s="2111">
        <f t="shared" ref="AF1289:AF1352" si="114">SUM(Q1289:R1289)</f>
        <v>0</v>
      </c>
      <c r="AG1289" s="2111">
        <f t="shared" ref="AG1289:AG1352" si="115">S1289+W1289</f>
        <v>4</v>
      </c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  <c r="BP1289" s="46"/>
      <c r="BQ1289" s="46"/>
      <c r="BR1289" s="46"/>
      <c r="BS1289" s="46"/>
      <c r="BT1289" s="46"/>
      <c r="BU1289" s="46"/>
      <c r="BV1289" s="46"/>
      <c r="BW1289" s="46"/>
      <c r="BX1289" s="46"/>
      <c r="BY1289" s="46"/>
      <c r="BZ1289" s="46"/>
      <c r="CA1289" s="46"/>
      <c r="CB1289" s="46"/>
      <c r="CC1289" s="46"/>
      <c r="CD1289" s="46"/>
      <c r="CE1289" s="46"/>
      <c r="CF1289" s="46"/>
      <c r="CG1289" s="46"/>
      <c r="CH1289" s="46"/>
      <c r="CI1289" s="46"/>
      <c r="CJ1289" s="46"/>
      <c r="CK1289" s="46"/>
      <c r="CL1289" s="46"/>
      <c r="CM1289" s="46"/>
      <c r="CN1289" s="46"/>
      <c r="CO1289" s="46"/>
      <c r="CP1289" s="46"/>
      <c r="CQ1289" s="46"/>
      <c r="CR1289" s="46"/>
      <c r="CS1289" s="46"/>
      <c r="CT1289" s="46"/>
      <c r="CU1289" s="46"/>
      <c r="CV1289" s="46"/>
      <c r="CW1289" s="46"/>
      <c r="CX1289" s="46"/>
      <c r="CY1289" s="46"/>
      <c r="CZ1289" s="46"/>
      <c r="DA1289" s="46"/>
      <c r="DB1289" s="46"/>
      <c r="DC1289" s="46"/>
      <c r="DD1289" s="46"/>
      <c r="DE1289" s="46"/>
      <c r="DF1289" s="46"/>
      <c r="DG1289" s="46"/>
      <c r="DH1289" s="46"/>
      <c r="DI1289" s="46"/>
      <c r="DJ1289" s="46"/>
      <c r="DK1289" s="46"/>
      <c r="DL1289" s="46"/>
      <c r="DM1289" s="46"/>
      <c r="DN1289" s="46"/>
      <c r="DO1289" s="46"/>
      <c r="DP1289" s="46"/>
      <c r="DQ1289" s="46"/>
      <c r="DR1289" s="46"/>
      <c r="DS1289" s="46"/>
      <c r="DT1289" s="46"/>
      <c r="DU1289" s="46"/>
      <c r="DV1289" s="46"/>
      <c r="DW1289" s="46"/>
      <c r="DX1289" s="46"/>
      <c r="DY1289" s="46"/>
      <c r="DZ1289" s="46"/>
      <c r="EA1289" s="46"/>
      <c r="EB1289" s="46"/>
      <c r="EC1289" s="46"/>
      <c r="ED1289" s="46"/>
      <c r="EE1289" s="46"/>
      <c r="EF1289" s="46"/>
      <c r="EG1289" s="46"/>
      <c r="EH1289" s="46"/>
      <c r="EI1289" s="46"/>
      <c r="EJ1289" s="46"/>
      <c r="EK1289" s="46"/>
      <c r="EL1289" s="46"/>
      <c r="EM1289" s="46"/>
      <c r="EN1289" s="46"/>
      <c r="EO1289" s="46"/>
      <c r="EP1289" s="46"/>
      <c r="EQ1289" s="46"/>
      <c r="ER1289" s="46"/>
      <c r="ES1289" s="46"/>
      <c r="ET1289" s="46"/>
      <c r="EU1289" s="46"/>
      <c r="EV1289" s="46"/>
      <c r="EW1289" s="46"/>
      <c r="EX1289" s="46"/>
      <c r="EY1289" s="46"/>
      <c r="EZ1289" s="46"/>
      <c r="FA1289" s="46"/>
      <c r="FB1289" s="46"/>
      <c r="FC1289" s="46"/>
      <c r="FD1289" s="46"/>
      <c r="FE1289" s="46"/>
      <c r="FF1289" s="46"/>
      <c r="FG1289" s="46"/>
      <c r="FH1289" s="46"/>
      <c r="FI1289" s="46"/>
      <c r="FJ1289" s="46"/>
      <c r="FK1289" s="46"/>
      <c r="FL1289" s="46"/>
      <c r="FM1289" s="46"/>
      <c r="FN1289" s="46"/>
      <c r="FO1289" s="46"/>
      <c r="FP1289" s="46"/>
      <c r="FQ1289" s="46"/>
      <c r="FR1289" s="46"/>
      <c r="FS1289" s="46"/>
      <c r="FT1289" s="46"/>
      <c r="FU1289" s="46"/>
      <c r="FV1289" s="46"/>
      <c r="FW1289" s="46"/>
      <c r="FX1289" s="46"/>
      <c r="FY1289" s="46"/>
      <c r="FZ1289" s="46"/>
      <c r="GA1289" s="46"/>
      <c r="GB1289" s="46"/>
      <c r="GC1289" s="46"/>
      <c r="GD1289" s="46"/>
      <c r="GE1289" s="46"/>
      <c r="GF1289" s="46"/>
      <c r="GG1289" s="46"/>
      <c r="GH1289" s="46"/>
      <c r="GI1289" s="46"/>
      <c r="GJ1289" s="46"/>
      <c r="GK1289" s="46"/>
      <c r="GL1289" s="46"/>
      <c r="GM1289" s="46"/>
      <c r="GN1289" s="46"/>
      <c r="GO1289" s="46"/>
      <c r="GP1289" s="46"/>
      <c r="GQ1289" s="46"/>
      <c r="GR1289" s="46"/>
      <c r="GS1289" s="46"/>
      <c r="GT1289" s="46"/>
      <c r="GU1289" s="46"/>
      <c r="GV1289" s="46"/>
      <c r="GW1289" s="46"/>
      <c r="GX1289" s="46"/>
      <c r="GY1289" s="46"/>
      <c r="GZ1289" s="46"/>
      <c r="HA1289" s="46"/>
      <c r="HB1289" s="46"/>
      <c r="HC1289" s="46"/>
      <c r="HD1289" s="46"/>
      <c r="HE1289" s="46"/>
      <c r="HF1289" s="46"/>
      <c r="HG1289" s="46"/>
      <c r="HH1289" s="46"/>
      <c r="HI1289" s="46"/>
      <c r="HJ1289" s="46"/>
      <c r="HK1289" s="46"/>
      <c r="HL1289" s="46"/>
      <c r="HM1289" s="46"/>
      <c r="HN1289" s="46"/>
      <c r="HO1289" s="46"/>
      <c r="HP1289" s="46"/>
      <c r="HQ1289" s="46"/>
      <c r="HR1289" s="46"/>
      <c r="HS1289" s="46"/>
      <c r="HT1289" s="46"/>
      <c r="HU1289" s="46"/>
      <c r="HV1289" s="46"/>
      <c r="HW1289" s="46"/>
      <c r="HX1289" s="46"/>
      <c r="HY1289" s="46"/>
      <c r="HZ1289" s="46"/>
      <c r="IA1289" s="46"/>
      <c r="IB1289" s="46"/>
      <c r="IC1289" s="46"/>
      <c r="ID1289" s="46"/>
      <c r="IE1289" s="46"/>
      <c r="IF1289" s="46"/>
      <c r="IG1289" s="46"/>
      <c r="IH1289" s="46"/>
      <c r="II1289" s="46"/>
      <c r="IJ1289" s="46"/>
      <c r="IK1289" s="46"/>
      <c r="IL1289" s="46"/>
      <c r="IM1289" s="46"/>
      <c r="IN1289" s="46"/>
      <c r="IO1289" s="46"/>
      <c r="IP1289" s="46"/>
      <c r="IQ1289" s="46"/>
      <c r="IR1289" s="46"/>
      <c r="IS1289" s="46"/>
      <c r="IT1289" s="46"/>
      <c r="IU1289" s="46"/>
      <c r="IV1289" s="46"/>
      <c r="IW1289" s="46"/>
      <c r="IX1289" s="46"/>
      <c r="IY1289" s="46"/>
      <c r="IZ1289" s="46"/>
      <c r="JA1289" s="46"/>
      <c r="JB1289" s="46"/>
      <c r="JC1289" s="46"/>
      <c r="JD1289" s="46"/>
      <c r="JE1289" s="46"/>
    </row>
    <row r="1290" spans="1:265" s="7" customFormat="1" ht="15" customHeight="1" thickBot="1" x14ac:dyDescent="0.25">
      <c r="A1290" s="275"/>
      <c r="B1290" s="92" t="s">
        <v>1117</v>
      </c>
      <c r="C1290" s="115"/>
      <c r="D1290" s="901" t="s">
        <v>1116</v>
      </c>
      <c r="E1290" s="904"/>
      <c r="F1290" s="474"/>
      <c r="G1290" s="475"/>
      <c r="H1290" s="206" t="s">
        <v>421</v>
      </c>
      <c r="I1290" s="206" t="s">
        <v>1849</v>
      </c>
      <c r="J1290" s="1788" t="s">
        <v>1425</v>
      </c>
      <c r="K1290" s="233" t="s">
        <v>1646</v>
      </c>
      <c r="L1290" s="233"/>
      <c r="M1290" s="528"/>
      <c r="N1290" s="528"/>
      <c r="O1290" s="233"/>
      <c r="P1290" s="2159">
        <f t="shared" si="113"/>
        <v>0</v>
      </c>
      <c r="Q1290" s="319"/>
      <c r="R1290" s="320"/>
      <c r="S1290" s="320"/>
      <c r="T1290" s="320">
        <v>21</v>
      </c>
      <c r="U1290" s="320"/>
      <c r="V1290" s="320"/>
      <c r="W1290" s="321"/>
      <c r="X1290" s="133">
        <f>SUM(Q1284:W1290)</f>
        <v>40</v>
      </c>
      <c r="Y1290" s="133">
        <f>X1290</f>
        <v>40</v>
      </c>
      <c r="Z1290" s="63"/>
      <c r="AA1290" s="46"/>
      <c r="AB1290" s="46"/>
      <c r="AC1290" s="46" t="str">
        <f t="shared" si="112"/>
        <v/>
      </c>
      <c r="AD1290" s="46" t="s">
        <v>2078</v>
      </c>
      <c r="AE1290" s="46"/>
      <c r="AF1290" s="2111">
        <f t="shared" si="114"/>
        <v>0</v>
      </c>
      <c r="AG1290" s="2111">
        <f t="shared" si="115"/>
        <v>0</v>
      </c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  <c r="BP1290" s="46"/>
      <c r="BQ1290" s="46"/>
      <c r="BR1290" s="46"/>
      <c r="BS1290" s="46"/>
      <c r="BT1290" s="46"/>
      <c r="BU1290" s="46"/>
      <c r="BV1290" s="46"/>
      <c r="BW1290" s="46"/>
      <c r="BX1290" s="46"/>
      <c r="BY1290" s="46"/>
      <c r="BZ1290" s="46"/>
      <c r="CA1290" s="46"/>
      <c r="CB1290" s="46"/>
      <c r="CC1290" s="46"/>
      <c r="CD1290" s="46"/>
      <c r="CE1290" s="46"/>
      <c r="CF1290" s="46"/>
      <c r="CG1290" s="46"/>
      <c r="CH1290" s="46"/>
      <c r="CI1290" s="46"/>
      <c r="CJ1290" s="46"/>
      <c r="CK1290" s="46"/>
      <c r="CL1290" s="46"/>
      <c r="CM1290" s="46"/>
      <c r="CN1290" s="46"/>
      <c r="CO1290" s="46"/>
      <c r="CP1290" s="46"/>
      <c r="CQ1290" s="46"/>
      <c r="CR1290" s="46"/>
      <c r="CS1290" s="46"/>
      <c r="CT1290" s="46"/>
      <c r="CU1290" s="46"/>
      <c r="CV1290" s="46"/>
      <c r="CW1290" s="46"/>
      <c r="CX1290" s="46"/>
      <c r="CY1290" s="46"/>
      <c r="CZ1290" s="46"/>
      <c r="DA1290" s="46"/>
      <c r="DB1290" s="46"/>
      <c r="DC1290" s="46"/>
      <c r="DD1290" s="46"/>
      <c r="DE1290" s="46"/>
      <c r="DF1290" s="46"/>
      <c r="DG1290" s="46"/>
      <c r="DH1290" s="46"/>
      <c r="DI1290" s="46"/>
      <c r="DJ1290" s="46"/>
      <c r="DK1290" s="46"/>
      <c r="DL1290" s="46"/>
      <c r="DM1290" s="46"/>
      <c r="DN1290" s="46"/>
      <c r="DO1290" s="46"/>
      <c r="DP1290" s="46"/>
      <c r="DQ1290" s="46"/>
      <c r="DR1290" s="46"/>
      <c r="DS1290" s="46"/>
      <c r="DT1290" s="46"/>
      <c r="DU1290" s="46"/>
      <c r="DV1290" s="46"/>
      <c r="DW1290" s="46"/>
      <c r="DX1290" s="46"/>
      <c r="DY1290" s="46"/>
      <c r="DZ1290" s="46"/>
      <c r="EA1290" s="46"/>
      <c r="EB1290" s="46"/>
      <c r="EC1290" s="46"/>
      <c r="ED1290" s="46"/>
      <c r="EE1290" s="46"/>
      <c r="EF1290" s="46"/>
      <c r="EG1290" s="46"/>
      <c r="EH1290" s="46"/>
      <c r="EI1290" s="46"/>
      <c r="EJ1290" s="46"/>
      <c r="EK1290" s="46"/>
      <c r="EL1290" s="46"/>
      <c r="EM1290" s="46"/>
      <c r="EN1290" s="46"/>
      <c r="EO1290" s="46"/>
      <c r="EP1290" s="46"/>
      <c r="EQ1290" s="46"/>
      <c r="ER1290" s="46"/>
      <c r="ES1290" s="46"/>
      <c r="ET1290" s="46"/>
      <c r="EU1290" s="46"/>
      <c r="EV1290" s="46"/>
      <c r="EW1290" s="46"/>
      <c r="EX1290" s="46"/>
      <c r="EY1290" s="46"/>
      <c r="EZ1290" s="46"/>
      <c r="FA1290" s="46"/>
      <c r="FB1290" s="46"/>
      <c r="FC1290" s="46"/>
      <c r="FD1290" s="46"/>
      <c r="FE1290" s="46"/>
      <c r="FF1290" s="46"/>
      <c r="FG1290" s="46"/>
      <c r="FH1290" s="46"/>
      <c r="FI1290" s="46"/>
      <c r="FJ1290" s="46"/>
      <c r="FK1290" s="46"/>
      <c r="FL1290" s="46"/>
      <c r="FM1290" s="46"/>
      <c r="FN1290" s="46"/>
      <c r="FO1290" s="46"/>
      <c r="FP1290" s="46"/>
      <c r="FQ1290" s="46"/>
      <c r="FR1290" s="46"/>
      <c r="FS1290" s="46"/>
      <c r="FT1290" s="46"/>
      <c r="FU1290" s="46"/>
      <c r="FV1290" s="46"/>
      <c r="FW1290" s="46"/>
      <c r="FX1290" s="46"/>
      <c r="FY1290" s="46"/>
      <c r="FZ1290" s="46"/>
      <c r="GA1290" s="46"/>
      <c r="GB1290" s="46"/>
      <c r="GC1290" s="46"/>
      <c r="GD1290" s="46"/>
      <c r="GE1290" s="46"/>
      <c r="GF1290" s="46"/>
      <c r="GG1290" s="46"/>
      <c r="GH1290" s="46"/>
      <c r="GI1290" s="46"/>
      <c r="GJ1290" s="46"/>
      <c r="GK1290" s="46"/>
      <c r="GL1290" s="46"/>
      <c r="GM1290" s="46"/>
      <c r="GN1290" s="46"/>
      <c r="GO1290" s="46"/>
      <c r="GP1290" s="46"/>
      <c r="GQ1290" s="46"/>
      <c r="GR1290" s="46"/>
      <c r="GS1290" s="46"/>
      <c r="GT1290" s="46"/>
      <c r="GU1290" s="46"/>
      <c r="GV1290" s="46"/>
      <c r="GW1290" s="46"/>
      <c r="GX1290" s="46"/>
      <c r="GY1290" s="46"/>
      <c r="GZ1290" s="46"/>
      <c r="HA1290" s="46"/>
      <c r="HB1290" s="46"/>
      <c r="HC1290" s="46"/>
      <c r="HD1290" s="46"/>
      <c r="HE1290" s="46"/>
      <c r="HF1290" s="46"/>
      <c r="HG1290" s="46"/>
      <c r="HH1290" s="46"/>
      <c r="HI1290" s="46"/>
      <c r="HJ1290" s="46"/>
      <c r="HK1290" s="46"/>
      <c r="HL1290" s="46"/>
      <c r="HM1290" s="46"/>
      <c r="HN1290" s="46"/>
      <c r="HO1290" s="46"/>
      <c r="HP1290" s="46"/>
      <c r="HQ1290" s="46"/>
      <c r="HR1290" s="46"/>
      <c r="HS1290" s="46"/>
      <c r="HT1290" s="46"/>
      <c r="HU1290" s="46"/>
      <c r="HV1290" s="46"/>
      <c r="HW1290" s="46"/>
      <c r="HX1290" s="46"/>
      <c r="HY1290" s="46"/>
      <c r="HZ1290" s="46"/>
      <c r="IA1290" s="46"/>
      <c r="IB1290" s="46"/>
      <c r="IC1290" s="46"/>
      <c r="ID1290" s="46"/>
      <c r="IE1290" s="46"/>
      <c r="IF1290" s="46"/>
      <c r="IG1290" s="46"/>
      <c r="IH1290" s="46"/>
      <c r="II1290" s="46"/>
      <c r="IJ1290" s="46"/>
      <c r="IK1290" s="46"/>
      <c r="IL1290" s="46"/>
      <c r="IM1290" s="46"/>
      <c r="IN1290" s="46"/>
      <c r="IO1290" s="46"/>
      <c r="IP1290" s="46"/>
      <c r="IQ1290" s="46"/>
      <c r="IR1290" s="46"/>
      <c r="IS1290" s="46"/>
      <c r="IT1290" s="46"/>
      <c r="IU1290" s="46"/>
      <c r="IV1290" s="46"/>
      <c r="IW1290" s="46"/>
      <c r="IX1290" s="46"/>
      <c r="IY1290" s="46"/>
      <c r="IZ1290" s="46"/>
      <c r="JA1290" s="46"/>
      <c r="JB1290" s="46"/>
      <c r="JC1290" s="46"/>
      <c r="JD1290" s="46"/>
      <c r="JE1290" s="46"/>
    </row>
    <row r="1291" spans="1:265" s="7" customFormat="1" ht="15" customHeight="1" thickBot="1" x14ac:dyDescent="0.25">
      <c r="A1291" s="273">
        <f>A1284+1</f>
        <v>139</v>
      </c>
      <c r="B1291" s="630" t="s">
        <v>258</v>
      </c>
      <c r="C1291" s="111" t="s">
        <v>35</v>
      </c>
      <c r="D1291" s="882" t="s">
        <v>259</v>
      </c>
      <c r="E1291" s="861" t="s">
        <v>89</v>
      </c>
      <c r="F1291" s="435" t="s">
        <v>260</v>
      </c>
      <c r="G1291" s="436" t="s">
        <v>261</v>
      </c>
      <c r="H1291" s="202" t="s">
        <v>23</v>
      </c>
      <c r="I1291" s="202" t="s">
        <v>104</v>
      </c>
      <c r="J1291" s="202"/>
      <c r="K1291" s="224" t="s">
        <v>340</v>
      </c>
      <c r="L1291" s="224" t="s">
        <v>97</v>
      </c>
      <c r="M1291" s="398">
        <v>1</v>
      </c>
      <c r="N1291" s="398" t="s">
        <v>24</v>
      </c>
      <c r="O1291" s="224" t="s">
        <v>348</v>
      </c>
      <c r="P1291" s="2159">
        <f t="shared" si="113"/>
        <v>4</v>
      </c>
      <c r="Q1291" s="294">
        <v>3</v>
      </c>
      <c r="R1291" s="295">
        <v>1</v>
      </c>
      <c r="S1291" s="295"/>
      <c r="T1291" s="295"/>
      <c r="U1291" s="295"/>
      <c r="V1291" s="295"/>
      <c r="W1291" s="296"/>
      <c r="X1291" s="121"/>
      <c r="Y1291" s="121"/>
      <c r="Z1291" s="63" t="str">
        <f>C1291</f>
        <v>TC</v>
      </c>
      <c r="AA1291" s="46" t="s">
        <v>873</v>
      </c>
      <c r="AB1291" s="46" t="s">
        <v>881</v>
      </c>
      <c r="AC1291" s="46">
        <f t="shared" si="112"/>
        <v>15</v>
      </c>
      <c r="AD1291" s="46"/>
      <c r="AE1291" s="46"/>
      <c r="AF1291" s="2111">
        <f t="shared" si="114"/>
        <v>4</v>
      </c>
      <c r="AG1291" s="2111">
        <f t="shared" si="115"/>
        <v>0</v>
      </c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  <c r="BP1291" s="46"/>
      <c r="BQ1291" s="46"/>
      <c r="BR1291" s="46"/>
      <c r="BS1291" s="46"/>
      <c r="BT1291" s="46"/>
      <c r="BU1291" s="46"/>
      <c r="BV1291" s="46"/>
      <c r="BW1291" s="46"/>
      <c r="BX1291" s="46"/>
      <c r="BY1291" s="46"/>
      <c r="BZ1291" s="46"/>
      <c r="CA1291" s="46"/>
      <c r="CB1291" s="46"/>
      <c r="CC1291" s="46"/>
      <c r="CD1291" s="46"/>
      <c r="CE1291" s="46"/>
      <c r="CF1291" s="46"/>
      <c r="CG1291" s="46"/>
      <c r="CH1291" s="46"/>
      <c r="CI1291" s="46"/>
      <c r="CJ1291" s="46"/>
      <c r="CK1291" s="46"/>
      <c r="CL1291" s="46"/>
      <c r="CM1291" s="46"/>
      <c r="CN1291" s="46"/>
      <c r="CO1291" s="46"/>
      <c r="CP1291" s="46"/>
      <c r="CQ1291" s="46"/>
      <c r="CR1291" s="46"/>
      <c r="CS1291" s="46"/>
      <c r="CT1291" s="46"/>
      <c r="CU1291" s="46"/>
      <c r="CV1291" s="46"/>
      <c r="CW1291" s="46"/>
      <c r="CX1291" s="46"/>
      <c r="CY1291" s="46"/>
      <c r="CZ1291" s="46"/>
      <c r="DA1291" s="46"/>
      <c r="DB1291" s="46"/>
      <c r="DC1291" s="46"/>
      <c r="DD1291" s="46"/>
      <c r="DE1291" s="46"/>
      <c r="DF1291" s="46"/>
      <c r="DG1291" s="46"/>
      <c r="DH1291" s="46"/>
      <c r="DI1291" s="46"/>
      <c r="DJ1291" s="46"/>
      <c r="DK1291" s="46"/>
      <c r="DL1291" s="46"/>
      <c r="DM1291" s="46"/>
      <c r="DN1291" s="46"/>
      <c r="DO1291" s="46"/>
      <c r="DP1291" s="46"/>
      <c r="DQ1291" s="46"/>
      <c r="DR1291" s="46"/>
      <c r="DS1291" s="46"/>
      <c r="DT1291" s="46"/>
      <c r="DU1291" s="46"/>
      <c r="DV1291" s="46"/>
      <c r="DW1291" s="46"/>
      <c r="DX1291" s="46"/>
      <c r="DY1291" s="46"/>
      <c r="DZ1291" s="46"/>
      <c r="EA1291" s="46"/>
      <c r="EB1291" s="46"/>
      <c r="EC1291" s="46"/>
      <c r="ED1291" s="46"/>
      <c r="EE1291" s="46"/>
      <c r="EF1291" s="46"/>
      <c r="EG1291" s="46"/>
      <c r="EH1291" s="46"/>
      <c r="EI1291" s="46"/>
      <c r="EJ1291" s="46"/>
      <c r="EK1291" s="46"/>
      <c r="EL1291" s="46"/>
      <c r="EM1291" s="46"/>
      <c r="EN1291" s="46"/>
      <c r="EO1291" s="46"/>
      <c r="EP1291" s="46"/>
      <c r="EQ1291" s="46"/>
      <c r="ER1291" s="46"/>
      <c r="ES1291" s="46"/>
      <c r="ET1291" s="46"/>
      <c r="EU1291" s="46"/>
      <c r="EV1291" s="46"/>
      <c r="EW1291" s="46"/>
      <c r="EX1291" s="46"/>
      <c r="EY1291" s="46"/>
      <c r="EZ1291" s="46"/>
      <c r="FA1291" s="46"/>
      <c r="FB1291" s="46"/>
      <c r="FC1291" s="46"/>
      <c r="FD1291" s="46"/>
      <c r="FE1291" s="46"/>
      <c r="FF1291" s="46"/>
      <c r="FG1291" s="46"/>
      <c r="FH1291" s="46"/>
      <c r="FI1291" s="46"/>
      <c r="FJ1291" s="46"/>
      <c r="FK1291" s="46"/>
      <c r="FL1291" s="46"/>
      <c r="FM1291" s="46"/>
      <c r="FN1291" s="46"/>
      <c r="FO1291" s="46"/>
      <c r="FP1291" s="46"/>
      <c r="FQ1291" s="46"/>
      <c r="FR1291" s="46"/>
      <c r="FS1291" s="46"/>
      <c r="FT1291" s="46"/>
      <c r="FU1291" s="46"/>
      <c r="FV1291" s="46"/>
      <c r="FW1291" s="46"/>
      <c r="FX1291" s="46"/>
      <c r="FY1291" s="46"/>
      <c r="FZ1291" s="46"/>
      <c r="GA1291" s="46"/>
      <c r="GB1291" s="46"/>
      <c r="GC1291" s="46"/>
      <c r="GD1291" s="46"/>
      <c r="GE1291" s="46"/>
      <c r="GF1291" s="46"/>
      <c r="GG1291" s="46"/>
      <c r="GH1291" s="46"/>
      <c r="GI1291" s="46"/>
      <c r="GJ1291" s="46"/>
      <c r="GK1291" s="46"/>
      <c r="GL1291" s="46"/>
      <c r="GM1291" s="46"/>
      <c r="GN1291" s="46"/>
      <c r="GO1291" s="46"/>
      <c r="GP1291" s="46"/>
      <c r="GQ1291" s="46"/>
      <c r="GR1291" s="46"/>
      <c r="GS1291" s="46"/>
      <c r="GT1291" s="46"/>
      <c r="GU1291" s="46"/>
      <c r="GV1291" s="46"/>
      <c r="GW1291" s="46"/>
      <c r="GX1291" s="46"/>
      <c r="GY1291" s="46"/>
      <c r="GZ1291" s="46"/>
      <c r="HA1291" s="46"/>
      <c r="HB1291" s="46"/>
      <c r="HC1291" s="46"/>
      <c r="HD1291" s="46"/>
      <c r="HE1291" s="46"/>
      <c r="HF1291" s="46"/>
      <c r="HG1291" s="46"/>
      <c r="HH1291" s="46"/>
      <c r="HI1291" s="46"/>
      <c r="HJ1291" s="46"/>
      <c r="HK1291" s="46"/>
      <c r="HL1291" s="46"/>
      <c r="HM1291" s="46"/>
      <c r="HN1291" s="46"/>
      <c r="HO1291" s="46"/>
      <c r="HP1291" s="46"/>
      <c r="HQ1291" s="46"/>
      <c r="HR1291" s="46"/>
      <c r="HS1291" s="46"/>
      <c r="HT1291" s="46"/>
      <c r="HU1291" s="46"/>
      <c r="HV1291" s="46"/>
      <c r="HW1291" s="46"/>
      <c r="HX1291" s="46"/>
      <c r="HY1291" s="46"/>
      <c r="HZ1291" s="46"/>
      <c r="IA1291" s="46"/>
      <c r="IB1291" s="46"/>
      <c r="IC1291" s="46"/>
      <c r="ID1291" s="46"/>
      <c r="IE1291" s="46"/>
      <c r="IF1291" s="46"/>
      <c r="IG1291" s="46"/>
      <c r="IH1291" s="46"/>
      <c r="II1291" s="46"/>
      <c r="IJ1291" s="46"/>
      <c r="IK1291" s="46"/>
      <c r="IL1291" s="46"/>
      <c r="IM1291" s="46"/>
      <c r="IN1291" s="46"/>
      <c r="IO1291" s="46"/>
      <c r="IP1291" s="46"/>
      <c r="IQ1291" s="46"/>
      <c r="IR1291" s="46"/>
      <c r="IS1291" s="46"/>
      <c r="IT1291" s="46"/>
      <c r="IU1291" s="46"/>
      <c r="IV1291" s="46"/>
      <c r="IW1291" s="46"/>
      <c r="IX1291" s="46"/>
      <c r="IY1291" s="46"/>
      <c r="IZ1291" s="46"/>
      <c r="JA1291" s="46"/>
      <c r="JB1291" s="46"/>
      <c r="JC1291" s="46"/>
      <c r="JD1291" s="46"/>
      <c r="JE1291" s="46"/>
    </row>
    <row r="1292" spans="1:265" s="7" customFormat="1" ht="15" customHeight="1" thickBot="1" x14ac:dyDescent="0.25">
      <c r="A1292" s="790"/>
      <c r="B1292" s="73" t="s">
        <v>258</v>
      </c>
      <c r="C1292" s="113"/>
      <c r="D1292" s="884" t="s">
        <v>259</v>
      </c>
      <c r="E1292" s="905"/>
      <c r="F1292" s="437"/>
      <c r="G1292" s="438"/>
      <c r="H1292" s="184" t="s">
        <v>23</v>
      </c>
      <c r="I1292" s="184" t="s">
        <v>104</v>
      </c>
      <c r="J1292" s="184"/>
      <c r="K1292" s="225" t="s">
        <v>340</v>
      </c>
      <c r="L1292" s="225" t="s">
        <v>97</v>
      </c>
      <c r="M1292" s="397" t="s">
        <v>392</v>
      </c>
      <c r="N1292" s="397" t="s">
        <v>98</v>
      </c>
      <c r="O1292" s="225" t="s">
        <v>348</v>
      </c>
      <c r="P1292" s="2159">
        <f t="shared" si="113"/>
        <v>4</v>
      </c>
      <c r="Q1292" s="297">
        <v>3</v>
      </c>
      <c r="R1292" s="298">
        <v>1</v>
      </c>
      <c r="S1292" s="298"/>
      <c r="T1292" s="298"/>
      <c r="U1292" s="298"/>
      <c r="V1292" s="298"/>
      <c r="W1292" s="299"/>
      <c r="X1292" s="122"/>
      <c r="Y1292" s="122"/>
      <c r="Z1292" s="63"/>
      <c r="AA1292" s="46"/>
      <c r="AB1292" s="46"/>
      <c r="AC1292" s="46" t="str">
        <f t="shared" si="112"/>
        <v/>
      </c>
      <c r="AD1292" s="46"/>
      <c r="AE1292" s="46"/>
      <c r="AF1292" s="2111">
        <f t="shared" si="114"/>
        <v>4</v>
      </c>
      <c r="AG1292" s="2111">
        <f t="shared" si="115"/>
        <v>0</v>
      </c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6"/>
      <c r="CG1292" s="46"/>
      <c r="CH1292" s="46"/>
      <c r="CI1292" s="46"/>
      <c r="CJ1292" s="46"/>
      <c r="CK1292" s="46"/>
      <c r="CL1292" s="46"/>
      <c r="CM1292" s="46"/>
      <c r="CN1292" s="46"/>
      <c r="CO1292" s="46"/>
      <c r="CP1292" s="46"/>
      <c r="CQ1292" s="46"/>
      <c r="CR1292" s="46"/>
      <c r="CS1292" s="46"/>
      <c r="CT1292" s="46"/>
      <c r="CU1292" s="46"/>
      <c r="CV1292" s="46"/>
      <c r="CW1292" s="46"/>
      <c r="CX1292" s="46"/>
      <c r="CY1292" s="46"/>
      <c r="CZ1292" s="46"/>
      <c r="DA1292" s="46"/>
      <c r="DB1292" s="46"/>
      <c r="DC1292" s="46"/>
      <c r="DD1292" s="46"/>
      <c r="DE1292" s="46"/>
      <c r="DF1292" s="46"/>
      <c r="DG1292" s="46"/>
      <c r="DH1292" s="46"/>
      <c r="DI1292" s="46"/>
      <c r="DJ1292" s="46"/>
      <c r="DK1292" s="46"/>
      <c r="DL1292" s="46"/>
      <c r="DM1292" s="46"/>
      <c r="DN1292" s="46"/>
      <c r="DO1292" s="46"/>
      <c r="DP1292" s="46"/>
      <c r="DQ1292" s="46"/>
      <c r="DR1292" s="46"/>
      <c r="DS1292" s="46"/>
      <c r="DT1292" s="46"/>
      <c r="DU1292" s="46"/>
      <c r="DV1292" s="46"/>
      <c r="DW1292" s="46"/>
      <c r="DX1292" s="46"/>
      <c r="DY1292" s="46"/>
      <c r="DZ1292" s="46"/>
      <c r="EA1292" s="46"/>
      <c r="EB1292" s="46"/>
      <c r="EC1292" s="46"/>
      <c r="ED1292" s="46"/>
      <c r="EE1292" s="46"/>
      <c r="EF1292" s="46"/>
      <c r="EG1292" s="46"/>
      <c r="EH1292" s="46"/>
      <c r="EI1292" s="46"/>
      <c r="EJ1292" s="46"/>
      <c r="EK1292" s="46"/>
      <c r="EL1292" s="46"/>
      <c r="EM1292" s="46"/>
      <c r="EN1292" s="46"/>
      <c r="EO1292" s="46"/>
      <c r="EP1292" s="46"/>
      <c r="EQ1292" s="46"/>
      <c r="ER1292" s="46"/>
      <c r="ES1292" s="46"/>
      <c r="ET1292" s="46"/>
      <c r="EU1292" s="46"/>
      <c r="EV1292" s="46"/>
      <c r="EW1292" s="46"/>
      <c r="EX1292" s="46"/>
      <c r="EY1292" s="46"/>
      <c r="EZ1292" s="46"/>
      <c r="FA1292" s="46"/>
      <c r="FB1292" s="46"/>
      <c r="FC1292" s="46"/>
      <c r="FD1292" s="46"/>
      <c r="FE1292" s="46"/>
      <c r="FF1292" s="46"/>
      <c r="FG1292" s="46"/>
      <c r="FH1292" s="46"/>
      <c r="FI1292" s="46"/>
      <c r="FJ1292" s="46"/>
      <c r="FK1292" s="46"/>
      <c r="FL1292" s="46"/>
      <c r="FM1292" s="46"/>
      <c r="FN1292" s="46"/>
      <c r="FO1292" s="46"/>
      <c r="FP1292" s="46"/>
      <c r="FQ1292" s="46"/>
      <c r="FR1292" s="46"/>
      <c r="FS1292" s="46"/>
      <c r="FT1292" s="46"/>
      <c r="FU1292" s="46"/>
      <c r="FV1292" s="46"/>
      <c r="FW1292" s="46"/>
      <c r="FX1292" s="46"/>
      <c r="FY1292" s="46"/>
      <c r="FZ1292" s="46"/>
      <c r="GA1292" s="46"/>
      <c r="GB1292" s="46"/>
      <c r="GC1292" s="46"/>
      <c r="GD1292" s="46"/>
      <c r="GE1292" s="46"/>
      <c r="GF1292" s="46"/>
      <c r="GG1292" s="46"/>
      <c r="GH1292" s="46"/>
      <c r="GI1292" s="46"/>
      <c r="GJ1292" s="46"/>
      <c r="GK1292" s="46"/>
      <c r="GL1292" s="46"/>
      <c r="GM1292" s="46"/>
      <c r="GN1292" s="46"/>
      <c r="GO1292" s="46"/>
      <c r="GP1292" s="46"/>
      <c r="GQ1292" s="46"/>
      <c r="GR1292" s="46"/>
      <c r="GS1292" s="46"/>
      <c r="GT1292" s="46"/>
      <c r="GU1292" s="46"/>
      <c r="GV1292" s="46"/>
      <c r="GW1292" s="46"/>
      <c r="GX1292" s="46"/>
      <c r="GY1292" s="46"/>
      <c r="GZ1292" s="46"/>
      <c r="HA1292" s="46"/>
      <c r="HB1292" s="46"/>
      <c r="HC1292" s="46"/>
      <c r="HD1292" s="46"/>
      <c r="HE1292" s="46"/>
      <c r="HF1292" s="46"/>
      <c r="HG1292" s="46"/>
      <c r="HH1292" s="46"/>
      <c r="HI1292" s="46"/>
      <c r="HJ1292" s="46"/>
      <c r="HK1292" s="46"/>
      <c r="HL1292" s="46"/>
      <c r="HM1292" s="46"/>
      <c r="HN1292" s="46"/>
      <c r="HO1292" s="46"/>
      <c r="HP1292" s="46"/>
      <c r="HQ1292" s="46"/>
      <c r="HR1292" s="46"/>
      <c r="HS1292" s="46"/>
      <c r="HT1292" s="46"/>
      <c r="HU1292" s="46"/>
      <c r="HV1292" s="46"/>
      <c r="HW1292" s="46"/>
      <c r="HX1292" s="46"/>
      <c r="HY1292" s="46"/>
      <c r="HZ1292" s="46"/>
      <c r="IA1292" s="46"/>
      <c r="IB1292" s="46"/>
      <c r="IC1292" s="46"/>
      <c r="ID1292" s="46"/>
      <c r="IE1292" s="46"/>
      <c r="IF1292" s="46"/>
      <c r="IG1292" s="46"/>
      <c r="IH1292" s="46"/>
      <c r="II1292" s="46"/>
      <c r="IJ1292" s="46"/>
      <c r="IK1292" s="46"/>
      <c r="IL1292" s="46"/>
      <c r="IM1292" s="46"/>
      <c r="IN1292" s="46"/>
      <c r="IO1292" s="46"/>
      <c r="IP1292" s="46"/>
      <c r="IQ1292" s="46"/>
      <c r="IR1292" s="46"/>
      <c r="IS1292" s="46"/>
      <c r="IT1292" s="46"/>
      <c r="IU1292" s="46"/>
      <c r="IV1292" s="46"/>
      <c r="IW1292" s="46"/>
      <c r="IX1292" s="46"/>
      <c r="IY1292" s="46"/>
      <c r="IZ1292" s="46"/>
      <c r="JA1292" s="46"/>
      <c r="JB1292" s="46"/>
      <c r="JC1292" s="46"/>
      <c r="JD1292" s="46"/>
      <c r="JE1292" s="46"/>
    </row>
    <row r="1293" spans="1:265" s="7" customFormat="1" ht="15" customHeight="1" thickBot="1" x14ac:dyDescent="0.25">
      <c r="A1293" s="790"/>
      <c r="B1293" s="73" t="s">
        <v>258</v>
      </c>
      <c r="C1293" s="113"/>
      <c r="D1293" s="884" t="s">
        <v>259</v>
      </c>
      <c r="E1293" s="905"/>
      <c r="F1293" s="437"/>
      <c r="G1293" s="438"/>
      <c r="H1293" s="184" t="s">
        <v>23</v>
      </c>
      <c r="I1293" s="184" t="s">
        <v>104</v>
      </c>
      <c r="J1293" s="184"/>
      <c r="K1293" s="225" t="s">
        <v>1356</v>
      </c>
      <c r="L1293" s="225" t="s">
        <v>97</v>
      </c>
      <c r="M1293" s="397">
        <v>2</v>
      </c>
      <c r="N1293" s="397" t="s">
        <v>24</v>
      </c>
      <c r="O1293" s="225" t="s">
        <v>344</v>
      </c>
      <c r="P1293" s="2159">
        <f t="shared" si="113"/>
        <v>4</v>
      </c>
      <c r="Q1293" s="297">
        <v>3</v>
      </c>
      <c r="R1293" s="298">
        <v>1</v>
      </c>
      <c r="S1293" s="298"/>
      <c r="T1293" s="298"/>
      <c r="U1293" s="298"/>
      <c r="V1293" s="298"/>
      <c r="W1293" s="299"/>
      <c r="X1293" s="122"/>
      <c r="Y1293" s="122"/>
      <c r="Z1293" s="63"/>
      <c r="AA1293" s="46"/>
      <c r="AB1293" s="46"/>
      <c r="AC1293" s="46" t="str">
        <f t="shared" si="112"/>
        <v/>
      </c>
      <c r="AD1293" s="46"/>
      <c r="AE1293" s="46"/>
      <c r="AF1293" s="2111">
        <f t="shared" si="114"/>
        <v>4</v>
      </c>
      <c r="AG1293" s="2111">
        <f t="shared" si="115"/>
        <v>0</v>
      </c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  <c r="BP1293" s="46"/>
      <c r="BQ1293" s="46"/>
      <c r="BR1293" s="46"/>
      <c r="BS1293" s="46"/>
      <c r="BT1293" s="46"/>
      <c r="BU1293" s="46"/>
      <c r="BV1293" s="46"/>
      <c r="BW1293" s="46"/>
      <c r="BX1293" s="46"/>
      <c r="BY1293" s="46"/>
      <c r="BZ1293" s="46"/>
      <c r="CA1293" s="46"/>
      <c r="CB1293" s="46"/>
      <c r="CC1293" s="46"/>
      <c r="CD1293" s="46"/>
      <c r="CE1293" s="46"/>
      <c r="CF1293" s="46"/>
      <c r="CG1293" s="46"/>
      <c r="CH1293" s="46"/>
      <c r="CI1293" s="46"/>
      <c r="CJ1293" s="46"/>
      <c r="CK1293" s="46"/>
      <c r="CL1293" s="46"/>
      <c r="CM1293" s="46"/>
      <c r="CN1293" s="46"/>
      <c r="CO1293" s="46"/>
      <c r="CP1293" s="46"/>
      <c r="CQ1293" s="46"/>
      <c r="CR1293" s="46"/>
      <c r="CS1293" s="46"/>
      <c r="CT1293" s="46"/>
      <c r="CU1293" s="46"/>
      <c r="CV1293" s="46"/>
      <c r="CW1293" s="46"/>
      <c r="CX1293" s="46"/>
      <c r="CY1293" s="46"/>
      <c r="CZ1293" s="46"/>
      <c r="DA1293" s="46"/>
      <c r="DB1293" s="46"/>
      <c r="DC1293" s="46"/>
      <c r="DD1293" s="46"/>
      <c r="DE1293" s="46"/>
      <c r="DF1293" s="46"/>
      <c r="DG1293" s="46"/>
      <c r="DH1293" s="46"/>
      <c r="DI1293" s="46"/>
      <c r="DJ1293" s="46"/>
      <c r="DK1293" s="46"/>
      <c r="DL1293" s="46"/>
      <c r="DM1293" s="46"/>
      <c r="DN1293" s="46"/>
      <c r="DO1293" s="46"/>
      <c r="DP1293" s="46"/>
      <c r="DQ1293" s="46"/>
      <c r="DR1293" s="46"/>
      <c r="DS1293" s="46"/>
      <c r="DT1293" s="46"/>
      <c r="DU1293" s="46"/>
      <c r="DV1293" s="46"/>
      <c r="DW1293" s="46"/>
      <c r="DX1293" s="46"/>
      <c r="DY1293" s="46"/>
      <c r="DZ1293" s="46"/>
      <c r="EA1293" s="46"/>
      <c r="EB1293" s="46"/>
      <c r="EC1293" s="46"/>
      <c r="ED1293" s="46"/>
      <c r="EE1293" s="46"/>
      <c r="EF1293" s="46"/>
      <c r="EG1293" s="46"/>
      <c r="EH1293" s="46"/>
      <c r="EI1293" s="46"/>
      <c r="EJ1293" s="46"/>
      <c r="EK1293" s="46"/>
      <c r="EL1293" s="46"/>
      <c r="EM1293" s="46"/>
      <c r="EN1293" s="46"/>
      <c r="EO1293" s="46"/>
      <c r="EP1293" s="46"/>
      <c r="EQ1293" s="46"/>
      <c r="ER1293" s="46"/>
      <c r="ES1293" s="46"/>
      <c r="ET1293" s="46"/>
      <c r="EU1293" s="46"/>
      <c r="EV1293" s="46"/>
      <c r="EW1293" s="46"/>
      <c r="EX1293" s="46"/>
      <c r="EY1293" s="46"/>
      <c r="EZ1293" s="46"/>
      <c r="FA1293" s="46"/>
      <c r="FB1293" s="46"/>
      <c r="FC1293" s="46"/>
      <c r="FD1293" s="46"/>
      <c r="FE1293" s="46"/>
      <c r="FF1293" s="46"/>
      <c r="FG1293" s="46"/>
      <c r="FH1293" s="46"/>
      <c r="FI1293" s="46"/>
      <c r="FJ1293" s="46"/>
      <c r="FK1293" s="46"/>
      <c r="FL1293" s="46"/>
      <c r="FM1293" s="46"/>
      <c r="FN1293" s="46"/>
      <c r="FO1293" s="46"/>
      <c r="FP1293" s="46"/>
      <c r="FQ1293" s="46"/>
      <c r="FR1293" s="46"/>
      <c r="FS1293" s="46"/>
      <c r="FT1293" s="46"/>
      <c r="FU1293" s="46"/>
      <c r="FV1293" s="46"/>
      <c r="FW1293" s="46"/>
      <c r="FX1293" s="46"/>
      <c r="FY1293" s="46"/>
      <c r="FZ1293" s="46"/>
      <c r="GA1293" s="46"/>
      <c r="GB1293" s="46"/>
      <c r="GC1293" s="46"/>
      <c r="GD1293" s="46"/>
      <c r="GE1293" s="46"/>
      <c r="GF1293" s="46"/>
      <c r="GG1293" s="46"/>
      <c r="GH1293" s="46"/>
      <c r="GI1293" s="46"/>
      <c r="GJ1293" s="46"/>
      <c r="GK1293" s="46"/>
      <c r="GL1293" s="46"/>
      <c r="GM1293" s="46"/>
      <c r="GN1293" s="46"/>
      <c r="GO1293" s="46"/>
      <c r="GP1293" s="46"/>
      <c r="GQ1293" s="46"/>
      <c r="GR1293" s="46"/>
      <c r="GS1293" s="46"/>
      <c r="GT1293" s="46"/>
      <c r="GU1293" s="46"/>
      <c r="GV1293" s="46"/>
      <c r="GW1293" s="46"/>
      <c r="GX1293" s="46"/>
      <c r="GY1293" s="46"/>
      <c r="GZ1293" s="46"/>
      <c r="HA1293" s="46"/>
      <c r="HB1293" s="46"/>
      <c r="HC1293" s="46"/>
      <c r="HD1293" s="46"/>
      <c r="HE1293" s="46"/>
      <c r="HF1293" s="46"/>
      <c r="HG1293" s="46"/>
      <c r="HH1293" s="46"/>
      <c r="HI1293" s="46"/>
      <c r="HJ1293" s="46"/>
      <c r="HK1293" s="46"/>
      <c r="HL1293" s="46"/>
      <c r="HM1293" s="46"/>
      <c r="HN1293" s="46"/>
      <c r="HO1293" s="46"/>
      <c r="HP1293" s="46"/>
      <c r="HQ1293" s="46"/>
      <c r="HR1293" s="46"/>
      <c r="HS1293" s="46"/>
      <c r="HT1293" s="46"/>
      <c r="HU1293" s="46"/>
      <c r="HV1293" s="46"/>
      <c r="HW1293" s="46"/>
      <c r="HX1293" s="46"/>
      <c r="HY1293" s="46"/>
      <c r="HZ1293" s="46"/>
      <c r="IA1293" s="46"/>
      <c r="IB1293" s="46"/>
      <c r="IC1293" s="46"/>
      <c r="ID1293" s="46"/>
      <c r="IE1293" s="46"/>
      <c r="IF1293" s="46"/>
      <c r="IG1293" s="46"/>
      <c r="IH1293" s="46"/>
      <c r="II1293" s="46"/>
      <c r="IJ1293" s="46"/>
      <c r="IK1293" s="46"/>
      <c r="IL1293" s="46"/>
      <c r="IM1293" s="46"/>
      <c r="IN1293" s="46"/>
      <c r="IO1293" s="46"/>
      <c r="IP1293" s="46"/>
      <c r="IQ1293" s="46"/>
      <c r="IR1293" s="46"/>
      <c r="IS1293" s="46"/>
      <c r="IT1293" s="46"/>
      <c r="IU1293" s="46"/>
      <c r="IV1293" s="46"/>
      <c r="IW1293" s="46"/>
      <c r="IX1293" s="46"/>
      <c r="IY1293" s="46"/>
      <c r="IZ1293" s="46"/>
      <c r="JA1293" s="46"/>
      <c r="JB1293" s="46"/>
      <c r="JC1293" s="46"/>
      <c r="JD1293" s="46"/>
      <c r="JE1293" s="46"/>
    </row>
    <row r="1294" spans="1:265" s="7" customFormat="1" ht="15" customHeight="1" thickBot="1" x14ac:dyDescent="0.25">
      <c r="A1294" s="790"/>
      <c r="B1294" s="73" t="s">
        <v>258</v>
      </c>
      <c r="C1294" s="113"/>
      <c r="D1294" s="884" t="s">
        <v>259</v>
      </c>
      <c r="E1294" s="905"/>
      <c r="F1294" s="437"/>
      <c r="G1294" s="438"/>
      <c r="H1294" s="184" t="s">
        <v>23</v>
      </c>
      <c r="I1294" s="184" t="s">
        <v>104</v>
      </c>
      <c r="J1294" s="184"/>
      <c r="K1294" s="225" t="s">
        <v>1357</v>
      </c>
      <c r="L1294" s="225" t="s">
        <v>97</v>
      </c>
      <c r="M1294" s="397" t="s">
        <v>391</v>
      </c>
      <c r="N1294" s="397" t="s">
        <v>24</v>
      </c>
      <c r="O1294" s="225" t="s">
        <v>348</v>
      </c>
      <c r="P1294" s="2159">
        <f t="shared" si="113"/>
        <v>4</v>
      </c>
      <c r="Q1294" s="297">
        <v>3</v>
      </c>
      <c r="R1294" s="298">
        <v>1</v>
      </c>
      <c r="S1294" s="298"/>
      <c r="T1294" s="298"/>
      <c r="U1294" s="298"/>
      <c r="V1294" s="298"/>
      <c r="W1294" s="299"/>
      <c r="X1294" s="122"/>
      <c r="Y1294" s="122"/>
      <c r="Z1294" s="63"/>
      <c r="AA1294" s="46"/>
      <c r="AB1294" s="46"/>
      <c r="AC1294" s="46" t="str">
        <f t="shared" si="112"/>
        <v/>
      </c>
      <c r="AD1294" s="46"/>
      <c r="AE1294" s="46"/>
      <c r="AF1294" s="2111">
        <f t="shared" si="114"/>
        <v>4</v>
      </c>
      <c r="AG1294" s="2111">
        <f t="shared" si="115"/>
        <v>0</v>
      </c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  <c r="BP1294" s="46"/>
      <c r="BQ1294" s="46"/>
      <c r="BR1294" s="46"/>
      <c r="BS1294" s="46"/>
      <c r="BT1294" s="46"/>
      <c r="BU1294" s="46"/>
      <c r="BV1294" s="46"/>
      <c r="BW1294" s="46"/>
      <c r="BX1294" s="46"/>
      <c r="BY1294" s="46"/>
      <c r="BZ1294" s="46"/>
      <c r="CA1294" s="46"/>
      <c r="CB1294" s="46"/>
      <c r="CC1294" s="46"/>
      <c r="CD1294" s="46"/>
      <c r="CE1294" s="46"/>
      <c r="CF1294" s="46"/>
      <c r="CG1294" s="46"/>
      <c r="CH1294" s="46"/>
      <c r="CI1294" s="46"/>
      <c r="CJ1294" s="46"/>
      <c r="CK1294" s="46"/>
      <c r="CL1294" s="46"/>
      <c r="CM1294" s="46"/>
      <c r="CN1294" s="46"/>
      <c r="CO1294" s="46"/>
      <c r="CP1294" s="46"/>
      <c r="CQ1294" s="46"/>
      <c r="CR1294" s="46"/>
      <c r="CS1294" s="46"/>
      <c r="CT1294" s="46"/>
      <c r="CU1294" s="46"/>
      <c r="CV1294" s="46"/>
      <c r="CW1294" s="46"/>
      <c r="CX1294" s="46"/>
      <c r="CY1294" s="46"/>
      <c r="CZ1294" s="46"/>
      <c r="DA1294" s="46"/>
      <c r="DB1294" s="46"/>
      <c r="DC1294" s="46"/>
      <c r="DD1294" s="46"/>
      <c r="DE1294" s="46"/>
      <c r="DF1294" s="46"/>
      <c r="DG1294" s="46"/>
      <c r="DH1294" s="46"/>
      <c r="DI1294" s="46"/>
      <c r="DJ1294" s="46"/>
      <c r="DK1294" s="46"/>
      <c r="DL1294" s="46"/>
      <c r="DM1294" s="46"/>
      <c r="DN1294" s="46"/>
      <c r="DO1294" s="46"/>
      <c r="DP1294" s="46"/>
      <c r="DQ1294" s="46"/>
      <c r="DR1294" s="46"/>
      <c r="DS1294" s="46"/>
      <c r="DT1294" s="46"/>
      <c r="DU1294" s="46"/>
      <c r="DV1294" s="46"/>
      <c r="DW1294" s="46"/>
      <c r="DX1294" s="46"/>
      <c r="DY1294" s="46"/>
      <c r="DZ1294" s="46"/>
      <c r="EA1294" s="46"/>
      <c r="EB1294" s="46"/>
      <c r="EC1294" s="46"/>
      <c r="ED1294" s="46"/>
      <c r="EE1294" s="46"/>
      <c r="EF1294" s="46"/>
      <c r="EG1294" s="46"/>
      <c r="EH1294" s="46"/>
      <c r="EI1294" s="46"/>
      <c r="EJ1294" s="46"/>
      <c r="EK1294" s="46"/>
      <c r="EL1294" s="46"/>
      <c r="EM1294" s="46"/>
      <c r="EN1294" s="46"/>
      <c r="EO1294" s="46"/>
      <c r="EP1294" s="46"/>
      <c r="EQ1294" s="46"/>
      <c r="ER1294" s="46"/>
      <c r="ES1294" s="46"/>
      <c r="ET1294" s="46"/>
      <c r="EU1294" s="46"/>
      <c r="EV1294" s="46"/>
      <c r="EW1294" s="46"/>
      <c r="EX1294" s="46"/>
      <c r="EY1294" s="46"/>
      <c r="EZ1294" s="46"/>
      <c r="FA1294" s="46"/>
      <c r="FB1294" s="46"/>
      <c r="FC1294" s="46"/>
      <c r="FD1294" s="46"/>
      <c r="FE1294" s="46"/>
      <c r="FF1294" s="46"/>
      <c r="FG1294" s="46"/>
      <c r="FH1294" s="46"/>
      <c r="FI1294" s="46"/>
      <c r="FJ1294" s="46"/>
      <c r="FK1294" s="46"/>
      <c r="FL1294" s="46"/>
      <c r="FM1294" s="46"/>
      <c r="FN1294" s="46"/>
      <c r="FO1294" s="46"/>
      <c r="FP1294" s="46"/>
      <c r="FQ1294" s="46"/>
      <c r="FR1294" s="46"/>
      <c r="FS1294" s="46"/>
      <c r="FT1294" s="46"/>
      <c r="FU1294" s="46"/>
      <c r="FV1294" s="46"/>
      <c r="FW1294" s="46"/>
      <c r="FX1294" s="46"/>
      <c r="FY1294" s="46"/>
      <c r="FZ1294" s="46"/>
      <c r="GA1294" s="46"/>
      <c r="GB1294" s="46"/>
      <c r="GC1294" s="46"/>
      <c r="GD1294" s="46"/>
      <c r="GE1294" s="46"/>
      <c r="GF1294" s="46"/>
      <c r="GG1294" s="46"/>
      <c r="GH1294" s="46"/>
      <c r="GI1294" s="46"/>
      <c r="GJ1294" s="46"/>
      <c r="GK1294" s="46"/>
      <c r="GL1294" s="46"/>
      <c r="GM1294" s="46"/>
      <c r="GN1294" s="46"/>
      <c r="GO1294" s="46"/>
      <c r="GP1294" s="46"/>
      <c r="GQ1294" s="46"/>
      <c r="GR1294" s="46"/>
      <c r="GS1294" s="46"/>
      <c r="GT1294" s="46"/>
      <c r="GU1294" s="46"/>
      <c r="GV1294" s="46"/>
      <c r="GW1294" s="46"/>
      <c r="GX1294" s="46"/>
      <c r="GY1294" s="46"/>
      <c r="GZ1294" s="46"/>
      <c r="HA1294" s="46"/>
      <c r="HB1294" s="46"/>
      <c r="HC1294" s="46"/>
      <c r="HD1294" s="46"/>
      <c r="HE1294" s="46"/>
      <c r="HF1294" s="46"/>
      <c r="HG1294" s="46"/>
      <c r="HH1294" s="46"/>
      <c r="HI1294" s="46"/>
      <c r="HJ1294" s="46"/>
      <c r="HK1294" s="46"/>
      <c r="HL1294" s="46"/>
      <c r="HM1294" s="46"/>
      <c r="HN1294" s="46"/>
      <c r="HO1294" s="46"/>
      <c r="HP1294" s="46"/>
      <c r="HQ1294" s="46"/>
      <c r="HR1294" s="46"/>
      <c r="HS1294" s="46"/>
      <c r="HT1294" s="46"/>
      <c r="HU1294" s="46"/>
      <c r="HV1294" s="46"/>
      <c r="HW1294" s="46"/>
      <c r="HX1294" s="46"/>
      <c r="HY1294" s="46"/>
      <c r="HZ1294" s="46"/>
      <c r="IA1294" s="46"/>
      <c r="IB1294" s="46"/>
      <c r="IC1294" s="46"/>
      <c r="ID1294" s="46"/>
      <c r="IE1294" s="46"/>
      <c r="IF1294" s="46"/>
      <c r="IG1294" s="46"/>
      <c r="IH1294" s="46"/>
      <c r="II1294" s="46"/>
      <c r="IJ1294" s="46"/>
      <c r="IK1294" s="46"/>
      <c r="IL1294" s="46"/>
      <c r="IM1294" s="46"/>
      <c r="IN1294" s="46"/>
      <c r="IO1294" s="46"/>
      <c r="IP1294" s="46"/>
      <c r="IQ1294" s="46"/>
      <c r="IR1294" s="46"/>
      <c r="IS1294" s="46"/>
      <c r="IT1294" s="46"/>
      <c r="IU1294" s="46"/>
      <c r="IV1294" s="46"/>
      <c r="IW1294" s="46"/>
      <c r="IX1294" s="46"/>
      <c r="IY1294" s="46"/>
      <c r="IZ1294" s="46"/>
      <c r="JA1294" s="46"/>
      <c r="JB1294" s="46"/>
      <c r="JC1294" s="46"/>
      <c r="JD1294" s="46"/>
      <c r="JE1294" s="46"/>
    </row>
    <row r="1295" spans="1:265" s="7" customFormat="1" ht="15" customHeight="1" thickBot="1" x14ac:dyDescent="0.25">
      <c r="A1295" s="790"/>
      <c r="B1295" s="73" t="s">
        <v>258</v>
      </c>
      <c r="C1295" s="113"/>
      <c r="D1295" s="884" t="s">
        <v>259</v>
      </c>
      <c r="E1295" s="905"/>
      <c r="F1295" s="437"/>
      <c r="G1295" s="438"/>
      <c r="H1295" s="184" t="s">
        <v>23</v>
      </c>
      <c r="I1295" s="184" t="s">
        <v>99</v>
      </c>
      <c r="J1295" s="184"/>
      <c r="K1295" s="225" t="s">
        <v>1334</v>
      </c>
      <c r="L1295" s="225" t="s">
        <v>97</v>
      </c>
      <c r="M1295" s="397" t="s">
        <v>393</v>
      </c>
      <c r="N1295" s="397" t="s">
        <v>98</v>
      </c>
      <c r="O1295" s="225" t="s">
        <v>344</v>
      </c>
      <c r="P1295" s="2159">
        <f t="shared" si="113"/>
        <v>3</v>
      </c>
      <c r="Q1295" s="297">
        <v>3</v>
      </c>
      <c r="R1295" s="298"/>
      <c r="S1295" s="298"/>
      <c r="T1295" s="298"/>
      <c r="U1295" s="298"/>
      <c r="V1295" s="298"/>
      <c r="W1295" s="299"/>
      <c r="X1295" s="122"/>
      <c r="Y1295" s="122"/>
      <c r="Z1295" s="63"/>
      <c r="AA1295" s="46"/>
      <c r="AB1295" s="46"/>
      <c r="AC1295" s="46" t="str">
        <f t="shared" si="112"/>
        <v/>
      </c>
      <c r="AD1295" s="46"/>
      <c r="AE1295" s="46"/>
      <c r="AF1295" s="2111">
        <f t="shared" si="114"/>
        <v>3</v>
      </c>
      <c r="AG1295" s="2111">
        <f t="shared" si="115"/>
        <v>0</v>
      </c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  <c r="BP1295" s="46"/>
      <c r="BQ1295" s="46"/>
      <c r="BR1295" s="46"/>
      <c r="BS1295" s="46"/>
      <c r="BT1295" s="46"/>
      <c r="BU1295" s="46"/>
      <c r="BV1295" s="46"/>
      <c r="BW1295" s="46"/>
      <c r="BX1295" s="46"/>
      <c r="BY1295" s="46"/>
      <c r="BZ1295" s="46"/>
      <c r="CA1295" s="46"/>
      <c r="CB1295" s="46"/>
      <c r="CC1295" s="46"/>
      <c r="CD1295" s="46"/>
      <c r="CE1295" s="46"/>
      <c r="CF1295" s="46"/>
      <c r="CG1295" s="46"/>
      <c r="CH1295" s="46"/>
      <c r="CI1295" s="46"/>
      <c r="CJ1295" s="46"/>
      <c r="CK1295" s="46"/>
      <c r="CL1295" s="46"/>
      <c r="CM1295" s="46"/>
      <c r="CN1295" s="46"/>
      <c r="CO1295" s="46"/>
      <c r="CP1295" s="46"/>
      <c r="CQ1295" s="46"/>
      <c r="CR1295" s="46"/>
      <c r="CS1295" s="46"/>
      <c r="CT1295" s="46"/>
      <c r="CU1295" s="46"/>
      <c r="CV1295" s="46"/>
      <c r="CW1295" s="46"/>
      <c r="CX1295" s="46"/>
      <c r="CY1295" s="46"/>
      <c r="CZ1295" s="46"/>
      <c r="DA1295" s="46"/>
      <c r="DB1295" s="46"/>
      <c r="DC1295" s="46"/>
      <c r="DD1295" s="46"/>
      <c r="DE1295" s="46"/>
      <c r="DF1295" s="46"/>
      <c r="DG1295" s="46"/>
      <c r="DH1295" s="46"/>
      <c r="DI1295" s="46"/>
      <c r="DJ1295" s="46"/>
      <c r="DK1295" s="46"/>
      <c r="DL1295" s="46"/>
      <c r="DM1295" s="46"/>
      <c r="DN1295" s="46"/>
      <c r="DO1295" s="46"/>
      <c r="DP1295" s="46"/>
      <c r="DQ1295" s="46"/>
      <c r="DR1295" s="46"/>
      <c r="DS1295" s="46"/>
      <c r="DT1295" s="46"/>
      <c r="DU1295" s="46"/>
      <c r="DV1295" s="46"/>
      <c r="DW1295" s="46"/>
      <c r="DX1295" s="46"/>
      <c r="DY1295" s="46"/>
      <c r="DZ1295" s="46"/>
      <c r="EA1295" s="46"/>
      <c r="EB1295" s="46"/>
      <c r="EC1295" s="46"/>
      <c r="ED1295" s="46"/>
      <c r="EE1295" s="46"/>
      <c r="EF1295" s="46"/>
      <c r="EG1295" s="46"/>
      <c r="EH1295" s="46"/>
      <c r="EI1295" s="46"/>
      <c r="EJ1295" s="46"/>
      <c r="EK1295" s="46"/>
      <c r="EL1295" s="46"/>
      <c r="EM1295" s="46"/>
      <c r="EN1295" s="46"/>
      <c r="EO1295" s="46"/>
      <c r="EP1295" s="46"/>
      <c r="EQ1295" s="46"/>
      <c r="ER1295" s="46"/>
      <c r="ES1295" s="46"/>
      <c r="ET1295" s="46"/>
      <c r="EU1295" s="46"/>
      <c r="EV1295" s="46"/>
      <c r="EW1295" s="46"/>
      <c r="EX1295" s="46"/>
      <c r="EY1295" s="46"/>
      <c r="EZ1295" s="46"/>
      <c r="FA1295" s="46"/>
      <c r="FB1295" s="46"/>
      <c r="FC1295" s="46"/>
      <c r="FD1295" s="46"/>
      <c r="FE1295" s="46"/>
      <c r="FF1295" s="46"/>
      <c r="FG1295" s="46"/>
      <c r="FH1295" s="46"/>
      <c r="FI1295" s="46"/>
      <c r="FJ1295" s="46"/>
      <c r="FK1295" s="46"/>
      <c r="FL1295" s="46"/>
      <c r="FM1295" s="46"/>
      <c r="FN1295" s="46"/>
      <c r="FO1295" s="46"/>
      <c r="FP1295" s="46"/>
      <c r="FQ1295" s="46"/>
      <c r="FR1295" s="46"/>
      <c r="FS1295" s="46"/>
      <c r="FT1295" s="46"/>
      <c r="FU1295" s="46"/>
      <c r="FV1295" s="46"/>
      <c r="FW1295" s="46"/>
      <c r="FX1295" s="46"/>
      <c r="FY1295" s="46"/>
      <c r="FZ1295" s="46"/>
      <c r="GA1295" s="46"/>
      <c r="GB1295" s="46"/>
      <c r="GC1295" s="46"/>
      <c r="GD1295" s="46"/>
      <c r="GE1295" s="46"/>
      <c r="GF1295" s="46"/>
      <c r="GG1295" s="46"/>
      <c r="GH1295" s="46"/>
      <c r="GI1295" s="46"/>
      <c r="GJ1295" s="46"/>
      <c r="GK1295" s="46"/>
      <c r="GL1295" s="46"/>
      <c r="GM1295" s="46"/>
      <c r="GN1295" s="46"/>
      <c r="GO1295" s="46"/>
      <c r="GP1295" s="46"/>
      <c r="GQ1295" s="46"/>
      <c r="GR1295" s="46"/>
      <c r="GS1295" s="46"/>
      <c r="GT1295" s="46"/>
      <c r="GU1295" s="46"/>
      <c r="GV1295" s="46"/>
      <c r="GW1295" s="46"/>
      <c r="GX1295" s="46"/>
      <c r="GY1295" s="46"/>
      <c r="GZ1295" s="46"/>
      <c r="HA1295" s="46"/>
      <c r="HB1295" s="46"/>
      <c r="HC1295" s="46"/>
      <c r="HD1295" s="46"/>
      <c r="HE1295" s="46"/>
      <c r="HF1295" s="46"/>
      <c r="HG1295" s="46"/>
      <c r="HH1295" s="46"/>
      <c r="HI1295" s="46"/>
      <c r="HJ1295" s="46"/>
      <c r="HK1295" s="46"/>
      <c r="HL1295" s="46"/>
      <c r="HM1295" s="46"/>
      <c r="HN1295" s="46"/>
      <c r="HO1295" s="46"/>
      <c r="HP1295" s="46"/>
      <c r="HQ1295" s="46"/>
      <c r="HR1295" s="46"/>
      <c r="HS1295" s="46"/>
      <c r="HT1295" s="46"/>
      <c r="HU1295" s="46"/>
      <c r="HV1295" s="46"/>
      <c r="HW1295" s="46"/>
      <c r="HX1295" s="46"/>
      <c r="HY1295" s="46"/>
      <c r="HZ1295" s="46"/>
      <c r="IA1295" s="46"/>
      <c r="IB1295" s="46"/>
      <c r="IC1295" s="46"/>
      <c r="ID1295" s="46"/>
      <c r="IE1295" s="46"/>
      <c r="IF1295" s="46"/>
      <c r="IG1295" s="46"/>
      <c r="IH1295" s="46"/>
      <c r="II1295" s="46"/>
      <c r="IJ1295" s="46"/>
      <c r="IK1295" s="46"/>
      <c r="IL1295" s="46"/>
      <c r="IM1295" s="46"/>
      <c r="IN1295" s="46"/>
      <c r="IO1295" s="46"/>
      <c r="IP1295" s="46"/>
      <c r="IQ1295" s="46"/>
      <c r="IR1295" s="46"/>
      <c r="IS1295" s="46"/>
      <c r="IT1295" s="46"/>
      <c r="IU1295" s="46"/>
      <c r="IV1295" s="46"/>
      <c r="IW1295" s="46"/>
      <c r="IX1295" s="46"/>
      <c r="IY1295" s="46"/>
      <c r="IZ1295" s="46"/>
      <c r="JA1295" s="46"/>
      <c r="JB1295" s="46"/>
      <c r="JC1295" s="46"/>
      <c r="JD1295" s="46"/>
      <c r="JE1295" s="46"/>
    </row>
    <row r="1296" spans="1:265" s="7" customFormat="1" ht="15" customHeight="1" thickBot="1" x14ac:dyDescent="0.25">
      <c r="A1296" s="790"/>
      <c r="B1296" s="73" t="s">
        <v>258</v>
      </c>
      <c r="C1296" s="74"/>
      <c r="D1296" s="884" t="s">
        <v>259</v>
      </c>
      <c r="E1296" s="905"/>
      <c r="F1296" s="437"/>
      <c r="G1296" s="438"/>
      <c r="H1296" s="184" t="s">
        <v>23</v>
      </c>
      <c r="I1296" s="184" t="s">
        <v>104</v>
      </c>
      <c r="J1296" s="1756" t="s">
        <v>1424</v>
      </c>
      <c r="K1296" s="212" t="s">
        <v>1505</v>
      </c>
      <c r="L1296" s="225"/>
      <c r="M1296" s="397"/>
      <c r="N1296" s="397"/>
      <c r="O1296" s="225"/>
      <c r="P1296" s="2159">
        <f t="shared" si="113"/>
        <v>0</v>
      </c>
      <c r="Q1296" s="297"/>
      <c r="R1296" s="298"/>
      <c r="S1296" s="298">
        <v>4</v>
      </c>
      <c r="T1296" s="298"/>
      <c r="U1296" s="298"/>
      <c r="V1296" s="298"/>
      <c r="W1296" s="299"/>
      <c r="X1296" s="122"/>
      <c r="Y1296" s="122"/>
      <c r="Z1296" s="63"/>
      <c r="AA1296" s="46"/>
      <c r="AB1296" s="46"/>
      <c r="AC1296" s="46" t="str">
        <f t="shared" si="112"/>
        <v/>
      </c>
      <c r="AD1296" s="46"/>
      <c r="AE1296" s="46"/>
      <c r="AF1296" s="2111">
        <f t="shared" si="114"/>
        <v>0</v>
      </c>
      <c r="AG1296" s="2111">
        <f t="shared" si="115"/>
        <v>4</v>
      </c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  <c r="BP1296" s="46"/>
      <c r="BQ1296" s="46"/>
      <c r="BR1296" s="46"/>
      <c r="BS1296" s="46"/>
      <c r="BT1296" s="46"/>
      <c r="BU1296" s="46"/>
      <c r="BV1296" s="46"/>
      <c r="BW1296" s="46"/>
      <c r="BX1296" s="46"/>
      <c r="BY1296" s="46"/>
      <c r="BZ1296" s="46"/>
      <c r="CA1296" s="46"/>
      <c r="CB1296" s="46"/>
      <c r="CC1296" s="46"/>
      <c r="CD1296" s="46"/>
      <c r="CE1296" s="46"/>
      <c r="CF1296" s="46"/>
      <c r="CG1296" s="46"/>
      <c r="CH1296" s="46"/>
      <c r="CI1296" s="46"/>
      <c r="CJ1296" s="46"/>
      <c r="CK1296" s="46"/>
      <c r="CL1296" s="46"/>
      <c r="CM1296" s="46"/>
      <c r="CN1296" s="46"/>
      <c r="CO1296" s="46"/>
      <c r="CP1296" s="46"/>
      <c r="CQ1296" s="46"/>
      <c r="CR1296" s="46"/>
      <c r="CS1296" s="46"/>
      <c r="CT1296" s="46"/>
      <c r="CU1296" s="46"/>
      <c r="CV1296" s="46"/>
      <c r="CW1296" s="46"/>
      <c r="CX1296" s="46"/>
      <c r="CY1296" s="46"/>
      <c r="CZ1296" s="46"/>
      <c r="DA1296" s="46"/>
      <c r="DB1296" s="46"/>
      <c r="DC1296" s="46"/>
      <c r="DD1296" s="46"/>
      <c r="DE1296" s="46"/>
      <c r="DF1296" s="46"/>
      <c r="DG1296" s="46"/>
      <c r="DH1296" s="46"/>
      <c r="DI1296" s="46"/>
      <c r="DJ1296" s="46"/>
      <c r="DK1296" s="46"/>
      <c r="DL1296" s="46"/>
      <c r="DM1296" s="46"/>
      <c r="DN1296" s="46"/>
      <c r="DO1296" s="46"/>
      <c r="DP1296" s="46"/>
      <c r="DQ1296" s="46"/>
      <c r="DR1296" s="46"/>
      <c r="DS1296" s="46"/>
      <c r="DT1296" s="46"/>
      <c r="DU1296" s="46"/>
      <c r="DV1296" s="46"/>
      <c r="DW1296" s="46"/>
      <c r="DX1296" s="46"/>
      <c r="DY1296" s="46"/>
      <c r="DZ1296" s="46"/>
      <c r="EA1296" s="46"/>
      <c r="EB1296" s="46"/>
      <c r="EC1296" s="46"/>
      <c r="ED1296" s="46"/>
      <c r="EE1296" s="46"/>
      <c r="EF1296" s="46"/>
      <c r="EG1296" s="46"/>
      <c r="EH1296" s="46"/>
      <c r="EI1296" s="46"/>
      <c r="EJ1296" s="46"/>
      <c r="EK1296" s="46"/>
      <c r="EL1296" s="46"/>
      <c r="EM1296" s="46"/>
      <c r="EN1296" s="46"/>
      <c r="EO1296" s="46"/>
      <c r="EP1296" s="46"/>
      <c r="EQ1296" s="46"/>
      <c r="ER1296" s="46"/>
      <c r="ES1296" s="46"/>
      <c r="ET1296" s="46"/>
      <c r="EU1296" s="46"/>
      <c r="EV1296" s="46"/>
      <c r="EW1296" s="46"/>
      <c r="EX1296" s="46"/>
      <c r="EY1296" s="46"/>
      <c r="EZ1296" s="46"/>
      <c r="FA1296" s="46"/>
      <c r="FB1296" s="46"/>
      <c r="FC1296" s="46"/>
      <c r="FD1296" s="46"/>
      <c r="FE1296" s="46"/>
      <c r="FF1296" s="46"/>
      <c r="FG1296" s="46"/>
      <c r="FH1296" s="46"/>
      <c r="FI1296" s="46"/>
      <c r="FJ1296" s="46"/>
      <c r="FK1296" s="46"/>
      <c r="FL1296" s="46"/>
      <c r="FM1296" s="46"/>
      <c r="FN1296" s="46"/>
      <c r="FO1296" s="46"/>
      <c r="FP1296" s="46"/>
      <c r="FQ1296" s="46"/>
      <c r="FR1296" s="46"/>
      <c r="FS1296" s="46"/>
      <c r="FT1296" s="46"/>
      <c r="FU1296" s="46"/>
      <c r="FV1296" s="46"/>
      <c r="FW1296" s="46"/>
      <c r="FX1296" s="46"/>
      <c r="FY1296" s="46"/>
      <c r="FZ1296" s="46"/>
      <c r="GA1296" s="46"/>
      <c r="GB1296" s="46"/>
      <c r="GC1296" s="46"/>
      <c r="GD1296" s="46"/>
      <c r="GE1296" s="46"/>
      <c r="GF1296" s="46"/>
      <c r="GG1296" s="46"/>
      <c r="GH1296" s="46"/>
      <c r="GI1296" s="46"/>
      <c r="GJ1296" s="46"/>
      <c r="GK1296" s="46"/>
      <c r="GL1296" s="46"/>
      <c r="GM1296" s="46"/>
      <c r="GN1296" s="46"/>
      <c r="GO1296" s="46"/>
      <c r="GP1296" s="46"/>
      <c r="GQ1296" s="46"/>
      <c r="GR1296" s="46"/>
      <c r="GS1296" s="46"/>
      <c r="GT1296" s="46"/>
      <c r="GU1296" s="46"/>
      <c r="GV1296" s="46"/>
      <c r="GW1296" s="46"/>
      <c r="GX1296" s="46"/>
      <c r="GY1296" s="46"/>
      <c r="GZ1296" s="46"/>
      <c r="HA1296" s="46"/>
      <c r="HB1296" s="46"/>
      <c r="HC1296" s="46"/>
      <c r="HD1296" s="46"/>
      <c r="HE1296" s="46"/>
      <c r="HF1296" s="46"/>
      <c r="HG1296" s="46"/>
      <c r="HH1296" s="46"/>
      <c r="HI1296" s="46"/>
      <c r="HJ1296" s="46"/>
      <c r="HK1296" s="46"/>
      <c r="HL1296" s="46"/>
      <c r="HM1296" s="46"/>
      <c r="HN1296" s="46"/>
      <c r="HO1296" s="46"/>
      <c r="HP1296" s="46"/>
      <c r="HQ1296" s="46"/>
      <c r="HR1296" s="46"/>
      <c r="HS1296" s="46"/>
      <c r="HT1296" s="46"/>
      <c r="HU1296" s="46"/>
      <c r="HV1296" s="46"/>
      <c r="HW1296" s="46"/>
      <c r="HX1296" s="46"/>
      <c r="HY1296" s="46"/>
      <c r="HZ1296" s="46"/>
      <c r="IA1296" s="46"/>
      <c r="IB1296" s="46"/>
      <c r="IC1296" s="46"/>
      <c r="ID1296" s="46"/>
      <c r="IE1296" s="46"/>
      <c r="IF1296" s="46"/>
      <c r="IG1296" s="46"/>
      <c r="IH1296" s="46"/>
      <c r="II1296" s="46"/>
      <c r="IJ1296" s="46"/>
      <c r="IK1296" s="46"/>
      <c r="IL1296" s="46"/>
      <c r="IM1296" s="46"/>
      <c r="IN1296" s="46"/>
      <c r="IO1296" s="46"/>
      <c r="IP1296" s="46"/>
      <c r="IQ1296" s="46"/>
      <c r="IR1296" s="46"/>
      <c r="IS1296" s="46"/>
      <c r="IT1296" s="46"/>
      <c r="IU1296" s="46"/>
      <c r="IV1296" s="46"/>
      <c r="IW1296" s="46"/>
      <c r="IX1296" s="46"/>
      <c r="IY1296" s="46"/>
      <c r="IZ1296" s="46"/>
      <c r="JA1296" s="46"/>
      <c r="JB1296" s="46"/>
      <c r="JC1296" s="46"/>
      <c r="JD1296" s="46"/>
      <c r="JE1296" s="46"/>
    </row>
    <row r="1297" spans="1:265" s="7" customFormat="1" ht="15" customHeight="1" thickBot="1" x14ac:dyDescent="0.25">
      <c r="A1297" s="790"/>
      <c r="B1297" s="73" t="s">
        <v>258</v>
      </c>
      <c r="C1297" s="113"/>
      <c r="D1297" s="884" t="s">
        <v>259</v>
      </c>
      <c r="E1297" s="905"/>
      <c r="F1297" s="437"/>
      <c r="G1297" s="438"/>
      <c r="H1297" s="184" t="s">
        <v>23</v>
      </c>
      <c r="I1297" s="184" t="s">
        <v>104</v>
      </c>
      <c r="J1297" s="1756" t="s">
        <v>1424</v>
      </c>
      <c r="K1297" s="212" t="s">
        <v>1506</v>
      </c>
      <c r="L1297" s="225"/>
      <c r="M1297" s="397"/>
      <c r="N1297" s="397"/>
      <c r="O1297" s="225"/>
      <c r="P1297" s="2159">
        <f t="shared" si="113"/>
        <v>0</v>
      </c>
      <c r="Q1297" s="297"/>
      <c r="R1297" s="298"/>
      <c r="S1297" s="298">
        <v>2</v>
      </c>
      <c r="T1297" s="298"/>
      <c r="U1297" s="298"/>
      <c r="V1297" s="298"/>
      <c r="W1297" s="299"/>
      <c r="X1297" s="122"/>
      <c r="Y1297" s="122"/>
      <c r="Z1297" s="63"/>
      <c r="AA1297" s="46"/>
      <c r="AB1297" s="46"/>
      <c r="AC1297" s="46" t="str">
        <f t="shared" si="112"/>
        <v/>
      </c>
      <c r="AD1297" s="46"/>
      <c r="AE1297" s="46"/>
      <c r="AF1297" s="2111">
        <f t="shared" si="114"/>
        <v>0</v>
      </c>
      <c r="AG1297" s="2111">
        <f t="shared" si="115"/>
        <v>2</v>
      </c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  <c r="BP1297" s="46"/>
      <c r="BQ1297" s="46"/>
      <c r="BR1297" s="46"/>
      <c r="BS1297" s="46"/>
      <c r="BT1297" s="46"/>
      <c r="BU1297" s="46"/>
      <c r="BV1297" s="46"/>
      <c r="BW1297" s="46"/>
      <c r="BX1297" s="46"/>
      <c r="BY1297" s="46"/>
      <c r="BZ1297" s="46"/>
      <c r="CA1297" s="46"/>
      <c r="CB1297" s="46"/>
      <c r="CC1297" s="46"/>
      <c r="CD1297" s="46"/>
      <c r="CE1297" s="46"/>
      <c r="CF1297" s="46"/>
      <c r="CG1297" s="46"/>
      <c r="CH1297" s="46"/>
      <c r="CI1297" s="46"/>
      <c r="CJ1297" s="46"/>
      <c r="CK1297" s="46"/>
      <c r="CL1297" s="46"/>
      <c r="CM1297" s="46"/>
      <c r="CN1297" s="46"/>
      <c r="CO1297" s="46"/>
      <c r="CP1297" s="46"/>
      <c r="CQ1297" s="46"/>
      <c r="CR1297" s="46"/>
      <c r="CS1297" s="46"/>
      <c r="CT1297" s="46"/>
      <c r="CU1297" s="46"/>
      <c r="CV1297" s="46"/>
      <c r="CW1297" s="46"/>
      <c r="CX1297" s="46"/>
      <c r="CY1297" s="46"/>
      <c r="CZ1297" s="46"/>
      <c r="DA1297" s="46"/>
      <c r="DB1297" s="46"/>
      <c r="DC1297" s="46"/>
      <c r="DD1297" s="46"/>
      <c r="DE1297" s="46"/>
      <c r="DF1297" s="46"/>
      <c r="DG1297" s="46"/>
      <c r="DH1297" s="46"/>
      <c r="DI1297" s="46"/>
      <c r="DJ1297" s="46"/>
      <c r="DK1297" s="46"/>
      <c r="DL1297" s="46"/>
      <c r="DM1297" s="46"/>
      <c r="DN1297" s="46"/>
      <c r="DO1297" s="46"/>
      <c r="DP1297" s="46"/>
      <c r="DQ1297" s="46"/>
      <c r="DR1297" s="46"/>
      <c r="DS1297" s="46"/>
      <c r="DT1297" s="46"/>
      <c r="DU1297" s="46"/>
      <c r="DV1297" s="46"/>
      <c r="DW1297" s="46"/>
      <c r="DX1297" s="46"/>
      <c r="DY1297" s="46"/>
      <c r="DZ1297" s="46"/>
      <c r="EA1297" s="46"/>
      <c r="EB1297" s="46"/>
      <c r="EC1297" s="46"/>
      <c r="ED1297" s="46"/>
      <c r="EE1297" s="46"/>
      <c r="EF1297" s="46"/>
      <c r="EG1297" s="46"/>
      <c r="EH1297" s="46"/>
      <c r="EI1297" s="46"/>
      <c r="EJ1297" s="46"/>
      <c r="EK1297" s="46"/>
      <c r="EL1297" s="46"/>
      <c r="EM1297" s="46"/>
      <c r="EN1297" s="46"/>
      <c r="EO1297" s="46"/>
      <c r="EP1297" s="46"/>
      <c r="EQ1297" s="46"/>
      <c r="ER1297" s="46"/>
      <c r="ES1297" s="46"/>
      <c r="ET1297" s="46"/>
      <c r="EU1297" s="46"/>
      <c r="EV1297" s="46"/>
      <c r="EW1297" s="46"/>
      <c r="EX1297" s="46"/>
      <c r="EY1297" s="46"/>
      <c r="EZ1297" s="46"/>
      <c r="FA1297" s="46"/>
      <c r="FB1297" s="46"/>
      <c r="FC1297" s="46"/>
      <c r="FD1297" s="46"/>
      <c r="FE1297" s="46"/>
      <c r="FF1297" s="46"/>
      <c r="FG1297" s="46"/>
      <c r="FH1297" s="46"/>
      <c r="FI1297" s="46"/>
      <c r="FJ1297" s="46"/>
      <c r="FK1297" s="46"/>
      <c r="FL1297" s="46"/>
      <c r="FM1297" s="46"/>
      <c r="FN1297" s="46"/>
      <c r="FO1297" s="46"/>
      <c r="FP1297" s="46"/>
      <c r="FQ1297" s="46"/>
      <c r="FR1297" s="46"/>
      <c r="FS1297" s="46"/>
      <c r="FT1297" s="46"/>
      <c r="FU1297" s="46"/>
      <c r="FV1297" s="46"/>
      <c r="FW1297" s="46"/>
      <c r="FX1297" s="46"/>
      <c r="FY1297" s="46"/>
      <c r="FZ1297" s="46"/>
      <c r="GA1297" s="46"/>
      <c r="GB1297" s="46"/>
      <c r="GC1297" s="46"/>
      <c r="GD1297" s="46"/>
      <c r="GE1297" s="46"/>
      <c r="GF1297" s="46"/>
      <c r="GG1297" s="46"/>
      <c r="GH1297" s="46"/>
      <c r="GI1297" s="46"/>
      <c r="GJ1297" s="46"/>
      <c r="GK1297" s="46"/>
      <c r="GL1297" s="46"/>
      <c r="GM1297" s="46"/>
      <c r="GN1297" s="46"/>
      <c r="GO1297" s="46"/>
      <c r="GP1297" s="46"/>
      <c r="GQ1297" s="46"/>
      <c r="GR1297" s="46"/>
      <c r="GS1297" s="46"/>
      <c r="GT1297" s="46"/>
      <c r="GU1297" s="46"/>
      <c r="GV1297" s="46"/>
      <c r="GW1297" s="46"/>
      <c r="GX1297" s="46"/>
      <c r="GY1297" s="46"/>
      <c r="GZ1297" s="46"/>
      <c r="HA1297" s="46"/>
      <c r="HB1297" s="46"/>
      <c r="HC1297" s="46"/>
      <c r="HD1297" s="46"/>
      <c r="HE1297" s="46"/>
      <c r="HF1297" s="46"/>
      <c r="HG1297" s="46"/>
      <c r="HH1297" s="46"/>
      <c r="HI1297" s="46"/>
      <c r="HJ1297" s="46"/>
      <c r="HK1297" s="46"/>
      <c r="HL1297" s="46"/>
      <c r="HM1297" s="46"/>
      <c r="HN1297" s="46"/>
      <c r="HO1297" s="46"/>
      <c r="HP1297" s="46"/>
      <c r="HQ1297" s="46"/>
      <c r="HR1297" s="46"/>
      <c r="HS1297" s="46"/>
      <c r="HT1297" s="46"/>
      <c r="HU1297" s="46"/>
      <c r="HV1297" s="46"/>
      <c r="HW1297" s="46"/>
      <c r="HX1297" s="46"/>
      <c r="HY1297" s="46"/>
      <c r="HZ1297" s="46"/>
      <c r="IA1297" s="46"/>
      <c r="IB1297" s="46"/>
      <c r="IC1297" s="46"/>
      <c r="ID1297" s="46"/>
      <c r="IE1297" s="46"/>
      <c r="IF1297" s="46"/>
      <c r="IG1297" s="46"/>
      <c r="IH1297" s="46"/>
      <c r="II1297" s="46"/>
      <c r="IJ1297" s="46"/>
      <c r="IK1297" s="46"/>
      <c r="IL1297" s="46"/>
      <c r="IM1297" s="46"/>
      <c r="IN1297" s="46"/>
      <c r="IO1297" s="46"/>
      <c r="IP1297" s="46"/>
      <c r="IQ1297" s="46"/>
      <c r="IR1297" s="46"/>
      <c r="IS1297" s="46"/>
      <c r="IT1297" s="46"/>
      <c r="IU1297" s="46"/>
      <c r="IV1297" s="46"/>
      <c r="IW1297" s="46"/>
      <c r="IX1297" s="46"/>
      <c r="IY1297" s="46"/>
      <c r="IZ1297" s="46"/>
      <c r="JA1297" s="46"/>
      <c r="JB1297" s="46"/>
      <c r="JC1297" s="46"/>
      <c r="JD1297" s="46"/>
      <c r="JE1297" s="46"/>
    </row>
    <row r="1298" spans="1:265" s="7" customFormat="1" ht="15" customHeight="1" thickBot="1" x14ac:dyDescent="0.25">
      <c r="A1298" s="790"/>
      <c r="B1298" s="73" t="s">
        <v>258</v>
      </c>
      <c r="C1298" s="113"/>
      <c r="D1298" s="884" t="s">
        <v>259</v>
      </c>
      <c r="E1298" s="905"/>
      <c r="F1298" s="437"/>
      <c r="G1298" s="438"/>
      <c r="H1298" s="184" t="s">
        <v>23</v>
      </c>
      <c r="I1298" s="184" t="s">
        <v>104</v>
      </c>
      <c r="J1298" s="1723" t="s">
        <v>1424</v>
      </c>
      <c r="K1298" s="225" t="s">
        <v>1823</v>
      </c>
      <c r="L1298" s="225"/>
      <c r="M1298" s="397"/>
      <c r="N1298" s="397"/>
      <c r="O1298" s="225"/>
      <c r="P1298" s="2159">
        <f t="shared" si="113"/>
        <v>0</v>
      </c>
      <c r="Q1298" s="297"/>
      <c r="R1298" s="298"/>
      <c r="S1298" s="298">
        <v>5</v>
      </c>
      <c r="T1298" s="298"/>
      <c r="U1298" s="298"/>
      <c r="V1298" s="298"/>
      <c r="W1298" s="299"/>
      <c r="X1298" s="122"/>
      <c r="Y1298" s="122"/>
      <c r="Z1298" s="63"/>
      <c r="AA1298" s="46"/>
      <c r="AB1298" s="46"/>
      <c r="AC1298" s="46" t="str">
        <f t="shared" si="112"/>
        <v/>
      </c>
      <c r="AD1298" s="46"/>
      <c r="AE1298" s="46"/>
      <c r="AF1298" s="2111">
        <f t="shared" si="114"/>
        <v>0</v>
      </c>
      <c r="AG1298" s="2111">
        <f t="shared" si="115"/>
        <v>5</v>
      </c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  <c r="BP1298" s="46"/>
      <c r="BQ1298" s="46"/>
      <c r="BR1298" s="46"/>
      <c r="BS1298" s="46"/>
      <c r="BT1298" s="46"/>
      <c r="BU1298" s="46"/>
      <c r="BV1298" s="46"/>
      <c r="BW1298" s="46"/>
      <c r="BX1298" s="46"/>
      <c r="BY1298" s="46"/>
      <c r="BZ1298" s="46"/>
      <c r="CA1298" s="46"/>
      <c r="CB1298" s="46"/>
      <c r="CC1298" s="46"/>
      <c r="CD1298" s="46"/>
      <c r="CE1298" s="46"/>
      <c r="CF1298" s="46"/>
      <c r="CG1298" s="46"/>
      <c r="CH1298" s="46"/>
      <c r="CI1298" s="46"/>
      <c r="CJ1298" s="46"/>
      <c r="CK1298" s="46"/>
      <c r="CL1298" s="46"/>
      <c r="CM1298" s="46"/>
      <c r="CN1298" s="46"/>
      <c r="CO1298" s="46"/>
      <c r="CP1298" s="46"/>
      <c r="CQ1298" s="46"/>
      <c r="CR1298" s="46"/>
      <c r="CS1298" s="46"/>
      <c r="CT1298" s="46"/>
      <c r="CU1298" s="46"/>
      <c r="CV1298" s="46"/>
      <c r="CW1298" s="46"/>
      <c r="CX1298" s="46"/>
      <c r="CY1298" s="46"/>
      <c r="CZ1298" s="46"/>
      <c r="DA1298" s="46"/>
      <c r="DB1298" s="46"/>
      <c r="DC1298" s="46"/>
      <c r="DD1298" s="46"/>
      <c r="DE1298" s="46"/>
      <c r="DF1298" s="46"/>
      <c r="DG1298" s="46"/>
      <c r="DH1298" s="46"/>
      <c r="DI1298" s="46"/>
      <c r="DJ1298" s="46"/>
      <c r="DK1298" s="46"/>
      <c r="DL1298" s="46"/>
      <c r="DM1298" s="46"/>
      <c r="DN1298" s="46"/>
      <c r="DO1298" s="46"/>
      <c r="DP1298" s="46"/>
      <c r="DQ1298" s="46"/>
      <c r="DR1298" s="46"/>
      <c r="DS1298" s="46"/>
      <c r="DT1298" s="46"/>
      <c r="DU1298" s="46"/>
      <c r="DV1298" s="46"/>
      <c r="DW1298" s="46"/>
      <c r="DX1298" s="46"/>
      <c r="DY1298" s="46"/>
      <c r="DZ1298" s="46"/>
      <c r="EA1298" s="46"/>
      <c r="EB1298" s="46"/>
      <c r="EC1298" s="46"/>
      <c r="ED1298" s="46"/>
      <c r="EE1298" s="46"/>
      <c r="EF1298" s="46"/>
      <c r="EG1298" s="46"/>
      <c r="EH1298" s="46"/>
      <c r="EI1298" s="46"/>
      <c r="EJ1298" s="46"/>
      <c r="EK1298" s="46"/>
      <c r="EL1298" s="46"/>
      <c r="EM1298" s="46"/>
      <c r="EN1298" s="46"/>
      <c r="EO1298" s="46"/>
      <c r="EP1298" s="46"/>
      <c r="EQ1298" s="46"/>
      <c r="ER1298" s="46"/>
      <c r="ES1298" s="46"/>
      <c r="ET1298" s="46"/>
      <c r="EU1298" s="46"/>
      <c r="EV1298" s="46"/>
      <c r="EW1298" s="46"/>
      <c r="EX1298" s="46"/>
      <c r="EY1298" s="46"/>
      <c r="EZ1298" s="46"/>
      <c r="FA1298" s="46"/>
      <c r="FB1298" s="46"/>
      <c r="FC1298" s="46"/>
      <c r="FD1298" s="46"/>
      <c r="FE1298" s="46"/>
      <c r="FF1298" s="46"/>
      <c r="FG1298" s="46"/>
      <c r="FH1298" s="46"/>
      <c r="FI1298" s="46"/>
      <c r="FJ1298" s="46"/>
      <c r="FK1298" s="46"/>
      <c r="FL1298" s="46"/>
      <c r="FM1298" s="46"/>
      <c r="FN1298" s="46"/>
      <c r="FO1298" s="46"/>
      <c r="FP1298" s="46"/>
      <c r="FQ1298" s="46"/>
      <c r="FR1298" s="46"/>
      <c r="FS1298" s="46"/>
      <c r="FT1298" s="46"/>
      <c r="FU1298" s="46"/>
      <c r="FV1298" s="46"/>
      <c r="FW1298" s="46"/>
      <c r="FX1298" s="46"/>
      <c r="FY1298" s="46"/>
      <c r="FZ1298" s="46"/>
      <c r="GA1298" s="46"/>
      <c r="GB1298" s="46"/>
      <c r="GC1298" s="46"/>
      <c r="GD1298" s="46"/>
      <c r="GE1298" s="46"/>
      <c r="GF1298" s="46"/>
      <c r="GG1298" s="46"/>
      <c r="GH1298" s="46"/>
      <c r="GI1298" s="46"/>
      <c r="GJ1298" s="46"/>
      <c r="GK1298" s="46"/>
      <c r="GL1298" s="46"/>
      <c r="GM1298" s="46"/>
      <c r="GN1298" s="46"/>
      <c r="GO1298" s="46"/>
      <c r="GP1298" s="46"/>
      <c r="GQ1298" s="46"/>
      <c r="GR1298" s="46"/>
      <c r="GS1298" s="46"/>
      <c r="GT1298" s="46"/>
      <c r="GU1298" s="46"/>
      <c r="GV1298" s="46"/>
      <c r="GW1298" s="46"/>
      <c r="GX1298" s="46"/>
      <c r="GY1298" s="46"/>
      <c r="GZ1298" s="46"/>
      <c r="HA1298" s="46"/>
      <c r="HB1298" s="46"/>
      <c r="HC1298" s="46"/>
      <c r="HD1298" s="46"/>
      <c r="HE1298" s="46"/>
      <c r="HF1298" s="46"/>
      <c r="HG1298" s="46"/>
      <c r="HH1298" s="46"/>
      <c r="HI1298" s="46"/>
      <c r="HJ1298" s="46"/>
      <c r="HK1298" s="46"/>
      <c r="HL1298" s="46"/>
      <c r="HM1298" s="46"/>
      <c r="HN1298" s="46"/>
      <c r="HO1298" s="46"/>
      <c r="HP1298" s="46"/>
      <c r="HQ1298" s="46"/>
      <c r="HR1298" s="46"/>
      <c r="HS1298" s="46"/>
      <c r="HT1298" s="46"/>
      <c r="HU1298" s="46"/>
      <c r="HV1298" s="46"/>
      <c r="HW1298" s="46"/>
      <c r="HX1298" s="46"/>
      <c r="HY1298" s="46"/>
      <c r="HZ1298" s="46"/>
      <c r="IA1298" s="46"/>
      <c r="IB1298" s="46"/>
      <c r="IC1298" s="46"/>
      <c r="ID1298" s="46"/>
      <c r="IE1298" s="46"/>
      <c r="IF1298" s="46"/>
      <c r="IG1298" s="46"/>
      <c r="IH1298" s="46"/>
      <c r="II1298" s="46"/>
      <c r="IJ1298" s="46"/>
      <c r="IK1298" s="46"/>
      <c r="IL1298" s="46"/>
      <c r="IM1298" s="46"/>
      <c r="IN1298" s="46"/>
      <c r="IO1298" s="46"/>
      <c r="IP1298" s="46"/>
      <c r="IQ1298" s="46"/>
      <c r="IR1298" s="46"/>
      <c r="IS1298" s="46"/>
      <c r="IT1298" s="46"/>
      <c r="IU1298" s="46"/>
      <c r="IV1298" s="46"/>
      <c r="IW1298" s="46"/>
      <c r="IX1298" s="46"/>
      <c r="IY1298" s="46"/>
      <c r="IZ1298" s="46"/>
      <c r="JA1298" s="46"/>
      <c r="JB1298" s="46"/>
      <c r="JC1298" s="46"/>
      <c r="JD1298" s="46"/>
      <c r="JE1298" s="46"/>
    </row>
    <row r="1299" spans="1:265" s="7" customFormat="1" ht="15" customHeight="1" thickBot="1" x14ac:dyDescent="0.25">
      <c r="A1299" s="790"/>
      <c r="B1299" s="73" t="s">
        <v>258</v>
      </c>
      <c r="C1299" s="113"/>
      <c r="D1299" s="884" t="s">
        <v>259</v>
      </c>
      <c r="E1299" s="905"/>
      <c r="F1299" s="437"/>
      <c r="G1299" s="438"/>
      <c r="H1299" s="184" t="s">
        <v>23</v>
      </c>
      <c r="I1299" s="184" t="s">
        <v>104</v>
      </c>
      <c r="J1299" s="1790" t="s">
        <v>95</v>
      </c>
      <c r="K1299" s="225" t="s">
        <v>2143</v>
      </c>
      <c r="L1299" s="225"/>
      <c r="M1299" s="397"/>
      <c r="N1299" s="397"/>
      <c r="O1299" s="225"/>
      <c r="P1299" s="2159">
        <f t="shared" si="113"/>
        <v>0</v>
      </c>
      <c r="Q1299" s="297"/>
      <c r="R1299" s="298"/>
      <c r="S1299" s="298"/>
      <c r="T1299" s="298"/>
      <c r="U1299" s="298">
        <v>6</v>
      </c>
      <c r="V1299" s="298"/>
      <c r="W1299" s="299"/>
      <c r="X1299" s="122"/>
      <c r="Y1299" s="122"/>
      <c r="Z1299" s="63"/>
      <c r="AA1299" s="46"/>
      <c r="AB1299" s="46"/>
      <c r="AC1299" s="46" t="str">
        <f t="shared" si="112"/>
        <v/>
      </c>
      <c r="AD1299" s="46"/>
      <c r="AE1299" s="46"/>
      <c r="AF1299" s="2111">
        <f t="shared" si="114"/>
        <v>0</v>
      </c>
      <c r="AG1299" s="2111">
        <f t="shared" si="115"/>
        <v>0</v>
      </c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  <c r="BP1299" s="46"/>
      <c r="BQ1299" s="46"/>
      <c r="BR1299" s="46"/>
      <c r="BS1299" s="46"/>
      <c r="BT1299" s="46"/>
      <c r="BU1299" s="46"/>
      <c r="BV1299" s="46"/>
      <c r="BW1299" s="46"/>
      <c r="BX1299" s="46"/>
      <c r="BY1299" s="46"/>
      <c r="BZ1299" s="46"/>
      <c r="CA1299" s="46"/>
      <c r="CB1299" s="46"/>
      <c r="CC1299" s="46"/>
      <c r="CD1299" s="46"/>
      <c r="CE1299" s="46"/>
      <c r="CF1299" s="46"/>
      <c r="CG1299" s="46"/>
      <c r="CH1299" s="46"/>
      <c r="CI1299" s="46"/>
      <c r="CJ1299" s="46"/>
      <c r="CK1299" s="46"/>
      <c r="CL1299" s="46"/>
      <c r="CM1299" s="46"/>
      <c r="CN1299" s="46"/>
      <c r="CO1299" s="46"/>
      <c r="CP1299" s="46"/>
      <c r="CQ1299" s="46"/>
      <c r="CR1299" s="46"/>
      <c r="CS1299" s="46"/>
      <c r="CT1299" s="46"/>
      <c r="CU1299" s="46"/>
      <c r="CV1299" s="46"/>
      <c r="CW1299" s="46"/>
      <c r="CX1299" s="46"/>
      <c r="CY1299" s="46"/>
      <c r="CZ1299" s="46"/>
      <c r="DA1299" s="46"/>
      <c r="DB1299" s="46"/>
      <c r="DC1299" s="46"/>
      <c r="DD1299" s="46"/>
      <c r="DE1299" s="46"/>
      <c r="DF1299" s="46"/>
      <c r="DG1299" s="46"/>
      <c r="DH1299" s="46"/>
      <c r="DI1299" s="46"/>
      <c r="DJ1299" s="46"/>
      <c r="DK1299" s="46"/>
      <c r="DL1299" s="46"/>
      <c r="DM1299" s="46"/>
      <c r="DN1299" s="46"/>
      <c r="DO1299" s="46"/>
      <c r="DP1299" s="46"/>
      <c r="DQ1299" s="46"/>
      <c r="DR1299" s="46"/>
      <c r="DS1299" s="46"/>
      <c r="DT1299" s="46"/>
      <c r="DU1299" s="46"/>
      <c r="DV1299" s="46"/>
      <c r="DW1299" s="46"/>
      <c r="DX1299" s="46"/>
      <c r="DY1299" s="46"/>
      <c r="DZ1299" s="46"/>
      <c r="EA1299" s="46"/>
      <c r="EB1299" s="46"/>
      <c r="EC1299" s="46"/>
      <c r="ED1299" s="46"/>
      <c r="EE1299" s="46"/>
      <c r="EF1299" s="46"/>
      <c r="EG1299" s="46"/>
      <c r="EH1299" s="46"/>
      <c r="EI1299" s="46"/>
      <c r="EJ1299" s="46"/>
      <c r="EK1299" s="46"/>
      <c r="EL1299" s="46"/>
      <c r="EM1299" s="46"/>
      <c r="EN1299" s="46"/>
      <c r="EO1299" s="46"/>
      <c r="EP1299" s="46"/>
      <c r="EQ1299" s="46"/>
      <c r="ER1299" s="46"/>
      <c r="ES1299" s="46"/>
      <c r="ET1299" s="46"/>
      <c r="EU1299" s="46"/>
      <c r="EV1299" s="46"/>
      <c r="EW1299" s="46"/>
      <c r="EX1299" s="46"/>
      <c r="EY1299" s="46"/>
      <c r="EZ1299" s="46"/>
      <c r="FA1299" s="46"/>
      <c r="FB1299" s="46"/>
      <c r="FC1299" s="46"/>
      <c r="FD1299" s="46"/>
      <c r="FE1299" s="46"/>
      <c r="FF1299" s="46"/>
      <c r="FG1299" s="46"/>
      <c r="FH1299" s="46"/>
      <c r="FI1299" s="46"/>
      <c r="FJ1299" s="46"/>
      <c r="FK1299" s="46"/>
      <c r="FL1299" s="46"/>
      <c r="FM1299" s="46"/>
      <c r="FN1299" s="46"/>
      <c r="FO1299" s="46"/>
      <c r="FP1299" s="46"/>
      <c r="FQ1299" s="46"/>
      <c r="FR1299" s="46"/>
      <c r="FS1299" s="46"/>
      <c r="FT1299" s="46"/>
      <c r="FU1299" s="46"/>
      <c r="FV1299" s="46"/>
      <c r="FW1299" s="46"/>
      <c r="FX1299" s="46"/>
      <c r="FY1299" s="46"/>
      <c r="FZ1299" s="46"/>
      <c r="GA1299" s="46"/>
      <c r="GB1299" s="46"/>
      <c r="GC1299" s="46"/>
      <c r="GD1299" s="46"/>
      <c r="GE1299" s="46"/>
      <c r="GF1299" s="46"/>
      <c r="GG1299" s="46"/>
      <c r="GH1299" s="46"/>
      <c r="GI1299" s="46"/>
      <c r="GJ1299" s="46"/>
      <c r="GK1299" s="46"/>
      <c r="GL1299" s="46"/>
      <c r="GM1299" s="46"/>
      <c r="GN1299" s="46"/>
      <c r="GO1299" s="46"/>
      <c r="GP1299" s="46"/>
      <c r="GQ1299" s="46"/>
      <c r="GR1299" s="46"/>
      <c r="GS1299" s="46"/>
      <c r="GT1299" s="46"/>
      <c r="GU1299" s="46"/>
      <c r="GV1299" s="46"/>
      <c r="GW1299" s="46"/>
      <c r="GX1299" s="46"/>
      <c r="GY1299" s="46"/>
      <c r="GZ1299" s="46"/>
      <c r="HA1299" s="46"/>
      <c r="HB1299" s="46"/>
      <c r="HC1299" s="46"/>
      <c r="HD1299" s="46"/>
      <c r="HE1299" s="46"/>
      <c r="HF1299" s="46"/>
      <c r="HG1299" s="46"/>
      <c r="HH1299" s="46"/>
      <c r="HI1299" s="46"/>
      <c r="HJ1299" s="46"/>
      <c r="HK1299" s="46"/>
      <c r="HL1299" s="46"/>
      <c r="HM1299" s="46"/>
      <c r="HN1299" s="46"/>
      <c r="HO1299" s="46"/>
      <c r="HP1299" s="46"/>
      <c r="HQ1299" s="46"/>
      <c r="HR1299" s="46"/>
      <c r="HS1299" s="46"/>
      <c r="HT1299" s="46"/>
      <c r="HU1299" s="46"/>
      <c r="HV1299" s="46"/>
      <c r="HW1299" s="46"/>
      <c r="HX1299" s="46"/>
      <c r="HY1299" s="46"/>
      <c r="HZ1299" s="46"/>
      <c r="IA1299" s="46"/>
      <c r="IB1299" s="46"/>
      <c r="IC1299" s="46"/>
      <c r="ID1299" s="46"/>
      <c r="IE1299" s="46"/>
      <c r="IF1299" s="46"/>
      <c r="IG1299" s="46"/>
      <c r="IH1299" s="46"/>
      <c r="II1299" s="46"/>
      <c r="IJ1299" s="46"/>
      <c r="IK1299" s="46"/>
      <c r="IL1299" s="46"/>
      <c r="IM1299" s="46"/>
      <c r="IN1299" s="46"/>
      <c r="IO1299" s="46"/>
      <c r="IP1299" s="46"/>
      <c r="IQ1299" s="46"/>
      <c r="IR1299" s="46"/>
      <c r="IS1299" s="46"/>
      <c r="IT1299" s="46"/>
      <c r="IU1299" s="46"/>
      <c r="IV1299" s="46"/>
      <c r="IW1299" s="46"/>
      <c r="IX1299" s="46"/>
      <c r="IY1299" s="46"/>
      <c r="IZ1299" s="46"/>
      <c r="JA1299" s="46"/>
      <c r="JB1299" s="46"/>
      <c r="JC1299" s="46"/>
      <c r="JD1299" s="46"/>
      <c r="JE1299" s="46"/>
    </row>
    <row r="1300" spans="1:265" s="7" customFormat="1" ht="15" customHeight="1" thickBot="1" x14ac:dyDescent="0.25">
      <c r="A1300" s="275"/>
      <c r="B1300" s="92" t="s">
        <v>258</v>
      </c>
      <c r="C1300" s="115"/>
      <c r="D1300" s="886" t="s">
        <v>259</v>
      </c>
      <c r="E1300" s="906"/>
      <c r="F1300" s="439"/>
      <c r="G1300" s="440"/>
      <c r="H1300" s="203" t="s">
        <v>23</v>
      </c>
      <c r="I1300" s="203" t="s">
        <v>104</v>
      </c>
      <c r="J1300" s="1767" t="s">
        <v>1424</v>
      </c>
      <c r="K1300" s="226" t="s">
        <v>1508</v>
      </c>
      <c r="L1300" s="226"/>
      <c r="M1300" s="524"/>
      <c r="N1300" s="524"/>
      <c r="O1300" s="226"/>
      <c r="P1300" s="2159">
        <f t="shared" si="113"/>
        <v>0</v>
      </c>
      <c r="Q1300" s="300"/>
      <c r="R1300" s="301"/>
      <c r="S1300" s="301"/>
      <c r="T1300" s="301"/>
      <c r="U1300" s="301"/>
      <c r="V1300" s="301"/>
      <c r="W1300" s="302">
        <v>4</v>
      </c>
      <c r="X1300" s="124">
        <f>SUM(Q1291:W1300)</f>
        <v>40</v>
      </c>
      <c r="Y1300" s="124">
        <f>X1300</f>
        <v>40</v>
      </c>
      <c r="Z1300" s="63"/>
      <c r="AA1300" s="46"/>
      <c r="AB1300" s="46"/>
      <c r="AC1300" s="46" t="str">
        <f t="shared" si="112"/>
        <v/>
      </c>
      <c r="AD1300" s="46"/>
      <c r="AE1300" s="46"/>
      <c r="AF1300" s="2111">
        <f t="shared" si="114"/>
        <v>0</v>
      </c>
      <c r="AG1300" s="2111">
        <f t="shared" si="115"/>
        <v>4</v>
      </c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  <c r="BP1300" s="46"/>
      <c r="BQ1300" s="46"/>
      <c r="BR1300" s="46"/>
      <c r="BS1300" s="46"/>
      <c r="BT1300" s="46"/>
      <c r="BU1300" s="46"/>
      <c r="BV1300" s="46"/>
      <c r="BW1300" s="46"/>
      <c r="BX1300" s="46"/>
      <c r="BY1300" s="46"/>
      <c r="BZ1300" s="46"/>
      <c r="CA1300" s="46"/>
      <c r="CB1300" s="46"/>
      <c r="CC1300" s="46"/>
      <c r="CD1300" s="46"/>
      <c r="CE1300" s="46"/>
      <c r="CF1300" s="46"/>
      <c r="CG1300" s="46"/>
      <c r="CH1300" s="46"/>
      <c r="CI1300" s="46"/>
      <c r="CJ1300" s="46"/>
      <c r="CK1300" s="46"/>
      <c r="CL1300" s="46"/>
      <c r="CM1300" s="46"/>
      <c r="CN1300" s="46"/>
      <c r="CO1300" s="46"/>
      <c r="CP1300" s="46"/>
      <c r="CQ1300" s="46"/>
      <c r="CR1300" s="46"/>
      <c r="CS1300" s="46"/>
      <c r="CT1300" s="46"/>
      <c r="CU1300" s="46"/>
      <c r="CV1300" s="46"/>
      <c r="CW1300" s="46"/>
      <c r="CX1300" s="46"/>
      <c r="CY1300" s="46"/>
      <c r="CZ1300" s="46"/>
      <c r="DA1300" s="46"/>
      <c r="DB1300" s="46"/>
      <c r="DC1300" s="46"/>
      <c r="DD1300" s="46"/>
      <c r="DE1300" s="46"/>
      <c r="DF1300" s="46"/>
      <c r="DG1300" s="46"/>
      <c r="DH1300" s="46"/>
      <c r="DI1300" s="46"/>
      <c r="DJ1300" s="46"/>
      <c r="DK1300" s="46"/>
      <c r="DL1300" s="46"/>
      <c r="DM1300" s="46"/>
      <c r="DN1300" s="46"/>
      <c r="DO1300" s="46"/>
      <c r="DP1300" s="46"/>
      <c r="DQ1300" s="46"/>
      <c r="DR1300" s="46"/>
      <c r="DS1300" s="46"/>
      <c r="DT1300" s="46"/>
      <c r="DU1300" s="46"/>
      <c r="DV1300" s="46"/>
      <c r="DW1300" s="46"/>
      <c r="DX1300" s="46"/>
      <c r="DY1300" s="46"/>
      <c r="DZ1300" s="46"/>
      <c r="EA1300" s="46"/>
      <c r="EB1300" s="46"/>
      <c r="EC1300" s="46"/>
      <c r="ED1300" s="46"/>
      <c r="EE1300" s="46"/>
      <c r="EF1300" s="46"/>
      <c r="EG1300" s="46"/>
      <c r="EH1300" s="46"/>
      <c r="EI1300" s="46"/>
      <c r="EJ1300" s="46"/>
      <c r="EK1300" s="46"/>
      <c r="EL1300" s="46"/>
      <c r="EM1300" s="46"/>
      <c r="EN1300" s="46"/>
      <c r="EO1300" s="46"/>
      <c r="EP1300" s="46"/>
      <c r="EQ1300" s="46"/>
      <c r="ER1300" s="46"/>
      <c r="ES1300" s="46"/>
      <c r="ET1300" s="46"/>
      <c r="EU1300" s="46"/>
      <c r="EV1300" s="46"/>
      <c r="EW1300" s="46"/>
      <c r="EX1300" s="46"/>
      <c r="EY1300" s="46"/>
      <c r="EZ1300" s="46"/>
      <c r="FA1300" s="46"/>
      <c r="FB1300" s="46"/>
      <c r="FC1300" s="46"/>
      <c r="FD1300" s="46"/>
      <c r="FE1300" s="46"/>
      <c r="FF1300" s="46"/>
      <c r="FG1300" s="46"/>
      <c r="FH1300" s="46"/>
      <c r="FI1300" s="46"/>
      <c r="FJ1300" s="46"/>
      <c r="FK1300" s="46"/>
      <c r="FL1300" s="46"/>
      <c r="FM1300" s="46"/>
      <c r="FN1300" s="46"/>
      <c r="FO1300" s="46"/>
      <c r="FP1300" s="46"/>
      <c r="FQ1300" s="46"/>
      <c r="FR1300" s="46"/>
      <c r="FS1300" s="46"/>
      <c r="FT1300" s="46"/>
      <c r="FU1300" s="46"/>
      <c r="FV1300" s="46"/>
      <c r="FW1300" s="46"/>
      <c r="FX1300" s="46"/>
      <c r="FY1300" s="46"/>
      <c r="FZ1300" s="46"/>
      <c r="GA1300" s="46"/>
      <c r="GB1300" s="46"/>
      <c r="GC1300" s="46"/>
      <c r="GD1300" s="46"/>
      <c r="GE1300" s="46"/>
      <c r="GF1300" s="46"/>
      <c r="GG1300" s="46"/>
      <c r="GH1300" s="46"/>
      <c r="GI1300" s="46"/>
      <c r="GJ1300" s="46"/>
      <c r="GK1300" s="46"/>
      <c r="GL1300" s="46"/>
      <c r="GM1300" s="46"/>
      <c r="GN1300" s="46"/>
      <c r="GO1300" s="46"/>
      <c r="GP1300" s="46"/>
      <c r="GQ1300" s="46"/>
      <c r="GR1300" s="46"/>
      <c r="GS1300" s="46"/>
      <c r="GT1300" s="46"/>
      <c r="GU1300" s="46"/>
      <c r="GV1300" s="46"/>
      <c r="GW1300" s="46"/>
      <c r="GX1300" s="46"/>
      <c r="GY1300" s="46"/>
      <c r="GZ1300" s="46"/>
      <c r="HA1300" s="46"/>
      <c r="HB1300" s="46"/>
      <c r="HC1300" s="46"/>
      <c r="HD1300" s="46"/>
      <c r="HE1300" s="46"/>
      <c r="HF1300" s="46"/>
      <c r="HG1300" s="46"/>
      <c r="HH1300" s="46"/>
      <c r="HI1300" s="46"/>
      <c r="HJ1300" s="46"/>
      <c r="HK1300" s="46"/>
      <c r="HL1300" s="46"/>
      <c r="HM1300" s="46"/>
      <c r="HN1300" s="46"/>
      <c r="HO1300" s="46"/>
      <c r="HP1300" s="46"/>
      <c r="HQ1300" s="46"/>
      <c r="HR1300" s="46"/>
      <c r="HS1300" s="46"/>
      <c r="HT1300" s="46"/>
      <c r="HU1300" s="46"/>
      <c r="HV1300" s="46"/>
      <c r="HW1300" s="46"/>
      <c r="HX1300" s="46"/>
      <c r="HY1300" s="46"/>
      <c r="HZ1300" s="46"/>
      <c r="IA1300" s="46"/>
      <c r="IB1300" s="46"/>
      <c r="IC1300" s="46"/>
      <c r="ID1300" s="46"/>
      <c r="IE1300" s="46"/>
      <c r="IF1300" s="46"/>
      <c r="IG1300" s="46"/>
      <c r="IH1300" s="46"/>
      <c r="II1300" s="46"/>
      <c r="IJ1300" s="46"/>
      <c r="IK1300" s="46"/>
      <c r="IL1300" s="46"/>
      <c r="IM1300" s="46"/>
      <c r="IN1300" s="46"/>
      <c r="IO1300" s="46"/>
      <c r="IP1300" s="46"/>
      <c r="IQ1300" s="46"/>
      <c r="IR1300" s="46"/>
      <c r="IS1300" s="46"/>
      <c r="IT1300" s="46"/>
      <c r="IU1300" s="46"/>
      <c r="IV1300" s="46"/>
      <c r="IW1300" s="46"/>
      <c r="IX1300" s="46"/>
      <c r="IY1300" s="46"/>
      <c r="IZ1300" s="46"/>
      <c r="JA1300" s="46"/>
      <c r="JB1300" s="46"/>
      <c r="JC1300" s="46"/>
      <c r="JD1300" s="46"/>
      <c r="JE1300" s="46"/>
    </row>
    <row r="1301" spans="1:265" s="7" customFormat="1" ht="15" customHeight="1" thickBot="1" x14ac:dyDescent="0.25">
      <c r="A1301" s="98">
        <f>+A1291+1</f>
        <v>140</v>
      </c>
      <c r="B1301" s="632" t="s">
        <v>385</v>
      </c>
      <c r="C1301" s="118" t="s">
        <v>35</v>
      </c>
      <c r="D1301" s="868" t="s">
        <v>647</v>
      </c>
      <c r="E1301" s="842" t="s">
        <v>86</v>
      </c>
      <c r="F1301" s="459" t="s">
        <v>648</v>
      </c>
      <c r="G1301" s="460" t="s">
        <v>649</v>
      </c>
      <c r="H1301" s="199" t="s">
        <v>351</v>
      </c>
      <c r="I1301" s="199" t="s">
        <v>394</v>
      </c>
      <c r="J1301" s="199"/>
      <c r="K1301" s="218" t="s">
        <v>1215</v>
      </c>
      <c r="L1301" s="218" t="s">
        <v>401</v>
      </c>
      <c r="M1301" s="510">
        <v>4</v>
      </c>
      <c r="N1301" s="510" t="s">
        <v>24</v>
      </c>
      <c r="O1301" s="218" t="s">
        <v>839</v>
      </c>
      <c r="P1301" s="2159">
        <f t="shared" si="113"/>
        <v>5</v>
      </c>
      <c r="Q1301" s="322">
        <v>3</v>
      </c>
      <c r="R1301" s="323">
        <v>2</v>
      </c>
      <c r="S1301" s="323"/>
      <c r="T1301" s="323"/>
      <c r="U1301" s="323"/>
      <c r="V1301" s="323"/>
      <c r="W1301" s="324"/>
      <c r="X1301" s="117"/>
      <c r="Y1301" s="117"/>
      <c r="Z1301" s="63" t="str">
        <f>C1301</f>
        <v>TC</v>
      </c>
      <c r="AA1301" s="46" t="s">
        <v>874</v>
      </c>
      <c r="AB1301" s="46" t="s">
        <v>881</v>
      </c>
      <c r="AC1301" s="46">
        <f t="shared" si="112"/>
        <v>12</v>
      </c>
      <c r="AD1301" s="46"/>
      <c r="AE1301" s="46"/>
      <c r="AF1301" s="2111">
        <f t="shared" si="114"/>
        <v>5</v>
      </c>
      <c r="AG1301" s="2111">
        <f t="shared" si="115"/>
        <v>0</v>
      </c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  <c r="BP1301" s="46"/>
      <c r="BQ1301" s="46"/>
      <c r="BR1301" s="46"/>
      <c r="BS1301" s="46"/>
      <c r="BT1301" s="46"/>
      <c r="BU1301" s="46"/>
      <c r="BV1301" s="46"/>
      <c r="BW1301" s="46"/>
      <c r="BX1301" s="46"/>
      <c r="BY1301" s="46"/>
      <c r="BZ1301" s="46"/>
      <c r="CA1301" s="46"/>
      <c r="CB1301" s="46"/>
      <c r="CC1301" s="46"/>
      <c r="CD1301" s="46"/>
      <c r="CE1301" s="46"/>
      <c r="CF1301" s="46"/>
      <c r="CG1301" s="46"/>
      <c r="CH1301" s="46"/>
      <c r="CI1301" s="46"/>
      <c r="CJ1301" s="46"/>
      <c r="CK1301" s="46"/>
      <c r="CL1301" s="46"/>
      <c r="CM1301" s="46"/>
      <c r="CN1301" s="46"/>
      <c r="CO1301" s="46"/>
      <c r="CP1301" s="46"/>
      <c r="CQ1301" s="46"/>
      <c r="CR1301" s="46"/>
      <c r="CS1301" s="46"/>
      <c r="CT1301" s="46"/>
      <c r="CU1301" s="46"/>
      <c r="CV1301" s="46"/>
      <c r="CW1301" s="46"/>
      <c r="CX1301" s="46"/>
      <c r="CY1301" s="46"/>
      <c r="CZ1301" s="46"/>
      <c r="DA1301" s="46"/>
      <c r="DB1301" s="46"/>
      <c r="DC1301" s="46"/>
      <c r="DD1301" s="46"/>
      <c r="DE1301" s="46"/>
      <c r="DF1301" s="46"/>
      <c r="DG1301" s="46"/>
      <c r="DH1301" s="46"/>
      <c r="DI1301" s="46"/>
      <c r="DJ1301" s="46"/>
      <c r="DK1301" s="46"/>
      <c r="DL1301" s="46"/>
      <c r="DM1301" s="46"/>
      <c r="DN1301" s="46"/>
      <c r="DO1301" s="46"/>
      <c r="DP1301" s="46"/>
      <c r="DQ1301" s="46"/>
      <c r="DR1301" s="46"/>
      <c r="DS1301" s="46"/>
      <c r="DT1301" s="46"/>
      <c r="DU1301" s="46"/>
      <c r="DV1301" s="46"/>
      <c r="DW1301" s="46"/>
      <c r="DX1301" s="46"/>
      <c r="DY1301" s="46"/>
      <c r="DZ1301" s="46"/>
      <c r="EA1301" s="46"/>
      <c r="EB1301" s="46"/>
      <c r="EC1301" s="46"/>
      <c r="ED1301" s="46"/>
      <c r="EE1301" s="46"/>
      <c r="EF1301" s="46"/>
      <c r="EG1301" s="46"/>
      <c r="EH1301" s="46"/>
      <c r="EI1301" s="46"/>
      <c r="EJ1301" s="46"/>
      <c r="EK1301" s="46"/>
      <c r="EL1301" s="46"/>
      <c r="EM1301" s="46"/>
      <c r="EN1301" s="46"/>
      <c r="EO1301" s="46"/>
      <c r="EP1301" s="46"/>
      <c r="EQ1301" s="46"/>
      <c r="ER1301" s="46"/>
      <c r="ES1301" s="46"/>
      <c r="ET1301" s="46"/>
      <c r="EU1301" s="46"/>
      <c r="EV1301" s="46"/>
      <c r="EW1301" s="46"/>
      <c r="EX1301" s="46"/>
      <c r="EY1301" s="46"/>
      <c r="EZ1301" s="46"/>
      <c r="FA1301" s="46"/>
      <c r="FB1301" s="46"/>
      <c r="FC1301" s="46"/>
      <c r="FD1301" s="46"/>
      <c r="FE1301" s="46"/>
      <c r="FF1301" s="46"/>
      <c r="FG1301" s="46"/>
      <c r="FH1301" s="46"/>
      <c r="FI1301" s="46"/>
      <c r="FJ1301" s="46"/>
      <c r="FK1301" s="46"/>
      <c r="FL1301" s="46"/>
      <c r="FM1301" s="46"/>
      <c r="FN1301" s="46"/>
      <c r="FO1301" s="46"/>
      <c r="FP1301" s="46"/>
      <c r="FQ1301" s="46"/>
      <c r="FR1301" s="46"/>
      <c r="FS1301" s="46"/>
      <c r="FT1301" s="46"/>
      <c r="FU1301" s="46"/>
      <c r="FV1301" s="46"/>
      <c r="FW1301" s="46"/>
      <c r="FX1301" s="46"/>
      <c r="FY1301" s="46"/>
      <c r="FZ1301" s="46"/>
      <c r="GA1301" s="46"/>
      <c r="GB1301" s="46"/>
      <c r="GC1301" s="46"/>
      <c r="GD1301" s="46"/>
      <c r="GE1301" s="46"/>
      <c r="GF1301" s="46"/>
      <c r="GG1301" s="46"/>
      <c r="GH1301" s="46"/>
      <c r="GI1301" s="46"/>
      <c r="GJ1301" s="46"/>
      <c r="GK1301" s="46"/>
      <c r="GL1301" s="46"/>
      <c r="GM1301" s="46"/>
      <c r="GN1301" s="46"/>
      <c r="GO1301" s="46"/>
      <c r="GP1301" s="46"/>
      <c r="GQ1301" s="46"/>
      <c r="GR1301" s="46"/>
      <c r="GS1301" s="46"/>
      <c r="GT1301" s="46"/>
      <c r="GU1301" s="46"/>
      <c r="GV1301" s="46"/>
      <c r="GW1301" s="46"/>
      <c r="GX1301" s="46"/>
      <c r="GY1301" s="46"/>
      <c r="GZ1301" s="46"/>
      <c r="HA1301" s="46"/>
      <c r="HB1301" s="46"/>
      <c r="HC1301" s="46"/>
      <c r="HD1301" s="46"/>
      <c r="HE1301" s="46"/>
      <c r="HF1301" s="46"/>
      <c r="HG1301" s="46"/>
      <c r="HH1301" s="46"/>
      <c r="HI1301" s="46"/>
      <c r="HJ1301" s="46"/>
      <c r="HK1301" s="46"/>
      <c r="HL1301" s="46"/>
      <c r="HM1301" s="46"/>
      <c r="HN1301" s="46"/>
      <c r="HO1301" s="46"/>
      <c r="HP1301" s="46"/>
      <c r="HQ1301" s="46"/>
      <c r="HR1301" s="46"/>
      <c r="HS1301" s="46"/>
      <c r="HT1301" s="46"/>
      <c r="HU1301" s="46"/>
      <c r="HV1301" s="46"/>
      <c r="HW1301" s="46"/>
      <c r="HX1301" s="46"/>
      <c r="HY1301" s="46"/>
      <c r="HZ1301" s="46"/>
      <c r="IA1301" s="46"/>
      <c r="IB1301" s="46"/>
      <c r="IC1301" s="46"/>
      <c r="ID1301" s="46"/>
      <c r="IE1301" s="46"/>
      <c r="IF1301" s="46"/>
      <c r="IG1301" s="46"/>
      <c r="IH1301" s="46"/>
      <c r="II1301" s="46"/>
      <c r="IJ1301" s="46"/>
      <c r="IK1301" s="46"/>
      <c r="IL1301" s="46"/>
      <c r="IM1301" s="46"/>
      <c r="IN1301" s="46"/>
      <c r="IO1301" s="46"/>
      <c r="IP1301" s="46"/>
      <c r="IQ1301" s="46"/>
      <c r="IR1301" s="46"/>
      <c r="IS1301" s="46"/>
      <c r="IT1301" s="46"/>
      <c r="IU1301" s="46"/>
      <c r="IV1301" s="46"/>
      <c r="IW1301" s="46"/>
      <c r="IX1301" s="46"/>
      <c r="IY1301" s="46"/>
      <c r="IZ1301" s="46"/>
      <c r="JA1301" s="46"/>
      <c r="JB1301" s="46"/>
      <c r="JC1301" s="46"/>
      <c r="JD1301" s="46"/>
      <c r="JE1301" s="46"/>
    </row>
    <row r="1302" spans="1:265" s="7" customFormat="1" ht="15" customHeight="1" thickBot="1" x14ac:dyDescent="0.25">
      <c r="A1302" s="98"/>
      <c r="B1302" s="73" t="s">
        <v>385</v>
      </c>
      <c r="C1302" s="118"/>
      <c r="D1302" s="870" t="s">
        <v>647</v>
      </c>
      <c r="E1302" s="879"/>
      <c r="F1302" s="461"/>
      <c r="G1302" s="462"/>
      <c r="H1302" s="181" t="s">
        <v>351</v>
      </c>
      <c r="I1302" s="181" t="s">
        <v>394</v>
      </c>
      <c r="J1302" s="181"/>
      <c r="K1302" s="219" t="s">
        <v>1213</v>
      </c>
      <c r="L1302" s="219" t="s">
        <v>401</v>
      </c>
      <c r="M1302" s="511" t="s">
        <v>1155</v>
      </c>
      <c r="N1302" s="511" t="s">
        <v>24</v>
      </c>
      <c r="O1302" s="219" t="s">
        <v>839</v>
      </c>
      <c r="P1302" s="2159">
        <f t="shared" si="113"/>
        <v>5</v>
      </c>
      <c r="Q1302" s="325">
        <v>3</v>
      </c>
      <c r="R1302" s="326">
        <v>2</v>
      </c>
      <c r="S1302" s="326"/>
      <c r="T1302" s="326"/>
      <c r="U1302" s="326"/>
      <c r="V1302" s="326"/>
      <c r="W1302" s="327"/>
      <c r="X1302" s="119"/>
      <c r="Y1302" s="119"/>
      <c r="Z1302" s="63"/>
      <c r="AA1302" s="46"/>
      <c r="AB1302" s="46"/>
      <c r="AC1302" s="46" t="str">
        <f t="shared" si="112"/>
        <v/>
      </c>
      <c r="AD1302" s="46"/>
      <c r="AE1302" s="46"/>
      <c r="AF1302" s="2111">
        <f t="shared" si="114"/>
        <v>5</v>
      </c>
      <c r="AG1302" s="2111">
        <f t="shared" si="115"/>
        <v>0</v>
      </c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  <c r="BP1302" s="46"/>
      <c r="BQ1302" s="46"/>
      <c r="BR1302" s="46"/>
      <c r="BS1302" s="46"/>
      <c r="BT1302" s="46"/>
      <c r="BU1302" s="46"/>
      <c r="BV1302" s="46"/>
      <c r="BW1302" s="46"/>
      <c r="BX1302" s="46"/>
      <c r="BY1302" s="46"/>
      <c r="BZ1302" s="46"/>
      <c r="CA1302" s="46"/>
      <c r="CB1302" s="46"/>
      <c r="CC1302" s="46"/>
      <c r="CD1302" s="46"/>
      <c r="CE1302" s="46"/>
      <c r="CF1302" s="46"/>
      <c r="CG1302" s="46"/>
      <c r="CH1302" s="46"/>
      <c r="CI1302" s="46"/>
      <c r="CJ1302" s="46"/>
      <c r="CK1302" s="46"/>
      <c r="CL1302" s="46"/>
      <c r="CM1302" s="46"/>
      <c r="CN1302" s="46"/>
      <c r="CO1302" s="46"/>
      <c r="CP1302" s="46"/>
      <c r="CQ1302" s="46"/>
      <c r="CR1302" s="46"/>
      <c r="CS1302" s="46"/>
      <c r="CT1302" s="46"/>
      <c r="CU1302" s="46"/>
      <c r="CV1302" s="46"/>
      <c r="CW1302" s="46"/>
      <c r="CX1302" s="46"/>
      <c r="CY1302" s="46"/>
      <c r="CZ1302" s="46"/>
      <c r="DA1302" s="46"/>
      <c r="DB1302" s="46"/>
      <c r="DC1302" s="46"/>
      <c r="DD1302" s="46"/>
      <c r="DE1302" s="46"/>
      <c r="DF1302" s="46"/>
      <c r="DG1302" s="46"/>
      <c r="DH1302" s="46"/>
      <c r="DI1302" s="46"/>
      <c r="DJ1302" s="46"/>
      <c r="DK1302" s="46"/>
      <c r="DL1302" s="46"/>
      <c r="DM1302" s="46"/>
      <c r="DN1302" s="46"/>
      <c r="DO1302" s="46"/>
      <c r="DP1302" s="46"/>
      <c r="DQ1302" s="46"/>
      <c r="DR1302" s="46"/>
      <c r="DS1302" s="46"/>
      <c r="DT1302" s="46"/>
      <c r="DU1302" s="46"/>
      <c r="DV1302" s="46"/>
      <c r="DW1302" s="46"/>
      <c r="DX1302" s="46"/>
      <c r="DY1302" s="46"/>
      <c r="DZ1302" s="46"/>
      <c r="EA1302" s="46"/>
      <c r="EB1302" s="46"/>
      <c r="EC1302" s="46"/>
      <c r="ED1302" s="46"/>
      <c r="EE1302" s="46"/>
      <c r="EF1302" s="46"/>
      <c r="EG1302" s="46"/>
      <c r="EH1302" s="46"/>
      <c r="EI1302" s="46"/>
      <c r="EJ1302" s="46"/>
      <c r="EK1302" s="46"/>
      <c r="EL1302" s="46"/>
      <c r="EM1302" s="46"/>
      <c r="EN1302" s="46"/>
      <c r="EO1302" s="46"/>
      <c r="EP1302" s="46"/>
      <c r="EQ1302" s="46"/>
      <c r="ER1302" s="46"/>
      <c r="ES1302" s="46"/>
      <c r="ET1302" s="46"/>
      <c r="EU1302" s="46"/>
      <c r="EV1302" s="46"/>
      <c r="EW1302" s="46"/>
      <c r="EX1302" s="46"/>
      <c r="EY1302" s="46"/>
      <c r="EZ1302" s="46"/>
      <c r="FA1302" s="46"/>
      <c r="FB1302" s="46"/>
      <c r="FC1302" s="46"/>
      <c r="FD1302" s="46"/>
      <c r="FE1302" s="46"/>
      <c r="FF1302" s="46"/>
      <c r="FG1302" s="46"/>
      <c r="FH1302" s="46"/>
      <c r="FI1302" s="46"/>
      <c r="FJ1302" s="46"/>
      <c r="FK1302" s="46"/>
      <c r="FL1302" s="46"/>
      <c r="FM1302" s="46"/>
      <c r="FN1302" s="46"/>
      <c r="FO1302" s="46"/>
      <c r="FP1302" s="46"/>
      <c r="FQ1302" s="46"/>
      <c r="FR1302" s="46"/>
      <c r="FS1302" s="46"/>
      <c r="FT1302" s="46"/>
      <c r="FU1302" s="46"/>
      <c r="FV1302" s="46"/>
      <c r="FW1302" s="46"/>
      <c r="FX1302" s="46"/>
      <c r="FY1302" s="46"/>
      <c r="FZ1302" s="46"/>
      <c r="GA1302" s="46"/>
      <c r="GB1302" s="46"/>
      <c r="GC1302" s="46"/>
      <c r="GD1302" s="46"/>
      <c r="GE1302" s="46"/>
      <c r="GF1302" s="46"/>
      <c r="GG1302" s="46"/>
      <c r="GH1302" s="46"/>
      <c r="GI1302" s="46"/>
      <c r="GJ1302" s="46"/>
      <c r="GK1302" s="46"/>
      <c r="GL1302" s="46"/>
      <c r="GM1302" s="46"/>
      <c r="GN1302" s="46"/>
      <c r="GO1302" s="46"/>
      <c r="GP1302" s="46"/>
      <c r="GQ1302" s="46"/>
      <c r="GR1302" s="46"/>
      <c r="GS1302" s="46"/>
      <c r="GT1302" s="46"/>
      <c r="GU1302" s="46"/>
      <c r="GV1302" s="46"/>
      <c r="GW1302" s="46"/>
      <c r="GX1302" s="46"/>
      <c r="GY1302" s="46"/>
      <c r="GZ1302" s="46"/>
      <c r="HA1302" s="46"/>
      <c r="HB1302" s="46"/>
      <c r="HC1302" s="46"/>
      <c r="HD1302" s="46"/>
      <c r="HE1302" s="46"/>
      <c r="HF1302" s="46"/>
      <c r="HG1302" s="46"/>
      <c r="HH1302" s="46"/>
      <c r="HI1302" s="46"/>
      <c r="HJ1302" s="46"/>
      <c r="HK1302" s="46"/>
      <c r="HL1302" s="46"/>
      <c r="HM1302" s="46"/>
      <c r="HN1302" s="46"/>
      <c r="HO1302" s="46"/>
      <c r="HP1302" s="46"/>
      <c r="HQ1302" s="46"/>
      <c r="HR1302" s="46"/>
      <c r="HS1302" s="46"/>
      <c r="HT1302" s="46"/>
      <c r="HU1302" s="46"/>
      <c r="HV1302" s="46"/>
      <c r="HW1302" s="46"/>
      <c r="HX1302" s="46"/>
      <c r="HY1302" s="46"/>
      <c r="HZ1302" s="46"/>
      <c r="IA1302" s="46"/>
      <c r="IB1302" s="46"/>
      <c r="IC1302" s="46"/>
      <c r="ID1302" s="46"/>
      <c r="IE1302" s="46"/>
      <c r="IF1302" s="46"/>
      <c r="IG1302" s="46"/>
      <c r="IH1302" s="46"/>
      <c r="II1302" s="46"/>
      <c r="IJ1302" s="46"/>
      <c r="IK1302" s="46"/>
      <c r="IL1302" s="46"/>
      <c r="IM1302" s="46"/>
      <c r="IN1302" s="46"/>
      <c r="IO1302" s="46"/>
      <c r="IP1302" s="46"/>
      <c r="IQ1302" s="46"/>
      <c r="IR1302" s="46"/>
      <c r="IS1302" s="46"/>
      <c r="IT1302" s="46"/>
      <c r="IU1302" s="46"/>
      <c r="IV1302" s="46"/>
      <c r="IW1302" s="46"/>
      <c r="IX1302" s="46"/>
      <c r="IY1302" s="46"/>
      <c r="IZ1302" s="46"/>
      <c r="JA1302" s="46"/>
      <c r="JB1302" s="46"/>
      <c r="JC1302" s="46"/>
      <c r="JD1302" s="46"/>
      <c r="JE1302" s="46"/>
    </row>
    <row r="1303" spans="1:265" s="7" customFormat="1" ht="15" customHeight="1" thickBot="1" x14ac:dyDescent="0.25">
      <c r="A1303" s="98"/>
      <c r="B1303" s="73" t="s">
        <v>385</v>
      </c>
      <c r="C1303" s="118"/>
      <c r="D1303" s="870" t="s">
        <v>647</v>
      </c>
      <c r="E1303" s="879"/>
      <c r="F1303" s="461"/>
      <c r="G1303" s="462"/>
      <c r="H1303" s="181" t="s">
        <v>351</v>
      </c>
      <c r="I1303" s="181" t="s">
        <v>394</v>
      </c>
      <c r="J1303" s="181"/>
      <c r="K1303" s="639" t="s">
        <v>1464</v>
      </c>
      <c r="L1303" s="219" t="s">
        <v>401</v>
      </c>
      <c r="M1303" s="511" t="s">
        <v>1134</v>
      </c>
      <c r="N1303" s="511" t="s">
        <v>24</v>
      </c>
      <c r="O1303" s="219" t="s">
        <v>348</v>
      </c>
      <c r="P1303" s="2159">
        <f t="shared" si="113"/>
        <v>5</v>
      </c>
      <c r="Q1303" s="325">
        <v>3</v>
      </c>
      <c r="R1303" s="326">
        <v>2</v>
      </c>
      <c r="S1303" s="326"/>
      <c r="T1303" s="326"/>
      <c r="U1303" s="326"/>
      <c r="V1303" s="326"/>
      <c r="W1303" s="327"/>
      <c r="X1303" s="119"/>
      <c r="Y1303" s="119"/>
      <c r="Z1303" s="63"/>
      <c r="AA1303" s="46"/>
      <c r="AB1303" s="46"/>
      <c r="AC1303" s="46" t="str">
        <f t="shared" si="112"/>
        <v/>
      </c>
      <c r="AD1303" s="46"/>
      <c r="AE1303" s="46"/>
      <c r="AF1303" s="2111">
        <f t="shared" si="114"/>
        <v>5</v>
      </c>
      <c r="AG1303" s="2111">
        <f t="shared" si="115"/>
        <v>0</v>
      </c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  <c r="BP1303" s="46"/>
      <c r="BQ1303" s="46"/>
      <c r="BR1303" s="46"/>
      <c r="BS1303" s="46"/>
      <c r="BT1303" s="46"/>
      <c r="BU1303" s="46"/>
      <c r="BV1303" s="46"/>
      <c r="BW1303" s="46"/>
      <c r="BX1303" s="46"/>
      <c r="BY1303" s="46"/>
      <c r="BZ1303" s="46"/>
      <c r="CA1303" s="46"/>
      <c r="CB1303" s="46"/>
      <c r="CC1303" s="46"/>
      <c r="CD1303" s="46"/>
      <c r="CE1303" s="46"/>
      <c r="CF1303" s="46"/>
      <c r="CG1303" s="46"/>
      <c r="CH1303" s="46"/>
      <c r="CI1303" s="46"/>
      <c r="CJ1303" s="46"/>
      <c r="CK1303" s="46"/>
      <c r="CL1303" s="46"/>
      <c r="CM1303" s="46"/>
      <c r="CN1303" s="46"/>
      <c r="CO1303" s="46"/>
      <c r="CP1303" s="46"/>
      <c r="CQ1303" s="46"/>
      <c r="CR1303" s="46"/>
      <c r="CS1303" s="46"/>
      <c r="CT1303" s="46"/>
      <c r="CU1303" s="46"/>
      <c r="CV1303" s="46"/>
      <c r="CW1303" s="46"/>
      <c r="CX1303" s="46"/>
      <c r="CY1303" s="46"/>
      <c r="CZ1303" s="46"/>
      <c r="DA1303" s="46"/>
      <c r="DB1303" s="46"/>
      <c r="DC1303" s="46"/>
      <c r="DD1303" s="46"/>
      <c r="DE1303" s="46"/>
      <c r="DF1303" s="46"/>
      <c r="DG1303" s="46"/>
      <c r="DH1303" s="46"/>
      <c r="DI1303" s="46"/>
      <c r="DJ1303" s="46"/>
      <c r="DK1303" s="46"/>
      <c r="DL1303" s="46"/>
      <c r="DM1303" s="46"/>
      <c r="DN1303" s="46"/>
      <c r="DO1303" s="46"/>
      <c r="DP1303" s="46"/>
      <c r="DQ1303" s="46"/>
      <c r="DR1303" s="46"/>
      <c r="DS1303" s="46"/>
      <c r="DT1303" s="46"/>
      <c r="DU1303" s="46"/>
      <c r="DV1303" s="46"/>
      <c r="DW1303" s="46"/>
      <c r="DX1303" s="46"/>
      <c r="DY1303" s="46"/>
      <c r="DZ1303" s="46"/>
      <c r="EA1303" s="46"/>
      <c r="EB1303" s="46"/>
      <c r="EC1303" s="46"/>
      <c r="ED1303" s="46"/>
      <c r="EE1303" s="46"/>
      <c r="EF1303" s="46"/>
      <c r="EG1303" s="46"/>
      <c r="EH1303" s="46"/>
      <c r="EI1303" s="46"/>
      <c r="EJ1303" s="46"/>
      <c r="EK1303" s="46"/>
      <c r="EL1303" s="46"/>
      <c r="EM1303" s="46"/>
      <c r="EN1303" s="46"/>
      <c r="EO1303" s="46"/>
      <c r="EP1303" s="46"/>
      <c r="EQ1303" s="46"/>
      <c r="ER1303" s="46"/>
      <c r="ES1303" s="46"/>
      <c r="ET1303" s="46"/>
      <c r="EU1303" s="46"/>
      <c r="EV1303" s="46"/>
      <c r="EW1303" s="46"/>
      <c r="EX1303" s="46"/>
      <c r="EY1303" s="46"/>
      <c r="EZ1303" s="46"/>
      <c r="FA1303" s="46"/>
      <c r="FB1303" s="46"/>
      <c r="FC1303" s="46"/>
      <c r="FD1303" s="46"/>
      <c r="FE1303" s="46"/>
      <c r="FF1303" s="46"/>
      <c r="FG1303" s="46"/>
      <c r="FH1303" s="46"/>
      <c r="FI1303" s="46"/>
      <c r="FJ1303" s="46"/>
      <c r="FK1303" s="46"/>
      <c r="FL1303" s="46"/>
      <c r="FM1303" s="46"/>
      <c r="FN1303" s="46"/>
      <c r="FO1303" s="46"/>
      <c r="FP1303" s="46"/>
      <c r="FQ1303" s="46"/>
      <c r="FR1303" s="46"/>
      <c r="FS1303" s="46"/>
      <c r="FT1303" s="46"/>
      <c r="FU1303" s="46"/>
      <c r="FV1303" s="46"/>
      <c r="FW1303" s="46"/>
      <c r="FX1303" s="46"/>
      <c r="FY1303" s="46"/>
      <c r="FZ1303" s="46"/>
      <c r="GA1303" s="46"/>
      <c r="GB1303" s="46"/>
      <c r="GC1303" s="46"/>
      <c r="GD1303" s="46"/>
      <c r="GE1303" s="46"/>
      <c r="GF1303" s="46"/>
      <c r="GG1303" s="46"/>
      <c r="GH1303" s="46"/>
      <c r="GI1303" s="46"/>
      <c r="GJ1303" s="46"/>
      <c r="GK1303" s="46"/>
      <c r="GL1303" s="46"/>
      <c r="GM1303" s="46"/>
      <c r="GN1303" s="46"/>
      <c r="GO1303" s="46"/>
      <c r="GP1303" s="46"/>
      <c r="GQ1303" s="46"/>
      <c r="GR1303" s="46"/>
      <c r="GS1303" s="46"/>
      <c r="GT1303" s="46"/>
      <c r="GU1303" s="46"/>
      <c r="GV1303" s="46"/>
      <c r="GW1303" s="46"/>
      <c r="GX1303" s="46"/>
      <c r="GY1303" s="46"/>
      <c r="GZ1303" s="46"/>
      <c r="HA1303" s="46"/>
      <c r="HB1303" s="46"/>
      <c r="HC1303" s="46"/>
      <c r="HD1303" s="46"/>
      <c r="HE1303" s="46"/>
      <c r="HF1303" s="46"/>
      <c r="HG1303" s="46"/>
      <c r="HH1303" s="46"/>
      <c r="HI1303" s="46"/>
      <c r="HJ1303" s="46"/>
      <c r="HK1303" s="46"/>
      <c r="HL1303" s="46"/>
      <c r="HM1303" s="46"/>
      <c r="HN1303" s="46"/>
      <c r="HO1303" s="46"/>
      <c r="HP1303" s="46"/>
      <c r="HQ1303" s="46"/>
      <c r="HR1303" s="46"/>
      <c r="HS1303" s="46"/>
      <c r="HT1303" s="46"/>
      <c r="HU1303" s="46"/>
      <c r="HV1303" s="46"/>
      <c r="HW1303" s="46"/>
      <c r="HX1303" s="46"/>
      <c r="HY1303" s="46"/>
      <c r="HZ1303" s="46"/>
      <c r="IA1303" s="46"/>
      <c r="IB1303" s="46"/>
      <c r="IC1303" s="46"/>
      <c r="ID1303" s="46"/>
      <c r="IE1303" s="46"/>
      <c r="IF1303" s="46"/>
      <c r="IG1303" s="46"/>
      <c r="IH1303" s="46"/>
      <c r="II1303" s="46"/>
      <c r="IJ1303" s="46"/>
      <c r="IK1303" s="46"/>
      <c r="IL1303" s="46"/>
      <c r="IM1303" s="46"/>
      <c r="IN1303" s="46"/>
      <c r="IO1303" s="46"/>
      <c r="IP1303" s="46"/>
      <c r="IQ1303" s="46"/>
      <c r="IR1303" s="46"/>
      <c r="IS1303" s="46"/>
      <c r="IT1303" s="46"/>
      <c r="IU1303" s="46"/>
      <c r="IV1303" s="46"/>
      <c r="IW1303" s="46"/>
      <c r="IX1303" s="46"/>
      <c r="IY1303" s="46"/>
      <c r="IZ1303" s="46"/>
      <c r="JA1303" s="46"/>
      <c r="JB1303" s="46"/>
      <c r="JC1303" s="46"/>
      <c r="JD1303" s="46"/>
      <c r="JE1303" s="46"/>
    </row>
    <row r="1304" spans="1:265" s="7" customFormat="1" ht="15" customHeight="1" thickBot="1" x14ac:dyDescent="0.25">
      <c r="A1304" s="98"/>
      <c r="B1304" s="73" t="s">
        <v>385</v>
      </c>
      <c r="C1304" s="118"/>
      <c r="D1304" s="870" t="s">
        <v>647</v>
      </c>
      <c r="E1304" s="879"/>
      <c r="F1304" s="461"/>
      <c r="G1304" s="462"/>
      <c r="H1304" s="181" t="s">
        <v>351</v>
      </c>
      <c r="I1304" s="181" t="s">
        <v>394</v>
      </c>
      <c r="J1304" s="181"/>
      <c r="K1304" s="639" t="s">
        <v>1464</v>
      </c>
      <c r="L1304" s="219" t="s">
        <v>401</v>
      </c>
      <c r="M1304" s="511" t="s">
        <v>1125</v>
      </c>
      <c r="N1304" s="511" t="s">
        <v>24</v>
      </c>
      <c r="O1304" s="219" t="s">
        <v>348</v>
      </c>
      <c r="P1304" s="2159">
        <f t="shared" si="113"/>
        <v>5</v>
      </c>
      <c r="Q1304" s="325">
        <v>3</v>
      </c>
      <c r="R1304" s="326">
        <v>2</v>
      </c>
      <c r="S1304" s="326"/>
      <c r="T1304" s="326"/>
      <c r="U1304" s="326"/>
      <c r="V1304" s="326"/>
      <c r="W1304" s="327"/>
      <c r="X1304" s="119"/>
      <c r="Y1304" s="119"/>
      <c r="Z1304" s="63"/>
      <c r="AA1304" s="46"/>
      <c r="AB1304" s="46"/>
      <c r="AC1304" s="46" t="str">
        <f t="shared" si="112"/>
        <v/>
      </c>
      <c r="AD1304" s="46"/>
      <c r="AE1304" s="46"/>
      <c r="AF1304" s="2111">
        <f t="shared" si="114"/>
        <v>5</v>
      </c>
      <c r="AG1304" s="2111">
        <f t="shared" si="115"/>
        <v>0</v>
      </c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  <c r="BP1304" s="46"/>
      <c r="BQ1304" s="46"/>
      <c r="BR1304" s="46"/>
      <c r="BS1304" s="46"/>
      <c r="BT1304" s="46"/>
      <c r="BU1304" s="46"/>
      <c r="BV1304" s="46"/>
      <c r="BW1304" s="46"/>
      <c r="BX1304" s="46"/>
      <c r="BY1304" s="46"/>
      <c r="BZ1304" s="46"/>
      <c r="CA1304" s="46"/>
      <c r="CB1304" s="46"/>
      <c r="CC1304" s="46"/>
      <c r="CD1304" s="46"/>
      <c r="CE1304" s="46"/>
      <c r="CF1304" s="46"/>
      <c r="CG1304" s="46"/>
      <c r="CH1304" s="46"/>
      <c r="CI1304" s="46"/>
      <c r="CJ1304" s="46"/>
      <c r="CK1304" s="46"/>
      <c r="CL1304" s="46"/>
      <c r="CM1304" s="46"/>
      <c r="CN1304" s="46"/>
      <c r="CO1304" s="46"/>
      <c r="CP1304" s="46"/>
      <c r="CQ1304" s="46"/>
      <c r="CR1304" s="46"/>
      <c r="CS1304" s="46"/>
      <c r="CT1304" s="46"/>
      <c r="CU1304" s="46"/>
      <c r="CV1304" s="46"/>
      <c r="CW1304" s="46"/>
      <c r="CX1304" s="46"/>
      <c r="CY1304" s="46"/>
      <c r="CZ1304" s="46"/>
      <c r="DA1304" s="46"/>
      <c r="DB1304" s="46"/>
      <c r="DC1304" s="46"/>
      <c r="DD1304" s="46"/>
      <c r="DE1304" s="46"/>
      <c r="DF1304" s="46"/>
      <c r="DG1304" s="46"/>
      <c r="DH1304" s="46"/>
      <c r="DI1304" s="46"/>
      <c r="DJ1304" s="46"/>
      <c r="DK1304" s="46"/>
      <c r="DL1304" s="46"/>
      <c r="DM1304" s="46"/>
      <c r="DN1304" s="46"/>
      <c r="DO1304" s="46"/>
      <c r="DP1304" s="46"/>
      <c r="DQ1304" s="46"/>
      <c r="DR1304" s="46"/>
      <c r="DS1304" s="46"/>
      <c r="DT1304" s="46"/>
      <c r="DU1304" s="46"/>
      <c r="DV1304" s="46"/>
      <c r="DW1304" s="46"/>
      <c r="DX1304" s="46"/>
      <c r="DY1304" s="46"/>
      <c r="DZ1304" s="46"/>
      <c r="EA1304" s="46"/>
      <c r="EB1304" s="46"/>
      <c r="EC1304" s="46"/>
      <c r="ED1304" s="46"/>
      <c r="EE1304" s="46"/>
      <c r="EF1304" s="46"/>
      <c r="EG1304" s="46"/>
      <c r="EH1304" s="46"/>
      <c r="EI1304" s="46"/>
      <c r="EJ1304" s="46"/>
      <c r="EK1304" s="46"/>
      <c r="EL1304" s="46"/>
      <c r="EM1304" s="46"/>
      <c r="EN1304" s="46"/>
      <c r="EO1304" s="46"/>
      <c r="EP1304" s="46"/>
      <c r="EQ1304" s="46"/>
      <c r="ER1304" s="46"/>
      <c r="ES1304" s="46"/>
      <c r="ET1304" s="46"/>
      <c r="EU1304" s="46"/>
      <c r="EV1304" s="46"/>
      <c r="EW1304" s="46"/>
      <c r="EX1304" s="46"/>
      <c r="EY1304" s="46"/>
      <c r="EZ1304" s="46"/>
      <c r="FA1304" s="46"/>
      <c r="FB1304" s="46"/>
      <c r="FC1304" s="46"/>
      <c r="FD1304" s="46"/>
      <c r="FE1304" s="46"/>
      <c r="FF1304" s="46"/>
      <c r="FG1304" s="46"/>
      <c r="FH1304" s="46"/>
      <c r="FI1304" s="46"/>
      <c r="FJ1304" s="46"/>
      <c r="FK1304" s="46"/>
      <c r="FL1304" s="46"/>
      <c r="FM1304" s="46"/>
      <c r="FN1304" s="46"/>
      <c r="FO1304" s="46"/>
      <c r="FP1304" s="46"/>
      <c r="FQ1304" s="46"/>
      <c r="FR1304" s="46"/>
      <c r="FS1304" s="46"/>
      <c r="FT1304" s="46"/>
      <c r="FU1304" s="46"/>
      <c r="FV1304" s="46"/>
      <c r="FW1304" s="46"/>
      <c r="FX1304" s="46"/>
      <c r="FY1304" s="46"/>
      <c r="FZ1304" s="46"/>
      <c r="GA1304" s="46"/>
      <c r="GB1304" s="46"/>
      <c r="GC1304" s="46"/>
      <c r="GD1304" s="46"/>
      <c r="GE1304" s="46"/>
      <c r="GF1304" s="46"/>
      <c r="GG1304" s="46"/>
      <c r="GH1304" s="46"/>
      <c r="GI1304" s="46"/>
      <c r="GJ1304" s="46"/>
      <c r="GK1304" s="46"/>
      <c r="GL1304" s="46"/>
      <c r="GM1304" s="46"/>
      <c r="GN1304" s="46"/>
      <c r="GO1304" s="46"/>
      <c r="GP1304" s="46"/>
      <c r="GQ1304" s="46"/>
      <c r="GR1304" s="46"/>
      <c r="GS1304" s="46"/>
      <c r="GT1304" s="46"/>
      <c r="GU1304" s="46"/>
      <c r="GV1304" s="46"/>
      <c r="GW1304" s="46"/>
      <c r="GX1304" s="46"/>
      <c r="GY1304" s="46"/>
      <c r="GZ1304" s="46"/>
      <c r="HA1304" s="46"/>
      <c r="HB1304" s="46"/>
      <c r="HC1304" s="46"/>
      <c r="HD1304" s="46"/>
      <c r="HE1304" s="46"/>
      <c r="HF1304" s="46"/>
      <c r="HG1304" s="46"/>
      <c r="HH1304" s="46"/>
      <c r="HI1304" s="46"/>
      <c r="HJ1304" s="46"/>
      <c r="HK1304" s="46"/>
      <c r="HL1304" s="46"/>
      <c r="HM1304" s="46"/>
      <c r="HN1304" s="46"/>
      <c r="HO1304" s="46"/>
      <c r="HP1304" s="46"/>
      <c r="HQ1304" s="46"/>
      <c r="HR1304" s="46"/>
      <c r="HS1304" s="46"/>
      <c r="HT1304" s="46"/>
      <c r="HU1304" s="46"/>
      <c r="HV1304" s="46"/>
      <c r="HW1304" s="46"/>
      <c r="HX1304" s="46"/>
      <c r="HY1304" s="46"/>
      <c r="HZ1304" s="46"/>
      <c r="IA1304" s="46"/>
      <c r="IB1304" s="46"/>
      <c r="IC1304" s="46"/>
      <c r="ID1304" s="46"/>
      <c r="IE1304" s="46"/>
      <c r="IF1304" s="46"/>
      <c r="IG1304" s="46"/>
      <c r="IH1304" s="46"/>
      <c r="II1304" s="46"/>
      <c r="IJ1304" s="46"/>
      <c r="IK1304" s="46"/>
      <c r="IL1304" s="46"/>
      <c r="IM1304" s="46"/>
      <c r="IN1304" s="46"/>
      <c r="IO1304" s="46"/>
      <c r="IP1304" s="46"/>
      <c r="IQ1304" s="46"/>
      <c r="IR1304" s="46"/>
      <c r="IS1304" s="46"/>
      <c r="IT1304" s="46"/>
      <c r="IU1304" s="46"/>
      <c r="IV1304" s="46"/>
      <c r="IW1304" s="46"/>
      <c r="IX1304" s="46"/>
      <c r="IY1304" s="46"/>
      <c r="IZ1304" s="46"/>
      <c r="JA1304" s="46"/>
      <c r="JB1304" s="46"/>
      <c r="JC1304" s="46"/>
      <c r="JD1304" s="46"/>
      <c r="JE1304" s="46"/>
    </row>
    <row r="1305" spans="1:265" s="7" customFormat="1" ht="15" customHeight="1" thickBot="1" x14ac:dyDescent="0.25">
      <c r="A1305" s="98"/>
      <c r="B1305" s="73" t="s">
        <v>385</v>
      </c>
      <c r="C1305" s="118"/>
      <c r="D1305" s="870" t="s">
        <v>647</v>
      </c>
      <c r="E1305" s="879"/>
      <c r="F1305" s="461"/>
      <c r="G1305" s="462"/>
      <c r="H1305" s="181" t="s">
        <v>351</v>
      </c>
      <c r="I1305" s="181" t="s">
        <v>394</v>
      </c>
      <c r="J1305" s="1740" t="s">
        <v>1425</v>
      </c>
      <c r="K1305" s="219" t="s">
        <v>1732</v>
      </c>
      <c r="L1305" s="219"/>
      <c r="M1305" s="511"/>
      <c r="N1305" s="511"/>
      <c r="O1305" s="219"/>
      <c r="P1305" s="2159">
        <f t="shared" si="113"/>
        <v>0</v>
      </c>
      <c r="Q1305" s="325"/>
      <c r="R1305" s="326"/>
      <c r="S1305" s="326"/>
      <c r="T1305" s="326">
        <v>5</v>
      </c>
      <c r="U1305" s="326"/>
      <c r="V1305" s="326"/>
      <c r="W1305" s="327"/>
      <c r="X1305" s="119"/>
      <c r="Y1305" s="119"/>
      <c r="Z1305" s="63"/>
      <c r="AA1305" s="46"/>
      <c r="AB1305" s="46"/>
      <c r="AC1305" s="46" t="str">
        <f t="shared" si="112"/>
        <v/>
      </c>
      <c r="AD1305" s="46" t="s">
        <v>2077</v>
      </c>
      <c r="AE1305" s="46"/>
      <c r="AF1305" s="2111">
        <f t="shared" si="114"/>
        <v>0</v>
      </c>
      <c r="AG1305" s="2111">
        <f t="shared" si="115"/>
        <v>0</v>
      </c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6"/>
      <c r="CG1305" s="46"/>
      <c r="CH1305" s="46"/>
      <c r="CI1305" s="46"/>
      <c r="CJ1305" s="46"/>
      <c r="CK1305" s="46"/>
      <c r="CL1305" s="46"/>
      <c r="CM1305" s="46"/>
      <c r="CN1305" s="46"/>
      <c r="CO1305" s="46"/>
      <c r="CP1305" s="46"/>
      <c r="CQ1305" s="46"/>
      <c r="CR1305" s="46"/>
      <c r="CS1305" s="46"/>
      <c r="CT1305" s="46"/>
      <c r="CU1305" s="46"/>
      <c r="CV1305" s="46"/>
      <c r="CW1305" s="46"/>
      <c r="CX1305" s="46"/>
      <c r="CY1305" s="46"/>
      <c r="CZ1305" s="46"/>
      <c r="DA1305" s="46"/>
      <c r="DB1305" s="46"/>
      <c r="DC1305" s="46"/>
      <c r="DD1305" s="46"/>
      <c r="DE1305" s="46"/>
      <c r="DF1305" s="46"/>
      <c r="DG1305" s="46"/>
      <c r="DH1305" s="46"/>
      <c r="DI1305" s="46"/>
      <c r="DJ1305" s="46"/>
      <c r="DK1305" s="46"/>
      <c r="DL1305" s="46"/>
      <c r="DM1305" s="46"/>
      <c r="DN1305" s="46"/>
      <c r="DO1305" s="46"/>
      <c r="DP1305" s="46"/>
      <c r="DQ1305" s="46"/>
      <c r="DR1305" s="46"/>
      <c r="DS1305" s="46"/>
      <c r="DT1305" s="46"/>
      <c r="DU1305" s="46"/>
      <c r="DV1305" s="46"/>
      <c r="DW1305" s="46"/>
      <c r="DX1305" s="46"/>
      <c r="DY1305" s="46"/>
      <c r="DZ1305" s="46"/>
      <c r="EA1305" s="46"/>
      <c r="EB1305" s="46"/>
      <c r="EC1305" s="46"/>
      <c r="ED1305" s="46"/>
      <c r="EE1305" s="46"/>
      <c r="EF1305" s="46"/>
      <c r="EG1305" s="46"/>
      <c r="EH1305" s="46"/>
      <c r="EI1305" s="46"/>
      <c r="EJ1305" s="46"/>
      <c r="EK1305" s="46"/>
      <c r="EL1305" s="46"/>
      <c r="EM1305" s="46"/>
      <c r="EN1305" s="46"/>
      <c r="EO1305" s="46"/>
      <c r="EP1305" s="46"/>
      <c r="EQ1305" s="46"/>
      <c r="ER1305" s="46"/>
      <c r="ES1305" s="46"/>
      <c r="ET1305" s="46"/>
      <c r="EU1305" s="46"/>
      <c r="EV1305" s="46"/>
      <c r="EW1305" s="46"/>
      <c r="EX1305" s="46"/>
      <c r="EY1305" s="46"/>
      <c r="EZ1305" s="46"/>
      <c r="FA1305" s="46"/>
      <c r="FB1305" s="46"/>
      <c r="FC1305" s="46"/>
      <c r="FD1305" s="46"/>
      <c r="FE1305" s="46"/>
      <c r="FF1305" s="46"/>
      <c r="FG1305" s="46"/>
      <c r="FH1305" s="46"/>
      <c r="FI1305" s="46"/>
      <c r="FJ1305" s="46"/>
      <c r="FK1305" s="46"/>
      <c r="FL1305" s="46"/>
      <c r="FM1305" s="46"/>
      <c r="FN1305" s="46"/>
      <c r="FO1305" s="46"/>
      <c r="FP1305" s="46"/>
      <c r="FQ1305" s="46"/>
      <c r="FR1305" s="46"/>
      <c r="FS1305" s="46"/>
      <c r="FT1305" s="46"/>
      <c r="FU1305" s="46"/>
      <c r="FV1305" s="46"/>
      <c r="FW1305" s="46"/>
      <c r="FX1305" s="46"/>
      <c r="FY1305" s="46"/>
      <c r="FZ1305" s="46"/>
      <c r="GA1305" s="46"/>
      <c r="GB1305" s="46"/>
      <c r="GC1305" s="46"/>
      <c r="GD1305" s="46"/>
      <c r="GE1305" s="46"/>
      <c r="GF1305" s="46"/>
      <c r="GG1305" s="46"/>
      <c r="GH1305" s="46"/>
      <c r="GI1305" s="46"/>
      <c r="GJ1305" s="46"/>
      <c r="GK1305" s="46"/>
      <c r="GL1305" s="46"/>
      <c r="GM1305" s="46"/>
      <c r="GN1305" s="46"/>
      <c r="GO1305" s="46"/>
      <c r="GP1305" s="46"/>
      <c r="GQ1305" s="46"/>
      <c r="GR1305" s="46"/>
      <c r="GS1305" s="46"/>
      <c r="GT1305" s="46"/>
      <c r="GU1305" s="46"/>
      <c r="GV1305" s="46"/>
      <c r="GW1305" s="46"/>
      <c r="GX1305" s="46"/>
      <c r="GY1305" s="46"/>
      <c r="GZ1305" s="46"/>
      <c r="HA1305" s="46"/>
      <c r="HB1305" s="46"/>
      <c r="HC1305" s="46"/>
      <c r="HD1305" s="46"/>
      <c r="HE1305" s="46"/>
      <c r="HF1305" s="46"/>
      <c r="HG1305" s="46"/>
      <c r="HH1305" s="46"/>
      <c r="HI1305" s="46"/>
      <c r="HJ1305" s="46"/>
      <c r="HK1305" s="46"/>
      <c r="HL1305" s="46"/>
      <c r="HM1305" s="46"/>
      <c r="HN1305" s="46"/>
      <c r="HO1305" s="46"/>
      <c r="HP1305" s="46"/>
      <c r="HQ1305" s="46"/>
      <c r="HR1305" s="46"/>
      <c r="HS1305" s="46"/>
      <c r="HT1305" s="46"/>
      <c r="HU1305" s="46"/>
      <c r="HV1305" s="46"/>
      <c r="HW1305" s="46"/>
      <c r="HX1305" s="46"/>
      <c r="HY1305" s="46"/>
      <c r="HZ1305" s="46"/>
      <c r="IA1305" s="46"/>
      <c r="IB1305" s="46"/>
      <c r="IC1305" s="46"/>
      <c r="ID1305" s="46"/>
      <c r="IE1305" s="46"/>
      <c r="IF1305" s="46"/>
      <c r="IG1305" s="46"/>
      <c r="IH1305" s="46"/>
      <c r="II1305" s="46"/>
      <c r="IJ1305" s="46"/>
      <c r="IK1305" s="46"/>
      <c r="IL1305" s="46"/>
      <c r="IM1305" s="46"/>
      <c r="IN1305" s="46"/>
      <c r="IO1305" s="46"/>
      <c r="IP1305" s="46"/>
      <c r="IQ1305" s="46"/>
      <c r="IR1305" s="46"/>
      <c r="IS1305" s="46"/>
      <c r="IT1305" s="46"/>
      <c r="IU1305" s="46"/>
      <c r="IV1305" s="46"/>
      <c r="IW1305" s="46"/>
      <c r="IX1305" s="46"/>
      <c r="IY1305" s="46"/>
      <c r="IZ1305" s="46"/>
      <c r="JA1305" s="46"/>
      <c r="JB1305" s="46"/>
      <c r="JC1305" s="46"/>
      <c r="JD1305" s="46"/>
      <c r="JE1305" s="46"/>
    </row>
    <row r="1306" spans="1:265" s="7" customFormat="1" ht="15" customHeight="1" thickBot="1" x14ac:dyDescent="0.25">
      <c r="A1306" s="98"/>
      <c r="B1306" s="73" t="s">
        <v>385</v>
      </c>
      <c r="C1306" s="118"/>
      <c r="D1306" s="870" t="s">
        <v>647</v>
      </c>
      <c r="E1306" s="879"/>
      <c r="F1306" s="461"/>
      <c r="G1306" s="462"/>
      <c r="H1306" s="181" t="s">
        <v>351</v>
      </c>
      <c r="I1306" s="181" t="s">
        <v>394</v>
      </c>
      <c r="J1306" s="1740" t="s">
        <v>1425</v>
      </c>
      <c r="K1306" s="219" t="s">
        <v>1716</v>
      </c>
      <c r="L1306" s="219"/>
      <c r="M1306" s="511"/>
      <c r="N1306" s="511"/>
      <c r="O1306" s="219"/>
      <c r="P1306" s="2159">
        <f t="shared" si="113"/>
        <v>0</v>
      </c>
      <c r="Q1306" s="325"/>
      <c r="R1306" s="326"/>
      <c r="S1306" s="326"/>
      <c r="T1306" s="326">
        <v>5</v>
      </c>
      <c r="U1306" s="326"/>
      <c r="V1306" s="326"/>
      <c r="W1306" s="327"/>
      <c r="X1306" s="119"/>
      <c r="Y1306" s="119"/>
      <c r="Z1306" s="63"/>
      <c r="AA1306" s="46"/>
      <c r="AB1306" s="46"/>
      <c r="AC1306" s="46" t="str">
        <f t="shared" si="112"/>
        <v/>
      </c>
      <c r="AD1306" s="46"/>
      <c r="AE1306" s="46"/>
      <c r="AF1306" s="2111">
        <f t="shared" si="114"/>
        <v>0</v>
      </c>
      <c r="AG1306" s="2111">
        <f t="shared" si="115"/>
        <v>0</v>
      </c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  <c r="BP1306" s="46"/>
      <c r="BQ1306" s="46"/>
      <c r="BR1306" s="46"/>
      <c r="BS1306" s="46"/>
      <c r="BT1306" s="46"/>
      <c r="BU1306" s="46"/>
      <c r="BV1306" s="46"/>
      <c r="BW1306" s="46"/>
      <c r="BX1306" s="46"/>
      <c r="BY1306" s="46"/>
      <c r="BZ1306" s="46"/>
      <c r="CA1306" s="46"/>
      <c r="CB1306" s="46"/>
      <c r="CC1306" s="46"/>
      <c r="CD1306" s="46"/>
      <c r="CE1306" s="46"/>
      <c r="CF1306" s="46"/>
      <c r="CG1306" s="46"/>
      <c r="CH1306" s="46"/>
      <c r="CI1306" s="46"/>
      <c r="CJ1306" s="46"/>
      <c r="CK1306" s="46"/>
      <c r="CL1306" s="46"/>
      <c r="CM1306" s="46"/>
      <c r="CN1306" s="46"/>
      <c r="CO1306" s="46"/>
      <c r="CP1306" s="46"/>
      <c r="CQ1306" s="46"/>
      <c r="CR1306" s="46"/>
      <c r="CS1306" s="46"/>
      <c r="CT1306" s="46"/>
      <c r="CU1306" s="46"/>
      <c r="CV1306" s="46"/>
      <c r="CW1306" s="46"/>
      <c r="CX1306" s="46"/>
      <c r="CY1306" s="46"/>
      <c r="CZ1306" s="46"/>
      <c r="DA1306" s="46"/>
      <c r="DB1306" s="46"/>
      <c r="DC1306" s="46"/>
      <c r="DD1306" s="46"/>
      <c r="DE1306" s="46"/>
      <c r="DF1306" s="46"/>
      <c r="DG1306" s="46"/>
      <c r="DH1306" s="46"/>
      <c r="DI1306" s="46"/>
      <c r="DJ1306" s="46"/>
      <c r="DK1306" s="46"/>
      <c r="DL1306" s="46"/>
      <c r="DM1306" s="46"/>
      <c r="DN1306" s="46"/>
      <c r="DO1306" s="46"/>
      <c r="DP1306" s="46"/>
      <c r="DQ1306" s="46"/>
      <c r="DR1306" s="46"/>
      <c r="DS1306" s="46"/>
      <c r="DT1306" s="46"/>
      <c r="DU1306" s="46"/>
      <c r="DV1306" s="46"/>
      <c r="DW1306" s="46"/>
      <c r="DX1306" s="46"/>
      <c r="DY1306" s="46"/>
      <c r="DZ1306" s="46"/>
      <c r="EA1306" s="46"/>
      <c r="EB1306" s="46"/>
      <c r="EC1306" s="46"/>
      <c r="ED1306" s="46"/>
      <c r="EE1306" s="46"/>
      <c r="EF1306" s="46"/>
      <c r="EG1306" s="46"/>
      <c r="EH1306" s="46"/>
      <c r="EI1306" s="46"/>
      <c r="EJ1306" s="46"/>
      <c r="EK1306" s="46"/>
      <c r="EL1306" s="46"/>
      <c r="EM1306" s="46"/>
      <c r="EN1306" s="46"/>
      <c r="EO1306" s="46"/>
      <c r="EP1306" s="46"/>
      <c r="EQ1306" s="46"/>
      <c r="ER1306" s="46"/>
      <c r="ES1306" s="46"/>
      <c r="ET1306" s="46"/>
      <c r="EU1306" s="46"/>
      <c r="EV1306" s="46"/>
      <c r="EW1306" s="46"/>
      <c r="EX1306" s="46"/>
      <c r="EY1306" s="46"/>
      <c r="EZ1306" s="46"/>
      <c r="FA1306" s="46"/>
      <c r="FB1306" s="46"/>
      <c r="FC1306" s="46"/>
      <c r="FD1306" s="46"/>
      <c r="FE1306" s="46"/>
      <c r="FF1306" s="46"/>
      <c r="FG1306" s="46"/>
      <c r="FH1306" s="46"/>
      <c r="FI1306" s="46"/>
      <c r="FJ1306" s="46"/>
      <c r="FK1306" s="46"/>
      <c r="FL1306" s="46"/>
      <c r="FM1306" s="46"/>
      <c r="FN1306" s="46"/>
      <c r="FO1306" s="46"/>
      <c r="FP1306" s="46"/>
      <c r="FQ1306" s="46"/>
      <c r="FR1306" s="46"/>
      <c r="FS1306" s="46"/>
      <c r="FT1306" s="46"/>
      <c r="FU1306" s="46"/>
      <c r="FV1306" s="46"/>
      <c r="FW1306" s="46"/>
      <c r="FX1306" s="46"/>
      <c r="FY1306" s="46"/>
      <c r="FZ1306" s="46"/>
      <c r="GA1306" s="46"/>
      <c r="GB1306" s="46"/>
      <c r="GC1306" s="46"/>
      <c r="GD1306" s="46"/>
      <c r="GE1306" s="46"/>
      <c r="GF1306" s="46"/>
      <c r="GG1306" s="46"/>
      <c r="GH1306" s="46"/>
      <c r="GI1306" s="46"/>
      <c r="GJ1306" s="46"/>
      <c r="GK1306" s="46"/>
      <c r="GL1306" s="46"/>
      <c r="GM1306" s="46"/>
      <c r="GN1306" s="46"/>
      <c r="GO1306" s="46"/>
      <c r="GP1306" s="46"/>
      <c r="GQ1306" s="46"/>
      <c r="GR1306" s="46"/>
      <c r="GS1306" s="46"/>
      <c r="GT1306" s="46"/>
      <c r="GU1306" s="46"/>
      <c r="GV1306" s="46"/>
      <c r="GW1306" s="46"/>
      <c r="GX1306" s="46"/>
      <c r="GY1306" s="46"/>
      <c r="GZ1306" s="46"/>
      <c r="HA1306" s="46"/>
      <c r="HB1306" s="46"/>
      <c r="HC1306" s="46"/>
      <c r="HD1306" s="46"/>
      <c r="HE1306" s="46"/>
      <c r="HF1306" s="46"/>
      <c r="HG1306" s="46"/>
      <c r="HH1306" s="46"/>
      <c r="HI1306" s="46"/>
      <c r="HJ1306" s="46"/>
      <c r="HK1306" s="46"/>
      <c r="HL1306" s="46"/>
      <c r="HM1306" s="46"/>
      <c r="HN1306" s="46"/>
      <c r="HO1306" s="46"/>
      <c r="HP1306" s="46"/>
      <c r="HQ1306" s="46"/>
      <c r="HR1306" s="46"/>
      <c r="HS1306" s="46"/>
      <c r="HT1306" s="46"/>
      <c r="HU1306" s="46"/>
      <c r="HV1306" s="46"/>
      <c r="HW1306" s="46"/>
      <c r="HX1306" s="46"/>
      <c r="HY1306" s="46"/>
      <c r="HZ1306" s="46"/>
      <c r="IA1306" s="46"/>
      <c r="IB1306" s="46"/>
      <c r="IC1306" s="46"/>
      <c r="ID1306" s="46"/>
      <c r="IE1306" s="46"/>
      <c r="IF1306" s="46"/>
      <c r="IG1306" s="46"/>
      <c r="IH1306" s="46"/>
      <c r="II1306" s="46"/>
      <c r="IJ1306" s="46"/>
      <c r="IK1306" s="46"/>
      <c r="IL1306" s="46"/>
      <c r="IM1306" s="46"/>
      <c r="IN1306" s="46"/>
      <c r="IO1306" s="46"/>
      <c r="IP1306" s="46"/>
      <c r="IQ1306" s="46"/>
      <c r="IR1306" s="46"/>
      <c r="IS1306" s="46"/>
      <c r="IT1306" s="46"/>
      <c r="IU1306" s="46"/>
      <c r="IV1306" s="46"/>
      <c r="IW1306" s="46"/>
      <c r="IX1306" s="46"/>
      <c r="IY1306" s="46"/>
      <c r="IZ1306" s="46"/>
      <c r="JA1306" s="46"/>
      <c r="JB1306" s="46"/>
      <c r="JC1306" s="46"/>
      <c r="JD1306" s="46"/>
      <c r="JE1306" s="46"/>
    </row>
    <row r="1307" spans="1:265" s="7" customFormat="1" ht="15" customHeight="1" thickBot="1" x14ac:dyDescent="0.25">
      <c r="A1307" s="98"/>
      <c r="B1307" s="73" t="s">
        <v>385</v>
      </c>
      <c r="C1307" s="118"/>
      <c r="D1307" s="870" t="s">
        <v>647</v>
      </c>
      <c r="E1307" s="879"/>
      <c r="F1307" s="461"/>
      <c r="G1307" s="462"/>
      <c r="H1307" s="181" t="s">
        <v>351</v>
      </c>
      <c r="I1307" s="181" t="s">
        <v>394</v>
      </c>
      <c r="J1307" s="1759" t="s">
        <v>1424</v>
      </c>
      <c r="K1307" s="742" t="s">
        <v>1508</v>
      </c>
      <c r="L1307" s="219"/>
      <c r="M1307" s="511"/>
      <c r="N1307" s="511"/>
      <c r="O1307" s="219"/>
      <c r="P1307" s="2159">
        <f t="shared" si="113"/>
        <v>0</v>
      </c>
      <c r="Q1307" s="325"/>
      <c r="R1307" s="326"/>
      <c r="S1307" s="326"/>
      <c r="T1307" s="326"/>
      <c r="U1307" s="326"/>
      <c r="V1307" s="326"/>
      <c r="W1307" s="327">
        <v>4</v>
      </c>
      <c r="X1307" s="119"/>
      <c r="Y1307" s="119"/>
      <c r="Z1307" s="63"/>
      <c r="AA1307" s="46"/>
      <c r="AB1307" s="46"/>
      <c r="AC1307" s="46" t="str">
        <f t="shared" si="112"/>
        <v/>
      </c>
      <c r="AD1307" s="46"/>
      <c r="AE1307" s="46"/>
      <c r="AF1307" s="2111">
        <f t="shared" si="114"/>
        <v>0</v>
      </c>
      <c r="AG1307" s="2111">
        <f t="shared" si="115"/>
        <v>4</v>
      </c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  <c r="BP1307" s="46"/>
      <c r="BQ1307" s="46"/>
      <c r="BR1307" s="46"/>
      <c r="BS1307" s="46"/>
      <c r="BT1307" s="46"/>
      <c r="BU1307" s="46"/>
      <c r="BV1307" s="46"/>
      <c r="BW1307" s="46"/>
      <c r="BX1307" s="46"/>
      <c r="BY1307" s="46"/>
      <c r="BZ1307" s="46"/>
      <c r="CA1307" s="46"/>
      <c r="CB1307" s="46"/>
      <c r="CC1307" s="46"/>
      <c r="CD1307" s="46"/>
      <c r="CE1307" s="46"/>
      <c r="CF1307" s="46"/>
      <c r="CG1307" s="46"/>
      <c r="CH1307" s="46"/>
      <c r="CI1307" s="46"/>
      <c r="CJ1307" s="46"/>
      <c r="CK1307" s="46"/>
      <c r="CL1307" s="46"/>
      <c r="CM1307" s="46"/>
      <c r="CN1307" s="46"/>
      <c r="CO1307" s="46"/>
      <c r="CP1307" s="46"/>
      <c r="CQ1307" s="46"/>
      <c r="CR1307" s="46"/>
      <c r="CS1307" s="46"/>
      <c r="CT1307" s="46"/>
      <c r="CU1307" s="46"/>
      <c r="CV1307" s="46"/>
      <c r="CW1307" s="46"/>
      <c r="CX1307" s="46"/>
      <c r="CY1307" s="46"/>
      <c r="CZ1307" s="46"/>
      <c r="DA1307" s="46"/>
      <c r="DB1307" s="46"/>
      <c r="DC1307" s="46"/>
      <c r="DD1307" s="46"/>
      <c r="DE1307" s="46"/>
      <c r="DF1307" s="46"/>
      <c r="DG1307" s="46"/>
      <c r="DH1307" s="46"/>
      <c r="DI1307" s="46"/>
      <c r="DJ1307" s="46"/>
      <c r="DK1307" s="46"/>
      <c r="DL1307" s="46"/>
      <c r="DM1307" s="46"/>
      <c r="DN1307" s="46"/>
      <c r="DO1307" s="46"/>
      <c r="DP1307" s="46"/>
      <c r="DQ1307" s="46"/>
      <c r="DR1307" s="46"/>
      <c r="DS1307" s="46"/>
      <c r="DT1307" s="46"/>
      <c r="DU1307" s="46"/>
      <c r="DV1307" s="46"/>
      <c r="DW1307" s="46"/>
      <c r="DX1307" s="46"/>
      <c r="DY1307" s="46"/>
      <c r="DZ1307" s="46"/>
      <c r="EA1307" s="46"/>
      <c r="EB1307" s="46"/>
      <c r="EC1307" s="46"/>
      <c r="ED1307" s="46"/>
      <c r="EE1307" s="46"/>
      <c r="EF1307" s="46"/>
      <c r="EG1307" s="46"/>
      <c r="EH1307" s="46"/>
      <c r="EI1307" s="46"/>
      <c r="EJ1307" s="46"/>
      <c r="EK1307" s="46"/>
      <c r="EL1307" s="46"/>
      <c r="EM1307" s="46"/>
      <c r="EN1307" s="46"/>
      <c r="EO1307" s="46"/>
      <c r="EP1307" s="46"/>
      <c r="EQ1307" s="46"/>
      <c r="ER1307" s="46"/>
      <c r="ES1307" s="46"/>
      <c r="ET1307" s="46"/>
      <c r="EU1307" s="46"/>
      <c r="EV1307" s="46"/>
      <c r="EW1307" s="46"/>
      <c r="EX1307" s="46"/>
      <c r="EY1307" s="46"/>
      <c r="EZ1307" s="46"/>
      <c r="FA1307" s="46"/>
      <c r="FB1307" s="46"/>
      <c r="FC1307" s="46"/>
      <c r="FD1307" s="46"/>
      <c r="FE1307" s="46"/>
      <c r="FF1307" s="46"/>
      <c r="FG1307" s="46"/>
      <c r="FH1307" s="46"/>
      <c r="FI1307" s="46"/>
      <c r="FJ1307" s="46"/>
      <c r="FK1307" s="46"/>
      <c r="FL1307" s="46"/>
      <c r="FM1307" s="46"/>
      <c r="FN1307" s="46"/>
      <c r="FO1307" s="46"/>
      <c r="FP1307" s="46"/>
      <c r="FQ1307" s="46"/>
      <c r="FR1307" s="46"/>
      <c r="FS1307" s="46"/>
      <c r="FT1307" s="46"/>
      <c r="FU1307" s="46"/>
      <c r="FV1307" s="46"/>
      <c r="FW1307" s="46"/>
      <c r="FX1307" s="46"/>
      <c r="FY1307" s="46"/>
      <c r="FZ1307" s="46"/>
      <c r="GA1307" s="46"/>
      <c r="GB1307" s="46"/>
      <c r="GC1307" s="46"/>
      <c r="GD1307" s="46"/>
      <c r="GE1307" s="46"/>
      <c r="GF1307" s="46"/>
      <c r="GG1307" s="46"/>
      <c r="GH1307" s="46"/>
      <c r="GI1307" s="46"/>
      <c r="GJ1307" s="46"/>
      <c r="GK1307" s="46"/>
      <c r="GL1307" s="46"/>
      <c r="GM1307" s="46"/>
      <c r="GN1307" s="46"/>
      <c r="GO1307" s="46"/>
      <c r="GP1307" s="46"/>
      <c r="GQ1307" s="46"/>
      <c r="GR1307" s="46"/>
      <c r="GS1307" s="46"/>
      <c r="GT1307" s="46"/>
      <c r="GU1307" s="46"/>
      <c r="GV1307" s="46"/>
      <c r="GW1307" s="46"/>
      <c r="GX1307" s="46"/>
      <c r="GY1307" s="46"/>
      <c r="GZ1307" s="46"/>
      <c r="HA1307" s="46"/>
      <c r="HB1307" s="46"/>
      <c r="HC1307" s="46"/>
      <c r="HD1307" s="46"/>
      <c r="HE1307" s="46"/>
      <c r="HF1307" s="46"/>
      <c r="HG1307" s="46"/>
      <c r="HH1307" s="46"/>
      <c r="HI1307" s="46"/>
      <c r="HJ1307" s="46"/>
      <c r="HK1307" s="46"/>
      <c r="HL1307" s="46"/>
      <c r="HM1307" s="46"/>
      <c r="HN1307" s="46"/>
      <c r="HO1307" s="46"/>
      <c r="HP1307" s="46"/>
      <c r="HQ1307" s="46"/>
      <c r="HR1307" s="46"/>
      <c r="HS1307" s="46"/>
      <c r="HT1307" s="46"/>
      <c r="HU1307" s="46"/>
      <c r="HV1307" s="46"/>
      <c r="HW1307" s="46"/>
      <c r="HX1307" s="46"/>
      <c r="HY1307" s="46"/>
      <c r="HZ1307" s="46"/>
      <c r="IA1307" s="46"/>
      <c r="IB1307" s="46"/>
      <c r="IC1307" s="46"/>
      <c r="ID1307" s="46"/>
      <c r="IE1307" s="46"/>
      <c r="IF1307" s="46"/>
      <c r="IG1307" s="46"/>
      <c r="IH1307" s="46"/>
      <c r="II1307" s="46"/>
      <c r="IJ1307" s="46"/>
      <c r="IK1307" s="46"/>
      <c r="IL1307" s="46"/>
      <c r="IM1307" s="46"/>
      <c r="IN1307" s="46"/>
      <c r="IO1307" s="46"/>
      <c r="IP1307" s="46"/>
      <c r="IQ1307" s="46"/>
      <c r="IR1307" s="46"/>
      <c r="IS1307" s="46"/>
      <c r="IT1307" s="46"/>
      <c r="IU1307" s="46"/>
      <c r="IV1307" s="46"/>
      <c r="IW1307" s="46"/>
      <c r="IX1307" s="46"/>
      <c r="IY1307" s="46"/>
      <c r="IZ1307" s="46"/>
      <c r="JA1307" s="46"/>
      <c r="JB1307" s="46"/>
      <c r="JC1307" s="46"/>
      <c r="JD1307" s="46"/>
      <c r="JE1307" s="46"/>
    </row>
    <row r="1308" spans="1:265" s="7" customFormat="1" ht="15" customHeight="1" thickBot="1" x14ac:dyDescent="0.25">
      <c r="A1308" s="98"/>
      <c r="B1308" s="73" t="s">
        <v>385</v>
      </c>
      <c r="C1308" s="118"/>
      <c r="D1308" s="870" t="s">
        <v>647</v>
      </c>
      <c r="E1308" s="879"/>
      <c r="F1308" s="461"/>
      <c r="G1308" s="462"/>
      <c r="H1308" s="181" t="s">
        <v>351</v>
      </c>
      <c r="I1308" s="181" t="s">
        <v>394</v>
      </c>
      <c r="J1308" s="1756" t="s">
        <v>1424</v>
      </c>
      <c r="K1308" s="212" t="s">
        <v>1505</v>
      </c>
      <c r="L1308" s="219"/>
      <c r="M1308" s="511"/>
      <c r="N1308" s="511"/>
      <c r="O1308" s="219"/>
      <c r="P1308" s="2159">
        <f t="shared" si="113"/>
        <v>0</v>
      </c>
      <c r="Q1308" s="325"/>
      <c r="R1308" s="326"/>
      <c r="S1308" s="326">
        <v>4</v>
      </c>
      <c r="T1308" s="326"/>
      <c r="U1308" s="326"/>
      <c r="V1308" s="326"/>
      <c r="W1308" s="327"/>
      <c r="X1308" s="119"/>
      <c r="Y1308" s="119"/>
      <c r="Z1308" s="63"/>
      <c r="AA1308" s="46"/>
      <c r="AB1308" s="46"/>
      <c r="AC1308" s="46" t="str">
        <f t="shared" si="112"/>
        <v/>
      </c>
      <c r="AD1308" s="46"/>
      <c r="AE1308" s="46"/>
      <c r="AF1308" s="2111">
        <f t="shared" si="114"/>
        <v>0</v>
      </c>
      <c r="AG1308" s="2111">
        <f t="shared" si="115"/>
        <v>4</v>
      </c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  <c r="BP1308" s="46"/>
      <c r="BQ1308" s="46"/>
      <c r="BR1308" s="46"/>
      <c r="BS1308" s="46"/>
      <c r="BT1308" s="46"/>
      <c r="BU1308" s="46"/>
      <c r="BV1308" s="46"/>
      <c r="BW1308" s="46"/>
      <c r="BX1308" s="46"/>
      <c r="BY1308" s="46"/>
      <c r="BZ1308" s="46"/>
      <c r="CA1308" s="46"/>
      <c r="CB1308" s="46"/>
      <c r="CC1308" s="46"/>
      <c r="CD1308" s="46"/>
      <c r="CE1308" s="46"/>
      <c r="CF1308" s="46"/>
      <c r="CG1308" s="46"/>
      <c r="CH1308" s="46"/>
      <c r="CI1308" s="46"/>
      <c r="CJ1308" s="46"/>
      <c r="CK1308" s="46"/>
      <c r="CL1308" s="46"/>
      <c r="CM1308" s="46"/>
      <c r="CN1308" s="46"/>
      <c r="CO1308" s="46"/>
      <c r="CP1308" s="46"/>
      <c r="CQ1308" s="46"/>
      <c r="CR1308" s="46"/>
      <c r="CS1308" s="46"/>
      <c r="CT1308" s="46"/>
      <c r="CU1308" s="46"/>
      <c r="CV1308" s="46"/>
      <c r="CW1308" s="46"/>
      <c r="CX1308" s="46"/>
      <c r="CY1308" s="46"/>
      <c r="CZ1308" s="46"/>
      <c r="DA1308" s="46"/>
      <c r="DB1308" s="46"/>
      <c r="DC1308" s="46"/>
      <c r="DD1308" s="46"/>
      <c r="DE1308" s="46"/>
      <c r="DF1308" s="46"/>
      <c r="DG1308" s="46"/>
      <c r="DH1308" s="46"/>
      <c r="DI1308" s="46"/>
      <c r="DJ1308" s="46"/>
      <c r="DK1308" s="46"/>
      <c r="DL1308" s="46"/>
      <c r="DM1308" s="46"/>
      <c r="DN1308" s="46"/>
      <c r="DO1308" s="46"/>
      <c r="DP1308" s="46"/>
      <c r="DQ1308" s="46"/>
      <c r="DR1308" s="46"/>
      <c r="DS1308" s="46"/>
      <c r="DT1308" s="46"/>
      <c r="DU1308" s="46"/>
      <c r="DV1308" s="46"/>
      <c r="DW1308" s="46"/>
      <c r="DX1308" s="46"/>
      <c r="DY1308" s="46"/>
      <c r="DZ1308" s="46"/>
      <c r="EA1308" s="46"/>
      <c r="EB1308" s="46"/>
      <c r="EC1308" s="46"/>
      <c r="ED1308" s="46"/>
      <c r="EE1308" s="46"/>
      <c r="EF1308" s="46"/>
      <c r="EG1308" s="46"/>
      <c r="EH1308" s="46"/>
      <c r="EI1308" s="46"/>
      <c r="EJ1308" s="46"/>
      <c r="EK1308" s="46"/>
      <c r="EL1308" s="46"/>
      <c r="EM1308" s="46"/>
      <c r="EN1308" s="46"/>
      <c r="EO1308" s="46"/>
      <c r="EP1308" s="46"/>
      <c r="EQ1308" s="46"/>
      <c r="ER1308" s="46"/>
      <c r="ES1308" s="46"/>
      <c r="ET1308" s="46"/>
      <c r="EU1308" s="46"/>
      <c r="EV1308" s="46"/>
      <c r="EW1308" s="46"/>
      <c r="EX1308" s="46"/>
      <c r="EY1308" s="46"/>
      <c r="EZ1308" s="46"/>
      <c r="FA1308" s="46"/>
      <c r="FB1308" s="46"/>
      <c r="FC1308" s="46"/>
      <c r="FD1308" s="46"/>
      <c r="FE1308" s="46"/>
      <c r="FF1308" s="46"/>
      <c r="FG1308" s="46"/>
      <c r="FH1308" s="46"/>
      <c r="FI1308" s="46"/>
      <c r="FJ1308" s="46"/>
      <c r="FK1308" s="46"/>
      <c r="FL1308" s="46"/>
      <c r="FM1308" s="46"/>
      <c r="FN1308" s="46"/>
      <c r="FO1308" s="46"/>
      <c r="FP1308" s="46"/>
      <c r="FQ1308" s="46"/>
      <c r="FR1308" s="46"/>
      <c r="FS1308" s="46"/>
      <c r="FT1308" s="46"/>
      <c r="FU1308" s="46"/>
      <c r="FV1308" s="46"/>
      <c r="FW1308" s="46"/>
      <c r="FX1308" s="46"/>
      <c r="FY1308" s="46"/>
      <c r="FZ1308" s="46"/>
      <c r="GA1308" s="46"/>
      <c r="GB1308" s="46"/>
      <c r="GC1308" s="46"/>
      <c r="GD1308" s="46"/>
      <c r="GE1308" s="46"/>
      <c r="GF1308" s="46"/>
      <c r="GG1308" s="46"/>
      <c r="GH1308" s="46"/>
      <c r="GI1308" s="46"/>
      <c r="GJ1308" s="46"/>
      <c r="GK1308" s="46"/>
      <c r="GL1308" s="46"/>
      <c r="GM1308" s="46"/>
      <c r="GN1308" s="46"/>
      <c r="GO1308" s="46"/>
      <c r="GP1308" s="46"/>
      <c r="GQ1308" s="46"/>
      <c r="GR1308" s="46"/>
      <c r="GS1308" s="46"/>
      <c r="GT1308" s="46"/>
      <c r="GU1308" s="46"/>
      <c r="GV1308" s="46"/>
      <c r="GW1308" s="46"/>
      <c r="GX1308" s="46"/>
      <c r="GY1308" s="46"/>
      <c r="GZ1308" s="46"/>
      <c r="HA1308" s="46"/>
      <c r="HB1308" s="46"/>
      <c r="HC1308" s="46"/>
      <c r="HD1308" s="46"/>
      <c r="HE1308" s="46"/>
      <c r="HF1308" s="46"/>
      <c r="HG1308" s="46"/>
      <c r="HH1308" s="46"/>
      <c r="HI1308" s="46"/>
      <c r="HJ1308" s="46"/>
      <c r="HK1308" s="46"/>
      <c r="HL1308" s="46"/>
      <c r="HM1308" s="46"/>
      <c r="HN1308" s="46"/>
      <c r="HO1308" s="46"/>
      <c r="HP1308" s="46"/>
      <c r="HQ1308" s="46"/>
      <c r="HR1308" s="46"/>
      <c r="HS1308" s="46"/>
      <c r="HT1308" s="46"/>
      <c r="HU1308" s="46"/>
      <c r="HV1308" s="46"/>
      <c r="HW1308" s="46"/>
      <c r="HX1308" s="46"/>
      <c r="HY1308" s="46"/>
      <c r="HZ1308" s="46"/>
      <c r="IA1308" s="46"/>
      <c r="IB1308" s="46"/>
      <c r="IC1308" s="46"/>
      <c r="ID1308" s="46"/>
      <c r="IE1308" s="46"/>
      <c r="IF1308" s="46"/>
      <c r="IG1308" s="46"/>
      <c r="IH1308" s="46"/>
      <c r="II1308" s="46"/>
      <c r="IJ1308" s="46"/>
      <c r="IK1308" s="46"/>
      <c r="IL1308" s="46"/>
      <c r="IM1308" s="46"/>
      <c r="IN1308" s="46"/>
      <c r="IO1308" s="46"/>
      <c r="IP1308" s="46"/>
      <c r="IQ1308" s="46"/>
      <c r="IR1308" s="46"/>
      <c r="IS1308" s="46"/>
      <c r="IT1308" s="46"/>
      <c r="IU1308" s="46"/>
      <c r="IV1308" s="46"/>
      <c r="IW1308" s="46"/>
      <c r="IX1308" s="46"/>
      <c r="IY1308" s="46"/>
      <c r="IZ1308" s="46"/>
      <c r="JA1308" s="46"/>
      <c r="JB1308" s="46"/>
      <c r="JC1308" s="46"/>
      <c r="JD1308" s="46"/>
      <c r="JE1308" s="46"/>
    </row>
    <row r="1309" spans="1:265" s="7" customFormat="1" ht="15" customHeight="1" thickBot="1" x14ac:dyDescent="0.25">
      <c r="A1309" s="98"/>
      <c r="B1309" s="73" t="s">
        <v>385</v>
      </c>
      <c r="C1309" s="118"/>
      <c r="D1309" s="873" t="s">
        <v>647</v>
      </c>
      <c r="E1309" s="879"/>
      <c r="F1309" s="461"/>
      <c r="G1309" s="462"/>
      <c r="H1309" s="200" t="s">
        <v>351</v>
      </c>
      <c r="I1309" s="200" t="s">
        <v>394</v>
      </c>
      <c r="J1309" s="1756" t="s">
        <v>1424</v>
      </c>
      <c r="K1309" s="212" t="s">
        <v>1506</v>
      </c>
      <c r="L1309" s="221"/>
      <c r="M1309" s="521"/>
      <c r="N1309" s="521"/>
      <c r="O1309" s="221"/>
      <c r="P1309" s="2159">
        <f t="shared" si="113"/>
        <v>0</v>
      </c>
      <c r="Q1309" s="338"/>
      <c r="R1309" s="339"/>
      <c r="S1309" s="339">
        <v>2</v>
      </c>
      <c r="T1309" s="339"/>
      <c r="U1309" s="339"/>
      <c r="V1309" s="339"/>
      <c r="W1309" s="340"/>
      <c r="X1309" s="119">
        <f>SUM(Q1301:W1309)</f>
        <v>40</v>
      </c>
      <c r="Y1309" s="119">
        <f>X1309</f>
        <v>40</v>
      </c>
      <c r="Z1309" s="63"/>
      <c r="AA1309" s="46"/>
      <c r="AB1309" s="46"/>
      <c r="AC1309" s="46" t="str">
        <f t="shared" si="112"/>
        <v/>
      </c>
      <c r="AD1309" s="46"/>
      <c r="AE1309" s="46"/>
      <c r="AF1309" s="2111">
        <f t="shared" si="114"/>
        <v>0</v>
      </c>
      <c r="AG1309" s="2111">
        <f t="shared" si="115"/>
        <v>2</v>
      </c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  <c r="BP1309" s="46"/>
      <c r="BQ1309" s="46"/>
      <c r="BR1309" s="46"/>
      <c r="BS1309" s="46"/>
      <c r="BT1309" s="46"/>
      <c r="BU1309" s="46"/>
      <c r="BV1309" s="46"/>
      <c r="BW1309" s="46"/>
      <c r="BX1309" s="46"/>
      <c r="BY1309" s="46"/>
      <c r="BZ1309" s="46"/>
      <c r="CA1309" s="46"/>
      <c r="CB1309" s="46"/>
      <c r="CC1309" s="46"/>
      <c r="CD1309" s="46"/>
      <c r="CE1309" s="46"/>
      <c r="CF1309" s="46"/>
      <c r="CG1309" s="46"/>
      <c r="CH1309" s="46"/>
      <c r="CI1309" s="46"/>
      <c r="CJ1309" s="46"/>
      <c r="CK1309" s="46"/>
      <c r="CL1309" s="46"/>
      <c r="CM1309" s="46"/>
      <c r="CN1309" s="46"/>
      <c r="CO1309" s="46"/>
      <c r="CP1309" s="46"/>
      <c r="CQ1309" s="46"/>
      <c r="CR1309" s="46"/>
      <c r="CS1309" s="46"/>
      <c r="CT1309" s="46"/>
      <c r="CU1309" s="46"/>
      <c r="CV1309" s="46"/>
      <c r="CW1309" s="46"/>
      <c r="CX1309" s="46"/>
      <c r="CY1309" s="46"/>
      <c r="CZ1309" s="46"/>
      <c r="DA1309" s="46"/>
      <c r="DB1309" s="46"/>
      <c r="DC1309" s="46"/>
      <c r="DD1309" s="46"/>
      <c r="DE1309" s="46"/>
      <c r="DF1309" s="46"/>
      <c r="DG1309" s="46"/>
      <c r="DH1309" s="46"/>
      <c r="DI1309" s="46"/>
      <c r="DJ1309" s="46"/>
      <c r="DK1309" s="46"/>
      <c r="DL1309" s="46"/>
      <c r="DM1309" s="46"/>
      <c r="DN1309" s="46"/>
      <c r="DO1309" s="46"/>
      <c r="DP1309" s="46"/>
      <c r="DQ1309" s="46"/>
      <c r="DR1309" s="46"/>
      <c r="DS1309" s="46"/>
      <c r="DT1309" s="46"/>
      <c r="DU1309" s="46"/>
      <c r="DV1309" s="46"/>
      <c r="DW1309" s="46"/>
      <c r="DX1309" s="46"/>
      <c r="DY1309" s="46"/>
      <c r="DZ1309" s="46"/>
      <c r="EA1309" s="46"/>
      <c r="EB1309" s="46"/>
      <c r="EC1309" s="46"/>
      <c r="ED1309" s="46"/>
      <c r="EE1309" s="46"/>
      <c r="EF1309" s="46"/>
      <c r="EG1309" s="46"/>
      <c r="EH1309" s="46"/>
      <c r="EI1309" s="46"/>
      <c r="EJ1309" s="46"/>
      <c r="EK1309" s="46"/>
      <c r="EL1309" s="46"/>
      <c r="EM1309" s="46"/>
      <c r="EN1309" s="46"/>
      <c r="EO1309" s="46"/>
      <c r="EP1309" s="46"/>
      <c r="EQ1309" s="46"/>
      <c r="ER1309" s="46"/>
      <c r="ES1309" s="46"/>
      <c r="ET1309" s="46"/>
      <c r="EU1309" s="46"/>
      <c r="EV1309" s="46"/>
      <c r="EW1309" s="46"/>
      <c r="EX1309" s="46"/>
      <c r="EY1309" s="46"/>
      <c r="EZ1309" s="46"/>
      <c r="FA1309" s="46"/>
      <c r="FB1309" s="46"/>
      <c r="FC1309" s="46"/>
      <c r="FD1309" s="46"/>
      <c r="FE1309" s="46"/>
      <c r="FF1309" s="46"/>
      <c r="FG1309" s="46"/>
      <c r="FH1309" s="46"/>
      <c r="FI1309" s="46"/>
      <c r="FJ1309" s="46"/>
      <c r="FK1309" s="46"/>
      <c r="FL1309" s="46"/>
      <c r="FM1309" s="46"/>
      <c r="FN1309" s="46"/>
      <c r="FO1309" s="46"/>
      <c r="FP1309" s="46"/>
      <c r="FQ1309" s="46"/>
      <c r="FR1309" s="46"/>
      <c r="FS1309" s="46"/>
      <c r="FT1309" s="46"/>
      <c r="FU1309" s="46"/>
      <c r="FV1309" s="46"/>
      <c r="FW1309" s="46"/>
      <c r="FX1309" s="46"/>
      <c r="FY1309" s="46"/>
      <c r="FZ1309" s="46"/>
      <c r="GA1309" s="46"/>
      <c r="GB1309" s="46"/>
      <c r="GC1309" s="46"/>
      <c r="GD1309" s="46"/>
      <c r="GE1309" s="46"/>
      <c r="GF1309" s="46"/>
      <c r="GG1309" s="46"/>
      <c r="GH1309" s="46"/>
      <c r="GI1309" s="46"/>
      <c r="GJ1309" s="46"/>
      <c r="GK1309" s="46"/>
      <c r="GL1309" s="46"/>
      <c r="GM1309" s="46"/>
      <c r="GN1309" s="46"/>
      <c r="GO1309" s="46"/>
      <c r="GP1309" s="46"/>
      <c r="GQ1309" s="46"/>
      <c r="GR1309" s="46"/>
      <c r="GS1309" s="46"/>
      <c r="GT1309" s="46"/>
      <c r="GU1309" s="46"/>
      <c r="GV1309" s="46"/>
      <c r="GW1309" s="46"/>
      <c r="GX1309" s="46"/>
      <c r="GY1309" s="46"/>
      <c r="GZ1309" s="46"/>
      <c r="HA1309" s="46"/>
      <c r="HB1309" s="46"/>
      <c r="HC1309" s="46"/>
      <c r="HD1309" s="46"/>
      <c r="HE1309" s="46"/>
      <c r="HF1309" s="46"/>
      <c r="HG1309" s="46"/>
      <c r="HH1309" s="46"/>
      <c r="HI1309" s="46"/>
      <c r="HJ1309" s="46"/>
      <c r="HK1309" s="46"/>
      <c r="HL1309" s="46"/>
      <c r="HM1309" s="46"/>
      <c r="HN1309" s="46"/>
      <c r="HO1309" s="46"/>
      <c r="HP1309" s="46"/>
      <c r="HQ1309" s="46"/>
      <c r="HR1309" s="46"/>
      <c r="HS1309" s="46"/>
      <c r="HT1309" s="46"/>
      <c r="HU1309" s="46"/>
      <c r="HV1309" s="46"/>
      <c r="HW1309" s="46"/>
      <c r="HX1309" s="46"/>
      <c r="HY1309" s="46"/>
      <c r="HZ1309" s="46"/>
      <c r="IA1309" s="46"/>
      <c r="IB1309" s="46"/>
      <c r="IC1309" s="46"/>
      <c r="ID1309" s="46"/>
      <c r="IE1309" s="46"/>
      <c r="IF1309" s="46"/>
      <c r="IG1309" s="46"/>
      <c r="IH1309" s="46"/>
      <c r="II1309" s="46"/>
      <c r="IJ1309" s="46"/>
      <c r="IK1309" s="46"/>
      <c r="IL1309" s="46"/>
      <c r="IM1309" s="46"/>
      <c r="IN1309" s="46"/>
      <c r="IO1309" s="46"/>
      <c r="IP1309" s="46"/>
      <c r="IQ1309" s="46"/>
      <c r="IR1309" s="46"/>
      <c r="IS1309" s="46"/>
      <c r="IT1309" s="46"/>
      <c r="IU1309" s="46"/>
      <c r="IV1309" s="46"/>
      <c r="IW1309" s="46"/>
      <c r="IX1309" s="46"/>
      <c r="IY1309" s="46"/>
      <c r="IZ1309" s="46"/>
      <c r="JA1309" s="46"/>
      <c r="JB1309" s="46"/>
      <c r="JC1309" s="46"/>
      <c r="JD1309" s="46"/>
      <c r="JE1309" s="46"/>
    </row>
    <row r="1310" spans="1:265" s="7" customFormat="1" ht="15" customHeight="1" thickBot="1" x14ac:dyDescent="0.25">
      <c r="A1310" s="273">
        <f>A1301+1</f>
        <v>141</v>
      </c>
      <c r="B1310" s="630" t="s">
        <v>1112</v>
      </c>
      <c r="C1310" s="111" t="s">
        <v>35</v>
      </c>
      <c r="D1310" s="898" t="s">
        <v>1113</v>
      </c>
      <c r="E1310" s="842" t="s">
        <v>284</v>
      </c>
      <c r="F1310" s="459" t="s">
        <v>1114</v>
      </c>
      <c r="G1310" s="460" t="s">
        <v>1115</v>
      </c>
      <c r="H1310" s="205" t="s">
        <v>23</v>
      </c>
      <c r="I1310" s="205" t="s">
        <v>99</v>
      </c>
      <c r="J1310" s="205"/>
      <c r="K1310" s="230" t="s">
        <v>1052</v>
      </c>
      <c r="L1310" s="230" t="s">
        <v>97</v>
      </c>
      <c r="M1310" s="526" t="s">
        <v>397</v>
      </c>
      <c r="N1310" s="526" t="s">
        <v>24</v>
      </c>
      <c r="O1310" s="230" t="s">
        <v>348</v>
      </c>
      <c r="P1310" s="2159">
        <f t="shared" si="113"/>
        <v>3</v>
      </c>
      <c r="Q1310" s="277">
        <v>3</v>
      </c>
      <c r="R1310" s="278"/>
      <c r="S1310" s="278"/>
      <c r="T1310" s="278"/>
      <c r="U1310" s="278"/>
      <c r="V1310" s="278"/>
      <c r="W1310" s="279"/>
      <c r="X1310" s="117"/>
      <c r="Y1310" s="117"/>
      <c r="Z1310" s="63" t="str">
        <f>C1310</f>
        <v>TC</v>
      </c>
      <c r="AA1310" s="46" t="s">
        <v>873</v>
      </c>
      <c r="AB1310" s="46" t="s">
        <v>881</v>
      </c>
      <c r="AC1310" s="46">
        <f t="shared" si="112"/>
        <v>17</v>
      </c>
      <c r="AD1310" s="46"/>
      <c r="AE1310" s="46"/>
      <c r="AF1310" s="2111">
        <f t="shared" si="114"/>
        <v>3</v>
      </c>
      <c r="AG1310" s="2111">
        <f t="shared" si="115"/>
        <v>0</v>
      </c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  <c r="BP1310" s="46"/>
      <c r="BQ1310" s="46"/>
      <c r="BR1310" s="46"/>
      <c r="BS1310" s="46"/>
      <c r="BT1310" s="46"/>
      <c r="BU1310" s="46"/>
      <c r="BV1310" s="46"/>
      <c r="BW1310" s="46"/>
      <c r="BX1310" s="46"/>
      <c r="BY1310" s="46"/>
      <c r="BZ1310" s="46"/>
      <c r="CA1310" s="46"/>
      <c r="CB1310" s="46"/>
      <c r="CC1310" s="46"/>
      <c r="CD1310" s="46"/>
      <c r="CE1310" s="46"/>
      <c r="CF1310" s="46"/>
      <c r="CG1310" s="46"/>
      <c r="CH1310" s="46"/>
      <c r="CI1310" s="46"/>
      <c r="CJ1310" s="46"/>
      <c r="CK1310" s="46"/>
      <c r="CL1310" s="46"/>
      <c r="CM1310" s="46"/>
      <c r="CN1310" s="46"/>
      <c r="CO1310" s="46"/>
      <c r="CP1310" s="46"/>
      <c r="CQ1310" s="46"/>
      <c r="CR1310" s="46"/>
      <c r="CS1310" s="46"/>
      <c r="CT1310" s="46"/>
      <c r="CU1310" s="46"/>
      <c r="CV1310" s="46"/>
      <c r="CW1310" s="46"/>
      <c r="CX1310" s="46"/>
      <c r="CY1310" s="46"/>
      <c r="CZ1310" s="46"/>
      <c r="DA1310" s="46"/>
      <c r="DB1310" s="46"/>
      <c r="DC1310" s="46"/>
      <c r="DD1310" s="46"/>
      <c r="DE1310" s="46"/>
      <c r="DF1310" s="46"/>
      <c r="DG1310" s="46"/>
      <c r="DH1310" s="46"/>
      <c r="DI1310" s="46"/>
      <c r="DJ1310" s="46"/>
      <c r="DK1310" s="46"/>
      <c r="DL1310" s="46"/>
      <c r="DM1310" s="46"/>
      <c r="DN1310" s="46"/>
      <c r="DO1310" s="46"/>
      <c r="DP1310" s="46"/>
      <c r="DQ1310" s="46"/>
      <c r="DR1310" s="46"/>
      <c r="DS1310" s="46"/>
      <c r="DT1310" s="46"/>
      <c r="DU1310" s="46"/>
      <c r="DV1310" s="46"/>
      <c r="DW1310" s="46"/>
      <c r="DX1310" s="46"/>
      <c r="DY1310" s="46"/>
      <c r="DZ1310" s="46"/>
      <c r="EA1310" s="46"/>
      <c r="EB1310" s="46"/>
      <c r="EC1310" s="46"/>
      <c r="ED1310" s="46"/>
      <c r="EE1310" s="46"/>
      <c r="EF1310" s="46"/>
      <c r="EG1310" s="46"/>
      <c r="EH1310" s="46"/>
      <c r="EI1310" s="46"/>
      <c r="EJ1310" s="46"/>
      <c r="EK1310" s="46"/>
      <c r="EL1310" s="46"/>
      <c r="EM1310" s="46"/>
      <c r="EN1310" s="46"/>
      <c r="EO1310" s="46"/>
      <c r="EP1310" s="46"/>
      <c r="EQ1310" s="46"/>
      <c r="ER1310" s="46"/>
      <c r="ES1310" s="46"/>
      <c r="ET1310" s="46"/>
      <c r="EU1310" s="46"/>
      <c r="EV1310" s="46"/>
      <c r="EW1310" s="46"/>
      <c r="EX1310" s="46"/>
      <c r="EY1310" s="46"/>
      <c r="EZ1310" s="46"/>
      <c r="FA1310" s="46"/>
      <c r="FB1310" s="46"/>
      <c r="FC1310" s="46"/>
      <c r="FD1310" s="46"/>
      <c r="FE1310" s="46"/>
      <c r="FF1310" s="46"/>
      <c r="FG1310" s="46"/>
      <c r="FH1310" s="46"/>
      <c r="FI1310" s="46"/>
      <c r="FJ1310" s="46"/>
      <c r="FK1310" s="46"/>
      <c r="FL1310" s="46"/>
      <c r="FM1310" s="46"/>
      <c r="FN1310" s="46"/>
      <c r="FO1310" s="46"/>
      <c r="FP1310" s="46"/>
      <c r="FQ1310" s="46"/>
      <c r="FR1310" s="46"/>
      <c r="FS1310" s="46"/>
      <c r="FT1310" s="46"/>
      <c r="FU1310" s="46"/>
      <c r="FV1310" s="46"/>
      <c r="FW1310" s="46"/>
      <c r="FX1310" s="46"/>
      <c r="FY1310" s="46"/>
      <c r="FZ1310" s="46"/>
      <c r="GA1310" s="46"/>
      <c r="GB1310" s="46"/>
      <c r="GC1310" s="46"/>
      <c r="GD1310" s="46"/>
      <c r="GE1310" s="46"/>
      <c r="GF1310" s="46"/>
      <c r="GG1310" s="46"/>
      <c r="GH1310" s="46"/>
      <c r="GI1310" s="46"/>
      <c r="GJ1310" s="46"/>
      <c r="GK1310" s="46"/>
      <c r="GL1310" s="46"/>
      <c r="GM1310" s="46"/>
      <c r="GN1310" s="46"/>
      <c r="GO1310" s="46"/>
      <c r="GP1310" s="46"/>
      <c r="GQ1310" s="46"/>
      <c r="GR1310" s="46"/>
      <c r="GS1310" s="46"/>
      <c r="GT1310" s="46"/>
      <c r="GU1310" s="46"/>
      <c r="GV1310" s="46"/>
      <c r="GW1310" s="46"/>
      <c r="GX1310" s="46"/>
      <c r="GY1310" s="46"/>
      <c r="GZ1310" s="46"/>
      <c r="HA1310" s="46"/>
      <c r="HB1310" s="46"/>
      <c r="HC1310" s="46"/>
      <c r="HD1310" s="46"/>
      <c r="HE1310" s="46"/>
      <c r="HF1310" s="46"/>
      <c r="HG1310" s="46"/>
      <c r="HH1310" s="46"/>
      <c r="HI1310" s="46"/>
      <c r="HJ1310" s="46"/>
      <c r="HK1310" s="46"/>
      <c r="HL1310" s="46"/>
      <c r="HM1310" s="46"/>
      <c r="HN1310" s="46"/>
      <c r="HO1310" s="46"/>
      <c r="HP1310" s="46"/>
      <c r="HQ1310" s="46"/>
      <c r="HR1310" s="46"/>
      <c r="HS1310" s="46"/>
      <c r="HT1310" s="46"/>
      <c r="HU1310" s="46"/>
      <c r="HV1310" s="46"/>
      <c r="HW1310" s="46"/>
      <c r="HX1310" s="46"/>
      <c r="HY1310" s="46"/>
      <c r="HZ1310" s="46"/>
      <c r="IA1310" s="46"/>
      <c r="IB1310" s="46"/>
      <c r="IC1310" s="46"/>
      <c r="ID1310" s="46"/>
      <c r="IE1310" s="46"/>
      <c r="IF1310" s="46"/>
      <c r="IG1310" s="46"/>
      <c r="IH1310" s="46"/>
      <c r="II1310" s="46"/>
      <c r="IJ1310" s="46"/>
      <c r="IK1310" s="46"/>
      <c r="IL1310" s="46"/>
      <c r="IM1310" s="46"/>
      <c r="IN1310" s="46"/>
      <c r="IO1310" s="46"/>
      <c r="IP1310" s="46"/>
      <c r="IQ1310" s="46"/>
      <c r="IR1310" s="46"/>
      <c r="IS1310" s="46"/>
      <c r="IT1310" s="46"/>
      <c r="IU1310" s="46"/>
      <c r="IV1310" s="46"/>
      <c r="IW1310" s="46"/>
      <c r="IX1310" s="46"/>
      <c r="IY1310" s="46"/>
      <c r="IZ1310" s="46"/>
      <c r="JA1310" s="46"/>
      <c r="JB1310" s="46"/>
      <c r="JC1310" s="46"/>
      <c r="JD1310" s="46"/>
      <c r="JE1310" s="46"/>
    </row>
    <row r="1311" spans="1:265" s="7" customFormat="1" ht="15" customHeight="1" thickBot="1" x14ac:dyDescent="0.25">
      <c r="A1311" s="790"/>
      <c r="B1311" s="73" t="s">
        <v>1112</v>
      </c>
      <c r="C1311" s="113"/>
      <c r="D1311" s="890" t="s">
        <v>1113</v>
      </c>
      <c r="E1311" s="900"/>
      <c r="F1311" s="472"/>
      <c r="G1311" s="473"/>
      <c r="H1311" s="768" t="s">
        <v>23</v>
      </c>
      <c r="I1311" s="768" t="s">
        <v>99</v>
      </c>
      <c r="J1311" s="185"/>
      <c r="K1311" s="227" t="s">
        <v>1052</v>
      </c>
      <c r="L1311" s="227" t="s">
        <v>97</v>
      </c>
      <c r="M1311" s="508" t="s">
        <v>397</v>
      </c>
      <c r="N1311" s="811" t="s">
        <v>98</v>
      </c>
      <c r="O1311" s="227" t="s">
        <v>344</v>
      </c>
      <c r="P1311" s="2159">
        <f t="shared" si="113"/>
        <v>3</v>
      </c>
      <c r="Q1311" s="303">
        <v>3</v>
      </c>
      <c r="R1311" s="304"/>
      <c r="S1311" s="304"/>
      <c r="T1311" s="304"/>
      <c r="U1311" s="304"/>
      <c r="V1311" s="304"/>
      <c r="W1311" s="305"/>
      <c r="X1311" s="119"/>
      <c r="Y1311" s="119"/>
      <c r="Z1311" s="63"/>
      <c r="AA1311" s="46"/>
      <c r="AB1311" s="46"/>
      <c r="AC1311" s="46" t="str">
        <f t="shared" si="112"/>
        <v/>
      </c>
      <c r="AD1311" s="46"/>
      <c r="AE1311" s="46"/>
      <c r="AF1311" s="2111">
        <f t="shared" si="114"/>
        <v>3</v>
      </c>
      <c r="AG1311" s="2111">
        <f t="shared" si="115"/>
        <v>0</v>
      </c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  <c r="BP1311" s="46"/>
      <c r="BQ1311" s="46"/>
      <c r="BR1311" s="46"/>
      <c r="BS1311" s="46"/>
      <c r="BT1311" s="46"/>
      <c r="BU1311" s="46"/>
      <c r="BV1311" s="46"/>
      <c r="BW1311" s="46"/>
      <c r="BX1311" s="46"/>
      <c r="BY1311" s="46"/>
      <c r="BZ1311" s="46"/>
      <c r="CA1311" s="46"/>
      <c r="CB1311" s="46"/>
      <c r="CC1311" s="46"/>
      <c r="CD1311" s="46"/>
      <c r="CE1311" s="46"/>
      <c r="CF1311" s="46"/>
      <c r="CG1311" s="46"/>
      <c r="CH1311" s="46"/>
      <c r="CI1311" s="46"/>
      <c r="CJ1311" s="46"/>
      <c r="CK1311" s="46"/>
      <c r="CL1311" s="46"/>
      <c r="CM1311" s="46"/>
      <c r="CN1311" s="46"/>
      <c r="CO1311" s="46"/>
      <c r="CP1311" s="46"/>
      <c r="CQ1311" s="46"/>
      <c r="CR1311" s="46"/>
      <c r="CS1311" s="46"/>
      <c r="CT1311" s="46"/>
      <c r="CU1311" s="46"/>
      <c r="CV1311" s="46"/>
      <c r="CW1311" s="46"/>
      <c r="CX1311" s="46"/>
      <c r="CY1311" s="46"/>
      <c r="CZ1311" s="46"/>
      <c r="DA1311" s="46"/>
      <c r="DB1311" s="46"/>
      <c r="DC1311" s="46"/>
      <c r="DD1311" s="46"/>
      <c r="DE1311" s="46"/>
      <c r="DF1311" s="46"/>
      <c r="DG1311" s="46"/>
      <c r="DH1311" s="46"/>
      <c r="DI1311" s="46"/>
      <c r="DJ1311" s="46"/>
      <c r="DK1311" s="46"/>
      <c r="DL1311" s="46"/>
      <c r="DM1311" s="46"/>
      <c r="DN1311" s="46"/>
      <c r="DO1311" s="46"/>
      <c r="DP1311" s="46"/>
      <c r="DQ1311" s="46"/>
      <c r="DR1311" s="46"/>
      <c r="DS1311" s="46"/>
      <c r="DT1311" s="46"/>
      <c r="DU1311" s="46"/>
      <c r="DV1311" s="46"/>
      <c r="DW1311" s="46"/>
      <c r="DX1311" s="46"/>
      <c r="DY1311" s="46"/>
      <c r="DZ1311" s="46"/>
      <c r="EA1311" s="46"/>
      <c r="EB1311" s="46"/>
      <c r="EC1311" s="46"/>
      <c r="ED1311" s="46"/>
      <c r="EE1311" s="46"/>
      <c r="EF1311" s="46"/>
      <c r="EG1311" s="46"/>
      <c r="EH1311" s="46"/>
      <c r="EI1311" s="46"/>
      <c r="EJ1311" s="46"/>
      <c r="EK1311" s="46"/>
      <c r="EL1311" s="46"/>
      <c r="EM1311" s="46"/>
      <c r="EN1311" s="46"/>
      <c r="EO1311" s="46"/>
      <c r="EP1311" s="46"/>
      <c r="EQ1311" s="46"/>
      <c r="ER1311" s="46"/>
      <c r="ES1311" s="46"/>
      <c r="ET1311" s="46"/>
      <c r="EU1311" s="46"/>
      <c r="EV1311" s="46"/>
      <c r="EW1311" s="46"/>
      <c r="EX1311" s="46"/>
      <c r="EY1311" s="46"/>
      <c r="EZ1311" s="46"/>
      <c r="FA1311" s="46"/>
      <c r="FB1311" s="46"/>
      <c r="FC1311" s="46"/>
      <c r="FD1311" s="46"/>
      <c r="FE1311" s="46"/>
      <c r="FF1311" s="46"/>
      <c r="FG1311" s="46"/>
      <c r="FH1311" s="46"/>
      <c r="FI1311" s="46"/>
      <c r="FJ1311" s="46"/>
      <c r="FK1311" s="46"/>
      <c r="FL1311" s="46"/>
      <c r="FM1311" s="46"/>
      <c r="FN1311" s="46"/>
      <c r="FO1311" s="46"/>
      <c r="FP1311" s="46"/>
      <c r="FQ1311" s="46"/>
      <c r="FR1311" s="46"/>
      <c r="FS1311" s="46"/>
      <c r="FT1311" s="46"/>
      <c r="FU1311" s="46"/>
      <c r="FV1311" s="46"/>
      <c r="FW1311" s="46"/>
      <c r="FX1311" s="46"/>
      <c r="FY1311" s="46"/>
      <c r="FZ1311" s="46"/>
      <c r="GA1311" s="46"/>
      <c r="GB1311" s="46"/>
      <c r="GC1311" s="46"/>
      <c r="GD1311" s="46"/>
      <c r="GE1311" s="46"/>
      <c r="GF1311" s="46"/>
      <c r="GG1311" s="46"/>
      <c r="GH1311" s="46"/>
      <c r="GI1311" s="46"/>
      <c r="GJ1311" s="46"/>
      <c r="GK1311" s="46"/>
      <c r="GL1311" s="46"/>
      <c r="GM1311" s="46"/>
      <c r="GN1311" s="46"/>
      <c r="GO1311" s="46"/>
      <c r="GP1311" s="46"/>
      <c r="GQ1311" s="46"/>
      <c r="GR1311" s="46"/>
      <c r="GS1311" s="46"/>
      <c r="GT1311" s="46"/>
      <c r="GU1311" s="46"/>
      <c r="GV1311" s="46"/>
      <c r="GW1311" s="46"/>
      <c r="GX1311" s="46"/>
      <c r="GY1311" s="46"/>
      <c r="GZ1311" s="46"/>
      <c r="HA1311" s="46"/>
      <c r="HB1311" s="46"/>
      <c r="HC1311" s="46"/>
      <c r="HD1311" s="46"/>
      <c r="HE1311" s="46"/>
      <c r="HF1311" s="46"/>
      <c r="HG1311" s="46"/>
      <c r="HH1311" s="46"/>
      <c r="HI1311" s="46"/>
      <c r="HJ1311" s="46"/>
      <c r="HK1311" s="46"/>
      <c r="HL1311" s="46"/>
      <c r="HM1311" s="46"/>
      <c r="HN1311" s="46"/>
      <c r="HO1311" s="46"/>
      <c r="HP1311" s="46"/>
      <c r="HQ1311" s="46"/>
      <c r="HR1311" s="46"/>
      <c r="HS1311" s="46"/>
      <c r="HT1311" s="46"/>
      <c r="HU1311" s="46"/>
      <c r="HV1311" s="46"/>
      <c r="HW1311" s="46"/>
      <c r="HX1311" s="46"/>
      <c r="HY1311" s="46"/>
      <c r="HZ1311" s="46"/>
      <c r="IA1311" s="46"/>
      <c r="IB1311" s="46"/>
      <c r="IC1311" s="46"/>
      <c r="ID1311" s="46"/>
      <c r="IE1311" s="46"/>
      <c r="IF1311" s="46"/>
      <c r="IG1311" s="46"/>
      <c r="IH1311" s="46"/>
      <c r="II1311" s="46"/>
      <c r="IJ1311" s="46"/>
      <c r="IK1311" s="46"/>
      <c r="IL1311" s="46"/>
      <c r="IM1311" s="46"/>
      <c r="IN1311" s="46"/>
      <c r="IO1311" s="46"/>
      <c r="IP1311" s="46"/>
      <c r="IQ1311" s="46"/>
      <c r="IR1311" s="46"/>
      <c r="IS1311" s="46"/>
      <c r="IT1311" s="46"/>
      <c r="IU1311" s="46"/>
      <c r="IV1311" s="46"/>
      <c r="IW1311" s="46"/>
      <c r="IX1311" s="46"/>
      <c r="IY1311" s="46"/>
      <c r="IZ1311" s="46"/>
      <c r="JA1311" s="46"/>
      <c r="JB1311" s="46"/>
      <c r="JC1311" s="46"/>
      <c r="JD1311" s="46"/>
      <c r="JE1311" s="46"/>
    </row>
    <row r="1312" spans="1:265" s="7" customFormat="1" ht="15" customHeight="1" thickBot="1" x14ac:dyDescent="0.25">
      <c r="A1312" s="790"/>
      <c r="B1312" s="73" t="s">
        <v>1112</v>
      </c>
      <c r="C1312" s="113"/>
      <c r="D1312" s="907" t="s">
        <v>1113</v>
      </c>
      <c r="E1312" s="900"/>
      <c r="F1312" s="472"/>
      <c r="G1312" s="473"/>
      <c r="H1312" s="188" t="s">
        <v>23</v>
      </c>
      <c r="I1312" s="188" t="s">
        <v>99</v>
      </c>
      <c r="J1312" s="188"/>
      <c r="K1312" s="232" t="s">
        <v>110</v>
      </c>
      <c r="L1312" s="232" t="s">
        <v>97</v>
      </c>
      <c r="M1312" s="527" t="s">
        <v>391</v>
      </c>
      <c r="N1312" s="527" t="s">
        <v>24</v>
      </c>
      <c r="O1312" s="232" t="s">
        <v>348</v>
      </c>
      <c r="P1312" s="2159">
        <f t="shared" si="113"/>
        <v>6</v>
      </c>
      <c r="Q1312" s="316">
        <v>4</v>
      </c>
      <c r="R1312" s="317">
        <v>2</v>
      </c>
      <c r="S1312" s="317"/>
      <c r="T1312" s="317"/>
      <c r="U1312" s="317"/>
      <c r="V1312" s="317"/>
      <c r="W1312" s="318"/>
      <c r="X1312" s="119"/>
      <c r="Y1312" s="119"/>
      <c r="Z1312" s="63"/>
      <c r="AA1312" s="46"/>
      <c r="AB1312" s="46"/>
      <c r="AC1312" s="46" t="str">
        <f t="shared" ref="AC1312:AC1321" si="116">IF(C1312&lt;&gt;"",SUMIF(D$6:D$1505,D1312,Q$6:R$1505),"")</f>
        <v/>
      </c>
      <c r="AD1312" s="46"/>
      <c r="AE1312" s="46"/>
      <c r="AF1312" s="2111">
        <f t="shared" si="114"/>
        <v>6</v>
      </c>
      <c r="AG1312" s="2111">
        <f t="shared" si="115"/>
        <v>0</v>
      </c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  <c r="BP1312" s="46"/>
      <c r="BQ1312" s="46"/>
      <c r="BR1312" s="46"/>
      <c r="BS1312" s="46"/>
      <c r="BT1312" s="46"/>
      <c r="BU1312" s="46"/>
      <c r="BV1312" s="46"/>
      <c r="BW1312" s="46"/>
      <c r="BX1312" s="46"/>
      <c r="BY1312" s="46"/>
      <c r="BZ1312" s="46"/>
      <c r="CA1312" s="46"/>
      <c r="CB1312" s="46"/>
      <c r="CC1312" s="46"/>
      <c r="CD1312" s="46"/>
      <c r="CE1312" s="46"/>
      <c r="CF1312" s="46"/>
      <c r="CG1312" s="46"/>
      <c r="CH1312" s="46"/>
      <c r="CI1312" s="46"/>
      <c r="CJ1312" s="46"/>
      <c r="CK1312" s="46"/>
      <c r="CL1312" s="46"/>
      <c r="CM1312" s="46"/>
      <c r="CN1312" s="46"/>
      <c r="CO1312" s="46"/>
      <c r="CP1312" s="46"/>
      <c r="CQ1312" s="46"/>
      <c r="CR1312" s="46"/>
      <c r="CS1312" s="46"/>
      <c r="CT1312" s="46"/>
      <c r="CU1312" s="46"/>
      <c r="CV1312" s="46"/>
      <c r="CW1312" s="46"/>
      <c r="CX1312" s="46"/>
      <c r="CY1312" s="46"/>
      <c r="CZ1312" s="46"/>
      <c r="DA1312" s="46"/>
      <c r="DB1312" s="46"/>
      <c r="DC1312" s="46"/>
      <c r="DD1312" s="46"/>
      <c r="DE1312" s="46"/>
      <c r="DF1312" s="46"/>
      <c r="DG1312" s="46"/>
      <c r="DH1312" s="46"/>
      <c r="DI1312" s="46"/>
      <c r="DJ1312" s="46"/>
      <c r="DK1312" s="46"/>
      <c r="DL1312" s="46"/>
      <c r="DM1312" s="46"/>
      <c r="DN1312" s="46"/>
      <c r="DO1312" s="46"/>
      <c r="DP1312" s="46"/>
      <c r="DQ1312" s="46"/>
      <c r="DR1312" s="46"/>
      <c r="DS1312" s="46"/>
      <c r="DT1312" s="46"/>
      <c r="DU1312" s="46"/>
      <c r="DV1312" s="46"/>
      <c r="DW1312" s="46"/>
      <c r="DX1312" s="46"/>
      <c r="DY1312" s="46"/>
      <c r="DZ1312" s="46"/>
      <c r="EA1312" s="46"/>
      <c r="EB1312" s="46"/>
      <c r="EC1312" s="46"/>
      <c r="ED1312" s="46"/>
      <c r="EE1312" s="46"/>
      <c r="EF1312" s="46"/>
      <c r="EG1312" s="46"/>
      <c r="EH1312" s="46"/>
      <c r="EI1312" s="46"/>
      <c r="EJ1312" s="46"/>
      <c r="EK1312" s="46"/>
      <c r="EL1312" s="46"/>
      <c r="EM1312" s="46"/>
      <c r="EN1312" s="46"/>
      <c r="EO1312" s="46"/>
      <c r="EP1312" s="46"/>
      <c r="EQ1312" s="46"/>
      <c r="ER1312" s="46"/>
      <c r="ES1312" s="46"/>
      <c r="ET1312" s="46"/>
      <c r="EU1312" s="46"/>
      <c r="EV1312" s="46"/>
      <c r="EW1312" s="46"/>
      <c r="EX1312" s="46"/>
      <c r="EY1312" s="46"/>
      <c r="EZ1312" s="46"/>
      <c r="FA1312" s="46"/>
      <c r="FB1312" s="46"/>
      <c r="FC1312" s="46"/>
      <c r="FD1312" s="46"/>
      <c r="FE1312" s="46"/>
      <c r="FF1312" s="46"/>
      <c r="FG1312" s="46"/>
      <c r="FH1312" s="46"/>
      <c r="FI1312" s="46"/>
      <c r="FJ1312" s="46"/>
      <c r="FK1312" s="46"/>
      <c r="FL1312" s="46"/>
      <c r="FM1312" s="46"/>
      <c r="FN1312" s="46"/>
      <c r="FO1312" s="46"/>
      <c r="FP1312" s="46"/>
      <c r="FQ1312" s="46"/>
      <c r="FR1312" s="46"/>
      <c r="FS1312" s="46"/>
      <c r="FT1312" s="46"/>
      <c r="FU1312" s="46"/>
      <c r="FV1312" s="46"/>
      <c r="FW1312" s="46"/>
      <c r="FX1312" s="46"/>
      <c r="FY1312" s="46"/>
      <c r="FZ1312" s="46"/>
      <c r="GA1312" s="46"/>
      <c r="GB1312" s="46"/>
      <c r="GC1312" s="46"/>
      <c r="GD1312" s="46"/>
      <c r="GE1312" s="46"/>
      <c r="GF1312" s="46"/>
      <c r="GG1312" s="46"/>
      <c r="GH1312" s="46"/>
      <c r="GI1312" s="46"/>
      <c r="GJ1312" s="46"/>
      <c r="GK1312" s="46"/>
      <c r="GL1312" s="46"/>
      <c r="GM1312" s="46"/>
      <c r="GN1312" s="46"/>
      <c r="GO1312" s="46"/>
      <c r="GP1312" s="46"/>
      <c r="GQ1312" s="46"/>
      <c r="GR1312" s="46"/>
      <c r="GS1312" s="46"/>
      <c r="GT1312" s="46"/>
      <c r="GU1312" s="46"/>
      <c r="GV1312" s="46"/>
      <c r="GW1312" s="46"/>
      <c r="GX1312" s="46"/>
      <c r="GY1312" s="46"/>
      <c r="GZ1312" s="46"/>
      <c r="HA1312" s="46"/>
      <c r="HB1312" s="46"/>
      <c r="HC1312" s="46"/>
      <c r="HD1312" s="46"/>
      <c r="HE1312" s="46"/>
      <c r="HF1312" s="46"/>
      <c r="HG1312" s="46"/>
      <c r="HH1312" s="46"/>
      <c r="HI1312" s="46"/>
      <c r="HJ1312" s="46"/>
      <c r="HK1312" s="46"/>
      <c r="HL1312" s="46"/>
      <c r="HM1312" s="46"/>
      <c r="HN1312" s="46"/>
      <c r="HO1312" s="46"/>
      <c r="HP1312" s="46"/>
      <c r="HQ1312" s="46"/>
      <c r="HR1312" s="46"/>
      <c r="HS1312" s="46"/>
      <c r="HT1312" s="46"/>
      <c r="HU1312" s="46"/>
      <c r="HV1312" s="46"/>
      <c r="HW1312" s="46"/>
      <c r="HX1312" s="46"/>
      <c r="HY1312" s="46"/>
      <c r="HZ1312" s="46"/>
      <c r="IA1312" s="46"/>
      <c r="IB1312" s="46"/>
      <c r="IC1312" s="46"/>
      <c r="ID1312" s="46"/>
      <c r="IE1312" s="46"/>
      <c r="IF1312" s="46"/>
      <c r="IG1312" s="46"/>
      <c r="IH1312" s="46"/>
      <c r="II1312" s="46"/>
      <c r="IJ1312" s="46"/>
      <c r="IK1312" s="46"/>
      <c r="IL1312" s="46"/>
      <c r="IM1312" s="46"/>
      <c r="IN1312" s="46"/>
      <c r="IO1312" s="46"/>
      <c r="IP1312" s="46"/>
      <c r="IQ1312" s="46"/>
      <c r="IR1312" s="46"/>
      <c r="IS1312" s="46"/>
      <c r="IT1312" s="46"/>
      <c r="IU1312" s="46"/>
      <c r="IV1312" s="46"/>
      <c r="IW1312" s="46"/>
      <c r="IX1312" s="46"/>
      <c r="IY1312" s="46"/>
      <c r="IZ1312" s="46"/>
      <c r="JA1312" s="46"/>
      <c r="JB1312" s="46"/>
      <c r="JC1312" s="46"/>
      <c r="JD1312" s="46"/>
      <c r="JE1312" s="46"/>
    </row>
    <row r="1313" spans="1:265" s="7" customFormat="1" ht="15" customHeight="1" thickBot="1" x14ac:dyDescent="0.25">
      <c r="A1313" s="790"/>
      <c r="B1313" s="73" t="s">
        <v>1112</v>
      </c>
      <c r="C1313" s="113"/>
      <c r="D1313" s="907" t="s">
        <v>1113</v>
      </c>
      <c r="E1313" s="900"/>
      <c r="F1313" s="472"/>
      <c r="G1313" s="473"/>
      <c r="H1313" s="188" t="s">
        <v>23</v>
      </c>
      <c r="I1313" s="188" t="s">
        <v>99</v>
      </c>
      <c r="J1313" s="188"/>
      <c r="K1313" s="232" t="s">
        <v>1252</v>
      </c>
      <c r="L1313" s="232" t="s">
        <v>97</v>
      </c>
      <c r="M1313" s="527">
        <v>4</v>
      </c>
      <c r="N1313" s="527" t="s">
        <v>24</v>
      </c>
      <c r="O1313" s="232" t="s">
        <v>348</v>
      </c>
      <c r="P1313" s="2159">
        <f t="shared" si="113"/>
        <v>3</v>
      </c>
      <c r="Q1313" s="316">
        <v>3</v>
      </c>
      <c r="R1313" s="317"/>
      <c r="S1313" s="317"/>
      <c r="T1313" s="317"/>
      <c r="U1313" s="317"/>
      <c r="V1313" s="317"/>
      <c r="W1313" s="318"/>
      <c r="X1313" s="119"/>
      <c r="Y1313" s="119"/>
      <c r="Z1313" s="63"/>
      <c r="AA1313" s="46"/>
      <c r="AB1313" s="46"/>
      <c r="AC1313" s="46" t="str">
        <f t="shared" si="116"/>
        <v/>
      </c>
      <c r="AD1313" s="46"/>
      <c r="AE1313" s="46"/>
      <c r="AF1313" s="2111">
        <f t="shared" si="114"/>
        <v>3</v>
      </c>
      <c r="AG1313" s="2111">
        <f t="shared" si="115"/>
        <v>0</v>
      </c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  <c r="BP1313" s="46"/>
      <c r="BQ1313" s="46"/>
      <c r="BR1313" s="46"/>
      <c r="BS1313" s="46"/>
      <c r="BT1313" s="46"/>
      <c r="BU1313" s="46"/>
      <c r="BV1313" s="46"/>
      <c r="BW1313" s="46"/>
      <c r="BX1313" s="46"/>
      <c r="BY1313" s="46"/>
      <c r="BZ1313" s="46"/>
      <c r="CA1313" s="46"/>
      <c r="CB1313" s="46"/>
      <c r="CC1313" s="46"/>
      <c r="CD1313" s="46"/>
      <c r="CE1313" s="46"/>
      <c r="CF1313" s="46"/>
      <c r="CG1313" s="46"/>
      <c r="CH1313" s="46"/>
      <c r="CI1313" s="46"/>
      <c r="CJ1313" s="46"/>
      <c r="CK1313" s="46"/>
      <c r="CL1313" s="46"/>
      <c r="CM1313" s="46"/>
      <c r="CN1313" s="46"/>
      <c r="CO1313" s="46"/>
      <c r="CP1313" s="46"/>
      <c r="CQ1313" s="46"/>
      <c r="CR1313" s="46"/>
      <c r="CS1313" s="46"/>
      <c r="CT1313" s="46"/>
      <c r="CU1313" s="46"/>
      <c r="CV1313" s="46"/>
      <c r="CW1313" s="46"/>
      <c r="CX1313" s="46"/>
      <c r="CY1313" s="46"/>
      <c r="CZ1313" s="46"/>
      <c r="DA1313" s="46"/>
      <c r="DB1313" s="46"/>
      <c r="DC1313" s="46"/>
      <c r="DD1313" s="46"/>
      <c r="DE1313" s="46"/>
      <c r="DF1313" s="46"/>
      <c r="DG1313" s="46"/>
      <c r="DH1313" s="46"/>
      <c r="DI1313" s="46"/>
      <c r="DJ1313" s="46"/>
      <c r="DK1313" s="46"/>
      <c r="DL1313" s="46"/>
      <c r="DM1313" s="46"/>
      <c r="DN1313" s="46"/>
      <c r="DO1313" s="46"/>
      <c r="DP1313" s="46"/>
      <c r="DQ1313" s="46"/>
      <c r="DR1313" s="46"/>
      <c r="DS1313" s="46"/>
      <c r="DT1313" s="46"/>
      <c r="DU1313" s="46"/>
      <c r="DV1313" s="46"/>
      <c r="DW1313" s="46"/>
      <c r="DX1313" s="46"/>
      <c r="DY1313" s="46"/>
      <c r="DZ1313" s="46"/>
      <c r="EA1313" s="46"/>
      <c r="EB1313" s="46"/>
      <c r="EC1313" s="46"/>
      <c r="ED1313" s="46"/>
      <c r="EE1313" s="46"/>
      <c r="EF1313" s="46"/>
      <c r="EG1313" s="46"/>
      <c r="EH1313" s="46"/>
      <c r="EI1313" s="46"/>
      <c r="EJ1313" s="46"/>
      <c r="EK1313" s="46"/>
      <c r="EL1313" s="46"/>
      <c r="EM1313" s="46"/>
      <c r="EN1313" s="46"/>
      <c r="EO1313" s="46"/>
      <c r="EP1313" s="46"/>
      <c r="EQ1313" s="46"/>
      <c r="ER1313" s="46"/>
      <c r="ES1313" s="46"/>
      <c r="ET1313" s="46"/>
      <c r="EU1313" s="46"/>
      <c r="EV1313" s="46"/>
      <c r="EW1313" s="46"/>
      <c r="EX1313" s="46"/>
      <c r="EY1313" s="46"/>
      <c r="EZ1313" s="46"/>
      <c r="FA1313" s="46"/>
      <c r="FB1313" s="46"/>
      <c r="FC1313" s="46"/>
      <c r="FD1313" s="46"/>
      <c r="FE1313" s="46"/>
      <c r="FF1313" s="46"/>
      <c r="FG1313" s="46"/>
      <c r="FH1313" s="46"/>
      <c r="FI1313" s="46"/>
      <c r="FJ1313" s="46"/>
      <c r="FK1313" s="46"/>
      <c r="FL1313" s="46"/>
      <c r="FM1313" s="46"/>
      <c r="FN1313" s="46"/>
      <c r="FO1313" s="46"/>
      <c r="FP1313" s="46"/>
      <c r="FQ1313" s="46"/>
      <c r="FR1313" s="46"/>
      <c r="FS1313" s="46"/>
      <c r="FT1313" s="46"/>
      <c r="FU1313" s="46"/>
      <c r="FV1313" s="46"/>
      <c r="FW1313" s="46"/>
      <c r="FX1313" s="46"/>
      <c r="FY1313" s="46"/>
      <c r="FZ1313" s="46"/>
      <c r="GA1313" s="46"/>
      <c r="GB1313" s="46"/>
      <c r="GC1313" s="46"/>
      <c r="GD1313" s="46"/>
      <c r="GE1313" s="46"/>
      <c r="GF1313" s="46"/>
      <c r="GG1313" s="46"/>
      <c r="GH1313" s="46"/>
      <c r="GI1313" s="46"/>
      <c r="GJ1313" s="46"/>
      <c r="GK1313" s="46"/>
      <c r="GL1313" s="46"/>
      <c r="GM1313" s="46"/>
      <c r="GN1313" s="46"/>
      <c r="GO1313" s="46"/>
      <c r="GP1313" s="46"/>
      <c r="GQ1313" s="46"/>
      <c r="GR1313" s="46"/>
      <c r="GS1313" s="46"/>
      <c r="GT1313" s="46"/>
      <c r="GU1313" s="46"/>
      <c r="GV1313" s="46"/>
      <c r="GW1313" s="46"/>
      <c r="GX1313" s="46"/>
      <c r="GY1313" s="46"/>
      <c r="GZ1313" s="46"/>
      <c r="HA1313" s="46"/>
      <c r="HB1313" s="46"/>
      <c r="HC1313" s="46"/>
      <c r="HD1313" s="46"/>
      <c r="HE1313" s="46"/>
      <c r="HF1313" s="46"/>
      <c r="HG1313" s="46"/>
      <c r="HH1313" s="46"/>
      <c r="HI1313" s="46"/>
      <c r="HJ1313" s="46"/>
      <c r="HK1313" s="46"/>
      <c r="HL1313" s="46"/>
      <c r="HM1313" s="46"/>
      <c r="HN1313" s="46"/>
      <c r="HO1313" s="46"/>
      <c r="HP1313" s="46"/>
      <c r="HQ1313" s="46"/>
      <c r="HR1313" s="46"/>
      <c r="HS1313" s="46"/>
      <c r="HT1313" s="46"/>
      <c r="HU1313" s="46"/>
      <c r="HV1313" s="46"/>
      <c r="HW1313" s="46"/>
      <c r="HX1313" s="46"/>
      <c r="HY1313" s="46"/>
      <c r="HZ1313" s="46"/>
      <c r="IA1313" s="46"/>
      <c r="IB1313" s="46"/>
      <c r="IC1313" s="46"/>
      <c r="ID1313" s="46"/>
      <c r="IE1313" s="46"/>
      <c r="IF1313" s="46"/>
      <c r="IG1313" s="46"/>
      <c r="IH1313" s="46"/>
      <c r="II1313" s="46"/>
      <c r="IJ1313" s="46"/>
      <c r="IK1313" s="46"/>
      <c r="IL1313" s="46"/>
      <c r="IM1313" s="46"/>
      <c r="IN1313" s="46"/>
      <c r="IO1313" s="46"/>
      <c r="IP1313" s="46"/>
      <c r="IQ1313" s="46"/>
      <c r="IR1313" s="46"/>
      <c r="IS1313" s="46"/>
      <c r="IT1313" s="46"/>
      <c r="IU1313" s="46"/>
      <c r="IV1313" s="46"/>
      <c r="IW1313" s="46"/>
      <c r="IX1313" s="46"/>
      <c r="IY1313" s="46"/>
      <c r="IZ1313" s="46"/>
      <c r="JA1313" s="46"/>
      <c r="JB1313" s="46"/>
      <c r="JC1313" s="46"/>
      <c r="JD1313" s="46"/>
      <c r="JE1313" s="46"/>
    </row>
    <row r="1314" spans="1:265" s="7" customFormat="1" ht="15" customHeight="1" thickBot="1" x14ac:dyDescent="0.25">
      <c r="A1314" s="790"/>
      <c r="B1314" s="73" t="s">
        <v>1112</v>
      </c>
      <c r="C1314" s="113"/>
      <c r="D1314" s="907" t="s">
        <v>1113</v>
      </c>
      <c r="E1314" s="900"/>
      <c r="F1314" s="472"/>
      <c r="G1314" s="473"/>
      <c r="H1314" s="188" t="s">
        <v>23</v>
      </c>
      <c r="I1314" s="188" t="s">
        <v>99</v>
      </c>
      <c r="J1314" s="188"/>
      <c r="K1314" s="232" t="s">
        <v>137</v>
      </c>
      <c r="L1314" s="232" t="s">
        <v>97</v>
      </c>
      <c r="M1314" s="527" t="s">
        <v>1125</v>
      </c>
      <c r="N1314" s="527" t="s">
        <v>24</v>
      </c>
      <c r="O1314" s="232" t="s">
        <v>348</v>
      </c>
      <c r="P1314" s="2159">
        <f t="shared" si="113"/>
        <v>2</v>
      </c>
      <c r="Q1314" s="316">
        <v>2</v>
      </c>
      <c r="R1314" s="317"/>
      <c r="S1314" s="317"/>
      <c r="T1314" s="317"/>
      <c r="U1314" s="317"/>
      <c r="V1314" s="317"/>
      <c r="W1314" s="318"/>
      <c r="X1314" s="119"/>
      <c r="Y1314" s="119"/>
      <c r="Z1314" s="63"/>
      <c r="AA1314" s="46"/>
      <c r="AB1314" s="46"/>
      <c r="AC1314" s="46" t="str">
        <f t="shared" si="116"/>
        <v/>
      </c>
      <c r="AD1314" s="46"/>
      <c r="AE1314" s="46"/>
      <c r="AF1314" s="2111">
        <f t="shared" si="114"/>
        <v>2</v>
      </c>
      <c r="AG1314" s="2111">
        <f t="shared" si="115"/>
        <v>0</v>
      </c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  <c r="BP1314" s="46"/>
      <c r="BQ1314" s="46"/>
      <c r="BR1314" s="46"/>
      <c r="BS1314" s="46"/>
      <c r="BT1314" s="46"/>
      <c r="BU1314" s="46"/>
      <c r="BV1314" s="46"/>
      <c r="BW1314" s="46"/>
      <c r="BX1314" s="46"/>
      <c r="BY1314" s="46"/>
      <c r="BZ1314" s="46"/>
      <c r="CA1314" s="46"/>
      <c r="CB1314" s="46"/>
      <c r="CC1314" s="46"/>
      <c r="CD1314" s="46"/>
      <c r="CE1314" s="46"/>
      <c r="CF1314" s="46"/>
      <c r="CG1314" s="46"/>
      <c r="CH1314" s="46"/>
      <c r="CI1314" s="46"/>
      <c r="CJ1314" s="46"/>
      <c r="CK1314" s="46"/>
      <c r="CL1314" s="46"/>
      <c r="CM1314" s="46"/>
      <c r="CN1314" s="46"/>
      <c r="CO1314" s="46"/>
      <c r="CP1314" s="46"/>
      <c r="CQ1314" s="46"/>
      <c r="CR1314" s="46"/>
      <c r="CS1314" s="46"/>
      <c r="CT1314" s="46"/>
      <c r="CU1314" s="46"/>
      <c r="CV1314" s="46"/>
      <c r="CW1314" s="46"/>
      <c r="CX1314" s="46"/>
      <c r="CY1314" s="46"/>
      <c r="CZ1314" s="46"/>
      <c r="DA1314" s="46"/>
      <c r="DB1314" s="46"/>
      <c r="DC1314" s="46"/>
      <c r="DD1314" s="46"/>
      <c r="DE1314" s="46"/>
      <c r="DF1314" s="46"/>
      <c r="DG1314" s="46"/>
      <c r="DH1314" s="46"/>
      <c r="DI1314" s="46"/>
      <c r="DJ1314" s="46"/>
      <c r="DK1314" s="46"/>
      <c r="DL1314" s="46"/>
      <c r="DM1314" s="46"/>
      <c r="DN1314" s="46"/>
      <c r="DO1314" s="46"/>
      <c r="DP1314" s="46"/>
      <c r="DQ1314" s="46"/>
      <c r="DR1314" s="46"/>
      <c r="DS1314" s="46"/>
      <c r="DT1314" s="46"/>
      <c r="DU1314" s="46"/>
      <c r="DV1314" s="46"/>
      <c r="DW1314" s="46"/>
      <c r="DX1314" s="46"/>
      <c r="DY1314" s="46"/>
      <c r="DZ1314" s="46"/>
      <c r="EA1314" s="46"/>
      <c r="EB1314" s="46"/>
      <c r="EC1314" s="46"/>
      <c r="ED1314" s="46"/>
      <c r="EE1314" s="46"/>
      <c r="EF1314" s="46"/>
      <c r="EG1314" s="46"/>
      <c r="EH1314" s="46"/>
      <c r="EI1314" s="46"/>
      <c r="EJ1314" s="46"/>
      <c r="EK1314" s="46"/>
      <c r="EL1314" s="46"/>
      <c r="EM1314" s="46"/>
      <c r="EN1314" s="46"/>
      <c r="EO1314" s="46"/>
      <c r="EP1314" s="46"/>
      <c r="EQ1314" s="46"/>
      <c r="ER1314" s="46"/>
      <c r="ES1314" s="46"/>
      <c r="ET1314" s="46"/>
      <c r="EU1314" s="46"/>
      <c r="EV1314" s="46"/>
      <c r="EW1314" s="46"/>
      <c r="EX1314" s="46"/>
      <c r="EY1314" s="46"/>
      <c r="EZ1314" s="46"/>
      <c r="FA1314" s="46"/>
      <c r="FB1314" s="46"/>
      <c r="FC1314" s="46"/>
      <c r="FD1314" s="46"/>
      <c r="FE1314" s="46"/>
      <c r="FF1314" s="46"/>
      <c r="FG1314" s="46"/>
      <c r="FH1314" s="46"/>
      <c r="FI1314" s="46"/>
      <c r="FJ1314" s="46"/>
      <c r="FK1314" s="46"/>
      <c r="FL1314" s="46"/>
      <c r="FM1314" s="46"/>
      <c r="FN1314" s="46"/>
      <c r="FO1314" s="46"/>
      <c r="FP1314" s="46"/>
      <c r="FQ1314" s="46"/>
      <c r="FR1314" s="46"/>
      <c r="FS1314" s="46"/>
      <c r="FT1314" s="46"/>
      <c r="FU1314" s="46"/>
      <c r="FV1314" s="46"/>
      <c r="FW1314" s="46"/>
      <c r="FX1314" s="46"/>
      <c r="FY1314" s="46"/>
      <c r="FZ1314" s="46"/>
      <c r="GA1314" s="46"/>
      <c r="GB1314" s="46"/>
      <c r="GC1314" s="46"/>
      <c r="GD1314" s="46"/>
      <c r="GE1314" s="46"/>
      <c r="GF1314" s="46"/>
      <c r="GG1314" s="46"/>
      <c r="GH1314" s="46"/>
      <c r="GI1314" s="46"/>
      <c r="GJ1314" s="46"/>
      <c r="GK1314" s="46"/>
      <c r="GL1314" s="46"/>
      <c r="GM1314" s="46"/>
      <c r="GN1314" s="46"/>
      <c r="GO1314" s="46"/>
      <c r="GP1314" s="46"/>
      <c r="GQ1314" s="46"/>
      <c r="GR1314" s="46"/>
      <c r="GS1314" s="46"/>
      <c r="GT1314" s="46"/>
      <c r="GU1314" s="46"/>
      <c r="GV1314" s="46"/>
      <c r="GW1314" s="46"/>
      <c r="GX1314" s="46"/>
      <c r="GY1314" s="46"/>
      <c r="GZ1314" s="46"/>
      <c r="HA1314" s="46"/>
      <c r="HB1314" s="46"/>
      <c r="HC1314" s="46"/>
      <c r="HD1314" s="46"/>
      <c r="HE1314" s="46"/>
      <c r="HF1314" s="46"/>
      <c r="HG1314" s="46"/>
      <c r="HH1314" s="46"/>
      <c r="HI1314" s="46"/>
      <c r="HJ1314" s="46"/>
      <c r="HK1314" s="46"/>
      <c r="HL1314" s="46"/>
      <c r="HM1314" s="46"/>
      <c r="HN1314" s="46"/>
      <c r="HO1314" s="46"/>
      <c r="HP1314" s="46"/>
      <c r="HQ1314" s="46"/>
      <c r="HR1314" s="46"/>
      <c r="HS1314" s="46"/>
      <c r="HT1314" s="46"/>
      <c r="HU1314" s="46"/>
      <c r="HV1314" s="46"/>
      <c r="HW1314" s="46"/>
      <c r="HX1314" s="46"/>
      <c r="HY1314" s="46"/>
      <c r="HZ1314" s="46"/>
      <c r="IA1314" s="46"/>
      <c r="IB1314" s="46"/>
      <c r="IC1314" s="46"/>
      <c r="ID1314" s="46"/>
      <c r="IE1314" s="46"/>
      <c r="IF1314" s="46"/>
      <c r="IG1314" s="46"/>
      <c r="IH1314" s="46"/>
      <c r="II1314" s="46"/>
      <c r="IJ1314" s="46"/>
      <c r="IK1314" s="46"/>
      <c r="IL1314" s="46"/>
      <c r="IM1314" s="46"/>
      <c r="IN1314" s="46"/>
      <c r="IO1314" s="46"/>
      <c r="IP1314" s="46"/>
      <c r="IQ1314" s="46"/>
      <c r="IR1314" s="46"/>
      <c r="IS1314" s="46"/>
      <c r="IT1314" s="46"/>
      <c r="IU1314" s="46"/>
      <c r="IV1314" s="46"/>
      <c r="IW1314" s="46"/>
      <c r="IX1314" s="46"/>
      <c r="IY1314" s="46"/>
      <c r="IZ1314" s="46"/>
      <c r="JA1314" s="46"/>
      <c r="JB1314" s="46"/>
      <c r="JC1314" s="46"/>
      <c r="JD1314" s="46"/>
      <c r="JE1314" s="46"/>
    </row>
    <row r="1315" spans="1:265" s="7" customFormat="1" ht="15" customHeight="1" thickBot="1" x14ac:dyDescent="0.25">
      <c r="A1315" s="790"/>
      <c r="B1315" s="73" t="s">
        <v>1112</v>
      </c>
      <c r="C1315" s="113"/>
      <c r="D1315" s="907" t="s">
        <v>1113</v>
      </c>
      <c r="E1315" s="900"/>
      <c r="F1315" s="472"/>
      <c r="G1315" s="473"/>
      <c r="H1315" s="188" t="s">
        <v>23</v>
      </c>
      <c r="I1315" s="188" t="s">
        <v>99</v>
      </c>
      <c r="J1315" s="188"/>
      <c r="K1315" s="232" t="s">
        <v>137</v>
      </c>
      <c r="L1315" s="232" t="s">
        <v>97</v>
      </c>
      <c r="M1315" s="527" t="s">
        <v>1125</v>
      </c>
      <c r="N1315" s="527" t="s">
        <v>98</v>
      </c>
      <c r="O1315" s="232" t="s">
        <v>344</v>
      </c>
      <c r="P1315" s="2159">
        <f t="shared" si="113"/>
        <v>2</v>
      </c>
      <c r="Q1315" s="316">
        <v>2</v>
      </c>
      <c r="R1315" s="317"/>
      <c r="S1315" s="317"/>
      <c r="T1315" s="317"/>
      <c r="U1315" s="317"/>
      <c r="V1315" s="317"/>
      <c r="W1315" s="318"/>
      <c r="X1315" s="119"/>
      <c r="Y1315" s="119"/>
      <c r="Z1315" s="63"/>
      <c r="AA1315" s="46"/>
      <c r="AB1315" s="46"/>
      <c r="AC1315" s="46" t="str">
        <f t="shared" si="116"/>
        <v/>
      </c>
      <c r="AD1315" s="46"/>
      <c r="AE1315" s="46"/>
      <c r="AF1315" s="2111">
        <f t="shared" si="114"/>
        <v>2</v>
      </c>
      <c r="AG1315" s="2111">
        <f t="shared" si="115"/>
        <v>0</v>
      </c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  <c r="BP1315" s="46"/>
      <c r="BQ1315" s="46"/>
      <c r="BR1315" s="46"/>
      <c r="BS1315" s="46"/>
      <c r="BT1315" s="46"/>
      <c r="BU1315" s="46"/>
      <c r="BV1315" s="46"/>
      <c r="BW1315" s="46"/>
      <c r="BX1315" s="46"/>
      <c r="BY1315" s="46"/>
      <c r="BZ1315" s="46"/>
      <c r="CA1315" s="46"/>
      <c r="CB1315" s="46"/>
      <c r="CC1315" s="46"/>
      <c r="CD1315" s="46"/>
      <c r="CE1315" s="46"/>
      <c r="CF1315" s="46"/>
      <c r="CG1315" s="46"/>
      <c r="CH1315" s="46"/>
      <c r="CI1315" s="46"/>
      <c r="CJ1315" s="46"/>
      <c r="CK1315" s="46"/>
      <c r="CL1315" s="46"/>
      <c r="CM1315" s="46"/>
      <c r="CN1315" s="46"/>
      <c r="CO1315" s="46"/>
      <c r="CP1315" s="46"/>
      <c r="CQ1315" s="46"/>
      <c r="CR1315" s="46"/>
      <c r="CS1315" s="46"/>
      <c r="CT1315" s="46"/>
      <c r="CU1315" s="46"/>
      <c r="CV1315" s="46"/>
      <c r="CW1315" s="46"/>
      <c r="CX1315" s="46"/>
      <c r="CY1315" s="46"/>
      <c r="CZ1315" s="46"/>
      <c r="DA1315" s="46"/>
      <c r="DB1315" s="46"/>
      <c r="DC1315" s="46"/>
      <c r="DD1315" s="46"/>
      <c r="DE1315" s="46"/>
      <c r="DF1315" s="46"/>
      <c r="DG1315" s="46"/>
      <c r="DH1315" s="46"/>
      <c r="DI1315" s="46"/>
      <c r="DJ1315" s="46"/>
      <c r="DK1315" s="46"/>
      <c r="DL1315" s="46"/>
      <c r="DM1315" s="46"/>
      <c r="DN1315" s="46"/>
      <c r="DO1315" s="46"/>
      <c r="DP1315" s="46"/>
      <c r="DQ1315" s="46"/>
      <c r="DR1315" s="46"/>
      <c r="DS1315" s="46"/>
      <c r="DT1315" s="46"/>
      <c r="DU1315" s="46"/>
      <c r="DV1315" s="46"/>
      <c r="DW1315" s="46"/>
      <c r="DX1315" s="46"/>
      <c r="DY1315" s="46"/>
      <c r="DZ1315" s="46"/>
      <c r="EA1315" s="46"/>
      <c r="EB1315" s="46"/>
      <c r="EC1315" s="46"/>
      <c r="ED1315" s="46"/>
      <c r="EE1315" s="46"/>
      <c r="EF1315" s="46"/>
      <c r="EG1315" s="46"/>
      <c r="EH1315" s="46"/>
      <c r="EI1315" s="46"/>
      <c r="EJ1315" s="46"/>
      <c r="EK1315" s="46"/>
      <c r="EL1315" s="46"/>
      <c r="EM1315" s="46"/>
      <c r="EN1315" s="46"/>
      <c r="EO1315" s="46"/>
      <c r="EP1315" s="46"/>
      <c r="EQ1315" s="46"/>
      <c r="ER1315" s="46"/>
      <c r="ES1315" s="46"/>
      <c r="ET1315" s="46"/>
      <c r="EU1315" s="46"/>
      <c r="EV1315" s="46"/>
      <c r="EW1315" s="46"/>
      <c r="EX1315" s="46"/>
      <c r="EY1315" s="46"/>
      <c r="EZ1315" s="46"/>
      <c r="FA1315" s="46"/>
      <c r="FB1315" s="46"/>
      <c r="FC1315" s="46"/>
      <c r="FD1315" s="46"/>
      <c r="FE1315" s="46"/>
      <c r="FF1315" s="46"/>
      <c r="FG1315" s="46"/>
      <c r="FH1315" s="46"/>
      <c r="FI1315" s="46"/>
      <c r="FJ1315" s="46"/>
      <c r="FK1315" s="46"/>
      <c r="FL1315" s="46"/>
      <c r="FM1315" s="46"/>
      <c r="FN1315" s="46"/>
      <c r="FO1315" s="46"/>
      <c r="FP1315" s="46"/>
      <c r="FQ1315" s="46"/>
      <c r="FR1315" s="46"/>
      <c r="FS1315" s="46"/>
      <c r="FT1315" s="46"/>
      <c r="FU1315" s="46"/>
      <c r="FV1315" s="46"/>
      <c r="FW1315" s="46"/>
      <c r="FX1315" s="46"/>
      <c r="FY1315" s="46"/>
      <c r="FZ1315" s="46"/>
      <c r="GA1315" s="46"/>
      <c r="GB1315" s="46"/>
      <c r="GC1315" s="46"/>
      <c r="GD1315" s="46"/>
      <c r="GE1315" s="46"/>
      <c r="GF1315" s="46"/>
      <c r="GG1315" s="46"/>
      <c r="GH1315" s="46"/>
      <c r="GI1315" s="46"/>
      <c r="GJ1315" s="46"/>
      <c r="GK1315" s="46"/>
      <c r="GL1315" s="46"/>
      <c r="GM1315" s="46"/>
      <c r="GN1315" s="46"/>
      <c r="GO1315" s="46"/>
      <c r="GP1315" s="46"/>
      <c r="GQ1315" s="46"/>
      <c r="GR1315" s="46"/>
      <c r="GS1315" s="46"/>
      <c r="GT1315" s="46"/>
      <c r="GU1315" s="46"/>
      <c r="GV1315" s="46"/>
      <c r="GW1315" s="46"/>
      <c r="GX1315" s="46"/>
      <c r="GY1315" s="46"/>
      <c r="GZ1315" s="46"/>
      <c r="HA1315" s="46"/>
      <c r="HB1315" s="46"/>
      <c r="HC1315" s="46"/>
      <c r="HD1315" s="46"/>
      <c r="HE1315" s="46"/>
      <c r="HF1315" s="46"/>
      <c r="HG1315" s="46"/>
      <c r="HH1315" s="46"/>
      <c r="HI1315" s="46"/>
      <c r="HJ1315" s="46"/>
      <c r="HK1315" s="46"/>
      <c r="HL1315" s="46"/>
      <c r="HM1315" s="46"/>
      <c r="HN1315" s="46"/>
      <c r="HO1315" s="46"/>
      <c r="HP1315" s="46"/>
      <c r="HQ1315" s="46"/>
      <c r="HR1315" s="46"/>
      <c r="HS1315" s="46"/>
      <c r="HT1315" s="46"/>
      <c r="HU1315" s="46"/>
      <c r="HV1315" s="46"/>
      <c r="HW1315" s="46"/>
      <c r="HX1315" s="46"/>
      <c r="HY1315" s="46"/>
      <c r="HZ1315" s="46"/>
      <c r="IA1315" s="46"/>
      <c r="IB1315" s="46"/>
      <c r="IC1315" s="46"/>
      <c r="ID1315" s="46"/>
      <c r="IE1315" s="46"/>
      <c r="IF1315" s="46"/>
      <c r="IG1315" s="46"/>
      <c r="IH1315" s="46"/>
      <c r="II1315" s="46"/>
      <c r="IJ1315" s="46"/>
      <c r="IK1315" s="46"/>
      <c r="IL1315" s="46"/>
      <c r="IM1315" s="46"/>
      <c r="IN1315" s="46"/>
      <c r="IO1315" s="46"/>
      <c r="IP1315" s="46"/>
      <c r="IQ1315" s="46"/>
      <c r="IR1315" s="46"/>
      <c r="IS1315" s="46"/>
      <c r="IT1315" s="46"/>
      <c r="IU1315" s="46"/>
      <c r="IV1315" s="46"/>
      <c r="IW1315" s="46"/>
      <c r="IX1315" s="46"/>
      <c r="IY1315" s="46"/>
      <c r="IZ1315" s="46"/>
      <c r="JA1315" s="46"/>
      <c r="JB1315" s="46"/>
      <c r="JC1315" s="46"/>
      <c r="JD1315" s="46"/>
      <c r="JE1315" s="46"/>
    </row>
    <row r="1316" spans="1:265" s="7" customFormat="1" ht="15" customHeight="1" thickBot="1" x14ac:dyDescent="0.25">
      <c r="A1316" s="790"/>
      <c r="B1316" s="73" t="s">
        <v>1112</v>
      </c>
      <c r="C1316" s="113"/>
      <c r="D1316" s="907" t="s">
        <v>1113</v>
      </c>
      <c r="E1316" s="900"/>
      <c r="F1316" s="472"/>
      <c r="G1316" s="473"/>
      <c r="H1316" s="188" t="s">
        <v>23</v>
      </c>
      <c r="I1316" s="188" t="s">
        <v>99</v>
      </c>
      <c r="J1316" s="1756" t="s">
        <v>1424</v>
      </c>
      <c r="K1316" s="212" t="s">
        <v>1505</v>
      </c>
      <c r="L1316" s="232"/>
      <c r="M1316" s="527"/>
      <c r="N1316" s="527"/>
      <c r="O1316" s="232"/>
      <c r="P1316" s="2159">
        <f t="shared" si="113"/>
        <v>0</v>
      </c>
      <c r="Q1316" s="316"/>
      <c r="R1316" s="317"/>
      <c r="S1316" s="317">
        <v>4</v>
      </c>
      <c r="T1316" s="317"/>
      <c r="U1316" s="317"/>
      <c r="V1316" s="317"/>
      <c r="W1316" s="318"/>
      <c r="X1316" s="119"/>
      <c r="Y1316" s="119"/>
      <c r="Z1316" s="63"/>
      <c r="AA1316" s="46"/>
      <c r="AB1316" s="46"/>
      <c r="AC1316" s="46" t="str">
        <f t="shared" si="116"/>
        <v/>
      </c>
      <c r="AD1316" s="46"/>
      <c r="AE1316" s="46"/>
      <c r="AF1316" s="2111">
        <f t="shared" si="114"/>
        <v>0</v>
      </c>
      <c r="AG1316" s="2111">
        <f t="shared" si="115"/>
        <v>4</v>
      </c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  <c r="BP1316" s="46"/>
      <c r="BQ1316" s="46"/>
      <c r="BR1316" s="46"/>
      <c r="BS1316" s="46"/>
      <c r="BT1316" s="46"/>
      <c r="BU1316" s="46"/>
      <c r="BV1316" s="46"/>
      <c r="BW1316" s="46"/>
      <c r="BX1316" s="46"/>
      <c r="BY1316" s="46"/>
      <c r="BZ1316" s="46"/>
      <c r="CA1316" s="46"/>
      <c r="CB1316" s="46"/>
      <c r="CC1316" s="46"/>
      <c r="CD1316" s="46"/>
      <c r="CE1316" s="46"/>
      <c r="CF1316" s="46"/>
      <c r="CG1316" s="46"/>
      <c r="CH1316" s="46"/>
      <c r="CI1316" s="46"/>
      <c r="CJ1316" s="46"/>
      <c r="CK1316" s="46"/>
      <c r="CL1316" s="46"/>
      <c r="CM1316" s="46"/>
      <c r="CN1316" s="46"/>
      <c r="CO1316" s="46"/>
      <c r="CP1316" s="46"/>
      <c r="CQ1316" s="46"/>
      <c r="CR1316" s="46"/>
      <c r="CS1316" s="46"/>
      <c r="CT1316" s="46"/>
      <c r="CU1316" s="46"/>
      <c r="CV1316" s="46"/>
      <c r="CW1316" s="46"/>
      <c r="CX1316" s="46"/>
      <c r="CY1316" s="46"/>
      <c r="CZ1316" s="46"/>
      <c r="DA1316" s="46"/>
      <c r="DB1316" s="46"/>
      <c r="DC1316" s="46"/>
      <c r="DD1316" s="46"/>
      <c r="DE1316" s="46"/>
      <c r="DF1316" s="46"/>
      <c r="DG1316" s="46"/>
      <c r="DH1316" s="46"/>
      <c r="DI1316" s="46"/>
      <c r="DJ1316" s="46"/>
      <c r="DK1316" s="46"/>
      <c r="DL1316" s="46"/>
      <c r="DM1316" s="46"/>
      <c r="DN1316" s="46"/>
      <c r="DO1316" s="46"/>
      <c r="DP1316" s="46"/>
      <c r="DQ1316" s="46"/>
      <c r="DR1316" s="46"/>
      <c r="DS1316" s="46"/>
      <c r="DT1316" s="46"/>
      <c r="DU1316" s="46"/>
      <c r="DV1316" s="46"/>
      <c r="DW1316" s="46"/>
      <c r="DX1316" s="46"/>
      <c r="DY1316" s="46"/>
      <c r="DZ1316" s="46"/>
      <c r="EA1316" s="46"/>
      <c r="EB1316" s="46"/>
      <c r="EC1316" s="46"/>
      <c r="ED1316" s="46"/>
      <c r="EE1316" s="46"/>
      <c r="EF1316" s="46"/>
      <c r="EG1316" s="46"/>
      <c r="EH1316" s="46"/>
      <c r="EI1316" s="46"/>
      <c r="EJ1316" s="46"/>
      <c r="EK1316" s="46"/>
      <c r="EL1316" s="46"/>
      <c r="EM1316" s="46"/>
      <c r="EN1316" s="46"/>
      <c r="EO1316" s="46"/>
      <c r="EP1316" s="46"/>
      <c r="EQ1316" s="46"/>
      <c r="ER1316" s="46"/>
      <c r="ES1316" s="46"/>
      <c r="ET1316" s="46"/>
      <c r="EU1316" s="46"/>
      <c r="EV1316" s="46"/>
      <c r="EW1316" s="46"/>
      <c r="EX1316" s="46"/>
      <c r="EY1316" s="46"/>
      <c r="EZ1316" s="46"/>
      <c r="FA1316" s="46"/>
      <c r="FB1316" s="46"/>
      <c r="FC1316" s="46"/>
      <c r="FD1316" s="46"/>
      <c r="FE1316" s="46"/>
      <c r="FF1316" s="46"/>
      <c r="FG1316" s="46"/>
      <c r="FH1316" s="46"/>
      <c r="FI1316" s="46"/>
      <c r="FJ1316" s="46"/>
      <c r="FK1316" s="46"/>
      <c r="FL1316" s="46"/>
      <c r="FM1316" s="46"/>
      <c r="FN1316" s="46"/>
      <c r="FO1316" s="46"/>
      <c r="FP1316" s="46"/>
      <c r="FQ1316" s="46"/>
      <c r="FR1316" s="46"/>
      <c r="FS1316" s="46"/>
      <c r="FT1316" s="46"/>
      <c r="FU1316" s="46"/>
      <c r="FV1316" s="46"/>
      <c r="FW1316" s="46"/>
      <c r="FX1316" s="46"/>
      <c r="FY1316" s="46"/>
      <c r="FZ1316" s="46"/>
      <c r="GA1316" s="46"/>
      <c r="GB1316" s="46"/>
      <c r="GC1316" s="46"/>
      <c r="GD1316" s="46"/>
      <c r="GE1316" s="46"/>
      <c r="GF1316" s="46"/>
      <c r="GG1316" s="46"/>
      <c r="GH1316" s="46"/>
      <c r="GI1316" s="46"/>
      <c r="GJ1316" s="46"/>
      <c r="GK1316" s="46"/>
      <c r="GL1316" s="46"/>
      <c r="GM1316" s="46"/>
      <c r="GN1316" s="46"/>
      <c r="GO1316" s="46"/>
      <c r="GP1316" s="46"/>
      <c r="GQ1316" s="46"/>
      <c r="GR1316" s="46"/>
      <c r="GS1316" s="46"/>
      <c r="GT1316" s="46"/>
      <c r="GU1316" s="46"/>
      <c r="GV1316" s="46"/>
      <c r="GW1316" s="46"/>
      <c r="GX1316" s="46"/>
      <c r="GY1316" s="46"/>
      <c r="GZ1316" s="46"/>
      <c r="HA1316" s="46"/>
      <c r="HB1316" s="46"/>
      <c r="HC1316" s="46"/>
      <c r="HD1316" s="46"/>
      <c r="HE1316" s="46"/>
      <c r="HF1316" s="46"/>
      <c r="HG1316" s="46"/>
      <c r="HH1316" s="46"/>
      <c r="HI1316" s="46"/>
      <c r="HJ1316" s="46"/>
      <c r="HK1316" s="46"/>
      <c r="HL1316" s="46"/>
      <c r="HM1316" s="46"/>
      <c r="HN1316" s="46"/>
      <c r="HO1316" s="46"/>
      <c r="HP1316" s="46"/>
      <c r="HQ1316" s="46"/>
      <c r="HR1316" s="46"/>
      <c r="HS1316" s="46"/>
      <c r="HT1316" s="46"/>
      <c r="HU1316" s="46"/>
      <c r="HV1316" s="46"/>
      <c r="HW1316" s="46"/>
      <c r="HX1316" s="46"/>
      <c r="HY1316" s="46"/>
      <c r="HZ1316" s="46"/>
      <c r="IA1316" s="46"/>
      <c r="IB1316" s="46"/>
      <c r="IC1316" s="46"/>
      <c r="ID1316" s="46"/>
      <c r="IE1316" s="46"/>
      <c r="IF1316" s="46"/>
      <c r="IG1316" s="46"/>
      <c r="IH1316" s="46"/>
      <c r="II1316" s="46"/>
      <c r="IJ1316" s="46"/>
      <c r="IK1316" s="46"/>
      <c r="IL1316" s="46"/>
      <c r="IM1316" s="46"/>
      <c r="IN1316" s="46"/>
      <c r="IO1316" s="46"/>
      <c r="IP1316" s="46"/>
      <c r="IQ1316" s="46"/>
      <c r="IR1316" s="46"/>
      <c r="IS1316" s="46"/>
      <c r="IT1316" s="46"/>
      <c r="IU1316" s="46"/>
      <c r="IV1316" s="46"/>
      <c r="IW1316" s="46"/>
      <c r="IX1316" s="46"/>
      <c r="IY1316" s="46"/>
      <c r="IZ1316" s="46"/>
      <c r="JA1316" s="46"/>
      <c r="JB1316" s="46"/>
      <c r="JC1316" s="46"/>
      <c r="JD1316" s="46"/>
      <c r="JE1316" s="46"/>
    </row>
    <row r="1317" spans="1:265" s="7" customFormat="1" ht="15" customHeight="1" thickBot="1" x14ac:dyDescent="0.25">
      <c r="A1317" s="790"/>
      <c r="B1317" s="73" t="s">
        <v>1112</v>
      </c>
      <c r="C1317" s="113"/>
      <c r="D1317" s="907" t="s">
        <v>1113</v>
      </c>
      <c r="E1317" s="900"/>
      <c r="F1317" s="472"/>
      <c r="G1317" s="473"/>
      <c r="H1317" s="188" t="s">
        <v>23</v>
      </c>
      <c r="I1317" s="188" t="s">
        <v>99</v>
      </c>
      <c r="J1317" s="1756" t="s">
        <v>1424</v>
      </c>
      <c r="K1317" s="212" t="s">
        <v>1506</v>
      </c>
      <c r="L1317" s="232"/>
      <c r="M1317" s="527"/>
      <c r="N1317" s="527"/>
      <c r="O1317" s="232"/>
      <c r="P1317" s="2159">
        <f t="shared" si="113"/>
        <v>0</v>
      </c>
      <c r="Q1317" s="316"/>
      <c r="R1317" s="317"/>
      <c r="S1317" s="317">
        <v>2</v>
      </c>
      <c r="T1317" s="317"/>
      <c r="U1317" s="317"/>
      <c r="V1317" s="317"/>
      <c r="W1317" s="318"/>
      <c r="X1317" s="119"/>
      <c r="Y1317" s="119"/>
      <c r="Z1317" s="63"/>
      <c r="AA1317" s="46"/>
      <c r="AB1317" s="46"/>
      <c r="AC1317" s="46" t="str">
        <f t="shared" si="116"/>
        <v/>
      </c>
      <c r="AD1317" s="46"/>
      <c r="AE1317" s="46"/>
      <c r="AF1317" s="2111">
        <f t="shared" si="114"/>
        <v>0</v>
      </c>
      <c r="AG1317" s="2111">
        <f t="shared" si="115"/>
        <v>2</v>
      </c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  <c r="BP1317" s="46"/>
      <c r="BQ1317" s="46"/>
      <c r="BR1317" s="46"/>
      <c r="BS1317" s="46"/>
      <c r="BT1317" s="46"/>
      <c r="BU1317" s="46"/>
      <c r="BV1317" s="46"/>
      <c r="BW1317" s="46"/>
      <c r="BX1317" s="46"/>
      <c r="BY1317" s="46"/>
      <c r="BZ1317" s="46"/>
      <c r="CA1317" s="46"/>
      <c r="CB1317" s="46"/>
      <c r="CC1317" s="46"/>
      <c r="CD1317" s="46"/>
      <c r="CE1317" s="46"/>
      <c r="CF1317" s="46"/>
      <c r="CG1317" s="46"/>
      <c r="CH1317" s="46"/>
      <c r="CI1317" s="46"/>
      <c r="CJ1317" s="46"/>
      <c r="CK1317" s="46"/>
      <c r="CL1317" s="46"/>
      <c r="CM1317" s="46"/>
      <c r="CN1317" s="46"/>
      <c r="CO1317" s="46"/>
      <c r="CP1317" s="46"/>
      <c r="CQ1317" s="46"/>
      <c r="CR1317" s="46"/>
      <c r="CS1317" s="46"/>
      <c r="CT1317" s="46"/>
      <c r="CU1317" s="46"/>
      <c r="CV1317" s="46"/>
      <c r="CW1317" s="46"/>
      <c r="CX1317" s="46"/>
      <c r="CY1317" s="46"/>
      <c r="CZ1317" s="46"/>
      <c r="DA1317" s="46"/>
      <c r="DB1317" s="46"/>
      <c r="DC1317" s="46"/>
      <c r="DD1317" s="46"/>
      <c r="DE1317" s="46"/>
      <c r="DF1317" s="46"/>
      <c r="DG1317" s="46"/>
      <c r="DH1317" s="46"/>
      <c r="DI1317" s="46"/>
      <c r="DJ1317" s="46"/>
      <c r="DK1317" s="46"/>
      <c r="DL1317" s="46"/>
      <c r="DM1317" s="46"/>
      <c r="DN1317" s="46"/>
      <c r="DO1317" s="46"/>
      <c r="DP1317" s="46"/>
      <c r="DQ1317" s="46"/>
      <c r="DR1317" s="46"/>
      <c r="DS1317" s="46"/>
      <c r="DT1317" s="46"/>
      <c r="DU1317" s="46"/>
      <c r="DV1317" s="46"/>
      <c r="DW1317" s="46"/>
      <c r="DX1317" s="46"/>
      <c r="DY1317" s="46"/>
      <c r="DZ1317" s="46"/>
      <c r="EA1317" s="46"/>
      <c r="EB1317" s="46"/>
      <c r="EC1317" s="46"/>
      <c r="ED1317" s="46"/>
      <c r="EE1317" s="46"/>
      <c r="EF1317" s="46"/>
      <c r="EG1317" s="46"/>
      <c r="EH1317" s="46"/>
      <c r="EI1317" s="46"/>
      <c r="EJ1317" s="46"/>
      <c r="EK1317" s="46"/>
      <c r="EL1317" s="46"/>
      <c r="EM1317" s="46"/>
      <c r="EN1317" s="46"/>
      <c r="EO1317" s="46"/>
      <c r="EP1317" s="46"/>
      <c r="EQ1317" s="46"/>
      <c r="ER1317" s="46"/>
      <c r="ES1317" s="46"/>
      <c r="ET1317" s="46"/>
      <c r="EU1317" s="46"/>
      <c r="EV1317" s="46"/>
      <c r="EW1317" s="46"/>
      <c r="EX1317" s="46"/>
      <c r="EY1317" s="46"/>
      <c r="EZ1317" s="46"/>
      <c r="FA1317" s="46"/>
      <c r="FB1317" s="46"/>
      <c r="FC1317" s="46"/>
      <c r="FD1317" s="46"/>
      <c r="FE1317" s="46"/>
      <c r="FF1317" s="46"/>
      <c r="FG1317" s="46"/>
      <c r="FH1317" s="46"/>
      <c r="FI1317" s="46"/>
      <c r="FJ1317" s="46"/>
      <c r="FK1317" s="46"/>
      <c r="FL1317" s="46"/>
      <c r="FM1317" s="46"/>
      <c r="FN1317" s="46"/>
      <c r="FO1317" s="46"/>
      <c r="FP1317" s="46"/>
      <c r="FQ1317" s="46"/>
      <c r="FR1317" s="46"/>
      <c r="FS1317" s="46"/>
      <c r="FT1317" s="46"/>
      <c r="FU1317" s="46"/>
      <c r="FV1317" s="46"/>
      <c r="FW1317" s="46"/>
      <c r="FX1317" s="46"/>
      <c r="FY1317" s="46"/>
      <c r="FZ1317" s="46"/>
      <c r="GA1317" s="46"/>
      <c r="GB1317" s="46"/>
      <c r="GC1317" s="46"/>
      <c r="GD1317" s="46"/>
      <c r="GE1317" s="46"/>
      <c r="GF1317" s="46"/>
      <c r="GG1317" s="46"/>
      <c r="GH1317" s="46"/>
      <c r="GI1317" s="46"/>
      <c r="GJ1317" s="46"/>
      <c r="GK1317" s="46"/>
      <c r="GL1317" s="46"/>
      <c r="GM1317" s="46"/>
      <c r="GN1317" s="46"/>
      <c r="GO1317" s="46"/>
      <c r="GP1317" s="46"/>
      <c r="GQ1317" s="46"/>
      <c r="GR1317" s="46"/>
      <c r="GS1317" s="46"/>
      <c r="GT1317" s="46"/>
      <c r="GU1317" s="46"/>
      <c r="GV1317" s="46"/>
      <c r="GW1317" s="46"/>
      <c r="GX1317" s="46"/>
      <c r="GY1317" s="46"/>
      <c r="GZ1317" s="46"/>
      <c r="HA1317" s="46"/>
      <c r="HB1317" s="46"/>
      <c r="HC1317" s="46"/>
      <c r="HD1317" s="46"/>
      <c r="HE1317" s="46"/>
      <c r="HF1317" s="46"/>
      <c r="HG1317" s="46"/>
      <c r="HH1317" s="46"/>
      <c r="HI1317" s="46"/>
      <c r="HJ1317" s="46"/>
      <c r="HK1317" s="46"/>
      <c r="HL1317" s="46"/>
      <c r="HM1317" s="46"/>
      <c r="HN1317" s="46"/>
      <c r="HO1317" s="46"/>
      <c r="HP1317" s="46"/>
      <c r="HQ1317" s="46"/>
      <c r="HR1317" s="46"/>
      <c r="HS1317" s="46"/>
      <c r="HT1317" s="46"/>
      <c r="HU1317" s="46"/>
      <c r="HV1317" s="46"/>
      <c r="HW1317" s="46"/>
      <c r="HX1317" s="46"/>
      <c r="HY1317" s="46"/>
      <c r="HZ1317" s="46"/>
      <c r="IA1317" s="46"/>
      <c r="IB1317" s="46"/>
      <c r="IC1317" s="46"/>
      <c r="ID1317" s="46"/>
      <c r="IE1317" s="46"/>
      <c r="IF1317" s="46"/>
      <c r="IG1317" s="46"/>
      <c r="IH1317" s="46"/>
      <c r="II1317" s="46"/>
      <c r="IJ1317" s="46"/>
      <c r="IK1317" s="46"/>
      <c r="IL1317" s="46"/>
      <c r="IM1317" s="46"/>
      <c r="IN1317" s="46"/>
      <c r="IO1317" s="46"/>
      <c r="IP1317" s="46"/>
      <c r="IQ1317" s="46"/>
      <c r="IR1317" s="46"/>
      <c r="IS1317" s="46"/>
      <c r="IT1317" s="46"/>
      <c r="IU1317" s="46"/>
      <c r="IV1317" s="46"/>
      <c r="IW1317" s="46"/>
      <c r="IX1317" s="46"/>
      <c r="IY1317" s="46"/>
      <c r="IZ1317" s="46"/>
      <c r="JA1317" s="46"/>
      <c r="JB1317" s="46"/>
      <c r="JC1317" s="46"/>
      <c r="JD1317" s="46"/>
      <c r="JE1317" s="46"/>
    </row>
    <row r="1318" spans="1:265" s="7" customFormat="1" ht="15" customHeight="1" thickBot="1" x14ac:dyDescent="0.25">
      <c r="A1318" s="790"/>
      <c r="B1318" s="73" t="s">
        <v>1112</v>
      </c>
      <c r="C1318" s="113"/>
      <c r="D1318" s="907" t="s">
        <v>1113</v>
      </c>
      <c r="E1318" s="900"/>
      <c r="F1318" s="472"/>
      <c r="G1318" s="473"/>
      <c r="H1318" s="188" t="s">
        <v>23</v>
      </c>
      <c r="I1318" s="188" t="s">
        <v>99</v>
      </c>
      <c r="J1318" s="1740" t="s">
        <v>1425</v>
      </c>
      <c r="K1318" s="232" t="s">
        <v>1732</v>
      </c>
      <c r="L1318" s="232"/>
      <c r="M1318" s="527"/>
      <c r="N1318" s="527"/>
      <c r="O1318" s="232"/>
      <c r="P1318" s="2159">
        <f t="shared" si="113"/>
        <v>0</v>
      </c>
      <c r="Q1318" s="316"/>
      <c r="R1318" s="317"/>
      <c r="S1318" s="317"/>
      <c r="T1318" s="317">
        <v>4</v>
      </c>
      <c r="U1318" s="317"/>
      <c r="V1318" s="317"/>
      <c r="W1318" s="318"/>
      <c r="X1318" s="119"/>
      <c r="Y1318" s="119"/>
      <c r="Z1318" s="63"/>
      <c r="AA1318" s="46"/>
      <c r="AB1318" s="46"/>
      <c r="AC1318" s="46" t="str">
        <f t="shared" si="116"/>
        <v/>
      </c>
      <c r="AD1318" s="46" t="s">
        <v>2077</v>
      </c>
      <c r="AE1318" s="46"/>
      <c r="AF1318" s="2111">
        <f t="shared" si="114"/>
        <v>0</v>
      </c>
      <c r="AG1318" s="2111">
        <f t="shared" si="115"/>
        <v>0</v>
      </c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6"/>
      <c r="CG1318" s="46"/>
      <c r="CH1318" s="46"/>
      <c r="CI1318" s="46"/>
      <c r="CJ1318" s="46"/>
      <c r="CK1318" s="46"/>
      <c r="CL1318" s="46"/>
      <c r="CM1318" s="46"/>
      <c r="CN1318" s="46"/>
      <c r="CO1318" s="46"/>
      <c r="CP1318" s="46"/>
      <c r="CQ1318" s="46"/>
      <c r="CR1318" s="46"/>
      <c r="CS1318" s="46"/>
      <c r="CT1318" s="46"/>
      <c r="CU1318" s="46"/>
      <c r="CV1318" s="46"/>
      <c r="CW1318" s="46"/>
      <c r="CX1318" s="46"/>
      <c r="CY1318" s="46"/>
      <c r="CZ1318" s="46"/>
      <c r="DA1318" s="46"/>
      <c r="DB1318" s="46"/>
      <c r="DC1318" s="46"/>
      <c r="DD1318" s="46"/>
      <c r="DE1318" s="46"/>
      <c r="DF1318" s="46"/>
      <c r="DG1318" s="46"/>
      <c r="DH1318" s="46"/>
      <c r="DI1318" s="46"/>
      <c r="DJ1318" s="46"/>
      <c r="DK1318" s="46"/>
      <c r="DL1318" s="46"/>
      <c r="DM1318" s="46"/>
      <c r="DN1318" s="46"/>
      <c r="DO1318" s="46"/>
      <c r="DP1318" s="46"/>
      <c r="DQ1318" s="46"/>
      <c r="DR1318" s="46"/>
      <c r="DS1318" s="46"/>
      <c r="DT1318" s="46"/>
      <c r="DU1318" s="46"/>
      <c r="DV1318" s="46"/>
      <c r="DW1318" s="46"/>
      <c r="DX1318" s="46"/>
      <c r="DY1318" s="46"/>
      <c r="DZ1318" s="46"/>
      <c r="EA1318" s="46"/>
      <c r="EB1318" s="46"/>
      <c r="EC1318" s="46"/>
      <c r="ED1318" s="46"/>
      <c r="EE1318" s="46"/>
      <c r="EF1318" s="46"/>
      <c r="EG1318" s="46"/>
      <c r="EH1318" s="46"/>
      <c r="EI1318" s="46"/>
      <c r="EJ1318" s="46"/>
      <c r="EK1318" s="46"/>
      <c r="EL1318" s="46"/>
      <c r="EM1318" s="46"/>
      <c r="EN1318" s="46"/>
      <c r="EO1318" s="46"/>
      <c r="EP1318" s="46"/>
      <c r="EQ1318" s="46"/>
      <c r="ER1318" s="46"/>
      <c r="ES1318" s="46"/>
      <c r="ET1318" s="46"/>
      <c r="EU1318" s="46"/>
      <c r="EV1318" s="46"/>
      <c r="EW1318" s="46"/>
      <c r="EX1318" s="46"/>
      <c r="EY1318" s="46"/>
      <c r="EZ1318" s="46"/>
      <c r="FA1318" s="46"/>
      <c r="FB1318" s="46"/>
      <c r="FC1318" s="46"/>
      <c r="FD1318" s="46"/>
      <c r="FE1318" s="46"/>
      <c r="FF1318" s="46"/>
      <c r="FG1318" s="46"/>
      <c r="FH1318" s="46"/>
      <c r="FI1318" s="46"/>
      <c r="FJ1318" s="46"/>
      <c r="FK1318" s="46"/>
      <c r="FL1318" s="46"/>
      <c r="FM1318" s="46"/>
      <c r="FN1318" s="46"/>
      <c r="FO1318" s="46"/>
      <c r="FP1318" s="46"/>
      <c r="FQ1318" s="46"/>
      <c r="FR1318" s="46"/>
      <c r="FS1318" s="46"/>
      <c r="FT1318" s="46"/>
      <c r="FU1318" s="46"/>
      <c r="FV1318" s="46"/>
      <c r="FW1318" s="46"/>
      <c r="FX1318" s="46"/>
      <c r="FY1318" s="46"/>
      <c r="FZ1318" s="46"/>
      <c r="GA1318" s="46"/>
      <c r="GB1318" s="46"/>
      <c r="GC1318" s="46"/>
      <c r="GD1318" s="46"/>
      <c r="GE1318" s="46"/>
      <c r="GF1318" s="46"/>
      <c r="GG1318" s="46"/>
      <c r="GH1318" s="46"/>
      <c r="GI1318" s="46"/>
      <c r="GJ1318" s="46"/>
      <c r="GK1318" s="46"/>
      <c r="GL1318" s="46"/>
      <c r="GM1318" s="46"/>
      <c r="GN1318" s="46"/>
      <c r="GO1318" s="46"/>
      <c r="GP1318" s="46"/>
      <c r="GQ1318" s="46"/>
      <c r="GR1318" s="46"/>
      <c r="GS1318" s="46"/>
      <c r="GT1318" s="46"/>
      <c r="GU1318" s="46"/>
      <c r="GV1318" s="46"/>
      <c r="GW1318" s="46"/>
      <c r="GX1318" s="46"/>
      <c r="GY1318" s="46"/>
      <c r="GZ1318" s="46"/>
      <c r="HA1318" s="46"/>
      <c r="HB1318" s="46"/>
      <c r="HC1318" s="46"/>
      <c r="HD1318" s="46"/>
      <c r="HE1318" s="46"/>
      <c r="HF1318" s="46"/>
      <c r="HG1318" s="46"/>
      <c r="HH1318" s="46"/>
      <c r="HI1318" s="46"/>
      <c r="HJ1318" s="46"/>
      <c r="HK1318" s="46"/>
      <c r="HL1318" s="46"/>
      <c r="HM1318" s="46"/>
      <c r="HN1318" s="46"/>
      <c r="HO1318" s="46"/>
      <c r="HP1318" s="46"/>
      <c r="HQ1318" s="46"/>
      <c r="HR1318" s="46"/>
      <c r="HS1318" s="46"/>
      <c r="HT1318" s="46"/>
      <c r="HU1318" s="46"/>
      <c r="HV1318" s="46"/>
      <c r="HW1318" s="46"/>
      <c r="HX1318" s="46"/>
      <c r="HY1318" s="46"/>
      <c r="HZ1318" s="46"/>
      <c r="IA1318" s="46"/>
      <c r="IB1318" s="46"/>
      <c r="IC1318" s="46"/>
      <c r="ID1318" s="46"/>
      <c r="IE1318" s="46"/>
      <c r="IF1318" s="46"/>
      <c r="IG1318" s="46"/>
      <c r="IH1318" s="46"/>
      <c r="II1318" s="46"/>
      <c r="IJ1318" s="46"/>
      <c r="IK1318" s="46"/>
      <c r="IL1318" s="46"/>
      <c r="IM1318" s="46"/>
      <c r="IN1318" s="46"/>
      <c r="IO1318" s="46"/>
      <c r="IP1318" s="46"/>
      <c r="IQ1318" s="46"/>
      <c r="IR1318" s="46"/>
      <c r="IS1318" s="46"/>
      <c r="IT1318" s="46"/>
      <c r="IU1318" s="46"/>
      <c r="IV1318" s="46"/>
      <c r="IW1318" s="46"/>
      <c r="IX1318" s="46"/>
      <c r="IY1318" s="46"/>
      <c r="IZ1318" s="46"/>
      <c r="JA1318" s="46"/>
      <c r="JB1318" s="46"/>
      <c r="JC1318" s="46"/>
      <c r="JD1318" s="46"/>
      <c r="JE1318" s="46"/>
    </row>
    <row r="1319" spans="1:265" s="7" customFormat="1" ht="15" customHeight="1" thickBot="1" x14ac:dyDescent="0.25">
      <c r="A1319" s="790"/>
      <c r="B1319" s="73" t="s">
        <v>1112</v>
      </c>
      <c r="C1319" s="113"/>
      <c r="D1319" s="907" t="s">
        <v>1113</v>
      </c>
      <c r="E1319" s="900"/>
      <c r="F1319" s="472"/>
      <c r="G1319" s="473"/>
      <c r="H1319" s="188" t="s">
        <v>23</v>
      </c>
      <c r="I1319" s="188" t="s">
        <v>99</v>
      </c>
      <c r="J1319" s="1740" t="s">
        <v>1425</v>
      </c>
      <c r="K1319" s="232" t="s">
        <v>1710</v>
      </c>
      <c r="L1319" s="232"/>
      <c r="M1319" s="527"/>
      <c r="N1319" s="527"/>
      <c r="O1319" s="232"/>
      <c r="P1319" s="2159">
        <f t="shared" si="113"/>
        <v>0</v>
      </c>
      <c r="Q1319" s="316"/>
      <c r="R1319" s="317"/>
      <c r="S1319" s="317"/>
      <c r="T1319" s="317">
        <v>3</v>
      </c>
      <c r="U1319" s="317"/>
      <c r="V1319" s="317"/>
      <c r="W1319" s="318"/>
      <c r="X1319" s="119"/>
      <c r="Y1319" s="119"/>
      <c r="Z1319" s="63"/>
      <c r="AA1319" s="46"/>
      <c r="AB1319" s="46"/>
      <c r="AC1319" s="46" t="str">
        <f t="shared" si="116"/>
        <v/>
      </c>
      <c r="AD1319" s="46"/>
      <c r="AE1319" s="46"/>
      <c r="AF1319" s="2111">
        <f t="shared" si="114"/>
        <v>0</v>
      </c>
      <c r="AG1319" s="2111">
        <f t="shared" si="115"/>
        <v>0</v>
      </c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  <c r="BP1319" s="46"/>
      <c r="BQ1319" s="46"/>
      <c r="BR1319" s="46"/>
      <c r="BS1319" s="46"/>
      <c r="BT1319" s="46"/>
      <c r="BU1319" s="46"/>
      <c r="BV1319" s="46"/>
      <c r="BW1319" s="46"/>
      <c r="BX1319" s="46"/>
      <c r="BY1319" s="46"/>
      <c r="BZ1319" s="46"/>
      <c r="CA1319" s="46"/>
      <c r="CB1319" s="46"/>
      <c r="CC1319" s="46"/>
      <c r="CD1319" s="46"/>
      <c r="CE1319" s="46"/>
      <c r="CF1319" s="46"/>
      <c r="CG1319" s="46"/>
      <c r="CH1319" s="46"/>
      <c r="CI1319" s="46"/>
      <c r="CJ1319" s="46"/>
      <c r="CK1319" s="46"/>
      <c r="CL1319" s="46"/>
      <c r="CM1319" s="46"/>
      <c r="CN1319" s="46"/>
      <c r="CO1319" s="46"/>
      <c r="CP1319" s="46"/>
      <c r="CQ1319" s="46"/>
      <c r="CR1319" s="46"/>
      <c r="CS1319" s="46"/>
      <c r="CT1319" s="46"/>
      <c r="CU1319" s="46"/>
      <c r="CV1319" s="46"/>
      <c r="CW1319" s="46"/>
      <c r="CX1319" s="46"/>
      <c r="CY1319" s="46"/>
      <c r="CZ1319" s="46"/>
      <c r="DA1319" s="46"/>
      <c r="DB1319" s="46"/>
      <c r="DC1319" s="46"/>
      <c r="DD1319" s="46"/>
      <c r="DE1319" s="46"/>
      <c r="DF1319" s="46"/>
      <c r="DG1319" s="46"/>
      <c r="DH1319" s="46"/>
      <c r="DI1319" s="46"/>
      <c r="DJ1319" s="46"/>
      <c r="DK1319" s="46"/>
      <c r="DL1319" s="46"/>
      <c r="DM1319" s="46"/>
      <c r="DN1319" s="46"/>
      <c r="DO1319" s="46"/>
      <c r="DP1319" s="46"/>
      <c r="DQ1319" s="46"/>
      <c r="DR1319" s="46"/>
      <c r="DS1319" s="46"/>
      <c r="DT1319" s="46"/>
      <c r="DU1319" s="46"/>
      <c r="DV1319" s="46"/>
      <c r="DW1319" s="46"/>
      <c r="DX1319" s="46"/>
      <c r="DY1319" s="46"/>
      <c r="DZ1319" s="46"/>
      <c r="EA1319" s="46"/>
      <c r="EB1319" s="46"/>
      <c r="EC1319" s="46"/>
      <c r="ED1319" s="46"/>
      <c r="EE1319" s="46"/>
      <c r="EF1319" s="46"/>
      <c r="EG1319" s="46"/>
      <c r="EH1319" s="46"/>
      <c r="EI1319" s="46"/>
      <c r="EJ1319" s="46"/>
      <c r="EK1319" s="46"/>
      <c r="EL1319" s="46"/>
      <c r="EM1319" s="46"/>
      <c r="EN1319" s="46"/>
      <c r="EO1319" s="46"/>
      <c r="EP1319" s="46"/>
      <c r="EQ1319" s="46"/>
      <c r="ER1319" s="46"/>
      <c r="ES1319" s="46"/>
      <c r="ET1319" s="46"/>
      <c r="EU1319" s="46"/>
      <c r="EV1319" s="46"/>
      <c r="EW1319" s="46"/>
      <c r="EX1319" s="46"/>
      <c r="EY1319" s="46"/>
      <c r="EZ1319" s="46"/>
      <c r="FA1319" s="46"/>
      <c r="FB1319" s="46"/>
      <c r="FC1319" s="46"/>
      <c r="FD1319" s="46"/>
      <c r="FE1319" s="46"/>
      <c r="FF1319" s="46"/>
      <c r="FG1319" s="46"/>
      <c r="FH1319" s="46"/>
      <c r="FI1319" s="46"/>
      <c r="FJ1319" s="46"/>
      <c r="FK1319" s="46"/>
      <c r="FL1319" s="46"/>
      <c r="FM1319" s="46"/>
      <c r="FN1319" s="46"/>
      <c r="FO1319" s="46"/>
      <c r="FP1319" s="46"/>
      <c r="FQ1319" s="46"/>
      <c r="FR1319" s="46"/>
      <c r="FS1319" s="46"/>
      <c r="FT1319" s="46"/>
      <c r="FU1319" s="46"/>
      <c r="FV1319" s="46"/>
      <c r="FW1319" s="46"/>
      <c r="FX1319" s="46"/>
      <c r="FY1319" s="46"/>
      <c r="FZ1319" s="46"/>
      <c r="GA1319" s="46"/>
      <c r="GB1319" s="46"/>
      <c r="GC1319" s="46"/>
      <c r="GD1319" s="46"/>
      <c r="GE1319" s="46"/>
      <c r="GF1319" s="46"/>
      <c r="GG1319" s="46"/>
      <c r="GH1319" s="46"/>
      <c r="GI1319" s="46"/>
      <c r="GJ1319" s="46"/>
      <c r="GK1319" s="46"/>
      <c r="GL1319" s="46"/>
      <c r="GM1319" s="46"/>
      <c r="GN1319" s="46"/>
      <c r="GO1319" s="46"/>
      <c r="GP1319" s="46"/>
      <c r="GQ1319" s="46"/>
      <c r="GR1319" s="46"/>
      <c r="GS1319" s="46"/>
      <c r="GT1319" s="46"/>
      <c r="GU1319" s="46"/>
      <c r="GV1319" s="46"/>
      <c r="GW1319" s="46"/>
      <c r="GX1319" s="46"/>
      <c r="GY1319" s="46"/>
      <c r="GZ1319" s="46"/>
      <c r="HA1319" s="46"/>
      <c r="HB1319" s="46"/>
      <c r="HC1319" s="46"/>
      <c r="HD1319" s="46"/>
      <c r="HE1319" s="46"/>
      <c r="HF1319" s="46"/>
      <c r="HG1319" s="46"/>
      <c r="HH1319" s="46"/>
      <c r="HI1319" s="46"/>
      <c r="HJ1319" s="46"/>
      <c r="HK1319" s="46"/>
      <c r="HL1319" s="46"/>
      <c r="HM1319" s="46"/>
      <c r="HN1319" s="46"/>
      <c r="HO1319" s="46"/>
      <c r="HP1319" s="46"/>
      <c r="HQ1319" s="46"/>
      <c r="HR1319" s="46"/>
      <c r="HS1319" s="46"/>
      <c r="HT1319" s="46"/>
      <c r="HU1319" s="46"/>
      <c r="HV1319" s="46"/>
      <c r="HW1319" s="46"/>
      <c r="HX1319" s="46"/>
      <c r="HY1319" s="46"/>
      <c r="HZ1319" s="46"/>
      <c r="IA1319" s="46"/>
      <c r="IB1319" s="46"/>
      <c r="IC1319" s="46"/>
      <c r="ID1319" s="46"/>
      <c r="IE1319" s="46"/>
      <c r="IF1319" s="46"/>
      <c r="IG1319" s="46"/>
      <c r="IH1319" s="46"/>
      <c r="II1319" s="46"/>
      <c r="IJ1319" s="46"/>
      <c r="IK1319" s="46"/>
      <c r="IL1319" s="46"/>
      <c r="IM1319" s="46"/>
      <c r="IN1319" s="46"/>
      <c r="IO1319" s="46"/>
      <c r="IP1319" s="46"/>
      <c r="IQ1319" s="46"/>
      <c r="IR1319" s="46"/>
      <c r="IS1319" s="46"/>
      <c r="IT1319" s="46"/>
      <c r="IU1319" s="46"/>
      <c r="IV1319" s="46"/>
      <c r="IW1319" s="46"/>
      <c r="IX1319" s="46"/>
      <c r="IY1319" s="46"/>
      <c r="IZ1319" s="46"/>
      <c r="JA1319" s="46"/>
      <c r="JB1319" s="46"/>
      <c r="JC1319" s="46"/>
      <c r="JD1319" s="46"/>
      <c r="JE1319" s="46"/>
    </row>
    <row r="1320" spans="1:265" s="7" customFormat="1" ht="15" customHeight="1" thickBot="1" x14ac:dyDescent="0.25">
      <c r="A1320" s="275"/>
      <c r="B1320" s="92" t="s">
        <v>1112</v>
      </c>
      <c r="C1320" s="115"/>
      <c r="D1320" s="901" t="s">
        <v>1113</v>
      </c>
      <c r="E1320" s="904"/>
      <c r="F1320" s="474"/>
      <c r="G1320" s="475"/>
      <c r="H1320" s="206" t="s">
        <v>23</v>
      </c>
      <c r="I1320" s="206" t="s">
        <v>99</v>
      </c>
      <c r="J1320" s="1788" t="s">
        <v>1425</v>
      </c>
      <c r="K1320" s="233" t="s">
        <v>1745</v>
      </c>
      <c r="L1320" s="233"/>
      <c r="M1320" s="528"/>
      <c r="N1320" s="528"/>
      <c r="O1320" s="233"/>
      <c r="P1320" s="2159">
        <f t="shared" si="113"/>
        <v>0</v>
      </c>
      <c r="Q1320" s="319"/>
      <c r="R1320" s="320"/>
      <c r="S1320" s="320"/>
      <c r="T1320" s="320">
        <v>8</v>
      </c>
      <c r="U1320" s="320"/>
      <c r="V1320" s="320"/>
      <c r="W1320" s="321"/>
      <c r="X1320" s="554">
        <f>SUM(Q1310:W1320)</f>
        <v>40</v>
      </c>
      <c r="Y1320" s="133">
        <f>X1320</f>
        <v>40</v>
      </c>
      <c r="Z1320" s="63"/>
      <c r="AA1320" s="46"/>
      <c r="AB1320" s="46"/>
      <c r="AC1320" s="46" t="str">
        <f t="shared" si="116"/>
        <v/>
      </c>
      <c r="AD1320" s="789" t="s">
        <v>2082</v>
      </c>
      <c r="AE1320" s="46"/>
      <c r="AF1320" s="2111">
        <f t="shared" si="114"/>
        <v>0</v>
      </c>
      <c r="AG1320" s="2111">
        <f t="shared" si="115"/>
        <v>0</v>
      </c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  <c r="BP1320" s="46"/>
      <c r="BQ1320" s="46"/>
      <c r="BR1320" s="46"/>
      <c r="BS1320" s="46"/>
      <c r="BT1320" s="46"/>
      <c r="BU1320" s="46"/>
      <c r="BV1320" s="46"/>
      <c r="BW1320" s="46"/>
      <c r="BX1320" s="46"/>
      <c r="BY1320" s="46"/>
      <c r="BZ1320" s="46"/>
      <c r="CA1320" s="46"/>
      <c r="CB1320" s="46"/>
      <c r="CC1320" s="46"/>
      <c r="CD1320" s="46"/>
      <c r="CE1320" s="46"/>
      <c r="CF1320" s="46"/>
      <c r="CG1320" s="46"/>
      <c r="CH1320" s="46"/>
      <c r="CI1320" s="46"/>
      <c r="CJ1320" s="46"/>
      <c r="CK1320" s="46"/>
      <c r="CL1320" s="46"/>
      <c r="CM1320" s="46"/>
      <c r="CN1320" s="46"/>
      <c r="CO1320" s="46"/>
      <c r="CP1320" s="46"/>
      <c r="CQ1320" s="46"/>
      <c r="CR1320" s="46"/>
      <c r="CS1320" s="46"/>
      <c r="CT1320" s="46"/>
      <c r="CU1320" s="46"/>
      <c r="CV1320" s="46"/>
      <c r="CW1320" s="46"/>
      <c r="CX1320" s="46"/>
      <c r="CY1320" s="46"/>
      <c r="CZ1320" s="46"/>
      <c r="DA1320" s="46"/>
      <c r="DB1320" s="46"/>
      <c r="DC1320" s="46"/>
      <c r="DD1320" s="46"/>
      <c r="DE1320" s="46"/>
      <c r="DF1320" s="46"/>
      <c r="DG1320" s="46"/>
      <c r="DH1320" s="46"/>
      <c r="DI1320" s="46"/>
      <c r="DJ1320" s="46"/>
      <c r="DK1320" s="46"/>
      <c r="DL1320" s="46"/>
      <c r="DM1320" s="46"/>
      <c r="DN1320" s="46"/>
      <c r="DO1320" s="46"/>
      <c r="DP1320" s="46"/>
      <c r="DQ1320" s="46"/>
      <c r="DR1320" s="46"/>
      <c r="DS1320" s="46"/>
      <c r="DT1320" s="46"/>
      <c r="DU1320" s="46"/>
      <c r="DV1320" s="46"/>
      <c r="DW1320" s="46"/>
      <c r="DX1320" s="46"/>
      <c r="DY1320" s="46"/>
      <c r="DZ1320" s="46"/>
      <c r="EA1320" s="46"/>
      <c r="EB1320" s="46"/>
      <c r="EC1320" s="46"/>
      <c r="ED1320" s="46"/>
      <c r="EE1320" s="46"/>
      <c r="EF1320" s="46"/>
      <c r="EG1320" s="46"/>
      <c r="EH1320" s="46"/>
      <c r="EI1320" s="46"/>
      <c r="EJ1320" s="46"/>
      <c r="EK1320" s="46"/>
      <c r="EL1320" s="46"/>
      <c r="EM1320" s="46"/>
      <c r="EN1320" s="46"/>
      <c r="EO1320" s="46"/>
      <c r="EP1320" s="46"/>
      <c r="EQ1320" s="46"/>
      <c r="ER1320" s="46"/>
      <c r="ES1320" s="46"/>
      <c r="ET1320" s="46"/>
      <c r="EU1320" s="46"/>
      <c r="EV1320" s="46"/>
      <c r="EW1320" s="46"/>
      <c r="EX1320" s="46"/>
      <c r="EY1320" s="46"/>
      <c r="EZ1320" s="46"/>
      <c r="FA1320" s="46"/>
      <c r="FB1320" s="46"/>
      <c r="FC1320" s="46"/>
      <c r="FD1320" s="46"/>
      <c r="FE1320" s="46"/>
      <c r="FF1320" s="46"/>
      <c r="FG1320" s="46"/>
      <c r="FH1320" s="46"/>
      <c r="FI1320" s="46"/>
      <c r="FJ1320" s="46"/>
      <c r="FK1320" s="46"/>
      <c r="FL1320" s="46"/>
      <c r="FM1320" s="46"/>
      <c r="FN1320" s="46"/>
      <c r="FO1320" s="46"/>
      <c r="FP1320" s="46"/>
      <c r="FQ1320" s="46"/>
      <c r="FR1320" s="46"/>
      <c r="FS1320" s="46"/>
      <c r="FT1320" s="46"/>
      <c r="FU1320" s="46"/>
      <c r="FV1320" s="46"/>
      <c r="FW1320" s="46"/>
      <c r="FX1320" s="46"/>
      <c r="FY1320" s="46"/>
      <c r="FZ1320" s="46"/>
      <c r="GA1320" s="46"/>
      <c r="GB1320" s="46"/>
      <c r="GC1320" s="46"/>
      <c r="GD1320" s="46"/>
      <c r="GE1320" s="46"/>
      <c r="GF1320" s="46"/>
      <c r="GG1320" s="46"/>
      <c r="GH1320" s="46"/>
      <c r="GI1320" s="46"/>
      <c r="GJ1320" s="46"/>
      <c r="GK1320" s="46"/>
      <c r="GL1320" s="46"/>
      <c r="GM1320" s="46"/>
      <c r="GN1320" s="46"/>
      <c r="GO1320" s="46"/>
      <c r="GP1320" s="46"/>
      <c r="GQ1320" s="46"/>
      <c r="GR1320" s="46"/>
      <c r="GS1320" s="46"/>
      <c r="GT1320" s="46"/>
      <c r="GU1320" s="46"/>
      <c r="GV1320" s="46"/>
      <c r="GW1320" s="46"/>
      <c r="GX1320" s="46"/>
      <c r="GY1320" s="46"/>
      <c r="GZ1320" s="46"/>
      <c r="HA1320" s="46"/>
      <c r="HB1320" s="46"/>
      <c r="HC1320" s="46"/>
      <c r="HD1320" s="46"/>
      <c r="HE1320" s="46"/>
      <c r="HF1320" s="46"/>
      <c r="HG1320" s="46"/>
      <c r="HH1320" s="46"/>
      <c r="HI1320" s="46"/>
      <c r="HJ1320" s="46"/>
      <c r="HK1320" s="46"/>
      <c r="HL1320" s="46"/>
      <c r="HM1320" s="46"/>
      <c r="HN1320" s="46"/>
      <c r="HO1320" s="46"/>
      <c r="HP1320" s="46"/>
      <c r="HQ1320" s="46"/>
      <c r="HR1320" s="46"/>
      <c r="HS1320" s="46"/>
      <c r="HT1320" s="46"/>
      <c r="HU1320" s="46"/>
      <c r="HV1320" s="46"/>
      <c r="HW1320" s="46"/>
      <c r="HX1320" s="46"/>
      <c r="HY1320" s="46"/>
      <c r="HZ1320" s="46"/>
      <c r="IA1320" s="46"/>
      <c r="IB1320" s="46"/>
      <c r="IC1320" s="46"/>
      <c r="ID1320" s="46"/>
      <c r="IE1320" s="46"/>
      <c r="IF1320" s="46"/>
      <c r="IG1320" s="46"/>
      <c r="IH1320" s="46"/>
      <c r="II1320" s="46"/>
      <c r="IJ1320" s="46"/>
      <c r="IK1320" s="46"/>
      <c r="IL1320" s="46"/>
      <c r="IM1320" s="46"/>
      <c r="IN1320" s="46"/>
      <c r="IO1320" s="46"/>
      <c r="IP1320" s="46"/>
      <c r="IQ1320" s="46"/>
      <c r="IR1320" s="46"/>
      <c r="IS1320" s="46"/>
      <c r="IT1320" s="46"/>
      <c r="IU1320" s="46"/>
      <c r="IV1320" s="46"/>
      <c r="IW1320" s="46"/>
      <c r="IX1320" s="46"/>
      <c r="IY1320" s="46"/>
      <c r="IZ1320" s="46"/>
      <c r="JA1320" s="46"/>
      <c r="JB1320" s="46"/>
      <c r="JC1320" s="46"/>
      <c r="JD1320" s="46"/>
      <c r="JE1320" s="46"/>
    </row>
    <row r="1321" spans="1:265" s="7" customFormat="1" ht="15" customHeight="1" thickBot="1" x14ac:dyDescent="0.25">
      <c r="A1321" s="2042">
        <f>A1310+1</f>
        <v>142</v>
      </c>
      <c r="B1321" s="853" t="s">
        <v>262</v>
      </c>
      <c r="C1321" s="156" t="s">
        <v>35</v>
      </c>
      <c r="D1321" s="860" t="s">
        <v>263</v>
      </c>
      <c r="E1321" s="936" t="s">
        <v>86</v>
      </c>
      <c r="F1321" s="490" t="s">
        <v>264</v>
      </c>
      <c r="G1321" s="491" t="s">
        <v>265</v>
      </c>
      <c r="H1321" s="177" t="s">
        <v>23</v>
      </c>
      <c r="I1321" s="820" t="s">
        <v>108</v>
      </c>
      <c r="J1321" s="555"/>
      <c r="K1321" s="555" t="s">
        <v>972</v>
      </c>
      <c r="L1321" s="556" t="s">
        <v>97</v>
      </c>
      <c r="M1321" s="557">
        <v>7</v>
      </c>
      <c r="N1321" s="556" t="s">
        <v>24</v>
      </c>
      <c r="O1321" s="556" t="s">
        <v>344</v>
      </c>
      <c r="P1321" s="2159">
        <f t="shared" si="113"/>
        <v>4</v>
      </c>
      <c r="Q1321" s="558">
        <v>4</v>
      </c>
      <c r="R1321" s="295"/>
      <c r="S1321" s="295"/>
      <c r="T1321" s="295"/>
      <c r="U1321" s="295"/>
      <c r="V1321" s="295"/>
      <c r="W1321" s="296"/>
      <c r="X1321" s="71"/>
      <c r="Y1321" s="157" t="str">
        <f>IF(X1321&lt;&gt;"",X1321,"")</f>
        <v/>
      </c>
      <c r="Z1321" s="63" t="str">
        <f>C1321</f>
        <v>TC</v>
      </c>
      <c r="AA1321" s="46" t="s">
        <v>873</v>
      </c>
      <c r="AB1321" s="46" t="s">
        <v>881</v>
      </c>
      <c r="AC1321" s="46">
        <f t="shared" si="116"/>
        <v>11</v>
      </c>
      <c r="AD1321" s="46"/>
      <c r="AE1321" s="46"/>
      <c r="AF1321" s="2111">
        <f t="shared" si="114"/>
        <v>4</v>
      </c>
      <c r="AG1321" s="2111">
        <f t="shared" si="115"/>
        <v>0</v>
      </c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  <c r="BP1321" s="46"/>
      <c r="BQ1321" s="46"/>
      <c r="BR1321" s="46"/>
      <c r="BS1321" s="46"/>
      <c r="BT1321" s="46"/>
      <c r="BU1321" s="46"/>
      <c r="BV1321" s="46"/>
      <c r="BW1321" s="46"/>
      <c r="BX1321" s="46"/>
      <c r="BY1321" s="46"/>
      <c r="BZ1321" s="46"/>
      <c r="CA1321" s="46"/>
      <c r="CB1321" s="46"/>
      <c r="CC1321" s="46"/>
      <c r="CD1321" s="46"/>
      <c r="CE1321" s="46"/>
      <c r="CF1321" s="46"/>
      <c r="CG1321" s="46"/>
      <c r="CH1321" s="46"/>
      <c r="CI1321" s="46"/>
      <c r="CJ1321" s="46"/>
      <c r="CK1321" s="46"/>
      <c r="CL1321" s="46"/>
      <c r="CM1321" s="46"/>
      <c r="CN1321" s="46"/>
      <c r="CO1321" s="46"/>
      <c r="CP1321" s="46"/>
      <c r="CQ1321" s="46"/>
      <c r="CR1321" s="46"/>
      <c r="CS1321" s="46"/>
      <c r="CT1321" s="46"/>
      <c r="CU1321" s="46"/>
      <c r="CV1321" s="46"/>
      <c r="CW1321" s="46"/>
      <c r="CX1321" s="46"/>
      <c r="CY1321" s="46"/>
      <c r="CZ1321" s="46"/>
      <c r="DA1321" s="46"/>
      <c r="DB1321" s="46"/>
      <c r="DC1321" s="46"/>
      <c r="DD1321" s="46"/>
      <c r="DE1321" s="46"/>
      <c r="DF1321" s="46"/>
      <c r="DG1321" s="46"/>
      <c r="DH1321" s="46"/>
      <c r="DI1321" s="46"/>
      <c r="DJ1321" s="46"/>
      <c r="DK1321" s="46"/>
      <c r="DL1321" s="46"/>
      <c r="DM1321" s="46"/>
      <c r="DN1321" s="46"/>
      <c r="DO1321" s="46"/>
      <c r="DP1321" s="46"/>
      <c r="DQ1321" s="46"/>
      <c r="DR1321" s="46"/>
      <c r="DS1321" s="46"/>
      <c r="DT1321" s="46"/>
      <c r="DU1321" s="46"/>
      <c r="DV1321" s="46"/>
      <c r="DW1321" s="46"/>
      <c r="DX1321" s="46"/>
      <c r="DY1321" s="46"/>
      <c r="DZ1321" s="46"/>
      <c r="EA1321" s="46"/>
      <c r="EB1321" s="46"/>
      <c r="EC1321" s="46"/>
      <c r="ED1321" s="46"/>
      <c r="EE1321" s="46"/>
      <c r="EF1321" s="46"/>
      <c r="EG1321" s="46"/>
      <c r="EH1321" s="46"/>
      <c r="EI1321" s="46"/>
      <c r="EJ1321" s="46"/>
      <c r="EK1321" s="46"/>
      <c r="EL1321" s="46"/>
      <c r="EM1321" s="46"/>
      <c r="EN1321" s="46"/>
      <c r="EO1321" s="46"/>
      <c r="EP1321" s="46"/>
      <c r="EQ1321" s="46"/>
      <c r="ER1321" s="46"/>
      <c r="ES1321" s="46"/>
      <c r="ET1321" s="46"/>
      <c r="EU1321" s="46"/>
      <c r="EV1321" s="46"/>
      <c r="EW1321" s="46"/>
      <c r="EX1321" s="46"/>
      <c r="EY1321" s="46"/>
      <c r="EZ1321" s="46"/>
      <c r="FA1321" s="46"/>
      <c r="FB1321" s="46"/>
      <c r="FC1321" s="46"/>
      <c r="FD1321" s="46"/>
      <c r="FE1321" s="46"/>
      <c r="FF1321" s="46"/>
      <c r="FG1321" s="46"/>
      <c r="FH1321" s="46"/>
      <c r="FI1321" s="46"/>
      <c r="FJ1321" s="46"/>
      <c r="FK1321" s="46"/>
      <c r="FL1321" s="46"/>
      <c r="FM1321" s="46"/>
      <c r="FN1321" s="46"/>
      <c r="FO1321" s="46"/>
      <c r="FP1321" s="46"/>
      <c r="FQ1321" s="46"/>
      <c r="FR1321" s="46"/>
      <c r="FS1321" s="46"/>
      <c r="FT1321" s="46"/>
      <c r="FU1321" s="46"/>
      <c r="FV1321" s="46"/>
      <c r="FW1321" s="46"/>
      <c r="FX1321" s="46"/>
      <c r="FY1321" s="46"/>
      <c r="FZ1321" s="46"/>
      <c r="GA1321" s="46"/>
      <c r="GB1321" s="46"/>
      <c r="GC1321" s="46"/>
      <c r="GD1321" s="46"/>
      <c r="GE1321" s="46"/>
      <c r="GF1321" s="46"/>
      <c r="GG1321" s="46"/>
      <c r="GH1321" s="46"/>
      <c r="GI1321" s="46"/>
      <c r="GJ1321" s="46"/>
      <c r="GK1321" s="46"/>
      <c r="GL1321" s="46"/>
      <c r="GM1321" s="46"/>
      <c r="GN1321" s="46"/>
      <c r="GO1321" s="46"/>
      <c r="GP1321" s="46"/>
      <c r="GQ1321" s="46"/>
      <c r="GR1321" s="46"/>
      <c r="GS1321" s="46"/>
      <c r="GT1321" s="46"/>
      <c r="GU1321" s="46"/>
      <c r="GV1321" s="46"/>
      <c r="GW1321" s="46"/>
      <c r="GX1321" s="46"/>
      <c r="GY1321" s="46"/>
      <c r="GZ1321" s="46"/>
      <c r="HA1321" s="46"/>
      <c r="HB1321" s="46"/>
      <c r="HC1321" s="46"/>
      <c r="HD1321" s="46"/>
      <c r="HE1321" s="46"/>
      <c r="HF1321" s="46"/>
      <c r="HG1321" s="46"/>
      <c r="HH1321" s="46"/>
      <c r="HI1321" s="46"/>
      <c r="HJ1321" s="46"/>
      <c r="HK1321" s="46"/>
      <c r="HL1321" s="46"/>
      <c r="HM1321" s="46"/>
      <c r="HN1321" s="46"/>
      <c r="HO1321" s="46"/>
      <c r="HP1321" s="46"/>
      <c r="HQ1321" s="46"/>
      <c r="HR1321" s="46"/>
      <c r="HS1321" s="46"/>
      <c r="HT1321" s="46"/>
      <c r="HU1321" s="46"/>
      <c r="HV1321" s="46"/>
      <c r="HW1321" s="46"/>
      <c r="HX1321" s="46"/>
      <c r="HY1321" s="46"/>
      <c r="HZ1321" s="46"/>
      <c r="IA1321" s="46"/>
      <c r="IB1321" s="46"/>
      <c r="IC1321" s="46"/>
      <c r="ID1321" s="46"/>
      <c r="IE1321" s="46"/>
      <c r="IF1321" s="46"/>
      <c r="IG1321" s="46"/>
      <c r="IH1321" s="46"/>
      <c r="II1321" s="46"/>
      <c r="IJ1321" s="46"/>
      <c r="IK1321" s="46"/>
      <c r="IL1321" s="46"/>
      <c r="IM1321" s="46"/>
      <c r="IN1321" s="46"/>
      <c r="IO1321" s="46"/>
      <c r="IP1321" s="46"/>
      <c r="IQ1321" s="46"/>
      <c r="IR1321" s="46"/>
      <c r="IS1321" s="46"/>
      <c r="IT1321" s="46"/>
      <c r="IU1321" s="46"/>
      <c r="IV1321" s="46"/>
      <c r="IW1321" s="46"/>
      <c r="IX1321" s="46"/>
      <c r="IY1321" s="46"/>
      <c r="IZ1321" s="46"/>
      <c r="JA1321" s="46"/>
      <c r="JB1321" s="46"/>
      <c r="JC1321" s="46"/>
      <c r="JD1321" s="46"/>
      <c r="JE1321" s="46"/>
    </row>
    <row r="1322" spans="1:265" s="7" customFormat="1" ht="15" customHeight="1" thickBot="1" x14ac:dyDescent="0.25">
      <c r="A1322" s="537"/>
      <c r="B1322" s="624" t="s">
        <v>262</v>
      </c>
      <c r="C1322" s="541"/>
      <c r="D1322" s="885" t="s">
        <v>263</v>
      </c>
      <c r="E1322" s="937"/>
      <c r="F1322" s="538"/>
      <c r="G1322" s="539"/>
      <c r="H1322" s="75" t="s">
        <v>23</v>
      </c>
      <c r="I1322" s="184" t="s">
        <v>108</v>
      </c>
      <c r="J1322" s="184"/>
      <c r="K1322" s="550" t="s">
        <v>955</v>
      </c>
      <c r="L1322" s="225" t="s">
        <v>97</v>
      </c>
      <c r="M1322" s="551">
        <v>3</v>
      </c>
      <c r="N1322" s="552" t="s">
        <v>24</v>
      </c>
      <c r="O1322" s="552" t="s">
        <v>348</v>
      </c>
      <c r="P1322" s="2159">
        <f t="shared" si="113"/>
        <v>4</v>
      </c>
      <c r="Q1322" s="553">
        <v>4</v>
      </c>
      <c r="R1322" s="298"/>
      <c r="S1322" s="298"/>
      <c r="T1322" s="298"/>
      <c r="U1322" s="298"/>
      <c r="V1322" s="298"/>
      <c r="W1322" s="299"/>
      <c r="X1322" s="79"/>
      <c r="Y1322" s="540"/>
      <c r="Z1322" s="63"/>
      <c r="AA1322" s="46"/>
      <c r="AB1322" s="46"/>
      <c r="AC1322" s="46"/>
      <c r="AD1322" s="46"/>
      <c r="AE1322" s="46"/>
      <c r="AF1322" s="2111">
        <f t="shared" si="114"/>
        <v>4</v>
      </c>
      <c r="AG1322" s="2111">
        <f t="shared" si="115"/>
        <v>0</v>
      </c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  <c r="BP1322" s="46"/>
      <c r="BQ1322" s="46"/>
      <c r="BR1322" s="46"/>
      <c r="BS1322" s="46"/>
      <c r="BT1322" s="46"/>
      <c r="BU1322" s="46"/>
      <c r="BV1322" s="46"/>
      <c r="BW1322" s="46"/>
      <c r="BX1322" s="46"/>
      <c r="BY1322" s="46"/>
      <c r="BZ1322" s="46"/>
      <c r="CA1322" s="46"/>
      <c r="CB1322" s="46"/>
      <c r="CC1322" s="46"/>
      <c r="CD1322" s="46"/>
      <c r="CE1322" s="46"/>
      <c r="CF1322" s="46"/>
      <c r="CG1322" s="46"/>
      <c r="CH1322" s="46"/>
      <c r="CI1322" s="46"/>
      <c r="CJ1322" s="46"/>
      <c r="CK1322" s="46"/>
      <c r="CL1322" s="46"/>
      <c r="CM1322" s="46"/>
      <c r="CN1322" s="46"/>
      <c r="CO1322" s="46"/>
      <c r="CP1322" s="46"/>
      <c r="CQ1322" s="46"/>
      <c r="CR1322" s="46"/>
      <c r="CS1322" s="46"/>
      <c r="CT1322" s="46"/>
      <c r="CU1322" s="46"/>
      <c r="CV1322" s="46"/>
      <c r="CW1322" s="46"/>
      <c r="CX1322" s="46"/>
      <c r="CY1322" s="46"/>
      <c r="CZ1322" s="46"/>
      <c r="DA1322" s="46"/>
      <c r="DB1322" s="46"/>
      <c r="DC1322" s="46"/>
      <c r="DD1322" s="46"/>
      <c r="DE1322" s="46"/>
      <c r="DF1322" s="46"/>
      <c r="DG1322" s="46"/>
      <c r="DH1322" s="46"/>
      <c r="DI1322" s="46"/>
      <c r="DJ1322" s="46"/>
      <c r="DK1322" s="46"/>
      <c r="DL1322" s="46"/>
      <c r="DM1322" s="46"/>
      <c r="DN1322" s="46"/>
      <c r="DO1322" s="46"/>
      <c r="DP1322" s="46"/>
      <c r="DQ1322" s="46"/>
      <c r="DR1322" s="46"/>
      <c r="DS1322" s="46"/>
      <c r="DT1322" s="46"/>
      <c r="DU1322" s="46"/>
      <c r="DV1322" s="46"/>
      <c r="DW1322" s="46"/>
      <c r="DX1322" s="46"/>
      <c r="DY1322" s="46"/>
      <c r="DZ1322" s="46"/>
      <c r="EA1322" s="46"/>
      <c r="EB1322" s="46"/>
      <c r="EC1322" s="46"/>
      <c r="ED1322" s="46"/>
      <c r="EE1322" s="46"/>
      <c r="EF1322" s="46"/>
      <c r="EG1322" s="46"/>
      <c r="EH1322" s="46"/>
      <c r="EI1322" s="46"/>
      <c r="EJ1322" s="46"/>
      <c r="EK1322" s="46"/>
      <c r="EL1322" s="46"/>
      <c r="EM1322" s="46"/>
      <c r="EN1322" s="46"/>
      <c r="EO1322" s="46"/>
      <c r="EP1322" s="46"/>
      <c r="EQ1322" s="46"/>
      <c r="ER1322" s="46"/>
      <c r="ES1322" s="46"/>
      <c r="ET1322" s="46"/>
      <c r="EU1322" s="46"/>
      <c r="EV1322" s="46"/>
      <c r="EW1322" s="46"/>
      <c r="EX1322" s="46"/>
      <c r="EY1322" s="46"/>
      <c r="EZ1322" s="46"/>
      <c r="FA1322" s="46"/>
      <c r="FB1322" s="46"/>
      <c r="FC1322" s="46"/>
      <c r="FD1322" s="46"/>
      <c r="FE1322" s="46"/>
      <c r="FF1322" s="46"/>
      <c r="FG1322" s="46"/>
      <c r="FH1322" s="46"/>
      <c r="FI1322" s="46"/>
      <c r="FJ1322" s="46"/>
      <c r="FK1322" s="46"/>
      <c r="FL1322" s="46"/>
      <c r="FM1322" s="46"/>
      <c r="FN1322" s="46"/>
      <c r="FO1322" s="46"/>
      <c r="FP1322" s="46"/>
      <c r="FQ1322" s="46"/>
      <c r="FR1322" s="46"/>
      <c r="FS1322" s="46"/>
      <c r="FT1322" s="46"/>
      <c r="FU1322" s="46"/>
      <c r="FV1322" s="46"/>
      <c r="FW1322" s="46"/>
      <c r="FX1322" s="46"/>
      <c r="FY1322" s="46"/>
      <c r="FZ1322" s="46"/>
      <c r="GA1322" s="46"/>
      <c r="GB1322" s="46"/>
      <c r="GC1322" s="46"/>
      <c r="GD1322" s="46"/>
      <c r="GE1322" s="46"/>
      <c r="GF1322" s="46"/>
      <c r="GG1322" s="46"/>
      <c r="GH1322" s="46"/>
      <c r="GI1322" s="46"/>
      <c r="GJ1322" s="46"/>
      <c r="GK1322" s="46"/>
      <c r="GL1322" s="46"/>
      <c r="GM1322" s="46"/>
      <c r="GN1322" s="46"/>
      <c r="GO1322" s="46"/>
      <c r="GP1322" s="46"/>
      <c r="GQ1322" s="46"/>
      <c r="GR1322" s="46"/>
      <c r="GS1322" s="46"/>
      <c r="GT1322" s="46"/>
      <c r="GU1322" s="46"/>
      <c r="GV1322" s="46"/>
      <c r="GW1322" s="46"/>
      <c r="GX1322" s="46"/>
      <c r="GY1322" s="46"/>
      <c r="GZ1322" s="46"/>
      <c r="HA1322" s="46"/>
      <c r="HB1322" s="46"/>
      <c r="HC1322" s="46"/>
      <c r="HD1322" s="46"/>
      <c r="HE1322" s="46"/>
      <c r="HF1322" s="46"/>
      <c r="HG1322" s="46"/>
      <c r="HH1322" s="46"/>
      <c r="HI1322" s="46"/>
      <c r="HJ1322" s="46"/>
      <c r="HK1322" s="46"/>
      <c r="HL1322" s="46"/>
      <c r="HM1322" s="46"/>
      <c r="HN1322" s="46"/>
      <c r="HO1322" s="46"/>
      <c r="HP1322" s="46"/>
      <c r="HQ1322" s="46"/>
      <c r="HR1322" s="46"/>
      <c r="HS1322" s="46"/>
      <c r="HT1322" s="46"/>
      <c r="HU1322" s="46"/>
      <c r="HV1322" s="46"/>
      <c r="HW1322" s="46"/>
      <c r="HX1322" s="46"/>
      <c r="HY1322" s="46"/>
      <c r="HZ1322" s="46"/>
      <c r="IA1322" s="46"/>
      <c r="IB1322" s="46"/>
      <c r="IC1322" s="46"/>
      <c r="ID1322" s="46"/>
      <c r="IE1322" s="46"/>
      <c r="IF1322" s="46"/>
      <c r="IG1322" s="46"/>
      <c r="IH1322" s="46"/>
      <c r="II1322" s="46"/>
      <c r="IJ1322" s="46"/>
      <c r="IK1322" s="46"/>
      <c r="IL1322" s="46"/>
      <c r="IM1322" s="46"/>
      <c r="IN1322" s="46"/>
      <c r="IO1322" s="46"/>
      <c r="IP1322" s="46"/>
      <c r="IQ1322" s="46"/>
      <c r="IR1322" s="46"/>
      <c r="IS1322" s="46"/>
      <c r="IT1322" s="46"/>
      <c r="IU1322" s="46"/>
      <c r="IV1322" s="46"/>
      <c r="IW1322" s="46"/>
      <c r="IX1322" s="46"/>
      <c r="IY1322" s="46"/>
      <c r="IZ1322" s="46"/>
      <c r="JA1322" s="46"/>
      <c r="JB1322" s="46"/>
      <c r="JC1322" s="46"/>
      <c r="JD1322" s="46"/>
      <c r="JE1322" s="46"/>
    </row>
    <row r="1323" spans="1:265" s="7" customFormat="1" ht="15" customHeight="1" thickBot="1" x14ac:dyDescent="0.25">
      <c r="A1323" s="537"/>
      <c r="B1323" s="624" t="s">
        <v>262</v>
      </c>
      <c r="C1323" s="541"/>
      <c r="D1323" s="885" t="s">
        <v>263</v>
      </c>
      <c r="E1323" s="937"/>
      <c r="F1323" s="538"/>
      <c r="G1323" s="539"/>
      <c r="H1323" s="75" t="s">
        <v>23</v>
      </c>
      <c r="I1323" s="184" t="s">
        <v>108</v>
      </c>
      <c r="J1323" s="184"/>
      <c r="K1323" s="550" t="s">
        <v>956</v>
      </c>
      <c r="L1323" s="225" t="s">
        <v>97</v>
      </c>
      <c r="M1323" s="551">
        <v>2</v>
      </c>
      <c r="N1323" s="552" t="s">
        <v>24</v>
      </c>
      <c r="O1323" s="552" t="s">
        <v>344</v>
      </c>
      <c r="P1323" s="2159">
        <f t="shared" si="113"/>
        <v>3</v>
      </c>
      <c r="Q1323" s="553">
        <v>3</v>
      </c>
      <c r="R1323" s="298"/>
      <c r="S1323" s="298"/>
      <c r="T1323" s="298"/>
      <c r="U1323" s="298"/>
      <c r="V1323" s="298"/>
      <c r="W1323" s="299"/>
      <c r="X1323" s="79"/>
      <c r="Y1323" s="540"/>
      <c r="Z1323" s="63"/>
      <c r="AA1323" s="46"/>
      <c r="AB1323" s="46"/>
      <c r="AC1323" s="46"/>
      <c r="AD1323" s="46"/>
      <c r="AE1323" s="46"/>
      <c r="AF1323" s="2111">
        <f t="shared" si="114"/>
        <v>3</v>
      </c>
      <c r="AG1323" s="2111">
        <f t="shared" si="115"/>
        <v>0</v>
      </c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  <c r="BP1323" s="46"/>
      <c r="BQ1323" s="46"/>
      <c r="BR1323" s="46"/>
      <c r="BS1323" s="46"/>
      <c r="BT1323" s="46"/>
      <c r="BU1323" s="46"/>
      <c r="BV1323" s="46"/>
      <c r="BW1323" s="46"/>
      <c r="BX1323" s="46"/>
      <c r="BY1323" s="46"/>
      <c r="BZ1323" s="46"/>
      <c r="CA1323" s="46"/>
      <c r="CB1323" s="46"/>
      <c r="CC1323" s="46"/>
      <c r="CD1323" s="46"/>
      <c r="CE1323" s="46"/>
      <c r="CF1323" s="46"/>
      <c r="CG1323" s="46"/>
      <c r="CH1323" s="46"/>
      <c r="CI1323" s="46"/>
      <c r="CJ1323" s="46"/>
      <c r="CK1323" s="46"/>
      <c r="CL1323" s="46"/>
      <c r="CM1323" s="46"/>
      <c r="CN1323" s="46"/>
      <c r="CO1323" s="46"/>
      <c r="CP1323" s="46"/>
      <c r="CQ1323" s="46"/>
      <c r="CR1323" s="46"/>
      <c r="CS1323" s="46"/>
      <c r="CT1323" s="46"/>
      <c r="CU1323" s="46"/>
      <c r="CV1323" s="46"/>
      <c r="CW1323" s="46"/>
      <c r="CX1323" s="46"/>
      <c r="CY1323" s="46"/>
      <c r="CZ1323" s="46"/>
      <c r="DA1323" s="46"/>
      <c r="DB1323" s="46"/>
      <c r="DC1323" s="46"/>
      <c r="DD1323" s="46"/>
      <c r="DE1323" s="46"/>
      <c r="DF1323" s="46"/>
      <c r="DG1323" s="46"/>
      <c r="DH1323" s="46"/>
      <c r="DI1323" s="46"/>
      <c r="DJ1323" s="46"/>
      <c r="DK1323" s="46"/>
      <c r="DL1323" s="46"/>
      <c r="DM1323" s="46"/>
      <c r="DN1323" s="46"/>
      <c r="DO1323" s="46"/>
      <c r="DP1323" s="46"/>
      <c r="DQ1323" s="46"/>
      <c r="DR1323" s="46"/>
      <c r="DS1323" s="46"/>
      <c r="DT1323" s="46"/>
      <c r="DU1323" s="46"/>
      <c r="DV1323" s="46"/>
      <c r="DW1323" s="46"/>
      <c r="DX1323" s="46"/>
      <c r="DY1323" s="46"/>
      <c r="DZ1323" s="46"/>
      <c r="EA1323" s="46"/>
      <c r="EB1323" s="46"/>
      <c r="EC1323" s="46"/>
      <c r="ED1323" s="46"/>
      <c r="EE1323" s="46"/>
      <c r="EF1323" s="46"/>
      <c r="EG1323" s="46"/>
      <c r="EH1323" s="46"/>
      <c r="EI1323" s="46"/>
      <c r="EJ1323" s="46"/>
      <c r="EK1323" s="46"/>
      <c r="EL1323" s="46"/>
      <c r="EM1323" s="46"/>
      <c r="EN1323" s="46"/>
      <c r="EO1323" s="46"/>
      <c r="EP1323" s="46"/>
      <c r="EQ1323" s="46"/>
      <c r="ER1323" s="46"/>
      <c r="ES1323" s="46"/>
      <c r="ET1323" s="46"/>
      <c r="EU1323" s="46"/>
      <c r="EV1323" s="46"/>
      <c r="EW1323" s="46"/>
      <c r="EX1323" s="46"/>
      <c r="EY1323" s="46"/>
      <c r="EZ1323" s="46"/>
      <c r="FA1323" s="46"/>
      <c r="FB1323" s="46"/>
      <c r="FC1323" s="46"/>
      <c r="FD1323" s="46"/>
      <c r="FE1323" s="46"/>
      <c r="FF1323" s="46"/>
      <c r="FG1323" s="46"/>
      <c r="FH1323" s="46"/>
      <c r="FI1323" s="46"/>
      <c r="FJ1323" s="46"/>
      <c r="FK1323" s="46"/>
      <c r="FL1323" s="46"/>
      <c r="FM1323" s="46"/>
      <c r="FN1323" s="46"/>
      <c r="FO1323" s="46"/>
      <c r="FP1323" s="46"/>
      <c r="FQ1323" s="46"/>
      <c r="FR1323" s="46"/>
      <c r="FS1323" s="46"/>
      <c r="FT1323" s="46"/>
      <c r="FU1323" s="46"/>
      <c r="FV1323" s="46"/>
      <c r="FW1323" s="46"/>
      <c r="FX1323" s="46"/>
      <c r="FY1323" s="46"/>
      <c r="FZ1323" s="46"/>
      <c r="GA1323" s="46"/>
      <c r="GB1323" s="46"/>
      <c r="GC1323" s="46"/>
      <c r="GD1323" s="46"/>
      <c r="GE1323" s="46"/>
      <c r="GF1323" s="46"/>
      <c r="GG1323" s="46"/>
      <c r="GH1323" s="46"/>
      <c r="GI1323" s="46"/>
      <c r="GJ1323" s="46"/>
      <c r="GK1323" s="46"/>
      <c r="GL1323" s="46"/>
      <c r="GM1323" s="46"/>
      <c r="GN1323" s="46"/>
      <c r="GO1323" s="46"/>
      <c r="GP1323" s="46"/>
      <c r="GQ1323" s="46"/>
      <c r="GR1323" s="46"/>
      <c r="GS1323" s="46"/>
      <c r="GT1323" s="46"/>
      <c r="GU1323" s="46"/>
      <c r="GV1323" s="46"/>
      <c r="GW1323" s="46"/>
      <c r="GX1323" s="46"/>
      <c r="GY1323" s="46"/>
      <c r="GZ1323" s="46"/>
      <c r="HA1323" s="46"/>
      <c r="HB1323" s="46"/>
      <c r="HC1323" s="46"/>
      <c r="HD1323" s="46"/>
      <c r="HE1323" s="46"/>
      <c r="HF1323" s="46"/>
      <c r="HG1323" s="46"/>
      <c r="HH1323" s="46"/>
      <c r="HI1323" s="46"/>
      <c r="HJ1323" s="46"/>
      <c r="HK1323" s="46"/>
      <c r="HL1323" s="46"/>
      <c r="HM1323" s="46"/>
      <c r="HN1323" s="46"/>
      <c r="HO1323" s="46"/>
      <c r="HP1323" s="46"/>
      <c r="HQ1323" s="46"/>
      <c r="HR1323" s="46"/>
      <c r="HS1323" s="46"/>
      <c r="HT1323" s="46"/>
      <c r="HU1323" s="46"/>
      <c r="HV1323" s="46"/>
      <c r="HW1323" s="46"/>
      <c r="HX1323" s="46"/>
      <c r="HY1323" s="46"/>
      <c r="HZ1323" s="46"/>
      <c r="IA1323" s="46"/>
      <c r="IB1323" s="46"/>
      <c r="IC1323" s="46"/>
      <c r="ID1323" s="46"/>
      <c r="IE1323" s="46"/>
      <c r="IF1323" s="46"/>
      <c r="IG1323" s="46"/>
      <c r="IH1323" s="46"/>
      <c r="II1323" s="46"/>
      <c r="IJ1323" s="46"/>
      <c r="IK1323" s="46"/>
      <c r="IL1323" s="46"/>
      <c r="IM1323" s="46"/>
      <c r="IN1323" s="46"/>
      <c r="IO1323" s="46"/>
      <c r="IP1323" s="46"/>
      <c r="IQ1323" s="46"/>
      <c r="IR1323" s="46"/>
      <c r="IS1323" s="46"/>
      <c r="IT1323" s="46"/>
      <c r="IU1323" s="46"/>
      <c r="IV1323" s="46"/>
      <c r="IW1323" s="46"/>
      <c r="IX1323" s="46"/>
      <c r="IY1323" s="46"/>
      <c r="IZ1323" s="46"/>
      <c r="JA1323" s="46"/>
      <c r="JB1323" s="46"/>
      <c r="JC1323" s="46"/>
      <c r="JD1323" s="46"/>
      <c r="JE1323" s="46"/>
    </row>
    <row r="1324" spans="1:265" s="7" customFormat="1" ht="15" customHeight="1" thickBot="1" x14ac:dyDescent="0.25">
      <c r="A1324" s="537"/>
      <c r="B1324" s="624" t="s">
        <v>262</v>
      </c>
      <c r="C1324" s="541"/>
      <c r="D1324" s="885" t="s">
        <v>263</v>
      </c>
      <c r="E1324" s="937"/>
      <c r="F1324" s="538"/>
      <c r="G1324" s="539"/>
      <c r="H1324" s="75" t="s">
        <v>23</v>
      </c>
      <c r="I1324" s="184" t="s">
        <v>108</v>
      </c>
      <c r="J1324" s="1756" t="s">
        <v>1424</v>
      </c>
      <c r="K1324" s="212" t="s">
        <v>1505</v>
      </c>
      <c r="L1324" s="225"/>
      <c r="M1324" s="225"/>
      <c r="N1324" s="397"/>
      <c r="O1324" s="225"/>
      <c r="P1324" s="2159">
        <f t="shared" si="113"/>
        <v>0</v>
      </c>
      <c r="Q1324" s="297"/>
      <c r="R1324" s="298"/>
      <c r="S1324" s="298">
        <v>2</v>
      </c>
      <c r="T1324" s="298"/>
      <c r="U1324" s="298"/>
      <c r="V1324" s="298"/>
      <c r="W1324" s="299"/>
      <c r="X1324" s="79"/>
      <c r="Y1324" s="540"/>
      <c r="Z1324" s="63"/>
      <c r="AA1324" s="46"/>
      <c r="AB1324" s="46"/>
      <c r="AC1324" s="46"/>
      <c r="AD1324" s="46"/>
      <c r="AE1324" s="46"/>
      <c r="AF1324" s="2111">
        <f t="shared" si="114"/>
        <v>0</v>
      </c>
      <c r="AG1324" s="2111">
        <f t="shared" si="115"/>
        <v>2</v>
      </c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  <c r="BP1324" s="46"/>
      <c r="BQ1324" s="46"/>
      <c r="BR1324" s="46"/>
      <c r="BS1324" s="46"/>
      <c r="BT1324" s="46"/>
      <c r="BU1324" s="46"/>
      <c r="BV1324" s="46"/>
      <c r="BW1324" s="46"/>
      <c r="BX1324" s="46"/>
      <c r="BY1324" s="46"/>
      <c r="BZ1324" s="46"/>
      <c r="CA1324" s="46"/>
      <c r="CB1324" s="46"/>
      <c r="CC1324" s="46"/>
      <c r="CD1324" s="46"/>
      <c r="CE1324" s="46"/>
      <c r="CF1324" s="46"/>
      <c r="CG1324" s="46"/>
      <c r="CH1324" s="46"/>
      <c r="CI1324" s="46"/>
      <c r="CJ1324" s="46"/>
      <c r="CK1324" s="46"/>
      <c r="CL1324" s="46"/>
      <c r="CM1324" s="46"/>
      <c r="CN1324" s="46"/>
      <c r="CO1324" s="46"/>
      <c r="CP1324" s="46"/>
      <c r="CQ1324" s="46"/>
      <c r="CR1324" s="46"/>
      <c r="CS1324" s="46"/>
      <c r="CT1324" s="46"/>
      <c r="CU1324" s="46"/>
      <c r="CV1324" s="46"/>
      <c r="CW1324" s="46"/>
      <c r="CX1324" s="46"/>
      <c r="CY1324" s="46"/>
      <c r="CZ1324" s="46"/>
      <c r="DA1324" s="46"/>
      <c r="DB1324" s="46"/>
      <c r="DC1324" s="46"/>
      <c r="DD1324" s="46"/>
      <c r="DE1324" s="46"/>
      <c r="DF1324" s="46"/>
      <c r="DG1324" s="46"/>
      <c r="DH1324" s="46"/>
      <c r="DI1324" s="46"/>
      <c r="DJ1324" s="46"/>
      <c r="DK1324" s="46"/>
      <c r="DL1324" s="46"/>
      <c r="DM1324" s="46"/>
      <c r="DN1324" s="46"/>
      <c r="DO1324" s="46"/>
      <c r="DP1324" s="46"/>
      <c r="DQ1324" s="46"/>
      <c r="DR1324" s="46"/>
      <c r="DS1324" s="46"/>
      <c r="DT1324" s="46"/>
      <c r="DU1324" s="46"/>
      <c r="DV1324" s="46"/>
      <c r="DW1324" s="46"/>
      <c r="DX1324" s="46"/>
      <c r="DY1324" s="46"/>
      <c r="DZ1324" s="46"/>
      <c r="EA1324" s="46"/>
      <c r="EB1324" s="46"/>
      <c r="EC1324" s="46"/>
      <c r="ED1324" s="46"/>
      <c r="EE1324" s="46"/>
      <c r="EF1324" s="46"/>
      <c r="EG1324" s="46"/>
      <c r="EH1324" s="46"/>
      <c r="EI1324" s="46"/>
      <c r="EJ1324" s="46"/>
      <c r="EK1324" s="46"/>
      <c r="EL1324" s="46"/>
      <c r="EM1324" s="46"/>
      <c r="EN1324" s="46"/>
      <c r="EO1324" s="46"/>
      <c r="EP1324" s="46"/>
      <c r="EQ1324" s="46"/>
      <c r="ER1324" s="46"/>
      <c r="ES1324" s="46"/>
      <c r="ET1324" s="46"/>
      <c r="EU1324" s="46"/>
      <c r="EV1324" s="46"/>
      <c r="EW1324" s="46"/>
      <c r="EX1324" s="46"/>
      <c r="EY1324" s="46"/>
      <c r="EZ1324" s="46"/>
      <c r="FA1324" s="46"/>
      <c r="FB1324" s="46"/>
      <c r="FC1324" s="46"/>
      <c r="FD1324" s="46"/>
      <c r="FE1324" s="46"/>
      <c r="FF1324" s="46"/>
      <c r="FG1324" s="46"/>
      <c r="FH1324" s="46"/>
      <c r="FI1324" s="46"/>
      <c r="FJ1324" s="46"/>
      <c r="FK1324" s="46"/>
      <c r="FL1324" s="46"/>
      <c r="FM1324" s="46"/>
      <c r="FN1324" s="46"/>
      <c r="FO1324" s="46"/>
      <c r="FP1324" s="46"/>
      <c r="FQ1324" s="46"/>
      <c r="FR1324" s="46"/>
      <c r="FS1324" s="46"/>
      <c r="FT1324" s="46"/>
      <c r="FU1324" s="46"/>
      <c r="FV1324" s="46"/>
      <c r="FW1324" s="46"/>
      <c r="FX1324" s="46"/>
      <c r="FY1324" s="46"/>
      <c r="FZ1324" s="46"/>
      <c r="GA1324" s="46"/>
      <c r="GB1324" s="46"/>
      <c r="GC1324" s="46"/>
      <c r="GD1324" s="46"/>
      <c r="GE1324" s="46"/>
      <c r="GF1324" s="46"/>
      <c r="GG1324" s="46"/>
      <c r="GH1324" s="46"/>
      <c r="GI1324" s="46"/>
      <c r="GJ1324" s="46"/>
      <c r="GK1324" s="46"/>
      <c r="GL1324" s="46"/>
      <c r="GM1324" s="46"/>
      <c r="GN1324" s="46"/>
      <c r="GO1324" s="46"/>
      <c r="GP1324" s="46"/>
      <c r="GQ1324" s="46"/>
      <c r="GR1324" s="46"/>
      <c r="GS1324" s="46"/>
      <c r="GT1324" s="46"/>
      <c r="GU1324" s="46"/>
      <c r="GV1324" s="46"/>
      <c r="GW1324" s="46"/>
      <c r="GX1324" s="46"/>
      <c r="GY1324" s="46"/>
      <c r="GZ1324" s="46"/>
      <c r="HA1324" s="46"/>
      <c r="HB1324" s="46"/>
      <c r="HC1324" s="46"/>
      <c r="HD1324" s="46"/>
      <c r="HE1324" s="46"/>
      <c r="HF1324" s="46"/>
      <c r="HG1324" s="46"/>
      <c r="HH1324" s="46"/>
      <c r="HI1324" s="46"/>
      <c r="HJ1324" s="46"/>
      <c r="HK1324" s="46"/>
      <c r="HL1324" s="46"/>
      <c r="HM1324" s="46"/>
      <c r="HN1324" s="46"/>
      <c r="HO1324" s="46"/>
      <c r="HP1324" s="46"/>
      <c r="HQ1324" s="46"/>
      <c r="HR1324" s="46"/>
      <c r="HS1324" s="46"/>
      <c r="HT1324" s="46"/>
      <c r="HU1324" s="46"/>
      <c r="HV1324" s="46"/>
      <c r="HW1324" s="46"/>
      <c r="HX1324" s="46"/>
      <c r="HY1324" s="46"/>
      <c r="HZ1324" s="46"/>
      <c r="IA1324" s="46"/>
      <c r="IB1324" s="46"/>
      <c r="IC1324" s="46"/>
      <c r="ID1324" s="46"/>
      <c r="IE1324" s="46"/>
      <c r="IF1324" s="46"/>
      <c r="IG1324" s="46"/>
      <c r="IH1324" s="46"/>
      <c r="II1324" s="46"/>
      <c r="IJ1324" s="46"/>
      <c r="IK1324" s="46"/>
      <c r="IL1324" s="46"/>
      <c r="IM1324" s="46"/>
      <c r="IN1324" s="46"/>
      <c r="IO1324" s="46"/>
      <c r="IP1324" s="46"/>
      <c r="IQ1324" s="46"/>
      <c r="IR1324" s="46"/>
      <c r="IS1324" s="46"/>
      <c r="IT1324" s="46"/>
      <c r="IU1324" s="46"/>
      <c r="IV1324" s="46"/>
      <c r="IW1324" s="46"/>
      <c r="IX1324" s="46"/>
      <c r="IY1324" s="46"/>
      <c r="IZ1324" s="46"/>
      <c r="JA1324" s="46"/>
      <c r="JB1324" s="46"/>
      <c r="JC1324" s="46"/>
      <c r="JD1324" s="46"/>
      <c r="JE1324" s="46"/>
    </row>
    <row r="1325" spans="1:265" s="788" customFormat="1" ht="15" customHeight="1" thickBot="1" x14ac:dyDescent="0.25">
      <c r="A1325" s="537"/>
      <c r="B1325" s="624" t="s">
        <v>262</v>
      </c>
      <c r="C1325" s="541"/>
      <c r="D1325" s="885" t="s">
        <v>263</v>
      </c>
      <c r="E1325" s="937"/>
      <c r="F1325" s="538"/>
      <c r="G1325" s="539"/>
      <c r="H1325" s="75" t="s">
        <v>23</v>
      </c>
      <c r="I1325" s="184" t="s">
        <v>108</v>
      </c>
      <c r="J1325" s="1756" t="s">
        <v>1424</v>
      </c>
      <c r="K1325" s="212" t="s">
        <v>1506</v>
      </c>
      <c r="L1325" s="225"/>
      <c r="M1325" s="225"/>
      <c r="N1325" s="397"/>
      <c r="O1325" s="225"/>
      <c r="P1325" s="2159">
        <f t="shared" si="113"/>
        <v>0</v>
      </c>
      <c r="Q1325" s="297"/>
      <c r="R1325" s="298"/>
      <c r="S1325" s="298">
        <v>1</v>
      </c>
      <c r="T1325" s="298"/>
      <c r="U1325" s="298"/>
      <c r="V1325" s="298"/>
      <c r="W1325" s="299"/>
      <c r="X1325" s="791"/>
      <c r="Y1325" s="540"/>
      <c r="Z1325" s="63"/>
      <c r="AA1325" s="789"/>
      <c r="AB1325" s="789"/>
      <c r="AC1325" s="789"/>
      <c r="AD1325" s="789"/>
      <c r="AE1325" s="789"/>
      <c r="AF1325" s="2111">
        <f t="shared" si="114"/>
        <v>0</v>
      </c>
      <c r="AG1325" s="2111">
        <f t="shared" si="115"/>
        <v>1</v>
      </c>
      <c r="AH1325" s="789"/>
      <c r="AI1325" s="789"/>
      <c r="AJ1325" s="789"/>
      <c r="AK1325" s="789"/>
      <c r="AL1325" s="789"/>
      <c r="AM1325" s="789"/>
      <c r="AN1325" s="789"/>
      <c r="AO1325" s="789"/>
      <c r="AP1325" s="789"/>
      <c r="AQ1325" s="789"/>
      <c r="AR1325" s="789"/>
      <c r="AS1325" s="789"/>
      <c r="AT1325" s="789"/>
      <c r="AU1325" s="789"/>
      <c r="AV1325" s="789"/>
      <c r="AW1325" s="789"/>
      <c r="AX1325" s="789"/>
      <c r="AY1325" s="789"/>
      <c r="AZ1325" s="789"/>
      <c r="BA1325" s="789"/>
      <c r="BB1325" s="789"/>
      <c r="BC1325" s="789"/>
      <c r="BD1325" s="789"/>
      <c r="BE1325" s="789"/>
      <c r="BF1325" s="789"/>
      <c r="BG1325" s="789"/>
      <c r="BH1325" s="789"/>
      <c r="BI1325" s="789"/>
      <c r="BJ1325" s="789"/>
      <c r="BK1325" s="789"/>
      <c r="BL1325" s="789"/>
      <c r="BM1325" s="789"/>
      <c r="BN1325" s="789"/>
      <c r="BO1325" s="789"/>
      <c r="BP1325" s="789"/>
      <c r="BQ1325" s="789"/>
      <c r="BR1325" s="789"/>
      <c r="BS1325" s="789"/>
      <c r="BT1325" s="789"/>
      <c r="BU1325" s="789"/>
      <c r="BV1325" s="789"/>
      <c r="BW1325" s="789"/>
      <c r="BX1325" s="789"/>
      <c r="BY1325" s="789"/>
      <c r="BZ1325" s="789"/>
      <c r="CA1325" s="789"/>
      <c r="CB1325" s="789"/>
      <c r="CC1325" s="789"/>
      <c r="CD1325" s="789"/>
      <c r="CE1325" s="789"/>
      <c r="CF1325" s="789"/>
      <c r="CG1325" s="789"/>
      <c r="CH1325" s="789"/>
      <c r="CI1325" s="789"/>
      <c r="CJ1325" s="789"/>
      <c r="CK1325" s="789"/>
      <c r="CL1325" s="789"/>
      <c r="CM1325" s="789"/>
      <c r="CN1325" s="789"/>
      <c r="CO1325" s="789"/>
      <c r="CP1325" s="789"/>
      <c r="CQ1325" s="789"/>
      <c r="CR1325" s="789"/>
      <c r="CS1325" s="789"/>
      <c r="CT1325" s="789"/>
      <c r="CU1325" s="789"/>
      <c r="CV1325" s="789"/>
      <c r="CW1325" s="789"/>
      <c r="CX1325" s="789"/>
      <c r="CY1325" s="789"/>
      <c r="CZ1325" s="789"/>
      <c r="DA1325" s="789"/>
      <c r="DB1325" s="789"/>
      <c r="DC1325" s="789"/>
      <c r="DD1325" s="789"/>
      <c r="DE1325" s="789"/>
      <c r="DF1325" s="789"/>
      <c r="DG1325" s="789"/>
      <c r="DH1325" s="789"/>
      <c r="DI1325" s="789"/>
      <c r="DJ1325" s="789"/>
      <c r="DK1325" s="789"/>
      <c r="DL1325" s="789"/>
      <c r="DM1325" s="789"/>
      <c r="DN1325" s="789"/>
      <c r="DO1325" s="789"/>
      <c r="DP1325" s="789"/>
      <c r="DQ1325" s="789"/>
      <c r="DR1325" s="789"/>
      <c r="DS1325" s="789"/>
      <c r="DT1325" s="789"/>
      <c r="DU1325" s="789"/>
      <c r="DV1325" s="789"/>
      <c r="DW1325" s="789"/>
      <c r="DX1325" s="789"/>
      <c r="DY1325" s="789"/>
      <c r="DZ1325" s="789"/>
      <c r="EA1325" s="789"/>
      <c r="EB1325" s="789"/>
      <c r="EC1325" s="789"/>
      <c r="ED1325" s="789"/>
      <c r="EE1325" s="789"/>
      <c r="EF1325" s="789"/>
      <c r="EG1325" s="789"/>
      <c r="EH1325" s="789"/>
      <c r="EI1325" s="789"/>
      <c r="EJ1325" s="789"/>
      <c r="EK1325" s="789"/>
      <c r="EL1325" s="789"/>
      <c r="EM1325" s="789"/>
      <c r="EN1325" s="789"/>
      <c r="EO1325" s="789"/>
      <c r="EP1325" s="789"/>
      <c r="EQ1325" s="789"/>
      <c r="ER1325" s="789"/>
      <c r="ES1325" s="789"/>
      <c r="ET1325" s="789"/>
      <c r="EU1325" s="789"/>
      <c r="EV1325" s="789"/>
      <c r="EW1325" s="789"/>
      <c r="EX1325" s="789"/>
      <c r="EY1325" s="789"/>
      <c r="EZ1325" s="789"/>
      <c r="FA1325" s="789"/>
      <c r="FB1325" s="789"/>
      <c r="FC1325" s="789"/>
      <c r="FD1325" s="789"/>
      <c r="FE1325" s="789"/>
      <c r="FF1325" s="789"/>
      <c r="FG1325" s="789"/>
      <c r="FH1325" s="789"/>
      <c r="FI1325" s="789"/>
      <c r="FJ1325" s="789"/>
      <c r="FK1325" s="789"/>
      <c r="FL1325" s="789"/>
      <c r="FM1325" s="789"/>
      <c r="FN1325" s="789"/>
      <c r="FO1325" s="789"/>
      <c r="FP1325" s="789"/>
      <c r="FQ1325" s="789"/>
      <c r="FR1325" s="789"/>
      <c r="FS1325" s="789"/>
      <c r="FT1325" s="789"/>
      <c r="FU1325" s="789"/>
      <c r="FV1325" s="789"/>
      <c r="FW1325" s="789"/>
      <c r="FX1325" s="789"/>
      <c r="FY1325" s="789"/>
      <c r="FZ1325" s="789"/>
      <c r="GA1325" s="789"/>
      <c r="GB1325" s="789"/>
      <c r="GC1325" s="789"/>
      <c r="GD1325" s="789"/>
      <c r="GE1325" s="789"/>
      <c r="GF1325" s="789"/>
      <c r="GG1325" s="789"/>
      <c r="GH1325" s="789"/>
      <c r="GI1325" s="789"/>
      <c r="GJ1325" s="789"/>
      <c r="GK1325" s="789"/>
      <c r="GL1325" s="789"/>
      <c r="GM1325" s="789"/>
      <c r="GN1325" s="789"/>
      <c r="GO1325" s="789"/>
      <c r="GP1325" s="789"/>
      <c r="GQ1325" s="789"/>
      <c r="GR1325" s="789"/>
      <c r="GS1325" s="789"/>
      <c r="GT1325" s="789"/>
      <c r="GU1325" s="789"/>
      <c r="GV1325" s="789"/>
      <c r="GW1325" s="789"/>
      <c r="GX1325" s="789"/>
      <c r="GY1325" s="789"/>
      <c r="GZ1325" s="789"/>
      <c r="HA1325" s="789"/>
      <c r="HB1325" s="789"/>
      <c r="HC1325" s="789"/>
      <c r="HD1325" s="789"/>
      <c r="HE1325" s="789"/>
      <c r="HF1325" s="789"/>
      <c r="HG1325" s="789"/>
      <c r="HH1325" s="789"/>
      <c r="HI1325" s="789"/>
      <c r="HJ1325" s="789"/>
      <c r="HK1325" s="789"/>
      <c r="HL1325" s="789"/>
      <c r="HM1325" s="789"/>
      <c r="HN1325" s="789"/>
      <c r="HO1325" s="789"/>
      <c r="HP1325" s="789"/>
      <c r="HQ1325" s="789"/>
      <c r="HR1325" s="789"/>
      <c r="HS1325" s="789"/>
      <c r="HT1325" s="789"/>
      <c r="HU1325" s="789"/>
      <c r="HV1325" s="789"/>
      <c r="HW1325" s="789"/>
      <c r="HX1325" s="789"/>
      <c r="HY1325" s="789"/>
      <c r="HZ1325" s="789"/>
      <c r="IA1325" s="789"/>
      <c r="IB1325" s="789"/>
      <c r="IC1325" s="789"/>
      <c r="ID1325" s="789"/>
      <c r="IE1325" s="789"/>
      <c r="IF1325" s="789"/>
      <c r="IG1325" s="789"/>
      <c r="IH1325" s="789"/>
      <c r="II1325" s="789"/>
      <c r="IJ1325" s="789"/>
      <c r="IK1325" s="789"/>
      <c r="IL1325" s="789"/>
      <c r="IM1325" s="789"/>
      <c r="IN1325" s="789"/>
      <c r="IO1325" s="789"/>
      <c r="IP1325" s="789"/>
      <c r="IQ1325" s="789"/>
      <c r="IR1325" s="789"/>
      <c r="IS1325" s="789"/>
      <c r="IT1325" s="789"/>
      <c r="IU1325" s="789"/>
      <c r="IV1325" s="789"/>
      <c r="IW1325" s="789"/>
      <c r="IX1325" s="789"/>
      <c r="IY1325" s="789"/>
      <c r="IZ1325" s="789"/>
      <c r="JA1325" s="789"/>
      <c r="JB1325" s="789"/>
      <c r="JC1325" s="789"/>
      <c r="JD1325" s="789"/>
      <c r="JE1325" s="789"/>
    </row>
    <row r="1326" spans="1:265" s="788" customFormat="1" ht="15" customHeight="1" thickBot="1" x14ac:dyDescent="0.25">
      <c r="A1326" s="537"/>
      <c r="B1326" s="624" t="s">
        <v>262</v>
      </c>
      <c r="C1326" s="541"/>
      <c r="D1326" s="885" t="s">
        <v>263</v>
      </c>
      <c r="E1326" s="937"/>
      <c r="F1326" s="538"/>
      <c r="G1326" s="539"/>
      <c r="H1326" s="75" t="s">
        <v>23</v>
      </c>
      <c r="I1326" s="184" t="s">
        <v>108</v>
      </c>
      <c r="J1326" s="1757" t="s">
        <v>1424</v>
      </c>
      <c r="K1326" s="232" t="s">
        <v>1507</v>
      </c>
      <c r="L1326" s="232"/>
      <c r="M1326" s="527"/>
      <c r="N1326" s="527"/>
      <c r="O1326" s="232"/>
      <c r="P1326" s="2159">
        <f t="shared" si="113"/>
        <v>0</v>
      </c>
      <c r="Q1326" s="316"/>
      <c r="R1326" s="317"/>
      <c r="S1326" s="317"/>
      <c r="T1326" s="317"/>
      <c r="U1326" s="317"/>
      <c r="V1326" s="317"/>
      <c r="W1326" s="318">
        <v>2</v>
      </c>
      <c r="X1326" s="791"/>
      <c r="Y1326" s="540"/>
      <c r="Z1326" s="63"/>
      <c r="AA1326" s="789"/>
      <c r="AB1326" s="789"/>
      <c r="AC1326" s="789"/>
      <c r="AD1326" s="789"/>
      <c r="AE1326" s="789"/>
      <c r="AF1326" s="2111">
        <f t="shared" si="114"/>
        <v>0</v>
      </c>
      <c r="AG1326" s="2111">
        <f t="shared" si="115"/>
        <v>2</v>
      </c>
      <c r="AH1326" s="789"/>
      <c r="AI1326" s="789"/>
      <c r="AJ1326" s="789"/>
      <c r="AK1326" s="789"/>
      <c r="AL1326" s="789"/>
      <c r="AM1326" s="789"/>
      <c r="AN1326" s="789"/>
      <c r="AO1326" s="789"/>
      <c r="AP1326" s="789"/>
      <c r="AQ1326" s="789"/>
      <c r="AR1326" s="789"/>
      <c r="AS1326" s="789"/>
      <c r="AT1326" s="789"/>
      <c r="AU1326" s="789"/>
      <c r="AV1326" s="789"/>
      <c r="AW1326" s="789"/>
      <c r="AX1326" s="789"/>
      <c r="AY1326" s="789"/>
      <c r="AZ1326" s="789"/>
      <c r="BA1326" s="789"/>
      <c r="BB1326" s="789"/>
      <c r="BC1326" s="789"/>
      <c r="BD1326" s="789"/>
      <c r="BE1326" s="789"/>
      <c r="BF1326" s="789"/>
      <c r="BG1326" s="789"/>
      <c r="BH1326" s="789"/>
      <c r="BI1326" s="789"/>
      <c r="BJ1326" s="789"/>
      <c r="BK1326" s="789"/>
      <c r="BL1326" s="789"/>
      <c r="BM1326" s="789"/>
      <c r="BN1326" s="789"/>
      <c r="BO1326" s="789"/>
      <c r="BP1326" s="789"/>
      <c r="BQ1326" s="789"/>
      <c r="BR1326" s="789"/>
      <c r="BS1326" s="789"/>
      <c r="BT1326" s="789"/>
      <c r="BU1326" s="789"/>
      <c r="BV1326" s="789"/>
      <c r="BW1326" s="789"/>
      <c r="BX1326" s="789"/>
      <c r="BY1326" s="789"/>
      <c r="BZ1326" s="789"/>
      <c r="CA1326" s="789"/>
      <c r="CB1326" s="789"/>
      <c r="CC1326" s="789"/>
      <c r="CD1326" s="789"/>
      <c r="CE1326" s="789"/>
      <c r="CF1326" s="789"/>
      <c r="CG1326" s="789"/>
      <c r="CH1326" s="789"/>
      <c r="CI1326" s="789"/>
      <c r="CJ1326" s="789"/>
      <c r="CK1326" s="789"/>
      <c r="CL1326" s="789"/>
      <c r="CM1326" s="789"/>
      <c r="CN1326" s="789"/>
      <c r="CO1326" s="789"/>
      <c r="CP1326" s="789"/>
      <c r="CQ1326" s="789"/>
      <c r="CR1326" s="789"/>
      <c r="CS1326" s="789"/>
      <c r="CT1326" s="789"/>
      <c r="CU1326" s="789"/>
      <c r="CV1326" s="789"/>
      <c r="CW1326" s="789"/>
      <c r="CX1326" s="789"/>
      <c r="CY1326" s="789"/>
      <c r="CZ1326" s="789"/>
      <c r="DA1326" s="789"/>
      <c r="DB1326" s="789"/>
      <c r="DC1326" s="789"/>
      <c r="DD1326" s="789"/>
      <c r="DE1326" s="789"/>
      <c r="DF1326" s="789"/>
      <c r="DG1326" s="789"/>
      <c r="DH1326" s="789"/>
      <c r="DI1326" s="789"/>
      <c r="DJ1326" s="789"/>
      <c r="DK1326" s="789"/>
      <c r="DL1326" s="789"/>
      <c r="DM1326" s="789"/>
      <c r="DN1326" s="789"/>
      <c r="DO1326" s="789"/>
      <c r="DP1326" s="789"/>
      <c r="DQ1326" s="789"/>
      <c r="DR1326" s="789"/>
      <c r="DS1326" s="789"/>
      <c r="DT1326" s="789"/>
      <c r="DU1326" s="789"/>
      <c r="DV1326" s="789"/>
      <c r="DW1326" s="789"/>
      <c r="DX1326" s="789"/>
      <c r="DY1326" s="789"/>
      <c r="DZ1326" s="789"/>
      <c r="EA1326" s="789"/>
      <c r="EB1326" s="789"/>
      <c r="EC1326" s="789"/>
      <c r="ED1326" s="789"/>
      <c r="EE1326" s="789"/>
      <c r="EF1326" s="789"/>
      <c r="EG1326" s="789"/>
      <c r="EH1326" s="789"/>
      <c r="EI1326" s="789"/>
      <c r="EJ1326" s="789"/>
      <c r="EK1326" s="789"/>
      <c r="EL1326" s="789"/>
      <c r="EM1326" s="789"/>
      <c r="EN1326" s="789"/>
      <c r="EO1326" s="789"/>
      <c r="EP1326" s="789"/>
      <c r="EQ1326" s="789"/>
      <c r="ER1326" s="789"/>
      <c r="ES1326" s="789"/>
      <c r="ET1326" s="789"/>
      <c r="EU1326" s="789"/>
      <c r="EV1326" s="789"/>
      <c r="EW1326" s="789"/>
      <c r="EX1326" s="789"/>
      <c r="EY1326" s="789"/>
      <c r="EZ1326" s="789"/>
      <c r="FA1326" s="789"/>
      <c r="FB1326" s="789"/>
      <c r="FC1326" s="789"/>
      <c r="FD1326" s="789"/>
      <c r="FE1326" s="789"/>
      <c r="FF1326" s="789"/>
      <c r="FG1326" s="789"/>
      <c r="FH1326" s="789"/>
      <c r="FI1326" s="789"/>
      <c r="FJ1326" s="789"/>
      <c r="FK1326" s="789"/>
      <c r="FL1326" s="789"/>
      <c r="FM1326" s="789"/>
      <c r="FN1326" s="789"/>
      <c r="FO1326" s="789"/>
      <c r="FP1326" s="789"/>
      <c r="FQ1326" s="789"/>
      <c r="FR1326" s="789"/>
      <c r="FS1326" s="789"/>
      <c r="FT1326" s="789"/>
      <c r="FU1326" s="789"/>
      <c r="FV1326" s="789"/>
      <c r="FW1326" s="789"/>
      <c r="FX1326" s="789"/>
      <c r="FY1326" s="789"/>
      <c r="FZ1326" s="789"/>
      <c r="GA1326" s="789"/>
      <c r="GB1326" s="789"/>
      <c r="GC1326" s="789"/>
      <c r="GD1326" s="789"/>
      <c r="GE1326" s="789"/>
      <c r="GF1326" s="789"/>
      <c r="GG1326" s="789"/>
      <c r="GH1326" s="789"/>
      <c r="GI1326" s="789"/>
      <c r="GJ1326" s="789"/>
      <c r="GK1326" s="789"/>
      <c r="GL1326" s="789"/>
      <c r="GM1326" s="789"/>
      <c r="GN1326" s="789"/>
      <c r="GO1326" s="789"/>
      <c r="GP1326" s="789"/>
      <c r="GQ1326" s="789"/>
      <c r="GR1326" s="789"/>
      <c r="GS1326" s="789"/>
      <c r="GT1326" s="789"/>
      <c r="GU1326" s="789"/>
      <c r="GV1326" s="789"/>
      <c r="GW1326" s="789"/>
      <c r="GX1326" s="789"/>
      <c r="GY1326" s="789"/>
      <c r="GZ1326" s="789"/>
      <c r="HA1326" s="789"/>
      <c r="HB1326" s="789"/>
      <c r="HC1326" s="789"/>
      <c r="HD1326" s="789"/>
      <c r="HE1326" s="789"/>
      <c r="HF1326" s="789"/>
      <c r="HG1326" s="789"/>
      <c r="HH1326" s="789"/>
      <c r="HI1326" s="789"/>
      <c r="HJ1326" s="789"/>
      <c r="HK1326" s="789"/>
      <c r="HL1326" s="789"/>
      <c r="HM1326" s="789"/>
      <c r="HN1326" s="789"/>
      <c r="HO1326" s="789"/>
      <c r="HP1326" s="789"/>
      <c r="HQ1326" s="789"/>
      <c r="HR1326" s="789"/>
      <c r="HS1326" s="789"/>
      <c r="HT1326" s="789"/>
      <c r="HU1326" s="789"/>
      <c r="HV1326" s="789"/>
      <c r="HW1326" s="789"/>
      <c r="HX1326" s="789"/>
      <c r="HY1326" s="789"/>
      <c r="HZ1326" s="789"/>
      <c r="IA1326" s="789"/>
      <c r="IB1326" s="789"/>
      <c r="IC1326" s="789"/>
      <c r="ID1326" s="789"/>
      <c r="IE1326" s="789"/>
      <c r="IF1326" s="789"/>
      <c r="IG1326" s="789"/>
      <c r="IH1326" s="789"/>
      <c r="II1326" s="789"/>
      <c r="IJ1326" s="789"/>
      <c r="IK1326" s="789"/>
      <c r="IL1326" s="789"/>
      <c r="IM1326" s="789"/>
      <c r="IN1326" s="789"/>
      <c r="IO1326" s="789"/>
      <c r="IP1326" s="789"/>
      <c r="IQ1326" s="789"/>
      <c r="IR1326" s="789"/>
      <c r="IS1326" s="789"/>
      <c r="IT1326" s="789"/>
      <c r="IU1326" s="789"/>
      <c r="IV1326" s="789"/>
      <c r="IW1326" s="789"/>
      <c r="IX1326" s="789"/>
      <c r="IY1326" s="789"/>
      <c r="IZ1326" s="789"/>
      <c r="JA1326" s="789"/>
      <c r="JB1326" s="789"/>
      <c r="JC1326" s="789"/>
      <c r="JD1326" s="789"/>
      <c r="JE1326" s="789"/>
    </row>
    <row r="1327" spans="1:265" s="7" customFormat="1" ht="15" customHeight="1" thickBot="1" x14ac:dyDescent="0.25">
      <c r="A1327" s="537"/>
      <c r="B1327" s="624" t="s">
        <v>262</v>
      </c>
      <c r="C1327" s="541"/>
      <c r="D1327" s="885" t="s">
        <v>263</v>
      </c>
      <c r="E1327" s="937"/>
      <c r="F1327" s="538"/>
      <c r="G1327" s="539"/>
      <c r="H1327" s="75" t="s">
        <v>23</v>
      </c>
      <c r="I1327" s="184" t="s">
        <v>108</v>
      </c>
      <c r="J1327" s="1726" t="s">
        <v>95</v>
      </c>
      <c r="K1327" s="1068" t="s">
        <v>1712</v>
      </c>
      <c r="L1327" s="232"/>
      <c r="M1327" s="527"/>
      <c r="N1327" s="527"/>
      <c r="O1327" s="232"/>
      <c r="P1327" s="2159">
        <f t="shared" si="113"/>
        <v>0</v>
      </c>
      <c r="Q1327" s="316"/>
      <c r="R1327" s="317"/>
      <c r="S1327" s="317"/>
      <c r="T1327" s="317"/>
      <c r="U1327" s="317">
        <v>4</v>
      </c>
      <c r="V1327" s="317"/>
      <c r="W1327" s="318"/>
      <c r="X1327" s="79"/>
      <c r="Y1327" s="540"/>
      <c r="Z1327" s="63"/>
      <c r="AA1327" s="46"/>
      <c r="AB1327" s="46"/>
      <c r="AC1327" s="46"/>
      <c r="AD1327" s="46"/>
      <c r="AE1327" s="46"/>
      <c r="AF1327" s="2111">
        <f t="shared" si="114"/>
        <v>0</v>
      </c>
      <c r="AG1327" s="2111">
        <f t="shared" si="115"/>
        <v>0</v>
      </c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  <c r="BP1327" s="46"/>
      <c r="BQ1327" s="46"/>
      <c r="BR1327" s="46"/>
      <c r="BS1327" s="46"/>
      <c r="BT1327" s="46"/>
      <c r="BU1327" s="46"/>
      <c r="BV1327" s="46"/>
      <c r="BW1327" s="46"/>
      <c r="BX1327" s="46"/>
      <c r="BY1327" s="46"/>
      <c r="BZ1327" s="46"/>
      <c r="CA1327" s="46"/>
      <c r="CB1327" s="46"/>
      <c r="CC1327" s="46"/>
      <c r="CD1327" s="46"/>
      <c r="CE1327" s="46"/>
      <c r="CF1327" s="46"/>
      <c r="CG1327" s="46"/>
      <c r="CH1327" s="46"/>
      <c r="CI1327" s="46"/>
      <c r="CJ1327" s="46"/>
      <c r="CK1327" s="46"/>
      <c r="CL1327" s="46"/>
      <c r="CM1327" s="46"/>
      <c r="CN1327" s="46"/>
      <c r="CO1327" s="46"/>
      <c r="CP1327" s="46"/>
      <c r="CQ1327" s="46"/>
      <c r="CR1327" s="46"/>
      <c r="CS1327" s="46"/>
      <c r="CT1327" s="46"/>
      <c r="CU1327" s="46"/>
      <c r="CV1327" s="46"/>
      <c r="CW1327" s="46"/>
      <c r="CX1327" s="46"/>
      <c r="CY1327" s="46"/>
      <c r="CZ1327" s="46"/>
      <c r="DA1327" s="46"/>
      <c r="DB1327" s="46"/>
      <c r="DC1327" s="46"/>
      <c r="DD1327" s="46"/>
      <c r="DE1327" s="46"/>
      <c r="DF1327" s="46"/>
      <c r="DG1327" s="46"/>
      <c r="DH1327" s="46"/>
      <c r="DI1327" s="46"/>
      <c r="DJ1327" s="46"/>
      <c r="DK1327" s="46"/>
      <c r="DL1327" s="46"/>
      <c r="DM1327" s="46"/>
      <c r="DN1327" s="46"/>
      <c r="DO1327" s="46"/>
      <c r="DP1327" s="46"/>
      <c r="DQ1327" s="46"/>
      <c r="DR1327" s="46"/>
      <c r="DS1327" s="46"/>
      <c r="DT1327" s="46"/>
      <c r="DU1327" s="46"/>
      <c r="DV1327" s="46"/>
      <c r="DW1327" s="46"/>
      <c r="DX1327" s="46"/>
      <c r="DY1327" s="46"/>
      <c r="DZ1327" s="46"/>
      <c r="EA1327" s="46"/>
      <c r="EB1327" s="46"/>
      <c r="EC1327" s="46"/>
      <c r="ED1327" s="46"/>
      <c r="EE1327" s="46"/>
      <c r="EF1327" s="46"/>
      <c r="EG1327" s="46"/>
      <c r="EH1327" s="46"/>
      <c r="EI1327" s="46"/>
      <c r="EJ1327" s="46"/>
      <c r="EK1327" s="46"/>
      <c r="EL1327" s="46"/>
      <c r="EM1327" s="46"/>
      <c r="EN1327" s="46"/>
      <c r="EO1327" s="46"/>
      <c r="EP1327" s="46"/>
      <c r="EQ1327" s="46"/>
      <c r="ER1327" s="46"/>
      <c r="ES1327" s="46"/>
      <c r="ET1327" s="46"/>
      <c r="EU1327" s="46"/>
      <c r="EV1327" s="46"/>
      <c r="EW1327" s="46"/>
      <c r="EX1327" s="46"/>
      <c r="EY1327" s="46"/>
      <c r="EZ1327" s="46"/>
      <c r="FA1327" s="46"/>
      <c r="FB1327" s="46"/>
      <c r="FC1327" s="46"/>
      <c r="FD1327" s="46"/>
      <c r="FE1327" s="46"/>
      <c r="FF1327" s="46"/>
      <c r="FG1327" s="46"/>
      <c r="FH1327" s="46"/>
      <c r="FI1327" s="46"/>
      <c r="FJ1327" s="46"/>
      <c r="FK1327" s="46"/>
      <c r="FL1327" s="46"/>
      <c r="FM1327" s="46"/>
      <c r="FN1327" s="46"/>
      <c r="FO1327" s="46"/>
      <c r="FP1327" s="46"/>
      <c r="FQ1327" s="46"/>
      <c r="FR1327" s="46"/>
      <c r="FS1327" s="46"/>
      <c r="FT1327" s="46"/>
      <c r="FU1327" s="46"/>
      <c r="FV1327" s="46"/>
      <c r="FW1327" s="46"/>
      <c r="FX1327" s="46"/>
      <c r="FY1327" s="46"/>
      <c r="FZ1327" s="46"/>
      <c r="GA1327" s="46"/>
      <c r="GB1327" s="46"/>
      <c r="GC1327" s="46"/>
      <c r="GD1327" s="46"/>
      <c r="GE1327" s="46"/>
      <c r="GF1327" s="46"/>
      <c r="GG1327" s="46"/>
      <c r="GH1327" s="46"/>
      <c r="GI1327" s="46"/>
      <c r="GJ1327" s="46"/>
      <c r="GK1327" s="46"/>
      <c r="GL1327" s="46"/>
      <c r="GM1327" s="46"/>
      <c r="GN1327" s="46"/>
      <c r="GO1327" s="46"/>
      <c r="GP1327" s="46"/>
      <c r="GQ1327" s="46"/>
      <c r="GR1327" s="46"/>
      <c r="GS1327" s="46"/>
      <c r="GT1327" s="46"/>
      <c r="GU1327" s="46"/>
      <c r="GV1327" s="46"/>
      <c r="GW1327" s="46"/>
      <c r="GX1327" s="46"/>
      <c r="GY1327" s="46"/>
      <c r="GZ1327" s="46"/>
      <c r="HA1327" s="46"/>
      <c r="HB1327" s="46"/>
      <c r="HC1327" s="46"/>
      <c r="HD1327" s="46"/>
      <c r="HE1327" s="46"/>
      <c r="HF1327" s="46"/>
      <c r="HG1327" s="46"/>
      <c r="HH1327" s="46"/>
      <c r="HI1327" s="46"/>
      <c r="HJ1327" s="46"/>
      <c r="HK1327" s="46"/>
      <c r="HL1327" s="46"/>
      <c r="HM1327" s="46"/>
      <c r="HN1327" s="46"/>
      <c r="HO1327" s="46"/>
      <c r="HP1327" s="46"/>
      <c r="HQ1327" s="46"/>
      <c r="HR1327" s="46"/>
      <c r="HS1327" s="46"/>
      <c r="HT1327" s="46"/>
      <c r="HU1327" s="46"/>
      <c r="HV1327" s="46"/>
      <c r="HW1327" s="46"/>
      <c r="HX1327" s="46"/>
      <c r="HY1327" s="46"/>
      <c r="HZ1327" s="46"/>
      <c r="IA1327" s="46"/>
      <c r="IB1327" s="46"/>
      <c r="IC1327" s="46"/>
      <c r="ID1327" s="46"/>
      <c r="IE1327" s="46"/>
      <c r="IF1327" s="46"/>
      <c r="IG1327" s="46"/>
      <c r="IH1327" s="46"/>
      <c r="II1327" s="46"/>
      <c r="IJ1327" s="46"/>
      <c r="IK1327" s="46"/>
      <c r="IL1327" s="46"/>
      <c r="IM1327" s="46"/>
      <c r="IN1327" s="46"/>
      <c r="IO1327" s="46"/>
      <c r="IP1327" s="46"/>
      <c r="IQ1327" s="46"/>
      <c r="IR1327" s="46"/>
      <c r="IS1327" s="46"/>
      <c r="IT1327" s="46"/>
      <c r="IU1327" s="46"/>
      <c r="IV1327" s="46"/>
      <c r="IW1327" s="46"/>
      <c r="IX1327" s="46"/>
      <c r="IY1327" s="46"/>
      <c r="IZ1327" s="46"/>
      <c r="JA1327" s="46"/>
      <c r="JB1327" s="46"/>
      <c r="JC1327" s="46"/>
      <c r="JD1327" s="46"/>
      <c r="JE1327" s="46"/>
    </row>
    <row r="1328" spans="1:265" s="7" customFormat="1" ht="15" customHeight="1" thickBot="1" x14ac:dyDescent="0.25">
      <c r="A1328" s="131"/>
      <c r="B1328" s="625" t="s">
        <v>262</v>
      </c>
      <c r="C1328" s="158"/>
      <c r="D1328" s="864" t="s">
        <v>263</v>
      </c>
      <c r="E1328" s="938"/>
      <c r="F1328" s="492"/>
      <c r="G1328" s="493"/>
      <c r="H1328" s="159" t="s">
        <v>23</v>
      </c>
      <c r="I1328" s="159" t="s">
        <v>108</v>
      </c>
      <c r="J1328" s="1786" t="s">
        <v>1425</v>
      </c>
      <c r="K1328" s="247" t="s">
        <v>1646</v>
      </c>
      <c r="L1328" s="247"/>
      <c r="M1328" s="500"/>
      <c r="N1328" s="500"/>
      <c r="O1328" s="247"/>
      <c r="P1328" s="2159">
        <f t="shared" si="113"/>
        <v>0</v>
      </c>
      <c r="Q1328" s="359"/>
      <c r="R1328" s="360"/>
      <c r="S1328" s="360"/>
      <c r="T1328" s="360">
        <v>20</v>
      </c>
      <c r="U1328" s="360"/>
      <c r="V1328" s="360"/>
      <c r="W1328" s="361"/>
      <c r="X1328" s="109">
        <f>SUM(Q1321:W1328)</f>
        <v>40</v>
      </c>
      <c r="Y1328" s="160">
        <f>X1328</f>
        <v>40</v>
      </c>
      <c r="Z1328" s="63"/>
      <c r="AA1328" s="46"/>
      <c r="AB1328" s="46"/>
      <c r="AC1328" s="46" t="str">
        <f t="shared" ref="AC1328:AC1363" si="117">IF(C1328&lt;&gt;"",SUMIF(D$6:D$1505,D1328,Q$6:R$1505),"")</f>
        <v/>
      </c>
      <c r="AD1328" s="46" t="s">
        <v>2078</v>
      </c>
      <c r="AE1328" s="46"/>
      <c r="AF1328" s="2111">
        <f t="shared" si="114"/>
        <v>0</v>
      </c>
      <c r="AG1328" s="2111">
        <f t="shared" si="115"/>
        <v>0</v>
      </c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  <c r="BP1328" s="46"/>
      <c r="BQ1328" s="46"/>
      <c r="BR1328" s="46"/>
      <c r="BS1328" s="46"/>
      <c r="BT1328" s="46"/>
      <c r="BU1328" s="46"/>
      <c r="BV1328" s="46"/>
      <c r="BW1328" s="46"/>
      <c r="BX1328" s="46"/>
      <c r="BY1328" s="46"/>
      <c r="BZ1328" s="46"/>
      <c r="CA1328" s="46"/>
      <c r="CB1328" s="46"/>
      <c r="CC1328" s="46"/>
      <c r="CD1328" s="46"/>
      <c r="CE1328" s="46"/>
      <c r="CF1328" s="46"/>
      <c r="CG1328" s="46"/>
      <c r="CH1328" s="46"/>
      <c r="CI1328" s="46"/>
      <c r="CJ1328" s="46"/>
      <c r="CK1328" s="46"/>
      <c r="CL1328" s="46"/>
      <c r="CM1328" s="46"/>
      <c r="CN1328" s="46"/>
      <c r="CO1328" s="46"/>
      <c r="CP1328" s="46"/>
      <c r="CQ1328" s="46"/>
      <c r="CR1328" s="46"/>
      <c r="CS1328" s="46"/>
      <c r="CT1328" s="46"/>
      <c r="CU1328" s="46"/>
      <c r="CV1328" s="46"/>
      <c r="CW1328" s="46"/>
      <c r="CX1328" s="46"/>
      <c r="CY1328" s="46"/>
      <c r="CZ1328" s="46"/>
      <c r="DA1328" s="46"/>
      <c r="DB1328" s="46"/>
      <c r="DC1328" s="46"/>
      <c r="DD1328" s="46"/>
      <c r="DE1328" s="46"/>
      <c r="DF1328" s="46"/>
      <c r="DG1328" s="46"/>
      <c r="DH1328" s="46"/>
      <c r="DI1328" s="46"/>
      <c r="DJ1328" s="46"/>
      <c r="DK1328" s="46"/>
      <c r="DL1328" s="46"/>
      <c r="DM1328" s="46"/>
      <c r="DN1328" s="46"/>
      <c r="DO1328" s="46"/>
      <c r="DP1328" s="46"/>
      <c r="DQ1328" s="46"/>
      <c r="DR1328" s="46"/>
      <c r="DS1328" s="46"/>
      <c r="DT1328" s="46"/>
      <c r="DU1328" s="46"/>
      <c r="DV1328" s="46"/>
      <c r="DW1328" s="46"/>
      <c r="DX1328" s="46"/>
      <c r="DY1328" s="46"/>
      <c r="DZ1328" s="46"/>
      <c r="EA1328" s="46"/>
      <c r="EB1328" s="46"/>
      <c r="EC1328" s="46"/>
      <c r="ED1328" s="46"/>
      <c r="EE1328" s="46"/>
      <c r="EF1328" s="46"/>
      <c r="EG1328" s="46"/>
      <c r="EH1328" s="46"/>
      <c r="EI1328" s="46"/>
      <c r="EJ1328" s="46"/>
      <c r="EK1328" s="46"/>
      <c r="EL1328" s="46"/>
      <c r="EM1328" s="46"/>
      <c r="EN1328" s="46"/>
      <c r="EO1328" s="46"/>
      <c r="EP1328" s="46"/>
      <c r="EQ1328" s="46"/>
      <c r="ER1328" s="46"/>
      <c r="ES1328" s="46"/>
      <c r="ET1328" s="46"/>
      <c r="EU1328" s="46"/>
      <c r="EV1328" s="46"/>
      <c r="EW1328" s="46"/>
      <c r="EX1328" s="46"/>
      <c r="EY1328" s="46"/>
      <c r="EZ1328" s="46"/>
      <c r="FA1328" s="46"/>
      <c r="FB1328" s="46"/>
      <c r="FC1328" s="46"/>
      <c r="FD1328" s="46"/>
      <c r="FE1328" s="46"/>
      <c r="FF1328" s="46"/>
      <c r="FG1328" s="46"/>
      <c r="FH1328" s="46"/>
      <c r="FI1328" s="46"/>
      <c r="FJ1328" s="46"/>
      <c r="FK1328" s="46"/>
      <c r="FL1328" s="46"/>
      <c r="FM1328" s="46"/>
      <c r="FN1328" s="46"/>
      <c r="FO1328" s="46"/>
      <c r="FP1328" s="46"/>
      <c r="FQ1328" s="46"/>
      <c r="FR1328" s="46"/>
      <c r="FS1328" s="46"/>
      <c r="FT1328" s="46"/>
      <c r="FU1328" s="46"/>
      <c r="FV1328" s="46"/>
      <c r="FW1328" s="46"/>
      <c r="FX1328" s="46"/>
      <c r="FY1328" s="46"/>
      <c r="FZ1328" s="46"/>
      <c r="GA1328" s="46"/>
      <c r="GB1328" s="46"/>
      <c r="GC1328" s="46"/>
      <c r="GD1328" s="46"/>
      <c r="GE1328" s="46"/>
      <c r="GF1328" s="46"/>
      <c r="GG1328" s="46"/>
      <c r="GH1328" s="46"/>
      <c r="GI1328" s="46"/>
      <c r="GJ1328" s="46"/>
      <c r="GK1328" s="46"/>
      <c r="GL1328" s="46"/>
      <c r="GM1328" s="46"/>
      <c r="GN1328" s="46"/>
      <c r="GO1328" s="46"/>
      <c r="GP1328" s="46"/>
      <c r="GQ1328" s="46"/>
      <c r="GR1328" s="46"/>
      <c r="GS1328" s="46"/>
      <c r="GT1328" s="46"/>
      <c r="GU1328" s="46"/>
      <c r="GV1328" s="46"/>
      <c r="GW1328" s="46"/>
      <c r="GX1328" s="46"/>
      <c r="GY1328" s="46"/>
      <c r="GZ1328" s="46"/>
      <c r="HA1328" s="46"/>
      <c r="HB1328" s="46"/>
      <c r="HC1328" s="46"/>
      <c r="HD1328" s="46"/>
      <c r="HE1328" s="46"/>
      <c r="HF1328" s="46"/>
      <c r="HG1328" s="46"/>
      <c r="HH1328" s="46"/>
      <c r="HI1328" s="46"/>
      <c r="HJ1328" s="46"/>
      <c r="HK1328" s="46"/>
      <c r="HL1328" s="46"/>
      <c r="HM1328" s="46"/>
      <c r="HN1328" s="46"/>
      <c r="HO1328" s="46"/>
      <c r="HP1328" s="46"/>
      <c r="HQ1328" s="46"/>
      <c r="HR1328" s="46"/>
      <c r="HS1328" s="46"/>
      <c r="HT1328" s="46"/>
      <c r="HU1328" s="46"/>
      <c r="HV1328" s="46"/>
      <c r="HW1328" s="46"/>
      <c r="HX1328" s="46"/>
      <c r="HY1328" s="46"/>
      <c r="HZ1328" s="46"/>
      <c r="IA1328" s="46"/>
      <c r="IB1328" s="46"/>
      <c r="IC1328" s="46"/>
      <c r="ID1328" s="46"/>
      <c r="IE1328" s="46"/>
      <c r="IF1328" s="46"/>
      <c r="IG1328" s="46"/>
      <c r="IH1328" s="46"/>
      <c r="II1328" s="46"/>
      <c r="IJ1328" s="46"/>
      <c r="IK1328" s="46"/>
      <c r="IL1328" s="46"/>
      <c r="IM1328" s="46"/>
      <c r="IN1328" s="46"/>
      <c r="IO1328" s="46"/>
      <c r="IP1328" s="46"/>
      <c r="IQ1328" s="46"/>
      <c r="IR1328" s="46"/>
      <c r="IS1328" s="46"/>
      <c r="IT1328" s="46"/>
      <c r="IU1328" s="46"/>
      <c r="IV1328" s="46"/>
      <c r="IW1328" s="46"/>
      <c r="IX1328" s="46"/>
      <c r="IY1328" s="46"/>
      <c r="IZ1328" s="46"/>
      <c r="JA1328" s="46"/>
      <c r="JB1328" s="46"/>
      <c r="JC1328" s="46"/>
      <c r="JD1328" s="46"/>
      <c r="JE1328" s="46"/>
    </row>
    <row r="1329" spans="1:265" s="7" customFormat="1" ht="15" customHeight="1" thickBot="1" x14ac:dyDescent="0.25">
      <c r="A1329" s="161">
        <f>A1321+1</f>
        <v>143</v>
      </c>
      <c r="B1329" s="767" t="s">
        <v>556</v>
      </c>
      <c r="C1329" s="118" t="s">
        <v>83</v>
      </c>
      <c r="D1329" s="909" t="s">
        <v>650</v>
      </c>
      <c r="E1329" s="900" t="s">
        <v>428</v>
      </c>
      <c r="F1329" s="472" t="s">
        <v>651</v>
      </c>
      <c r="G1329" s="473" t="s">
        <v>652</v>
      </c>
      <c r="H1329" s="793" t="s">
        <v>539</v>
      </c>
      <c r="I1329" s="793" t="s">
        <v>1019</v>
      </c>
      <c r="J1329" s="726"/>
      <c r="K1329" s="727" t="s">
        <v>1502</v>
      </c>
      <c r="L1329" s="727" t="s">
        <v>1020</v>
      </c>
      <c r="M1329" s="728">
        <v>2</v>
      </c>
      <c r="N1329" s="728" t="s">
        <v>24</v>
      </c>
      <c r="O1329" s="727" t="s">
        <v>402</v>
      </c>
      <c r="P1329" s="2159">
        <f t="shared" si="113"/>
        <v>3</v>
      </c>
      <c r="Q1329" s="729">
        <v>3</v>
      </c>
      <c r="R1329" s="730"/>
      <c r="S1329" s="730"/>
      <c r="T1329" s="730"/>
      <c r="U1329" s="730"/>
      <c r="V1329" s="730"/>
      <c r="W1329" s="731"/>
      <c r="X1329" s="79"/>
      <c r="Y1329" s="79"/>
      <c r="Z1329" s="63" t="str">
        <f>C1329</f>
        <v>MT</v>
      </c>
      <c r="AA1329" s="46" t="s">
        <v>875</v>
      </c>
      <c r="AB1329" s="46" t="s">
        <v>881</v>
      </c>
      <c r="AC1329" s="46">
        <f t="shared" si="117"/>
        <v>16</v>
      </c>
      <c r="AD1329" s="46"/>
      <c r="AE1329" s="46"/>
      <c r="AF1329" s="2111">
        <f t="shared" si="114"/>
        <v>3</v>
      </c>
      <c r="AG1329" s="2111">
        <f t="shared" si="115"/>
        <v>0</v>
      </c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  <c r="BP1329" s="46"/>
      <c r="BQ1329" s="46"/>
      <c r="BR1329" s="46"/>
      <c r="BS1329" s="46"/>
      <c r="BT1329" s="46"/>
      <c r="BU1329" s="46"/>
      <c r="BV1329" s="46"/>
      <c r="BW1329" s="46"/>
      <c r="BX1329" s="46"/>
      <c r="BY1329" s="46"/>
      <c r="BZ1329" s="46"/>
      <c r="CA1329" s="46"/>
      <c r="CB1329" s="46"/>
      <c r="CC1329" s="46"/>
      <c r="CD1329" s="46"/>
      <c r="CE1329" s="46"/>
      <c r="CF1329" s="46"/>
      <c r="CG1329" s="46"/>
      <c r="CH1329" s="46"/>
      <c r="CI1329" s="46"/>
      <c r="CJ1329" s="46"/>
      <c r="CK1329" s="46"/>
      <c r="CL1329" s="46"/>
      <c r="CM1329" s="46"/>
      <c r="CN1329" s="46"/>
      <c r="CO1329" s="46"/>
      <c r="CP1329" s="46"/>
      <c r="CQ1329" s="46"/>
      <c r="CR1329" s="46"/>
      <c r="CS1329" s="46"/>
      <c r="CT1329" s="46"/>
      <c r="CU1329" s="46"/>
      <c r="CV1329" s="46"/>
      <c r="CW1329" s="46"/>
      <c r="CX1329" s="46"/>
      <c r="CY1329" s="46"/>
      <c r="CZ1329" s="46"/>
      <c r="DA1329" s="46"/>
      <c r="DB1329" s="46"/>
      <c r="DC1329" s="46"/>
      <c r="DD1329" s="46"/>
      <c r="DE1329" s="46"/>
      <c r="DF1329" s="46"/>
      <c r="DG1329" s="46"/>
      <c r="DH1329" s="46"/>
      <c r="DI1329" s="46"/>
      <c r="DJ1329" s="46"/>
      <c r="DK1329" s="46"/>
      <c r="DL1329" s="46"/>
      <c r="DM1329" s="46"/>
      <c r="DN1329" s="46"/>
      <c r="DO1329" s="46"/>
      <c r="DP1329" s="46"/>
      <c r="DQ1329" s="46"/>
      <c r="DR1329" s="46"/>
      <c r="DS1329" s="46"/>
      <c r="DT1329" s="46"/>
      <c r="DU1329" s="46"/>
      <c r="DV1329" s="46"/>
      <c r="DW1329" s="46"/>
      <c r="DX1329" s="46"/>
      <c r="DY1329" s="46"/>
      <c r="DZ1329" s="46"/>
      <c r="EA1329" s="46"/>
      <c r="EB1329" s="46"/>
      <c r="EC1329" s="46"/>
      <c r="ED1329" s="46"/>
      <c r="EE1329" s="46"/>
      <c r="EF1329" s="46"/>
      <c r="EG1329" s="46"/>
      <c r="EH1329" s="46"/>
      <c r="EI1329" s="46"/>
      <c r="EJ1329" s="46"/>
      <c r="EK1329" s="46"/>
      <c r="EL1329" s="46"/>
      <c r="EM1329" s="46"/>
      <c r="EN1329" s="46"/>
      <c r="EO1329" s="46"/>
      <c r="EP1329" s="46"/>
      <c r="EQ1329" s="46"/>
      <c r="ER1329" s="46"/>
      <c r="ES1329" s="46"/>
      <c r="ET1329" s="46"/>
      <c r="EU1329" s="46"/>
      <c r="EV1329" s="46"/>
      <c r="EW1329" s="46"/>
      <c r="EX1329" s="46"/>
      <c r="EY1329" s="46"/>
      <c r="EZ1329" s="46"/>
      <c r="FA1329" s="46"/>
      <c r="FB1329" s="46"/>
      <c r="FC1329" s="46"/>
      <c r="FD1329" s="46"/>
      <c r="FE1329" s="46"/>
      <c r="FF1329" s="46"/>
      <c r="FG1329" s="46"/>
      <c r="FH1329" s="46"/>
      <c r="FI1329" s="46"/>
      <c r="FJ1329" s="46"/>
      <c r="FK1329" s="46"/>
      <c r="FL1329" s="46"/>
      <c r="FM1329" s="46"/>
      <c r="FN1329" s="46"/>
      <c r="FO1329" s="46"/>
      <c r="FP1329" s="46"/>
      <c r="FQ1329" s="46"/>
      <c r="FR1329" s="46"/>
      <c r="FS1329" s="46"/>
      <c r="FT1329" s="46"/>
      <c r="FU1329" s="46"/>
      <c r="FV1329" s="46"/>
      <c r="FW1329" s="46"/>
      <c r="FX1329" s="46"/>
      <c r="FY1329" s="46"/>
      <c r="FZ1329" s="46"/>
      <c r="GA1329" s="46"/>
      <c r="GB1329" s="46"/>
      <c r="GC1329" s="46"/>
      <c r="GD1329" s="46"/>
      <c r="GE1329" s="46"/>
      <c r="GF1329" s="46"/>
      <c r="GG1329" s="46"/>
      <c r="GH1329" s="46"/>
      <c r="GI1329" s="46"/>
      <c r="GJ1329" s="46"/>
      <c r="GK1329" s="46"/>
      <c r="GL1329" s="46"/>
      <c r="GM1329" s="46"/>
      <c r="GN1329" s="46"/>
      <c r="GO1329" s="46"/>
      <c r="GP1329" s="46"/>
      <c r="GQ1329" s="46"/>
      <c r="GR1329" s="46"/>
      <c r="GS1329" s="46"/>
      <c r="GT1329" s="46"/>
      <c r="GU1329" s="46"/>
      <c r="GV1329" s="46"/>
      <c r="GW1329" s="46"/>
      <c r="GX1329" s="46"/>
      <c r="GY1329" s="46"/>
      <c r="GZ1329" s="46"/>
      <c r="HA1329" s="46"/>
      <c r="HB1329" s="46"/>
      <c r="HC1329" s="46"/>
      <c r="HD1329" s="46"/>
      <c r="HE1329" s="46"/>
      <c r="HF1329" s="46"/>
      <c r="HG1329" s="46"/>
      <c r="HH1329" s="46"/>
      <c r="HI1329" s="46"/>
      <c r="HJ1329" s="46"/>
      <c r="HK1329" s="46"/>
      <c r="HL1329" s="46"/>
      <c r="HM1329" s="46"/>
      <c r="HN1329" s="46"/>
      <c r="HO1329" s="46"/>
      <c r="HP1329" s="46"/>
      <c r="HQ1329" s="46"/>
      <c r="HR1329" s="46"/>
      <c r="HS1329" s="46"/>
      <c r="HT1329" s="46"/>
      <c r="HU1329" s="46"/>
      <c r="HV1329" s="46"/>
      <c r="HW1329" s="46"/>
      <c r="HX1329" s="46"/>
      <c r="HY1329" s="46"/>
      <c r="HZ1329" s="46"/>
      <c r="IA1329" s="46"/>
      <c r="IB1329" s="46"/>
      <c r="IC1329" s="46"/>
      <c r="ID1329" s="46"/>
      <c r="IE1329" s="46"/>
      <c r="IF1329" s="46"/>
      <c r="IG1329" s="46"/>
      <c r="IH1329" s="46"/>
      <c r="II1329" s="46"/>
      <c r="IJ1329" s="46"/>
      <c r="IK1329" s="46"/>
      <c r="IL1329" s="46"/>
      <c r="IM1329" s="46"/>
      <c r="IN1329" s="46"/>
      <c r="IO1329" s="46"/>
      <c r="IP1329" s="46"/>
      <c r="IQ1329" s="46"/>
      <c r="IR1329" s="46"/>
      <c r="IS1329" s="46"/>
      <c r="IT1329" s="46"/>
      <c r="IU1329" s="46"/>
      <c r="IV1329" s="46"/>
      <c r="IW1329" s="46"/>
      <c r="IX1329" s="46"/>
      <c r="IY1329" s="46"/>
      <c r="IZ1329" s="46"/>
      <c r="JA1329" s="46"/>
      <c r="JB1329" s="46"/>
      <c r="JC1329" s="46"/>
      <c r="JD1329" s="46"/>
      <c r="JE1329" s="46"/>
    </row>
    <row r="1330" spans="1:265" s="7" customFormat="1" ht="15" customHeight="1" thickBot="1" x14ac:dyDescent="0.25">
      <c r="A1330" s="161"/>
      <c r="B1330" s="66" t="s">
        <v>556</v>
      </c>
      <c r="C1330" s="118"/>
      <c r="D1330" s="910" t="s">
        <v>650</v>
      </c>
      <c r="E1330" s="879"/>
      <c r="F1330" s="461"/>
      <c r="G1330" s="462"/>
      <c r="H1330" s="792" t="s">
        <v>539</v>
      </c>
      <c r="I1330" s="792" t="s">
        <v>1019</v>
      </c>
      <c r="J1330" s="546"/>
      <c r="K1330" s="547" t="s">
        <v>1502</v>
      </c>
      <c r="L1330" s="547" t="s">
        <v>1020</v>
      </c>
      <c r="M1330" s="732">
        <v>2</v>
      </c>
      <c r="N1330" s="732" t="s">
        <v>98</v>
      </c>
      <c r="O1330" s="547" t="s">
        <v>402</v>
      </c>
      <c r="P1330" s="2159">
        <f t="shared" si="113"/>
        <v>3</v>
      </c>
      <c r="Q1330" s="548">
        <v>3</v>
      </c>
      <c r="R1330" s="724"/>
      <c r="S1330" s="724"/>
      <c r="T1330" s="724"/>
      <c r="U1330" s="724"/>
      <c r="V1330" s="724"/>
      <c r="W1330" s="725"/>
      <c r="X1330" s="79"/>
      <c r="Y1330" s="79"/>
      <c r="Z1330" s="63"/>
      <c r="AA1330" s="46"/>
      <c r="AB1330" s="46"/>
      <c r="AC1330" s="46" t="str">
        <f t="shared" si="117"/>
        <v/>
      </c>
      <c r="AD1330" s="46"/>
      <c r="AE1330" s="46"/>
      <c r="AF1330" s="2111">
        <f t="shared" si="114"/>
        <v>3</v>
      </c>
      <c r="AG1330" s="2111">
        <f t="shared" si="115"/>
        <v>0</v>
      </c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  <c r="BP1330" s="46"/>
      <c r="BQ1330" s="46"/>
      <c r="BR1330" s="46"/>
      <c r="BS1330" s="46"/>
      <c r="BT1330" s="46"/>
      <c r="BU1330" s="46"/>
      <c r="BV1330" s="46"/>
      <c r="BW1330" s="46"/>
      <c r="BX1330" s="46"/>
      <c r="BY1330" s="46"/>
      <c r="BZ1330" s="46"/>
      <c r="CA1330" s="46"/>
      <c r="CB1330" s="46"/>
      <c r="CC1330" s="46"/>
      <c r="CD1330" s="46"/>
      <c r="CE1330" s="46"/>
      <c r="CF1330" s="46"/>
      <c r="CG1330" s="46"/>
      <c r="CH1330" s="46"/>
      <c r="CI1330" s="46"/>
      <c r="CJ1330" s="46"/>
      <c r="CK1330" s="46"/>
      <c r="CL1330" s="46"/>
      <c r="CM1330" s="46"/>
      <c r="CN1330" s="46"/>
      <c r="CO1330" s="46"/>
      <c r="CP1330" s="46"/>
      <c r="CQ1330" s="46"/>
      <c r="CR1330" s="46"/>
      <c r="CS1330" s="46"/>
      <c r="CT1330" s="46"/>
      <c r="CU1330" s="46"/>
      <c r="CV1330" s="46"/>
      <c r="CW1330" s="46"/>
      <c r="CX1330" s="46"/>
      <c r="CY1330" s="46"/>
      <c r="CZ1330" s="46"/>
      <c r="DA1330" s="46"/>
      <c r="DB1330" s="46"/>
      <c r="DC1330" s="46"/>
      <c r="DD1330" s="46"/>
      <c r="DE1330" s="46"/>
      <c r="DF1330" s="46"/>
      <c r="DG1330" s="46"/>
      <c r="DH1330" s="46"/>
      <c r="DI1330" s="46"/>
      <c r="DJ1330" s="46"/>
      <c r="DK1330" s="46"/>
      <c r="DL1330" s="46"/>
      <c r="DM1330" s="46"/>
      <c r="DN1330" s="46"/>
      <c r="DO1330" s="46"/>
      <c r="DP1330" s="46"/>
      <c r="DQ1330" s="46"/>
      <c r="DR1330" s="46"/>
      <c r="DS1330" s="46"/>
      <c r="DT1330" s="46"/>
      <c r="DU1330" s="46"/>
      <c r="DV1330" s="46"/>
      <c r="DW1330" s="46"/>
      <c r="DX1330" s="46"/>
      <c r="DY1330" s="46"/>
      <c r="DZ1330" s="46"/>
      <c r="EA1330" s="46"/>
      <c r="EB1330" s="46"/>
      <c r="EC1330" s="46"/>
      <c r="ED1330" s="46"/>
      <c r="EE1330" s="46"/>
      <c r="EF1330" s="46"/>
      <c r="EG1330" s="46"/>
      <c r="EH1330" s="46"/>
      <c r="EI1330" s="46"/>
      <c r="EJ1330" s="46"/>
      <c r="EK1330" s="46"/>
      <c r="EL1330" s="46"/>
      <c r="EM1330" s="46"/>
      <c r="EN1330" s="46"/>
      <c r="EO1330" s="46"/>
      <c r="EP1330" s="46"/>
      <c r="EQ1330" s="46"/>
      <c r="ER1330" s="46"/>
      <c r="ES1330" s="46"/>
      <c r="ET1330" s="46"/>
      <c r="EU1330" s="46"/>
      <c r="EV1330" s="46"/>
      <c r="EW1330" s="46"/>
      <c r="EX1330" s="46"/>
      <c r="EY1330" s="46"/>
      <c r="EZ1330" s="46"/>
      <c r="FA1330" s="46"/>
      <c r="FB1330" s="46"/>
      <c r="FC1330" s="46"/>
      <c r="FD1330" s="46"/>
      <c r="FE1330" s="46"/>
      <c r="FF1330" s="46"/>
      <c r="FG1330" s="46"/>
      <c r="FH1330" s="46"/>
      <c r="FI1330" s="46"/>
      <c r="FJ1330" s="46"/>
      <c r="FK1330" s="46"/>
      <c r="FL1330" s="46"/>
      <c r="FM1330" s="46"/>
      <c r="FN1330" s="46"/>
      <c r="FO1330" s="46"/>
      <c r="FP1330" s="46"/>
      <c r="FQ1330" s="46"/>
      <c r="FR1330" s="46"/>
      <c r="FS1330" s="46"/>
      <c r="FT1330" s="46"/>
      <c r="FU1330" s="46"/>
      <c r="FV1330" s="46"/>
      <c r="FW1330" s="46"/>
      <c r="FX1330" s="46"/>
      <c r="FY1330" s="46"/>
      <c r="FZ1330" s="46"/>
      <c r="GA1330" s="46"/>
      <c r="GB1330" s="46"/>
      <c r="GC1330" s="46"/>
      <c r="GD1330" s="46"/>
      <c r="GE1330" s="46"/>
      <c r="GF1330" s="46"/>
      <c r="GG1330" s="46"/>
      <c r="GH1330" s="46"/>
      <c r="GI1330" s="46"/>
      <c r="GJ1330" s="46"/>
      <c r="GK1330" s="46"/>
      <c r="GL1330" s="46"/>
      <c r="GM1330" s="46"/>
      <c r="GN1330" s="46"/>
      <c r="GO1330" s="46"/>
      <c r="GP1330" s="46"/>
      <c r="GQ1330" s="46"/>
      <c r="GR1330" s="46"/>
      <c r="GS1330" s="46"/>
      <c r="GT1330" s="46"/>
      <c r="GU1330" s="46"/>
      <c r="GV1330" s="46"/>
      <c r="GW1330" s="46"/>
      <c r="GX1330" s="46"/>
      <c r="GY1330" s="46"/>
      <c r="GZ1330" s="46"/>
      <c r="HA1330" s="46"/>
      <c r="HB1330" s="46"/>
      <c r="HC1330" s="46"/>
      <c r="HD1330" s="46"/>
      <c r="HE1330" s="46"/>
      <c r="HF1330" s="46"/>
      <c r="HG1330" s="46"/>
      <c r="HH1330" s="46"/>
      <c r="HI1330" s="46"/>
      <c r="HJ1330" s="46"/>
      <c r="HK1330" s="46"/>
      <c r="HL1330" s="46"/>
      <c r="HM1330" s="46"/>
      <c r="HN1330" s="46"/>
      <c r="HO1330" s="46"/>
      <c r="HP1330" s="46"/>
      <c r="HQ1330" s="46"/>
      <c r="HR1330" s="46"/>
      <c r="HS1330" s="46"/>
      <c r="HT1330" s="46"/>
      <c r="HU1330" s="46"/>
      <c r="HV1330" s="46"/>
      <c r="HW1330" s="46"/>
      <c r="HX1330" s="46"/>
      <c r="HY1330" s="46"/>
      <c r="HZ1330" s="46"/>
      <c r="IA1330" s="46"/>
      <c r="IB1330" s="46"/>
      <c r="IC1330" s="46"/>
      <c r="ID1330" s="46"/>
      <c r="IE1330" s="46"/>
      <c r="IF1330" s="46"/>
      <c r="IG1330" s="46"/>
      <c r="IH1330" s="46"/>
      <c r="II1330" s="46"/>
      <c r="IJ1330" s="46"/>
      <c r="IK1330" s="46"/>
      <c r="IL1330" s="46"/>
      <c r="IM1330" s="46"/>
      <c r="IN1330" s="46"/>
      <c r="IO1330" s="46"/>
      <c r="IP1330" s="46"/>
      <c r="IQ1330" s="46"/>
      <c r="IR1330" s="46"/>
      <c r="IS1330" s="46"/>
      <c r="IT1330" s="46"/>
      <c r="IU1330" s="46"/>
      <c r="IV1330" s="46"/>
      <c r="IW1330" s="46"/>
      <c r="IX1330" s="46"/>
      <c r="IY1330" s="46"/>
      <c r="IZ1330" s="46"/>
      <c r="JA1330" s="46"/>
      <c r="JB1330" s="46"/>
      <c r="JC1330" s="46"/>
      <c r="JD1330" s="46"/>
      <c r="JE1330" s="46"/>
    </row>
    <row r="1331" spans="1:265" s="7" customFormat="1" ht="15" customHeight="1" thickBot="1" x14ac:dyDescent="0.25">
      <c r="A1331" s="161"/>
      <c r="B1331" s="66" t="s">
        <v>556</v>
      </c>
      <c r="C1331" s="118"/>
      <c r="D1331" s="910" t="s">
        <v>650</v>
      </c>
      <c r="E1331" s="879"/>
      <c r="F1331" s="461"/>
      <c r="G1331" s="462"/>
      <c r="H1331" s="792" t="s">
        <v>539</v>
      </c>
      <c r="I1331" s="792" t="s">
        <v>1019</v>
      </c>
      <c r="J1331" s="546"/>
      <c r="K1331" s="547" t="s">
        <v>1502</v>
      </c>
      <c r="L1331" s="547" t="s">
        <v>1020</v>
      </c>
      <c r="M1331" s="732">
        <v>2</v>
      </c>
      <c r="N1331" s="732" t="s">
        <v>395</v>
      </c>
      <c r="O1331" s="547" t="s">
        <v>402</v>
      </c>
      <c r="P1331" s="2159">
        <f t="shared" si="113"/>
        <v>3</v>
      </c>
      <c r="Q1331" s="548">
        <v>3</v>
      </c>
      <c r="R1331" s="724"/>
      <c r="S1331" s="724"/>
      <c r="T1331" s="724"/>
      <c r="U1331" s="724"/>
      <c r="V1331" s="724"/>
      <c r="W1331" s="725"/>
      <c r="X1331" s="79"/>
      <c r="Y1331" s="79"/>
      <c r="Z1331" s="63"/>
      <c r="AA1331" s="46"/>
      <c r="AB1331" s="46"/>
      <c r="AC1331" s="46" t="str">
        <f t="shared" si="117"/>
        <v/>
      </c>
      <c r="AD1331" s="46"/>
      <c r="AE1331" s="46"/>
      <c r="AF1331" s="2111">
        <f t="shared" si="114"/>
        <v>3</v>
      </c>
      <c r="AG1331" s="2111">
        <f t="shared" si="115"/>
        <v>0</v>
      </c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6"/>
      <c r="CG1331" s="46"/>
      <c r="CH1331" s="46"/>
      <c r="CI1331" s="46"/>
      <c r="CJ1331" s="46"/>
      <c r="CK1331" s="46"/>
      <c r="CL1331" s="46"/>
      <c r="CM1331" s="46"/>
      <c r="CN1331" s="46"/>
      <c r="CO1331" s="46"/>
      <c r="CP1331" s="46"/>
      <c r="CQ1331" s="46"/>
      <c r="CR1331" s="46"/>
      <c r="CS1331" s="46"/>
      <c r="CT1331" s="46"/>
      <c r="CU1331" s="46"/>
      <c r="CV1331" s="46"/>
      <c r="CW1331" s="46"/>
      <c r="CX1331" s="46"/>
      <c r="CY1331" s="46"/>
      <c r="CZ1331" s="46"/>
      <c r="DA1331" s="46"/>
      <c r="DB1331" s="46"/>
      <c r="DC1331" s="46"/>
      <c r="DD1331" s="46"/>
      <c r="DE1331" s="46"/>
      <c r="DF1331" s="46"/>
      <c r="DG1331" s="46"/>
      <c r="DH1331" s="46"/>
      <c r="DI1331" s="46"/>
      <c r="DJ1331" s="46"/>
      <c r="DK1331" s="46"/>
      <c r="DL1331" s="46"/>
      <c r="DM1331" s="46"/>
      <c r="DN1331" s="46"/>
      <c r="DO1331" s="46"/>
      <c r="DP1331" s="46"/>
      <c r="DQ1331" s="46"/>
      <c r="DR1331" s="46"/>
      <c r="DS1331" s="46"/>
      <c r="DT1331" s="46"/>
      <c r="DU1331" s="46"/>
      <c r="DV1331" s="46"/>
      <c r="DW1331" s="46"/>
      <c r="DX1331" s="46"/>
      <c r="DY1331" s="46"/>
      <c r="DZ1331" s="46"/>
      <c r="EA1331" s="46"/>
      <c r="EB1331" s="46"/>
      <c r="EC1331" s="46"/>
      <c r="ED1331" s="46"/>
      <c r="EE1331" s="46"/>
      <c r="EF1331" s="46"/>
      <c r="EG1331" s="46"/>
      <c r="EH1331" s="46"/>
      <c r="EI1331" s="46"/>
      <c r="EJ1331" s="46"/>
      <c r="EK1331" s="46"/>
      <c r="EL1331" s="46"/>
      <c r="EM1331" s="46"/>
      <c r="EN1331" s="46"/>
      <c r="EO1331" s="46"/>
      <c r="EP1331" s="46"/>
      <c r="EQ1331" s="46"/>
      <c r="ER1331" s="46"/>
      <c r="ES1331" s="46"/>
      <c r="ET1331" s="46"/>
      <c r="EU1331" s="46"/>
      <c r="EV1331" s="46"/>
      <c r="EW1331" s="46"/>
      <c r="EX1331" s="46"/>
      <c r="EY1331" s="46"/>
      <c r="EZ1331" s="46"/>
      <c r="FA1331" s="46"/>
      <c r="FB1331" s="46"/>
      <c r="FC1331" s="46"/>
      <c r="FD1331" s="46"/>
      <c r="FE1331" s="46"/>
      <c r="FF1331" s="46"/>
      <c r="FG1331" s="46"/>
      <c r="FH1331" s="46"/>
      <c r="FI1331" s="46"/>
      <c r="FJ1331" s="46"/>
      <c r="FK1331" s="46"/>
      <c r="FL1331" s="46"/>
      <c r="FM1331" s="46"/>
      <c r="FN1331" s="46"/>
      <c r="FO1331" s="46"/>
      <c r="FP1331" s="46"/>
      <c r="FQ1331" s="46"/>
      <c r="FR1331" s="46"/>
      <c r="FS1331" s="46"/>
      <c r="FT1331" s="46"/>
      <c r="FU1331" s="46"/>
      <c r="FV1331" s="46"/>
      <c r="FW1331" s="46"/>
      <c r="FX1331" s="46"/>
      <c r="FY1331" s="46"/>
      <c r="FZ1331" s="46"/>
      <c r="GA1331" s="46"/>
      <c r="GB1331" s="46"/>
      <c r="GC1331" s="46"/>
      <c r="GD1331" s="46"/>
      <c r="GE1331" s="46"/>
      <c r="GF1331" s="46"/>
      <c r="GG1331" s="46"/>
      <c r="GH1331" s="46"/>
      <c r="GI1331" s="46"/>
      <c r="GJ1331" s="46"/>
      <c r="GK1331" s="46"/>
      <c r="GL1331" s="46"/>
      <c r="GM1331" s="46"/>
      <c r="GN1331" s="46"/>
      <c r="GO1331" s="46"/>
      <c r="GP1331" s="46"/>
      <c r="GQ1331" s="46"/>
      <c r="GR1331" s="46"/>
      <c r="GS1331" s="46"/>
      <c r="GT1331" s="46"/>
      <c r="GU1331" s="46"/>
      <c r="GV1331" s="46"/>
      <c r="GW1331" s="46"/>
      <c r="GX1331" s="46"/>
      <c r="GY1331" s="46"/>
      <c r="GZ1331" s="46"/>
      <c r="HA1331" s="46"/>
      <c r="HB1331" s="46"/>
      <c r="HC1331" s="46"/>
      <c r="HD1331" s="46"/>
      <c r="HE1331" s="46"/>
      <c r="HF1331" s="46"/>
      <c r="HG1331" s="46"/>
      <c r="HH1331" s="46"/>
      <c r="HI1331" s="46"/>
      <c r="HJ1331" s="46"/>
      <c r="HK1331" s="46"/>
      <c r="HL1331" s="46"/>
      <c r="HM1331" s="46"/>
      <c r="HN1331" s="46"/>
      <c r="HO1331" s="46"/>
      <c r="HP1331" s="46"/>
      <c r="HQ1331" s="46"/>
      <c r="HR1331" s="46"/>
      <c r="HS1331" s="46"/>
      <c r="HT1331" s="46"/>
      <c r="HU1331" s="46"/>
      <c r="HV1331" s="46"/>
      <c r="HW1331" s="46"/>
      <c r="HX1331" s="46"/>
      <c r="HY1331" s="46"/>
      <c r="HZ1331" s="46"/>
      <c r="IA1331" s="46"/>
      <c r="IB1331" s="46"/>
      <c r="IC1331" s="46"/>
      <c r="ID1331" s="46"/>
      <c r="IE1331" s="46"/>
      <c r="IF1331" s="46"/>
      <c r="IG1331" s="46"/>
      <c r="IH1331" s="46"/>
      <c r="II1331" s="46"/>
      <c r="IJ1331" s="46"/>
      <c r="IK1331" s="46"/>
      <c r="IL1331" s="46"/>
      <c r="IM1331" s="46"/>
      <c r="IN1331" s="46"/>
      <c r="IO1331" s="46"/>
      <c r="IP1331" s="46"/>
      <c r="IQ1331" s="46"/>
      <c r="IR1331" s="46"/>
      <c r="IS1331" s="46"/>
      <c r="IT1331" s="46"/>
      <c r="IU1331" s="46"/>
      <c r="IV1331" s="46"/>
      <c r="IW1331" s="46"/>
      <c r="IX1331" s="46"/>
      <c r="IY1331" s="46"/>
      <c r="IZ1331" s="46"/>
      <c r="JA1331" s="46"/>
      <c r="JB1331" s="46"/>
      <c r="JC1331" s="46"/>
      <c r="JD1331" s="46"/>
      <c r="JE1331" s="46"/>
    </row>
    <row r="1332" spans="1:265" s="7" customFormat="1" ht="15" customHeight="1" thickBot="1" x14ac:dyDescent="0.25">
      <c r="A1332" s="161"/>
      <c r="B1332" s="66" t="s">
        <v>556</v>
      </c>
      <c r="C1332" s="118"/>
      <c r="D1332" s="910" t="s">
        <v>650</v>
      </c>
      <c r="E1332" s="879"/>
      <c r="F1332" s="461"/>
      <c r="G1332" s="462"/>
      <c r="H1332" s="792" t="s">
        <v>539</v>
      </c>
      <c r="I1332" s="792" t="s">
        <v>1019</v>
      </c>
      <c r="J1332" s="546"/>
      <c r="K1332" s="547" t="s">
        <v>1503</v>
      </c>
      <c r="L1332" s="547" t="s">
        <v>1020</v>
      </c>
      <c r="M1332" s="732">
        <v>6</v>
      </c>
      <c r="N1332" s="732" t="s">
        <v>24</v>
      </c>
      <c r="O1332" s="547" t="s">
        <v>402</v>
      </c>
      <c r="P1332" s="2159">
        <f t="shared" si="113"/>
        <v>2</v>
      </c>
      <c r="Q1332" s="548">
        <v>2</v>
      </c>
      <c r="R1332" s="724"/>
      <c r="S1332" s="724"/>
      <c r="T1332" s="724"/>
      <c r="U1332" s="724"/>
      <c r="V1332" s="724"/>
      <c r="W1332" s="725"/>
      <c r="X1332" s="79"/>
      <c r="Y1332" s="79"/>
      <c r="Z1332" s="63"/>
      <c r="AA1332" s="46"/>
      <c r="AB1332" s="46"/>
      <c r="AC1332" s="46" t="str">
        <f t="shared" si="117"/>
        <v/>
      </c>
      <c r="AD1332" s="46"/>
      <c r="AE1332" s="46"/>
      <c r="AF1332" s="2111">
        <f t="shared" si="114"/>
        <v>2</v>
      </c>
      <c r="AG1332" s="2111">
        <f t="shared" si="115"/>
        <v>0</v>
      </c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  <c r="BP1332" s="46"/>
      <c r="BQ1332" s="46"/>
      <c r="BR1332" s="46"/>
      <c r="BS1332" s="46"/>
      <c r="BT1332" s="46"/>
      <c r="BU1332" s="46"/>
      <c r="BV1332" s="46"/>
      <c r="BW1332" s="46"/>
      <c r="BX1332" s="46"/>
      <c r="BY1332" s="46"/>
      <c r="BZ1332" s="46"/>
      <c r="CA1332" s="46"/>
      <c r="CB1332" s="46"/>
      <c r="CC1332" s="46"/>
      <c r="CD1332" s="46"/>
      <c r="CE1332" s="46"/>
      <c r="CF1332" s="46"/>
      <c r="CG1332" s="46"/>
      <c r="CH1332" s="46"/>
      <c r="CI1332" s="46"/>
      <c r="CJ1332" s="46"/>
      <c r="CK1332" s="46"/>
      <c r="CL1332" s="46"/>
      <c r="CM1332" s="46"/>
      <c r="CN1332" s="46"/>
      <c r="CO1332" s="46"/>
      <c r="CP1332" s="46"/>
      <c r="CQ1332" s="46"/>
      <c r="CR1332" s="46"/>
      <c r="CS1332" s="46"/>
      <c r="CT1332" s="46"/>
      <c r="CU1332" s="46"/>
      <c r="CV1332" s="46"/>
      <c r="CW1332" s="46"/>
      <c r="CX1332" s="46"/>
      <c r="CY1332" s="46"/>
      <c r="CZ1332" s="46"/>
      <c r="DA1332" s="46"/>
      <c r="DB1332" s="46"/>
      <c r="DC1332" s="46"/>
      <c r="DD1332" s="46"/>
      <c r="DE1332" s="46"/>
      <c r="DF1332" s="46"/>
      <c r="DG1332" s="46"/>
      <c r="DH1332" s="46"/>
      <c r="DI1332" s="46"/>
      <c r="DJ1332" s="46"/>
      <c r="DK1332" s="46"/>
      <c r="DL1332" s="46"/>
      <c r="DM1332" s="46"/>
      <c r="DN1332" s="46"/>
      <c r="DO1332" s="46"/>
      <c r="DP1332" s="46"/>
      <c r="DQ1332" s="46"/>
      <c r="DR1332" s="46"/>
      <c r="DS1332" s="46"/>
      <c r="DT1332" s="46"/>
      <c r="DU1332" s="46"/>
      <c r="DV1332" s="46"/>
      <c r="DW1332" s="46"/>
      <c r="DX1332" s="46"/>
      <c r="DY1332" s="46"/>
      <c r="DZ1332" s="46"/>
      <c r="EA1332" s="46"/>
      <c r="EB1332" s="46"/>
      <c r="EC1332" s="46"/>
      <c r="ED1332" s="46"/>
      <c r="EE1332" s="46"/>
      <c r="EF1332" s="46"/>
      <c r="EG1332" s="46"/>
      <c r="EH1332" s="46"/>
      <c r="EI1332" s="46"/>
      <c r="EJ1332" s="46"/>
      <c r="EK1332" s="46"/>
      <c r="EL1332" s="46"/>
      <c r="EM1332" s="46"/>
      <c r="EN1332" s="46"/>
      <c r="EO1332" s="46"/>
      <c r="EP1332" s="46"/>
      <c r="EQ1332" s="46"/>
      <c r="ER1332" s="46"/>
      <c r="ES1332" s="46"/>
      <c r="ET1332" s="46"/>
      <c r="EU1332" s="46"/>
      <c r="EV1332" s="46"/>
      <c r="EW1332" s="46"/>
      <c r="EX1332" s="46"/>
      <c r="EY1332" s="46"/>
      <c r="EZ1332" s="46"/>
      <c r="FA1332" s="46"/>
      <c r="FB1332" s="46"/>
      <c r="FC1332" s="46"/>
      <c r="FD1332" s="46"/>
      <c r="FE1332" s="46"/>
      <c r="FF1332" s="46"/>
      <c r="FG1332" s="46"/>
      <c r="FH1332" s="46"/>
      <c r="FI1332" s="46"/>
      <c r="FJ1332" s="46"/>
      <c r="FK1332" s="46"/>
      <c r="FL1332" s="46"/>
      <c r="FM1332" s="46"/>
      <c r="FN1332" s="46"/>
      <c r="FO1332" s="46"/>
      <c r="FP1332" s="46"/>
      <c r="FQ1332" s="46"/>
      <c r="FR1332" s="46"/>
      <c r="FS1332" s="46"/>
      <c r="FT1332" s="46"/>
      <c r="FU1332" s="46"/>
      <c r="FV1332" s="46"/>
      <c r="FW1332" s="46"/>
      <c r="FX1332" s="46"/>
      <c r="FY1332" s="46"/>
      <c r="FZ1332" s="46"/>
      <c r="GA1332" s="46"/>
      <c r="GB1332" s="46"/>
      <c r="GC1332" s="46"/>
      <c r="GD1332" s="46"/>
      <c r="GE1332" s="46"/>
      <c r="GF1332" s="46"/>
      <c r="GG1332" s="46"/>
      <c r="GH1332" s="46"/>
      <c r="GI1332" s="46"/>
      <c r="GJ1332" s="46"/>
      <c r="GK1332" s="46"/>
      <c r="GL1332" s="46"/>
      <c r="GM1332" s="46"/>
      <c r="GN1332" s="46"/>
      <c r="GO1332" s="46"/>
      <c r="GP1332" s="46"/>
      <c r="GQ1332" s="46"/>
      <c r="GR1332" s="46"/>
      <c r="GS1332" s="46"/>
      <c r="GT1332" s="46"/>
      <c r="GU1332" s="46"/>
      <c r="GV1332" s="46"/>
      <c r="GW1332" s="46"/>
      <c r="GX1332" s="46"/>
      <c r="GY1332" s="46"/>
      <c r="GZ1332" s="46"/>
      <c r="HA1332" s="46"/>
      <c r="HB1332" s="46"/>
      <c r="HC1332" s="46"/>
      <c r="HD1332" s="46"/>
      <c r="HE1332" s="46"/>
      <c r="HF1332" s="46"/>
      <c r="HG1332" s="46"/>
      <c r="HH1332" s="46"/>
      <c r="HI1332" s="46"/>
      <c r="HJ1332" s="46"/>
      <c r="HK1332" s="46"/>
      <c r="HL1332" s="46"/>
      <c r="HM1332" s="46"/>
      <c r="HN1332" s="46"/>
      <c r="HO1332" s="46"/>
      <c r="HP1332" s="46"/>
      <c r="HQ1332" s="46"/>
      <c r="HR1332" s="46"/>
      <c r="HS1332" s="46"/>
      <c r="HT1332" s="46"/>
      <c r="HU1332" s="46"/>
      <c r="HV1332" s="46"/>
      <c r="HW1332" s="46"/>
      <c r="HX1332" s="46"/>
      <c r="HY1332" s="46"/>
      <c r="HZ1332" s="46"/>
      <c r="IA1332" s="46"/>
      <c r="IB1332" s="46"/>
      <c r="IC1332" s="46"/>
      <c r="ID1332" s="46"/>
      <c r="IE1332" s="46"/>
      <c r="IF1332" s="46"/>
      <c r="IG1332" s="46"/>
      <c r="IH1332" s="46"/>
      <c r="II1332" s="46"/>
      <c r="IJ1332" s="46"/>
      <c r="IK1332" s="46"/>
      <c r="IL1332" s="46"/>
      <c r="IM1332" s="46"/>
      <c r="IN1332" s="46"/>
      <c r="IO1332" s="46"/>
      <c r="IP1332" s="46"/>
      <c r="IQ1332" s="46"/>
      <c r="IR1332" s="46"/>
      <c r="IS1332" s="46"/>
      <c r="IT1332" s="46"/>
      <c r="IU1332" s="46"/>
      <c r="IV1332" s="46"/>
      <c r="IW1332" s="46"/>
      <c r="IX1332" s="46"/>
      <c r="IY1332" s="46"/>
      <c r="IZ1332" s="46"/>
      <c r="JA1332" s="46"/>
      <c r="JB1332" s="46"/>
      <c r="JC1332" s="46"/>
      <c r="JD1332" s="46"/>
      <c r="JE1332" s="46"/>
    </row>
    <row r="1333" spans="1:265" s="7" customFormat="1" ht="15" customHeight="1" thickBot="1" x14ac:dyDescent="0.25">
      <c r="A1333" s="161"/>
      <c r="B1333" s="66" t="s">
        <v>556</v>
      </c>
      <c r="C1333" s="118"/>
      <c r="D1333" s="910" t="s">
        <v>650</v>
      </c>
      <c r="E1333" s="879"/>
      <c r="F1333" s="461"/>
      <c r="G1333" s="462"/>
      <c r="H1333" s="792" t="s">
        <v>539</v>
      </c>
      <c r="I1333" s="792" t="s">
        <v>1019</v>
      </c>
      <c r="J1333" s="546"/>
      <c r="K1333" s="547" t="s">
        <v>1503</v>
      </c>
      <c r="L1333" s="547" t="s">
        <v>1020</v>
      </c>
      <c r="M1333" s="732">
        <v>6</v>
      </c>
      <c r="N1333" s="732" t="s">
        <v>98</v>
      </c>
      <c r="O1333" s="547" t="s">
        <v>402</v>
      </c>
      <c r="P1333" s="2159">
        <f t="shared" si="113"/>
        <v>2</v>
      </c>
      <c r="Q1333" s="548">
        <v>2</v>
      </c>
      <c r="R1333" s="724"/>
      <c r="S1333" s="724"/>
      <c r="T1333" s="724"/>
      <c r="U1333" s="724"/>
      <c r="V1333" s="724"/>
      <c r="W1333" s="725"/>
      <c r="X1333" s="79"/>
      <c r="Y1333" s="79"/>
      <c r="Z1333" s="63"/>
      <c r="AA1333" s="46"/>
      <c r="AB1333" s="46"/>
      <c r="AC1333" s="46" t="str">
        <f t="shared" si="117"/>
        <v/>
      </c>
      <c r="AD1333" s="46"/>
      <c r="AE1333" s="46"/>
      <c r="AF1333" s="2111">
        <f t="shared" si="114"/>
        <v>2</v>
      </c>
      <c r="AG1333" s="2111">
        <f t="shared" si="115"/>
        <v>0</v>
      </c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  <c r="BP1333" s="46"/>
      <c r="BQ1333" s="46"/>
      <c r="BR1333" s="46"/>
      <c r="BS1333" s="46"/>
      <c r="BT1333" s="46"/>
      <c r="BU1333" s="46"/>
      <c r="BV1333" s="46"/>
      <c r="BW1333" s="46"/>
      <c r="BX1333" s="46"/>
      <c r="BY1333" s="46"/>
      <c r="BZ1333" s="46"/>
      <c r="CA1333" s="46"/>
      <c r="CB1333" s="46"/>
      <c r="CC1333" s="46"/>
      <c r="CD1333" s="46"/>
      <c r="CE1333" s="46"/>
      <c r="CF1333" s="46"/>
      <c r="CG1333" s="46"/>
      <c r="CH1333" s="46"/>
      <c r="CI1333" s="46"/>
      <c r="CJ1333" s="46"/>
      <c r="CK1333" s="46"/>
      <c r="CL1333" s="46"/>
      <c r="CM1333" s="46"/>
      <c r="CN1333" s="46"/>
      <c r="CO1333" s="46"/>
      <c r="CP1333" s="46"/>
      <c r="CQ1333" s="46"/>
      <c r="CR1333" s="46"/>
      <c r="CS1333" s="46"/>
      <c r="CT1333" s="46"/>
      <c r="CU1333" s="46"/>
      <c r="CV1333" s="46"/>
      <c r="CW1333" s="46"/>
      <c r="CX1333" s="46"/>
      <c r="CY1333" s="46"/>
      <c r="CZ1333" s="46"/>
      <c r="DA1333" s="46"/>
      <c r="DB1333" s="46"/>
      <c r="DC1333" s="46"/>
      <c r="DD1333" s="46"/>
      <c r="DE1333" s="46"/>
      <c r="DF1333" s="46"/>
      <c r="DG1333" s="46"/>
      <c r="DH1333" s="46"/>
      <c r="DI1333" s="46"/>
      <c r="DJ1333" s="46"/>
      <c r="DK1333" s="46"/>
      <c r="DL1333" s="46"/>
      <c r="DM1333" s="46"/>
      <c r="DN1333" s="46"/>
      <c r="DO1333" s="46"/>
      <c r="DP1333" s="46"/>
      <c r="DQ1333" s="46"/>
      <c r="DR1333" s="46"/>
      <c r="DS1333" s="46"/>
      <c r="DT1333" s="46"/>
      <c r="DU1333" s="46"/>
      <c r="DV1333" s="46"/>
      <c r="DW1333" s="46"/>
      <c r="DX1333" s="46"/>
      <c r="DY1333" s="46"/>
      <c r="DZ1333" s="46"/>
      <c r="EA1333" s="46"/>
      <c r="EB1333" s="46"/>
      <c r="EC1333" s="46"/>
      <c r="ED1333" s="46"/>
      <c r="EE1333" s="46"/>
      <c r="EF1333" s="46"/>
      <c r="EG1333" s="46"/>
      <c r="EH1333" s="46"/>
      <c r="EI1333" s="46"/>
      <c r="EJ1333" s="46"/>
      <c r="EK1333" s="46"/>
      <c r="EL1333" s="46"/>
      <c r="EM1333" s="46"/>
      <c r="EN1333" s="46"/>
      <c r="EO1333" s="46"/>
      <c r="EP1333" s="46"/>
      <c r="EQ1333" s="46"/>
      <c r="ER1333" s="46"/>
      <c r="ES1333" s="46"/>
      <c r="ET1333" s="46"/>
      <c r="EU1333" s="46"/>
      <c r="EV1333" s="46"/>
      <c r="EW1333" s="46"/>
      <c r="EX1333" s="46"/>
      <c r="EY1333" s="46"/>
      <c r="EZ1333" s="46"/>
      <c r="FA1333" s="46"/>
      <c r="FB1333" s="46"/>
      <c r="FC1333" s="46"/>
      <c r="FD1333" s="46"/>
      <c r="FE1333" s="46"/>
      <c r="FF1333" s="46"/>
      <c r="FG1333" s="46"/>
      <c r="FH1333" s="46"/>
      <c r="FI1333" s="46"/>
      <c r="FJ1333" s="46"/>
      <c r="FK1333" s="46"/>
      <c r="FL1333" s="46"/>
      <c r="FM1333" s="46"/>
      <c r="FN1333" s="46"/>
      <c r="FO1333" s="46"/>
      <c r="FP1333" s="46"/>
      <c r="FQ1333" s="46"/>
      <c r="FR1333" s="46"/>
      <c r="FS1333" s="46"/>
      <c r="FT1333" s="46"/>
      <c r="FU1333" s="46"/>
      <c r="FV1333" s="46"/>
      <c r="FW1333" s="46"/>
      <c r="FX1333" s="46"/>
      <c r="FY1333" s="46"/>
      <c r="FZ1333" s="46"/>
      <c r="GA1333" s="46"/>
      <c r="GB1333" s="46"/>
      <c r="GC1333" s="46"/>
      <c r="GD1333" s="46"/>
      <c r="GE1333" s="46"/>
      <c r="GF1333" s="46"/>
      <c r="GG1333" s="46"/>
      <c r="GH1333" s="46"/>
      <c r="GI1333" s="46"/>
      <c r="GJ1333" s="46"/>
      <c r="GK1333" s="46"/>
      <c r="GL1333" s="46"/>
      <c r="GM1333" s="46"/>
      <c r="GN1333" s="46"/>
      <c r="GO1333" s="46"/>
      <c r="GP1333" s="46"/>
      <c r="GQ1333" s="46"/>
      <c r="GR1333" s="46"/>
      <c r="GS1333" s="46"/>
      <c r="GT1333" s="46"/>
      <c r="GU1333" s="46"/>
      <c r="GV1333" s="46"/>
      <c r="GW1333" s="46"/>
      <c r="GX1333" s="46"/>
      <c r="GY1333" s="46"/>
      <c r="GZ1333" s="46"/>
      <c r="HA1333" s="46"/>
      <c r="HB1333" s="46"/>
      <c r="HC1333" s="46"/>
      <c r="HD1333" s="46"/>
      <c r="HE1333" s="46"/>
      <c r="HF1333" s="46"/>
      <c r="HG1333" s="46"/>
      <c r="HH1333" s="46"/>
      <c r="HI1333" s="46"/>
      <c r="HJ1333" s="46"/>
      <c r="HK1333" s="46"/>
      <c r="HL1333" s="46"/>
      <c r="HM1333" s="46"/>
      <c r="HN1333" s="46"/>
      <c r="HO1333" s="46"/>
      <c r="HP1333" s="46"/>
      <c r="HQ1333" s="46"/>
      <c r="HR1333" s="46"/>
      <c r="HS1333" s="46"/>
      <c r="HT1333" s="46"/>
      <c r="HU1333" s="46"/>
      <c r="HV1333" s="46"/>
      <c r="HW1333" s="46"/>
      <c r="HX1333" s="46"/>
      <c r="HY1333" s="46"/>
      <c r="HZ1333" s="46"/>
      <c r="IA1333" s="46"/>
      <c r="IB1333" s="46"/>
      <c r="IC1333" s="46"/>
      <c r="ID1333" s="46"/>
      <c r="IE1333" s="46"/>
      <c r="IF1333" s="46"/>
      <c r="IG1333" s="46"/>
      <c r="IH1333" s="46"/>
      <c r="II1333" s="46"/>
      <c r="IJ1333" s="46"/>
      <c r="IK1333" s="46"/>
      <c r="IL1333" s="46"/>
      <c r="IM1333" s="46"/>
      <c r="IN1333" s="46"/>
      <c r="IO1333" s="46"/>
      <c r="IP1333" s="46"/>
      <c r="IQ1333" s="46"/>
      <c r="IR1333" s="46"/>
      <c r="IS1333" s="46"/>
      <c r="IT1333" s="46"/>
      <c r="IU1333" s="46"/>
      <c r="IV1333" s="46"/>
      <c r="IW1333" s="46"/>
      <c r="IX1333" s="46"/>
      <c r="IY1333" s="46"/>
      <c r="IZ1333" s="46"/>
      <c r="JA1333" s="46"/>
      <c r="JB1333" s="46"/>
      <c r="JC1333" s="46"/>
      <c r="JD1333" s="46"/>
      <c r="JE1333" s="46"/>
    </row>
    <row r="1334" spans="1:265" s="7" customFormat="1" ht="15" customHeight="1" thickBot="1" x14ac:dyDescent="0.25">
      <c r="A1334" s="161"/>
      <c r="B1334" s="66" t="s">
        <v>556</v>
      </c>
      <c r="C1334" s="118"/>
      <c r="D1334" s="910" t="s">
        <v>650</v>
      </c>
      <c r="E1334" s="879"/>
      <c r="F1334" s="461"/>
      <c r="G1334" s="462"/>
      <c r="H1334" s="792" t="s">
        <v>539</v>
      </c>
      <c r="I1334" s="792" t="s">
        <v>1019</v>
      </c>
      <c r="J1334" s="546"/>
      <c r="K1334" s="547" t="s">
        <v>1420</v>
      </c>
      <c r="L1334" s="547" t="s">
        <v>97</v>
      </c>
      <c r="M1334" s="732">
        <v>2</v>
      </c>
      <c r="N1334" s="732" t="s">
        <v>395</v>
      </c>
      <c r="O1334" s="547" t="s">
        <v>402</v>
      </c>
      <c r="P1334" s="2159">
        <f t="shared" si="113"/>
        <v>3</v>
      </c>
      <c r="Q1334" s="548">
        <v>3</v>
      </c>
      <c r="R1334" s="724"/>
      <c r="S1334" s="724"/>
      <c r="T1334" s="724"/>
      <c r="U1334" s="724"/>
      <c r="V1334" s="724"/>
      <c r="W1334" s="725"/>
      <c r="X1334" s="79"/>
      <c r="Y1334" s="79"/>
      <c r="Z1334" s="63"/>
      <c r="AA1334" s="46"/>
      <c r="AB1334" s="46"/>
      <c r="AC1334" s="46" t="str">
        <f t="shared" si="117"/>
        <v/>
      </c>
      <c r="AD1334" s="46"/>
      <c r="AE1334" s="46"/>
      <c r="AF1334" s="2111">
        <f t="shared" si="114"/>
        <v>3</v>
      </c>
      <c r="AG1334" s="2111">
        <f t="shared" si="115"/>
        <v>0</v>
      </c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  <c r="BP1334" s="46"/>
      <c r="BQ1334" s="46"/>
      <c r="BR1334" s="46"/>
      <c r="BS1334" s="46"/>
      <c r="BT1334" s="46"/>
      <c r="BU1334" s="46"/>
      <c r="BV1334" s="46"/>
      <c r="BW1334" s="46"/>
      <c r="BX1334" s="46"/>
      <c r="BY1334" s="46"/>
      <c r="BZ1334" s="46"/>
      <c r="CA1334" s="46"/>
      <c r="CB1334" s="46"/>
      <c r="CC1334" s="46"/>
      <c r="CD1334" s="46"/>
      <c r="CE1334" s="46"/>
      <c r="CF1334" s="46"/>
      <c r="CG1334" s="46"/>
      <c r="CH1334" s="46"/>
      <c r="CI1334" s="46"/>
      <c r="CJ1334" s="46"/>
      <c r="CK1334" s="46"/>
      <c r="CL1334" s="46"/>
      <c r="CM1334" s="46"/>
      <c r="CN1334" s="46"/>
      <c r="CO1334" s="46"/>
      <c r="CP1334" s="46"/>
      <c r="CQ1334" s="46"/>
      <c r="CR1334" s="46"/>
      <c r="CS1334" s="46"/>
      <c r="CT1334" s="46"/>
      <c r="CU1334" s="46"/>
      <c r="CV1334" s="46"/>
      <c r="CW1334" s="46"/>
      <c r="CX1334" s="46"/>
      <c r="CY1334" s="46"/>
      <c r="CZ1334" s="46"/>
      <c r="DA1334" s="46"/>
      <c r="DB1334" s="46"/>
      <c r="DC1334" s="46"/>
      <c r="DD1334" s="46"/>
      <c r="DE1334" s="46"/>
      <c r="DF1334" s="46"/>
      <c r="DG1334" s="46"/>
      <c r="DH1334" s="46"/>
      <c r="DI1334" s="46"/>
      <c r="DJ1334" s="46"/>
      <c r="DK1334" s="46"/>
      <c r="DL1334" s="46"/>
      <c r="DM1334" s="46"/>
      <c r="DN1334" s="46"/>
      <c r="DO1334" s="46"/>
      <c r="DP1334" s="46"/>
      <c r="DQ1334" s="46"/>
      <c r="DR1334" s="46"/>
      <c r="DS1334" s="46"/>
      <c r="DT1334" s="46"/>
      <c r="DU1334" s="46"/>
      <c r="DV1334" s="46"/>
      <c r="DW1334" s="46"/>
      <c r="DX1334" s="46"/>
      <c r="DY1334" s="46"/>
      <c r="DZ1334" s="46"/>
      <c r="EA1334" s="46"/>
      <c r="EB1334" s="46"/>
      <c r="EC1334" s="46"/>
      <c r="ED1334" s="46"/>
      <c r="EE1334" s="46"/>
      <c r="EF1334" s="46"/>
      <c r="EG1334" s="46"/>
      <c r="EH1334" s="46"/>
      <c r="EI1334" s="46"/>
      <c r="EJ1334" s="46"/>
      <c r="EK1334" s="46"/>
      <c r="EL1334" s="46"/>
      <c r="EM1334" s="46"/>
      <c r="EN1334" s="46"/>
      <c r="EO1334" s="46"/>
      <c r="EP1334" s="46"/>
      <c r="EQ1334" s="46"/>
      <c r="ER1334" s="46"/>
      <c r="ES1334" s="46"/>
      <c r="ET1334" s="46"/>
      <c r="EU1334" s="46"/>
      <c r="EV1334" s="46"/>
      <c r="EW1334" s="46"/>
      <c r="EX1334" s="46"/>
      <c r="EY1334" s="46"/>
      <c r="EZ1334" s="46"/>
      <c r="FA1334" s="46"/>
      <c r="FB1334" s="46"/>
      <c r="FC1334" s="46"/>
      <c r="FD1334" s="46"/>
      <c r="FE1334" s="46"/>
      <c r="FF1334" s="46"/>
      <c r="FG1334" s="46"/>
      <c r="FH1334" s="46"/>
      <c r="FI1334" s="46"/>
      <c r="FJ1334" s="46"/>
      <c r="FK1334" s="46"/>
      <c r="FL1334" s="46"/>
      <c r="FM1334" s="46"/>
      <c r="FN1334" s="46"/>
      <c r="FO1334" s="46"/>
      <c r="FP1334" s="46"/>
      <c r="FQ1334" s="46"/>
      <c r="FR1334" s="46"/>
      <c r="FS1334" s="46"/>
      <c r="FT1334" s="46"/>
      <c r="FU1334" s="46"/>
      <c r="FV1334" s="46"/>
      <c r="FW1334" s="46"/>
      <c r="FX1334" s="46"/>
      <c r="FY1334" s="46"/>
      <c r="FZ1334" s="46"/>
      <c r="GA1334" s="46"/>
      <c r="GB1334" s="46"/>
      <c r="GC1334" s="46"/>
      <c r="GD1334" s="46"/>
      <c r="GE1334" s="46"/>
      <c r="GF1334" s="46"/>
      <c r="GG1334" s="46"/>
      <c r="GH1334" s="46"/>
      <c r="GI1334" s="46"/>
      <c r="GJ1334" s="46"/>
      <c r="GK1334" s="46"/>
      <c r="GL1334" s="46"/>
      <c r="GM1334" s="46"/>
      <c r="GN1334" s="46"/>
      <c r="GO1334" s="46"/>
      <c r="GP1334" s="46"/>
      <c r="GQ1334" s="46"/>
      <c r="GR1334" s="46"/>
      <c r="GS1334" s="46"/>
      <c r="GT1334" s="46"/>
      <c r="GU1334" s="46"/>
      <c r="GV1334" s="46"/>
      <c r="GW1334" s="46"/>
      <c r="GX1334" s="46"/>
      <c r="GY1334" s="46"/>
      <c r="GZ1334" s="46"/>
      <c r="HA1334" s="46"/>
      <c r="HB1334" s="46"/>
      <c r="HC1334" s="46"/>
      <c r="HD1334" s="46"/>
      <c r="HE1334" s="46"/>
      <c r="HF1334" s="46"/>
      <c r="HG1334" s="46"/>
      <c r="HH1334" s="46"/>
      <c r="HI1334" s="46"/>
      <c r="HJ1334" s="46"/>
      <c r="HK1334" s="46"/>
      <c r="HL1334" s="46"/>
      <c r="HM1334" s="46"/>
      <c r="HN1334" s="46"/>
      <c r="HO1334" s="46"/>
      <c r="HP1334" s="46"/>
      <c r="HQ1334" s="46"/>
      <c r="HR1334" s="46"/>
      <c r="HS1334" s="46"/>
      <c r="HT1334" s="46"/>
      <c r="HU1334" s="46"/>
      <c r="HV1334" s="46"/>
      <c r="HW1334" s="46"/>
      <c r="HX1334" s="46"/>
      <c r="HY1334" s="46"/>
      <c r="HZ1334" s="46"/>
      <c r="IA1334" s="46"/>
      <c r="IB1334" s="46"/>
      <c r="IC1334" s="46"/>
      <c r="ID1334" s="46"/>
      <c r="IE1334" s="46"/>
      <c r="IF1334" s="46"/>
      <c r="IG1334" s="46"/>
      <c r="IH1334" s="46"/>
      <c r="II1334" s="46"/>
      <c r="IJ1334" s="46"/>
      <c r="IK1334" s="46"/>
      <c r="IL1334" s="46"/>
      <c r="IM1334" s="46"/>
      <c r="IN1334" s="46"/>
      <c r="IO1334" s="46"/>
      <c r="IP1334" s="46"/>
      <c r="IQ1334" s="46"/>
      <c r="IR1334" s="46"/>
      <c r="IS1334" s="46"/>
      <c r="IT1334" s="46"/>
      <c r="IU1334" s="46"/>
      <c r="IV1334" s="46"/>
      <c r="IW1334" s="46"/>
      <c r="IX1334" s="46"/>
      <c r="IY1334" s="46"/>
      <c r="IZ1334" s="46"/>
      <c r="JA1334" s="46"/>
      <c r="JB1334" s="46"/>
      <c r="JC1334" s="46"/>
      <c r="JD1334" s="46"/>
      <c r="JE1334" s="46"/>
    </row>
    <row r="1335" spans="1:265" s="788" customFormat="1" ht="15" customHeight="1" thickBot="1" x14ac:dyDescent="0.25">
      <c r="A1335" s="161"/>
      <c r="B1335" s="66" t="s">
        <v>556</v>
      </c>
      <c r="C1335" s="118"/>
      <c r="D1335" s="910" t="s">
        <v>650</v>
      </c>
      <c r="E1335" s="879"/>
      <c r="F1335" s="461"/>
      <c r="G1335" s="462"/>
      <c r="H1335" s="792" t="s">
        <v>539</v>
      </c>
      <c r="I1335" s="792" t="s">
        <v>1019</v>
      </c>
      <c r="J1335" s="1757" t="s">
        <v>1424</v>
      </c>
      <c r="K1335" s="232" t="s">
        <v>1507</v>
      </c>
      <c r="L1335" s="547"/>
      <c r="M1335" s="732"/>
      <c r="N1335" s="732"/>
      <c r="O1335" s="547"/>
      <c r="P1335" s="2159">
        <f t="shared" si="113"/>
        <v>0</v>
      </c>
      <c r="Q1335" s="548"/>
      <c r="R1335" s="724"/>
      <c r="S1335" s="724"/>
      <c r="T1335" s="724"/>
      <c r="U1335" s="724"/>
      <c r="V1335" s="724"/>
      <c r="W1335" s="725">
        <v>1</v>
      </c>
      <c r="X1335" s="791"/>
      <c r="Y1335" s="791"/>
      <c r="Z1335" s="63"/>
      <c r="AA1335" s="789"/>
      <c r="AB1335" s="789"/>
      <c r="AC1335" s="789" t="str">
        <f t="shared" si="117"/>
        <v/>
      </c>
      <c r="AD1335" s="789"/>
      <c r="AE1335" s="789"/>
      <c r="AF1335" s="2111">
        <f t="shared" si="114"/>
        <v>0</v>
      </c>
      <c r="AG1335" s="2111">
        <f t="shared" si="115"/>
        <v>1</v>
      </c>
      <c r="AH1335" s="789"/>
      <c r="AI1335" s="789"/>
      <c r="AJ1335" s="789"/>
      <c r="AK1335" s="789"/>
      <c r="AL1335" s="789"/>
      <c r="AM1335" s="789"/>
      <c r="AN1335" s="789"/>
      <c r="AO1335" s="789"/>
      <c r="AP1335" s="789"/>
      <c r="AQ1335" s="789"/>
      <c r="AR1335" s="789"/>
      <c r="AS1335" s="789"/>
      <c r="AT1335" s="789"/>
      <c r="AU1335" s="789"/>
      <c r="AV1335" s="789"/>
      <c r="AW1335" s="789"/>
      <c r="AX1335" s="789"/>
      <c r="AY1335" s="789"/>
      <c r="AZ1335" s="789"/>
      <c r="BA1335" s="789"/>
      <c r="BB1335" s="789"/>
      <c r="BC1335" s="789"/>
      <c r="BD1335" s="789"/>
      <c r="BE1335" s="789"/>
      <c r="BF1335" s="789"/>
      <c r="BG1335" s="789"/>
      <c r="BH1335" s="789"/>
      <c r="BI1335" s="789"/>
      <c r="BJ1335" s="789"/>
      <c r="BK1335" s="789"/>
      <c r="BL1335" s="789"/>
      <c r="BM1335" s="789"/>
      <c r="BN1335" s="789"/>
      <c r="BO1335" s="789"/>
      <c r="BP1335" s="789"/>
      <c r="BQ1335" s="789"/>
      <c r="BR1335" s="789"/>
      <c r="BS1335" s="789"/>
      <c r="BT1335" s="789"/>
      <c r="BU1335" s="789"/>
      <c r="BV1335" s="789"/>
      <c r="BW1335" s="789"/>
      <c r="BX1335" s="789"/>
      <c r="BY1335" s="789"/>
      <c r="BZ1335" s="789"/>
      <c r="CA1335" s="789"/>
      <c r="CB1335" s="789"/>
      <c r="CC1335" s="789"/>
      <c r="CD1335" s="789"/>
      <c r="CE1335" s="789"/>
      <c r="CF1335" s="789"/>
      <c r="CG1335" s="789"/>
      <c r="CH1335" s="789"/>
      <c r="CI1335" s="789"/>
      <c r="CJ1335" s="789"/>
      <c r="CK1335" s="789"/>
      <c r="CL1335" s="789"/>
      <c r="CM1335" s="789"/>
      <c r="CN1335" s="789"/>
      <c r="CO1335" s="789"/>
      <c r="CP1335" s="789"/>
      <c r="CQ1335" s="789"/>
      <c r="CR1335" s="789"/>
      <c r="CS1335" s="789"/>
      <c r="CT1335" s="789"/>
      <c r="CU1335" s="789"/>
      <c r="CV1335" s="789"/>
      <c r="CW1335" s="789"/>
      <c r="CX1335" s="789"/>
      <c r="CY1335" s="789"/>
      <c r="CZ1335" s="789"/>
      <c r="DA1335" s="789"/>
      <c r="DB1335" s="789"/>
      <c r="DC1335" s="789"/>
      <c r="DD1335" s="789"/>
      <c r="DE1335" s="789"/>
      <c r="DF1335" s="789"/>
      <c r="DG1335" s="789"/>
      <c r="DH1335" s="789"/>
      <c r="DI1335" s="789"/>
      <c r="DJ1335" s="789"/>
      <c r="DK1335" s="789"/>
      <c r="DL1335" s="789"/>
      <c r="DM1335" s="789"/>
      <c r="DN1335" s="789"/>
      <c r="DO1335" s="789"/>
      <c r="DP1335" s="789"/>
      <c r="DQ1335" s="789"/>
      <c r="DR1335" s="789"/>
      <c r="DS1335" s="789"/>
      <c r="DT1335" s="789"/>
      <c r="DU1335" s="789"/>
      <c r="DV1335" s="789"/>
      <c r="DW1335" s="789"/>
      <c r="DX1335" s="789"/>
      <c r="DY1335" s="789"/>
      <c r="DZ1335" s="789"/>
      <c r="EA1335" s="789"/>
      <c r="EB1335" s="789"/>
      <c r="EC1335" s="789"/>
      <c r="ED1335" s="789"/>
      <c r="EE1335" s="789"/>
      <c r="EF1335" s="789"/>
      <c r="EG1335" s="789"/>
      <c r="EH1335" s="789"/>
      <c r="EI1335" s="789"/>
      <c r="EJ1335" s="789"/>
      <c r="EK1335" s="789"/>
      <c r="EL1335" s="789"/>
      <c r="EM1335" s="789"/>
      <c r="EN1335" s="789"/>
      <c r="EO1335" s="789"/>
      <c r="EP1335" s="789"/>
      <c r="EQ1335" s="789"/>
      <c r="ER1335" s="789"/>
      <c r="ES1335" s="789"/>
      <c r="ET1335" s="789"/>
      <c r="EU1335" s="789"/>
      <c r="EV1335" s="789"/>
      <c r="EW1335" s="789"/>
      <c r="EX1335" s="789"/>
      <c r="EY1335" s="789"/>
      <c r="EZ1335" s="789"/>
      <c r="FA1335" s="789"/>
      <c r="FB1335" s="789"/>
      <c r="FC1335" s="789"/>
      <c r="FD1335" s="789"/>
      <c r="FE1335" s="789"/>
      <c r="FF1335" s="789"/>
      <c r="FG1335" s="789"/>
      <c r="FH1335" s="789"/>
      <c r="FI1335" s="789"/>
      <c r="FJ1335" s="789"/>
      <c r="FK1335" s="789"/>
      <c r="FL1335" s="789"/>
      <c r="FM1335" s="789"/>
      <c r="FN1335" s="789"/>
      <c r="FO1335" s="789"/>
      <c r="FP1335" s="789"/>
      <c r="FQ1335" s="789"/>
      <c r="FR1335" s="789"/>
      <c r="FS1335" s="789"/>
      <c r="FT1335" s="789"/>
      <c r="FU1335" s="789"/>
      <c r="FV1335" s="789"/>
      <c r="FW1335" s="789"/>
      <c r="FX1335" s="789"/>
      <c r="FY1335" s="789"/>
      <c r="FZ1335" s="789"/>
      <c r="GA1335" s="789"/>
      <c r="GB1335" s="789"/>
      <c r="GC1335" s="789"/>
      <c r="GD1335" s="789"/>
      <c r="GE1335" s="789"/>
      <c r="GF1335" s="789"/>
      <c r="GG1335" s="789"/>
      <c r="GH1335" s="789"/>
      <c r="GI1335" s="789"/>
      <c r="GJ1335" s="789"/>
      <c r="GK1335" s="789"/>
      <c r="GL1335" s="789"/>
      <c r="GM1335" s="789"/>
      <c r="GN1335" s="789"/>
      <c r="GO1335" s="789"/>
      <c r="GP1335" s="789"/>
      <c r="GQ1335" s="789"/>
      <c r="GR1335" s="789"/>
      <c r="GS1335" s="789"/>
      <c r="GT1335" s="789"/>
      <c r="GU1335" s="789"/>
      <c r="GV1335" s="789"/>
      <c r="GW1335" s="789"/>
      <c r="GX1335" s="789"/>
      <c r="GY1335" s="789"/>
      <c r="GZ1335" s="789"/>
      <c r="HA1335" s="789"/>
      <c r="HB1335" s="789"/>
      <c r="HC1335" s="789"/>
      <c r="HD1335" s="789"/>
      <c r="HE1335" s="789"/>
      <c r="HF1335" s="789"/>
      <c r="HG1335" s="789"/>
      <c r="HH1335" s="789"/>
      <c r="HI1335" s="789"/>
      <c r="HJ1335" s="789"/>
      <c r="HK1335" s="789"/>
      <c r="HL1335" s="789"/>
      <c r="HM1335" s="789"/>
      <c r="HN1335" s="789"/>
      <c r="HO1335" s="789"/>
      <c r="HP1335" s="789"/>
      <c r="HQ1335" s="789"/>
      <c r="HR1335" s="789"/>
      <c r="HS1335" s="789"/>
      <c r="HT1335" s="789"/>
      <c r="HU1335" s="789"/>
      <c r="HV1335" s="789"/>
      <c r="HW1335" s="789"/>
      <c r="HX1335" s="789"/>
      <c r="HY1335" s="789"/>
      <c r="HZ1335" s="789"/>
      <c r="IA1335" s="789"/>
      <c r="IB1335" s="789"/>
      <c r="IC1335" s="789"/>
      <c r="ID1335" s="789"/>
      <c r="IE1335" s="789"/>
      <c r="IF1335" s="789"/>
      <c r="IG1335" s="789"/>
      <c r="IH1335" s="789"/>
      <c r="II1335" s="789"/>
      <c r="IJ1335" s="789"/>
      <c r="IK1335" s="789"/>
      <c r="IL1335" s="789"/>
      <c r="IM1335" s="789"/>
      <c r="IN1335" s="789"/>
      <c r="IO1335" s="789"/>
      <c r="IP1335" s="789"/>
      <c r="IQ1335" s="789"/>
      <c r="IR1335" s="789"/>
      <c r="IS1335" s="789"/>
      <c r="IT1335" s="789"/>
      <c r="IU1335" s="789"/>
      <c r="IV1335" s="789"/>
      <c r="IW1335" s="789"/>
      <c r="IX1335" s="789"/>
      <c r="IY1335" s="789"/>
      <c r="IZ1335" s="789"/>
      <c r="JA1335" s="789"/>
      <c r="JB1335" s="789"/>
      <c r="JC1335" s="789"/>
      <c r="JD1335" s="789"/>
      <c r="JE1335" s="789"/>
    </row>
    <row r="1336" spans="1:265" s="7" customFormat="1" ht="15" customHeight="1" thickBot="1" x14ac:dyDescent="0.25">
      <c r="A1336" s="161"/>
      <c r="B1336" s="66" t="s">
        <v>556</v>
      </c>
      <c r="C1336" s="118"/>
      <c r="D1336" s="910" t="s">
        <v>650</v>
      </c>
      <c r="E1336" s="879"/>
      <c r="F1336" s="461"/>
      <c r="G1336" s="462"/>
      <c r="H1336" s="792" t="s">
        <v>539</v>
      </c>
      <c r="I1336" s="792" t="s">
        <v>1019</v>
      </c>
      <c r="J1336" s="1756" t="s">
        <v>1424</v>
      </c>
      <c r="K1336" s="212" t="s">
        <v>1505</v>
      </c>
      <c r="L1336" s="547"/>
      <c r="M1336" s="732"/>
      <c r="N1336" s="732"/>
      <c r="O1336" s="547"/>
      <c r="P1336" s="2159">
        <f t="shared" si="113"/>
        <v>0</v>
      </c>
      <c r="Q1336" s="548"/>
      <c r="R1336" s="724"/>
      <c r="S1336" s="724">
        <v>2</v>
      </c>
      <c r="T1336" s="724"/>
      <c r="U1336" s="724"/>
      <c r="V1336" s="724"/>
      <c r="W1336" s="725"/>
      <c r="X1336" s="79"/>
      <c r="Y1336" s="79"/>
      <c r="Z1336" s="63"/>
      <c r="AA1336" s="46"/>
      <c r="AB1336" s="46"/>
      <c r="AC1336" s="46" t="str">
        <f t="shared" si="117"/>
        <v/>
      </c>
      <c r="AD1336" s="46"/>
      <c r="AE1336" s="46"/>
      <c r="AF1336" s="2111">
        <f t="shared" si="114"/>
        <v>0</v>
      </c>
      <c r="AG1336" s="2111">
        <f t="shared" si="115"/>
        <v>2</v>
      </c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  <c r="BP1336" s="46"/>
      <c r="BQ1336" s="46"/>
      <c r="BR1336" s="46"/>
      <c r="BS1336" s="46"/>
      <c r="BT1336" s="46"/>
      <c r="BU1336" s="46"/>
      <c r="BV1336" s="46"/>
      <c r="BW1336" s="46"/>
      <c r="BX1336" s="46"/>
      <c r="BY1336" s="46"/>
      <c r="BZ1336" s="46"/>
      <c r="CA1336" s="46"/>
      <c r="CB1336" s="46"/>
      <c r="CC1336" s="46"/>
      <c r="CD1336" s="46"/>
      <c r="CE1336" s="46"/>
      <c r="CF1336" s="46"/>
      <c r="CG1336" s="46"/>
      <c r="CH1336" s="46"/>
      <c r="CI1336" s="46"/>
      <c r="CJ1336" s="46"/>
      <c r="CK1336" s="46"/>
      <c r="CL1336" s="46"/>
      <c r="CM1336" s="46"/>
      <c r="CN1336" s="46"/>
      <c r="CO1336" s="46"/>
      <c r="CP1336" s="46"/>
      <c r="CQ1336" s="46"/>
      <c r="CR1336" s="46"/>
      <c r="CS1336" s="46"/>
      <c r="CT1336" s="46"/>
      <c r="CU1336" s="46"/>
      <c r="CV1336" s="46"/>
      <c r="CW1336" s="46"/>
      <c r="CX1336" s="46"/>
      <c r="CY1336" s="46"/>
      <c r="CZ1336" s="46"/>
      <c r="DA1336" s="46"/>
      <c r="DB1336" s="46"/>
      <c r="DC1336" s="46"/>
      <c r="DD1336" s="46"/>
      <c r="DE1336" s="46"/>
      <c r="DF1336" s="46"/>
      <c r="DG1336" s="46"/>
      <c r="DH1336" s="46"/>
      <c r="DI1336" s="46"/>
      <c r="DJ1336" s="46"/>
      <c r="DK1336" s="46"/>
      <c r="DL1336" s="46"/>
      <c r="DM1336" s="46"/>
      <c r="DN1336" s="46"/>
      <c r="DO1336" s="46"/>
      <c r="DP1336" s="46"/>
      <c r="DQ1336" s="46"/>
      <c r="DR1336" s="46"/>
      <c r="DS1336" s="46"/>
      <c r="DT1336" s="46"/>
      <c r="DU1336" s="46"/>
      <c r="DV1336" s="46"/>
      <c r="DW1336" s="46"/>
      <c r="DX1336" s="46"/>
      <c r="DY1336" s="46"/>
      <c r="DZ1336" s="46"/>
      <c r="EA1336" s="46"/>
      <c r="EB1336" s="46"/>
      <c r="EC1336" s="46"/>
      <c r="ED1336" s="46"/>
      <c r="EE1336" s="46"/>
      <c r="EF1336" s="46"/>
      <c r="EG1336" s="46"/>
      <c r="EH1336" s="46"/>
      <c r="EI1336" s="46"/>
      <c r="EJ1336" s="46"/>
      <c r="EK1336" s="46"/>
      <c r="EL1336" s="46"/>
      <c r="EM1336" s="46"/>
      <c r="EN1336" s="46"/>
      <c r="EO1336" s="46"/>
      <c r="EP1336" s="46"/>
      <c r="EQ1336" s="46"/>
      <c r="ER1336" s="46"/>
      <c r="ES1336" s="46"/>
      <c r="ET1336" s="46"/>
      <c r="EU1336" s="46"/>
      <c r="EV1336" s="46"/>
      <c r="EW1336" s="46"/>
      <c r="EX1336" s="46"/>
      <c r="EY1336" s="46"/>
      <c r="EZ1336" s="46"/>
      <c r="FA1336" s="46"/>
      <c r="FB1336" s="46"/>
      <c r="FC1336" s="46"/>
      <c r="FD1336" s="46"/>
      <c r="FE1336" s="46"/>
      <c r="FF1336" s="46"/>
      <c r="FG1336" s="46"/>
      <c r="FH1336" s="46"/>
      <c r="FI1336" s="46"/>
      <c r="FJ1336" s="46"/>
      <c r="FK1336" s="46"/>
      <c r="FL1336" s="46"/>
      <c r="FM1336" s="46"/>
      <c r="FN1336" s="46"/>
      <c r="FO1336" s="46"/>
      <c r="FP1336" s="46"/>
      <c r="FQ1336" s="46"/>
      <c r="FR1336" s="46"/>
      <c r="FS1336" s="46"/>
      <c r="FT1336" s="46"/>
      <c r="FU1336" s="46"/>
      <c r="FV1336" s="46"/>
      <c r="FW1336" s="46"/>
      <c r="FX1336" s="46"/>
      <c r="FY1336" s="46"/>
      <c r="FZ1336" s="46"/>
      <c r="GA1336" s="46"/>
      <c r="GB1336" s="46"/>
      <c r="GC1336" s="46"/>
      <c r="GD1336" s="46"/>
      <c r="GE1336" s="46"/>
      <c r="GF1336" s="46"/>
      <c r="GG1336" s="46"/>
      <c r="GH1336" s="46"/>
      <c r="GI1336" s="46"/>
      <c r="GJ1336" s="46"/>
      <c r="GK1336" s="46"/>
      <c r="GL1336" s="46"/>
      <c r="GM1336" s="46"/>
      <c r="GN1336" s="46"/>
      <c r="GO1336" s="46"/>
      <c r="GP1336" s="46"/>
      <c r="GQ1336" s="46"/>
      <c r="GR1336" s="46"/>
      <c r="GS1336" s="46"/>
      <c r="GT1336" s="46"/>
      <c r="GU1336" s="46"/>
      <c r="GV1336" s="46"/>
      <c r="GW1336" s="46"/>
      <c r="GX1336" s="46"/>
      <c r="GY1336" s="46"/>
      <c r="GZ1336" s="46"/>
      <c r="HA1336" s="46"/>
      <c r="HB1336" s="46"/>
      <c r="HC1336" s="46"/>
      <c r="HD1336" s="46"/>
      <c r="HE1336" s="46"/>
      <c r="HF1336" s="46"/>
      <c r="HG1336" s="46"/>
      <c r="HH1336" s="46"/>
      <c r="HI1336" s="46"/>
      <c r="HJ1336" s="46"/>
      <c r="HK1336" s="46"/>
      <c r="HL1336" s="46"/>
      <c r="HM1336" s="46"/>
      <c r="HN1336" s="46"/>
      <c r="HO1336" s="46"/>
      <c r="HP1336" s="46"/>
      <c r="HQ1336" s="46"/>
      <c r="HR1336" s="46"/>
      <c r="HS1336" s="46"/>
      <c r="HT1336" s="46"/>
      <c r="HU1336" s="46"/>
      <c r="HV1336" s="46"/>
      <c r="HW1336" s="46"/>
      <c r="HX1336" s="46"/>
      <c r="HY1336" s="46"/>
      <c r="HZ1336" s="46"/>
      <c r="IA1336" s="46"/>
      <c r="IB1336" s="46"/>
      <c r="IC1336" s="46"/>
      <c r="ID1336" s="46"/>
      <c r="IE1336" s="46"/>
      <c r="IF1336" s="46"/>
      <c r="IG1336" s="46"/>
      <c r="IH1336" s="46"/>
      <c r="II1336" s="46"/>
      <c r="IJ1336" s="46"/>
      <c r="IK1336" s="46"/>
      <c r="IL1336" s="46"/>
      <c r="IM1336" s="46"/>
      <c r="IN1336" s="46"/>
      <c r="IO1336" s="46"/>
      <c r="IP1336" s="46"/>
      <c r="IQ1336" s="46"/>
      <c r="IR1336" s="46"/>
      <c r="IS1336" s="46"/>
      <c r="IT1336" s="46"/>
      <c r="IU1336" s="46"/>
      <c r="IV1336" s="46"/>
      <c r="IW1336" s="46"/>
      <c r="IX1336" s="46"/>
      <c r="IY1336" s="46"/>
      <c r="IZ1336" s="46"/>
      <c r="JA1336" s="46"/>
      <c r="JB1336" s="46"/>
      <c r="JC1336" s="46"/>
      <c r="JD1336" s="46"/>
      <c r="JE1336" s="46"/>
    </row>
    <row r="1337" spans="1:265" s="7" customFormat="1" ht="15" customHeight="1" thickBot="1" x14ac:dyDescent="0.25">
      <c r="A1337" s="161"/>
      <c r="B1337" s="66" t="s">
        <v>556</v>
      </c>
      <c r="C1337" s="118"/>
      <c r="D1337" s="911" t="s">
        <v>650</v>
      </c>
      <c r="E1337" s="879"/>
      <c r="F1337" s="461"/>
      <c r="G1337" s="462"/>
      <c r="H1337" s="794" t="s">
        <v>539</v>
      </c>
      <c r="I1337" s="794" t="s">
        <v>1019</v>
      </c>
      <c r="J1337" s="1756" t="s">
        <v>1424</v>
      </c>
      <c r="K1337" s="212" t="s">
        <v>1506</v>
      </c>
      <c r="L1337" s="737"/>
      <c r="M1337" s="746"/>
      <c r="N1337" s="746"/>
      <c r="O1337" s="737"/>
      <c r="P1337" s="2159">
        <f t="shared" si="113"/>
        <v>0</v>
      </c>
      <c r="Q1337" s="747"/>
      <c r="R1337" s="735"/>
      <c r="S1337" s="735">
        <v>1</v>
      </c>
      <c r="T1337" s="735"/>
      <c r="U1337" s="735"/>
      <c r="V1337" s="735"/>
      <c r="W1337" s="748"/>
      <c r="X1337" s="337">
        <f>SUM(Q1329:W1337)</f>
        <v>20</v>
      </c>
      <c r="Y1337" s="79">
        <f>X1337</f>
        <v>20</v>
      </c>
      <c r="Z1337" s="63"/>
      <c r="AA1337" s="46"/>
      <c r="AB1337" s="46"/>
      <c r="AC1337" s="46" t="str">
        <f t="shared" si="117"/>
        <v/>
      </c>
      <c r="AD1337" s="46"/>
      <c r="AE1337" s="46"/>
      <c r="AF1337" s="2111">
        <f t="shared" si="114"/>
        <v>0</v>
      </c>
      <c r="AG1337" s="2111">
        <f t="shared" si="115"/>
        <v>1</v>
      </c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  <c r="BP1337" s="46"/>
      <c r="BQ1337" s="46"/>
      <c r="BR1337" s="46"/>
      <c r="BS1337" s="46"/>
      <c r="BT1337" s="46"/>
      <c r="BU1337" s="46"/>
      <c r="BV1337" s="46"/>
      <c r="BW1337" s="46"/>
      <c r="BX1337" s="46"/>
      <c r="BY1337" s="46"/>
      <c r="BZ1337" s="46"/>
      <c r="CA1337" s="46"/>
      <c r="CB1337" s="46"/>
      <c r="CC1337" s="46"/>
      <c r="CD1337" s="46"/>
      <c r="CE1337" s="46"/>
      <c r="CF1337" s="46"/>
      <c r="CG1337" s="46"/>
      <c r="CH1337" s="46"/>
      <c r="CI1337" s="46"/>
      <c r="CJ1337" s="46"/>
      <c r="CK1337" s="46"/>
      <c r="CL1337" s="46"/>
      <c r="CM1337" s="46"/>
      <c r="CN1337" s="46"/>
      <c r="CO1337" s="46"/>
      <c r="CP1337" s="46"/>
      <c r="CQ1337" s="46"/>
      <c r="CR1337" s="46"/>
      <c r="CS1337" s="46"/>
      <c r="CT1337" s="46"/>
      <c r="CU1337" s="46"/>
      <c r="CV1337" s="46"/>
      <c r="CW1337" s="46"/>
      <c r="CX1337" s="46"/>
      <c r="CY1337" s="46"/>
      <c r="CZ1337" s="46"/>
      <c r="DA1337" s="46"/>
      <c r="DB1337" s="46"/>
      <c r="DC1337" s="46"/>
      <c r="DD1337" s="46"/>
      <c r="DE1337" s="46"/>
      <c r="DF1337" s="46"/>
      <c r="DG1337" s="46"/>
      <c r="DH1337" s="46"/>
      <c r="DI1337" s="46"/>
      <c r="DJ1337" s="46"/>
      <c r="DK1337" s="46"/>
      <c r="DL1337" s="46"/>
      <c r="DM1337" s="46"/>
      <c r="DN1337" s="46"/>
      <c r="DO1337" s="46"/>
      <c r="DP1337" s="46"/>
      <c r="DQ1337" s="46"/>
      <c r="DR1337" s="46"/>
      <c r="DS1337" s="46"/>
      <c r="DT1337" s="46"/>
      <c r="DU1337" s="46"/>
      <c r="DV1337" s="46"/>
      <c r="DW1337" s="46"/>
      <c r="DX1337" s="46"/>
      <c r="DY1337" s="46"/>
      <c r="DZ1337" s="46"/>
      <c r="EA1337" s="46"/>
      <c r="EB1337" s="46"/>
      <c r="EC1337" s="46"/>
      <c r="ED1337" s="46"/>
      <c r="EE1337" s="46"/>
      <c r="EF1337" s="46"/>
      <c r="EG1337" s="46"/>
      <c r="EH1337" s="46"/>
      <c r="EI1337" s="46"/>
      <c r="EJ1337" s="46"/>
      <c r="EK1337" s="46"/>
      <c r="EL1337" s="46"/>
      <c r="EM1337" s="46"/>
      <c r="EN1337" s="46"/>
      <c r="EO1337" s="46"/>
      <c r="EP1337" s="46"/>
      <c r="EQ1337" s="46"/>
      <c r="ER1337" s="46"/>
      <c r="ES1337" s="46"/>
      <c r="ET1337" s="46"/>
      <c r="EU1337" s="46"/>
      <c r="EV1337" s="46"/>
      <c r="EW1337" s="46"/>
      <c r="EX1337" s="46"/>
      <c r="EY1337" s="46"/>
      <c r="EZ1337" s="46"/>
      <c r="FA1337" s="46"/>
      <c r="FB1337" s="46"/>
      <c r="FC1337" s="46"/>
      <c r="FD1337" s="46"/>
      <c r="FE1337" s="46"/>
      <c r="FF1337" s="46"/>
      <c r="FG1337" s="46"/>
      <c r="FH1337" s="46"/>
      <c r="FI1337" s="46"/>
      <c r="FJ1337" s="46"/>
      <c r="FK1337" s="46"/>
      <c r="FL1337" s="46"/>
      <c r="FM1337" s="46"/>
      <c r="FN1337" s="46"/>
      <c r="FO1337" s="46"/>
      <c r="FP1337" s="46"/>
      <c r="FQ1337" s="46"/>
      <c r="FR1337" s="46"/>
      <c r="FS1337" s="46"/>
      <c r="FT1337" s="46"/>
      <c r="FU1337" s="46"/>
      <c r="FV1337" s="46"/>
      <c r="FW1337" s="46"/>
      <c r="FX1337" s="46"/>
      <c r="FY1337" s="46"/>
      <c r="FZ1337" s="46"/>
      <c r="GA1337" s="46"/>
      <c r="GB1337" s="46"/>
      <c r="GC1337" s="46"/>
      <c r="GD1337" s="46"/>
      <c r="GE1337" s="46"/>
      <c r="GF1337" s="46"/>
      <c r="GG1337" s="46"/>
      <c r="GH1337" s="46"/>
      <c r="GI1337" s="46"/>
      <c r="GJ1337" s="46"/>
      <c r="GK1337" s="46"/>
      <c r="GL1337" s="46"/>
      <c r="GM1337" s="46"/>
      <c r="GN1337" s="46"/>
      <c r="GO1337" s="46"/>
      <c r="GP1337" s="46"/>
      <c r="GQ1337" s="46"/>
      <c r="GR1337" s="46"/>
      <c r="GS1337" s="46"/>
      <c r="GT1337" s="46"/>
      <c r="GU1337" s="46"/>
      <c r="GV1337" s="46"/>
      <c r="GW1337" s="46"/>
      <c r="GX1337" s="46"/>
      <c r="GY1337" s="46"/>
      <c r="GZ1337" s="46"/>
      <c r="HA1337" s="46"/>
      <c r="HB1337" s="46"/>
      <c r="HC1337" s="46"/>
      <c r="HD1337" s="46"/>
      <c r="HE1337" s="46"/>
      <c r="HF1337" s="46"/>
      <c r="HG1337" s="46"/>
      <c r="HH1337" s="46"/>
      <c r="HI1337" s="46"/>
      <c r="HJ1337" s="46"/>
      <c r="HK1337" s="46"/>
      <c r="HL1337" s="46"/>
      <c r="HM1337" s="46"/>
      <c r="HN1337" s="46"/>
      <c r="HO1337" s="46"/>
      <c r="HP1337" s="46"/>
      <c r="HQ1337" s="46"/>
      <c r="HR1337" s="46"/>
      <c r="HS1337" s="46"/>
      <c r="HT1337" s="46"/>
      <c r="HU1337" s="46"/>
      <c r="HV1337" s="46"/>
      <c r="HW1337" s="46"/>
      <c r="HX1337" s="46"/>
      <c r="HY1337" s="46"/>
      <c r="HZ1337" s="46"/>
      <c r="IA1337" s="46"/>
      <c r="IB1337" s="46"/>
      <c r="IC1337" s="46"/>
      <c r="ID1337" s="46"/>
      <c r="IE1337" s="46"/>
      <c r="IF1337" s="46"/>
      <c r="IG1337" s="46"/>
      <c r="IH1337" s="46"/>
      <c r="II1337" s="46"/>
      <c r="IJ1337" s="46"/>
      <c r="IK1337" s="46"/>
      <c r="IL1337" s="46"/>
      <c r="IM1337" s="46"/>
      <c r="IN1337" s="46"/>
      <c r="IO1337" s="46"/>
      <c r="IP1337" s="46"/>
      <c r="IQ1337" s="46"/>
      <c r="IR1337" s="46"/>
      <c r="IS1337" s="46"/>
      <c r="IT1337" s="46"/>
      <c r="IU1337" s="46"/>
      <c r="IV1337" s="46"/>
      <c r="IW1337" s="46"/>
      <c r="IX1337" s="46"/>
      <c r="IY1337" s="46"/>
      <c r="IZ1337" s="46"/>
      <c r="JA1337" s="46"/>
      <c r="JB1337" s="46"/>
      <c r="JC1337" s="46"/>
      <c r="JD1337" s="46"/>
      <c r="JE1337" s="46"/>
    </row>
    <row r="1338" spans="1:265" s="7" customFormat="1" ht="15" customHeight="1" thickBot="1" x14ac:dyDescent="0.25">
      <c r="A1338" s="273">
        <f>+A1329+1</f>
        <v>144</v>
      </c>
      <c r="B1338" s="2054" t="s">
        <v>827</v>
      </c>
      <c r="C1338" s="117" t="s">
        <v>35</v>
      </c>
      <c r="D1338" s="868" t="s">
        <v>828</v>
      </c>
      <c r="E1338" s="433" t="s">
        <v>91</v>
      </c>
      <c r="F1338" s="433" t="s">
        <v>34</v>
      </c>
      <c r="G1338" s="449" t="s">
        <v>222</v>
      </c>
      <c r="H1338" s="199" t="s">
        <v>1028</v>
      </c>
      <c r="I1338" s="199" t="s">
        <v>1028</v>
      </c>
      <c r="J1338" s="199"/>
      <c r="K1338" s="218" t="s">
        <v>1029</v>
      </c>
      <c r="L1338" s="218" t="s">
        <v>97</v>
      </c>
      <c r="M1338" s="510" t="s">
        <v>1369</v>
      </c>
      <c r="N1338" s="510" t="s">
        <v>24</v>
      </c>
      <c r="O1338" s="218"/>
      <c r="P1338" s="2159">
        <f t="shared" si="113"/>
        <v>4</v>
      </c>
      <c r="Q1338" s="322">
        <v>4</v>
      </c>
      <c r="R1338" s="323"/>
      <c r="S1338" s="323"/>
      <c r="T1338" s="323"/>
      <c r="U1338" s="323"/>
      <c r="V1338" s="323"/>
      <c r="W1338" s="324"/>
      <c r="X1338" s="117"/>
      <c r="Y1338" s="117"/>
      <c r="Z1338" s="63" t="str">
        <f>C1338</f>
        <v>TC</v>
      </c>
      <c r="AA1338" s="46" t="s">
        <v>878</v>
      </c>
      <c r="AB1338" s="46" t="s">
        <v>880</v>
      </c>
      <c r="AC1338" s="46">
        <f t="shared" si="117"/>
        <v>14</v>
      </c>
      <c r="AD1338" s="46"/>
      <c r="AE1338" s="46"/>
      <c r="AF1338" s="2111">
        <f t="shared" si="114"/>
        <v>4</v>
      </c>
      <c r="AG1338" s="2111">
        <f t="shared" si="115"/>
        <v>0</v>
      </c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  <c r="BP1338" s="46"/>
      <c r="BQ1338" s="46"/>
      <c r="BR1338" s="46"/>
      <c r="BS1338" s="46"/>
      <c r="BT1338" s="46"/>
      <c r="BU1338" s="46"/>
      <c r="BV1338" s="46"/>
      <c r="BW1338" s="46"/>
      <c r="BX1338" s="46"/>
      <c r="BY1338" s="46"/>
      <c r="BZ1338" s="46"/>
      <c r="CA1338" s="46"/>
      <c r="CB1338" s="46"/>
      <c r="CC1338" s="46"/>
      <c r="CD1338" s="46"/>
      <c r="CE1338" s="46"/>
      <c r="CF1338" s="46"/>
      <c r="CG1338" s="46"/>
      <c r="CH1338" s="46"/>
      <c r="CI1338" s="46"/>
      <c r="CJ1338" s="46"/>
      <c r="CK1338" s="46"/>
      <c r="CL1338" s="46"/>
      <c r="CM1338" s="46"/>
      <c r="CN1338" s="46"/>
      <c r="CO1338" s="46"/>
      <c r="CP1338" s="46"/>
      <c r="CQ1338" s="46"/>
      <c r="CR1338" s="46"/>
      <c r="CS1338" s="46"/>
      <c r="CT1338" s="46"/>
      <c r="CU1338" s="46"/>
      <c r="CV1338" s="46"/>
      <c r="CW1338" s="46"/>
      <c r="CX1338" s="46"/>
      <c r="CY1338" s="46"/>
      <c r="CZ1338" s="46"/>
      <c r="DA1338" s="46"/>
      <c r="DB1338" s="46"/>
      <c r="DC1338" s="46"/>
      <c r="DD1338" s="46"/>
      <c r="DE1338" s="46"/>
      <c r="DF1338" s="46"/>
      <c r="DG1338" s="46"/>
      <c r="DH1338" s="46"/>
      <c r="DI1338" s="46"/>
      <c r="DJ1338" s="46"/>
      <c r="DK1338" s="46"/>
      <c r="DL1338" s="46"/>
      <c r="DM1338" s="46"/>
      <c r="DN1338" s="46"/>
      <c r="DO1338" s="46"/>
      <c r="DP1338" s="46"/>
      <c r="DQ1338" s="46"/>
      <c r="DR1338" s="46"/>
      <c r="DS1338" s="46"/>
      <c r="DT1338" s="46"/>
      <c r="DU1338" s="46"/>
      <c r="DV1338" s="46"/>
      <c r="DW1338" s="46"/>
      <c r="DX1338" s="46"/>
      <c r="DY1338" s="46"/>
      <c r="DZ1338" s="46"/>
      <c r="EA1338" s="46"/>
      <c r="EB1338" s="46"/>
      <c r="EC1338" s="46"/>
      <c r="ED1338" s="46"/>
      <c r="EE1338" s="46"/>
      <c r="EF1338" s="46"/>
      <c r="EG1338" s="46"/>
      <c r="EH1338" s="46"/>
      <c r="EI1338" s="46"/>
      <c r="EJ1338" s="46"/>
      <c r="EK1338" s="46"/>
      <c r="EL1338" s="46"/>
      <c r="EM1338" s="46"/>
      <c r="EN1338" s="46"/>
      <c r="EO1338" s="46"/>
      <c r="EP1338" s="46"/>
      <c r="EQ1338" s="46"/>
      <c r="ER1338" s="46"/>
      <c r="ES1338" s="46"/>
      <c r="ET1338" s="46"/>
      <c r="EU1338" s="46"/>
      <c r="EV1338" s="46"/>
      <c r="EW1338" s="46"/>
      <c r="EX1338" s="46"/>
      <c r="EY1338" s="46"/>
      <c r="EZ1338" s="46"/>
      <c r="FA1338" s="46"/>
      <c r="FB1338" s="46"/>
      <c r="FC1338" s="46"/>
      <c r="FD1338" s="46"/>
      <c r="FE1338" s="46"/>
      <c r="FF1338" s="46"/>
      <c r="FG1338" s="46"/>
      <c r="FH1338" s="46"/>
      <c r="FI1338" s="46"/>
      <c r="FJ1338" s="46"/>
      <c r="FK1338" s="46"/>
      <c r="FL1338" s="46"/>
      <c r="FM1338" s="46"/>
      <c r="FN1338" s="46"/>
      <c r="FO1338" s="46"/>
      <c r="FP1338" s="46"/>
      <c r="FQ1338" s="46"/>
      <c r="FR1338" s="46"/>
      <c r="FS1338" s="46"/>
      <c r="FT1338" s="46"/>
      <c r="FU1338" s="46"/>
      <c r="FV1338" s="46"/>
      <c r="FW1338" s="46"/>
      <c r="FX1338" s="46"/>
      <c r="FY1338" s="46"/>
      <c r="FZ1338" s="46"/>
      <c r="GA1338" s="46"/>
      <c r="GB1338" s="46"/>
      <c r="GC1338" s="46"/>
      <c r="GD1338" s="46"/>
      <c r="GE1338" s="46"/>
      <c r="GF1338" s="46"/>
      <c r="GG1338" s="46"/>
      <c r="GH1338" s="46"/>
      <c r="GI1338" s="46"/>
      <c r="GJ1338" s="46"/>
      <c r="GK1338" s="46"/>
      <c r="GL1338" s="46"/>
      <c r="GM1338" s="46"/>
      <c r="GN1338" s="46"/>
      <c r="GO1338" s="46"/>
      <c r="GP1338" s="46"/>
      <c r="GQ1338" s="46"/>
      <c r="GR1338" s="46"/>
      <c r="GS1338" s="46"/>
      <c r="GT1338" s="46"/>
      <c r="GU1338" s="46"/>
      <c r="GV1338" s="46"/>
      <c r="GW1338" s="46"/>
      <c r="GX1338" s="46"/>
      <c r="GY1338" s="46"/>
      <c r="GZ1338" s="46"/>
      <c r="HA1338" s="46"/>
      <c r="HB1338" s="46"/>
      <c r="HC1338" s="46"/>
      <c r="HD1338" s="46"/>
      <c r="HE1338" s="46"/>
      <c r="HF1338" s="46"/>
      <c r="HG1338" s="46"/>
      <c r="HH1338" s="46"/>
      <c r="HI1338" s="46"/>
      <c r="HJ1338" s="46"/>
      <c r="HK1338" s="46"/>
      <c r="HL1338" s="46"/>
      <c r="HM1338" s="46"/>
      <c r="HN1338" s="46"/>
      <c r="HO1338" s="46"/>
      <c r="HP1338" s="46"/>
      <c r="HQ1338" s="46"/>
      <c r="HR1338" s="46"/>
      <c r="HS1338" s="46"/>
      <c r="HT1338" s="46"/>
      <c r="HU1338" s="46"/>
      <c r="HV1338" s="46"/>
      <c r="HW1338" s="46"/>
      <c r="HX1338" s="46"/>
      <c r="HY1338" s="46"/>
      <c r="HZ1338" s="46"/>
      <c r="IA1338" s="46"/>
      <c r="IB1338" s="46"/>
      <c r="IC1338" s="46"/>
      <c r="ID1338" s="46"/>
      <c r="IE1338" s="46"/>
      <c r="IF1338" s="46"/>
      <c r="IG1338" s="46"/>
      <c r="IH1338" s="46"/>
      <c r="II1338" s="46"/>
      <c r="IJ1338" s="46"/>
      <c r="IK1338" s="46"/>
      <c r="IL1338" s="46"/>
      <c r="IM1338" s="46"/>
      <c r="IN1338" s="46"/>
      <c r="IO1338" s="46"/>
      <c r="IP1338" s="46"/>
      <c r="IQ1338" s="46"/>
      <c r="IR1338" s="46"/>
      <c r="IS1338" s="46"/>
      <c r="IT1338" s="46"/>
      <c r="IU1338" s="46"/>
      <c r="IV1338" s="46"/>
      <c r="IW1338" s="46"/>
      <c r="IX1338" s="46"/>
      <c r="IY1338" s="46"/>
      <c r="IZ1338" s="46"/>
      <c r="JA1338" s="46"/>
      <c r="JB1338" s="46"/>
      <c r="JC1338" s="46"/>
      <c r="JD1338" s="46"/>
      <c r="JE1338" s="46"/>
    </row>
    <row r="1339" spans="1:265" s="7" customFormat="1" ht="15" customHeight="1" thickBot="1" x14ac:dyDescent="0.25">
      <c r="A1339" s="790"/>
      <c r="B1339" s="84" t="s">
        <v>827</v>
      </c>
      <c r="C1339" s="175"/>
      <c r="D1339" s="890" t="s">
        <v>828</v>
      </c>
      <c r="E1339" s="431"/>
      <c r="F1339" s="431"/>
      <c r="G1339" s="450"/>
      <c r="H1339" s="181" t="s">
        <v>1028</v>
      </c>
      <c r="I1339" s="181" t="s">
        <v>1028</v>
      </c>
      <c r="J1339" s="768"/>
      <c r="K1339" s="795" t="s">
        <v>1029</v>
      </c>
      <c r="L1339" s="795" t="s">
        <v>97</v>
      </c>
      <c r="M1339" s="811" t="s">
        <v>1369</v>
      </c>
      <c r="N1339" s="811" t="s">
        <v>98</v>
      </c>
      <c r="O1339" s="795"/>
      <c r="P1339" s="2159">
        <f t="shared" si="113"/>
        <v>4</v>
      </c>
      <c r="Q1339" s="801">
        <v>4</v>
      </c>
      <c r="R1339" s="802"/>
      <c r="S1339" s="802"/>
      <c r="T1339" s="802"/>
      <c r="U1339" s="802"/>
      <c r="V1339" s="802"/>
      <c r="W1339" s="803"/>
      <c r="X1339" s="119"/>
      <c r="Y1339" s="119"/>
      <c r="Z1339" s="63"/>
      <c r="AA1339" s="46"/>
      <c r="AB1339" s="46"/>
      <c r="AC1339" s="46" t="str">
        <f t="shared" si="117"/>
        <v/>
      </c>
      <c r="AD1339" s="46"/>
      <c r="AE1339" s="46"/>
      <c r="AF1339" s="2111">
        <f t="shared" si="114"/>
        <v>4</v>
      </c>
      <c r="AG1339" s="2111">
        <f t="shared" si="115"/>
        <v>0</v>
      </c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  <c r="BP1339" s="46"/>
      <c r="BQ1339" s="46"/>
      <c r="BR1339" s="46"/>
      <c r="BS1339" s="46"/>
      <c r="BT1339" s="46"/>
      <c r="BU1339" s="46"/>
      <c r="BV1339" s="46"/>
      <c r="BW1339" s="46"/>
      <c r="BX1339" s="46"/>
      <c r="BY1339" s="46"/>
      <c r="BZ1339" s="46"/>
      <c r="CA1339" s="46"/>
      <c r="CB1339" s="46"/>
      <c r="CC1339" s="46"/>
      <c r="CD1339" s="46"/>
      <c r="CE1339" s="46"/>
      <c r="CF1339" s="46"/>
      <c r="CG1339" s="46"/>
      <c r="CH1339" s="46"/>
      <c r="CI1339" s="46"/>
      <c r="CJ1339" s="46"/>
      <c r="CK1339" s="46"/>
      <c r="CL1339" s="46"/>
      <c r="CM1339" s="46"/>
      <c r="CN1339" s="46"/>
      <c r="CO1339" s="46"/>
      <c r="CP1339" s="46"/>
      <c r="CQ1339" s="46"/>
      <c r="CR1339" s="46"/>
      <c r="CS1339" s="46"/>
      <c r="CT1339" s="46"/>
      <c r="CU1339" s="46"/>
      <c r="CV1339" s="46"/>
      <c r="CW1339" s="46"/>
      <c r="CX1339" s="46"/>
      <c r="CY1339" s="46"/>
      <c r="CZ1339" s="46"/>
      <c r="DA1339" s="46"/>
      <c r="DB1339" s="46"/>
      <c r="DC1339" s="46"/>
      <c r="DD1339" s="46"/>
      <c r="DE1339" s="46"/>
      <c r="DF1339" s="46"/>
      <c r="DG1339" s="46"/>
      <c r="DH1339" s="46"/>
      <c r="DI1339" s="46"/>
      <c r="DJ1339" s="46"/>
      <c r="DK1339" s="46"/>
      <c r="DL1339" s="46"/>
      <c r="DM1339" s="46"/>
      <c r="DN1339" s="46"/>
      <c r="DO1339" s="46"/>
      <c r="DP1339" s="46"/>
      <c r="DQ1339" s="46"/>
      <c r="DR1339" s="46"/>
      <c r="DS1339" s="46"/>
      <c r="DT1339" s="46"/>
      <c r="DU1339" s="46"/>
      <c r="DV1339" s="46"/>
      <c r="DW1339" s="46"/>
      <c r="DX1339" s="46"/>
      <c r="DY1339" s="46"/>
      <c r="DZ1339" s="46"/>
      <c r="EA1339" s="46"/>
      <c r="EB1339" s="46"/>
      <c r="EC1339" s="46"/>
      <c r="ED1339" s="46"/>
      <c r="EE1339" s="46"/>
      <c r="EF1339" s="46"/>
      <c r="EG1339" s="46"/>
      <c r="EH1339" s="46"/>
      <c r="EI1339" s="46"/>
      <c r="EJ1339" s="46"/>
      <c r="EK1339" s="46"/>
      <c r="EL1339" s="46"/>
      <c r="EM1339" s="46"/>
      <c r="EN1339" s="46"/>
      <c r="EO1339" s="46"/>
      <c r="EP1339" s="46"/>
      <c r="EQ1339" s="46"/>
      <c r="ER1339" s="46"/>
      <c r="ES1339" s="46"/>
      <c r="ET1339" s="46"/>
      <c r="EU1339" s="46"/>
      <c r="EV1339" s="46"/>
      <c r="EW1339" s="46"/>
      <c r="EX1339" s="46"/>
      <c r="EY1339" s="46"/>
      <c r="EZ1339" s="46"/>
      <c r="FA1339" s="46"/>
      <c r="FB1339" s="46"/>
      <c r="FC1339" s="46"/>
      <c r="FD1339" s="46"/>
      <c r="FE1339" s="46"/>
      <c r="FF1339" s="46"/>
      <c r="FG1339" s="46"/>
      <c r="FH1339" s="46"/>
      <c r="FI1339" s="46"/>
      <c r="FJ1339" s="46"/>
      <c r="FK1339" s="46"/>
      <c r="FL1339" s="46"/>
      <c r="FM1339" s="46"/>
      <c r="FN1339" s="46"/>
      <c r="FO1339" s="46"/>
      <c r="FP1339" s="46"/>
      <c r="FQ1339" s="46"/>
      <c r="FR1339" s="46"/>
      <c r="FS1339" s="46"/>
      <c r="FT1339" s="46"/>
      <c r="FU1339" s="46"/>
      <c r="FV1339" s="46"/>
      <c r="FW1339" s="46"/>
      <c r="FX1339" s="46"/>
      <c r="FY1339" s="46"/>
      <c r="FZ1339" s="46"/>
      <c r="GA1339" s="46"/>
      <c r="GB1339" s="46"/>
      <c r="GC1339" s="46"/>
      <c r="GD1339" s="46"/>
      <c r="GE1339" s="46"/>
      <c r="GF1339" s="46"/>
      <c r="GG1339" s="46"/>
      <c r="GH1339" s="46"/>
      <c r="GI1339" s="46"/>
      <c r="GJ1339" s="46"/>
      <c r="GK1339" s="46"/>
      <c r="GL1339" s="46"/>
      <c r="GM1339" s="46"/>
      <c r="GN1339" s="46"/>
      <c r="GO1339" s="46"/>
      <c r="GP1339" s="46"/>
      <c r="GQ1339" s="46"/>
      <c r="GR1339" s="46"/>
      <c r="GS1339" s="46"/>
      <c r="GT1339" s="46"/>
      <c r="GU1339" s="46"/>
      <c r="GV1339" s="46"/>
      <c r="GW1339" s="46"/>
      <c r="GX1339" s="46"/>
      <c r="GY1339" s="46"/>
      <c r="GZ1339" s="46"/>
      <c r="HA1339" s="46"/>
      <c r="HB1339" s="46"/>
      <c r="HC1339" s="46"/>
      <c r="HD1339" s="46"/>
      <c r="HE1339" s="46"/>
      <c r="HF1339" s="46"/>
      <c r="HG1339" s="46"/>
      <c r="HH1339" s="46"/>
      <c r="HI1339" s="46"/>
      <c r="HJ1339" s="46"/>
      <c r="HK1339" s="46"/>
      <c r="HL1339" s="46"/>
      <c r="HM1339" s="46"/>
      <c r="HN1339" s="46"/>
      <c r="HO1339" s="46"/>
      <c r="HP1339" s="46"/>
      <c r="HQ1339" s="46"/>
      <c r="HR1339" s="46"/>
      <c r="HS1339" s="46"/>
      <c r="HT1339" s="46"/>
      <c r="HU1339" s="46"/>
      <c r="HV1339" s="46"/>
      <c r="HW1339" s="46"/>
      <c r="HX1339" s="46"/>
      <c r="HY1339" s="46"/>
      <c r="HZ1339" s="46"/>
      <c r="IA1339" s="46"/>
      <c r="IB1339" s="46"/>
      <c r="IC1339" s="46"/>
      <c r="ID1339" s="46"/>
      <c r="IE1339" s="46"/>
      <c r="IF1339" s="46"/>
      <c r="IG1339" s="46"/>
      <c r="IH1339" s="46"/>
      <c r="II1339" s="46"/>
      <c r="IJ1339" s="46"/>
      <c r="IK1339" s="46"/>
      <c r="IL1339" s="46"/>
      <c r="IM1339" s="46"/>
      <c r="IN1339" s="46"/>
      <c r="IO1339" s="46"/>
      <c r="IP1339" s="46"/>
      <c r="IQ1339" s="46"/>
      <c r="IR1339" s="46"/>
      <c r="IS1339" s="46"/>
      <c r="IT1339" s="46"/>
      <c r="IU1339" s="46"/>
      <c r="IV1339" s="46"/>
      <c r="IW1339" s="46"/>
      <c r="IX1339" s="46"/>
      <c r="IY1339" s="46"/>
      <c r="IZ1339" s="46"/>
      <c r="JA1339" s="46"/>
      <c r="JB1339" s="46"/>
      <c r="JC1339" s="46"/>
      <c r="JD1339" s="46"/>
      <c r="JE1339" s="46"/>
    </row>
    <row r="1340" spans="1:265" s="7" customFormat="1" ht="15" customHeight="1" thickBot="1" x14ac:dyDescent="0.25">
      <c r="A1340" s="790"/>
      <c r="B1340" s="84" t="s">
        <v>827</v>
      </c>
      <c r="C1340" s="175"/>
      <c r="D1340" s="890" t="s">
        <v>828</v>
      </c>
      <c r="E1340" s="431"/>
      <c r="F1340" s="431"/>
      <c r="G1340" s="450"/>
      <c r="H1340" s="181" t="s">
        <v>421</v>
      </c>
      <c r="I1340" s="181" t="s">
        <v>1847</v>
      </c>
      <c r="J1340" s="768"/>
      <c r="K1340" s="795" t="s">
        <v>1928</v>
      </c>
      <c r="L1340" s="795" t="s">
        <v>97</v>
      </c>
      <c r="M1340" s="811" t="s">
        <v>392</v>
      </c>
      <c r="N1340" s="811" t="s">
        <v>1730</v>
      </c>
      <c r="O1340" s="795"/>
      <c r="P1340" s="2159">
        <f t="shared" si="113"/>
        <v>5</v>
      </c>
      <c r="Q1340" s="801">
        <v>3</v>
      </c>
      <c r="R1340" s="802">
        <v>2</v>
      </c>
      <c r="S1340" s="802"/>
      <c r="T1340" s="802"/>
      <c r="U1340" s="802"/>
      <c r="V1340" s="802"/>
      <c r="W1340" s="803"/>
      <c r="X1340" s="119"/>
      <c r="Y1340" s="119"/>
      <c r="Z1340" s="63"/>
      <c r="AA1340" s="46"/>
      <c r="AB1340" s="46"/>
      <c r="AC1340" s="46" t="str">
        <f t="shared" si="117"/>
        <v/>
      </c>
      <c r="AD1340" s="46"/>
      <c r="AE1340" s="46"/>
      <c r="AF1340" s="2111">
        <f t="shared" si="114"/>
        <v>5</v>
      </c>
      <c r="AG1340" s="2111">
        <f t="shared" si="115"/>
        <v>0</v>
      </c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  <c r="BP1340" s="46"/>
      <c r="BQ1340" s="46"/>
      <c r="BR1340" s="46"/>
      <c r="BS1340" s="46"/>
      <c r="BT1340" s="46"/>
      <c r="BU1340" s="46"/>
      <c r="BV1340" s="46"/>
      <c r="BW1340" s="46"/>
      <c r="BX1340" s="46"/>
      <c r="BY1340" s="46"/>
      <c r="BZ1340" s="46"/>
      <c r="CA1340" s="46"/>
      <c r="CB1340" s="46"/>
      <c r="CC1340" s="46"/>
      <c r="CD1340" s="46"/>
      <c r="CE1340" s="46"/>
      <c r="CF1340" s="46"/>
      <c r="CG1340" s="46"/>
      <c r="CH1340" s="46"/>
      <c r="CI1340" s="46"/>
      <c r="CJ1340" s="46"/>
      <c r="CK1340" s="46"/>
      <c r="CL1340" s="46"/>
      <c r="CM1340" s="46"/>
      <c r="CN1340" s="46"/>
      <c r="CO1340" s="46"/>
      <c r="CP1340" s="46"/>
      <c r="CQ1340" s="46"/>
      <c r="CR1340" s="46"/>
      <c r="CS1340" s="46"/>
      <c r="CT1340" s="46"/>
      <c r="CU1340" s="46"/>
      <c r="CV1340" s="46"/>
      <c r="CW1340" s="46"/>
      <c r="CX1340" s="46"/>
      <c r="CY1340" s="46"/>
      <c r="CZ1340" s="46"/>
      <c r="DA1340" s="46"/>
      <c r="DB1340" s="46"/>
      <c r="DC1340" s="46"/>
      <c r="DD1340" s="46"/>
      <c r="DE1340" s="46"/>
      <c r="DF1340" s="46"/>
      <c r="DG1340" s="46"/>
      <c r="DH1340" s="46"/>
      <c r="DI1340" s="46"/>
      <c r="DJ1340" s="46"/>
      <c r="DK1340" s="46"/>
      <c r="DL1340" s="46"/>
      <c r="DM1340" s="46"/>
      <c r="DN1340" s="46"/>
      <c r="DO1340" s="46"/>
      <c r="DP1340" s="46"/>
      <c r="DQ1340" s="46"/>
      <c r="DR1340" s="46"/>
      <c r="DS1340" s="46"/>
      <c r="DT1340" s="46"/>
      <c r="DU1340" s="46"/>
      <c r="DV1340" s="46"/>
      <c r="DW1340" s="46"/>
      <c r="DX1340" s="46"/>
      <c r="DY1340" s="46"/>
      <c r="DZ1340" s="46"/>
      <c r="EA1340" s="46"/>
      <c r="EB1340" s="46"/>
      <c r="EC1340" s="46"/>
      <c r="ED1340" s="46"/>
      <c r="EE1340" s="46"/>
      <c r="EF1340" s="46"/>
      <c r="EG1340" s="46"/>
      <c r="EH1340" s="46"/>
      <c r="EI1340" s="46"/>
      <c r="EJ1340" s="46"/>
      <c r="EK1340" s="46"/>
      <c r="EL1340" s="46"/>
      <c r="EM1340" s="46"/>
      <c r="EN1340" s="46"/>
      <c r="EO1340" s="46"/>
      <c r="EP1340" s="46"/>
      <c r="EQ1340" s="46"/>
      <c r="ER1340" s="46"/>
      <c r="ES1340" s="46"/>
      <c r="ET1340" s="46"/>
      <c r="EU1340" s="46"/>
      <c r="EV1340" s="46"/>
      <c r="EW1340" s="46"/>
      <c r="EX1340" s="46"/>
      <c r="EY1340" s="46"/>
      <c r="EZ1340" s="46"/>
      <c r="FA1340" s="46"/>
      <c r="FB1340" s="46"/>
      <c r="FC1340" s="46"/>
      <c r="FD1340" s="46"/>
      <c r="FE1340" s="46"/>
      <c r="FF1340" s="46"/>
      <c r="FG1340" s="46"/>
      <c r="FH1340" s="46"/>
      <c r="FI1340" s="46"/>
      <c r="FJ1340" s="46"/>
      <c r="FK1340" s="46"/>
      <c r="FL1340" s="46"/>
      <c r="FM1340" s="46"/>
      <c r="FN1340" s="46"/>
      <c r="FO1340" s="46"/>
      <c r="FP1340" s="46"/>
      <c r="FQ1340" s="46"/>
      <c r="FR1340" s="46"/>
      <c r="FS1340" s="46"/>
      <c r="FT1340" s="46"/>
      <c r="FU1340" s="46"/>
      <c r="FV1340" s="46"/>
      <c r="FW1340" s="46"/>
      <c r="FX1340" s="46"/>
      <c r="FY1340" s="46"/>
      <c r="FZ1340" s="46"/>
      <c r="GA1340" s="46"/>
      <c r="GB1340" s="46"/>
      <c r="GC1340" s="46"/>
      <c r="GD1340" s="46"/>
      <c r="GE1340" s="46"/>
      <c r="GF1340" s="46"/>
      <c r="GG1340" s="46"/>
      <c r="GH1340" s="46"/>
      <c r="GI1340" s="46"/>
      <c r="GJ1340" s="46"/>
      <c r="GK1340" s="46"/>
      <c r="GL1340" s="46"/>
      <c r="GM1340" s="46"/>
      <c r="GN1340" s="46"/>
      <c r="GO1340" s="46"/>
      <c r="GP1340" s="46"/>
      <c r="GQ1340" s="46"/>
      <c r="GR1340" s="46"/>
      <c r="GS1340" s="46"/>
      <c r="GT1340" s="46"/>
      <c r="GU1340" s="46"/>
      <c r="GV1340" s="46"/>
      <c r="GW1340" s="46"/>
      <c r="GX1340" s="46"/>
      <c r="GY1340" s="46"/>
      <c r="GZ1340" s="46"/>
      <c r="HA1340" s="46"/>
      <c r="HB1340" s="46"/>
      <c r="HC1340" s="46"/>
      <c r="HD1340" s="46"/>
      <c r="HE1340" s="46"/>
      <c r="HF1340" s="46"/>
      <c r="HG1340" s="46"/>
      <c r="HH1340" s="46"/>
      <c r="HI1340" s="46"/>
      <c r="HJ1340" s="46"/>
      <c r="HK1340" s="46"/>
      <c r="HL1340" s="46"/>
      <c r="HM1340" s="46"/>
      <c r="HN1340" s="46"/>
      <c r="HO1340" s="46"/>
      <c r="HP1340" s="46"/>
      <c r="HQ1340" s="46"/>
      <c r="HR1340" s="46"/>
      <c r="HS1340" s="46"/>
      <c r="HT1340" s="46"/>
      <c r="HU1340" s="46"/>
      <c r="HV1340" s="46"/>
      <c r="HW1340" s="46"/>
      <c r="HX1340" s="46"/>
      <c r="HY1340" s="46"/>
      <c r="HZ1340" s="46"/>
      <c r="IA1340" s="46"/>
      <c r="IB1340" s="46"/>
      <c r="IC1340" s="46"/>
      <c r="ID1340" s="46"/>
      <c r="IE1340" s="46"/>
      <c r="IF1340" s="46"/>
      <c r="IG1340" s="46"/>
      <c r="IH1340" s="46"/>
      <c r="II1340" s="46"/>
      <c r="IJ1340" s="46"/>
      <c r="IK1340" s="46"/>
      <c r="IL1340" s="46"/>
      <c r="IM1340" s="46"/>
      <c r="IN1340" s="46"/>
      <c r="IO1340" s="46"/>
      <c r="IP1340" s="46"/>
      <c r="IQ1340" s="46"/>
      <c r="IR1340" s="46"/>
      <c r="IS1340" s="46"/>
      <c r="IT1340" s="46"/>
      <c r="IU1340" s="46"/>
      <c r="IV1340" s="46"/>
      <c r="IW1340" s="46"/>
      <c r="IX1340" s="46"/>
      <c r="IY1340" s="46"/>
      <c r="IZ1340" s="46"/>
      <c r="JA1340" s="46"/>
      <c r="JB1340" s="46"/>
      <c r="JC1340" s="46"/>
      <c r="JD1340" s="46"/>
      <c r="JE1340" s="46"/>
    </row>
    <row r="1341" spans="1:265" s="7" customFormat="1" ht="15" customHeight="1" thickBot="1" x14ac:dyDescent="0.25">
      <c r="A1341" s="790"/>
      <c r="B1341" s="84" t="s">
        <v>827</v>
      </c>
      <c r="C1341" s="175"/>
      <c r="D1341" s="890" t="s">
        <v>828</v>
      </c>
      <c r="E1341" s="431"/>
      <c r="F1341" s="431"/>
      <c r="G1341" s="450"/>
      <c r="H1341" s="181" t="s">
        <v>421</v>
      </c>
      <c r="I1341" s="181" t="s">
        <v>1847</v>
      </c>
      <c r="J1341" s="768"/>
      <c r="K1341" s="795" t="s">
        <v>1928</v>
      </c>
      <c r="L1341" s="795" t="s">
        <v>97</v>
      </c>
      <c r="M1341" s="811" t="s">
        <v>392</v>
      </c>
      <c r="N1341" s="811" t="s">
        <v>933</v>
      </c>
      <c r="O1341" s="795"/>
      <c r="P1341" s="2159">
        <f t="shared" si="113"/>
        <v>5</v>
      </c>
      <c r="Q1341" s="801">
        <v>3</v>
      </c>
      <c r="R1341" s="802">
        <v>2</v>
      </c>
      <c r="S1341" s="802"/>
      <c r="T1341" s="802"/>
      <c r="U1341" s="802"/>
      <c r="V1341" s="802"/>
      <c r="W1341" s="803"/>
      <c r="X1341" s="119"/>
      <c r="Y1341" s="119"/>
      <c r="Z1341" s="63"/>
      <c r="AA1341" s="46"/>
      <c r="AB1341" s="46"/>
      <c r="AC1341" s="46" t="str">
        <f t="shared" si="117"/>
        <v/>
      </c>
      <c r="AD1341" s="46"/>
      <c r="AE1341" s="46"/>
      <c r="AF1341" s="2111">
        <f t="shared" si="114"/>
        <v>5</v>
      </c>
      <c r="AG1341" s="2111">
        <f t="shared" si="115"/>
        <v>0</v>
      </c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  <c r="BP1341" s="46"/>
      <c r="BQ1341" s="46"/>
      <c r="BR1341" s="46"/>
      <c r="BS1341" s="46"/>
      <c r="BT1341" s="46"/>
      <c r="BU1341" s="46"/>
      <c r="BV1341" s="46"/>
      <c r="BW1341" s="46"/>
      <c r="BX1341" s="46"/>
      <c r="BY1341" s="46"/>
      <c r="BZ1341" s="46"/>
      <c r="CA1341" s="46"/>
      <c r="CB1341" s="46"/>
      <c r="CC1341" s="46"/>
      <c r="CD1341" s="46"/>
      <c r="CE1341" s="46"/>
      <c r="CF1341" s="46"/>
      <c r="CG1341" s="46"/>
      <c r="CH1341" s="46"/>
      <c r="CI1341" s="46"/>
      <c r="CJ1341" s="46"/>
      <c r="CK1341" s="46"/>
      <c r="CL1341" s="46"/>
      <c r="CM1341" s="46"/>
      <c r="CN1341" s="46"/>
      <c r="CO1341" s="46"/>
      <c r="CP1341" s="46"/>
      <c r="CQ1341" s="46"/>
      <c r="CR1341" s="46"/>
      <c r="CS1341" s="46"/>
      <c r="CT1341" s="46"/>
      <c r="CU1341" s="46"/>
      <c r="CV1341" s="46"/>
      <c r="CW1341" s="46"/>
      <c r="CX1341" s="46"/>
      <c r="CY1341" s="46"/>
      <c r="CZ1341" s="46"/>
      <c r="DA1341" s="46"/>
      <c r="DB1341" s="46"/>
      <c r="DC1341" s="46"/>
      <c r="DD1341" s="46"/>
      <c r="DE1341" s="46"/>
      <c r="DF1341" s="46"/>
      <c r="DG1341" s="46"/>
      <c r="DH1341" s="46"/>
      <c r="DI1341" s="46"/>
      <c r="DJ1341" s="46"/>
      <c r="DK1341" s="46"/>
      <c r="DL1341" s="46"/>
      <c r="DM1341" s="46"/>
      <c r="DN1341" s="46"/>
      <c r="DO1341" s="46"/>
      <c r="DP1341" s="46"/>
      <c r="DQ1341" s="46"/>
      <c r="DR1341" s="46"/>
      <c r="DS1341" s="46"/>
      <c r="DT1341" s="46"/>
      <c r="DU1341" s="46"/>
      <c r="DV1341" s="46"/>
      <c r="DW1341" s="46"/>
      <c r="DX1341" s="46"/>
      <c r="DY1341" s="46"/>
      <c r="DZ1341" s="46"/>
      <c r="EA1341" s="46"/>
      <c r="EB1341" s="46"/>
      <c r="EC1341" s="46"/>
      <c r="ED1341" s="46"/>
      <c r="EE1341" s="46"/>
      <c r="EF1341" s="46"/>
      <c r="EG1341" s="46"/>
      <c r="EH1341" s="46"/>
      <c r="EI1341" s="46"/>
      <c r="EJ1341" s="46"/>
      <c r="EK1341" s="46"/>
      <c r="EL1341" s="46"/>
      <c r="EM1341" s="46"/>
      <c r="EN1341" s="46"/>
      <c r="EO1341" s="46"/>
      <c r="EP1341" s="46"/>
      <c r="EQ1341" s="46"/>
      <c r="ER1341" s="46"/>
      <c r="ES1341" s="46"/>
      <c r="ET1341" s="46"/>
      <c r="EU1341" s="46"/>
      <c r="EV1341" s="46"/>
      <c r="EW1341" s="46"/>
      <c r="EX1341" s="46"/>
      <c r="EY1341" s="46"/>
      <c r="EZ1341" s="46"/>
      <c r="FA1341" s="46"/>
      <c r="FB1341" s="46"/>
      <c r="FC1341" s="46"/>
      <c r="FD1341" s="46"/>
      <c r="FE1341" s="46"/>
      <c r="FF1341" s="46"/>
      <c r="FG1341" s="46"/>
      <c r="FH1341" s="46"/>
      <c r="FI1341" s="46"/>
      <c r="FJ1341" s="46"/>
      <c r="FK1341" s="46"/>
      <c r="FL1341" s="46"/>
      <c r="FM1341" s="46"/>
      <c r="FN1341" s="46"/>
      <c r="FO1341" s="46"/>
      <c r="FP1341" s="46"/>
      <c r="FQ1341" s="46"/>
      <c r="FR1341" s="46"/>
      <c r="FS1341" s="46"/>
      <c r="FT1341" s="46"/>
      <c r="FU1341" s="46"/>
      <c r="FV1341" s="46"/>
      <c r="FW1341" s="46"/>
      <c r="FX1341" s="46"/>
      <c r="FY1341" s="46"/>
      <c r="FZ1341" s="46"/>
      <c r="GA1341" s="46"/>
      <c r="GB1341" s="46"/>
      <c r="GC1341" s="46"/>
      <c r="GD1341" s="46"/>
      <c r="GE1341" s="46"/>
      <c r="GF1341" s="46"/>
      <c r="GG1341" s="46"/>
      <c r="GH1341" s="46"/>
      <c r="GI1341" s="46"/>
      <c r="GJ1341" s="46"/>
      <c r="GK1341" s="46"/>
      <c r="GL1341" s="46"/>
      <c r="GM1341" s="46"/>
      <c r="GN1341" s="46"/>
      <c r="GO1341" s="46"/>
      <c r="GP1341" s="46"/>
      <c r="GQ1341" s="46"/>
      <c r="GR1341" s="46"/>
      <c r="GS1341" s="46"/>
      <c r="GT1341" s="46"/>
      <c r="GU1341" s="46"/>
      <c r="GV1341" s="46"/>
      <c r="GW1341" s="46"/>
      <c r="GX1341" s="46"/>
      <c r="GY1341" s="46"/>
      <c r="GZ1341" s="46"/>
      <c r="HA1341" s="46"/>
      <c r="HB1341" s="46"/>
      <c r="HC1341" s="46"/>
      <c r="HD1341" s="46"/>
      <c r="HE1341" s="46"/>
      <c r="HF1341" s="46"/>
      <c r="HG1341" s="46"/>
      <c r="HH1341" s="46"/>
      <c r="HI1341" s="46"/>
      <c r="HJ1341" s="46"/>
      <c r="HK1341" s="46"/>
      <c r="HL1341" s="46"/>
      <c r="HM1341" s="46"/>
      <c r="HN1341" s="46"/>
      <c r="HO1341" s="46"/>
      <c r="HP1341" s="46"/>
      <c r="HQ1341" s="46"/>
      <c r="HR1341" s="46"/>
      <c r="HS1341" s="46"/>
      <c r="HT1341" s="46"/>
      <c r="HU1341" s="46"/>
      <c r="HV1341" s="46"/>
      <c r="HW1341" s="46"/>
      <c r="HX1341" s="46"/>
      <c r="HY1341" s="46"/>
      <c r="HZ1341" s="46"/>
      <c r="IA1341" s="46"/>
      <c r="IB1341" s="46"/>
      <c r="IC1341" s="46"/>
      <c r="ID1341" s="46"/>
      <c r="IE1341" s="46"/>
      <c r="IF1341" s="46"/>
      <c r="IG1341" s="46"/>
      <c r="IH1341" s="46"/>
      <c r="II1341" s="46"/>
      <c r="IJ1341" s="46"/>
      <c r="IK1341" s="46"/>
      <c r="IL1341" s="46"/>
      <c r="IM1341" s="46"/>
      <c r="IN1341" s="46"/>
      <c r="IO1341" s="46"/>
      <c r="IP1341" s="46"/>
      <c r="IQ1341" s="46"/>
      <c r="IR1341" s="46"/>
      <c r="IS1341" s="46"/>
      <c r="IT1341" s="46"/>
      <c r="IU1341" s="46"/>
      <c r="IV1341" s="46"/>
      <c r="IW1341" s="46"/>
      <c r="IX1341" s="46"/>
      <c r="IY1341" s="46"/>
      <c r="IZ1341" s="46"/>
      <c r="JA1341" s="46"/>
      <c r="JB1341" s="46"/>
      <c r="JC1341" s="46"/>
      <c r="JD1341" s="46"/>
      <c r="JE1341" s="46"/>
    </row>
    <row r="1342" spans="1:265" s="788" customFormat="1" ht="15" customHeight="1" thickBot="1" x14ac:dyDescent="0.25">
      <c r="A1342" s="790"/>
      <c r="B1342" s="84" t="s">
        <v>827</v>
      </c>
      <c r="C1342" s="175"/>
      <c r="D1342" s="890" t="s">
        <v>828</v>
      </c>
      <c r="E1342" s="431"/>
      <c r="F1342" s="431"/>
      <c r="G1342" s="450"/>
      <c r="H1342" s="181" t="s">
        <v>421</v>
      </c>
      <c r="I1342" s="181" t="s">
        <v>1847</v>
      </c>
      <c r="J1342" s="1763" t="s">
        <v>1424</v>
      </c>
      <c r="K1342" s="742" t="s">
        <v>1508</v>
      </c>
      <c r="L1342" s="795"/>
      <c r="M1342" s="811"/>
      <c r="N1342" s="811"/>
      <c r="O1342" s="795"/>
      <c r="P1342" s="2159">
        <f t="shared" si="113"/>
        <v>0</v>
      </c>
      <c r="Q1342" s="801"/>
      <c r="R1342" s="802"/>
      <c r="S1342" s="802"/>
      <c r="T1342" s="802"/>
      <c r="U1342" s="802"/>
      <c r="V1342" s="802"/>
      <c r="W1342" s="803">
        <v>4</v>
      </c>
      <c r="X1342" s="119"/>
      <c r="Y1342" s="119"/>
      <c r="Z1342" s="63"/>
      <c r="AA1342" s="789"/>
      <c r="AB1342" s="789"/>
      <c r="AC1342" s="789" t="str">
        <f t="shared" si="117"/>
        <v/>
      </c>
      <c r="AD1342" s="789"/>
      <c r="AE1342" s="789"/>
      <c r="AF1342" s="2111">
        <f t="shared" si="114"/>
        <v>0</v>
      </c>
      <c r="AG1342" s="2111">
        <f t="shared" si="115"/>
        <v>4</v>
      </c>
      <c r="AH1342" s="789"/>
      <c r="AI1342" s="789"/>
      <c r="AJ1342" s="789"/>
      <c r="AK1342" s="789"/>
      <c r="AL1342" s="789"/>
      <c r="AM1342" s="789"/>
      <c r="AN1342" s="789"/>
      <c r="AO1342" s="789"/>
      <c r="AP1342" s="789"/>
      <c r="AQ1342" s="789"/>
      <c r="AR1342" s="789"/>
      <c r="AS1342" s="789"/>
      <c r="AT1342" s="789"/>
      <c r="AU1342" s="789"/>
      <c r="AV1342" s="789"/>
      <c r="AW1342" s="789"/>
      <c r="AX1342" s="789"/>
      <c r="AY1342" s="789"/>
      <c r="AZ1342" s="789"/>
      <c r="BA1342" s="789"/>
      <c r="BB1342" s="789"/>
      <c r="BC1342" s="789"/>
      <c r="BD1342" s="789"/>
      <c r="BE1342" s="789"/>
      <c r="BF1342" s="789"/>
      <c r="BG1342" s="789"/>
      <c r="BH1342" s="789"/>
      <c r="BI1342" s="789"/>
      <c r="BJ1342" s="789"/>
      <c r="BK1342" s="789"/>
      <c r="BL1342" s="789"/>
      <c r="BM1342" s="789"/>
      <c r="BN1342" s="789"/>
      <c r="BO1342" s="789"/>
      <c r="BP1342" s="789"/>
      <c r="BQ1342" s="789"/>
      <c r="BR1342" s="789"/>
      <c r="BS1342" s="789"/>
      <c r="BT1342" s="789"/>
      <c r="BU1342" s="789"/>
      <c r="BV1342" s="789"/>
      <c r="BW1342" s="789"/>
      <c r="BX1342" s="789"/>
      <c r="BY1342" s="789"/>
      <c r="BZ1342" s="789"/>
      <c r="CA1342" s="789"/>
      <c r="CB1342" s="789"/>
      <c r="CC1342" s="789"/>
      <c r="CD1342" s="789"/>
      <c r="CE1342" s="789"/>
      <c r="CF1342" s="789"/>
      <c r="CG1342" s="789"/>
      <c r="CH1342" s="789"/>
      <c r="CI1342" s="789"/>
      <c r="CJ1342" s="789"/>
      <c r="CK1342" s="789"/>
      <c r="CL1342" s="789"/>
      <c r="CM1342" s="789"/>
      <c r="CN1342" s="789"/>
      <c r="CO1342" s="789"/>
      <c r="CP1342" s="789"/>
      <c r="CQ1342" s="789"/>
      <c r="CR1342" s="789"/>
      <c r="CS1342" s="789"/>
      <c r="CT1342" s="789"/>
      <c r="CU1342" s="789"/>
      <c r="CV1342" s="789"/>
      <c r="CW1342" s="789"/>
      <c r="CX1342" s="789"/>
      <c r="CY1342" s="789"/>
      <c r="CZ1342" s="789"/>
      <c r="DA1342" s="789"/>
      <c r="DB1342" s="789"/>
      <c r="DC1342" s="789"/>
      <c r="DD1342" s="789"/>
      <c r="DE1342" s="789"/>
      <c r="DF1342" s="789"/>
      <c r="DG1342" s="789"/>
      <c r="DH1342" s="789"/>
      <c r="DI1342" s="789"/>
      <c r="DJ1342" s="789"/>
      <c r="DK1342" s="789"/>
      <c r="DL1342" s="789"/>
      <c r="DM1342" s="789"/>
      <c r="DN1342" s="789"/>
      <c r="DO1342" s="789"/>
      <c r="DP1342" s="789"/>
      <c r="DQ1342" s="789"/>
      <c r="DR1342" s="789"/>
      <c r="DS1342" s="789"/>
      <c r="DT1342" s="789"/>
      <c r="DU1342" s="789"/>
      <c r="DV1342" s="789"/>
      <c r="DW1342" s="789"/>
      <c r="DX1342" s="789"/>
      <c r="DY1342" s="789"/>
      <c r="DZ1342" s="789"/>
      <c r="EA1342" s="789"/>
      <c r="EB1342" s="789"/>
      <c r="EC1342" s="789"/>
      <c r="ED1342" s="789"/>
      <c r="EE1342" s="789"/>
      <c r="EF1342" s="789"/>
      <c r="EG1342" s="789"/>
      <c r="EH1342" s="789"/>
      <c r="EI1342" s="789"/>
      <c r="EJ1342" s="789"/>
      <c r="EK1342" s="789"/>
      <c r="EL1342" s="789"/>
      <c r="EM1342" s="789"/>
      <c r="EN1342" s="789"/>
      <c r="EO1342" s="789"/>
      <c r="EP1342" s="789"/>
      <c r="EQ1342" s="789"/>
      <c r="ER1342" s="789"/>
      <c r="ES1342" s="789"/>
      <c r="ET1342" s="789"/>
      <c r="EU1342" s="789"/>
      <c r="EV1342" s="789"/>
      <c r="EW1342" s="789"/>
      <c r="EX1342" s="789"/>
      <c r="EY1342" s="789"/>
      <c r="EZ1342" s="789"/>
      <c r="FA1342" s="789"/>
      <c r="FB1342" s="789"/>
      <c r="FC1342" s="789"/>
      <c r="FD1342" s="789"/>
      <c r="FE1342" s="789"/>
      <c r="FF1342" s="789"/>
      <c r="FG1342" s="789"/>
      <c r="FH1342" s="789"/>
      <c r="FI1342" s="789"/>
      <c r="FJ1342" s="789"/>
      <c r="FK1342" s="789"/>
      <c r="FL1342" s="789"/>
      <c r="FM1342" s="789"/>
      <c r="FN1342" s="789"/>
      <c r="FO1342" s="789"/>
      <c r="FP1342" s="789"/>
      <c r="FQ1342" s="789"/>
      <c r="FR1342" s="789"/>
      <c r="FS1342" s="789"/>
      <c r="FT1342" s="789"/>
      <c r="FU1342" s="789"/>
      <c r="FV1342" s="789"/>
      <c r="FW1342" s="789"/>
      <c r="FX1342" s="789"/>
      <c r="FY1342" s="789"/>
      <c r="FZ1342" s="789"/>
      <c r="GA1342" s="789"/>
      <c r="GB1342" s="789"/>
      <c r="GC1342" s="789"/>
      <c r="GD1342" s="789"/>
      <c r="GE1342" s="789"/>
      <c r="GF1342" s="789"/>
      <c r="GG1342" s="789"/>
      <c r="GH1342" s="789"/>
      <c r="GI1342" s="789"/>
      <c r="GJ1342" s="789"/>
      <c r="GK1342" s="789"/>
      <c r="GL1342" s="789"/>
      <c r="GM1342" s="789"/>
      <c r="GN1342" s="789"/>
      <c r="GO1342" s="789"/>
      <c r="GP1342" s="789"/>
      <c r="GQ1342" s="789"/>
      <c r="GR1342" s="789"/>
      <c r="GS1342" s="789"/>
      <c r="GT1342" s="789"/>
      <c r="GU1342" s="789"/>
      <c r="GV1342" s="789"/>
      <c r="GW1342" s="789"/>
      <c r="GX1342" s="789"/>
      <c r="GY1342" s="789"/>
      <c r="GZ1342" s="789"/>
      <c r="HA1342" s="789"/>
      <c r="HB1342" s="789"/>
      <c r="HC1342" s="789"/>
      <c r="HD1342" s="789"/>
      <c r="HE1342" s="789"/>
      <c r="HF1342" s="789"/>
      <c r="HG1342" s="789"/>
      <c r="HH1342" s="789"/>
      <c r="HI1342" s="789"/>
      <c r="HJ1342" s="789"/>
      <c r="HK1342" s="789"/>
      <c r="HL1342" s="789"/>
      <c r="HM1342" s="789"/>
      <c r="HN1342" s="789"/>
      <c r="HO1342" s="789"/>
      <c r="HP1342" s="789"/>
      <c r="HQ1342" s="789"/>
      <c r="HR1342" s="789"/>
      <c r="HS1342" s="789"/>
      <c r="HT1342" s="789"/>
      <c r="HU1342" s="789"/>
      <c r="HV1342" s="789"/>
      <c r="HW1342" s="789"/>
      <c r="HX1342" s="789"/>
      <c r="HY1342" s="789"/>
      <c r="HZ1342" s="789"/>
      <c r="IA1342" s="789"/>
      <c r="IB1342" s="789"/>
      <c r="IC1342" s="789"/>
      <c r="ID1342" s="789"/>
      <c r="IE1342" s="789"/>
      <c r="IF1342" s="789"/>
      <c r="IG1342" s="789"/>
      <c r="IH1342" s="789"/>
      <c r="II1342" s="789"/>
      <c r="IJ1342" s="789"/>
      <c r="IK1342" s="789"/>
      <c r="IL1342" s="789"/>
      <c r="IM1342" s="789"/>
      <c r="IN1342" s="789"/>
      <c r="IO1342" s="789"/>
      <c r="IP1342" s="789"/>
      <c r="IQ1342" s="789"/>
      <c r="IR1342" s="789"/>
      <c r="IS1342" s="789"/>
      <c r="IT1342" s="789"/>
      <c r="IU1342" s="789"/>
      <c r="IV1342" s="789"/>
      <c r="IW1342" s="789"/>
      <c r="IX1342" s="789"/>
      <c r="IY1342" s="789"/>
      <c r="IZ1342" s="789"/>
      <c r="JA1342" s="789"/>
      <c r="JB1342" s="789"/>
      <c r="JC1342" s="789"/>
      <c r="JD1342" s="789"/>
      <c r="JE1342" s="789"/>
    </row>
    <row r="1343" spans="1:265" s="7" customFormat="1" ht="15" customHeight="1" thickBot="1" x14ac:dyDescent="0.25">
      <c r="A1343" s="790"/>
      <c r="B1343" s="84" t="s">
        <v>827</v>
      </c>
      <c r="C1343" s="175"/>
      <c r="D1343" s="870" t="s">
        <v>828</v>
      </c>
      <c r="E1343" s="431"/>
      <c r="F1343" s="431"/>
      <c r="G1343" s="450"/>
      <c r="H1343" s="181" t="s">
        <v>509</v>
      </c>
      <c r="I1343" s="181" t="s">
        <v>515</v>
      </c>
      <c r="J1343" s="1740" t="s">
        <v>1425</v>
      </c>
      <c r="K1343" s="212" t="s">
        <v>1732</v>
      </c>
      <c r="L1343" s="219"/>
      <c r="M1343" s="511"/>
      <c r="N1343" s="511"/>
      <c r="O1343" s="219"/>
      <c r="P1343" s="2159">
        <f t="shared" si="113"/>
        <v>0</v>
      </c>
      <c r="Q1343" s="325"/>
      <c r="R1343" s="326"/>
      <c r="S1343" s="326"/>
      <c r="T1343" s="326">
        <v>12</v>
      </c>
      <c r="U1343" s="326"/>
      <c r="V1343" s="326"/>
      <c r="W1343" s="327"/>
      <c r="X1343" s="119"/>
      <c r="Y1343" s="119"/>
      <c r="Z1343" s="63"/>
      <c r="AA1343" s="46"/>
      <c r="AB1343" s="46"/>
      <c r="AC1343" s="46" t="str">
        <f t="shared" si="117"/>
        <v/>
      </c>
      <c r="AD1343" s="46" t="s">
        <v>2077</v>
      </c>
      <c r="AE1343" s="46"/>
      <c r="AF1343" s="2111">
        <f t="shared" si="114"/>
        <v>0</v>
      </c>
      <c r="AG1343" s="2111">
        <f t="shared" si="115"/>
        <v>0</v>
      </c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  <c r="BP1343" s="46"/>
      <c r="BQ1343" s="46"/>
      <c r="BR1343" s="46"/>
      <c r="BS1343" s="46"/>
      <c r="BT1343" s="46"/>
      <c r="BU1343" s="46"/>
      <c r="BV1343" s="46"/>
      <c r="BW1343" s="46"/>
      <c r="BX1343" s="46"/>
      <c r="BY1343" s="46"/>
      <c r="BZ1343" s="46"/>
      <c r="CA1343" s="46"/>
      <c r="CB1343" s="46"/>
      <c r="CC1343" s="46"/>
      <c r="CD1343" s="46"/>
      <c r="CE1343" s="46"/>
      <c r="CF1343" s="46"/>
      <c r="CG1343" s="46"/>
      <c r="CH1343" s="46"/>
      <c r="CI1343" s="46"/>
      <c r="CJ1343" s="46"/>
      <c r="CK1343" s="46"/>
      <c r="CL1343" s="46"/>
      <c r="CM1343" s="46"/>
      <c r="CN1343" s="46"/>
      <c r="CO1343" s="46"/>
      <c r="CP1343" s="46"/>
      <c r="CQ1343" s="46"/>
      <c r="CR1343" s="46"/>
      <c r="CS1343" s="46"/>
      <c r="CT1343" s="46"/>
      <c r="CU1343" s="46"/>
      <c r="CV1343" s="46"/>
      <c r="CW1343" s="46"/>
      <c r="CX1343" s="46"/>
      <c r="CY1343" s="46"/>
      <c r="CZ1343" s="46"/>
      <c r="DA1343" s="46"/>
      <c r="DB1343" s="46"/>
      <c r="DC1343" s="46"/>
      <c r="DD1343" s="46"/>
      <c r="DE1343" s="46"/>
      <c r="DF1343" s="46"/>
      <c r="DG1343" s="46"/>
      <c r="DH1343" s="46"/>
      <c r="DI1343" s="46"/>
      <c r="DJ1343" s="46"/>
      <c r="DK1343" s="46"/>
      <c r="DL1343" s="46"/>
      <c r="DM1343" s="46"/>
      <c r="DN1343" s="46"/>
      <c r="DO1343" s="46"/>
      <c r="DP1343" s="46"/>
      <c r="DQ1343" s="46"/>
      <c r="DR1343" s="46"/>
      <c r="DS1343" s="46"/>
      <c r="DT1343" s="46"/>
      <c r="DU1343" s="46"/>
      <c r="DV1343" s="46"/>
      <c r="DW1343" s="46"/>
      <c r="DX1343" s="46"/>
      <c r="DY1343" s="46"/>
      <c r="DZ1343" s="46"/>
      <c r="EA1343" s="46"/>
      <c r="EB1343" s="46"/>
      <c r="EC1343" s="46"/>
      <c r="ED1343" s="46"/>
      <c r="EE1343" s="46"/>
      <c r="EF1343" s="46"/>
      <c r="EG1343" s="46"/>
      <c r="EH1343" s="46"/>
      <c r="EI1343" s="46"/>
      <c r="EJ1343" s="46"/>
      <c r="EK1343" s="46"/>
      <c r="EL1343" s="46"/>
      <c r="EM1343" s="46"/>
      <c r="EN1343" s="46"/>
      <c r="EO1343" s="46"/>
      <c r="EP1343" s="46"/>
      <c r="EQ1343" s="46"/>
      <c r="ER1343" s="46"/>
      <c r="ES1343" s="46"/>
      <c r="ET1343" s="46"/>
      <c r="EU1343" s="46"/>
      <c r="EV1343" s="46"/>
      <c r="EW1343" s="46"/>
      <c r="EX1343" s="46"/>
      <c r="EY1343" s="46"/>
      <c r="EZ1343" s="46"/>
      <c r="FA1343" s="46"/>
      <c r="FB1343" s="46"/>
      <c r="FC1343" s="46"/>
      <c r="FD1343" s="46"/>
      <c r="FE1343" s="46"/>
      <c r="FF1343" s="46"/>
      <c r="FG1343" s="46"/>
      <c r="FH1343" s="46"/>
      <c r="FI1343" s="46"/>
      <c r="FJ1343" s="46"/>
      <c r="FK1343" s="46"/>
      <c r="FL1343" s="46"/>
      <c r="FM1343" s="46"/>
      <c r="FN1343" s="46"/>
      <c r="FO1343" s="46"/>
      <c r="FP1343" s="46"/>
      <c r="FQ1343" s="46"/>
      <c r="FR1343" s="46"/>
      <c r="FS1343" s="46"/>
      <c r="FT1343" s="46"/>
      <c r="FU1343" s="46"/>
      <c r="FV1343" s="46"/>
      <c r="FW1343" s="46"/>
      <c r="FX1343" s="46"/>
      <c r="FY1343" s="46"/>
      <c r="FZ1343" s="46"/>
      <c r="GA1343" s="46"/>
      <c r="GB1343" s="46"/>
      <c r="GC1343" s="46"/>
      <c r="GD1343" s="46"/>
      <c r="GE1343" s="46"/>
      <c r="GF1343" s="46"/>
      <c r="GG1343" s="46"/>
      <c r="GH1343" s="46"/>
      <c r="GI1343" s="46"/>
      <c r="GJ1343" s="46"/>
      <c r="GK1343" s="46"/>
      <c r="GL1343" s="46"/>
      <c r="GM1343" s="46"/>
      <c r="GN1343" s="46"/>
      <c r="GO1343" s="46"/>
      <c r="GP1343" s="46"/>
      <c r="GQ1343" s="46"/>
      <c r="GR1343" s="46"/>
      <c r="GS1343" s="46"/>
      <c r="GT1343" s="46"/>
      <c r="GU1343" s="46"/>
      <c r="GV1343" s="46"/>
      <c r="GW1343" s="46"/>
      <c r="GX1343" s="46"/>
      <c r="GY1343" s="46"/>
      <c r="GZ1343" s="46"/>
      <c r="HA1343" s="46"/>
      <c r="HB1343" s="46"/>
      <c r="HC1343" s="46"/>
      <c r="HD1343" s="46"/>
      <c r="HE1343" s="46"/>
      <c r="HF1343" s="46"/>
      <c r="HG1343" s="46"/>
      <c r="HH1343" s="46"/>
      <c r="HI1343" s="46"/>
      <c r="HJ1343" s="46"/>
      <c r="HK1343" s="46"/>
      <c r="HL1343" s="46"/>
      <c r="HM1343" s="46"/>
      <c r="HN1343" s="46"/>
      <c r="HO1343" s="46"/>
      <c r="HP1343" s="46"/>
      <c r="HQ1343" s="46"/>
      <c r="HR1343" s="46"/>
      <c r="HS1343" s="46"/>
      <c r="HT1343" s="46"/>
      <c r="HU1343" s="46"/>
      <c r="HV1343" s="46"/>
      <c r="HW1343" s="46"/>
      <c r="HX1343" s="46"/>
      <c r="HY1343" s="46"/>
      <c r="HZ1343" s="46"/>
      <c r="IA1343" s="46"/>
      <c r="IB1343" s="46"/>
      <c r="IC1343" s="46"/>
      <c r="ID1343" s="46"/>
      <c r="IE1343" s="46"/>
      <c r="IF1343" s="46"/>
      <c r="IG1343" s="46"/>
      <c r="IH1343" s="46"/>
      <c r="II1343" s="46"/>
      <c r="IJ1343" s="46"/>
      <c r="IK1343" s="46"/>
      <c r="IL1343" s="46"/>
      <c r="IM1343" s="46"/>
      <c r="IN1343" s="46"/>
      <c r="IO1343" s="46"/>
      <c r="IP1343" s="46"/>
      <c r="IQ1343" s="46"/>
      <c r="IR1343" s="46"/>
      <c r="IS1343" s="46"/>
      <c r="IT1343" s="46"/>
      <c r="IU1343" s="46"/>
      <c r="IV1343" s="46"/>
      <c r="IW1343" s="46"/>
      <c r="IX1343" s="46"/>
      <c r="IY1343" s="46"/>
      <c r="IZ1343" s="46"/>
      <c r="JA1343" s="46"/>
      <c r="JB1343" s="46"/>
      <c r="JC1343" s="46"/>
      <c r="JD1343" s="46"/>
      <c r="JE1343" s="46"/>
    </row>
    <row r="1344" spans="1:265" s="7" customFormat="1" ht="15" customHeight="1" thickBot="1" x14ac:dyDescent="0.25">
      <c r="A1344" s="790"/>
      <c r="B1344" s="84" t="s">
        <v>827</v>
      </c>
      <c r="C1344" s="175"/>
      <c r="D1344" s="870" t="s">
        <v>828</v>
      </c>
      <c r="E1344" s="431"/>
      <c r="F1344" s="431"/>
      <c r="G1344" s="450"/>
      <c r="H1344" s="181" t="s">
        <v>1028</v>
      </c>
      <c r="I1344" s="181" t="s">
        <v>1028</v>
      </c>
      <c r="J1344" s="1756" t="s">
        <v>1424</v>
      </c>
      <c r="K1344" s="212" t="s">
        <v>1505</v>
      </c>
      <c r="L1344" s="219"/>
      <c r="M1344" s="511"/>
      <c r="N1344" s="511"/>
      <c r="O1344" s="219"/>
      <c r="P1344" s="2159">
        <f t="shared" si="113"/>
        <v>0</v>
      </c>
      <c r="Q1344" s="325"/>
      <c r="R1344" s="326"/>
      <c r="S1344" s="326">
        <v>4</v>
      </c>
      <c r="T1344" s="326"/>
      <c r="U1344" s="326"/>
      <c r="V1344" s="326"/>
      <c r="W1344" s="327"/>
      <c r="X1344" s="119"/>
      <c r="Y1344" s="119"/>
      <c r="Z1344" s="63"/>
      <c r="AA1344" s="46"/>
      <c r="AB1344" s="46"/>
      <c r="AC1344" s="46" t="str">
        <f t="shared" si="117"/>
        <v/>
      </c>
      <c r="AD1344" s="46"/>
      <c r="AE1344" s="46"/>
      <c r="AF1344" s="2111">
        <f t="shared" si="114"/>
        <v>0</v>
      </c>
      <c r="AG1344" s="2111">
        <f t="shared" si="115"/>
        <v>4</v>
      </c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6"/>
      <c r="CG1344" s="46"/>
      <c r="CH1344" s="46"/>
      <c r="CI1344" s="46"/>
      <c r="CJ1344" s="46"/>
      <c r="CK1344" s="46"/>
      <c r="CL1344" s="46"/>
      <c r="CM1344" s="46"/>
      <c r="CN1344" s="46"/>
      <c r="CO1344" s="46"/>
      <c r="CP1344" s="46"/>
      <c r="CQ1344" s="46"/>
      <c r="CR1344" s="46"/>
      <c r="CS1344" s="46"/>
      <c r="CT1344" s="46"/>
      <c r="CU1344" s="46"/>
      <c r="CV1344" s="46"/>
      <c r="CW1344" s="46"/>
      <c r="CX1344" s="46"/>
      <c r="CY1344" s="46"/>
      <c r="CZ1344" s="46"/>
      <c r="DA1344" s="46"/>
      <c r="DB1344" s="46"/>
      <c r="DC1344" s="46"/>
      <c r="DD1344" s="46"/>
      <c r="DE1344" s="46"/>
      <c r="DF1344" s="46"/>
      <c r="DG1344" s="46"/>
      <c r="DH1344" s="46"/>
      <c r="DI1344" s="46"/>
      <c r="DJ1344" s="46"/>
      <c r="DK1344" s="46"/>
      <c r="DL1344" s="46"/>
      <c r="DM1344" s="46"/>
      <c r="DN1344" s="46"/>
      <c r="DO1344" s="46"/>
      <c r="DP1344" s="46"/>
      <c r="DQ1344" s="46"/>
      <c r="DR1344" s="46"/>
      <c r="DS1344" s="46"/>
      <c r="DT1344" s="46"/>
      <c r="DU1344" s="46"/>
      <c r="DV1344" s="46"/>
      <c r="DW1344" s="46"/>
      <c r="DX1344" s="46"/>
      <c r="DY1344" s="46"/>
      <c r="DZ1344" s="46"/>
      <c r="EA1344" s="46"/>
      <c r="EB1344" s="46"/>
      <c r="EC1344" s="46"/>
      <c r="ED1344" s="46"/>
      <c r="EE1344" s="46"/>
      <c r="EF1344" s="46"/>
      <c r="EG1344" s="46"/>
      <c r="EH1344" s="46"/>
      <c r="EI1344" s="46"/>
      <c r="EJ1344" s="46"/>
      <c r="EK1344" s="46"/>
      <c r="EL1344" s="46"/>
      <c r="EM1344" s="46"/>
      <c r="EN1344" s="46"/>
      <c r="EO1344" s="46"/>
      <c r="EP1344" s="46"/>
      <c r="EQ1344" s="46"/>
      <c r="ER1344" s="46"/>
      <c r="ES1344" s="46"/>
      <c r="ET1344" s="46"/>
      <c r="EU1344" s="46"/>
      <c r="EV1344" s="46"/>
      <c r="EW1344" s="46"/>
      <c r="EX1344" s="46"/>
      <c r="EY1344" s="46"/>
      <c r="EZ1344" s="46"/>
      <c r="FA1344" s="46"/>
      <c r="FB1344" s="46"/>
      <c r="FC1344" s="46"/>
      <c r="FD1344" s="46"/>
      <c r="FE1344" s="46"/>
      <c r="FF1344" s="46"/>
      <c r="FG1344" s="46"/>
      <c r="FH1344" s="46"/>
      <c r="FI1344" s="46"/>
      <c r="FJ1344" s="46"/>
      <c r="FK1344" s="46"/>
      <c r="FL1344" s="46"/>
      <c r="FM1344" s="46"/>
      <c r="FN1344" s="46"/>
      <c r="FO1344" s="46"/>
      <c r="FP1344" s="46"/>
      <c r="FQ1344" s="46"/>
      <c r="FR1344" s="46"/>
      <c r="FS1344" s="46"/>
      <c r="FT1344" s="46"/>
      <c r="FU1344" s="46"/>
      <c r="FV1344" s="46"/>
      <c r="FW1344" s="46"/>
      <c r="FX1344" s="46"/>
      <c r="FY1344" s="46"/>
      <c r="FZ1344" s="46"/>
      <c r="GA1344" s="46"/>
      <c r="GB1344" s="46"/>
      <c r="GC1344" s="46"/>
      <c r="GD1344" s="46"/>
      <c r="GE1344" s="46"/>
      <c r="GF1344" s="46"/>
      <c r="GG1344" s="46"/>
      <c r="GH1344" s="46"/>
      <c r="GI1344" s="46"/>
      <c r="GJ1344" s="46"/>
      <c r="GK1344" s="46"/>
      <c r="GL1344" s="46"/>
      <c r="GM1344" s="46"/>
      <c r="GN1344" s="46"/>
      <c r="GO1344" s="46"/>
      <c r="GP1344" s="46"/>
      <c r="GQ1344" s="46"/>
      <c r="GR1344" s="46"/>
      <c r="GS1344" s="46"/>
      <c r="GT1344" s="46"/>
      <c r="GU1344" s="46"/>
      <c r="GV1344" s="46"/>
      <c r="GW1344" s="46"/>
      <c r="GX1344" s="46"/>
      <c r="GY1344" s="46"/>
      <c r="GZ1344" s="46"/>
      <c r="HA1344" s="46"/>
      <c r="HB1344" s="46"/>
      <c r="HC1344" s="46"/>
      <c r="HD1344" s="46"/>
      <c r="HE1344" s="46"/>
      <c r="HF1344" s="46"/>
      <c r="HG1344" s="46"/>
      <c r="HH1344" s="46"/>
      <c r="HI1344" s="46"/>
      <c r="HJ1344" s="46"/>
      <c r="HK1344" s="46"/>
      <c r="HL1344" s="46"/>
      <c r="HM1344" s="46"/>
      <c r="HN1344" s="46"/>
      <c r="HO1344" s="46"/>
      <c r="HP1344" s="46"/>
      <c r="HQ1344" s="46"/>
      <c r="HR1344" s="46"/>
      <c r="HS1344" s="46"/>
      <c r="HT1344" s="46"/>
      <c r="HU1344" s="46"/>
      <c r="HV1344" s="46"/>
      <c r="HW1344" s="46"/>
      <c r="HX1344" s="46"/>
      <c r="HY1344" s="46"/>
      <c r="HZ1344" s="46"/>
      <c r="IA1344" s="46"/>
      <c r="IB1344" s="46"/>
      <c r="IC1344" s="46"/>
      <c r="ID1344" s="46"/>
      <c r="IE1344" s="46"/>
      <c r="IF1344" s="46"/>
      <c r="IG1344" s="46"/>
      <c r="IH1344" s="46"/>
      <c r="II1344" s="46"/>
      <c r="IJ1344" s="46"/>
      <c r="IK1344" s="46"/>
      <c r="IL1344" s="46"/>
      <c r="IM1344" s="46"/>
      <c r="IN1344" s="46"/>
      <c r="IO1344" s="46"/>
      <c r="IP1344" s="46"/>
      <c r="IQ1344" s="46"/>
      <c r="IR1344" s="46"/>
      <c r="IS1344" s="46"/>
      <c r="IT1344" s="46"/>
      <c r="IU1344" s="46"/>
      <c r="IV1344" s="46"/>
      <c r="IW1344" s="46"/>
      <c r="IX1344" s="46"/>
      <c r="IY1344" s="46"/>
      <c r="IZ1344" s="46"/>
      <c r="JA1344" s="46"/>
      <c r="JB1344" s="46"/>
      <c r="JC1344" s="46"/>
      <c r="JD1344" s="46"/>
      <c r="JE1344" s="46"/>
    </row>
    <row r="1345" spans="1:265" s="7" customFormat="1" ht="15" customHeight="1" thickBot="1" x14ac:dyDescent="0.25">
      <c r="A1345" s="275"/>
      <c r="B1345" s="94" t="s">
        <v>827</v>
      </c>
      <c r="C1345" s="176"/>
      <c r="D1345" s="893" t="s">
        <v>828</v>
      </c>
      <c r="E1345" s="432"/>
      <c r="F1345" s="432"/>
      <c r="G1345" s="451"/>
      <c r="H1345" s="138" t="s">
        <v>1028</v>
      </c>
      <c r="I1345" s="138" t="s">
        <v>1028</v>
      </c>
      <c r="J1345" s="2098" t="s">
        <v>1424</v>
      </c>
      <c r="K1345" s="743" t="s">
        <v>1506</v>
      </c>
      <c r="L1345" s="244"/>
      <c r="M1345" s="525"/>
      <c r="N1345" s="525"/>
      <c r="O1345" s="244"/>
      <c r="P1345" s="2159">
        <f t="shared" si="113"/>
        <v>0</v>
      </c>
      <c r="Q1345" s="350"/>
      <c r="R1345" s="351"/>
      <c r="S1345" s="351">
        <v>2</v>
      </c>
      <c r="T1345" s="351"/>
      <c r="U1345" s="351"/>
      <c r="V1345" s="351"/>
      <c r="W1345" s="352"/>
      <c r="X1345" s="255">
        <f>SUM(Q1338:W1345)</f>
        <v>40</v>
      </c>
      <c r="Y1345" s="133">
        <f>X1345</f>
        <v>40</v>
      </c>
      <c r="Z1345" s="63"/>
      <c r="AA1345" s="46"/>
      <c r="AB1345" s="46"/>
      <c r="AC1345" s="46" t="str">
        <f t="shared" si="117"/>
        <v/>
      </c>
      <c r="AD1345" s="46"/>
      <c r="AE1345" s="46"/>
      <c r="AF1345" s="2111">
        <f t="shared" si="114"/>
        <v>0</v>
      </c>
      <c r="AG1345" s="2111">
        <f t="shared" si="115"/>
        <v>2</v>
      </c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  <c r="BP1345" s="46"/>
      <c r="BQ1345" s="46"/>
      <c r="BR1345" s="46"/>
      <c r="BS1345" s="46"/>
      <c r="BT1345" s="46"/>
      <c r="BU1345" s="46"/>
      <c r="BV1345" s="46"/>
      <c r="BW1345" s="46"/>
      <c r="BX1345" s="46"/>
      <c r="BY1345" s="46"/>
      <c r="BZ1345" s="46"/>
      <c r="CA1345" s="46"/>
      <c r="CB1345" s="46"/>
      <c r="CC1345" s="46"/>
      <c r="CD1345" s="46"/>
      <c r="CE1345" s="46"/>
      <c r="CF1345" s="46"/>
      <c r="CG1345" s="46"/>
      <c r="CH1345" s="46"/>
      <c r="CI1345" s="46"/>
      <c r="CJ1345" s="46"/>
      <c r="CK1345" s="46"/>
      <c r="CL1345" s="46"/>
      <c r="CM1345" s="46"/>
      <c r="CN1345" s="46"/>
      <c r="CO1345" s="46"/>
      <c r="CP1345" s="46"/>
      <c r="CQ1345" s="46"/>
      <c r="CR1345" s="46"/>
      <c r="CS1345" s="46"/>
      <c r="CT1345" s="46"/>
      <c r="CU1345" s="46"/>
      <c r="CV1345" s="46"/>
      <c r="CW1345" s="46"/>
      <c r="CX1345" s="46"/>
      <c r="CY1345" s="46"/>
      <c r="CZ1345" s="46"/>
      <c r="DA1345" s="46"/>
      <c r="DB1345" s="46"/>
      <c r="DC1345" s="46"/>
      <c r="DD1345" s="46"/>
      <c r="DE1345" s="46"/>
      <c r="DF1345" s="46"/>
      <c r="DG1345" s="46"/>
      <c r="DH1345" s="46"/>
      <c r="DI1345" s="46"/>
      <c r="DJ1345" s="46"/>
      <c r="DK1345" s="46"/>
      <c r="DL1345" s="46"/>
      <c r="DM1345" s="46"/>
      <c r="DN1345" s="46"/>
      <c r="DO1345" s="46"/>
      <c r="DP1345" s="46"/>
      <c r="DQ1345" s="46"/>
      <c r="DR1345" s="46"/>
      <c r="DS1345" s="46"/>
      <c r="DT1345" s="46"/>
      <c r="DU1345" s="46"/>
      <c r="DV1345" s="46"/>
      <c r="DW1345" s="46"/>
      <c r="DX1345" s="46"/>
      <c r="DY1345" s="46"/>
      <c r="DZ1345" s="46"/>
      <c r="EA1345" s="46"/>
      <c r="EB1345" s="46"/>
      <c r="EC1345" s="46"/>
      <c r="ED1345" s="46"/>
      <c r="EE1345" s="46"/>
      <c r="EF1345" s="46"/>
      <c r="EG1345" s="46"/>
      <c r="EH1345" s="46"/>
      <c r="EI1345" s="46"/>
      <c r="EJ1345" s="46"/>
      <c r="EK1345" s="46"/>
      <c r="EL1345" s="46"/>
      <c r="EM1345" s="46"/>
      <c r="EN1345" s="46"/>
      <c r="EO1345" s="46"/>
      <c r="EP1345" s="46"/>
      <c r="EQ1345" s="46"/>
      <c r="ER1345" s="46"/>
      <c r="ES1345" s="46"/>
      <c r="ET1345" s="46"/>
      <c r="EU1345" s="46"/>
      <c r="EV1345" s="46"/>
      <c r="EW1345" s="46"/>
      <c r="EX1345" s="46"/>
      <c r="EY1345" s="46"/>
      <c r="EZ1345" s="46"/>
      <c r="FA1345" s="46"/>
      <c r="FB1345" s="46"/>
      <c r="FC1345" s="46"/>
      <c r="FD1345" s="46"/>
      <c r="FE1345" s="46"/>
      <c r="FF1345" s="46"/>
      <c r="FG1345" s="46"/>
      <c r="FH1345" s="46"/>
      <c r="FI1345" s="46"/>
      <c r="FJ1345" s="46"/>
      <c r="FK1345" s="46"/>
      <c r="FL1345" s="46"/>
      <c r="FM1345" s="46"/>
      <c r="FN1345" s="46"/>
      <c r="FO1345" s="46"/>
      <c r="FP1345" s="46"/>
      <c r="FQ1345" s="46"/>
      <c r="FR1345" s="46"/>
      <c r="FS1345" s="46"/>
      <c r="FT1345" s="46"/>
      <c r="FU1345" s="46"/>
      <c r="FV1345" s="46"/>
      <c r="FW1345" s="46"/>
      <c r="FX1345" s="46"/>
      <c r="FY1345" s="46"/>
      <c r="FZ1345" s="46"/>
      <c r="GA1345" s="46"/>
      <c r="GB1345" s="46"/>
      <c r="GC1345" s="46"/>
      <c r="GD1345" s="46"/>
      <c r="GE1345" s="46"/>
      <c r="GF1345" s="46"/>
      <c r="GG1345" s="46"/>
      <c r="GH1345" s="46"/>
      <c r="GI1345" s="46"/>
      <c r="GJ1345" s="46"/>
      <c r="GK1345" s="46"/>
      <c r="GL1345" s="46"/>
      <c r="GM1345" s="46"/>
      <c r="GN1345" s="46"/>
      <c r="GO1345" s="46"/>
      <c r="GP1345" s="46"/>
      <c r="GQ1345" s="46"/>
      <c r="GR1345" s="46"/>
      <c r="GS1345" s="46"/>
      <c r="GT1345" s="46"/>
      <c r="GU1345" s="46"/>
      <c r="GV1345" s="46"/>
      <c r="GW1345" s="46"/>
      <c r="GX1345" s="46"/>
      <c r="GY1345" s="46"/>
      <c r="GZ1345" s="46"/>
      <c r="HA1345" s="46"/>
      <c r="HB1345" s="46"/>
      <c r="HC1345" s="46"/>
      <c r="HD1345" s="46"/>
      <c r="HE1345" s="46"/>
      <c r="HF1345" s="46"/>
      <c r="HG1345" s="46"/>
      <c r="HH1345" s="46"/>
      <c r="HI1345" s="46"/>
      <c r="HJ1345" s="46"/>
      <c r="HK1345" s="46"/>
      <c r="HL1345" s="46"/>
      <c r="HM1345" s="46"/>
      <c r="HN1345" s="46"/>
      <c r="HO1345" s="46"/>
      <c r="HP1345" s="46"/>
      <c r="HQ1345" s="46"/>
      <c r="HR1345" s="46"/>
      <c r="HS1345" s="46"/>
      <c r="HT1345" s="46"/>
      <c r="HU1345" s="46"/>
      <c r="HV1345" s="46"/>
      <c r="HW1345" s="46"/>
      <c r="HX1345" s="46"/>
      <c r="HY1345" s="46"/>
      <c r="HZ1345" s="46"/>
      <c r="IA1345" s="46"/>
      <c r="IB1345" s="46"/>
      <c r="IC1345" s="46"/>
      <c r="ID1345" s="46"/>
      <c r="IE1345" s="46"/>
      <c r="IF1345" s="46"/>
      <c r="IG1345" s="46"/>
      <c r="IH1345" s="46"/>
      <c r="II1345" s="46"/>
      <c r="IJ1345" s="46"/>
      <c r="IK1345" s="46"/>
      <c r="IL1345" s="46"/>
      <c r="IM1345" s="46"/>
      <c r="IN1345" s="46"/>
      <c r="IO1345" s="46"/>
      <c r="IP1345" s="46"/>
      <c r="IQ1345" s="46"/>
      <c r="IR1345" s="46"/>
      <c r="IS1345" s="46"/>
      <c r="IT1345" s="46"/>
      <c r="IU1345" s="46"/>
      <c r="IV1345" s="46"/>
      <c r="IW1345" s="46"/>
      <c r="IX1345" s="46"/>
      <c r="IY1345" s="46"/>
      <c r="IZ1345" s="46"/>
      <c r="JA1345" s="46"/>
      <c r="JB1345" s="46"/>
      <c r="JC1345" s="46"/>
      <c r="JD1345" s="46"/>
      <c r="JE1345" s="46"/>
    </row>
    <row r="1346" spans="1:265" s="7" customFormat="1" ht="15" customHeight="1" thickBot="1" x14ac:dyDescent="0.25">
      <c r="A1346" s="273">
        <f>+A1338+1</f>
        <v>145</v>
      </c>
      <c r="B1346" s="630" t="s">
        <v>266</v>
      </c>
      <c r="C1346" s="111" t="s">
        <v>35</v>
      </c>
      <c r="D1346" s="882" t="s">
        <v>267</v>
      </c>
      <c r="E1346" s="861" t="s">
        <v>85</v>
      </c>
      <c r="F1346" s="435" t="s">
        <v>268</v>
      </c>
      <c r="G1346" s="436" t="s">
        <v>222</v>
      </c>
      <c r="H1346" s="202" t="s">
        <v>23</v>
      </c>
      <c r="I1346" s="202" t="s">
        <v>107</v>
      </c>
      <c r="J1346" s="202"/>
      <c r="K1346" s="224" t="s">
        <v>939</v>
      </c>
      <c r="L1346" s="224" t="s">
        <v>97</v>
      </c>
      <c r="M1346" s="398">
        <v>6</v>
      </c>
      <c r="N1346" s="398" t="s">
        <v>24</v>
      </c>
      <c r="O1346" s="224" t="s">
        <v>348</v>
      </c>
      <c r="P1346" s="2159">
        <f t="shared" si="113"/>
        <v>3</v>
      </c>
      <c r="Q1346" s="294">
        <v>3</v>
      </c>
      <c r="R1346" s="295"/>
      <c r="S1346" s="295"/>
      <c r="T1346" s="295"/>
      <c r="U1346" s="295"/>
      <c r="V1346" s="295"/>
      <c r="W1346" s="296"/>
      <c r="X1346" s="121"/>
      <c r="Y1346" s="121"/>
      <c r="Z1346" s="63" t="str">
        <f>C1346</f>
        <v>TC</v>
      </c>
      <c r="AA1346" s="46" t="s">
        <v>873</v>
      </c>
      <c r="AB1346" s="46" t="s">
        <v>881</v>
      </c>
      <c r="AC1346" s="46">
        <f t="shared" si="117"/>
        <v>8</v>
      </c>
      <c r="AD1346" s="46"/>
      <c r="AE1346" s="46"/>
      <c r="AF1346" s="2111">
        <f t="shared" si="114"/>
        <v>3</v>
      </c>
      <c r="AG1346" s="2111">
        <f t="shared" si="115"/>
        <v>0</v>
      </c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  <c r="BP1346" s="46"/>
      <c r="BQ1346" s="46"/>
      <c r="BR1346" s="46"/>
      <c r="BS1346" s="46"/>
      <c r="BT1346" s="46"/>
      <c r="BU1346" s="46"/>
      <c r="BV1346" s="46"/>
      <c r="BW1346" s="46"/>
      <c r="BX1346" s="46"/>
      <c r="BY1346" s="46"/>
      <c r="BZ1346" s="46"/>
      <c r="CA1346" s="46"/>
      <c r="CB1346" s="46"/>
      <c r="CC1346" s="46"/>
      <c r="CD1346" s="46"/>
      <c r="CE1346" s="46"/>
      <c r="CF1346" s="46"/>
      <c r="CG1346" s="46"/>
      <c r="CH1346" s="46"/>
      <c r="CI1346" s="46"/>
      <c r="CJ1346" s="46"/>
      <c r="CK1346" s="46"/>
      <c r="CL1346" s="46"/>
      <c r="CM1346" s="46"/>
      <c r="CN1346" s="46"/>
      <c r="CO1346" s="46"/>
      <c r="CP1346" s="46"/>
      <c r="CQ1346" s="46"/>
      <c r="CR1346" s="46"/>
      <c r="CS1346" s="46"/>
      <c r="CT1346" s="46"/>
      <c r="CU1346" s="46"/>
      <c r="CV1346" s="46"/>
      <c r="CW1346" s="46"/>
      <c r="CX1346" s="46"/>
      <c r="CY1346" s="46"/>
      <c r="CZ1346" s="46"/>
      <c r="DA1346" s="46"/>
      <c r="DB1346" s="46"/>
      <c r="DC1346" s="46"/>
      <c r="DD1346" s="46"/>
      <c r="DE1346" s="46"/>
      <c r="DF1346" s="46"/>
      <c r="DG1346" s="46"/>
      <c r="DH1346" s="46"/>
      <c r="DI1346" s="46"/>
      <c r="DJ1346" s="46"/>
      <c r="DK1346" s="46"/>
      <c r="DL1346" s="46"/>
      <c r="DM1346" s="46"/>
      <c r="DN1346" s="46"/>
      <c r="DO1346" s="46"/>
      <c r="DP1346" s="46"/>
      <c r="DQ1346" s="46"/>
      <c r="DR1346" s="46"/>
      <c r="DS1346" s="46"/>
      <c r="DT1346" s="46"/>
      <c r="DU1346" s="46"/>
      <c r="DV1346" s="46"/>
      <c r="DW1346" s="46"/>
      <c r="DX1346" s="46"/>
      <c r="DY1346" s="46"/>
      <c r="DZ1346" s="46"/>
      <c r="EA1346" s="46"/>
      <c r="EB1346" s="46"/>
      <c r="EC1346" s="46"/>
      <c r="ED1346" s="46"/>
      <c r="EE1346" s="46"/>
      <c r="EF1346" s="46"/>
      <c r="EG1346" s="46"/>
      <c r="EH1346" s="46"/>
      <c r="EI1346" s="46"/>
      <c r="EJ1346" s="46"/>
      <c r="EK1346" s="46"/>
      <c r="EL1346" s="46"/>
      <c r="EM1346" s="46"/>
      <c r="EN1346" s="46"/>
      <c r="EO1346" s="46"/>
      <c r="EP1346" s="46"/>
      <c r="EQ1346" s="46"/>
      <c r="ER1346" s="46"/>
      <c r="ES1346" s="46"/>
      <c r="ET1346" s="46"/>
      <c r="EU1346" s="46"/>
      <c r="EV1346" s="46"/>
      <c r="EW1346" s="46"/>
      <c r="EX1346" s="46"/>
      <c r="EY1346" s="46"/>
      <c r="EZ1346" s="46"/>
      <c r="FA1346" s="46"/>
      <c r="FB1346" s="46"/>
      <c r="FC1346" s="46"/>
      <c r="FD1346" s="46"/>
      <c r="FE1346" s="46"/>
      <c r="FF1346" s="46"/>
      <c r="FG1346" s="46"/>
      <c r="FH1346" s="46"/>
      <c r="FI1346" s="46"/>
      <c r="FJ1346" s="46"/>
      <c r="FK1346" s="46"/>
      <c r="FL1346" s="46"/>
      <c r="FM1346" s="46"/>
      <c r="FN1346" s="46"/>
      <c r="FO1346" s="46"/>
      <c r="FP1346" s="46"/>
      <c r="FQ1346" s="46"/>
      <c r="FR1346" s="46"/>
      <c r="FS1346" s="46"/>
      <c r="FT1346" s="46"/>
      <c r="FU1346" s="46"/>
      <c r="FV1346" s="46"/>
      <c r="FW1346" s="46"/>
      <c r="FX1346" s="46"/>
      <c r="FY1346" s="46"/>
      <c r="FZ1346" s="46"/>
      <c r="GA1346" s="46"/>
      <c r="GB1346" s="46"/>
      <c r="GC1346" s="46"/>
      <c r="GD1346" s="46"/>
      <c r="GE1346" s="46"/>
      <c r="GF1346" s="46"/>
      <c r="GG1346" s="46"/>
      <c r="GH1346" s="46"/>
      <c r="GI1346" s="46"/>
      <c r="GJ1346" s="46"/>
      <c r="GK1346" s="46"/>
      <c r="GL1346" s="46"/>
      <c r="GM1346" s="46"/>
      <c r="GN1346" s="46"/>
      <c r="GO1346" s="46"/>
      <c r="GP1346" s="46"/>
      <c r="GQ1346" s="46"/>
      <c r="GR1346" s="46"/>
      <c r="GS1346" s="46"/>
      <c r="GT1346" s="46"/>
      <c r="GU1346" s="46"/>
      <c r="GV1346" s="46"/>
      <c r="GW1346" s="46"/>
      <c r="GX1346" s="46"/>
      <c r="GY1346" s="46"/>
      <c r="GZ1346" s="46"/>
      <c r="HA1346" s="46"/>
      <c r="HB1346" s="46"/>
      <c r="HC1346" s="46"/>
      <c r="HD1346" s="46"/>
      <c r="HE1346" s="46"/>
      <c r="HF1346" s="46"/>
      <c r="HG1346" s="46"/>
      <c r="HH1346" s="46"/>
      <c r="HI1346" s="46"/>
      <c r="HJ1346" s="46"/>
      <c r="HK1346" s="46"/>
      <c r="HL1346" s="46"/>
      <c r="HM1346" s="46"/>
      <c r="HN1346" s="46"/>
      <c r="HO1346" s="46"/>
      <c r="HP1346" s="46"/>
      <c r="HQ1346" s="46"/>
      <c r="HR1346" s="46"/>
      <c r="HS1346" s="46"/>
      <c r="HT1346" s="46"/>
      <c r="HU1346" s="46"/>
      <c r="HV1346" s="46"/>
      <c r="HW1346" s="46"/>
      <c r="HX1346" s="46"/>
      <c r="HY1346" s="46"/>
      <c r="HZ1346" s="46"/>
      <c r="IA1346" s="46"/>
      <c r="IB1346" s="46"/>
      <c r="IC1346" s="46"/>
      <c r="ID1346" s="46"/>
      <c r="IE1346" s="46"/>
      <c r="IF1346" s="46"/>
      <c r="IG1346" s="46"/>
      <c r="IH1346" s="46"/>
      <c r="II1346" s="46"/>
      <c r="IJ1346" s="46"/>
      <c r="IK1346" s="46"/>
      <c r="IL1346" s="46"/>
      <c r="IM1346" s="46"/>
      <c r="IN1346" s="46"/>
      <c r="IO1346" s="46"/>
      <c r="IP1346" s="46"/>
      <c r="IQ1346" s="46"/>
      <c r="IR1346" s="46"/>
      <c r="IS1346" s="46"/>
      <c r="IT1346" s="46"/>
      <c r="IU1346" s="46"/>
      <c r="IV1346" s="46"/>
      <c r="IW1346" s="46"/>
      <c r="IX1346" s="46"/>
      <c r="IY1346" s="46"/>
      <c r="IZ1346" s="46"/>
      <c r="JA1346" s="46"/>
      <c r="JB1346" s="46"/>
      <c r="JC1346" s="46"/>
      <c r="JD1346" s="46"/>
      <c r="JE1346" s="46"/>
    </row>
    <row r="1347" spans="1:265" s="7" customFormat="1" ht="15" customHeight="1" thickBot="1" x14ac:dyDescent="0.25">
      <c r="A1347" s="790"/>
      <c r="B1347" s="73" t="s">
        <v>266</v>
      </c>
      <c r="C1347" s="113"/>
      <c r="D1347" s="884" t="s">
        <v>267</v>
      </c>
      <c r="E1347" s="905"/>
      <c r="F1347" s="437"/>
      <c r="G1347" s="438"/>
      <c r="H1347" s="184" t="s">
        <v>23</v>
      </c>
      <c r="I1347" s="184" t="s">
        <v>104</v>
      </c>
      <c r="J1347" s="184"/>
      <c r="K1347" s="225" t="s">
        <v>269</v>
      </c>
      <c r="L1347" s="225" t="s">
        <v>97</v>
      </c>
      <c r="M1347" s="397" t="s">
        <v>1155</v>
      </c>
      <c r="N1347" s="397" t="s">
        <v>24</v>
      </c>
      <c r="O1347" s="225" t="s">
        <v>348</v>
      </c>
      <c r="P1347" s="2159">
        <f t="shared" si="113"/>
        <v>2</v>
      </c>
      <c r="Q1347" s="297">
        <v>2</v>
      </c>
      <c r="R1347" s="298"/>
      <c r="S1347" s="298"/>
      <c r="T1347" s="298"/>
      <c r="U1347" s="298"/>
      <c r="V1347" s="298"/>
      <c r="W1347" s="299"/>
      <c r="X1347" s="122"/>
      <c r="Y1347" s="122"/>
      <c r="Z1347" s="63"/>
      <c r="AA1347" s="46"/>
      <c r="AB1347" s="46"/>
      <c r="AC1347" s="46" t="str">
        <f t="shared" si="117"/>
        <v/>
      </c>
      <c r="AD1347" s="46"/>
      <c r="AE1347" s="46"/>
      <c r="AF1347" s="2111">
        <f t="shared" si="114"/>
        <v>2</v>
      </c>
      <c r="AG1347" s="2111">
        <f t="shared" si="115"/>
        <v>0</v>
      </c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  <c r="BP1347" s="46"/>
      <c r="BQ1347" s="46"/>
      <c r="BR1347" s="46"/>
      <c r="BS1347" s="46"/>
      <c r="BT1347" s="46"/>
      <c r="BU1347" s="46"/>
      <c r="BV1347" s="46"/>
      <c r="BW1347" s="46"/>
      <c r="BX1347" s="46"/>
      <c r="BY1347" s="46"/>
      <c r="BZ1347" s="46"/>
      <c r="CA1347" s="46"/>
      <c r="CB1347" s="46"/>
      <c r="CC1347" s="46"/>
      <c r="CD1347" s="46"/>
      <c r="CE1347" s="46"/>
      <c r="CF1347" s="46"/>
      <c r="CG1347" s="46"/>
      <c r="CH1347" s="46"/>
      <c r="CI1347" s="46"/>
      <c r="CJ1347" s="46"/>
      <c r="CK1347" s="46"/>
      <c r="CL1347" s="46"/>
      <c r="CM1347" s="46"/>
      <c r="CN1347" s="46"/>
      <c r="CO1347" s="46"/>
      <c r="CP1347" s="46"/>
      <c r="CQ1347" s="46"/>
      <c r="CR1347" s="46"/>
      <c r="CS1347" s="46"/>
      <c r="CT1347" s="46"/>
      <c r="CU1347" s="46"/>
      <c r="CV1347" s="46"/>
      <c r="CW1347" s="46"/>
      <c r="CX1347" s="46"/>
      <c r="CY1347" s="46"/>
      <c r="CZ1347" s="46"/>
      <c r="DA1347" s="46"/>
      <c r="DB1347" s="46"/>
      <c r="DC1347" s="46"/>
      <c r="DD1347" s="46"/>
      <c r="DE1347" s="46"/>
      <c r="DF1347" s="46"/>
      <c r="DG1347" s="46"/>
      <c r="DH1347" s="46"/>
      <c r="DI1347" s="46"/>
      <c r="DJ1347" s="46"/>
      <c r="DK1347" s="46"/>
      <c r="DL1347" s="46"/>
      <c r="DM1347" s="46"/>
      <c r="DN1347" s="46"/>
      <c r="DO1347" s="46"/>
      <c r="DP1347" s="46"/>
      <c r="DQ1347" s="46"/>
      <c r="DR1347" s="46"/>
      <c r="DS1347" s="46"/>
      <c r="DT1347" s="46"/>
      <c r="DU1347" s="46"/>
      <c r="DV1347" s="46"/>
      <c r="DW1347" s="46"/>
      <c r="DX1347" s="46"/>
      <c r="DY1347" s="46"/>
      <c r="DZ1347" s="46"/>
      <c r="EA1347" s="46"/>
      <c r="EB1347" s="46"/>
      <c r="EC1347" s="46"/>
      <c r="ED1347" s="46"/>
      <c r="EE1347" s="46"/>
      <c r="EF1347" s="46"/>
      <c r="EG1347" s="46"/>
      <c r="EH1347" s="46"/>
      <c r="EI1347" s="46"/>
      <c r="EJ1347" s="46"/>
      <c r="EK1347" s="46"/>
      <c r="EL1347" s="46"/>
      <c r="EM1347" s="46"/>
      <c r="EN1347" s="46"/>
      <c r="EO1347" s="46"/>
      <c r="EP1347" s="46"/>
      <c r="EQ1347" s="46"/>
      <c r="ER1347" s="46"/>
      <c r="ES1347" s="46"/>
      <c r="ET1347" s="46"/>
      <c r="EU1347" s="46"/>
      <c r="EV1347" s="46"/>
      <c r="EW1347" s="46"/>
      <c r="EX1347" s="46"/>
      <c r="EY1347" s="46"/>
      <c r="EZ1347" s="46"/>
      <c r="FA1347" s="46"/>
      <c r="FB1347" s="46"/>
      <c r="FC1347" s="46"/>
      <c r="FD1347" s="46"/>
      <c r="FE1347" s="46"/>
      <c r="FF1347" s="46"/>
      <c r="FG1347" s="46"/>
      <c r="FH1347" s="46"/>
      <c r="FI1347" s="46"/>
      <c r="FJ1347" s="46"/>
      <c r="FK1347" s="46"/>
      <c r="FL1347" s="46"/>
      <c r="FM1347" s="46"/>
      <c r="FN1347" s="46"/>
      <c r="FO1347" s="46"/>
      <c r="FP1347" s="46"/>
      <c r="FQ1347" s="46"/>
      <c r="FR1347" s="46"/>
      <c r="FS1347" s="46"/>
      <c r="FT1347" s="46"/>
      <c r="FU1347" s="46"/>
      <c r="FV1347" s="46"/>
      <c r="FW1347" s="46"/>
      <c r="FX1347" s="46"/>
      <c r="FY1347" s="46"/>
      <c r="FZ1347" s="46"/>
      <c r="GA1347" s="46"/>
      <c r="GB1347" s="46"/>
      <c r="GC1347" s="46"/>
      <c r="GD1347" s="46"/>
      <c r="GE1347" s="46"/>
      <c r="GF1347" s="46"/>
      <c r="GG1347" s="46"/>
      <c r="GH1347" s="46"/>
      <c r="GI1347" s="46"/>
      <c r="GJ1347" s="46"/>
      <c r="GK1347" s="46"/>
      <c r="GL1347" s="46"/>
      <c r="GM1347" s="46"/>
      <c r="GN1347" s="46"/>
      <c r="GO1347" s="46"/>
      <c r="GP1347" s="46"/>
      <c r="GQ1347" s="46"/>
      <c r="GR1347" s="46"/>
      <c r="GS1347" s="46"/>
      <c r="GT1347" s="46"/>
      <c r="GU1347" s="46"/>
      <c r="GV1347" s="46"/>
      <c r="GW1347" s="46"/>
      <c r="GX1347" s="46"/>
      <c r="GY1347" s="46"/>
      <c r="GZ1347" s="46"/>
      <c r="HA1347" s="46"/>
      <c r="HB1347" s="46"/>
      <c r="HC1347" s="46"/>
      <c r="HD1347" s="46"/>
      <c r="HE1347" s="46"/>
      <c r="HF1347" s="46"/>
      <c r="HG1347" s="46"/>
      <c r="HH1347" s="46"/>
      <c r="HI1347" s="46"/>
      <c r="HJ1347" s="46"/>
      <c r="HK1347" s="46"/>
      <c r="HL1347" s="46"/>
      <c r="HM1347" s="46"/>
      <c r="HN1347" s="46"/>
      <c r="HO1347" s="46"/>
      <c r="HP1347" s="46"/>
      <c r="HQ1347" s="46"/>
      <c r="HR1347" s="46"/>
      <c r="HS1347" s="46"/>
      <c r="HT1347" s="46"/>
      <c r="HU1347" s="46"/>
      <c r="HV1347" s="46"/>
      <c r="HW1347" s="46"/>
      <c r="HX1347" s="46"/>
      <c r="HY1347" s="46"/>
      <c r="HZ1347" s="46"/>
      <c r="IA1347" s="46"/>
      <c r="IB1347" s="46"/>
      <c r="IC1347" s="46"/>
      <c r="ID1347" s="46"/>
      <c r="IE1347" s="46"/>
      <c r="IF1347" s="46"/>
      <c r="IG1347" s="46"/>
      <c r="IH1347" s="46"/>
      <c r="II1347" s="46"/>
      <c r="IJ1347" s="46"/>
      <c r="IK1347" s="46"/>
      <c r="IL1347" s="46"/>
      <c r="IM1347" s="46"/>
      <c r="IN1347" s="46"/>
      <c r="IO1347" s="46"/>
      <c r="IP1347" s="46"/>
      <c r="IQ1347" s="46"/>
      <c r="IR1347" s="46"/>
      <c r="IS1347" s="46"/>
      <c r="IT1347" s="46"/>
      <c r="IU1347" s="46"/>
      <c r="IV1347" s="46"/>
      <c r="IW1347" s="46"/>
      <c r="IX1347" s="46"/>
      <c r="IY1347" s="46"/>
      <c r="IZ1347" s="46"/>
      <c r="JA1347" s="46"/>
      <c r="JB1347" s="46"/>
      <c r="JC1347" s="46"/>
      <c r="JD1347" s="46"/>
      <c r="JE1347" s="46"/>
    </row>
    <row r="1348" spans="1:265" s="7" customFormat="1" ht="15" customHeight="1" thickBot="1" x14ac:dyDescent="0.25">
      <c r="A1348" s="790"/>
      <c r="B1348" s="73" t="s">
        <v>266</v>
      </c>
      <c r="C1348" s="113"/>
      <c r="D1348" s="884" t="s">
        <v>267</v>
      </c>
      <c r="E1348" s="905"/>
      <c r="F1348" s="437"/>
      <c r="G1348" s="438"/>
      <c r="H1348" s="184" t="s">
        <v>23</v>
      </c>
      <c r="I1348" s="184" t="s">
        <v>104</v>
      </c>
      <c r="J1348" s="184"/>
      <c r="K1348" s="225" t="s">
        <v>1359</v>
      </c>
      <c r="L1348" s="225" t="s">
        <v>97</v>
      </c>
      <c r="M1348" s="397">
        <v>7</v>
      </c>
      <c r="N1348" s="397" t="s">
        <v>24</v>
      </c>
      <c r="O1348" s="225" t="s">
        <v>344</v>
      </c>
      <c r="P1348" s="2159">
        <f t="shared" si="113"/>
        <v>4</v>
      </c>
      <c r="Q1348" s="297">
        <v>3</v>
      </c>
      <c r="R1348" s="298">
        <v>1</v>
      </c>
      <c r="S1348" s="298"/>
      <c r="T1348" s="298"/>
      <c r="U1348" s="298"/>
      <c r="V1348" s="298"/>
      <c r="W1348" s="299"/>
      <c r="X1348" s="122"/>
      <c r="Y1348" s="122"/>
      <c r="Z1348" s="63"/>
      <c r="AA1348" s="46"/>
      <c r="AB1348" s="46"/>
      <c r="AC1348" s="46" t="str">
        <f t="shared" si="117"/>
        <v/>
      </c>
      <c r="AD1348" s="46"/>
      <c r="AE1348" s="46"/>
      <c r="AF1348" s="2111">
        <f t="shared" si="114"/>
        <v>4</v>
      </c>
      <c r="AG1348" s="2111">
        <f t="shared" si="115"/>
        <v>0</v>
      </c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  <c r="BP1348" s="46"/>
      <c r="BQ1348" s="46"/>
      <c r="BR1348" s="46"/>
      <c r="BS1348" s="46"/>
      <c r="BT1348" s="46"/>
      <c r="BU1348" s="46"/>
      <c r="BV1348" s="46"/>
      <c r="BW1348" s="46"/>
      <c r="BX1348" s="46"/>
      <c r="BY1348" s="46"/>
      <c r="BZ1348" s="46"/>
      <c r="CA1348" s="46"/>
      <c r="CB1348" s="46"/>
      <c r="CC1348" s="46"/>
      <c r="CD1348" s="46"/>
      <c r="CE1348" s="46"/>
      <c r="CF1348" s="46"/>
      <c r="CG1348" s="46"/>
      <c r="CH1348" s="46"/>
      <c r="CI1348" s="46"/>
      <c r="CJ1348" s="46"/>
      <c r="CK1348" s="46"/>
      <c r="CL1348" s="46"/>
      <c r="CM1348" s="46"/>
      <c r="CN1348" s="46"/>
      <c r="CO1348" s="46"/>
      <c r="CP1348" s="46"/>
      <c r="CQ1348" s="46"/>
      <c r="CR1348" s="46"/>
      <c r="CS1348" s="46"/>
      <c r="CT1348" s="46"/>
      <c r="CU1348" s="46"/>
      <c r="CV1348" s="46"/>
      <c r="CW1348" s="46"/>
      <c r="CX1348" s="46"/>
      <c r="CY1348" s="46"/>
      <c r="CZ1348" s="46"/>
      <c r="DA1348" s="46"/>
      <c r="DB1348" s="46"/>
      <c r="DC1348" s="46"/>
      <c r="DD1348" s="46"/>
      <c r="DE1348" s="46"/>
      <c r="DF1348" s="46"/>
      <c r="DG1348" s="46"/>
      <c r="DH1348" s="46"/>
      <c r="DI1348" s="46"/>
      <c r="DJ1348" s="46"/>
      <c r="DK1348" s="46"/>
      <c r="DL1348" s="46"/>
      <c r="DM1348" s="46"/>
      <c r="DN1348" s="46"/>
      <c r="DO1348" s="46"/>
      <c r="DP1348" s="46"/>
      <c r="DQ1348" s="46"/>
      <c r="DR1348" s="46"/>
      <c r="DS1348" s="46"/>
      <c r="DT1348" s="46"/>
      <c r="DU1348" s="46"/>
      <c r="DV1348" s="46"/>
      <c r="DW1348" s="46"/>
      <c r="DX1348" s="46"/>
      <c r="DY1348" s="46"/>
      <c r="DZ1348" s="46"/>
      <c r="EA1348" s="46"/>
      <c r="EB1348" s="46"/>
      <c r="EC1348" s="46"/>
      <c r="ED1348" s="46"/>
      <c r="EE1348" s="46"/>
      <c r="EF1348" s="46"/>
      <c r="EG1348" s="46"/>
      <c r="EH1348" s="46"/>
      <c r="EI1348" s="46"/>
      <c r="EJ1348" s="46"/>
      <c r="EK1348" s="46"/>
      <c r="EL1348" s="46"/>
      <c r="EM1348" s="46"/>
      <c r="EN1348" s="46"/>
      <c r="EO1348" s="46"/>
      <c r="EP1348" s="46"/>
      <c r="EQ1348" s="46"/>
      <c r="ER1348" s="46"/>
      <c r="ES1348" s="46"/>
      <c r="ET1348" s="46"/>
      <c r="EU1348" s="46"/>
      <c r="EV1348" s="46"/>
      <c r="EW1348" s="46"/>
      <c r="EX1348" s="46"/>
      <c r="EY1348" s="46"/>
      <c r="EZ1348" s="46"/>
      <c r="FA1348" s="46"/>
      <c r="FB1348" s="46"/>
      <c r="FC1348" s="46"/>
      <c r="FD1348" s="46"/>
      <c r="FE1348" s="46"/>
      <c r="FF1348" s="46"/>
      <c r="FG1348" s="46"/>
      <c r="FH1348" s="46"/>
      <c r="FI1348" s="46"/>
      <c r="FJ1348" s="46"/>
      <c r="FK1348" s="46"/>
      <c r="FL1348" s="46"/>
      <c r="FM1348" s="46"/>
      <c r="FN1348" s="46"/>
      <c r="FO1348" s="46"/>
      <c r="FP1348" s="46"/>
      <c r="FQ1348" s="46"/>
      <c r="FR1348" s="46"/>
      <c r="FS1348" s="46"/>
      <c r="FT1348" s="46"/>
      <c r="FU1348" s="46"/>
      <c r="FV1348" s="46"/>
      <c r="FW1348" s="46"/>
      <c r="FX1348" s="46"/>
      <c r="FY1348" s="46"/>
      <c r="FZ1348" s="46"/>
      <c r="GA1348" s="46"/>
      <c r="GB1348" s="46"/>
      <c r="GC1348" s="46"/>
      <c r="GD1348" s="46"/>
      <c r="GE1348" s="46"/>
      <c r="GF1348" s="46"/>
      <c r="GG1348" s="46"/>
      <c r="GH1348" s="46"/>
      <c r="GI1348" s="46"/>
      <c r="GJ1348" s="46"/>
      <c r="GK1348" s="46"/>
      <c r="GL1348" s="46"/>
      <c r="GM1348" s="46"/>
      <c r="GN1348" s="46"/>
      <c r="GO1348" s="46"/>
      <c r="GP1348" s="46"/>
      <c r="GQ1348" s="46"/>
      <c r="GR1348" s="46"/>
      <c r="GS1348" s="46"/>
      <c r="GT1348" s="46"/>
      <c r="GU1348" s="46"/>
      <c r="GV1348" s="46"/>
      <c r="GW1348" s="46"/>
      <c r="GX1348" s="46"/>
      <c r="GY1348" s="46"/>
      <c r="GZ1348" s="46"/>
      <c r="HA1348" s="46"/>
      <c r="HB1348" s="46"/>
      <c r="HC1348" s="46"/>
      <c r="HD1348" s="46"/>
      <c r="HE1348" s="46"/>
      <c r="HF1348" s="46"/>
      <c r="HG1348" s="46"/>
      <c r="HH1348" s="46"/>
      <c r="HI1348" s="46"/>
      <c r="HJ1348" s="46"/>
      <c r="HK1348" s="46"/>
      <c r="HL1348" s="46"/>
      <c r="HM1348" s="46"/>
      <c r="HN1348" s="46"/>
      <c r="HO1348" s="46"/>
      <c r="HP1348" s="46"/>
      <c r="HQ1348" s="46"/>
      <c r="HR1348" s="46"/>
      <c r="HS1348" s="46"/>
      <c r="HT1348" s="46"/>
      <c r="HU1348" s="46"/>
      <c r="HV1348" s="46"/>
      <c r="HW1348" s="46"/>
      <c r="HX1348" s="46"/>
      <c r="HY1348" s="46"/>
      <c r="HZ1348" s="46"/>
      <c r="IA1348" s="46"/>
      <c r="IB1348" s="46"/>
      <c r="IC1348" s="46"/>
      <c r="ID1348" s="46"/>
      <c r="IE1348" s="46"/>
      <c r="IF1348" s="46"/>
      <c r="IG1348" s="46"/>
      <c r="IH1348" s="46"/>
      <c r="II1348" s="46"/>
      <c r="IJ1348" s="46"/>
      <c r="IK1348" s="46"/>
      <c r="IL1348" s="46"/>
      <c r="IM1348" s="46"/>
      <c r="IN1348" s="46"/>
      <c r="IO1348" s="46"/>
      <c r="IP1348" s="46"/>
      <c r="IQ1348" s="46"/>
      <c r="IR1348" s="46"/>
      <c r="IS1348" s="46"/>
      <c r="IT1348" s="46"/>
      <c r="IU1348" s="46"/>
      <c r="IV1348" s="46"/>
      <c r="IW1348" s="46"/>
      <c r="IX1348" s="46"/>
      <c r="IY1348" s="46"/>
      <c r="IZ1348" s="46"/>
      <c r="JA1348" s="46"/>
      <c r="JB1348" s="46"/>
      <c r="JC1348" s="46"/>
      <c r="JD1348" s="46"/>
      <c r="JE1348" s="46"/>
    </row>
    <row r="1349" spans="1:265" s="7" customFormat="1" ht="15" customHeight="1" thickBot="1" x14ac:dyDescent="0.25">
      <c r="A1349" s="790"/>
      <c r="B1349" s="73" t="s">
        <v>266</v>
      </c>
      <c r="C1349" s="113"/>
      <c r="D1349" s="884" t="s">
        <v>267</v>
      </c>
      <c r="E1349" s="905"/>
      <c r="F1349" s="437"/>
      <c r="G1349" s="438"/>
      <c r="H1349" s="184" t="s">
        <v>23</v>
      </c>
      <c r="I1349" s="184" t="s">
        <v>104</v>
      </c>
      <c r="J1349" s="1756" t="s">
        <v>1424</v>
      </c>
      <c r="K1349" s="212" t="s">
        <v>1505</v>
      </c>
      <c r="L1349" s="225"/>
      <c r="M1349" s="397"/>
      <c r="N1349" s="397"/>
      <c r="O1349" s="225"/>
      <c r="P1349" s="2159">
        <f t="shared" si="113"/>
        <v>0</v>
      </c>
      <c r="Q1349" s="297"/>
      <c r="R1349" s="298"/>
      <c r="S1349" s="298">
        <v>2</v>
      </c>
      <c r="T1349" s="298"/>
      <c r="U1349" s="298"/>
      <c r="V1349" s="298"/>
      <c r="W1349" s="299"/>
      <c r="X1349" s="122"/>
      <c r="Y1349" s="122"/>
      <c r="Z1349" s="63"/>
      <c r="AA1349" s="46"/>
      <c r="AB1349" s="46"/>
      <c r="AC1349" s="46" t="str">
        <f t="shared" si="117"/>
        <v/>
      </c>
      <c r="AD1349" s="46"/>
      <c r="AE1349" s="46"/>
      <c r="AF1349" s="2111">
        <f t="shared" si="114"/>
        <v>0</v>
      </c>
      <c r="AG1349" s="2111">
        <f t="shared" si="115"/>
        <v>2</v>
      </c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  <c r="BP1349" s="46"/>
      <c r="BQ1349" s="46"/>
      <c r="BR1349" s="46"/>
      <c r="BS1349" s="46"/>
      <c r="BT1349" s="46"/>
      <c r="BU1349" s="46"/>
      <c r="BV1349" s="46"/>
      <c r="BW1349" s="46"/>
      <c r="BX1349" s="46"/>
      <c r="BY1349" s="46"/>
      <c r="BZ1349" s="46"/>
      <c r="CA1349" s="46"/>
      <c r="CB1349" s="46"/>
      <c r="CC1349" s="46"/>
      <c r="CD1349" s="46"/>
      <c r="CE1349" s="46"/>
      <c r="CF1349" s="46"/>
      <c r="CG1349" s="46"/>
      <c r="CH1349" s="46"/>
      <c r="CI1349" s="46"/>
      <c r="CJ1349" s="46"/>
      <c r="CK1349" s="46"/>
      <c r="CL1349" s="46"/>
      <c r="CM1349" s="46"/>
      <c r="CN1349" s="46"/>
      <c r="CO1349" s="46"/>
      <c r="CP1349" s="46"/>
      <c r="CQ1349" s="46"/>
      <c r="CR1349" s="46"/>
      <c r="CS1349" s="46"/>
      <c r="CT1349" s="46"/>
      <c r="CU1349" s="46"/>
      <c r="CV1349" s="46"/>
      <c r="CW1349" s="46"/>
      <c r="CX1349" s="46"/>
      <c r="CY1349" s="46"/>
      <c r="CZ1349" s="46"/>
      <c r="DA1349" s="46"/>
      <c r="DB1349" s="46"/>
      <c r="DC1349" s="46"/>
      <c r="DD1349" s="46"/>
      <c r="DE1349" s="46"/>
      <c r="DF1349" s="46"/>
      <c r="DG1349" s="46"/>
      <c r="DH1349" s="46"/>
      <c r="DI1349" s="46"/>
      <c r="DJ1349" s="46"/>
      <c r="DK1349" s="46"/>
      <c r="DL1349" s="46"/>
      <c r="DM1349" s="46"/>
      <c r="DN1349" s="46"/>
      <c r="DO1349" s="46"/>
      <c r="DP1349" s="46"/>
      <c r="DQ1349" s="46"/>
      <c r="DR1349" s="46"/>
      <c r="DS1349" s="46"/>
      <c r="DT1349" s="46"/>
      <c r="DU1349" s="46"/>
      <c r="DV1349" s="46"/>
      <c r="DW1349" s="46"/>
      <c r="DX1349" s="46"/>
      <c r="DY1349" s="46"/>
      <c r="DZ1349" s="46"/>
      <c r="EA1349" s="46"/>
      <c r="EB1349" s="46"/>
      <c r="EC1349" s="46"/>
      <c r="ED1349" s="46"/>
      <c r="EE1349" s="46"/>
      <c r="EF1349" s="46"/>
      <c r="EG1349" s="46"/>
      <c r="EH1349" s="46"/>
      <c r="EI1349" s="46"/>
      <c r="EJ1349" s="46"/>
      <c r="EK1349" s="46"/>
      <c r="EL1349" s="46"/>
      <c r="EM1349" s="46"/>
      <c r="EN1349" s="46"/>
      <c r="EO1349" s="46"/>
      <c r="EP1349" s="46"/>
      <c r="EQ1349" s="46"/>
      <c r="ER1349" s="46"/>
      <c r="ES1349" s="46"/>
      <c r="ET1349" s="46"/>
      <c r="EU1349" s="46"/>
      <c r="EV1349" s="46"/>
      <c r="EW1349" s="46"/>
      <c r="EX1349" s="46"/>
      <c r="EY1349" s="46"/>
      <c r="EZ1349" s="46"/>
      <c r="FA1349" s="46"/>
      <c r="FB1349" s="46"/>
      <c r="FC1349" s="46"/>
      <c r="FD1349" s="46"/>
      <c r="FE1349" s="46"/>
      <c r="FF1349" s="46"/>
      <c r="FG1349" s="46"/>
      <c r="FH1349" s="46"/>
      <c r="FI1349" s="46"/>
      <c r="FJ1349" s="46"/>
      <c r="FK1349" s="46"/>
      <c r="FL1349" s="46"/>
      <c r="FM1349" s="46"/>
      <c r="FN1349" s="46"/>
      <c r="FO1349" s="46"/>
      <c r="FP1349" s="46"/>
      <c r="FQ1349" s="46"/>
      <c r="FR1349" s="46"/>
      <c r="FS1349" s="46"/>
      <c r="FT1349" s="46"/>
      <c r="FU1349" s="46"/>
      <c r="FV1349" s="46"/>
      <c r="FW1349" s="46"/>
      <c r="FX1349" s="46"/>
      <c r="FY1349" s="46"/>
      <c r="FZ1349" s="46"/>
      <c r="GA1349" s="46"/>
      <c r="GB1349" s="46"/>
      <c r="GC1349" s="46"/>
      <c r="GD1349" s="46"/>
      <c r="GE1349" s="46"/>
      <c r="GF1349" s="46"/>
      <c r="GG1349" s="46"/>
      <c r="GH1349" s="46"/>
      <c r="GI1349" s="46"/>
      <c r="GJ1349" s="46"/>
      <c r="GK1349" s="46"/>
      <c r="GL1349" s="46"/>
      <c r="GM1349" s="46"/>
      <c r="GN1349" s="46"/>
      <c r="GO1349" s="46"/>
      <c r="GP1349" s="46"/>
      <c r="GQ1349" s="46"/>
      <c r="GR1349" s="46"/>
      <c r="GS1349" s="46"/>
      <c r="GT1349" s="46"/>
      <c r="GU1349" s="46"/>
      <c r="GV1349" s="46"/>
      <c r="GW1349" s="46"/>
      <c r="GX1349" s="46"/>
      <c r="GY1349" s="46"/>
      <c r="GZ1349" s="46"/>
      <c r="HA1349" s="46"/>
      <c r="HB1349" s="46"/>
      <c r="HC1349" s="46"/>
      <c r="HD1349" s="46"/>
      <c r="HE1349" s="46"/>
      <c r="HF1349" s="46"/>
      <c r="HG1349" s="46"/>
      <c r="HH1349" s="46"/>
      <c r="HI1349" s="46"/>
      <c r="HJ1349" s="46"/>
      <c r="HK1349" s="46"/>
      <c r="HL1349" s="46"/>
      <c r="HM1349" s="46"/>
      <c r="HN1349" s="46"/>
      <c r="HO1349" s="46"/>
      <c r="HP1349" s="46"/>
      <c r="HQ1349" s="46"/>
      <c r="HR1349" s="46"/>
      <c r="HS1349" s="46"/>
      <c r="HT1349" s="46"/>
      <c r="HU1349" s="46"/>
      <c r="HV1349" s="46"/>
      <c r="HW1349" s="46"/>
      <c r="HX1349" s="46"/>
      <c r="HY1349" s="46"/>
      <c r="HZ1349" s="46"/>
      <c r="IA1349" s="46"/>
      <c r="IB1349" s="46"/>
      <c r="IC1349" s="46"/>
      <c r="ID1349" s="46"/>
      <c r="IE1349" s="46"/>
      <c r="IF1349" s="46"/>
      <c r="IG1349" s="46"/>
      <c r="IH1349" s="46"/>
      <c r="II1349" s="46"/>
      <c r="IJ1349" s="46"/>
      <c r="IK1349" s="46"/>
      <c r="IL1349" s="46"/>
      <c r="IM1349" s="46"/>
      <c r="IN1349" s="46"/>
      <c r="IO1349" s="46"/>
      <c r="IP1349" s="46"/>
      <c r="IQ1349" s="46"/>
      <c r="IR1349" s="46"/>
      <c r="IS1349" s="46"/>
      <c r="IT1349" s="46"/>
      <c r="IU1349" s="46"/>
      <c r="IV1349" s="46"/>
      <c r="IW1349" s="46"/>
      <c r="IX1349" s="46"/>
      <c r="IY1349" s="46"/>
      <c r="IZ1349" s="46"/>
      <c r="JA1349" s="46"/>
      <c r="JB1349" s="46"/>
      <c r="JC1349" s="46"/>
      <c r="JD1349" s="46"/>
      <c r="JE1349" s="46"/>
    </row>
    <row r="1350" spans="1:265" s="7" customFormat="1" ht="15" customHeight="1" thickBot="1" x14ac:dyDescent="0.25">
      <c r="A1350" s="790"/>
      <c r="B1350" s="73" t="s">
        <v>266</v>
      </c>
      <c r="C1350" s="113"/>
      <c r="D1350" s="884" t="s">
        <v>267</v>
      </c>
      <c r="E1350" s="905"/>
      <c r="F1350" s="437"/>
      <c r="G1350" s="438"/>
      <c r="H1350" s="184" t="s">
        <v>23</v>
      </c>
      <c r="I1350" s="184" t="s">
        <v>104</v>
      </c>
      <c r="J1350" s="1756" t="s">
        <v>1424</v>
      </c>
      <c r="K1350" s="212" t="s">
        <v>1506</v>
      </c>
      <c r="L1350" s="225"/>
      <c r="M1350" s="397"/>
      <c r="N1350" s="397"/>
      <c r="O1350" s="225"/>
      <c r="P1350" s="2159">
        <f t="shared" si="113"/>
        <v>0</v>
      </c>
      <c r="Q1350" s="297"/>
      <c r="R1350" s="298"/>
      <c r="S1350" s="298">
        <v>1</v>
      </c>
      <c r="T1350" s="298"/>
      <c r="U1350" s="298"/>
      <c r="V1350" s="298"/>
      <c r="W1350" s="299"/>
      <c r="X1350" s="122"/>
      <c r="Y1350" s="122"/>
      <c r="Z1350" s="63"/>
      <c r="AA1350" s="46"/>
      <c r="AB1350" s="46"/>
      <c r="AC1350" s="46" t="str">
        <f t="shared" si="117"/>
        <v/>
      </c>
      <c r="AD1350" s="46"/>
      <c r="AE1350" s="46"/>
      <c r="AF1350" s="2111">
        <f t="shared" si="114"/>
        <v>0</v>
      </c>
      <c r="AG1350" s="2111">
        <f t="shared" si="115"/>
        <v>1</v>
      </c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  <c r="BP1350" s="46"/>
      <c r="BQ1350" s="46"/>
      <c r="BR1350" s="46"/>
      <c r="BS1350" s="46"/>
      <c r="BT1350" s="46"/>
      <c r="BU1350" s="46"/>
      <c r="BV1350" s="46"/>
      <c r="BW1350" s="46"/>
      <c r="BX1350" s="46"/>
      <c r="BY1350" s="46"/>
      <c r="BZ1350" s="46"/>
      <c r="CA1350" s="46"/>
      <c r="CB1350" s="46"/>
      <c r="CC1350" s="46"/>
      <c r="CD1350" s="46"/>
      <c r="CE1350" s="46"/>
      <c r="CF1350" s="46"/>
      <c r="CG1350" s="46"/>
      <c r="CH1350" s="46"/>
      <c r="CI1350" s="46"/>
      <c r="CJ1350" s="46"/>
      <c r="CK1350" s="46"/>
      <c r="CL1350" s="46"/>
      <c r="CM1350" s="46"/>
      <c r="CN1350" s="46"/>
      <c r="CO1350" s="46"/>
      <c r="CP1350" s="46"/>
      <c r="CQ1350" s="46"/>
      <c r="CR1350" s="46"/>
      <c r="CS1350" s="46"/>
      <c r="CT1350" s="46"/>
      <c r="CU1350" s="46"/>
      <c r="CV1350" s="46"/>
      <c r="CW1350" s="46"/>
      <c r="CX1350" s="46"/>
      <c r="CY1350" s="46"/>
      <c r="CZ1350" s="46"/>
      <c r="DA1350" s="46"/>
      <c r="DB1350" s="46"/>
      <c r="DC1350" s="46"/>
      <c r="DD1350" s="46"/>
      <c r="DE1350" s="46"/>
      <c r="DF1350" s="46"/>
      <c r="DG1350" s="46"/>
      <c r="DH1350" s="46"/>
      <c r="DI1350" s="46"/>
      <c r="DJ1350" s="46"/>
      <c r="DK1350" s="46"/>
      <c r="DL1350" s="46"/>
      <c r="DM1350" s="46"/>
      <c r="DN1350" s="46"/>
      <c r="DO1350" s="46"/>
      <c r="DP1350" s="46"/>
      <c r="DQ1350" s="46"/>
      <c r="DR1350" s="46"/>
      <c r="DS1350" s="46"/>
      <c r="DT1350" s="46"/>
      <c r="DU1350" s="46"/>
      <c r="DV1350" s="46"/>
      <c r="DW1350" s="46"/>
      <c r="DX1350" s="46"/>
      <c r="DY1350" s="46"/>
      <c r="DZ1350" s="46"/>
      <c r="EA1350" s="46"/>
      <c r="EB1350" s="46"/>
      <c r="EC1350" s="46"/>
      <c r="ED1350" s="46"/>
      <c r="EE1350" s="46"/>
      <c r="EF1350" s="46"/>
      <c r="EG1350" s="46"/>
      <c r="EH1350" s="46"/>
      <c r="EI1350" s="46"/>
      <c r="EJ1350" s="46"/>
      <c r="EK1350" s="46"/>
      <c r="EL1350" s="46"/>
      <c r="EM1350" s="46"/>
      <c r="EN1350" s="46"/>
      <c r="EO1350" s="46"/>
      <c r="EP1350" s="46"/>
      <c r="EQ1350" s="46"/>
      <c r="ER1350" s="46"/>
      <c r="ES1350" s="46"/>
      <c r="ET1350" s="46"/>
      <c r="EU1350" s="46"/>
      <c r="EV1350" s="46"/>
      <c r="EW1350" s="46"/>
      <c r="EX1350" s="46"/>
      <c r="EY1350" s="46"/>
      <c r="EZ1350" s="46"/>
      <c r="FA1350" s="46"/>
      <c r="FB1350" s="46"/>
      <c r="FC1350" s="46"/>
      <c r="FD1350" s="46"/>
      <c r="FE1350" s="46"/>
      <c r="FF1350" s="46"/>
      <c r="FG1350" s="46"/>
      <c r="FH1350" s="46"/>
      <c r="FI1350" s="46"/>
      <c r="FJ1350" s="46"/>
      <c r="FK1350" s="46"/>
      <c r="FL1350" s="46"/>
      <c r="FM1350" s="46"/>
      <c r="FN1350" s="46"/>
      <c r="FO1350" s="46"/>
      <c r="FP1350" s="46"/>
      <c r="FQ1350" s="46"/>
      <c r="FR1350" s="46"/>
      <c r="FS1350" s="46"/>
      <c r="FT1350" s="46"/>
      <c r="FU1350" s="46"/>
      <c r="FV1350" s="46"/>
      <c r="FW1350" s="46"/>
      <c r="FX1350" s="46"/>
      <c r="FY1350" s="46"/>
      <c r="FZ1350" s="46"/>
      <c r="GA1350" s="46"/>
      <c r="GB1350" s="46"/>
      <c r="GC1350" s="46"/>
      <c r="GD1350" s="46"/>
      <c r="GE1350" s="46"/>
      <c r="GF1350" s="46"/>
      <c r="GG1350" s="46"/>
      <c r="GH1350" s="46"/>
      <c r="GI1350" s="46"/>
      <c r="GJ1350" s="46"/>
      <c r="GK1350" s="46"/>
      <c r="GL1350" s="46"/>
      <c r="GM1350" s="46"/>
      <c r="GN1350" s="46"/>
      <c r="GO1350" s="46"/>
      <c r="GP1350" s="46"/>
      <c r="GQ1350" s="46"/>
      <c r="GR1350" s="46"/>
      <c r="GS1350" s="46"/>
      <c r="GT1350" s="46"/>
      <c r="GU1350" s="46"/>
      <c r="GV1350" s="46"/>
      <c r="GW1350" s="46"/>
      <c r="GX1350" s="46"/>
      <c r="GY1350" s="46"/>
      <c r="GZ1350" s="46"/>
      <c r="HA1350" s="46"/>
      <c r="HB1350" s="46"/>
      <c r="HC1350" s="46"/>
      <c r="HD1350" s="46"/>
      <c r="HE1350" s="46"/>
      <c r="HF1350" s="46"/>
      <c r="HG1350" s="46"/>
      <c r="HH1350" s="46"/>
      <c r="HI1350" s="46"/>
      <c r="HJ1350" s="46"/>
      <c r="HK1350" s="46"/>
      <c r="HL1350" s="46"/>
      <c r="HM1350" s="46"/>
      <c r="HN1350" s="46"/>
      <c r="HO1350" s="46"/>
      <c r="HP1350" s="46"/>
      <c r="HQ1350" s="46"/>
      <c r="HR1350" s="46"/>
      <c r="HS1350" s="46"/>
      <c r="HT1350" s="46"/>
      <c r="HU1350" s="46"/>
      <c r="HV1350" s="46"/>
      <c r="HW1350" s="46"/>
      <c r="HX1350" s="46"/>
      <c r="HY1350" s="46"/>
      <c r="HZ1350" s="46"/>
      <c r="IA1350" s="46"/>
      <c r="IB1350" s="46"/>
      <c r="IC1350" s="46"/>
      <c r="ID1350" s="46"/>
      <c r="IE1350" s="46"/>
      <c r="IF1350" s="46"/>
      <c r="IG1350" s="46"/>
      <c r="IH1350" s="46"/>
      <c r="II1350" s="46"/>
      <c r="IJ1350" s="46"/>
      <c r="IK1350" s="46"/>
      <c r="IL1350" s="46"/>
      <c r="IM1350" s="46"/>
      <c r="IN1350" s="46"/>
      <c r="IO1350" s="46"/>
      <c r="IP1350" s="46"/>
      <c r="IQ1350" s="46"/>
      <c r="IR1350" s="46"/>
      <c r="IS1350" s="46"/>
      <c r="IT1350" s="46"/>
      <c r="IU1350" s="46"/>
      <c r="IV1350" s="46"/>
      <c r="IW1350" s="46"/>
      <c r="IX1350" s="46"/>
      <c r="IY1350" s="46"/>
      <c r="IZ1350" s="46"/>
      <c r="JA1350" s="46"/>
      <c r="JB1350" s="46"/>
      <c r="JC1350" s="46"/>
      <c r="JD1350" s="46"/>
      <c r="JE1350" s="46"/>
    </row>
    <row r="1351" spans="1:265" s="7" customFormat="1" ht="15" customHeight="1" thickBot="1" x14ac:dyDescent="0.25">
      <c r="A1351" s="790"/>
      <c r="B1351" s="73" t="s">
        <v>266</v>
      </c>
      <c r="C1351" s="113"/>
      <c r="D1351" s="886" t="s">
        <v>267</v>
      </c>
      <c r="E1351" s="905"/>
      <c r="F1351" s="437"/>
      <c r="G1351" s="438"/>
      <c r="H1351" s="203" t="s">
        <v>23</v>
      </c>
      <c r="I1351" s="203" t="s">
        <v>104</v>
      </c>
      <c r="J1351" s="1774" t="s">
        <v>1425</v>
      </c>
      <c r="K1351" s="226" t="s">
        <v>1497</v>
      </c>
      <c r="L1351" s="226"/>
      <c r="M1351" s="524"/>
      <c r="N1351" s="524"/>
      <c r="O1351" s="226"/>
      <c r="P1351" s="2159">
        <f t="shared" ref="P1351:P1414" si="118">SUM(Q1351:R1351)</f>
        <v>0</v>
      </c>
      <c r="Q1351" s="300"/>
      <c r="R1351" s="301"/>
      <c r="S1351" s="301"/>
      <c r="T1351" s="301">
        <v>28</v>
      </c>
      <c r="U1351" s="301"/>
      <c r="V1351" s="301"/>
      <c r="W1351" s="302"/>
      <c r="X1351" s="122">
        <f>SUM(Q1346:W1351)</f>
        <v>40</v>
      </c>
      <c r="Y1351" s="124">
        <f>X1351</f>
        <v>40</v>
      </c>
      <c r="Z1351" s="63"/>
      <c r="AA1351" s="46"/>
      <c r="AB1351" s="46"/>
      <c r="AC1351" s="46" t="str">
        <f t="shared" si="117"/>
        <v/>
      </c>
      <c r="AD1351" s="46" t="s">
        <v>2086</v>
      </c>
      <c r="AE1351" s="46"/>
      <c r="AF1351" s="2111">
        <f t="shared" si="114"/>
        <v>0</v>
      </c>
      <c r="AG1351" s="2111">
        <f t="shared" si="115"/>
        <v>0</v>
      </c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  <c r="BP1351" s="46"/>
      <c r="BQ1351" s="46"/>
      <c r="BR1351" s="46"/>
      <c r="BS1351" s="46"/>
      <c r="BT1351" s="46"/>
      <c r="BU1351" s="46"/>
      <c r="BV1351" s="46"/>
      <c r="BW1351" s="46"/>
      <c r="BX1351" s="46"/>
      <c r="BY1351" s="46"/>
      <c r="BZ1351" s="46"/>
      <c r="CA1351" s="46"/>
      <c r="CB1351" s="46"/>
      <c r="CC1351" s="46"/>
      <c r="CD1351" s="46"/>
      <c r="CE1351" s="46"/>
      <c r="CF1351" s="46"/>
      <c r="CG1351" s="46"/>
      <c r="CH1351" s="46"/>
      <c r="CI1351" s="46"/>
      <c r="CJ1351" s="46"/>
      <c r="CK1351" s="46"/>
      <c r="CL1351" s="46"/>
      <c r="CM1351" s="46"/>
      <c r="CN1351" s="46"/>
      <c r="CO1351" s="46"/>
      <c r="CP1351" s="46"/>
      <c r="CQ1351" s="46"/>
      <c r="CR1351" s="46"/>
      <c r="CS1351" s="46"/>
      <c r="CT1351" s="46"/>
      <c r="CU1351" s="46"/>
      <c r="CV1351" s="46"/>
      <c r="CW1351" s="46"/>
      <c r="CX1351" s="46"/>
      <c r="CY1351" s="46"/>
      <c r="CZ1351" s="46"/>
      <c r="DA1351" s="46"/>
      <c r="DB1351" s="46"/>
      <c r="DC1351" s="46"/>
      <c r="DD1351" s="46"/>
      <c r="DE1351" s="46"/>
      <c r="DF1351" s="46"/>
      <c r="DG1351" s="46"/>
      <c r="DH1351" s="46"/>
      <c r="DI1351" s="46"/>
      <c r="DJ1351" s="46"/>
      <c r="DK1351" s="46"/>
      <c r="DL1351" s="46"/>
      <c r="DM1351" s="46"/>
      <c r="DN1351" s="46"/>
      <c r="DO1351" s="46"/>
      <c r="DP1351" s="46"/>
      <c r="DQ1351" s="46"/>
      <c r="DR1351" s="46"/>
      <c r="DS1351" s="46"/>
      <c r="DT1351" s="46"/>
      <c r="DU1351" s="46"/>
      <c r="DV1351" s="46"/>
      <c r="DW1351" s="46"/>
      <c r="DX1351" s="46"/>
      <c r="DY1351" s="46"/>
      <c r="DZ1351" s="46"/>
      <c r="EA1351" s="46"/>
      <c r="EB1351" s="46"/>
      <c r="EC1351" s="46"/>
      <c r="ED1351" s="46"/>
      <c r="EE1351" s="46"/>
      <c r="EF1351" s="46"/>
      <c r="EG1351" s="46"/>
      <c r="EH1351" s="46"/>
      <c r="EI1351" s="46"/>
      <c r="EJ1351" s="46"/>
      <c r="EK1351" s="46"/>
      <c r="EL1351" s="46"/>
      <c r="EM1351" s="46"/>
      <c r="EN1351" s="46"/>
      <c r="EO1351" s="46"/>
      <c r="EP1351" s="46"/>
      <c r="EQ1351" s="46"/>
      <c r="ER1351" s="46"/>
      <c r="ES1351" s="46"/>
      <c r="ET1351" s="46"/>
      <c r="EU1351" s="46"/>
      <c r="EV1351" s="46"/>
      <c r="EW1351" s="46"/>
      <c r="EX1351" s="46"/>
      <c r="EY1351" s="46"/>
      <c r="EZ1351" s="46"/>
      <c r="FA1351" s="46"/>
      <c r="FB1351" s="46"/>
      <c r="FC1351" s="46"/>
      <c r="FD1351" s="46"/>
      <c r="FE1351" s="46"/>
      <c r="FF1351" s="46"/>
      <c r="FG1351" s="46"/>
      <c r="FH1351" s="46"/>
      <c r="FI1351" s="46"/>
      <c r="FJ1351" s="46"/>
      <c r="FK1351" s="46"/>
      <c r="FL1351" s="46"/>
      <c r="FM1351" s="46"/>
      <c r="FN1351" s="46"/>
      <c r="FO1351" s="46"/>
      <c r="FP1351" s="46"/>
      <c r="FQ1351" s="46"/>
      <c r="FR1351" s="46"/>
      <c r="FS1351" s="46"/>
      <c r="FT1351" s="46"/>
      <c r="FU1351" s="46"/>
      <c r="FV1351" s="46"/>
      <c r="FW1351" s="46"/>
      <c r="FX1351" s="46"/>
      <c r="FY1351" s="46"/>
      <c r="FZ1351" s="46"/>
      <c r="GA1351" s="46"/>
      <c r="GB1351" s="46"/>
      <c r="GC1351" s="46"/>
      <c r="GD1351" s="46"/>
      <c r="GE1351" s="46"/>
      <c r="GF1351" s="46"/>
      <c r="GG1351" s="46"/>
      <c r="GH1351" s="46"/>
      <c r="GI1351" s="46"/>
      <c r="GJ1351" s="46"/>
      <c r="GK1351" s="46"/>
      <c r="GL1351" s="46"/>
      <c r="GM1351" s="46"/>
      <c r="GN1351" s="46"/>
      <c r="GO1351" s="46"/>
      <c r="GP1351" s="46"/>
      <c r="GQ1351" s="46"/>
      <c r="GR1351" s="46"/>
      <c r="GS1351" s="46"/>
      <c r="GT1351" s="46"/>
      <c r="GU1351" s="46"/>
      <c r="GV1351" s="46"/>
      <c r="GW1351" s="46"/>
      <c r="GX1351" s="46"/>
      <c r="GY1351" s="46"/>
      <c r="GZ1351" s="46"/>
      <c r="HA1351" s="46"/>
      <c r="HB1351" s="46"/>
      <c r="HC1351" s="46"/>
      <c r="HD1351" s="46"/>
      <c r="HE1351" s="46"/>
      <c r="HF1351" s="46"/>
      <c r="HG1351" s="46"/>
      <c r="HH1351" s="46"/>
      <c r="HI1351" s="46"/>
      <c r="HJ1351" s="46"/>
      <c r="HK1351" s="46"/>
      <c r="HL1351" s="46"/>
      <c r="HM1351" s="46"/>
      <c r="HN1351" s="46"/>
      <c r="HO1351" s="46"/>
      <c r="HP1351" s="46"/>
      <c r="HQ1351" s="46"/>
      <c r="HR1351" s="46"/>
      <c r="HS1351" s="46"/>
      <c r="HT1351" s="46"/>
      <c r="HU1351" s="46"/>
      <c r="HV1351" s="46"/>
      <c r="HW1351" s="46"/>
      <c r="HX1351" s="46"/>
      <c r="HY1351" s="46"/>
      <c r="HZ1351" s="46"/>
      <c r="IA1351" s="46"/>
      <c r="IB1351" s="46"/>
      <c r="IC1351" s="46"/>
      <c r="ID1351" s="46"/>
      <c r="IE1351" s="46"/>
      <c r="IF1351" s="46"/>
      <c r="IG1351" s="46"/>
      <c r="IH1351" s="46"/>
      <c r="II1351" s="46"/>
      <c r="IJ1351" s="46"/>
      <c r="IK1351" s="46"/>
      <c r="IL1351" s="46"/>
      <c r="IM1351" s="46"/>
      <c r="IN1351" s="46"/>
      <c r="IO1351" s="46"/>
      <c r="IP1351" s="46"/>
      <c r="IQ1351" s="46"/>
      <c r="IR1351" s="46"/>
      <c r="IS1351" s="46"/>
      <c r="IT1351" s="46"/>
      <c r="IU1351" s="46"/>
      <c r="IV1351" s="46"/>
      <c r="IW1351" s="46"/>
      <c r="IX1351" s="46"/>
      <c r="IY1351" s="46"/>
      <c r="IZ1351" s="46"/>
      <c r="JA1351" s="46"/>
      <c r="JB1351" s="46"/>
      <c r="JC1351" s="46"/>
      <c r="JD1351" s="46"/>
      <c r="JE1351" s="46"/>
    </row>
    <row r="1352" spans="1:265" s="7" customFormat="1" ht="15" customHeight="1" thickBot="1" x14ac:dyDescent="0.25">
      <c r="A1352" s="2039">
        <f>+A1346+1</f>
        <v>146</v>
      </c>
      <c r="B1352" s="630" t="s">
        <v>386</v>
      </c>
      <c r="C1352" s="116" t="s">
        <v>35</v>
      </c>
      <c r="D1352" s="868" t="s">
        <v>653</v>
      </c>
      <c r="E1352" s="842" t="s">
        <v>423</v>
      </c>
      <c r="F1352" s="459" t="s">
        <v>34</v>
      </c>
      <c r="G1352" s="460" t="s">
        <v>25</v>
      </c>
      <c r="H1352" s="199" t="s">
        <v>351</v>
      </c>
      <c r="I1352" s="750" t="s">
        <v>1371</v>
      </c>
      <c r="J1352" s="750"/>
      <c r="K1352" s="751" t="s">
        <v>141</v>
      </c>
      <c r="L1352" s="751" t="s">
        <v>401</v>
      </c>
      <c r="M1352" s="752">
        <v>1</v>
      </c>
      <c r="N1352" s="752" t="s">
        <v>24</v>
      </c>
      <c r="O1352" s="752" t="s">
        <v>348</v>
      </c>
      <c r="P1352" s="2159">
        <f t="shared" si="118"/>
        <v>3</v>
      </c>
      <c r="Q1352" s="753">
        <v>3</v>
      </c>
      <c r="R1352" s="754"/>
      <c r="S1352" s="323"/>
      <c r="T1352" s="323"/>
      <c r="U1352" s="323"/>
      <c r="V1352" s="323"/>
      <c r="W1352" s="324"/>
      <c r="X1352" s="117"/>
      <c r="Y1352" s="117"/>
      <c r="Z1352" s="63" t="str">
        <f>C1352</f>
        <v>TC</v>
      </c>
      <c r="AA1352" s="46" t="s">
        <v>874</v>
      </c>
      <c r="AB1352" s="46" t="s">
        <v>881</v>
      </c>
      <c r="AC1352" s="46">
        <f t="shared" si="117"/>
        <v>16</v>
      </c>
      <c r="AD1352" s="46"/>
      <c r="AE1352" s="46"/>
      <c r="AF1352" s="2111">
        <f t="shared" si="114"/>
        <v>3</v>
      </c>
      <c r="AG1352" s="2111">
        <f t="shared" si="115"/>
        <v>0</v>
      </c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  <c r="BP1352" s="46"/>
      <c r="BQ1352" s="46"/>
      <c r="BR1352" s="46"/>
      <c r="BS1352" s="46"/>
      <c r="BT1352" s="46"/>
      <c r="BU1352" s="46"/>
      <c r="BV1352" s="46"/>
      <c r="BW1352" s="46"/>
      <c r="BX1352" s="46"/>
      <c r="BY1352" s="46"/>
      <c r="BZ1352" s="46"/>
      <c r="CA1352" s="46"/>
      <c r="CB1352" s="46"/>
      <c r="CC1352" s="46"/>
      <c r="CD1352" s="46"/>
      <c r="CE1352" s="46"/>
      <c r="CF1352" s="46"/>
      <c r="CG1352" s="46"/>
      <c r="CH1352" s="46"/>
      <c r="CI1352" s="46"/>
      <c r="CJ1352" s="46"/>
      <c r="CK1352" s="46"/>
      <c r="CL1352" s="46"/>
      <c r="CM1352" s="46"/>
      <c r="CN1352" s="46"/>
      <c r="CO1352" s="46"/>
      <c r="CP1352" s="46"/>
      <c r="CQ1352" s="46"/>
      <c r="CR1352" s="46"/>
      <c r="CS1352" s="46"/>
      <c r="CT1352" s="46"/>
      <c r="CU1352" s="46"/>
      <c r="CV1352" s="46"/>
      <c r="CW1352" s="46"/>
      <c r="CX1352" s="46"/>
      <c r="CY1352" s="46"/>
      <c r="CZ1352" s="46"/>
      <c r="DA1352" s="46"/>
      <c r="DB1352" s="46"/>
      <c r="DC1352" s="46"/>
      <c r="DD1352" s="46"/>
      <c r="DE1352" s="46"/>
      <c r="DF1352" s="46"/>
      <c r="DG1352" s="46"/>
      <c r="DH1352" s="46"/>
      <c r="DI1352" s="46"/>
      <c r="DJ1352" s="46"/>
      <c r="DK1352" s="46"/>
      <c r="DL1352" s="46"/>
      <c r="DM1352" s="46"/>
      <c r="DN1352" s="46"/>
      <c r="DO1352" s="46"/>
      <c r="DP1352" s="46"/>
      <c r="DQ1352" s="46"/>
      <c r="DR1352" s="46"/>
      <c r="DS1352" s="46"/>
      <c r="DT1352" s="46"/>
      <c r="DU1352" s="46"/>
      <c r="DV1352" s="46"/>
      <c r="DW1352" s="46"/>
      <c r="DX1352" s="46"/>
      <c r="DY1352" s="46"/>
      <c r="DZ1352" s="46"/>
      <c r="EA1352" s="46"/>
      <c r="EB1352" s="46"/>
      <c r="EC1352" s="46"/>
      <c r="ED1352" s="46"/>
      <c r="EE1352" s="46"/>
      <c r="EF1352" s="46"/>
      <c r="EG1352" s="46"/>
      <c r="EH1352" s="46"/>
      <c r="EI1352" s="46"/>
      <c r="EJ1352" s="46"/>
      <c r="EK1352" s="46"/>
      <c r="EL1352" s="46"/>
      <c r="EM1352" s="46"/>
      <c r="EN1352" s="46"/>
      <c r="EO1352" s="46"/>
      <c r="EP1352" s="46"/>
      <c r="EQ1352" s="46"/>
      <c r="ER1352" s="46"/>
      <c r="ES1352" s="46"/>
      <c r="ET1352" s="46"/>
      <c r="EU1352" s="46"/>
      <c r="EV1352" s="46"/>
      <c r="EW1352" s="46"/>
      <c r="EX1352" s="46"/>
      <c r="EY1352" s="46"/>
      <c r="EZ1352" s="46"/>
      <c r="FA1352" s="46"/>
      <c r="FB1352" s="46"/>
      <c r="FC1352" s="46"/>
      <c r="FD1352" s="46"/>
      <c r="FE1352" s="46"/>
      <c r="FF1352" s="46"/>
      <c r="FG1352" s="46"/>
      <c r="FH1352" s="46"/>
      <c r="FI1352" s="46"/>
      <c r="FJ1352" s="46"/>
      <c r="FK1352" s="46"/>
      <c r="FL1352" s="46"/>
      <c r="FM1352" s="46"/>
      <c r="FN1352" s="46"/>
      <c r="FO1352" s="46"/>
      <c r="FP1352" s="46"/>
      <c r="FQ1352" s="46"/>
      <c r="FR1352" s="46"/>
      <c r="FS1352" s="46"/>
      <c r="FT1352" s="46"/>
      <c r="FU1352" s="46"/>
      <c r="FV1352" s="46"/>
      <c r="FW1352" s="46"/>
      <c r="FX1352" s="46"/>
      <c r="FY1352" s="46"/>
      <c r="FZ1352" s="46"/>
      <c r="GA1352" s="46"/>
      <c r="GB1352" s="46"/>
      <c r="GC1352" s="46"/>
      <c r="GD1352" s="46"/>
      <c r="GE1352" s="46"/>
      <c r="GF1352" s="46"/>
      <c r="GG1352" s="46"/>
      <c r="GH1352" s="46"/>
      <c r="GI1352" s="46"/>
      <c r="GJ1352" s="46"/>
      <c r="GK1352" s="46"/>
      <c r="GL1352" s="46"/>
      <c r="GM1352" s="46"/>
      <c r="GN1352" s="46"/>
      <c r="GO1352" s="46"/>
      <c r="GP1352" s="46"/>
      <c r="GQ1352" s="46"/>
      <c r="GR1352" s="46"/>
      <c r="GS1352" s="46"/>
      <c r="GT1352" s="46"/>
      <c r="GU1352" s="46"/>
      <c r="GV1352" s="46"/>
      <c r="GW1352" s="46"/>
      <c r="GX1352" s="46"/>
      <c r="GY1352" s="46"/>
      <c r="GZ1352" s="46"/>
      <c r="HA1352" s="46"/>
      <c r="HB1352" s="46"/>
      <c r="HC1352" s="46"/>
      <c r="HD1352" s="46"/>
      <c r="HE1352" s="46"/>
      <c r="HF1352" s="46"/>
      <c r="HG1352" s="46"/>
      <c r="HH1352" s="46"/>
      <c r="HI1352" s="46"/>
      <c r="HJ1352" s="46"/>
      <c r="HK1352" s="46"/>
      <c r="HL1352" s="46"/>
      <c r="HM1352" s="46"/>
      <c r="HN1352" s="46"/>
      <c r="HO1352" s="46"/>
      <c r="HP1352" s="46"/>
      <c r="HQ1352" s="46"/>
      <c r="HR1352" s="46"/>
      <c r="HS1352" s="46"/>
      <c r="HT1352" s="46"/>
      <c r="HU1352" s="46"/>
      <c r="HV1352" s="46"/>
      <c r="HW1352" s="46"/>
      <c r="HX1352" s="46"/>
      <c r="HY1352" s="46"/>
      <c r="HZ1352" s="46"/>
      <c r="IA1352" s="46"/>
      <c r="IB1352" s="46"/>
      <c r="IC1352" s="46"/>
      <c r="ID1352" s="46"/>
      <c r="IE1352" s="46"/>
      <c r="IF1352" s="46"/>
      <c r="IG1352" s="46"/>
      <c r="IH1352" s="46"/>
      <c r="II1352" s="46"/>
      <c r="IJ1352" s="46"/>
      <c r="IK1352" s="46"/>
      <c r="IL1352" s="46"/>
      <c r="IM1352" s="46"/>
      <c r="IN1352" s="46"/>
      <c r="IO1352" s="46"/>
      <c r="IP1352" s="46"/>
      <c r="IQ1352" s="46"/>
      <c r="IR1352" s="46"/>
      <c r="IS1352" s="46"/>
      <c r="IT1352" s="46"/>
      <c r="IU1352" s="46"/>
      <c r="IV1352" s="46"/>
      <c r="IW1352" s="46"/>
      <c r="IX1352" s="46"/>
      <c r="IY1352" s="46"/>
      <c r="IZ1352" s="46"/>
      <c r="JA1352" s="46"/>
      <c r="JB1352" s="46"/>
      <c r="JC1352" s="46"/>
      <c r="JD1352" s="46"/>
      <c r="JE1352" s="46"/>
    </row>
    <row r="1353" spans="1:265" s="788" customFormat="1" ht="15" customHeight="1" thickBot="1" x14ac:dyDescent="0.25">
      <c r="A1353" s="98"/>
      <c r="B1353" s="73" t="s">
        <v>386</v>
      </c>
      <c r="C1353" s="118"/>
      <c r="D1353" s="870" t="s">
        <v>653</v>
      </c>
      <c r="E1353" s="879"/>
      <c r="F1353" s="461"/>
      <c r="G1353" s="462"/>
      <c r="H1353" s="181" t="s">
        <v>351</v>
      </c>
      <c r="I1353" s="1086" t="s">
        <v>352</v>
      </c>
      <c r="J1353" s="1078"/>
      <c r="K1353" s="1107" t="s">
        <v>1256</v>
      </c>
      <c r="L1353" s="1068" t="s">
        <v>401</v>
      </c>
      <c r="M1353" s="829">
        <v>2</v>
      </c>
      <c r="N1353" s="1012" t="s">
        <v>395</v>
      </c>
      <c r="O1353" s="1073" t="s">
        <v>839</v>
      </c>
      <c r="P1353" s="2159">
        <f t="shared" si="118"/>
        <v>3</v>
      </c>
      <c r="Q1353" s="829">
        <v>3</v>
      </c>
      <c r="R1353" s="759"/>
      <c r="S1353" s="326"/>
      <c r="T1353" s="326"/>
      <c r="U1353" s="326"/>
      <c r="V1353" s="326"/>
      <c r="W1353" s="327"/>
      <c r="X1353" s="119"/>
      <c r="Y1353" s="119"/>
      <c r="Z1353" s="63"/>
      <c r="AA1353" s="789"/>
      <c r="AB1353" s="789"/>
      <c r="AC1353" s="789" t="str">
        <f t="shared" si="117"/>
        <v/>
      </c>
      <c r="AD1353" s="789"/>
      <c r="AE1353" s="789"/>
      <c r="AF1353" s="2111">
        <f t="shared" ref="AF1353:AF1416" si="119">SUM(Q1353:R1353)</f>
        <v>3</v>
      </c>
      <c r="AG1353" s="2111">
        <f t="shared" ref="AG1353:AG1416" si="120">S1353+W1353</f>
        <v>0</v>
      </c>
      <c r="AH1353" s="789"/>
      <c r="AI1353" s="789"/>
      <c r="AJ1353" s="789"/>
      <c r="AK1353" s="789"/>
      <c r="AL1353" s="789"/>
      <c r="AM1353" s="789"/>
      <c r="AN1353" s="789"/>
      <c r="AO1353" s="789"/>
      <c r="AP1353" s="789"/>
      <c r="AQ1353" s="789"/>
      <c r="AR1353" s="789"/>
      <c r="AS1353" s="789"/>
      <c r="AT1353" s="789"/>
      <c r="AU1353" s="789"/>
      <c r="AV1353" s="789"/>
      <c r="AW1353" s="789"/>
      <c r="AX1353" s="789"/>
      <c r="AY1353" s="789"/>
      <c r="AZ1353" s="789"/>
      <c r="BA1353" s="789"/>
      <c r="BB1353" s="789"/>
      <c r="BC1353" s="789"/>
      <c r="BD1353" s="789"/>
      <c r="BE1353" s="789"/>
      <c r="BF1353" s="789"/>
      <c r="BG1353" s="789"/>
      <c r="BH1353" s="789"/>
      <c r="BI1353" s="789"/>
      <c r="BJ1353" s="789"/>
      <c r="BK1353" s="789"/>
      <c r="BL1353" s="789"/>
      <c r="BM1353" s="789"/>
      <c r="BN1353" s="789"/>
      <c r="BO1353" s="789"/>
      <c r="BP1353" s="789"/>
      <c r="BQ1353" s="789"/>
      <c r="BR1353" s="789"/>
      <c r="BS1353" s="789"/>
      <c r="BT1353" s="789"/>
      <c r="BU1353" s="789"/>
      <c r="BV1353" s="789"/>
      <c r="BW1353" s="789"/>
      <c r="BX1353" s="789"/>
      <c r="BY1353" s="789"/>
      <c r="BZ1353" s="789"/>
      <c r="CA1353" s="789"/>
      <c r="CB1353" s="789"/>
      <c r="CC1353" s="789"/>
      <c r="CD1353" s="789"/>
      <c r="CE1353" s="789"/>
      <c r="CF1353" s="789"/>
      <c r="CG1353" s="789"/>
      <c r="CH1353" s="789"/>
      <c r="CI1353" s="789"/>
      <c r="CJ1353" s="789"/>
      <c r="CK1353" s="789"/>
      <c r="CL1353" s="789"/>
      <c r="CM1353" s="789"/>
      <c r="CN1353" s="789"/>
      <c r="CO1353" s="789"/>
      <c r="CP1353" s="789"/>
      <c r="CQ1353" s="789"/>
      <c r="CR1353" s="789"/>
      <c r="CS1353" s="789"/>
      <c r="CT1353" s="789"/>
      <c r="CU1353" s="789"/>
      <c r="CV1353" s="789"/>
      <c r="CW1353" s="789"/>
      <c r="CX1353" s="789"/>
      <c r="CY1353" s="789"/>
      <c r="CZ1353" s="789"/>
      <c r="DA1353" s="789"/>
      <c r="DB1353" s="789"/>
      <c r="DC1353" s="789"/>
      <c r="DD1353" s="789"/>
      <c r="DE1353" s="789"/>
      <c r="DF1353" s="789"/>
      <c r="DG1353" s="789"/>
      <c r="DH1353" s="789"/>
      <c r="DI1353" s="789"/>
      <c r="DJ1353" s="789"/>
      <c r="DK1353" s="789"/>
      <c r="DL1353" s="789"/>
      <c r="DM1353" s="789"/>
      <c r="DN1353" s="789"/>
      <c r="DO1353" s="789"/>
      <c r="DP1353" s="789"/>
      <c r="DQ1353" s="789"/>
      <c r="DR1353" s="789"/>
      <c r="DS1353" s="789"/>
      <c r="DT1353" s="789"/>
      <c r="DU1353" s="789"/>
      <c r="DV1353" s="789"/>
      <c r="DW1353" s="789"/>
      <c r="DX1353" s="789"/>
      <c r="DY1353" s="789"/>
      <c r="DZ1353" s="789"/>
      <c r="EA1353" s="789"/>
      <c r="EB1353" s="789"/>
      <c r="EC1353" s="789"/>
      <c r="ED1353" s="789"/>
      <c r="EE1353" s="789"/>
      <c r="EF1353" s="789"/>
      <c r="EG1353" s="789"/>
      <c r="EH1353" s="789"/>
      <c r="EI1353" s="789"/>
      <c r="EJ1353" s="789"/>
      <c r="EK1353" s="789"/>
      <c r="EL1353" s="789"/>
      <c r="EM1353" s="789"/>
      <c r="EN1353" s="789"/>
      <c r="EO1353" s="789"/>
      <c r="EP1353" s="789"/>
      <c r="EQ1353" s="789"/>
      <c r="ER1353" s="789"/>
      <c r="ES1353" s="789"/>
      <c r="ET1353" s="789"/>
      <c r="EU1353" s="789"/>
      <c r="EV1353" s="789"/>
      <c r="EW1353" s="789"/>
      <c r="EX1353" s="789"/>
      <c r="EY1353" s="789"/>
      <c r="EZ1353" s="789"/>
      <c r="FA1353" s="789"/>
      <c r="FB1353" s="789"/>
      <c r="FC1353" s="789"/>
      <c r="FD1353" s="789"/>
      <c r="FE1353" s="789"/>
      <c r="FF1353" s="789"/>
      <c r="FG1353" s="789"/>
      <c r="FH1353" s="789"/>
      <c r="FI1353" s="789"/>
      <c r="FJ1353" s="789"/>
      <c r="FK1353" s="789"/>
      <c r="FL1353" s="789"/>
      <c r="FM1353" s="789"/>
      <c r="FN1353" s="789"/>
      <c r="FO1353" s="789"/>
      <c r="FP1353" s="789"/>
      <c r="FQ1353" s="789"/>
      <c r="FR1353" s="789"/>
      <c r="FS1353" s="789"/>
      <c r="FT1353" s="789"/>
      <c r="FU1353" s="789"/>
      <c r="FV1353" s="789"/>
      <c r="FW1353" s="789"/>
      <c r="FX1353" s="789"/>
      <c r="FY1353" s="789"/>
      <c r="FZ1353" s="789"/>
      <c r="GA1353" s="789"/>
      <c r="GB1353" s="789"/>
      <c r="GC1353" s="789"/>
      <c r="GD1353" s="789"/>
      <c r="GE1353" s="789"/>
      <c r="GF1353" s="789"/>
      <c r="GG1353" s="789"/>
      <c r="GH1353" s="789"/>
      <c r="GI1353" s="789"/>
      <c r="GJ1353" s="789"/>
      <c r="GK1353" s="789"/>
      <c r="GL1353" s="789"/>
      <c r="GM1353" s="789"/>
      <c r="GN1353" s="789"/>
      <c r="GO1353" s="789"/>
      <c r="GP1353" s="789"/>
      <c r="GQ1353" s="789"/>
      <c r="GR1353" s="789"/>
      <c r="GS1353" s="789"/>
      <c r="GT1353" s="789"/>
      <c r="GU1353" s="789"/>
      <c r="GV1353" s="789"/>
      <c r="GW1353" s="789"/>
      <c r="GX1353" s="789"/>
      <c r="GY1353" s="789"/>
      <c r="GZ1353" s="789"/>
      <c r="HA1353" s="789"/>
      <c r="HB1353" s="789"/>
      <c r="HC1353" s="789"/>
      <c r="HD1353" s="789"/>
      <c r="HE1353" s="789"/>
      <c r="HF1353" s="789"/>
      <c r="HG1353" s="789"/>
      <c r="HH1353" s="789"/>
      <c r="HI1353" s="789"/>
      <c r="HJ1353" s="789"/>
      <c r="HK1353" s="789"/>
      <c r="HL1353" s="789"/>
      <c r="HM1353" s="789"/>
      <c r="HN1353" s="789"/>
      <c r="HO1353" s="789"/>
      <c r="HP1353" s="789"/>
      <c r="HQ1353" s="789"/>
      <c r="HR1353" s="789"/>
      <c r="HS1353" s="789"/>
      <c r="HT1353" s="789"/>
      <c r="HU1353" s="789"/>
      <c r="HV1353" s="789"/>
      <c r="HW1353" s="789"/>
      <c r="HX1353" s="789"/>
      <c r="HY1353" s="789"/>
      <c r="HZ1353" s="789"/>
      <c r="IA1353" s="789"/>
      <c r="IB1353" s="789"/>
      <c r="IC1353" s="789"/>
      <c r="ID1353" s="789"/>
      <c r="IE1353" s="789"/>
      <c r="IF1353" s="789"/>
      <c r="IG1353" s="789"/>
      <c r="IH1353" s="789"/>
      <c r="II1353" s="789"/>
      <c r="IJ1353" s="789"/>
      <c r="IK1353" s="789"/>
      <c r="IL1353" s="789"/>
      <c r="IM1353" s="789"/>
      <c r="IN1353" s="789"/>
      <c r="IO1353" s="789"/>
      <c r="IP1353" s="789"/>
      <c r="IQ1353" s="789"/>
      <c r="IR1353" s="789"/>
      <c r="IS1353" s="789"/>
      <c r="IT1353" s="789"/>
      <c r="IU1353" s="789"/>
      <c r="IV1353" s="789"/>
      <c r="IW1353" s="789"/>
      <c r="IX1353" s="789"/>
      <c r="IY1353" s="789"/>
      <c r="IZ1353" s="789"/>
      <c r="JA1353" s="789"/>
      <c r="JB1353" s="789"/>
      <c r="JC1353" s="789"/>
      <c r="JD1353" s="789"/>
      <c r="JE1353" s="789"/>
    </row>
    <row r="1354" spans="1:265" s="7" customFormat="1" ht="15" customHeight="1" thickBot="1" x14ac:dyDescent="0.25">
      <c r="A1354" s="98"/>
      <c r="B1354" s="73" t="s">
        <v>386</v>
      </c>
      <c r="C1354" s="118"/>
      <c r="D1354" s="870" t="s">
        <v>653</v>
      </c>
      <c r="E1354" s="879"/>
      <c r="F1354" s="461"/>
      <c r="G1354" s="462"/>
      <c r="H1354" s="181" t="s">
        <v>351</v>
      </c>
      <c r="I1354" s="736" t="s">
        <v>394</v>
      </c>
      <c r="J1354" s="1980"/>
      <c r="K1354" s="639" t="s">
        <v>1465</v>
      </c>
      <c r="L1354" s="756" t="s">
        <v>401</v>
      </c>
      <c r="M1354" s="757" t="s">
        <v>392</v>
      </c>
      <c r="N1354" s="757" t="s">
        <v>325</v>
      </c>
      <c r="O1354" s="757" t="s">
        <v>839</v>
      </c>
      <c r="P1354" s="2159">
        <f t="shared" si="118"/>
        <v>3</v>
      </c>
      <c r="Q1354" s="758">
        <v>3</v>
      </c>
      <c r="R1354" s="759"/>
      <c r="S1354" s="326"/>
      <c r="T1354" s="326"/>
      <c r="U1354" s="326"/>
      <c r="V1354" s="326"/>
      <c r="W1354" s="327"/>
      <c r="X1354" s="119"/>
      <c r="Y1354" s="119"/>
      <c r="Z1354" s="63"/>
      <c r="AA1354" s="46"/>
      <c r="AB1354" s="46"/>
      <c r="AC1354" s="46" t="str">
        <f t="shared" si="117"/>
        <v/>
      </c>
      <c r="AD1354" s="46"/>
      <c r="AE1354" s="46"/>
      <c r="AF1354" s="2111">
        <f t="shared" si="119"/>
        <v>3</v>
      </c>
      <c r="AG1354" s="2111">
        <f t="shared" si="120"/>
        <v>0</v>
      </c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  <c r="BP1354" s="46"/>
      <c r="BQ1354" s="46"/>
      <c r="BR1354" s="46"/>
      <c r="BS1354" s="46"/>
      <c r="BT1354" s="46"/>
      <c r="BU1354" s="46"/>
      <c r="BV1354" s="46"/>
      <c r="BW1354" s="46"/>
      <c r="BX1354" s="46"/>
      <c r="BY1354" s="46"/>
      <c r="BZ1354" s="46"/>
      <c r="CA1354" s="46"/>
      <c r="CB1354" s="46"/>
      <c r="CC1354" s="46"/>
      <c r="CD1354" s="46"/>
      <c r="CE1354" s="46"/>
      <c r="CF1354" s="46"/>
      <c r="CG1354" s="46"/>
      <c r="CH1354" s="46"/>
      <c r="CI1354" s="46"/>
      <c r="CJ1354" s="46"/>
      <c r="CK1354" s="46"/>
      <c r="CL1354" s="46"/>
      <c r="CM1354" s="46"/>
      <c r="CN1354" s="46"/>
      <c r="CO1354" s="46"/>
      <c r="CP1354" s="46"/>
      <c r="CQ1354" s="46"/>
      <c r="CR1354" s="46"/>
      <c r="CS1354" s="46"/>
      <c r="CT1354" s="46"/>
      <c r="CU1354" s="46"/>
      <c r="CV1354" s="46"/>
      <c r="CW1354" s="46"/>
      <c r="CX1354" s="46"/>
      <c r="CY1354" s="46"/>
      <c r="CZ1354" s="46"/>
      <c r="DA1354" s="46"/>
      <c r="DB1354" s="46"/>
      <c r="DC1354" s="46"/>
      <c r="DD1354" s="46"/>
      <c r="DE1354" s="46"/>
      <c r="DF1354" s="46"/>
      <c r="DG1354" s="46"/>
      <c r="DH1354" s="46"/>
      <c r="DI1354" s="46"/>
      <c r="DJ1354" s="46"/>
      <c r="DK1354" s="46"/>
      <c r="DL1354" s="46"/>
      <c r="DM1354" s="46"/>
      <c r="DN1354" s="46"/>
      <c r="DO1354" s="46"/>
      <c r="DP1354" s="46"/>
      <c r="DQ1354" s="46"/>
      <c r="DR1354" s="46"/>
      <c r="DS1354" s="46"/>
      <c r="DT1354" s="46"/>
      <c r="DU1354" s="46"/>
      <c r="DV1354" s="46"/>
      <c r="DW1354" s="46"/>
      <c r="DX1354" s="46"/>
      <c r="DY1354" s="46"/>
      <c r="DZ1354" s="46"/>
      <c r="EA1354" s="46"/>
      <c r="EB1354" s="46"/>
      <c r="EC1354" s="46"/>
      <c r="ED1354" s="46"/>
      <c r="EE1354" s="46"/>
      <c r="EF1354" s="46"/>
      <c r="EG1354" s="46"/>
      <c r="EH1354" s="46"/>
      <c r="EI1354" s="46"/>
      <c r="EJ1354" s="46"/>
      <c r="EK1354" s="46"/>
      <c r="EL1354" s="46"/>
      <c r="EM1354" s="46"/>
      <c r="EN1354" s="46"/>
      <c r="EO1354" s="46"/>
      <c r="EP1354" s="46"/>
      <c r="EQ1354" s="46"/>
      <c r="ER1354" s="46"/>
      <c r="ES1354" s="46"/>
      <c r="ET1354" s="46"/>
      <c r="EU1354" s="46"/>
      <c r="EV1354" s="46"/>
      <c r="EW1354" s="46"/>
      <c r="EX1354" s="46"/>
      <c r="EY1354" s="46"/>
      <c r="EZ1354" s="46"/>
      <c r="FA1354" s="46"/>
      <c r="FB1354" s="46"/>
      <c r="FC1354" s="46"/>
      <c r="FD1354" s="46"/>
      <c r="FE1354" s="46"/>
      <c r="FF1354" s="46"/>
      <c r="FG1354" s="46"/>
      <c r="FH1354" s="46"/>
      <c r="FI1354" s="46"/>
      <c r="FJ1354" s="46"/>
      <c r="FK1354" s="46"/>
      <c r="FL1354" s="46"/>
      <c r="FM1354" s="46"/>
      <c r="FN1354" s="46"/>
      <c r="FO1354" s="46"/>
      <c r="FP1354" s="46"/>
      <c r="FQ1354" s="46"/>
      <c r="FR1354" s="46"/>
      <c r="FS1354" s="46"/>
      <c r="FT1354" s="46"/>
      <c r="FU1354" s="46"/>
      <c r="FV1354" s="46"/>
      <c r="FW1354" s="46"/>
      <c r="FX1354" s="46"/>
      <c r="FY1354" s="46"/>
      <c r="FZ1354" s="46"/>
      <c r="GA1354" s="46"/>
      <c r="GB1354" s="46"/>
      <c r="GC1354" s="46"/>
      <c r="GD1354" s="46"/>
      <c r="GE1354" s="46"/>
      <c r="GF1354" s="46"/>
      <c r="GG1354" s="46"/>
      <c r="GH1354" s="46"/>
      <c r="GI1354" s="46"/>
      <c r="GJ1354" s="46"/>
      <c r="GK1354" s="46"/>
      <c r="GL1354" s="46"/>
      <c r="GM1354" s="46"/>
      <c r="GN1354" s="46"/>
      <c r="GO1354" s="46"/>
      <c r="GP1354" s="46"/>
      <c r="GQ1354" s="46"/>
      <c r="GR1354" s="46"/>
      <c r="GS1354" s="46"/>
      <c r="GT1354" s="46"/>
      <c r="GU1354" s="46"/>
      <c r="GV1354" s="46"/>
      <c r="GW1354" s="46"/>
      <c r="GX1354" s="46"/>
      <c r="GY1354" s="46"/>
      <c r="GZ1354" s="46"/>
      <c r="HA1354" s="46"/>
      <c r="HB1354" s="46"/>
      <c r="HC1354" s="46"/>
      <c r="HD1354" s="46"/>
      <c r="HE1354" s="46"/>
      <c r="HF1354" s="46"/>
      <c r="HG1354" s="46"/>
      <c r="HH1354" s="46"/>
      <c r="HI1354" s="46"/>
      <c r="HJ1354" s="46"/>
      <c r="HK1354" s="46"/>
      <c r="HL1354" s="46"/>
      <c r="HM1354" s="46"/>
      <c r="HN1354" s="46"/>
      <c r="HO1354" s="46"/>
      <c r="HP1354" s="46"/>
      <c r="HQ1354" s="46"/>
      <c r="HR1354" s="46"/>
      <c r="HS1354" s="46"/>
      <c r="HT1354" s="46"/>
      <c r="HU1354" s="46"/>
      <c r="HV1354" s="46"/>
      <c r="HW1354" s="46"/>
      <c r="HX1354" s="46"/>
      <c r="HY1354" s="46"/>
      <c r="HZ1354" s="46"/>
      <c r="IA1354" s="46"/>
      <c r="IB1354" s="46"/>
      <c r="IC1354" s="46"/>
      <c r="ID1354" s="46"/>
      <c r="IE1354" s="46"/>
      <c r="IF1354" s="46"/>
      <c r="IG1354" s="46"/>
      <c r="IH1354" s="46"/>
      <c r="II1354" s="46"/>
      <c r="IJ1354" s="46"/>
      <c r="IK1354" s="46"/>
      <c r="IL1354" s="46"/>
      <c r="IM1354" s="46"/>
      <c r="IN1354" s="46"/>
      <c r="IO1354" s="46"/>
      <c r="IP1354" s="46"/>
      <c r="IQ1354" s="46"/>
      <c r="IR1354" s="46"/>
      <c r="IS1354" s="46"/>
      <c r="IT1354" s="46"/>
      <c r="IU1354" s="46"/>
      <c r="IV1354" s="46"/>
      <c r="IW1354" s="46"/>
      <c r="IX1354" s="46"/>
      <c r="IY1354" s="46"/>
      <c r="IZ1354" s="46"/>
      <c r="JA1354" s="46"/>
      <c r="JB1354" s="46"/>
      <c r="JC1354" s="46"/>
      <c r="JD1354" s="46"/>
      <c r="JE1354" s="46"/>
    </row>
    <row r="1355" spans="1:265" s="7" customFormat="1" ht="15" customHeight="1" thickBot="1" x14ac:dyDescent="0.25">
      <c r="A1355" s="98"/>
      <c r="B1355" s="73" t="s">
        <v>386</v>
      </c>
      <c r="C1355" s="118"/>
      <c r="D1355" s="870" t="s">
        <v>653</v>
      </c>
      <c r="E1355" s="879"/>
      <c r="F1355" s="461"/>
      <c r="G1355" s="462"/>
      <c r="H1355" s="181" t="s">
        <v>351</v>
      </c>
      <c r="I1355" s="736" t="s">
        <v>394</v>
      </c>
      <c r="J1355" s="736"/>
      <c r="K1355" s="639" t="s">
        <v>1465</v>
      </c>
      <c r="L1355" s="756" t="s">
        <v>401</v>
      </c>
      <c r="M1355" s="757" t="s">
        <v>392</v>
      </c>
      <c r="N1355" s="757" t="s">
        <v>1730</v>
      </c>
      <c r="O1355" s="757" t="s">
        <v>839</v>
      </c>
      <c r="P1355" s="2159">
        <f t="shared" si="118"/>
        <v>3</v>
      </c>
      <c r="Q1355" s="758">
        <v>3</v>
      </c>
      <c r="R1355" s="759"/>
      <c r="S1355" s="326"/>
      <c r="T1355" s="326"/>
      <c r="U1355" s="326"/>
      <c r="V1355" s="326"/>
      <c r="W1355" s="327"/>
      <c r="X1355" s="119"/>
      <c r="Y1355" s="119"/>
      <c r="Z1355" s="63"/>
      <c r="AA1355" s="46"/>
      <c r="AB1355" s="46"/>
      <c r="AC1355" s="46" t="str">
        <f t="shared" si="117"/>
        <v/>
      </c>
      <c r="AD1355" s="46"/>
      <c r="AE1355" s="46"/>
      <c r="AF1355" s="2111">
        <f t="shared" si="119"/>
        <v>3</v>
      </c>
      <c r="AG1355" s="2111">
        <f t="shared" si="120"/>
        <v>0</v>
      </c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  <c r="BP1355" s="46"/>
      <c r="BQ1355" s="46"/>
      <c r="BR1355" s="46"/>
      <c r="BS1355" s="46"/>
      <c r="BT1355" s="46"/>
      <c r="BU1355" s="46"/>
      <c r="BV1355" s="46"/>
      <c r="BW1355" s="46"/>
      <c r="BX1355" s="46"/>
      <c r="BY1355" s="46"/>
      <c r="BZ1355" s="46"/>
      <c r="CA1355" s="46"/>
      <c r="CB1355" s="46"/>
      <c r="CC1355" s="46"/>
      <c r="CD1355" s="46"/>
      <c r="CE1355" s="46"/>
      <c r="CF1355" s="46"/>
      <c r="CG1355" s="46"/>
      <c r="CH1355" s="46"/>
      <c r="CI1355" s="46"/>
      <c r="CJ1355" s="46"/>
      <c r="CK1355" s="46"/>
      <c r="CL1355" s="46"/>
      <c r="CM1355" s="46"/>
      <c r="CN1355" s="46"/>
      <c r="CO1355" s="46"/>
      <c r="CP1355" s="46"/>
      <c r="CQ1355" s="46"/>
      <c r="CR1355" s="46"/>
      <c r="CS1355" s="46"/>
      <c r="CT1355" s="46"/>
      <c r="CU1355" s="46"/>
      <c r="CV1355" s="46"/>
      <c r="CW1355" s="46"/>
      <c r="CX1355" s="46"/>
      <c r="CY1355" s="46"/>
      <c r="CZ1355" s="46"/>
      <c r="DA1355" s="46"/>
      <c r="DB1355" s="46"/>
      <c r="DC1355" s="46"/>
      <c r="DD1355" s="46"/>
      <c r="DE1355" s="46"/>
      <c r="DF1355" s="46"/>
      <c r="DG1355" s="46"/>
      <c r="DH1355" s="46"/>
      <c r="DI1355" s="46"/>
      <c r="DJ1355" s="46"/>
      <c r="DK1355" s="46"/>
      <c r="DL1355" s="46"/>
      <c r="DM1355" s="46"/>
      <c r="DN1355" s="46"/>
      <c r="DO1355" s="46"/>
      <c r="DP1355" s="46"/>
      <c r="DQ1355" s="46"/>
      <c r="DR1355" s="46"/>
      <c r="DS1355" s="46"/>
      <c r="DT1355" s="46"/>
      <c r="DU1355" s="46"/>
      <c r="DV1355" s="46"/>
      <c r="DW1355" s="46"/>
      <c r="DX1355" s="46"/>
      <c r="DY1355" s="46"/>
      <c r="DZ1355" s="46"/>
      <c r="EA1355" s="46"/>
      <c r="EB1355" s="46"/>
      <c r="EC1355" s="46"/>
      <c r="ED1355" s="46"/>
      <c r="EE1355" s="46"/>
      <c r="EF1355" s="46"/>
      <c r="EG1355" s="46"/>
      <c r="EH1355" s="46"/>
      <c r="EI1355" s="46"/>
      <c r="EJ1355" s="46"/>
      <c r="EK1355" s="46"/>
      <c r="EL1355" s="46"/>
      <c r="EM1355" s="46"/>
      <c r="EN1355" s="46"/>
      <c r="EO1355" s="46"/>
      <c r="EP1355" s="46"/>
      <c r="EQ1355" s="46"/>
      <c r="ER1355" s="46"/>
      <c r="ES1355" s="46"/>
      <c r="ET1355" s="46"/>
      <c r="EU1355" s="46"/>
      <c r="EV1355" s="46"/>
      <c r="EW1355" s="46"/>
      <c r="EX1355" s="46"/>
      <c r="EY1355" s="46"/>
      <c r="EZ1355" s="46"/>
      <c r="FA1355" s="46"/>
      <c r="FB1355" s="46"/>
      <c r="FC1355" s="46"/>
      <c r="FD1355" s="46"/>
      <c r="FE1355" s="46"/>
      <c r="FF1355" s="46"/>
      <c r="FG1355" s="46"/>
      <c r="FH1355" s="46"/>
      <c r="FI1355" s="46"/>
      <c r="FJ1355" s="46"/>
      <c r="FK1355" s="46"/>
      <c r="FL1355" s="46"/>
      <c r="FM1355" s="46"/>
      <c r="FN1355" s="46"/>
      <c r="FO1355" s="46"/>
      <c r="FP1355" s="46"/>
      <c r="FQ1355" s="46"/>
      <c r="FR1355" s="46"/>
      <c r="FS1355" s="46"/>
      <c r="FT1355" s="46"/>
      <c r="FU1355" s="46"/>
      <c r="FV1355" s="46"/>
      <c r="FW1355" s="46"/>
      <c r="FX1355" s="46"/>
      <c r="FY1355" s="46"/>
      <c r="FZ1355" s="46"/>
      <c r="GA1355" s="46"/>
      <c r="GB1355" s="46"/>
      <c r="GC1355" s="46"/>
      <c r="GD1355" s="46"/>
      <c r="GE1355" s="46"/>
      <c r="GF1355" s="46"/>
      <c r="GG1355" s="46"/>
      <c r="GH1355" s="46"/>
      <c r="GI1355" s="46"/>
      <c r="GJ1355" s="46"/>
      <c r="GK1355" s="46"/>
      <c r="GL1355" s="46"/>
      <c r="GM1355" s="46"/>
      <c r="GN1355" s="46"/>
      <c r="GO1355" s="46"/>
      <c r="GP1355" s="46"/>
      <c r="GQ1355" s="46"/>
      <c r="GR1355" s="46"/>
      <c r="GS1355" s="46"/>
      <c r="GT1355" s="46"/>
      <c r="GU1355" s="46"/>
      <c r="GV1355" s="46"/>
      <c r="GW1355" s="46"/>
      <c r="GX1355" s="46"/>
      <c r="GY1355" s="46"/>
      <c r="GZ1355" s="46"/>
      <c r="HA1355" s="46"/>
      <c r="HB1355" s="46"/>
      <c r="HC1355" s="46"/>
      <c r="HD1355" s="46"/>
      <c r="HE1355" s="46"/>
      <c r="HF1355" s="46"/>
      <c r="HG1355" s="46"/>
      <c r="HH1355" s="46"/>
      <c r="HI1355" s="46"/>
      <c r="HJ1355" s="46"/>
      <c r="HK1355" s="46"/>
      <c r="HL1355" s="46"/>
      <c r="HM1355" s="46"/>
      <c r="HN1355" s="46"/>
      <c r="HO1355" s="46"/>
      <c r="HP1355" s="46"/>
      <c r="HQ1355" s="46"/>
      <c r="HR1355" s="46"/>
      <c r="HS1355" s="46"/>
      <c r="HT1355" s="46"/>
      <c r="HU1355" s="46"/>
      <c r="HV1355" s="46"/>
      <c r="HW1355" s="46"/>
      <c r="HX1355" s="46"/>
      <c r="HY1355" s="46"/>
      <c r="HZ1355" s="46"/>
      <c r="IA1355" s="46"/>
      <c r="IB1355" s="46"/>
      <c r="IC1355" s="46"/>
      <c r="ID1355" s="46"/>
      <c r="IE1355" s="46"/>
      <c r="IF1355" s="46"/>
      <c r="IG1355" s="46"/>
      <c r="IH1355" s="46"/>
      <c r="II1355" s="46"/>
      <c r="IJ1355" s="46"/>
      <c r="IK1355" s="46"/>
      <c r="IL1355" s="46"/>
      <c r="IM1355" s="46"/>
      <c r="IN1355" s="46"/>
      <c r="IO1355" s="46"/>
      <c r="IP1355" s="46"/>
      <c r="IQ1355" s="46"/>
      <c r="IR1355" s="46"/>
      <c r="IS1355" s="46"/>
      <c r="IT1355" s="46"/>
      <c r="IU1355" s="46"/>
      <c r="IV1355" s="46"/>
      <c r="IW1355" s="46"/>
      <c r="IX1355" s="46"/>
      <c r="IY1355" s="46"/>
      <c r="IZ1355" s="46"/>
      <c r="JA1355" s="46"/>
      <c r="JB1355" s="46"/>
      <c r="JC1355" s="46"/>
      <c r="JD1355" s="46"/>
      <c r="JE1355" s="46"/>
    </row>
    <row r="1356" spans="1:265" s="788" customFormat="1" ht="15" customHeight="1" thickBot="1" x14ac:dyDescent="0.25">
      <c r="A1356" s="98"/>
      <c r="B1356" s="73" t="s">
        <v>386</v>
      </c>
      <c r="C1356" s="118"/>
      <c r="D1356" s="870" t="s">
        <v>653</v>
      </c>
      <c r="E1356" s="879"/>
      <c r="F1356" s="461"/>
      <c r="G1356" s="462"/>
      <c r="H1356" s="181" t="s">
        <v>351</v>
      </c>
      <c r="I1356" s="736" t="s">
        <v>394</v>
      </c>
      <c r="J1356" s="736"/>
      <c r="K1356" s="756" t="s">
        <v>1630</v>
      </c>
      <c r="L1356" s="756" t="s">
        <v>401</v>
      </c>
      <c r="M1356" s="757" t="s">
        <v>396</v>
      </c>
      <c r="N1356" s="757" t="s">
        <v>24</v>
      </c>
      <c r="O1356" s="757" t="s">
        <v>348</v>
      </c>
      <c r="P1356" s="2159">
        <f t="shared" si="118"/>
        <v>2</v>
      </c>
      <c r="Q1356" s="758">
        <v>2</v>
      </c>
      <c r="R1356" s="759"/>
      <c r="S1356" s="326"/>
      <c r="T1356" s="326"/>
      <c r="U1356" s="326"/>
      <c r="V1356" s="326"/>
      <c r="W1356" s="327"/>
      <c r="X1356" s="119"/>
      <c r="Y1356" s="119"/>
      <c r="Z1356" s="63"/>
      <c r="AA1356" s="789"/>
      <c r="AB1356" s="789"/>
      <c r="AC1356" s="789" t="str">
        <f t="shared" si="117"/>
        <v/>
      </c>
      <c r="AD1356" s="789"/>
      <c r="AE1356" s="789"/>
      <c r="AF1356" s="2111">
        <f t="shared" si="119"/>
        <v>2</v>
      </c>
      <c r="AG1356" s="2111">
        <f t="shared" si="120"/>
        <v>0</v>
      </c>
      <c r="AH1356" s="789"/>
      <c r="AI1356" s="789"/>
      <c r="AJ1356" s="789"/>
      <c r="AK1356" s="789"/>
      <c r="AL1356" s="789"/>
      <c r="AM1356" s="789"/>
      <c r="AN1356" s="789"/>
      <c r="AO1356" s="789"/>
      <c r="AP1356" s="789"/>
      <c r="AQ1356" s="789"/>
      <c r="AR1356" s="789"/>
      <c r="AS1356" s="789"/>
      <c r="AT1356" s="789"/>
      <c r="AU1356" s="789"/>
      <c r="AV1356" s="789"/>
      <c r="AW1356" s="789"/>
      <c r="AX1356" s="789"/>
      <c r="AY1356" s="789"/>
      <c r="AZ1356" s="789"/>
      <c r="BA1356" s="789"/>
      <c r="BB1356" s="789"/>
      <c r="BC1356" s="789"/>
      <c r="BD1356" s="789"/>
      <c r="BE1356" s="789"/>
      <c r="BF1356" s="789"/>
      <c r="BG1356" s="789"/>
      <c r="BH1356" s="789"/>
      <c r="BI1356" s="789"/>
      <c r="BJ1356" s="789"/>
      <c r="BK1356" s="789"/>
      <c r="BL1356" s="789"/>
      <c r="BM1356" s="789"/>
      <c r="BN1356" s="789"/>
      <c r="BO1356" s="789"/>
      <c r="BP1356" s="789"/>
      <c r="BQ1356" s="789"/>
      <c r="BR1356" s="789"/>
      <c r="BS1356" s="789"/>
      <c r="BT1356" s="789"/>
      <c r="BU1356" s="789"/>
      <c r="BV1356" s="789"/>
      <c r="BW1356" s="789"/>
      <c r="BX1356" s="789"/>
      <c r="BY1356" s="789"/>
      <c r="BZ1356" s="789"/>
      <c r="CA1356" s="789"/>
      <c r="CB1356" s="789"/>
      <c r="CC1356" s="789"/>
      <c r="CD1356" s="789"/>
      <c r="CE1356" s="789"/>
      <c r="CF1356" s="789"/>
      <c r="CG1356" s="789"/>
      <c r="CH1356" s="789"/>
      <c r="CI1356" s="789"/>
      <c r="CJ1356" s="789"/>
      <c r="CK1356" s="789"/>
      <c r="CL1356" s="789"/>
      <c r="CM1356" s="789"/>
      <c r="CN1356" s="789"/>
      <c r="CO1356" s="789"/>
      <c r="CP1356" s="789"/>
      <c r="CQ1356" s="789"/>
      <c r="CR1356" s="789"/>
      <c r="CS1356" s="789"/>
      <c r="CT1356" s="789"/>
      <c r="CU1356" s="789"/>
      <c r="CV1356" s="789"/>
      <c r="CW1356" s="789"/>
      <c r="CX1356" s="789"/>
      <c r="CY1356" s="789"/>
      <c r="CZ1356" s="789"/>
      <c r="DA1356" s="789"/>
      <c r="DB1356" s="789"/>
      <c r="DC1356" s="789"/>
      <c r="DD1356" s="789"/>
      <c r="DE1356" s="789"/>
      <c r="DF1356" s="789"/>
      <c r="DG1356" s="789"/>
      <c r="DH1356" s="789"/>
      <c r="DI1356" s="789"/>
      <c r="DJ1356" s="789"/>
      <c r="DK1356" s="789"/>
      <c r="DL1356" s="789"/>
      <c r="DM1356" s="789"/>
      <c r="DN1356" s="789"/>
      <c r="DO1356" s="789"/>
      <c r="DP1356" s="789"/>
      <c r="DQ1356" s="789"/>
      <c r="DR1356" s="789"/>
      <c r="DS1356" s="789"/>
      <c r="DT1356" s="789"/>
      <c r="DU1356" s="789"/>
      <c r="DV1356" s="789"/>
      <c r="DW1356" s="789"/>
      <c r="DX1356" s="789"/>
      <c r="DY1356" s="789"/>
      <c r="DZ1356" s="789"/>
      <c r="EA1356" s="789"/>
      <c r="EB1356" s="789"/>
      <c r="EC1356" s="789"/>
      <c r="ED1356" s="789"/>
      <c r="EE1356" s="789"/>
      <c r="EF1356" s="789"/>
      <c r="EG1356" s="789"/>
      <c r="EH1356" s="789"/>
      <c r="EI1356" s="789"/>
      <c r="EJ1356" s="789"/>
      <c r="EK1356" s="789"/>
      <c r="EL1356" s="789"/>
      <c r="EM1356" s="789"/>
      <c r="EN1356" s="789"/>
      <c r="EO1356" s="789"/>
      <c r="EP1356" s="789"/>
      <c r="EQ1356" s="789"/>
      <c r="ER1356" s="789"/>
      <c r="ES1356" s="789"/>
      <c r="ET1356" s="789"/>
      <c r="EU1356" s="789"/>
      <c r="EV1356" s="789"/>
      <c r="EW1356" s="789"/>
      <c r="EX1356" s="789"/>
      <c r="EY1356" s="789"/>
      <c r="EZ1356" s="789"/>
      <c r="FA1356" s="789"/>
      <c r="FB1356" s="789"/>
      <c r="FC1356" s="789"/>
      <c r="FD1356" s="789"/>
      <c r="FE1356" s="789"/>
      <c r="FF1356" s="789"/>
      <c r="FG1356" s="789"/>
      <c r="FH1356" s="789"/>
      <c r="FI1356" s="789"/>
      <c r="FJ1356" s="789"/>
      <c r="FK1356" s="789"/>
      <c r="FL1356" s="789"/>
      <c r="FM1356" s="789"/>
      <c r="FN1356" s="789"/>
      <c r="FO1356" s="789"/>
      <c r="FP1356" s="789"/>
      <c r="FQ1356" s="789"/>
      <c r="FR1356" s="789"/>
      <c r="FS1356" s="789"/>
      <c r="FT1356" s="789"/>
      <c r="FU1356" s="789"/>
      <c r="FV1356" s="789"/>
      <c r="FW1356" s="789"/>
      <c r="FX1356" s="789"/>
      <c r="FY1356" s="789"/>
      <c r="FZ1356" s="789"/>
      <c r="GA1356" s="789"/>
      <c r="GB1356" s="789"/>
      <c r="GC1356" s="789"/>
      <c r="GD1356" s="789"/>
      <c r="GE1356" s="789"/>
      <c r="GF1356" s="789"/>
      <c r="GG1356" s="789"/>
      <c r="GH1356" s="789"/>
      <c r="GI1356" s="789"/>
      <c r="GJ1356" s="789"/>
      <c r="GK1356" s="789"/>
      <c r="GL1356" s="789"/>
      <c r="GM1356" s="789"/>
      <c r="GN1356" s="789"/>
      <c r="GO1356" s="789"/>
      <c r="GP1356" s="789"/>
      <c r="GQ1356" s="789"/>
      <c r="GR1356" s="789"/>
      <c r="GS1356" s="789"/>
      <c r="GT1356" s="789"/>
      <c r="GU1356" s="789"/>
      <c r="GV1356" s="789"/>
      <c r="GW1356" s="789"/>
      <c r="GX1356" s="789"/>
      <c r="GY1356" s="789"/>
      <c r="GZ1356" s="789"/>
      <c r="HA1356" s="789"/>
      <c r="HB1356" s="789"/>
      <c r="HC1356" s="789"/>
      <c r="HD1356" s="789"/>
      <c r="HE1356" s="789"/>
      <c r="HF1356" s="789"/>
      <c r="HG1356" s="789"/>
      <c r="HH1356" s="789"/>
      <c r="HI1356" s="789"/>
      <c r="HJ1356" s="789"/>
      <c r="HK1356" s="789"/>
      <c r="HL1356" s="789"/>
      <c r="HM1356" s="789"/>
      <c r="HN1356" s="789"/>
      <c r="HO1356" s="789"/>
      <c r="HP1356" s="789"/>
      <c r="HQ1356" s="789"/>
      <c r="HR1356" s="789"/>
      <c r="HS1356" s="789"/>
      <c r="HT1356" s="789"/>
      <c r="HU1356" s="789"/>
      <c r="HV1356" s="789"/>
      <c r="HW1356" s="789"/>
      <c r="HX1356" s="789"/>
      <c r="HY1356" s="789"/>
      <c r="HZ1356" s="789"/>
      <c r="IA1356" s="789"/>
      <c r="IB1356" s="789"/>
      <c r="IC1356" s="789"/>
      <c r="ID1356" s="789"/>
      <c r="IE1356" s="789"/>
      <c r="IF1356" s="789"/>
      <c r="IG1356" s="789"/>
      <c r="IH1356" s="789"/>
      <c r="II1356" s="789"/>
      <c r="IJ1356" s="789"/>
      <c r="IK1356" s="789"/>
      <c r="IL1356" s="789"/>
      <c r="IM1356" s="789"/>
      <c r="IN1356" s="789"/>
      <c r="IO1356" s="789"/>
      <c r="IP1356" s="789"/>
      <c r="IQ1356" s="789"/>
      <c r="IR1356" s="789"/>
      <c r="IS1356" s="789"/>
      <c r="IT1356" s="789"/>
      <c r="IU1356" s="789"/>
      <c r="IV1356" s="789"/>
      <c r="IW1356" s="789"/>
      <c r="IX1356" s="789"/>
      <c r="IY1356" s="789"/>
      <c r="IZ1356" s="789"/>
      <c r="JA1356" s="789"/>
      <c r="JB1356" s="789"/>
      <c r="JC1356" s="789"/>
      <c r="JD1356" s="789"/>
      <c r="JE1356" s="789"/>
    </row>
    <row r="1357" spans="1:265" s="788" customFormat="1" ht="15" customHeight="1" thickBot="1" x14ac:dyDescent="0.25">
      <c r="A1357" s="98"/>
      <c r="B1357" s="73" t="s">
        <v>386</v>
      </c>
      <c r="C1357" s="118"/>
      <c r="D1357" s="870" t="s">
        <v>653</v>
      </c>
      <c r="E1357" s="879"/>
      <c r="F1357" s="461"/>
      <c r="G1357" s="462"/>
      <c r="H1357" s="181" t="s">
        <v>351</v>
      </c>
      <c r="I1357" s="181" t="s">
        <v>394</v>
      </c>
      <c r="J1357" s="181"/>
      <c r="K1357" s="756" t="s">
        <v>2122</v>
      </c>
      <c r="L1357" s="756" t="s">
        <v>401</v>
      </c>
      <c r="M1357" s="757" t="s">
        <v>1127</v>
      </c>
      <c r="N1357" s="757" t="s">
        <v>24</v>
      </c>
      <c r="O1357" s="757" t="s">
        <v>348</v>
      </c>
      <c r="P1357" s="2159">
        <f t="shared" si="118"/>
        <v>2</v>
      </c>
      <c r="Q1357" s="758">
        <v>2</v>
      </c>
      <c r="R1357" s="759"/>
      <c r="S1357" s="326"/>
      <c r="T1357" s="326"/>
      <c r="U1357" s="326"/>
      <c r="V1357" s="326"/>
      <c r="W1357" s="327"/>
      <c r="X1357" s="119"/>
      <c r="Y1357" s="119"/>
      <c r="Z1357" s="63"/>
      <c r="AA1357" s="789"/>
      <c r="AB1357" s="789"/>
      <c r="AC1357" s="789" t="str">
        <f t="shared" si="117"/>
        <v/>
      </c>
      <c r="AD1357" s="789"/>
      <c r="AE1357" s="789"/>
      <c r="AF1357" s="2111">
        <f t="shared" si="119"/>
        <v>2</v>
      </c>
      <c r="AG1357" s="2111">
        <f t="shared" si="120"/>
        <v>0</v>
      </c>
      <c r="AH1357" s="789"/>
      <c r="AI1357" s="789"/>
      <c r="AJ1357" s="789"/>
      <c r="AK1357" s="789"/>
      <c r="AL1357" s="789"/>
      <c r="AM1357" s="789"/>
      <c r="AN1357" s="789"/>
      <c r="AO1357" s="789"/>
      <c r="AP1357" s="789"/>
      <c r="AQ1357" s="789"/>
      <c r="AR1357" s="789"/>
      <c r="AS1357" s="789"/>
      <c r="AT1357" s="789"/>
      <c r="AU1357" s="789"/>
      <c r="AV1357" s="789"/>
      <c r="AW1357" s="789"/>
      <c r="AX1357" s="789"/>
      <c r="AY1357" s="789"/>
      <c r="AZ1357" s="789"/>
      <c r="BA1357" s="789"/>
      <c r="BB1357" s="789"/>
      <c r="BC1357" s="789"/>
      <c r="BD1357" s="789"/>
      <c r="BE1357" s="789"/>
      <c r="BF1357" s="789"/>
      <c r="BG1357" s="789"/>
      <c r="BH1357" s="789"/>
      <c r="BI1357" s="789"/>
      <c r="BJ1357" s="789"/>
      <c r="BK1357" s="789"/>
      <c r="BL1357" s="789"/>
      <c r="BM1357" s="789"/>
      <c r="BN1357" s="789"/>
      <c r="BO1357" s="789"/>
      <c r="BP1357" s="789"/>
      <c r="BQ1357" s="789"/>
      <c r="BR1357" s="789"/>
      <c r="BS1357" s="789"/>
      <c r="BT1357" s="789"/>
      <c r="BU1357" s="789"/>
      <c r="BV1357" s="789"/>
      <c r="BW1357" s="789"/>
      <c r="BX1357" s="789"/>
      <c r="BY1357" s="789"/>
      <c r="BZ1357" s="789"/>
      <c r="CA1357" s="789"/>
      <c r="CB1357" s="789"/>
      <c r="CC1357" s="789"/>
      <c r="CD1357" s="789"/>
      <c r="CE1357" s="789"/>
      <c r="CF1357" s="789"/>
      <c r="CG1357" s="789"/>
      <c r="CH1357" s="789"/>
      <c r="CI1357" s="789"/>
      <c r="CJ1357" s="789"/>
      <c r="CK1357" s="789"/>
      <c r="CL1357" s="789"/>
      <c r="CM1357" s="789"/>
      <c r="CN1357" s="789"/>
      <c r="CO1357" s="789"/>
      <c r="CP1357" s="789"/>
      <c r="CQ1357" s="789"/>
      <c r="CR1357" s="789"/>
      <c r="CS1357" s="789"/>
      <c r="CT1357" s="789"/>
      <c r="CU1357" s="789"/>
      <c r="CV1357" s="789"/>
      <c r="CW1357" s="789"/>
      <c r="CX1357" s="789"/>
      <c r="CY1357" s="789"/>
      <c r="CZ1357" s="789"/>
      <c r="DA1357" s="789"/>
      <c r="DB1357" s="789"/>
      <c r="DC1357" s="789"/>
      <c r="DD1357" s="789"/>
      <c r="DE1357" s="789"/>
      <c r="DF1357" s="789"/>
      <c r="DG1357" s="789"/>
      <c r="DH1357" s="789"/>
      <c r="DI1357" s="789"/>
      <c r="DJ1357" s="789"/>
      <c r="DK1357" s="789"/>
      <c r="DL1357" s="789"/>
      <c r="DM1357" s="789"/>
      <c r="DN1357" s="789"/>
      <c r="DO1357" s="789"/>
      <c r="DP1357" s="789"/>
      <c r="DQ1357" s="789"/>
      <c r="DR1357" s="789"/>
      <c r="DS1357" s="789"/>
      <c r="DT1357" s="789"/>
      <c r="DU1357" s="789"/>
      <c r="DV1357" s="789"/>
      <c r="DW1357" s="789"/>
      <c r="DX1357" s="789"/>
      <c r="DY1357" s="789"/>
      <c r="DZ1357" s="789"/>
      <c r="EA1357" s="789"/>
      <c r="EB1357" s="789"/>
      <c r="EC1357" s="789"/>
      <c r="ED1357" s="789"/>
      <c r="EE1357" s="789"/>
      <c r="EF1357" s="789"/>
      <c r="EG1357" s="789"/>
      <c r="EH1357" s="789"/>
      <c r="EI1357" s="789"/>
      <c r="EJ1357" s="789"/>
      <c r="EK1357" s="789"/>
      <c r="EL1357" s="789"/>
      <c r="EM1357" s="789"/>
      <c r="EN1357" s="789"/>
      <c r="EO1357" s="789"/>
      <c r="EP1357" s="789"/>
      <c r="EQ1357" s="789"/>
      <c r="ER1357" s="789"/>
      <c r="ES1357" s="789"/>
      <c r="ET1357" s="789"/>
      <c r="EU1357" s="789"/>
      <c r="EV1357" s="789"/>
      <c r="EW1357" s="789"/>
      <c r="EX1357" s="789"/>
      <c r="EY1357" s="789"/>
      <c r="EZ1357" s="789"/>
      <c r="FA1357" s="789"/>
      <c r="FB1357" s="789"/>
      <c r="FC1357" s="789"/>
      <c r="FD1357" s="789"/>
      <c r="FE1357" s="789"/>
      <c r="FF1357" s="789"/>
      <c r="FG1357" s="789"/>
      <c r="FH1357" s="789"/>
      <c r="FI1357" s="789"/>
      <c r="FJ1357" s="789"/>
      <c r="FK1357" s="789"/>
      <c r="FL1357" s="789"/>
      <c r="FM1357" s="789"/>
      <c r="FN1357" s="789"/>
      <c r="FO1357" s="789"/>
      <c r="FP1357" s="789"/>
      <c r="FQ1357" s="789"/>
      <c r="FR1357" s="789"/>
      <c r="FS1357" s="789"/>
      <c r="FT1357" s="789"/>
      <c r="FU1357" s="789"/>
      <c r="FV1357" s="789"/>
      <c r="FW1357" s="789"/>
      <c r="FX1357" s="789"/>
      <c r="FY1357" s="789"/>
      <c r="FZ1357" s="789"/>
      <c r="GA1357" s="789"/>
      <c r="GB1357" s="789"/>
      <c r="GC1357" s="789"/>
      <c r="GD1357" s="789"/>
      <c r="GE1357" s="789"/>
      <c r="GF1357" s="789"/>
      <c r="GG1357" s="789"/>
      <c r="GH1357" s="789"/>
      <c r="GI1357" s="789"/>
      <c r="GJ1357" s="789"/>
      <c r="GK1357" s="789"/>
      <c r="GL1357" s="789"/>
      <c r="GM1357" s="789"/>
      <c r="GN1357" s="789"/>
      <c r="GO1357" s="789"/>
      <c r="GP1357" s="789"/>
      <c r="GQ1357" s="789"/>
      <c r="GR1357" s="789"/>
      <c r="GS1357" s="789"/>
      <c r="GT1357" s="789"/>
      <c r="GU1357" s="789"/>
      <c r="GV1357" s="789"/>
      <c r="GW1357" s="789"/>
      <c r="GX1357" s="789"/>
      <c r="GY1357" s="789"/>
      <c r="GZ1357" s="789"/>
      <c r="HA1357" s="789"/>
      <c r="HB1357" s="789"/>
      <c r="HC1357" s="789"/>
      <c r="HD1357" s="789"/>
      <c r="HE1357" s="789"/>
      <c r="HF1357" s="789"/>
      <c r="HG1357" s="789"/>
      <c r="HH1357" s="789"/>
      <c r="HI1357" s="789"/>
      <c r="HJ1357" s="789"/>
      <c r="HK1357" s="789"/>
      <c r="HL1357" s="789"/>
      <c r="HM1357" s="789"/>
      <c r="HN1357" s="789"/>
      <c r="HO1357" s="789"/>
      <c r="HP1357" s="789"/>
      <c r="HQ1357" s="789"/>
      <c r="HR1357" s="789"/>
      <c r="HS1357" s="789"/>
      <c r="HT1357" s="789"/>
      <c r="HU1357" s="789"/>
      <c r="HV1357" s="789"/>
      <c r="HW1357" s="789"/>
      <c r="HX1357" s="789"/>
      <c r="HY1357" s="789"/>
      <c r="HZ1357" s="789"/>
      <c r="IA1357" s="789"/>
      <c r="IB1357" s="789"/>
      <c r="IC1357" s="789"/>
      <c r="ID1357" s="789"/>
      <c r="IE1357" s="789"/>
      <c r="IF1357" s="789"/>
      <c r="IG1357" s="789"/>
      <c r="IH1357" s="789"/>
      <c r="II1357" s="789"/>
      <c r="IJ1357" s="789"/>
      <c r="IK1357" s="789"/>
      <c r="IL1357" s="789"/>
      <c r="IM1357" s="789"/>
      <c r="IN1357" s="789"/>
      <c r="IO1357" s="789"/>
      <c r="IP1357" s="789"/>
      <c r="IQ1357" s="789"/>
      <c r="IR1357" s="789"/>
      <c r="IS1357" s="789"/>
      <c r="IT1357" s="789"/>
      <c r="IU1357" s="789"/>
      <c r="IV1357" s="789"/>
      <c r="IW1357" s="789"/>
      <c r="IX1357" s="789"/>
      <c r="IY1357" s="789"/>
      <c r="IZ1357" s="789"/>
      <c r="JA1357" s="789"/>
      <c r="JB1357" s="789"/>
      <c r="JC1357" s="789"/>
      <c r="JD1357" s="789"/>
      <c r="JE1357" s="789"/>
    </row>
    <row r="1358" spans="1:265" s="7" customFormat="1" ht="15" customHeight="1" thickBot="1" x14ac:dyDescent="0.25">
      <c r="A1358" s="98"/>
      <c r="B1358" s="73" t="s">
        <v>386</v>
      </c>
      <c r="C1358" s="118"/>
      <c r="D1358" s="870" t="s">
        <v>653</v>
      </c>
      <c r="E1358" s="879"/>
      <c r="F1358" s="461"/>
      <c r="G1358" s="462"/>
      <c r="H1358" s="181" t="s">
        <v>351</v>
      </c>
      <c r="I1358" s="181" t="s">
        <v>394</v>
      </c>
      <c r="J1358" s="1757" t="s">
        <v>1424</v>
      </c>
      <c r="K1358" s="219" t="s">
        <v>1507</v>
      </c>
      <c r="L1358" s="219"/>
      <c r="M1358" s="511"/>
      <c r="N1358" s="511"/>
      <c r="O1358" s="219"/>
      <c r="P1358" s="2159">
        <f t="shared" si="118"/>
        <v>0</v>
      </c>
      <c r="Q1358" s="325"/>
      <c r="R1358" s="326"/>
      <c r="S1358" s="326"/>
      <c r="T1358" s="326"/>
      <c r="U1358" s="326"/>
      <c r="V1358" s="326"/>
      <c r="W1358" s="327">
        <v>5</v>
      </c>
      <c r="X1358" s="119"/>
      <c r="Y1358" s="119"/>
      <c r="Z1358" s="63"/>
      <c r="AA1358" s="46"/>
      <c r="AB1358" s="46"/>
      <c r="AC1358" s="46" t="str">
        <f t="shared" si="117"/>
        <v/>
      </c>
      <c r="AD1358" s="46"/>
      <c r="AE1358" s="46"/>
      <c r="AF1358" s="2111">
        <f t="shared" si="119"/>
        <v>0</v>
      </c>
      <c r="AG1358" s="2111">
        <f t="shared" si="120"/>
        <v>5</v>
      </c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  <c r="BP1358" s="46"/>
      <c r="BQ1358" s="46"/>
      <c r="BR1358" s="46"/>
      <c r="BS1358" s="46"/>
      <c r="BT1358" s="46"/>
      <c r="BU1358" s="46"/>
      <c r="BV1358" s="46"/>
      <c r="BW1358" s="46"/>
      <c r="BX1358" s="46"/>
      <c r="BY1358" s="46"/>
      <c r="BZ1358" s="46"/>
      <c r="CA1358" s="46"/>
      <c r="CB1358" s="46"/>
      <c r="CC1358" s="46"/>
      <c r="CD1358" s="46"/>
      <c r="CE1358" s="46"/>
      <c r="CF1358" s="46"/>
      <c r="CG1358" s="46"/>
      <c r="CH1358" s="46"/>
      <c r="CI1358" s="46"/>
      <c r="CJ1358" s="46"/>
      <c r="CK1358" s="46"/>
      <c r="CL1358" s="46"/>
      <c r="CM1358" s="46"/>
      <c r="CN1358" s="46"/>
      <c r="CO1358" s="46"/>
      <c r="CP1358" s="46"/>
      <c r="CQ1358" s="46"/>
      <c r="CR1358" s="46"/>
      <c r="CS1358" s="46"/>
      <c r="CT1358" s="46"/>
      <c r="CU1358" s="46"/>
      <c r="CV1358" s="46"/>
      <c r="CW1358" s="46"/>
      <c r="CX1358" s="46"/>
      <c r="CY1358" s="46"/>
      <c r="CZ1358" s="46"/>
      <c r="DA1358" s="46"/>
      <c r="DB1358" s="46"/>
      <c r="DC1358" s="46"/>
      <c r="DD1358" s="46"/>
      <c r="DE1358" s="46"/>
      <c r="DF1358" s="46"/>
      <c r="DG1358" s="46"/>
      <c r="DH1358" s="46"/>
      <c r="DI1358" s="46"/>
      <c r="DJ1358" s="46"/>
      <c r="DK1358" s="46"/>
      <c r="DL1358" s="46"/>
      <c r="DM1358" s="46"/>
      <c r="DN1358" s="46"/>
      <c r="DO1358" s="46"/>
      <c r="DP1358" s="46"/>
      <c r="DQ1358" s="46"/>
      <c r="DR1358" s="46"/>
      <c r="DS1358" s="46"/>
      <c r="DT1358" s="46"/>
      <c r="DU1358" s="46"/>
      <c r="DV1358" s="46"/>
      <c r="DW1358" s="46"/>
      <c r="DX1358" s="46"/>
      <c r="DY1358" s="46"/>
      <c r="DZ1358" s="46"/>
      <c r="EA1358" s="46"/>
      <c r="EB1358" s="46"/>
      <c r="EC1358" s="46"/>
      <c r="ED1358" s="46"/>
      <c r="EE1358" s="46"/>
      <c r="EF1358" s="46"/>
      <c r="EG1358" s="46"/>
      <c r="EH1358" s="46"/>
      <c r="EI1358" s="46"/>
      <c r="EJ1358" s="46"/>
      <c r="EK1358" s="46"/>
      <c r="EL1358" s="46"/>
      <c r="EM1358" s="46"/>
      <c r="EN1358" s="46"/>
      <c r="EO1358" s="46"/>
      <c r="EP1358" s="46"/>
      <c r="EQ1358" s="46"/>
      <c r="ER1358" s="46"/>
      <c r="ES1358" s="46"/>
      <c r="ET1358" s="46"/>
      <c r="EU1358" s="46"/>
      <c r="EV1358" s="46"/>
      <c r="EW1358" s="46"/>
      <c r="EX1358" s="46"/>
      <c r="EY1358" s="46"/>
      <c r="EZ1358" s="46"/>
      <c r="FA1358" s="46"/>
      <c r="FB1358" s="46"/>
      <c r="FC1358" s="46"/>
      <c r="FD1358" s="46"/>
      <c r="FE1358" s="46"/>
      <c r="FF1358" s="46"/>
      <c r="FG1358" s="46"/>
      <c r="FH1358" s="46"/>
      <c r="FI1358" s="46"/>
      <c r="FJ1358" s="46"/>
      <c r="FK1358" s="46"/>
      <c r="FL1358" s="46"/>
      <c r="FM1358" s="46"/>
      <c r="FN1358" s="46"/>
      <c r="FO1358" s="46"/>
      <c r="FP1358" s="46"/>
      <c r="FQ1358" s="46"/>
      <c r="FR1358" s="46"/>
      <c r="FS1358" s="46"/>
      <c r="FT1358" s="46"/>
      <c r="FU1358" s="46"/>
      <c r="FV1358" s="46"/>
      <c r="FW1358" s="46"/>
      <c r="FX1358" s="46"/>
      <c r="FY1358" s="46"/>
      <c r="FZ1358" s="46"/>
      <c r="GA1358" s="46"/>
      <c r="GB1358" s="46"/>
      <c r="GC1358" s="46"/>
      <c r="GD1358" s="46"/>
      <c r="GE1358" s="46"/>
      <c r="GF1358" s="46"/>
      <c r="GG1358" s="46"/>
      <c r="GH1358" s="46"/>
      <c r="GI1358" s="46"/>
      <c r="GJ1358" s="46"/>
      <c r="GK1358" s="46"/>
      <c r="GL1358" s="46"/>
      <c r="GM1358" s="46"/>
      <c r="GN1358" s="46"/>
      <c r="GO1358" s="46"/>
      <c r="GP1358" s="46"/>
      <c r="GQ1358" s="46"/>
      <c r="GR1358" s="46"/>
      <c r="GS1358" s="46"/>
      <c r="GT1358" s="46"/>
      <c r="GU1358" s="46"/>
      <c r="GV1358" s="46"/>
      <c r="GW1358" s="46"/>
      <c r="GX1358" s="46"/>
      <c r="GY1358" s="46"/>
      <c r="GZ1358" s="46"/>
      <c r="HA1358" s="46"/>
      <c r="HB1358" s="46"/>
      <c r="HC1358" s="46"/>
      <c r="HD1358" s="46"/>
      <c r="HE1358" s="46"/>
      <c r="HF1358" s="46"/>
      <c r="HG1358" s="46"/>
      <c r="HH1358" s="46"/>
      <c r="HI1358" s="46"/>
      <c r="HJ1358" s="46"/>
      <c r="HK1358" s="46"/>
      <c r="HL1358" s="46"/>
      <c r="HM1358" s="46"/>
      <c r="HN1358" s="46"/>
      <c r="HO1358" s="46"/>
      <c r="HP1358" s="46"/>
      <c r="HQ1358" s="46"/>
      <c r="HR1358" s="46"/>
      <c r="HS1358" s="46"/>
      <c r="HT1358" s="46"/>
      <c r="HU1358" s="46"/>
      <c r="HV1358" s="46"/>
      <c r="HW1358" s="46"/>
      <c r="HX1358" s="46"/>
      <c r="HY1358" s="46"/>
      <c r="HZ1358" s="46"/>
      <c r="IA1358" s="46"/>
      <c r="IB1358" s="46"/>
      <c r="IC1358" s="46"/>
      <c r="ID1358" s="46"/>
      <c r="IE1358" s="46"/>
      <c r="IF1358" s="46"/>
      <c r="IG1358" s="46"/>
      <c r="IH1358" s="46"/>
      <c r="II1358" s="46"/>
      <c r="IJ1358" s="46"/>
      <c r="IK1358" s="46"/>
      <c r="IL1358" s="46"/>
      <c r="IM1358" s="46"/>
      <c r="IN1358" s="46"/>
      <c r="IO1358" s="46"/>
      <c r="IP1358" s="46"/>
      <c r="IQ1358" s="46"/>
      <c r="IR1358" s="46"/>
      <c r="IS1358" s="46"/>
      <c r="IT1358" s="46"/>
      <c r="IU1358" s="46"/>
      <c r="IV1358" s="46"/>
      <c r="IW1358" s="46"/>
      <c r="IX1358" s="46"/>
      <c r="IY1358" s="46"/>
      <c r="IZ1358" s="46"/>
      <c r="JA1358" s="46"/>
      <c r="JB1358" s="46"/>
      <c r="JC1358" s="46"/>
      <c r="JD1358" s="46"/>
      <c r="JE1358" s="46"/>
    </row>
    <row r="1359" spans="1:265" s="788" customFormat="1" ht="15" customHeight="1" thickBot="1" x14ac:dyDescent="0.25">
      <c r="A1359" s="98"/>
      <c r="B1359" s="73" t="s">
        <v>386</v>
      </c>
      <c r="C1359" s="118"/>
      <c r="D1359" s="870" t="s">
        <v>653</v>
      </c>
      <c r="E1359" s="879"/>
      <c r="F1359" s="461"/>
      <c r="G1359" s="462"/>
      <c r="H1359" s="181" t="s">
        <v>351</v>
      </c>
      <c r="I1359" s="181" t="s">
        <v>394</v>
      </c>
      <c r="J1359" s="1759" t="s">
        <v>1424</v>
      </c>
      <c r="K1359" s="742" t="s">
        <v>1508</v>
      </c>
      <c r="L1359" s="219"/>
      <c r="M1359" s="511"/>
      <c r="N1359" s="511"/>
      <c r="O1359" s="219"/>
      <c r="P1359" s="2159">
        <f t="shared" si="118"/>
        <v>0</v>
      </c>
      <c r="Q1359" s="325"/>
      <c r="R1359" s="326"/>
      <c r="S1359" s="326"/>
      <c r="T1359" s="326"/>
      <c r="U1359" s="326"/>
      <c r="V1359" s="326"/>
      <c r="W1359" s="327">
        <v>3</v>
      </c>
      <c r="X1359" s="119"/>
      <c r="Y1359" s="119"/>
      <c r="Z1359" s="63"/>
      <c r="AA1359" s="789"/>
      <c r="AB1359" s="789"/>
      <c r="AC1359" s="789" t="str">
        <f t="shared" si="117"/>
        <v/>
      </c>
      <c r="AD1359" s="789"/>
      <c r="AE1359" s="789"/>
      <c r="AF1359" s="2111">
        <f t="shared" si="119"/>
        <v>0</v>
      </c>
      <c r="AG1359" s="2111">
        <f t="shared" si="120"/>
        <v>3</v>
      </c>
      <c r="AH1359" s="789"/>
      <c r="AI1359" s="789"/>
      <c r="AJ1359" s="789"/>
      <c r="AK1359" s="789"/>
      <c r="AL1359" s="789"/>
      <c r="AM1359" s="789"/>
      <c r="AN1359" s="789"/>
      <c r="AO1359" s="789"/>
      <c r="AP1359" s="789"/>
      <c r="AQ1359" s="789"/>
      <c r="AR1359" s="789"/>
      <c r="AS1359" s="789"/>
      <c r="AT1359" s="789"/>
      <c r="AU1359" s="789"/>
      <c r="AV1359" s="789"/>
      <c r="AW1359" s="789"/>
      <c r="AX1359" s="789"/>
      <c r="AY1359" s="789"/>
      <c r="AZ1359" s="789"/>
      <c r="BA1359" s="789"/>
      <c r="BB1359" s="789"/>
      <c r="BC1359" s="789"/>
      <c r="BD1359" s="789"/>
      <c r="BE1359" s="789"/>
      <c r="BF1359" s="789"/>
      <c r="BG1359" s="789"/>
      <c r="BH1359" s="789"/>
      <c r="BI1359" s="789"/>
      <c r="BJ1359" s="789"/>
      <c r="BK1359" s="789"/>
      <c r="BL1359" s="789"/>
      <c r="BM1359" s="789"/>
      <c r="BN1359" s="789"/>
      <c r="BO1359" s="789"/>
      <c r="BP1359" s="789"/>
      <c r="BQ1359" s="789"/>
      <c r="BR1359" s="789"/>
      <c r="BS1359" s="789"/>
      <c r="BT1359" s="789"/>
      <c r="BU1359" s="789"/>
      <c r="BV1359" s="789"/>
      <c r="BW1359" s="789"/>
      <c r="BX1359" s="789"/>
      <c r="BY1359" s="789"/>
      <c r="BZ1359" s="789"/>
      <c r="CA1359" s="789"/>
      <c r="CB1359" s="789"/>
      <c r="CC1359" s="789"/>
      <c r="CD1359" s="789"/>
      <c r="CE1359" s="789"/>
      <c r="CF1359" s="789"/>
      <c r="CG1359" s="789"/>
      <c r="CH1359" s="789"/>
      <c r="CI1359" s="789"/>
      <c r="CJ1359" s="789"/>
      <c r="CK1359" s="789"/>
      <c r="CL1359" s="789"/>
      <c r="CM1359" s="789"/>
      <c r="CN1359" s="789"/>
      <c r="CO1359" s="789"/>
      <c r="CP1359" s="789"/>
      <c r="CQ1359" s="789"/>
      <c r="CR1359" s="789"/>
      <c r="CS1359" s="789"/>
      <c r="CT1359" s="789"/>
      <c r="CU1359" s="789"/>
      <c r="CV1359" s="789"/>
      <c r="CW1359" s="789"/>
      <c r="CX1359" s="789"/>
      <c r="CY1359" s="789"/>
      <c r="CZ1359" s="789"/>
      <c r="DA1359" s="789"/>
      <c r="DB1359" s="789"/>
      <c r="DC1359" s="789"/>
      <c r="DD1359" s="789"/>
      <c r="DE1359" s="789"/>
      <c r="DF1359" s="789"/>
      <c r="DG1359" s="789"/>
      <c r="DH1359" s="789"/>
      <c r="DI1359" s="789"/>
      <c r="DJ1359" s="789"/>
      <c r="DK1359" s="789"/>
      <c r="DL1359" s="789"/>
      <c r="DM1359" s="789"/>
      <c r="DN1359" s="789"/>
      <c r="DO1359" s="789"/>
      <c r="DP1359" s="789"/>
      <c r="DQ1359" s="789"/>
      <c r="DR1359" s="789"/>
      <c r="DS1359" s="789"/>
      <c r="DT1359" s="789"/>
      <c r="DU1359" s="789"/>
      <c r="DV1359" s="789"/>
      <c r="DW1359" s="789"/>
      <c r="DX1359" s="789"/>
      <c r="DY1359" s="789"/>
      <c r="DZ1359" s="789"/>
      <c r="EA1359" s="789"/>
      <c r="EB1359" s="789"/>
      <c r="EC1359" s="789"/>
      <c r="ED1359" s="789"/>
      <c r="EE1359" s="789"/>
      <c r="EF1359" s="789"/>
      <c r="EG1359" s="789"/>
      <c r="EH1359" s="789"/>
      <c r="EI1359" s="789"/>
      <c r="EJ1359" s="789"/>
      <c r="EK1359" s="789"/>
      <c r="EL1359" s="789"/>
      <c r="EM1359" s="789"/>
      <c r="EN1359" s="789"/>
      <c r="EO1359" s="789"/>
      <c r="EP1359" s="789"/>
      <c r="EQ1359" s="789"/>
      <c r="ER1359" s="789"/>
      <c r="ES1359" s="789"/>
      <c r="ET1359" s="789"/>
      <c r="EU1359" s="789"/>
      <c r="EV1359" s="789"/>
      <c r="EW1359" s="789"/>
      <c r="EX1359" s="789"/>
      <c r="EY1359" s="789"/>
      <c r="EZ1359" s="789"/>
      <c r="FA1359" s="789"/>
      <c r="FB1359" s="789"/>
      <c r="FC1359" s="789"/>
      <c r="FD1359" s="789"/>
      <c r="FE1359" s="789"/>
      <c r="FF1359" s="789"/>
      <c r="FG1359" s="789"/>
      <c r="FH1359" s="789"/>
      <c r="FI1359" s="789"/>
      <c r="FJ1359" s="789"/>
      <c r="FK1359" s="789"/>
      <c r="FL1359" s="789"/>
      <c r="FM1359" s="789"/>
      <c r="FN1359" s="789"/>
      <c r="FO1359" s="789"/>
      <c r="FP1359" s="789"/>
      <c r="FQ1359" s="789"/>
      <c r="FR1359" s="789"/>
      <c r="FS1359" s="789"/>
      <c r="FT1359" s="789"/>
      <c r="FU1359" s="789"/>
      <c r="FV1359" s="789"/>
      <c r="FW1359" s="789"/>
      <c r="FX1359" s="789"/>
      <c r="FY1359" s="789"/>
      <c r="FZ1359" s="789"/>
      <c r="GA1359" s="789"/>
      <c r="GB1359" s="789"/>
      <c r="GC1359" s="789"/>
      <c r="GD1359" s="789"/>
      <c r="GE1359" s="789"/>
      <c r="GF1359" s="789"/>
      <c r="GG1359" s="789"/>
      <c r="GH1359" s="789"/>
      <c r="GI1359" s="789"/>
      <c r="GJ1359" s="789"/>
      <c r="GK1359" s="789"/>
      <c r="GL1359" s="789"/>
      <c r="GM1359" s="789"/>
      <c r="GN1359" s="789"/>
      <c r="GO1359" s="789"/>
      <c r="GP1359" s="789"/>
      <c r="GQ1359" s="789"/>
      <c r="GR1359" s="789"/>
      <c r="GS1359" s="789"/>
      <c r="GT1359" s="789"/>
      <c r="GU1359" s="789"/>
      <c r="GV1359" s="789"/>
      <c r="GW1359" s="789"/>
      <c r="GX1359" s="789"/>
      <c r="GY1359" s="789"/>
      <c r="GZ1359" s="789"/>
      <c r="HA1359" s="789"/>
      <c r="HB1359" s="789"/>
      <c r="HC1359" s="789"/>
      <c r="HD1359" s="789"/>
      <c r="HE1359" s="789"/>
      <c r="HF1359" s="789"/>
      <c r="HG1359" s="789"/>
      <c r="HH1359" s="789"/>
      <c r="HI1359" s="789"/>
      <c r="HJ1359" s="789"/>
      <c r="HK1359" s="789"/>
      <c r="HL1359" s="789"/>
      <c r="HM1359" s="789"/>
      <c r="HN1359" s="789"/>
      <c r="HO1359" s="789"/>
      <c r="HP1359" s="789"/>
      <c r="HQ1359" s="789"/>
      <c r="HR1359" s="789"/>
      <c r="HS1359" s="789"/>
      <c r="HT1359" s="789"/>
      <c r="HU1359" s="789"/>
      <c r="HV1359" s="789"/>
      <c r="HW1359" s="789"/>
      <c r="HX1359" s="789"/>
      <c r="HY1359" s="789"/>
      <c r="HZ1359" s="789"/>
      <c r="IA1359" s="789"/>
      <c r="IB1359" s="789"/>
      <c r="IC1359" s="789"/>
      <c r="ID1359" s="789"/>
      <c r="IE1359" s="789"/>
      <c r="IF1359" s="789"/>
      <c r="IG1359" s="789"/>
      <c r="IH1359" s="789"/>
      <c r="II1359" s="789"/>
      <c r="IJ1359" s="789"/>
      <c r="IK1359" s="789"/>
      <c r="IL1359" s="789"/>
      <c r="IM1359" s="789"/>
      <c r="IN1359" s="789"/>
      <c r="IO1359" s="789"/>
      <c r="IP1359" s="789"/>
      <c r="IQ1359" s="789"/>
      <c r="IR1359" s="789"/>
      <c r="IS1359" s="789"/>
      <c r="IT1359" s="789"/>
      <c r="IU1359" s="789"/>
      <c r="IV1359" s="789"/>
      <c r="IW1359" s="789"/>
      <c r="IX1359" s="789"/>
      <c r="IY1359" s="789"/>
      <c r="IZ1359" s="789"/>
      <c r="JA1359" s="789"/>
      <c r="JB1359" s="789"/>
      <c r="JC1359" s="789"/>
      <c r="JD1359" s="789"/>
      <c r="JE1359" s="789"/>
    </row>
    <row r="1360" spans="1:265" s="7" customFormat="1" ht="15" customHeight="1" thickBot="1" x14ac:dyDescent="0.25">
      <c r="A1360" s="98"/>
      <c r="B1360" s="73" t="s">
        <v>386</v>
      </c>
      <c r="C1360" s="118"/>
      <c r="D1360" s="870" t="s">
        <v>653</v>
      </c>
      <c r="E1360" s="879"/>
      <c r="F1360" s="461"/>
      <c r="G1360" s="462"/>
      <c r="H1360" s="181" t="s">
        <v>351</v>
      </c>
      <c r="I1360" s="181" t="s">
        <v>394</v>
      </c>
      <c r="J1360" s="1726" t="s">
        <v>95</v>
      </c>
      <c r="K1360" s="1068" t="s">
        <v>1712</v>
      </c>
      <c r="L1360" s="232"/>
      <c r="M1360" s="527"/>
      <c r="N1360" s="527"/>
      <c r="O1360" s="232"/>
      <c r="P1360" s="2159">
        <f t="shared" si="118"/>
        <v>0</v>
      </c>
      <c r="Q1360" s="316"/>
      <c r="R1360" s="317"/>
      <c r="S1360" s="317"/>
      <c r="T1360" s="317"/>
      <c r="U1360" s="317">
        <v>5</v>
      </c>
      <c r="V1360" s="326"/>
      <c r="W1360" s="327"/>
      <c r="X1360" s="119"/>
      <c r="Y1360" s="119"/>
      <c r="Z1360" s="63"/>
      <c r="AA1360" s="46"/>
      <c r="AB1360" s="46"/>
      <c r="AC1360" s="46" t="str">
        <f t="shared" si="117"/>
        <v/>
      </c>
      <c r="AD1360" s="46"/>
      <c r="AE1360" s="46"/>
      <c r="AF1360" s="2111">
        <f t="shared" si="119"/>
        <v>0</v>
      </c>
      <c r="AG1360" s="2111">
        <f t="shared" si="120"/>
        <v>0</v>
      </c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  <c r="BP1360" s="46"/>
      <c r="BQ1360" s="46"/>
      <c r="BR1360" s="46"/>
      <c r="BS1360" s="46"/>
      <c r="BT1360" s="46"/>
      <c r="BU1360" s="46"/>
      <c r="BV1360" s="46"/>
      <c r="BW1360" s="46"/>
      <c r="BX1360" s="46"/>
      <c r="BY1360" s="46"/>
      <c r="BZ1360" s="46"/>
      <c r="CA1360" s="46"/>
      <c r="CB1360" s="46"/>
      <c r="CC1360" s="46"/>
      <c r="CD1360" s="46"/>
      <c r="CE1360" s="46"/>
      <c r="CF1360" s="46"/>
      <c r="CG1360" s="46"/>
      <c r="CH1360" s="46"/>
      <c r="CI1360" s="46"/>
      <c r="CJ1360" s="46"/>
      <c r="CK1360" s="46"/>
      <c r="CL1360" s="46"/>
      <c r="CM1360" s="46"/>
      <c r="CN1360" s="46"/>
      <c r="CO1360" s="46"/>
      <c r="CP1360" s="46"/>
      <c r="CQ1360" s="46"/>
      <c r="CR1360" s="46"/>
      <c r="CS1360" s="46"/>
      <c r="CT1360" s="46"/>
      <c r="CU1360" s="46"/>
      <c r="CV1360" s="46"/>
      <c r="CW1360" s="46"/>
      <c r="CX1360" s="46"/>
      <c r="CY1360" s="46"/>
      <c r="CZ1360" s="46"/>
      <c r="DA1360" s="46"/>
      <c r="DB1360" s="46"/>
      <c r="DC1360" s="46"/>
      <c r="DD1360" s="46"/>
      <c r="DE1360" s="46"/>
      <c r="DF1360" s="46"/>
      <c r="DG1360" s="46"/>
      <c r="DH1360" s="46"/>
      <c r="DI1360" s="46"/>
      <c r="DJ1360" s="46"/>
      <c r="DK1360" s="46"/>
      <c r="DL1360" s="46"/>
      <c r="DM1360" s="46"/>
      <c r="DN1360" s="46"/>
      <c r="DO1360" s="46"/>
      <c r="DP1360" s="46"/>
      <c r="DQ1360" s="46"/>
      <c r="DR1360" s="46"/>
      <c r="DS1360" s="46"/>
      <c r="DT1360" s="46"/>
      <c r="DU1360" s="46"/>
      <c r="DV1360" s="46"/>
      <c r="DW1360" s="46"/>
      <c r="DX1360" s="46"/>
      <c r="DY1360" s="46"/>
      <c r="DZ1360" s="46"/>
      <c r="EA1360" s="46"/>
      <c r="EB1360" s="46"/>
      <c r="EC1360" s="46"/>
      <c r="ED1360" s="46"/>
      <c r="EE1360" s="46"/>
      <c r="EF1360" s="46"/>
      <c r="EG1360" s="46"/>
      <c r="EH1360" s="46"/>
      <c r="EI1360" s="46"/>
      <c r="EJ1360" s="46"/>
      <c r="EK1360" s="46"/>
      <c r="EL1360" s="46"/>
      <c r="EM1360" s="46"/>
      <c r="EN1360" s="46"/>
      <c r="EO1360" s="46"/>
      <c r="EP1360" s="46"/>
      <c r="EQ1360" s="46"/>
      <c r="ER1360" s="46"/>
      <c r="ES1360" s="46"/>
      <c r="ET1360" s="46"/>
      <c r="EU1360" s="46"/>
      <c r="EV1360" s="46"/>
      <c r="EW1360" s="46"/>
      <c r="EX1360" s="46"/>
      <c r="EY1360" s="46"/>
      <c r="EZ1360" s="46"/>
      <c r="FA1360" s="46"/>
      <c r="FB1360" s="46"/>
      <c r="FC1360" s="46"/>
      <c r="FD1360" s="46"/>
      <c r="FE1360" s="46"/>
      <c r="FF1360" s="46"/>
      <c r="FG1360" s="46"/>
      <c r="FH1360" s="46"/>
      <c r="FI1360" s="46"/>
      <c r="FJ1360" s="46"/>
      <c r="FK1360" s="46"/>
      <c r="FL1360" s="46"/>
      <c r="FM1360" s="46"/>
      <c r="FN1360" s="46"/>
      <c r="FO1360" s="46"/>
      <c r="FP1360" s="46"/>
      <c r="FQ1360" s="46"/>
      <c r="FR1360" s="46"/>
      <c r="FS1360" s="46"/>
      <c r="FT1360" s="46"/>
      <c r="FU1360" s="46"/>
      <c r="FV1360" s="46"/>
      <c r="FW1360" s="46"/>
      <c r="FX1360" s="46"/>
      <c r="FY1360" s="46"/>
      <c r="FZ1360" s="46"/>
      <c r="GA1360" s="46"/>
      <c r="GB1360" s="46"/>
      <c r="GC1360" s="46"/>
      <c r="GD1360" s="46"/>
      <c r="GE1360" s="46"/>
      <c r="GF1360" s="46"/>
      <c r="GG1360" s="46"/>
      <c r="GH1360" s="46"/>
      <c r="GI1360" s="46"/>
      <c r="GJ1360" s="46"/>
      <c r="GK1360" s="46"/>
      <c r="GL1360" s="46"/>
      <c r="GM1360" s="46"/>
      <c r="GN1360" s="46"/>
      <c r="GO1360" s="46"/>
      <c r="GP1360" s="46"/>
      <c r="GQ1360" s="46"/>
      <c r="GR1360" s="46"/>
      <c r="GS1360" s="46"/>
      <c r="GT1360" s="46"/>
      <c r="GU1360" s="46"/>
      <c r="GV1360" s="46"/>
      <c r="GW1360" s="46"/>
      <c r="GX1360" s="46"/>
      <c r="GY1360" s="46"/>
      <c r="GZ1360" s="46"/>
      <c r="HA1360" s="46"/>
      <c r="HB1360" s="46"/>
      <c r="HC1360" s="46"/>
      <c r="HD1360" s="46"/>
      <c r="HE1360" s="46"/>
      <c r="HF1360" s="46"/>
      <c r="HG1360" s="46"/>
      <c r="HH1360" s="46"/>
      <c r="HI1360" s="46"/>
      <c r="HJ1360" s="46"/>
      <c r="HK1360" s="46"/>
      <c r="HL1360" s="46"/>
      <c r="HM1360" s="46"/>
      <c r="HN1360" s="46"/>
      <c r="HO1360" s="46"/>
      <c r="HP1360" s="46"/>
      <c r="HQ1360" s="46"/>
      <c r="HR1360" s="46"/>
      <c r="HS1360" s="46"/>
      <c r="HT1360" s="46"/>
      <c r="HU1360" s="46"/>
      <c r="HV1360" s="46"/>
      <c r="HW1360" s="46"/>
      <c r="HX1360" s="46"/>
      <c r="HY1360" s="46"/>
      <c r="HZ1360" s="46"/>
      <c r="IA1360" s="46"/>
      <c r="IB1360" s="46"/>
      <c r="IC1360" s="46"/>
      <c r="ID1360" s="46"/>
      <c r="IE1360" s="46"/>
      <c r="IF1360" s="46"/>
      <c r="IG1360" s="46"/>
      <c r="IH1360" s="46"/>
      <c r="II1360" s="46"/>
      <c r="IJ1360" s="46"/>
      <c r="IK1360" s="46"/>
      <c r="IL1360" s="46"/>
      <c r="IM1360" s="46"/>
      <c r="IN1360" s="46"/>
      <c r="IO1360" s="46"/>
      <c r="IP1360" s="46"/>
      <c r="IQ1360" s="46"/>
      <c r="IR1360" s="46"/>
      <c r="IS1360" s="46"/>
      <c r="IT1360" s="46"/>
      <c r="IU1360" s="46"/>
      <c r="IV1360" s="46"/>
      <c r="IW1360" s="46"/>
      <c r="IX1360" s="46"/>
      <c r="IY1360" s="46"/>
      <c r="IZ1360" s="46"/>
      <c r="JA1360" s="46"/>
      <c r="JB1360" s="46"/>
      <c r="JC1360" s="46"/>
      <c r="JD1360" s="46"/>
      <c r="JE1360" s="46"/>
    </row>
    <row r="1361" spans="1:265" s="7" customFormat="1" ht="15" customHeight="1" thickBot="1" x14ac:dyDescent="0.25">
      <c r="A1361" s="98"/>
      <c r="B1361" s="73" t="s">
        <v>386</v>
      </c>
      <c r="C1361" s="118"/>
      <c r="D1361" s="870" t="s">
        <v>653</v>
      </c>
      <c r="E1361" s="879"/>
      <c r="F1361" s="461"/>
      <c r="G1361" s="462"/>
      <c r="H1361" s="181" t="s">
        <v>351</v>
      </c>
      <c r="I1361" s="181" t="s">
        <v>394</v>
      </c>
      <c r="J1361" s="1740" t="s">
        <v>1425</v>
      </c>
      <c r="K1361" s="219" t="s">
        <v>1732</v>
      </c>
      <c r="L1361" s="219"/>
      <c r="M1361" s="511"/>
      <c r="N1361" s="511"/>
      <c r="O1361" s="219"/>
      <c r="P1361" s="2159">
        <f t="shared" si="118"/>
        <v>0</v>
      </c>
      <c r="Q1361" s="325"/>
      <c r="R1361" s="326"/>
      <c r="S1361" s="326"/>
      <c r="T1361" s="326">
        <v>4</v>
      </c>
      <c r="U1361" s="326"/>
      <c r="V1361" s="326"/>
      <c r="W1361" s="327"/>
      <c r="X1361" s="119"/>
      <c r="Y1361" s="119"/>
      <c r="Z1361" s="63"/>
      <c r="AA1361" s="46"/>
      <c r="AB1361" s="46"/>
      <c r="AC1361" s="46" t="str">
        <f t="shared" si="117"/>
        <v/>
      </c>
      <c r="AD1361" s="46" t="s">
        <v>2077</v>
      </c>
      <c r="AE1361" s="46"/>
      <c r="AF1361" s="2111">
        <f t="shared" si="119"/>
        <v>0</v>
      </c>
      <c r="AG1361" s="2111">
        <f t="shared" si="120"/>
        <v>0</v>
      </c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  <c r="BP1361" s="46"/>
      <c r="BQ1361" s="46"/>
      <c r="BR1361" s="46"/>
      <c r="BS1361" s="46"/>
      <c r="BT1361" s="46"/>
      <c r="BU1361" s="46"/>
      <c r="BV1361" s="46"/>
      <c r="BW1361" s="46"/>
      <c r="BX1361" s="46"/>
      <c r="BY1361" s="46"/>
      <c r="BZ1361" s="46"/>
      <c r="CA1361" s="46"/>
      <c r="CB1361" s="46"/>
      <c r="CC1361" s="46"/>
      <c r="CD1361" s="46"/>
      <c r="CE1361" s="46"/>
      <c r="CF1361" s="46"/>
      <c r="CG1361" s="46"/>
      <c r="CH1361" s="46"/>
      <c r="CI1361" s="46"/>
      <c r="CJ1361" s="46"/>
      <c r="CK1361" s="46"/>
      <c r="CL1361" s="46"/>
      <c r="CM1361" s="46"/>
      <c r="CN1361" s="46"/>
      <c r="CO1361" s="46"/>
      <c r="CP1361" s="46"/>
      <c r="CQ1361" s="46"/>
      <c r="CR1361" s="46"/>
      <c r="CS1361" s="46"/>
      <c r="CT1361" s="46"/>
      <c r="CU1361" s="46"/>
      <c r="CV1361" s="46"/>
      <c r="CW1361" s="46"/>
      <c r="CX1361" s="46"/>
      <c r="CY1361" s="46"/>
      <c r="CZ1361" s="46"/>
      <c r="DA1361" s="46"/>
      <c r="DB1361" s="46"/>
      <c r="DC1361" s="46"/>
      <c r="DD1361" s="46"/>
      <c r="DE1361" s="46"/>
      <c r="DF1361" s="46"/>
      <c r="DG1361" s="46"/>
      <c r="DH1361" s="46"/>
      <c r="DI1361" s="46"/>
      <c r="DJ1361" s="46"/>
      <c r="DK1361" s="46"/>
      <c r="DL1361" s="46"/>
      <c r="DM1361" s="46"/>
      <c r="DN1361" s="46"/>
      <c r="DO1361" s="46"/>
      <c r="DP1361" s="46"/>
      <c r="DQ1361" s="46"/>
      <c r="DR1361" s="46"/>
      <c r="DS1361" s="46"/>
      <c r="DT1361" s="46"/>
      <c r="DU1361" s="46"/>
      <c r="DV1361" s="46"/>
      <c r="DW1361" s="46"/>
      <c r="DX1361" s="46"/>
      <c r="DY1361" s="46"/>
      <c r="DZ1361" s="46"/>
      <c r="EA1361" s="46"/>
      <c r="EB1361" s="46"/>
      <c r="EC1361" s="46"/>
      <c r="ED1361" s="46"/>
      <c r="EE1361" s="46"/>
      <c r="EF1361" s="46"/>
      <c r="EG1361" s="46"/>
      <c r="EH1361" s="46"/>
      <c r="EI1361" s="46"/>
      <c r="EJ1361" s="46"/>
      <c r="EK1361" s="46"/>
      <c r="EL1361" s="46"/>
      <c r="EM1361" s="46"/>
      <c r="EN1361" s="46"/>
      <c r="EO1361" s="46"/>
      <c r="EP1361" s="46"/>
      <c r="EQ1361" s="46"/>
      <c r="ER1361" s="46"/>
      <c r="ES1361" s="46"/>
      <c r="ET1361" s="46"/>
      <c r="EU1361" s="46"/>
      <c r="EV1361" s="46"/>
      <c r="EW1361" s="46"/>
      <c r="EX1361" s="46"/>
      <c r="EY1361" s="46"/>
      <c r="EZ1361" s="46"/>
      <c r="FA1361" s="46"/>
      <c r="FB1361" s="46"/>
      <c r="FC1361" s="46"/>
      <c r="FD1361" s="46"/>
      <c r="FE1361" s="46"/>
      <c r="FF1361" s="46"/>
      <c r="FG1361" s="46"/>
      <c r="FH1361" s="46"/>
      <c r="FI1361" s="46"/>
      <c r="FJ1361" s="46"/>
      <c r="FK1361" s="46"/>
      <c r="FL1361" s="46"/>
      <c r="FM1361" s="46"/>
      <c r="FN1361" s="46"/>
      <c r="FO1361" s="46"/>
      <c r="FP1361" s="46"/>
      <c r="FQ1361" s="46"/>
      <c r="FR1361" s="46"/>
      <c r="FS1361" s="46"/>
      <c r="FT1361" s="46"/>
      <c r="FU1361" s="46"/>
      <c r="FV1361" s="46"/>
      <c r="FW1361" s="46"/>
      <c r="FX1361" s="46"/>
      <c r="FY1361" s="46"/>
      <c r="FZ1361" s="46"/>
      <c r="GA1361" s="46"/>
      <c r="GB1361" s="46"/>
      <c r="GC1361" s="46"/>
      <c r="GD1361" s="46"/>
      <c r="GE1361" s="46"/>
      <c r="GF1361" s="46"/>
      <c r="GG1361" s="46"/>
      <c r="GH1361" s="46"/>
      <c r="GI1361" s="46"/>
      <c r="GJ1361" s="46"/>
      <c r="GK1361" s="46"/>
      <c r="GL1361" s="46"/>
      <c r="GM1361" s="46"/>
      <c r="GN1361" s="46"/>
      <c r="GO1361" s="46"/>
      <c r="GP1361" s="46"/>
      <c r="GQ1361" s="46"/>
      <c r="GR1361" s="46"/>
      <c r="GS1361" s="46"/>
      <c r="GT1361" s="46"/>
      <c r="GU1361" s="46"/>
      <c r="GV1361" s="46"/>
      <c r="GW1361" s="46"/>
      <c r="GX1361" s="46"/>
      <c r="GY1361" s="46"/>
      <c r="GZ1361" s="46"/>
      <c r="HA1361" s="46"/>
      <c r="HB1361" s="46"/>
      <c r="HC1361" s="46"/>
      <c r="HD1361" s="46"/>
      <c r="HE1361" s="46"/>
      <c r="HF1361" s="46"/>
      <c r="HG1361" s="46"/>
      <c r="HH1361" s="46"/>
      <c r="HI1361" s="46"/>
      <c r="HJ1361" s="46"/>
      <c r="HK1361" s="46"/>
      <c r="HL1361" s="46"/>
      <c r="HM1361" s="46"/>
      <c r="HN1361" s="46"/>
      <c r="HO1361" s="46"/>
      <c r="HP1361" s="46"/>
      <c r="HQ1361" s="46"/>
      <c r="HR1361" s="46"/>
      <c r="HS1361" s="46"/>
      <c r="HT1361" s="46"/>
      <c r="HU1361" s="46"/>
      <c r="HV1361" s="46"/>
      <c r="HW1361" s="46"/>
      <c r="HX1361" s="46"/>
      <c r="HY1361" s="46"/>
      <c r="HZ1361" s="46"/>
      <c r="IA1361" s="46"/>
      <c r="IB1361" s="46"/>
      <c r="IC1361" s="46"/>
      <c r="ID1361" s="46"/>
      <c r="IE1361" s="46"/>
      <c r="IF1361" s="46"/>
      <c r="IG1361" s="46"/>
      <c r="IH1361" s="46"/>
      <c r="II1361" s="46"/>
      <c r="IJ1361" s="46"/>
      <c r="IK1361" s="46"/>
      <c r="IL1361" s="46"/>
      <c r="IM1361" s="46"/>
      <c r="IN1361" s="46"/>
      <c r="IO1361" s="46"/>
      <c r="IP1361" s="46"/>
      <c r="IQ1361" s="46"/>
      <c r="IR1361" s="46"/>
      <c r="IS1361" s="46"/>
      <c r="IT1361" s="46"/>
      <c r="IU1361" s="46"/>
      <c r="IV1361" s="46"/>
      <c r="IW1361" s="46"/>
      <c r="IX1361" s="46"/>
      <c r="IY1361" s="46"/>
      <c r="IZ1361" s="46"/>
      <c r="JA1361" s="46"/>
      <c r="JB1361" s="46"/>
      <c r="JC1361" s="46"/>
      <c r="JD1361" s="46"/>
      <c r="JE1361" s="46"/>
    </row>
    <row r="1362" spans="1:265" s="7" customFormat="1" ht="15" customHeight="1" thickBot="1" x14ac:dyDescent="0.25">
      <c r="A1362" s="98"/>
      <c r="B1362" s="73" t="s">
        <v>386</v>
      </c>
      <c r="C1362" s="118"/>
      <c r="D1362" s="870" t="s">
        <v>653</v>
      </c>
      <c r="E1362" s="879"/>
      <c r="F1362" s="461"/>
      <c r="G1362" s="462"/>
      <c r="H1362" s="181" t="s">
        <v>351</v>
      </c>
      <c r="I1362" s="181" t="s">
        <v>394</v>
      </c>
      <c r="J1362" s="1756" t="s">
        <v>1424</v>
      </c>
      <c r="K1362" s="212" t="s">
        <v>1505</v>
      </c>
      <c r="L1362" s="219"/>
      <c r="M1362" s="511"/>
      <c r="N1362" s="511"/>
      <c r="O1362" s="219"/>
      <c r="P1362" s="2159">
        <f t="shared" si="118"/>
        <v>0</v>
      </c>
      <c r="Q1362" s="325"/>
      <c r="R1362" s="326"/>
      <c r="S1362" s="326">
        <v>4</v>
      </c>
      <c r="T1362" s="326"/>
      <c r="U1362" s="326"/>
      <c r="V1362" s="326"/>
      <c r="W1362" s="327"/>
      <c r="X1362" s="119"/>
      <c r="Y1362" s="119"/>
      <c r="Z1362" s="63"/>
      <c r="AA1362" s="46"/>
      <c r="AB1362" s="46"/>
      <c r="AC1362" s="46" t="str">
        <f t="shared" si="117"/>
        <v/>
      </c>
      <c r="AD1362" s="46"/>
      <c r="AE1362" s="46"/>
      <c r="AF1362" s="2111">
        <f t="shared" si="119"/>
        <v>0</v>
      </c>
      <c r="AG1362" s="2111">
        <f t="shared" si="120"/>
        <v>4</v>
      </c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  <c r="BP1362" s="46"/>
      <c r="BQ1362" s="46"/>
      <c r="BR1362" s="46"/>
      <c r="BS1362" s="46"/>
      <c r="BT1362" s="46"/>
      <c r="BU1362" s="46"/>
      <c r="BV1362" s="46"/>
      <c r="BW1362" s="46"/>
      <c r="BX1362" s="46"/>
      <c r="BY1362" s="46"/>
      <c r="BZ1362" s="46"/>
      <c r="CA1362" s="46"/>
      <c r="CB1362" s="46"/>
      <c r="CC1362" s="46"/>
      <c r="CD1362" s="46"/>
      <c r="CE1362" s="46"/>
      <c r="CF1362" s="46"/>
      <c r="CG1362" s="46"/>
      <c r="CH1362" s="46"/>
      <c r="CI1362" s="46"/>
      <c r="CJ1362" s="46"/>
      <c r="CK1362" s="46"/>
      <c r="CL1362" s="46"/>
      <c r="CM1362" s="46"/>
      <c r="CN1362" s="46"/>
      <c r="CO1362" s="46"/>
      <c r="CP1362" s="46"/>
      <c r="CQ1362" s="46"/>
      <c r="CR1362" s="46"/>
      <c r="CS1362" s="46"/>
      <c r="CT1362" s="46"/>
      <c r="CU1362" s="46"/>
      <c r="CV1362" s="46"/>
      <c r="CW1362" s="46"/>
      <c r="CX1362" s="46"/>
      <c r="CY1362" s="46"/>
      <c r="CZ1362" s="46"/>
      <c r="DA1362" s="46"/>
      <c r="DB1362" s="46"/>
      <c r="DC1362" s="46"/>
      <c r="DD1362" s="46"/>
      <c r="DE1362" s="46"/>
      <c r="DF1362" s="46"/>
      <c r="DG1362" s="46"/>
      <c r="DH1362" s="46"/>
      <c r="DI1362" s="46"/>
      <c r="DJ1362" s="46"/>
      <c r="DK1362" s="46"/>
      <c r="DL1362" s="46"/>
      <c r="DM1362" s="46"/>
      <c r="DN1362" s="46"/>
      <c r="DO1362" s="46"/>
      <c r="DP1362" s="46"/>
      <c r="DQ1362" s="46"/>
      <c r="DR1362" s="46"/>
      <c r="DS1362" s="46"/>
      <c r="DT1362" s="46"/>
      <c r="DU1362" s="46"/>
      <c r="DV1362" s="46"/>
      <c r="DW1362" s="46"/>
      <c r="DX1362" s="46"/>
      <c r="DY1362" s="46"/>
      <c r="DZ1362" s="46"/>
      <c r="EA1362" s="46"/>
      <c r="EB1362" s="46"/>
      <c r="EC1362" s="46"/>
      <c r="ED1362" s="46"/>
      <c r="EE1362" s="46"/>
      <c r="EF1362" s="46"/>
      <c r="EG1362" s="46"/>
      <c r="EH1362" s="46"/>
      <c r="EI1362" s="46"/>
      <c r="EJ1362" s="46"/>
      <c r="EK1362" s="46"/>
      <c r="EL1362" s="46"/>
      <c r="EM1362" s="46"/>
      <c r="EN1362" s="46"/>
      <c r="EO1362" s="46"/>
      <c r="EP1362" s="46"/>
      <c r="EQ1362" s="46"/>
      <c r="ER1362" s="46"/>
      <c r="ES1362" s="46"/>
      <c r="ET1362" s="46"/>
      <c r="EU1362" s="46"/>
      <c r="EV1362" s="46"/>
      <c r="EW1362" s="46"/>
      <c r="EX1362" s="46"/>
      <c r="EY1362" s="46"/>
      <c r="EZ1362" s="46"/>
      <c r="FA1362" s="46"/>
      <c r="FB1362" s="46"/>
      <c r="FC1362" s="46"/>
      <c r="FD1362" s="46"/>
      <c r="FE1362" s="46"/>
      <c r="FF1362" s="46"/>
      <c r="FG1362" s="46"/>
      <c r="FH1362" s="46"/>
      <c r="FI1362" s="46"/>
      <c r="FJ1362" s="46"/>
      <c r="FK1362" s="46"/>
      <c r="FL1362" s="46"/>
      <c r="FM1362" s="46"/>
      <c r="FN1362" s="46"/>
      <c r="FO1362" s="46"/>
      <c r="FP1362" s="46"/>
      <c r="FQ1362" s="46"/>
      <c r="FR1362" s="46"/>
      <c r="FS1362" s="46"/>
      <c r="FT1362" s="46"/>
      <c r="FU1362" s="46"/>
      <c r="FV1362" s="46"/>
      <c r="FW1362" s="46"/>
      <c r="FX1362" s="46"/>
      <c r="FY1362" s="46"/>
      <c r="FZ1362" s="46"/>
      <c r="GA1362" s="46"/>
      <c r="GB1362" s="46"/>
      <c r="GC1362" s="46"/>
      <c r="GD1362" s="46"/>
      <c r="GE1362" s="46"/>
      <c r="GF1362" s="46"/>
      <c r="GG1362" s="46"/>
      <c r="GH1362" s="46"/>
      <c r="GI1362" s="46"/>
      <c r="GJ1362" s="46"/>
      <c r="GK1362" s="46"/>
      <c r="GL1362" s="46"/>
      <c r="GM1362" s="46"/>
      <c r="GN1362" s="46"/>
      <c r="GO1362" s="46"/>
      <c r="GP1362" s="46"/>
      <c r="GQ1362" s="46"/>
      <c r="GR1362" s="46"/>
      <c r="GS1362" s="46"/>
      <c r="GT1362" s="46"/>
      <c r="GU1362" s="46"/>
      <c r="GV1362" s="46"/>
      <c r="GW1362" s="46"/>
      <c r="GX1362" s="46"/>
      <c r="GY1362" s="46"/>
      <c r="GZ1362" s="46"/>
      <c r="HA1362" s="46"/>
      <c r="HB1362" s="46"/>
      <c r="HC1362" s="46"/>
      <c r="HD1362" s="46"/>
      <c r="HE1362" s="46"/>
      <c r="HF1362" s="46"/>
      <c r="HG1362" s="46"/>
      <c r="HH1362" s="46"/>
      <c r="HI1362" s="46"/>
      <c r="HJ1362" s="46"/>
      <c r="HK1362" s="46"/>
      <c r="HL1362" s="46"/>
      <c r="HM1362" s="46"/>
      <c r="HN1362" s="46"/>
      <c r="HO1362" s="46"/>
      <c r="HP1362" s="46"/>
      <c r="HQ1362" s="46"/>
      <c r="HR1362" s="46"/>
      <c r="HS1362" s="46"/>
      <c r="HT1362" s="46"/>
      <c r="HU1362" s="46"/>
      <c r="HV1362" s="46"/>
      <c r="HW1362" s="46"/>
      <c r="HX1362" s="46"/>
      <c r="HY1362" s="46"/>
      <c r="HZ1362" s="46"/>
      <c r="IA1362" s="46"/>
      <c r="IB1362" s="46"/>
      <c r="IC1362" s="46"/>
      <c r="ID1362" s="46"/>
      <c r="IE1362" s="46"/>
      <c r="IF1362" s="46"/>
      <c r="IG1362" s="46"/>
      <c r="IH1362" s="46"/>
      <c r="II1362" s="46"/>
      <c r="IJ1362" s="46"/>
      <c r="IK1362" s="46"/>
      <c r="IL1362" s="46"/>
      <c r="IM1362" s="46"/>
      <c r="IN1362" s="46"/>
      <c r="IO1362" s="46"/>
      <c r="IP1362" s="46"/>
      <c r="IQ1362" s="46"/>
      <c r="IR1362" s="46"/>
      <c r="IS1362" s="46"/>
      <c r="IT1362" s="46"/>
      <c r="IU1362" s="46"/>
      <c r="IV1362" s="46"/>
      <c r="IW1362" s="46"/>
      <c r="IX1362" s="46"/>
      <c r="IY1362" s="46"/>
      <c r="IZ1362" s="46"/>
      <c r="JA1362" s="46"/>
      <c r="JB1362" s="46"/>
      <c r="JC1362" s="46"/>
      <c r="JD1362" s="46"/>
      <c r="JE1362" s="46"/>
    </row>
    <row r="1363" spans="1:265" s="7" customFormat="1" ht="15" customHeight="1" thickBot="1" x14ac:dyDescent="0.25">
      <c r="A1363" s="100"/>
      <c r="B1363" s="92" t="s">
        <v>386</v>
      </c>
      <c r="C1363" s="135"/>
      <c r="D1363" s="893" t="s">
        <v>653</v>
      </c>
      <c r="E1363" s="881"/>
      <c r="F1363" s="470"/>
      <c r="G1363" s="471"/>
      <c r="H1363" s="138" t="s">
        <v>351</v>
      </c>
      <c r="I1363" s="138" t="s">
        <v>394</v>
      </c>
      <c r="J1363" s="1773" t="s">
        <v>1424</v>
      </c>
      <c r="K1363" s="247" t="s">
        <v>1506</v>
      </c>
      <c r="L1363" s="244"/>
      <c r="M1363" s="525"/>
      <c r="N1363" s="525"/>
      <c r="O1363" s="244"/>
      <c r="P1363" s="2159">
        <f t="shared" si="118"/>
        <v>0</v>
      </c>
      <c r="Q1363" s="350"/>
      <c r="R1363" s="351"/>
      <c r="S1363" s="351">
        <v>3</v>
      </c>
      <c r="T1363" s="351"/>
      <c r="U1363" s="351"/>
      <c r="V1363" s="351"/>
      <c r="W1363" s="352"/>
      <c r="X1363" s="255">
        <f>SUM(Q1352:W1363)</f>
        <v>40</v>
      </c>
      <c r="Y1363" s="133">
        <f>X1363</f>
        <v>40</v>
      </c>
      <c r="Z1363" s="63"/>
      <c r="AA1363" s="46"/>
      <c r="AB1363" s="46"/>
      <c r="AC1363" s="46" t="str">
        <f t="shared" si="117"/>
        <v/>
      </c>
      <c r="AD1363" s="46"/>
      <c r="AE1363" s="46"/>
      <c r="AF1363" s="2111">
        <f t="shared" si="119"/>
        <v>0</v>
      </c>
      <c r="AG1363" s="2111">
        <f t="shared" si="120"/>
        <v>3</v>
      </c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  <c r="BP1363" s="46"/>
      <c r="BQ1363" s="46"/>
      <c r="BR1363" s="46"/>
      <c r="BS1363" s="46"/>
      <c r="BT1363" s="46"/>
      <c r="BU1363" s="46"/>
      <c r="BV1363" s="46"/>
      <c r="BW1363" s="46"/>
      <c r="BX1363" s="46"/>
      <c r="BY1363" s="46"/>
      <c r="BZ1363" s="46"/>
      <c r="CA1363" s="46"/>
      <c r="CB1363" s="46"/>
      <c r="CC1363" s="46"/>
      <c r="CD1363" s="46"/>
      <c r="CE1363" s="46"/>
      <c r="CF1363" s="46"/>
      <c r="CG1363" s="46"/>
      <c r="CH1363" s="46"/>
      <c r="CI1363" s="46"/>
      <c r="CJ1363" s="46"/>
      <c r="CK1363" s="46"/>
      <c r="CL1363" s="46"/>
      <c r="CM1363" s="46"/>
      <c r="CN1363" s="46"/>
      <c r="CO1363" s="46"/>
      <c r="CP1363" s="46"/>
      <c r="CQ1363" s="46"/>
      <c r="CR1363" s="46"/>
      <c r="CS1363" s="46"/>
      <c r="CT1363" s="46"/>
      <c r="CU1363" s="46"/>
      <c r="CV1363" s="46"/>
      <c r="CW1363" s="46"/>
      <c r="CX1363" s="46"/>
      <c r="CY1363" s="46"/>
      <c r="CZ1363" s="46"/>
      <c r="DA1363" s="46"/>
      <c r="DB1363" s="46"/>
      <c r="DC1363" s="46"/>
      <c r="DD1363" s="46"/>
      <c r="DE1363" s="46"/>
      <c r="DF1363" s="46"/>
      <c r="DG1363" s="46"/>
      <c r="DH1363" s="46"/>
      <c r="DI1363" s="46"/>
      <c r="DJ1363" s="46"/>
      <c r="DK1363" s="46"/>
      <c r="DL1363" s="46"/>
      <c r="DM1363" s="46"/>
      <c r="DN1363" s="46"/>
      <c r="DO1363" s="46"/>
      <c r="DP1363" s="46"/>
      <c r="DQ1363" s="46"/>
      <c r="DR1363" s="46"/>
      <c r="DS1363" s="46"/>
      <c r="DT1363" s="46"/>
      <c r="DU1363" s="46"/>
      <c r="DV1363" s="46"/>
      <c r="DW1363" s="46"/>
      <c r="DX1363" s="46"/>
      <c r="DY1363" s="46"/>
      <c r="DZ1363" s="46"/>
      <c r="EA1363" s="46"/>
      <c r="EB1363" s="46"/>
      <c r="EC1363" s="46"/>
      <c r="ED1363" s="46"/>
      <c r="EE1363" s="46"/>
      <c r="EF1363" s="46"/>
      <c r="EG1363" s="46"/>
      <c r="EH1363" s="46"/>
      <c r="EI1363" s="46"/>
      <c r="EJ1363" s="46"/>
      <c r="EK1363" s="46"/>
      <c r="EL1363" s="46"/>
      <c r="EM1363" s="46"/>
      <c r="EN1363" s="46"/>
      <c r="EO1363" s="46"/>
      <c r="EP1363" s="46"/>
      <c r="EQ1363" s="46"/>
      <c r="ER1363" s="46"/>
      <c r="ES1363" s="46"/>
      <c r="ET1363" s="46"/>
      <c r="EU1363" s="46"/>
      <c r="EV1363" s="46"/>
      <c r="EW1363" s="46"/>
      <c r="EX1363" s="46"/>
      <c r="EY1363" s="46"/>
      <c r="EZ1363" s="46"/>
      <c r="FA1363" s="46"/>
      <c r="FB1363" s="46"/>
      <c r="FC1363" s="46"/>
      <c r="FD1363" s="46"/>
      <c r="FE1363" s="46"/>
      <c r="FF1363" s="46"/>
      <c r="FG1363" s="46"/>
      <c r="FH1363" s="46"/>
      <c r="FI1363" s="46"/>
      <c r="FJ1363" s="46"/>
      <c r="FK1363" s="46"/>
      <c r="FL1363" s="46"/>
      <c r="FM1363" s="46"/>
      <c r="FN1363" s="46"/>
      <c r="FO1363" s="46"/>
      <c r="FP1363" s="46"/>
      <c r="FQ1363" s="46"/>
      <c r="FR1363" s="46"/>
      <c r="FS1363" s="46"/>
      <c r="FT1363" s="46"/>
      <c r="FU1363" s="46"/>
      <c r="FV1363" s="46"/>
      <c r="FW1363" s="46"/>
      <c r="FX1363" s="46"/>
      <c r="FY1363" s="46"/>
      <c r="FZ1363" s="46"/>
      <c r="GA1363" s="46"/>
      <c r="GB1363" s="46"/>
      <c r="GC1363" s="46"/>
      <c r="GD1363" s="46"/>
      <c r="GE1363" s="46"/>
      <c r="GF1363" s="46"/>
      <c r="GG1363" s="46"/>
      <c r="GH1363" s="46"/>
      <c r="GI1363" s="46"/>
      <c r="GJ1363" s="46"/>
      <c r="GK1363" s="46"/>
      <c r="GL1363" s="46"/>
      <c r="GM1363" s="46"/>
      <c r="GN1363" s="46"/>
      <c r="GO1363" s="46"/>
      <c r="GP1363" s="46"/>
      <c r="GQ1363" s="46"/>
      <c r="GR1363" s="46"/>
      <c r="GS1363" s="46"/>
      <c r="GT1363" s="46"/>
      <c r="GU1363" s="46"/>
      <c r="GV1363" s="46"/>
      <c r="GW1363" s="46"/>
      <c r="GX1363" s="46"/>
      <c r="GY1363" s="46"/>
      <c r="GZ1363" s="46"/>
      <c r="HA1363" s="46"/>
      <c r="HB1363" s="46"/>
      <c r="HC1363" s="46"/>
      <c r="HD1363" s="46"/>
      <c r="HE1363" s="46"/>
      <c r="HF1363" s="46"/>
      <c r="HG1363" s="46"/>
      <c r="HH1363" s="46"/>
      <c r="HI1363" s="46"/>
      <c r="HJ1363" s="46"/>
      <c r="HK1363" s="46"/>
      <c r="HL1363" s="46"/>
      <c r="HM1363" s="46"/>
      <c r="HN1363" s="46"/>
      <c r="HO1363" s="46"/>
      <c r="HP1363" s="46"/>
      <c r="HQ1363" s="46"/>
      <c r="HR1363" s="46"/>
      <c r="HS1363" s="46"/>
      <c r="HT1363" s="46"/>
      <c r="HU1363" s="46"/>
      <c r="HV1363" s="46"/>
      <c r="HW1363" s="46"/>
      <c r="HX1363" s="46"/>
      <c r="HY1363" s="46"/>
      <c r="HZ1363" s="46"/>
      <c r="IA1363" s="46"/>
      <c r="IB1363" s="46"/>
      <c r="IC1363" s="46"/>
      <c r="ID1363" s="46"/>
      <c r="IE1363" s="46"/>
      <c r="IF1363" s="46"/>
      <c r="IG1363" s="46"/>
      <c r="IH1363" s="46"/>
      <c r="II1363" s="46"/>
      <c r="IJ1363" s="46"/>
      <c r="IK1363" s="46"/>
      <c r="IL1363" s="46"/>
      <c r="IM1363" s="46"/>
      <c r="IN1363" s="46"/>
      <c r="IO1363" s="46"/>
      <c r="IP1363" s="46"/>
      <c r="IQ1363" s="46"/>
      <c r="IR1363" s="46"/>
      <c r="IS1363" s="46"/>
      <c r="IT1363" s="46"/>
      <c r="IU1363" s="46"/>
      <c r="IV1363" s="46"/>
      <c r="IW1363" s="46"/>
      <c r="IX1363" s="46"/>
      <c r="IY1363" s="46"/>
      <c r="IZ1363" s="46"/>
      <c r="JA1363" s="46"/>
      <c r="JB1363" s="46"/>
      <c r="JC1363" s="46"/>
      <c r="JD1363" s="46"/>
      <c r="JE1363" s="46"/>
    </row>
    <row r="1364" spans="1:265" customFormat="1" ht="15" customHeight="1" thickBot="1" x14ac:dyDescent="0.3">
      <c r="A1364" s="273">
        <f>A1352+1</f>
        <v>147</v>
      </c>
      <c r="B1364" s="1922" t="s">
        <v>2020</v>
      </c>
      <c r="C1364" s="1866" t="s">
        <v>35</v>
      </c>
      <c r="D1364" s="1915" t="s">
        <v>2021</v>
      </c>
      <c r="E1364" s="842" t="s">
        <v>86</v>
      </c>
      <c r="F1364" s="459" t="s">
        <v>422</v>
      </c>
      <c r="G1364" s="460" t="s">
        <v>1858</v>
      </c>
      <c r="H1364" s="1916" t="s">
        <v>421</v>
      </c>
      <c r="I1364" s="1916" t="s">
        <v>1847</v>
      </c>
      <c r="J1364" s="1916"/>
      <c r="K1364" s="1917" t="s">
        <v>1941</v>
      </c>
      <c r="L1364" s="1917" t="s">
        <v>97</v>
      </c>
      <c r="M1364" s="1918">
        <v>1</v>
      </c>
      <c r="N1364" s="1918" t="s">
        <v>24</v>
      </c>
      <c r="O1364" s="1917" t="s">
        <v>1860</v>
      </c>
      <c r="P1364" s="2159">
        <f t="shared" si="118"/>
        <v>2</v>
      </c>
      <c r="Q1364" s="1919">
        <v>2</v>
      </c>
      <c r="R1364" s="1920"/>
      <c r="S1364" s="1920"/>
      <c r="T1364" s="1920"/>
      <c r="U1364" s="1920"/>
      <c r="V1364" s="1920"/>
      <c r="W1364" s="1921"/>
      <c r="X1364" s="1867"/>
      <c r="Y1364" s="1867"/>
      <c r="Z1364" s="1868" t="str">
        <f>C1364</f>
        <v>TC</v>
      </c>
      <c r="AA1364" t="s">
        <v>876</v>
      </c>
      <c r="AB1364" t="s">
        <v>881</v>
      </c>
      <c r="AC1364" s="549">
        <f t="shared" ref="AC1364:AC1376" si="121">IF(C1364&lt;&gt;"",SUMIF(D$6:D$1510,D1364,Q$6:R$1510),"")</f>
        <v>18</v>
      </c>
      <c r="AF1364" s="2111">
        <f t="shared" si="119"/>
        <v>2</v>
      </c>
      <c r="AG1364" s="2111">
        <f t="shared" si="120"/>
        <v>0</v>
      </c>
    </row>
    <row r="1365" spans="1:265" customFormat="1" ht="15" customHeight="1" thickBot="1" x14ac:dyDescent="0.3">
      <c r="A1365" s="790"/>
      <c r="B1365" s="629" t="s">
        <v>2020</v>
      </c>
      <c r="C1365" s="1869"/>
      <c r="D1365" s="907" t="s">
        <v>2021</v>
      </c>
      <c r="E1365" s="900"/>
      <c r="F1365" s="472"/>
      <c r="G1365" s="473"/>
      <c r="H1365" s="188" t="s">
        <v>421</v>
      </c>
      <c r="I1365" s="188" t="s">
        <v>1847</v>
      </c>
      <c r="J1365" s="188"/>
      <c r="K1365" s="232" t="s">
        <v>1941</v>
      </c>
      <c r="L1365" s="232" t="s">
        <v>97</v>
      </c>
      <c r="M1365" s="527">
        <v>1</v>
      </c>
      <c r="N1365" s="527" t="s">
        <v>98</v>
      </c>
      <c r="O1365" s="232" t="s">
        <v>429</v>
      </c>
      <c r="P1365" s="2159">
        <f t="shared" si="118"/>
        <v>2</v>
      </c>
      <c r="Q1365" s="316">
        <v>2</v>
      </c>
      <c r="R1365" s="317"/>
      <c r="S1365" s="317"/>
      <c r="T1365" s="317"/>
      <c r="U1365" s="317"/>
      <c r="V1365" s="317"/>
      <c r="W1365" s="318"/>
      <c r="X1365" s="1870"/>
      <c r="Y1365" s="1870"/>
      <c r="Z1365" s="1868"/>
      <c r="AC1365" s="549" t="str">
        <f t="shared" si="121"/>
        <v/>
      </c>
      <c r="AF1365" s="2111">
        <f t="shared" si="119"/>
        <v>2</v>
      </c>
      <c r="AG1365" s="2111">
        <f t="shared" si="120"/>
        <v>0</v>
      </c>
    </row>
    <row r="1366" spans="1:265" customFormat="1" ht="15" customHeight="1" thickBot="1" x14ac:dyDescent="0.3">
      <c r="A1366" s="790"/>
      <c r="B1366" s="629" t="s">
        <v>2020</v>
      </c>
      <c r="C1366" s="1869"/>
      <c r="D1366" s="1896" t="s">
        <v>2021</v>
      </c>
      <c r="E1366" s="900"/>
      <c r="F1366" s="472"/>
      <c r="G1366" s="473"/>
      <c r="H1366" s="546" t="s">
        <v>421</v>
      </c>
      <c r="I1366" s="546" t="s">
        <v>1847</v>
      </c>
      <c r="J1366" s="546"/>
      <c r="K1366" s="547" t="s">
        <v>1859</v>
      </c>
      <c r="L1366" s="547" t="s">
        <v>97</v>
      </c>
      <c r="M1366" s="732">
        <v>2</v>
      </c>
      <c r="N1366" s="732" t="s">
        <v>98</v>
      </c>
      <c r="O1366" s="547" t="s">
        <v>1860</v>
      </c>
      <c r="P1366" s="2159">
        <f t="shared" si="118"/>
        <v>2</v>
      </c>
      <c r="Q1366" s="548">
        <v>2</v>
      </c>
      <c r="R1366" s="724"/>
      <c r="S1366" s="724"/>
      <c r="T1366" s="724"/>
      <c r="U1366" s="724"/>
      <c r="V1366" s="724"/>
      <c r="W1366" s="725"/>
      <c r="X1366" s="1870"/>
      <c r="Y1366" s="1870"/>
      <c r="Z1366" s="1868"/>
      <c r="AC1366" s="549" t="str">
        <f t="shared" si="121"/>
        <v/>
      </c>
      <c r="AF1366" s="2111">
        <f t="shared" si="119"/>
        <v>2</v>
      </c>
      <c r="AG1366" s="2111">
        <f t="shared" si="120"/>
        <v>0</v>
      </c>
    </row>
    <row r="1367" spans="1:265" customFormat="1" ht="15" customHeight="1" thickBot="1" x14ac:dyDescent="0.3">
      <c r="A1367" s="790"/>
      <c r="B1367" s="629" t="s">
        <v>2020</v>
      </c>
      <c r="C1367" s="1869"/>
      <c r="D1367" s="899" t="s">
        <v>2021</v>
      </c>
      <c r="E1367" s="900"/>
      <c r="F1367" s="472"/>
      <c r="G1367" s="473"/>
      <c r="H1367" s="187" t="s">
        <v>421</v>
      </c>
      <c r="I1367" s="187" t="s">
        <v>1847</v>
      </c>
      <c r="J1367" s="187"/>
      <c r="K1367" s="231" t="s">
        <v>1998</v>
      </c>
      <c r="L1367" s="231" t="s">
        <v>97</v>
      </c>
      <c r="M1367" s="515">
        <v>3</v>
      </c>
      <c r="N1367" s="515" t="s">
        <v>98</v>
      </c>
      <c r="O1367" s="231" t="s">
        <v>1860</v>
      </c>
      <c r="P1367" s="2159">
        <f t="shared" si="118"/>
        <v>3</v>
      </c>
      <c r="Q1367" s="280">
        <v>3</v>
      </c>
      <c r="R1367" s="281"/>
      <c r="S1367" s="281"/>
      <c r="T1367" s="281"/>
      <c r="U1367" s="281"/>
      <c r="V1367" s="281"/>
      <c r="W1367" s="282"/>
      <c r="X1367" s="1870"/>
      <c r="Y1367" s="1870"/>
      <c r="Z1367" s="1868"/>
      <c r="AC1367" s="549" t="str">
        <f t="shared" si="121"/>
        <v/>
      </c>
      <c r="AF1367" s="2111">
        <f t="shared" si="119"/>
        <v>3</v>
      </c>
      <c r="AG1367" s="2111">
        <f t="shared" si="120"/>
        <v>0</v>
      </c>
    </row>
    <row r="1368" spans="1:265" customFormat="1" ht="15" customHeight="1" thickBot="1" x14ac:dyDescent="0.3">
      <c r="A1368" s="790"/>
      <c r="B1368" s="629" t="s">
        <v>2020</v>
      </c>
      <c r="C1368" s="1869"/>
      <c r="D1368" s="899" t="s">
        <v>2021</v>
      </c>
      <c r="E1368" s="900"/>
      <c r="F1368" s="472"/>
      <c r="G1368" s="473"/>
      <c r="H1368" s="187" t="s">
        <v>421</v>
      </c>
      <c r="I1368" s="187" t="s">
        <v>1847</v>
      </c>
      <c r="J1368" s="187"/>
      <c r="K1368" s="231" t="s">
        <v>1998</v>
      </c>
      <c r="L1368" s="231" t="s">
        <v>97</v>
      </c>
      <c r="M1368" s="515">
        <v>3</v>
      </c>
      <c r="N1368" s="515" t="s">
        <v>395</v>
      </c>
      <c r="O1368" s="231" t="s">
        <v>429</v>
      </c>
      <c r="P1368" s="2159">
        <f t="shared" si="118"/>
        <v>3</v>
      </c>
      <c r="Q1368" s="280">
        <v>3</v>
      </c>
      <c r="R1368" s="281"/>
      <c r="S1368" s="281"/>
      <c r="T1368" s="281"/>
      <c r="U1368" s="281"/>
      <c r="V1368" s="281"/>
      <c r="W1368" s="282"/>
      <c r="X1368" s="1870"/>
      <c r="Y1368" s="1870"/>
      <c r="Z1368" s="1868"/>
      <c r="AC1368" s="549" t="str">
        <f t="shared" si="121"/>
        <v/>
      </c>
      <c r="AF1368" s="2111">
        <f t="shared" si="119"/>
        <v>3</v>
      </c>
      <c r="AG1368" s="2111">
        <f t="shared" si="120"/>
        <v>0</v>
      </c>
    </row>
    <row r="1369" spans="1:265" customFormat="1" ht="15" customHeight="1" thickBot="1" x14ac:dyDescent="0.3">
      <c r="A1369" s="790"/>
      <c r="B1369" s="629" t="s">
        <v>2020</v>
      </c>
      <c r="C1369" s="1869"/>
      <c r="D1369" s="899" t="s">
        <v>2021</v>
      </c>
      <c r="E1369" s="900"/>
      <c r="F1369" s="472"/>
      <c r="G1369" s="473"/>
      <c r="H1369" s="187" t="s">
        <v>421</v>
      </c>
      <c r="I1369" s="187" t="s">
        <v>1847</v>
      </c>
      <c r="J1369" s="187"/>
      <c r="K1369" s="231" t="s">
        <v>2022</v>
      </c>
      <c r="L1369" s="231" t="s">
        <v>97</v>
      </c>
      <c r="M1369" s="515">
        <v>4</v>
      </c>
      <c r="N1369" s="515" t="s">
        <v>24</v>
      </c>
      <c r="O1369" s="231" t="s">
        <v>1860</v>
      </c>
      <c r="P1369" s="2159">
        <f t="shared" si="118"/>
        <v>2</v>
      </c>
      <c r="Q1369" s="280">
        <v>2</v>
      </c>
      <c r="R1369" s="281"/>
      <c r="S1369" s="281"/>
      <c r="T1369" s="281"/>
      <c r="U1369" s="281"/>
      <c r="V1369" s="281"/>
      <c r="W1369" s="282"/>
      <c r="X1369" s="1870"/>
      <c r="Y1369" s="1870"/>
      <c r="Z1369" s="1868"/>
      <c r="AC1369" s="549" t="str">
        <f t="shared" si="121"/>
        <v/>
      </c>
      <c r="AF1369" s="2111">
        <f t="shared" si="119"/>
        <v>2</v>
      </c>
      <c r="AG1369" s="2111">
        <f t="shared" si="120"/>
        <v>0</v>
      </c>
    </row>
    <row r="1370" spans="1:265" customFormat="1" ht="15" customHeight="1" thickBot="1" x14ac:dyDescent="0.3">
      <c r="A1370" s="790"/>
      <c r="B1370" s="629" t="s">
        <v>2020</v>
      </c>
      <c r="C1370" s="1869"/>
      <c r="D1370" s="899" t="s">
        <v>2021</v>
      </c>
      <c r="E1370" s="900"/>
      <c r="F1370" s="472"/>
      <c r="G1370" s="473"/>
      <c r="H1370" s="187" t="s">
        <v>421</v>
      </c>
      <c r="I1370" s="187" t="s">
        <v>1847</v>
      </c>
      <c r="J1370" s="187"/>
      <c r="K1370" s="231" t="s">
        <v>2022</v>
      </c>
      <c r="L1370" s="231" t="s">
        <v>97</v>
      </c>
      <c r="M1370" s="515">
        <v>4</v>
      </c>
      <c r="N1370" s="515" t="s">
        <v>98</v>
      </c>
      <c r="O1370" s="231" t="s">
        <v>1860</v>
      </c>
      <c r="P1370" s="2159">
        <f t="shared" si="118"/>
        <v>2</v>
      </c>
      <c r="Q1370" s="280">
        <v>2</v>
      </c>
      <c r="R1370" s="281"/>
      <c r="S1370" s="281"/>
      <c r="T1370" s="281"/>
      <c r="U1370" s="281"/>
      <c r="V1370" s="281"/>
      <c r="W1370" s="282"/>
      <c r="X1370" s="1870"/>
      <c r="Y1370" s="1870"/>
      <c r="Z1370" s="1868"/>
      <c r="AC1370" s="549" t="str">
        <f t="shared" si="121"/>
        <v/>
      </c>
      <c r="AF1370" s="2111">
        <f t="shared" si="119"/>
        <v>2</v>
      </c>
      <c r="AG1370" s="2111">
        <f t="shared" si="120"/>
        <v>0</v>
      </c>
    </row>
    <row r="1371" spans="1:265" customFormat="1" ht="15" customHeight="1" thickBot="1" x14ac:dyDescent="0.3">
      <c r="A1371" s="790"/>
      <c r="B1371" s="629" t="s">
        <v>2020</v>
      </c>
      <c r="C1371" s="1869"/>
      <c r="D1371" s="899" t="s">
        <v>2021</v>
      </c>
      <c r="E1371" s="900"/>
      <c r="F1371" s="472"/>
      <c r="G1371" s="473"/>
      <c r="H1371" s="187" t="s">
        <v>421</v>
      </c>
      <c r="I1371" s="187" t="s">
        <v>1847</v>
      </c>
      <c r="J1371" s="187"/>
      <c r="K1371" s="231" t="s">
        <v>2022</v>
      </c>
      <c r="L1371" s="231" t="s">
        <v>97</v>
      </c>
      <c r="M1371" s="515">
        <v>4</v>
      </c>
      <c r="N1371" s="515" t="s">
        <v>395</v>
      </c>
      <c r="O1371" s="231" t="s">
        <v>429</v>
      </c>
      <c r="P1371" s="2159">
        <f t="shared" si="118"/>
        <v>2</v>
      </c>
      <c r="Q1371" s="280">
        <v>2</v>
      </c>
      <c r="R1371" s="281"/>
      <c r="S1371" s="281"/>
      <c r="T1371" s="281"/>
      <c r="U1371" s="281"/>
      <c r="V1371" s="281"/>
      <c r="W1371" s="282"/>
      <c r="X1371" s="1870"/>
      <c r="Y1371" s="1870"/>
      <c r="Z1371" s="1868"/>
      <c r="AC1371" s="549" t="str">
        <f t="shared" si="121"/>
        <v/>
      </c>
      <c r="AF1371" s="2111">
        <f t="shared" si="119"/>
        <v>2</v>
      </c>
      <c r="AG1371" s="2111">
        <f t="shared" si="120"/>
        <v>0</v>
      </c>
    </row>
    <row r="1372" spans="1:265" customFormat="1" ht="15" customHeight="1" thickBot="1" x14ac:dyDescent="0.3">
      <c r="A1372" s="790"/>
      <c r="B1372" s="629" t="s">
        <v>2020</v>
      </c>
      <c r="C1372" s="1869"/>
      <c r="D1372" s="899" t="s">
        <v>2021</v>
      </c>
      <c r="E1372" s="900"/>
      <c r="F1372" s="472"/>
      <c r="G1372" s="473"/>
      <c r="H1372" s="187" t="s">
        <v>421</v>
      </c>
      <c r="I1372" s="187" t="s">
        <v>1847</v>
      </c>
      <c r="J1372" s="1756" t="s">
        <v>1424</v>
      </c>
      <c r="K1372" s="212" t="s">
        <v>1539</v>
      </c>
      <c r="L1372" s="231"/>
      <c r="M1372" s="515"/>
      <c r="N1372" s="515"/>
      <c r="O1372" s="231"/>
      <c r="P1372" s="2159">
        <f t="shared" si="118"/>
        <v>0</v>
      </c>
      <c r="Q1372" s="280"/>
      <c r="R1372" s="281"/>
      <c r="S1372" s="281">
        <v>4</v>
      </c>
      <c r="T1372" s="281"/>
      <c r="U1372" s="281"/>
      <c r="V1372" s="281"/>
      <c r="W1372" s="282"/>
      <c r="X1372" s="1870"/>
      <c r="Y1372" s="1870"/>
      <c r="Z1372" s="1868"/>
      <c r="AC1372" s="549" t="str">
        <f t="shared" si="121"/>
        <v/>
      </c>
      <c r="AF1372" s="2111">
        <f t="shared" si="119"/>
        <v>0</v>
      </c>
      <c r="AG1372" s="2111">
        <f t="shared" si="120"/>
        <v>4</v>
      </c>
    </row>
    <row r="1373" spans="1:265" customFormat="1" ht="15" customHeight="1" thickBot="1" x14ac:dyDescent="0.3">
      <c r="A1373" s="790"/>
      <c r="B1373" s="629" t="s">
        <v>2020</v>
      </c>
      <c r="C1373" s="1869"/>
      <c r="D1373" s="899" t="s">
        <v>2021</v>
      </c>
      <c r="E1373" s="900"/>
      <c r="F1373" s="472"/>
      <c r="G1373" s="473"/>
      <c r="H1373" s="187" t="s">
        <v>421</v>
      </c>
      <c r="I1373" s="187" t="s">
        <v>1847</v>
      </c>
      <c r="J1373" s="1756" t="s">
        <v>1424</v>
      </c>
      <c r="K1373" s="212" t="s">
        <v>1863</v>
      </c>
      <c r="L1373" s="231"/>
      <c r="M1373" s="515"/>
      <c r="N1373" s="515"/>
      <c r="O1373" s="231"/>
      <c r="P1373" s="2159">
        <f t="shared" si="118"/>
        <v>0</v>
      </c>
      <c r="Q1373" s="280"/>
      <c r="R1373" s="281"/>
      <c r="S1373" s="281">
        <v>2</v>
      </c>
      <c r="T1373" s="281"/>
      <c r="U1373" s="281"/>
      <c r="V1373" s="281"/>
      <c r="W1373" s="282"/>
      <c r="X1373" s="1870"/>
      <c r="Y1373" s="1870"/>
      <c r="Z1373" s="1868"/>
      <c r="AC1373" s="549" t="str">
        <f t="shared" si="121"/>
        <v/>
      </c>
      <c r="AF1373" s="2111">
        <f t="shared" si="119"/>
        <v>0</v>
      </c>
      <c r="AG1373" s="2111">
        <f t="shared" si="120"/>
        <v>2</v>
      </c>
    </row>
    <row r="1374" spans="1:265" customFormat="1" ht="15" customHeight="1" thickBot="1" x14ac:dyDescent="0.3">
      <c r="A1374" s="790"/>
      <c r="B1374" s="629" t="s">
        <v>2020</v>
      </c>
      <c r="C1374" s="1869"/>
      <c r="D1374" s="907" t="s">
        <v>2021</v>
      </c>
      <c r="E1374" s="900"/>
      <c r="F1374" s="472"/>
      <c r="G1374" s="473"/>
      <c r="H1374" s="188" t="s">
        <v>421</v>
      </c>
      <c r="I1374" s="188" t="s">
        <v>1847</v>
      </c>
      <c r="J1374" s="1756" t="s">
        <v>1424</v>
      </c>
      <c r="K1374" s="232" t="s">
        <v>1864</v>
      </c>
      <c r="L1374" s="232"/>
      <c r="M1374" s="527"/>
      <c r="N1374" s="527"/>
      <c r="O1374" s="232"/>
      <c r="P1374" s="2159">
        <f t="shared" si="118"/>
        <v>0</v>
      </c>
      <c r="Q1374" s="316"/>
      <c r="R1374" s="317"/>
      <c r="S1374" s="317"/>
      <c r="T1374" s="317"/>
      <c r="U1374" s="317"/>
      <c r="V1374" s="317"/>
      <c r="W1374" s="318">
        <v>6</v>
      </c>
      <c r="X1374" s="1870"/>
      <c r="Y1374" s="1870"/>
      <c r="Z1374" s="1868"/>
      <c r="AC1374" s="549" t="str">
        <f t="shared" si="121"/>
        <v/>
      </c>
      <c r="AF1374" s="2111">
        <f t="shared" si="119"/>
        <v>0</v>
      </c>
      <c r="AG1374" s="2111">
        <f t="shared" si="120"/>
        <v>6</v>
      </c>
    </row>
    <row r="1375" spans="1:265" customFormat="1" ht="15" customHeight="1" thickBot="1" x14ac:dyDescent="0.3">
      <c r="A1375" s="790"/>
      <c r="B1375" s="629" t="s">
        <v>2020</v>
      </c>
      <c r="C1375" s="1869"/>
      <c r="D1375" s="907" t="s">
        <v>2021</v>
      </c>
      <c r="E1375" s="900"/>
      <c r="F1375" s="472"/>
      <c r="G1375" s="473"/>
      <c r="H1375" s="188" t="s">
        <v>421</v>
      </c>
      <c r="I1375" s="188" t="s">
        <v>1847</v>
      </c>
      <c r="J1375" s="1914" t="s">
        <v>96</v>
      </c>
      <c r="K1375" s="232" t="s">
        <v>2146</v>
      </c>
      <c r="L1375" s="232"/>
      <c r="M1375" s="527"/>
      <c r="N1375" s="527"/>
      <c r="O1375" s="232"/>
      <c r="P1375" s="2159">
        <f t="shared" si="118"/>
        <v>0</v>
      </c>
      <c r="Q1375" s="316"/>
      <c r="R1375" s="317"/>
      <c r="S1375" s="317"/>
      <c r="T1375" s="317"/>
      <c r="U1375" s="317"/>
      <c r="V1375" s="317">
        <v>5</v>
      </c>
      <c r="W1375" s="318"/>
      <c r="X1375" s="1870"/>
      <c r="Y1375" s="1870"/>
      <c r="Z1375" s="1868"/>
      <c r="AC1375" s="549" t="str">
        <f t="shared" si="121"/>
        <v/>
      </c>
      <c r="AF1375" s="2111">
        <f t="shared" si="119"/>
        <v>0</v>
      </c>
      <c r="AG1375" s="2111">
        <f t="shared" si="120"/>
        <v>0</v>
      </c>
    </row>
    <row r="1376" spans="1:265" customFormat="1" ht="15" customHeight="1" thickBot="1" x14ac:dyDescent="0.3">
      <c r="A1376" s="275"/>
      <c r="B1376" s="1923" t="s">
        <v>2020</v>
      </c>
      <c r="C1376" s="1895"/>
      <c r="D1376" s="901" t="s">
        <v>2021</v>
      </c>
      <c r="E1376" s="904"/>
      <c r="F1376" s="474"/>
      <c r="G1376" s="475"/>
      <c r="H1376" s="206" t="s">
        <v>421</v>
      </c>
      <c r="I1376" s="206" t="s">
        <v>1847</v>
      </c>
      <c r="J1376" s="1756" t="s">
        <v>1424</v>
      </c>
      <c r="K1376" s="742" t="s">
        <v>1894</v>
      </c>
      <c r="L1376" s="233"/>
      <c r="M1376" s="528"/>
      <c r="N1376" s="528"/>
      <c r="O1376" s="233"/>
      <c r="P1376" s="2159">
        <f t="shared" si="118"/>
        <v>0</v>
      </c>
      <c r="Q1376" s="319"/>
      <c r="R1376" s="320"/>
      <c r="S1376" s="320"/>
      <c r="T1376" s="320"/>
      <c r="U1376" s="320"/>
      <c r="V1376" s="320"/>
      <c r="W1376" s="321">
        <v>5</v>
      </c>
      <c r="X1376" s="1893">
        <f>SUM(Q1364:W1376)</f>
        <v>40</v>
      </c>
      <c r="Y1376" s="1893">
        <f>X1376</f>
        <v>40</v>
      </c>
      <c r="Z1376" s="1868"/>
      <c r="AC1376" s="549" t="str">
        <f t="shared" si="121"/>
        <v/>
      </c>
      <c r="AF1376" s="2111">
        <f t="shared" si="119"/>
        <v>0</v>
      </c>
      <c r="AG1376" s="2111">
        <f t="shared" si="120"/>
        <v>5</v>
      </c>
    </row>
    <row r="1377" spans="1:265" customFormat="1" ht="15" customHeight="1" thickBot="1" x14ac:dyDescent="0.3">
      <c r="A1377" s="273">
        <f>A1364+1</f>
        <v>148</v>
      </c>
      <c r="B1377" s="2019" t="s">
        <v>80</v>
      </c>
      <c r="C1377" s="111" t="s">
        <v>35</v>
      </c>
      <c r="D1377" s="882" t="s">
        <v>81</v>
      </c>
      <c r="E1377" s="861" t="s">
        <v>85</v>
      </c>
      <c r="F1377" s="435" t="s">
        <v>82</v>
      </c>
      <c r="G1377" s="436" t="s">
        <v>60</v>
      </c>
      <c r="H1377" s="202" t="s">
        <v>23</v>
      </c>
      <c r="I1377" s="202" t="s">
        <v>99</v>
      </c>
      <c r="J1377" s="202"/>
      <c r="K1377" s="224" t="s">
        <v>134</v>
      </c>
      <c r="L1377" s="224" t="s">
        <v>97</v>
      </c>
      <c r="M1377" s="398" t="s">
        <v>1134</v>
      </c>
      <c r="N1377" s="398" t="s">
        <v>24</v>
      </c>
      <c r="O1377" s="224" t="s">
        <v>348</v>
      </c>
      <c r="P1377" s="2159">
        <f t="shared" si="118"/>
        <v>2</v>
      </c>
      <c r="Q1377" s="294">
        <v>2</v>
      </c>
      <c r="R1377" s="295"/>
      <c r="S1377" s="295"/>
      <c r="T1377" s="295"/>
      <c r="U1377" s="295"/>
      <c r="V1377" s="295"/>
      <c r="W1377" s="296"/>
      <c r="X1377" s="121"/>
      <c r="Y1377" s="121"/>
      <c r="Z1377" s="63" t="str">
        <f>C1377</f>
        <v>TC</v>
      </c>
      <c r="AA1377" s="47" t="s">
        <v>873</v>
      </c>
      <c r="AB1377" s="47" t="s">
        <v>881</v>
      </c>
      <c r="AC1377" s="46">
        <f t="shared" ref="AC1377:AC1408" si="122">IF(C1377&lt;&gt;"",SUMIF(D$6:D$1505,D1377,Q$6:R$1505),"")</f>
        <v>4</v>
      </c>
      <c r="AD1377" s="47"/>
      <c r="AE1377" s="47"/>
      <c r="AF1377" s="2111">
        <f t="shared" si="119"/>
        <v>2</v>
      </c>
      <c r="AG1377" s="2111">
        <f t="shared" si="120"/>
        <v>0</v>
      </c>
      <c r="AH1377" s="47"/>
      <c r="AI1377" s="47"/>
      <c r="AJ1377" s="47"/>
      <c r="AK1377" s="47"/>
      <c r="AL1377" s="47"/>
      <c r="AM1377" s="47"/>
      <c r="AN1377" s="47"/>
      <c r="AO1377" s="47"/>
      <c r="AP1377" s="47"/>
      <c r="AQ1377" s="47"/>
      <c r="AR1377" s="47"/>
      <c r="AS1377" s="47"/>
      <c r="AT1377" s="47"/>
      <c r="AU1377" s="47"/>
      <c r="AV1377" s="47"/>
      <c r="AW1377" s="47"/>
      <c r="AX1377" s="47"/>
      <c r="AY1377" s="47"/>
      <c r="AZ1377" s="47"/>
      <c r="BA1377" s="47"/>
      <c r="BB1377" s="47"/>
      <c r="BC1377" s="47"/>
      <c r="BD1377" s="47"/>
      <c r="BE1377" s="47"/>
      <c r="BF1377" s="47"/>
      <c r="BG1377" s="47"/>
      <c r="BH1377" s="47"/>
      <c r="BI1377" s="47"/>
      <c r="BJ1377" s="47"/>
      <c r="BK1377" s="47"/>
      <c r="BL1377" s="47"/>
      <c r="BM1377" s="47"/>
      <c r="BN1377" s="47"/>
      <c r="BO1377" s="47"/>
      <c r="BP1377" s="47"/>
      <c r="BQ1377" s="47"/>
      <c r="BR1377" s="47"/>
      <c r="BS1377" s="47"/>
      <c r="BT1377" s="47"/>
      <c r="BU1377" s="47"/>
      <c r="BV1377" s="47"/>
      <c r="BW1377" s="47"/>
      <c r="BX1377" s="47"/>
      <c r="BY1377" s="47"/>
      <c r="BZ1377" s="47"/>
      <c r="CA1377" s="47"/>
      <c r="CB1377" s="47"/>
      <c r="CC1377" s="47"/>
      <c r="CD1377" s="47"/>
      <c r="CE1377" s="47"/>
      <c r="CF1377" s="47"/>
      <c r="CG1377" s="47"/>
      <c r="CH1377" s="47"/>
      <c r="CI1377" s="47"/>
      <c r="CJ1377" s="47"/>
      <c r="CK1377" s="47"/>
      <c r="CL1377" s="47"/>
      <c r="CM1377" s="47"/>
      <c r="CN1377" s="47"/>
      <c r="CO1377" s="47"/>
      <c r="CP1377" s="47"/>
      <c r="CQ1377" s="47"/>
      <c r="CR1377" s="47"/>
      <c r="CS1377" s="47"/>
      <c r="CT1377" s="47"/>
      <c r="CU1377" s="47"/>
      <c r="CV1377" s="47"/>
      <c r="CW1377" s="47"/>
      <c r="CX1377" s="47"/>
      <c r="CY1377" s="47"/>
      <c r="CZ1377" s="47"/>
      <c r="DA1377" s="47"/>
      <c r="DB1377" s="47"/>
      <c r="DC1377" s="47"/>
      <c r="DD1377" s="47"/>
      <c r="DE1377" s="47"/>
      <c r="DF1377" s="47"/>
      <c r="DG1377" s="47"/>
      <c r="DH1377" s="47"/>
      <c r="DI1377" s="47"/>
      <c r="DJ1377" s="47"/>
      <c r="DK1377" s="47"/>
      <c r="DL1377" s="47"/>
      <c r="DM1377" s="47"/>
      <c r="DN1377" s="47"/>
      <c r="DO1377" s="47"/>
      <c r="DP1377" s="47"/>
      <c r="DQ1377" s="47"/>
      <c r="DR1377" s="47"/>
      <c r="DS1377" s="47"/>
      <c r="DT1377" s="47"/>
      <c r="DU1377" s="47"/>
      <c r="DV1377" s="47"/>
      <c r="DW1377" s="47"/>
      <c r="DX1377" s="47"/>
      <c r="DY1377" s="47"/>
      <c r="DZ1377" s="47"/>
      <c r="EA1377" s="47"/>
      <c r="EB1377" s="47"/>
      <c r="EC1377" s="47"/>
      <c r="ED1377" s="47"/>
      <c r="EE1377" s="47"/>
      <c r="EF1377" s="47"/>
      <c r="EG1377" s="47"/>
      <c r="EH1377" s="47"/>
      <c r="EI1377" s="47"/>
      <c r="EJ1377" s="47"/>
      <c r="EK1377" s="47"/>
      <c r="EL1377" s="47"/>
      <c r="EM1377" s="47"/>
      <c r="EN1377" s="47"/>
      <c r="EO1377" s="47"/>
      <c r="EP1377" s="47"/>
      <c r="EQ1377" s="47"/>
      <c r="ER1377" s="47"/>
      <c r="ES1377" s="47"/>
      <c r="ET1377" s="47"/>
      <c r="EU1377" s="47"/>
      <c r="EV1377" s="47"/>
      <c r="EW1377" s="47"/>
      <c r="EX1377" s="47"/>
      <c r="EY1377" s="47"/>
      <c r="EZ1377" s="47"/>
      <c r="FA1377" s="47"/>
      <c r="FB1377" s="47"/>
      <c r="FC1377" s="47"/>
      <c r="FD1377" s="47"/>
      <c r="FE1377" s="47"/>
      <c r="FF1377" s="47"/>
      <c r="FG1377" s="47"/>
      <c r="FH1377" s="47"/>
      <c r="FI1377" s="47"/>
      <c r="FJ1377" s="47"/>
      <c r="FK1377" s="47"/>
      <c r="FL1377" s="47"/>
      <c r="FM1377" s="47"/>
      <c r="FN1377" s="47"/>
      <c r="FO1377" s="47"/>
      <c r="FP1377" s="47"/>
      <c r="FQ1377" s="47"/>
      <c r="FR1377" s="47"/>
      <c r="FS1377" s="47"/>
      <c r="FT1377" s="47"/>
      <c r="FU1377" s="47"/>
      <c r="FV1377" s="47"/>
      <c r="FW1377" s="47"/>
      <c r="FX1377" s="47"/>
      <c r="FY1377" s="47"/>
      <c r="FZ1377" s="47"/>
      <c r="GA1377" s="47"/>
      <c r="GB1377" s="47"/>
      <c r="GC1377" s="47"/>
      <c r="GD1377" s="47"/>
      <c r="GE1377" s="47"/>
      <c r="GF1377" s="47"/>
      <c r="GG1377" s="47"/>
      <c r="GH1377" s="47"/>
      <c r="GI1377" s="47"/>
      <c r="GJ1377" s="47"/>
      <c r="GK1377" s="47"/>
      <c r="GL1377" s="47"/>
      <c r="GM1377" s="47"/>
      <c r="GN1377" s="47"/>
      <c r="GO1377" s="47"/>
      <c r="GP1377" s="47"/>
      <c r="GQ1377" s="47"/>
      <c r="GR1377" s="47"/>
      <c r="GS1377" s="47"/>
      <c r="GT1377" s="47"/>
      <c r="GU1377" s="47"/>
      <c r="GV1377" s="47"/>
      <c r="GW1377" s="47"/>
      <c r="GX1377" s="47"/>
      <c r="GY1377" s="47"/>
      <c r="GZ1377" s="47"/>
      <c r="HA1377" s="47"/>
      <c r="HB1377" s="47"/>
      <c r="HC1377" s="47"/>
      <c r="HD1377" s="47"/>
      <c r="HE1377" s="47"/>
      <c r="HF1377" s="47"/>
      <c r="HG1377" s="47"/>
      <c r="HH1377" s="47"/>
      <c r="HI1377" s="47"/>
      <c r="HJ1377" s="47"/>
      <c r="HK1377" s="47"/>
      <c r="HL1377" s="47"/>
      <c r="HM1377" s="47"/>
      <c r="HN1377" s="47"/>
      <c r="HO1377" s="47"/>
      <c r="HP1377" s="47"/>
      <c r="HQ1377" s="47"/>
      <c r="HR1377" s="47"/>
      <c r="HS1377" s="47"/>
      <c r="HT1377" s="47"/>
      <c r="HU1377" s="47"/>
      <c r="HV1377" s="47"/>
      <c r="HW1377" s="47"/>
      <c r="HX1377" s="47"/>
      <c r="HY1377" s="47"/>
      <c r="HZ1377" s="47"/>
      <c r="IA1377" s="47"/>
      <c r="IB1377" s="47"/>
      <c r="IC1377" s="47"/>
      <c r="ID1377" s="47"/>
      <c r="IE1377" s="47"/>
      <c r="IF1377" s="47"/>
      <c r="IG1377" s="47"/>
      <c r="IH1377" s="47"/>
      <c r="II1377" s="47"/>
      <c r="IJ1377" s="47"/>
      <c r="IK1377" s="47"/>
      <c r="IL1377" s="47"/>
      <c r="IM1377" s="47"/>
      <c r="IN1377" s="47"/>
      <c r="IO1377" s="47"/>
      <c r="IP1377" s="47"/>
      <c r="IQ1377" s="47"/>
      <c r="IR1377" s="47"/>
      <c r="IS1377" s="47"/>
      <c r="IT1377" s="47"/>
      <c r="IU1377" s="47"/>
      <c r="IV1377" s="47"/>
      <c r="IW1377" s="47"/>
      <c r="IX1377" s="47"/>
      <c r="IY1377" s="47"/>
      <c r="IZ1377" s="47"/>
      <c r="JA1377" s="47"/>
      <c r="JB1377" s="47"/>
      <c r="JC1377" s="47"/>
      <c r="JD1377" s="47"/>
      <c r="JE1377" s="47"/>
    </row>
    <row r="1378" spans="1:265" customFormat="1" ht="15" customHeight="1" thickBot="1" x14ac:dyDescent="0.3">
      <c r="A1378" s="790"/>
      <c r="B1378" s="73" t="s">
        <v>80</v>
      </c>
      <c r="C1378" s="113"/>
      <c r="D1378" s="884" t="s">
        <v>81</v>
      </c>
      <c r="E1378" s="905"/>
      <c r="F1378" s="437"/>
      <c r="G1378" s="438"/>
      <c r="H1378" s="184" t="s">
        <v>23</v>
      </c>
      <c r="I1378" s="184" t="s">
        <v>99</v>
      </c>
      <c r="J1378" s="184"/>
      <c r="K1378" s="225" t="s">
        <v>134</v>
      </c>
      <c r="L1378" s="225" t="s">
        <v>97</v>
      </c>
      <c r="M1378" s="397" t="s">
        <v>1134</v>
      </c>
      <c r="N1378" s="397" t="s">
        <v>98</v>
      </c>
      <c r="O1378" s="225" t="s">
        <v>344</v>
      </c>
      <c r="P1378" s="2159">
        <f t="shared" si="118"/>
        <v>2</v>
      </c>
      <c r="Q1378" s="297">
        <v>2</v>
      </c>
      <c r="R1378" s="298"/>
      <c r="S1378" s="298"/>
      <c r="T1378" s="298"/>
      <c r="U1378" s="298"/>
      <c r="V1378" s="298"/>
      <c r="W1378" s="299"/>
      <c r="X1378" s="122"/>
      <c r="Y1378" s="122"/>
      <c r="Z1378" s="63"/>
      <c r="AA1378" s="47"/>
      <c r="AB1378" s="47"/>
      <c r="AC1378" s="46" t="str">
        <f t="shared" si="122"/>
        <v/>
      </c>
      <c r="AD1378" s="47"/>
      <c r="AE1378" s="47"/>
      <c r="AF1378" s="2111">
        <f t="shared" si="119"/>
        <v>2</v>
      </c>
      <c r="AG1378" s="2111">
        <f t="shared" si="120"/>
        <v>0</v>
      </c>
      <c r="AH1378" s="47"/>
      <c r="AI1378" s="47"/>
      <c r="AJ1378" s="47"/>
      <c r="AK1378" s="47"/>
      <c r="AL1378" s="47"/>
      <c r="AM1378" s="47"/>
      <c r="AN1378" s="47"/>
      <c r="AO1378" s="47"/>
      <c r="AP1378" s="47"/>
      <c r="AQ1378" s="47"/>
      <c r="AR1378" s="47"/>
      <c r="AS1378" s="47"/>
      <c r="AT1378" s="47"/>
      <c r="AU1378" s="47"/>
      <c r="AV1378" s="47"/>
      <c r="AW1378" s="47"/>
      <c r="AX1378" s="47"/>
      <c r="AY1378" s="47"/>
      <c r="AZ1378" s="47"/>
      <c r="BA1378" s="47"/>
      <c r="BB1378" s="47"/>
      <c r="BC1378" s="47"/>
      <c r="BD1378" s="47"/>
      <c r="BE1378" s="47"/>
      <c r="BF1378" s="47"/>
      <c r="BG1378" s="47"/>
      <c r="BH1378" s="47"/>
      <c r="BI1378" s="47"/>
      <c r="BJ1378" s="47"/>
      <c r="BK1378" s="47"/>
      <c r="BL1378" s="47"/>
      <c r="BM1378" s="47"/>
      <c r="BN1378" s="47"/>
      <c r="BO1378" s="47"/>
      <c r="BP1378" s="47"/>
      <c r="BQ1378" s="47"/>
      <c r="BR1378" s="47"/>
      <c r="BS1378" s="47"/>
      <c r="BT1378" s="47"/>
      <c r="BU1378" s="47"/>
      <c r="BV1378" s="47"/>
      <c r="BW1378" s="47"/>
      <c r="BX1378" s="47"/>
      <c r="BY1378" s="47"/>
      <c r="BZ1378" s="47"/>
      <c r="CA1378" s="47"/>
      <c r="CB1378" s="47"/>
      <c r="CC1378" s="47"/>
      <c r="CD1378" s="47"/>
      <c r="CE1378" s="47"/>
      <c r="CF1378" s="47"/>
      <c r="CG1378" s="47"/>
      <c r="CH1378" s="47"/>
      <c r="CI1378" s="47"/>
      <c r="CJ1378" s="47"/>
      <c r="CK1378" s="47"/>
      <c r="CL1378" s="47"/>
      <c r="CM1378" s="47"/>
      <c r="CN1378" s="47"/>
      <c r="CO1378" s="47"/>
      <c r="CP1378" s="47"/>
      <c r="CQ1378" s="47"/>
      <c r="CR1378" s="47"/>
      <c r="CS1378" s="47"/>
      <c r="CT1378" s="47"/>
      <c r="CU1378" s="47"/>
      <c r="CV1378" s="47"/>
      <c r="CW1378" s="47"/>
      <c r="CX1378" s="47"/>
      <c r="CY1378" s="47"/>
      <c r="CZ1378" s="47"/>
      <c r="DA1378" s="47"/>
      <c r="DB1378" s="47"/>
      <c r="DC1378" s="47"/>
      <c r="DD1378" s="47"/>
      <c r="DE1378" s="47"/>
      <c r="DF1378" s="47"/>
      <c r="DG1378" s="47"/>
      <c r="DH1378" s="47"/>
      <c r="DI1378" s="47"/>
      <c r="DJ1378" s="47"/>
      <c r="DK1378" s="47"/>
      <c r="DL1378" s="47"/>
      <c r="DM1378" s="47"/>
      <c r="DN1378" s="47"/>
      <c r="DO1378" s="47"/>
      <c r="DP1378" s="47"/>
      <c r="DQ1378" s="47"/>
      <c r="DR1378" s="47"/>
      <c r="DS1378" s="47"/>
      <c r="DT1378" s="47"/>
      <c r="DU1378" s="47"/>
      <c r="DV1378" s="47"/>
      <c r="DW1378" s="47"/>
      <c r="DX1378" s="47"/>
      <c r="DY1378" s="47"/>
      <c r="DZ1378" s="47"/>
      <c r="EA1378" s="47"/>
      <c r="EB1378" s="47"/>
      <c r="EC1378" s="47"/>
      <c r="ED1378" s="47"/>
      <c r="EE1378" s="47"/>
      <c r="EF1378" s="47"/>
      <c r="EG1378" s="47"/>
      <c r="EH1378" s="47"/>
      <c r="EI1378" s="47"/>
      <c r="EJ1378" s="47"/>
      <c r="EK1378" s="47"/>
      <c r="EL1378" s="47"/>
      <c r="EM1378" s="47"/>
      <c r="EN1378" s="47"/>
      <c r="EO1378" s="47"/>
      <c r="EP1378" s="47"/>
      <c r="EQ1378" s="47"/>
      <c r="ER1378" s="47"/>
      <c r="ES1378" s="47"/>
      <c r="ET1378" s="47"/>
      <c r="EU1378" s="47"/>
      <c r="EV1378" s="47"/>
      <c r="EW1378" s="47"/>
      <c r="EX1378" s="47"/>
      <c r="EY1378" s="47"/>
      <c r="EZ1378" s="47"/>
      <c r="FA1378" s="47"/>
      <c r="FB1378" s="47"/>
      <c r="FC1378" s="47"/>
      <c r="FD1378" s="47"/>
      <c r="FE1378" s="47"/>
      <c r="FF1378" s="47"/>
      <c r="FG1378" s="47"/>
      <c r="FH1378" s="47"/>
      <c r="FI1378" s="47"/>
      <c r="FJ1378" s="47"/>
      <c r="FK1378" s="47"/>
      <c r="FL1378" s="47"/>
      <c r="FM1378" s="47"/>
      <c r="FN1378" s="47"/>
      <c r="FO1378" s="47"/>
      <c r="FP1378" s="47"/>
      <c r="FQ1378" s="47"/>
      <c r="FR1378" s="47"/>
      <c r="FS1378" s="47"/>
      <c r="FT1378" s="47"/>
      <c r="FU1378" s="47"/>
      <c r="FV1378" s="47"/>
      <c r="FW1378" s="47"/>
      <c r="FX1378" s="47"/>
      <c r="FY1378" s="47"/>
      <c r="FZ1378" s="47"/>
      <c r="GA1378" s="47"/>
      <c r="GB1378" s="47"/>
      <c r="GC1378" s="47"/>
      <c r="GD1378" s="47"/>
      <c r="GE1378" s="47"/>
      <c r="GF1378" s="47"/>
      <c r="GG1378" s="47"/>
      <c r="GH1378" s="47"/>
      <c r="GI1378" s="47"/>
      <c r="GJ1378" s="47"/>
      <c r="GK1378" s="47"/>
      <c r="GL1378" s="47"/>
      <c r="GM1378" s="47"/>
      <c r="GN1378" s="47"/>
      <c r="GO1378" s="47"/>
      <c r="GP1378" s="47"/>
      <c r="GQ1378" s="47"/>
      <c r="GR1378" s="47"/>
      <c r="GS1378" s="47"/>
      <c r="GT1378" s="47"/>
      <c r="GU1378" s="47"/>
      <c r="GV1378" s="47"/>
      <c r="GW1378" s="47"/>
      <c r="GX1378" s="47"/>
      <c r="GY1378" s="47"/>
      <c r="GZ1378" s="47"/>
      <c r="HA1378" s="47"/>
      <c r="HB1378" s="47"/>
      <c r="HC1378" s="47"/>
      <c r="HD1378" s="47"/>
      <c r="HE1378" s="47"/>
      <c r="HF1378" s="47"/>
      <c r="HG1378" s="47"/>
      <c r="HH1378" s="47"/>
      <c r="HI1378" s="47"/>
      <c r="HJ1378" s="47"/>
      <c r="HK1378" s="47"/>
      <c r="HL1378" s="47"/>
      <c r="HM1378" s="47"/>
      <c r="HN1378" s="47"/>
      <c r="HO1378" s="47"/>
      <c r="HP1378" s="47"/>
      <c r="HQ1378" s="47"/>
      <c r="HR1378" s="47"/>
      <c r="HS1378" s="47"/>
      <c r="HT1378" s="47"/>
      <c r="HU1378" s="47"/>
      <c r="HV1378" s="47"/>
      <c r="HW1378" s="47"/>
      <c r="HX1378" s="47"/>
      <c r="HY1378" s="47"/>
      <c r="HZ1378" s="47"/>
      <c r="IA1378" s="47"/>
      <c r="IB1378" s="47"/>
      <c r="IC1378" s="47"/>
      <c r="ID1378" s="47"/>
      <c r="IE1378" s="47"/>
      <c r="IF1378" s="47"/>
      <c r="IG1378" s="47"/>
      <c r="IH1378" s="47"/>
      <c r="II1378" s="47"/>
      <c r="IJ1378" s="47"/>
      <c r="IK1378" s="47"/>
      <c r="IL1378" s="47"/>
      <c r="IM1378" s="47"/>
      <c r="IN1378" s="47"/>
      <c r="IO1378" s="47"/>
      <c r="IP1378" s="47"/>
      <c r="IQ1378" s="47"/>
      <c r="IR1378" s="47"/>
      <c r="IS1378" s="47"/>
      <c r="IT1378" s="47"/>
      <c r="IU1378" s="47"/>
      <c r="IV1378" s="47"/>
      <c r="IW1378" s="47"/>
      <c r="IX1378" s="47"/>
      <c r="IY1378" s="47"/>
      <c r="IZ1378" s="47"/>
      <c r="JA1378" s="47"/>
      <c r="JB1378" s="47"/>
      <c r="JC1378" s="47"/>
      <c r="JD1378" s="47"/>
      <c r="JE1378" s="47"/>
    </row>
    <row r="1379" spans="1:265" customFormat="1" ht="15" customHeight="1" thickBot="1" x14ac:dyDescent="0.3">
      <c r="A1379" s="790"/>
      <c r="B1379" s="73" t="s">
        <v>80</v>
      </c>
      <c r="C1379" s="113"/>
      <c r="D1379" s="884" t="s">
        <v>81</v>
      </c>
      <c r="E1379" s="905"/>
      <c r="F1379" s="437"/>
      <c r="G1379" s="438"/>
      <c r="H1379" s="184" t="s">
        <v>23</v>
      </c>
      <c r="I1379" s="184" t="s">
        <v>99</v>
      </c>
      <c r="J1379" s="1756" t="s">
        <v>1424</v>
      </c>
      <c r="K1379" s="212" t="s">
        <v>1505</v>
      </c>
      <c r="L1379" s="225"/>
      <c r="M1379" s="397"/>
      <c r="N1379" s="397"/>
      <c r="O1379" s="225"/>
      <c r="P1379" s="2159">
        <f t="shared" si="118"/>
        <v>0</v>
      </c>
      <c r="Q1379" s="297"/>
      <c r="R1379" s="298"/>
      <c r="S1379" s="298">
        <v>2</v>
      </c>
      <c r="T1379" s="298"/>
      <c r="U1379" s="298"/>
      <c r="V1379" s="298"/>
      <c r="W1379" s="299"/>
      <c r="X1379" s="122"/>
      <c r="Y1379" s="122"/>
      <c r="Z1379" s="63"/>
      <c r="AA1379" s="47"/>
      <c r="AB1379" s="47"/>
      <c r="AC1379" s="46" t="str">
        <f t="shared" si="122"/>
        <v/>
      </c>
      <c r="AD1379" s="47"/>
      <c r="AE1379" s="47"/>
      <c r="AF1379" s="2111">
        <f t="shared" si="119"/>
        <v>0</v>
      </c>
      <c r="AG1379" s="2111">
        <f t="shared" si="120"/>
        <v>2</v>
      </c>
      <c r="AH1379" s="47"/>
      <c r="AI1379" s="47"/>
      <c r="AJ1379" s="47"/>
      <c r="AK1379" s="47"/>
      <c r="AL1379" s="47"/>
      <c r="AM1379" s="47"/>
      <c r="AN1379" s="47"/>
      <c r="AO1379" s="47"/>
      <c r="AP1379" s="47"/>
      <c r="AQ1379" s="47"/>
      <c r="AR1379" s="47"/>
      <c r="AS1379" s="47"/>
      <c r="AT1379" s="47"/>
      <c r="AU1379" s="47"/>
      <c r="AV1379" s="47"/>
      <c r="AW1379" s="47"/>
      <c r="AX1379" s="47"/>
      <c r="AY1379" s="47"/>
      <c r="AZ1379" s="47"/>
      <c r="BA1379" s="47"/>
      <c r="BB1379" s="47"/>
      <c r="BC1379" s="47"/>
      <c r="BD1379" s="47"/>
      <c r="BE1379" s="47"/>
      <c r="BF1379" s="47"/>
      <c r="BG1379" s="47"/>
      <c r="BH1379" s="47"/>
      <c r="BI1379" s="47"/>
      <c r="BJ1379" s="47"/>
      <c r="BK1379" s="47"/>
      <c r="BL1379" s="47"/>
      <c r="BM1379" s="47"/>
      <c r="BN1379" s="47"/>
      <c r="BO1379" s="47"/>
      <c r="BP1379" s="47"/>
      <c r="BQ1379" s="47"/>
      <c r="BR1379" s="47"/>
      <c r="BS1379" s="47"/>
      <c r="BT1379" s="47"/>
      <c r="BU1379" s="47"/>
      <c r="BV1379" s="47"/>
      <c r="BW1379" s="47"/>
      <c r="BX1379" s="47"/>
      <c r="BY1379" s="47"/>
      <c r="BZ1379" s="47"/>
      <c r="CA1379" s="47"/>
      <c r="CB1379" s="47"/>
      <c r="CC1379" s="47"/>
      <c r="CD1379" s="47"/>
      <c r="CE1379" s="47"/>
      <c r="CF1379" s="47"/>
      <c r="CG1379" s="47"/>
      <c r="CH1379" s="47"/>
      <c r="CI1379" s="47"/>
      <c r="CJ1379" s="47"/>
      <c r="CK1379" s="47"/>
      <c r="CL1379" s="47"/>
      <c r="CM1379" s="47"/>
      <c r="CN1379" s="47"/>
      <c r="CO1379" s="47"/>
      <c r="CP1379" s="47"/>
      <c r="CQ1379" s="47"/>
      <c r="CR1379" s="47"/>
      <c r="CS1379" s="47"/>
      <c r="CT1379" s="47"/>
      <c r="CU1379" s="47"/>
      <c r="CV1379" s="47"/>
      <c r="CW1379" s="47"/>
      <c r="CX1379" s="47"/>
      <c r="CY1379" s="47"/>
      <c r="CZ1379" s="47"/>
      <c r="DA1379" s="47"/>
      <c r="DB1379" s="47"/>
      <c r="DC1379" s="47"/>
      <c r="DD1379" s="47"/>
      <c r="DE1379" s="47"/>
      <c r="DF1379" s="47"/>
      <c r="DG1379" s="47"/>
      <c r="DH1379" s="47"/>
      <c r="DI1379" s="47"/>
      <c r="DJ1379" s="47"/>
      <c r="DK1379" s="47"/>
      <c r="DL1379" s="47"/>
      <c r="DM1379" s="47"/>
      <c r="DN1379" s="47"/>
      <c r="DO1379" s="47"/>
      <c r="DP1379" s="47"/>
      <c r="DQ1379" s="47"/>
      <c r="DR1379" s="47"/>
      <c r="DS1379" s="47"/>
      <c r="DT1379" s="47"/>
      <c r="DU1379" s="47"/>
      <c r="DV1379" s="47"/>
      <c r="DW1379" s="47"/>
      <c r="DX1379" s="47"/>
      <c r="DY1379" s="47"/>
      <c r="DZ1379" s="47"/>
      <c r="EA1379" s="47"/>
      <c r="EB1379" s="47"/>
      <c r="EC1379" s="47"/>
      <c r="ED1379" s="47"/>
      <c r="EE1379" s="47"/>
      <c r="EF1379" s="47"/>
      <c r="EG1379" s="47"/>
      <c r="EH1379" s="47"/>
      <c r="EI1379" s="47"/>
      <c r="EJ1379" s="47"/>
      <c r="EK1379" s="47"/>
      <c r="EL1379" s="47"/>
      <c r="EM1379" s="47"/>
      <c r="EN1379" s="47"/>
      <c r="EO1379" s="47"/>
      <c r="EP1379" s="47"/>
      <c r="EQ1379" s="47"/>
      <c r="ER1379" s="47"/>
      <c r="ES1379" s="47"/>
      <c r="ET1379" s="47"/>
      <c r="EU1379" s="47"/>
      <c r="EV1379" s="47"/>
      <c r="EW1379" s="47"/>
      <c r="EX1379" s="47"/>
      <c r="EY1379" s="47"/>
      <c r="EZ1379" s="47"/>
      <c r="FA1379" s="47"/>
      <c r="FB1379" s="47"/>
      <c r="FC1379" s="47"/>
      <c r="FD1379" s="47"/>
      <c r="FE1379" s="47"/>
      <c r="FF1379" s="47"/>
      <c r="FG1379" s="47"/>
      <c r="FH1379" s="47"/>
      <c r="FI1379" s="47"/>
      <c r="FJ1379" s="47"/>
      <c r="FK1379" s="47"/>
      <c r="FL1379" s="47"/>
      <c r="FM1379" s="47"/>
      <c r="FN1379" s="47"/>
      <c r="FO1379" s="47"/>
      <c r="FP1379" s="47"/>
      <c r="FQ1379" s="47"/>
      <c r="FR1379" s="47"/>
      <c r="FS1379" s="47"/>
      <c r="FT1379" s="47"/>
      <c r="FU1379" s="47"/>
      <c r="FV1379" s="47"/>
      <c r="FW1379" s="47"/>
      <c r="FX1379" s="47"/>
      <c r="FY1379" s="47"/>
      <c r="FZ1379" s="47"/>
      <c r="GA1379" s="47"/>
      <c r="GB1379" s="47"/>
      <c r="GC1379" s="47"/>
      <c r="GD1379" s="47"/>
      <c r="GE1379" s="47"/>
      <c r="GF1379" s="47"/>
      <c r="GG1379" s="47"/>
      <c r="GH1379" s="47"/>
      <c r="GI1379" s="47"/>
      <c r="GJ1379" s="47"/>
      <c r="GK1379" s="47"/>
      <c r="GL1379" s="47"/>
      <c r="GM1379" s="47"/>
      <c r="GN1379" s="47"/>
      <c r="GO1379" s="47"/>
      <c r="GP1379" s="47"/>
      <c r="GQ1379" s="47"/>
      <c r="GR1379" s="47"/>
      <c r="GS1379" s="47"/>
      <c r="GT1379" s="47"/>
      <c r="GU1379" s="47"/>
      <c r="GV1379" s="47"/>
      <c r="GW1379" s="47"/>
      <c r="GX1379" s="47"/>
      <c r="GY1379" s="47"/>
      <c r="GZ1379" s="47"/>
      <c r="HA1379" s="47"/>
      <c r="HB1379" s="47"/>
      <c r="HC1379" s="47"/>
      <c r="HD1379" s="47"/>
      <c r="HE1379" s="47"/>
      <c r="HF1379" s="47"/>
      <c r="HG1379" s="47"/>
      <c r="HH1379" s="47"/>
      <c r="HI1379" s="47"/>
      <c r="HJ1379" s="47"/>
      <c r="HK1379" s="47"/>
      <c r="HL1379" s="47"/>
      <c r="HM1379" s="47"/>
      <c r="HN1379" s="47"/>
      <c r="HO1379" s="47"/>
      <c r="HP1379" s="47"/>
      <c r="HQ1379" s="47"/>
      <c r="HR1379" s="47"/>
      <c r="HS1379" s="47"/>
      <c r="HT1379" s="47"/>
      <c r="HU1379" s="47"/>
      <c r="HV1379" s="47"/>
      <c r="HW1379" s="47"/>
      <c r="HX1379" s="47"/>
      <c r="HY1379" s="47"/>
      <c r="HZ1379" s="47"/>
      <c r="IA1379" s="47"/>
      <c r="IB1379" s="47"/>
      <c r="IC1379" s="47"/>
      <c r="ID1379" s="47"/>
      <c r="IE1379" s="47"/>
      <c r="IF1379" s="47"/>
      <c r="IG1379" s="47"/>
      <c r="IH1379" s="47"/>
      <c r="II1379" s="47"/>
      <c r="IJ1379" s="47"/>
      <c r="IK1379" s="47"/>
      <c r="IL1379" s="47"/>
      <c r="IM1379" s="47"/>
      <c r="IN1379" s="47"/>
      <c r="IO1379" s="47"/>
      <c r="IP1379" s="47"/>
      <c r="IQ1379" s="47"/>
      <c r="IR1379" s="47"/>
      <c r="IS1379" s="47"/>
      <c r="IT1379" s="47"/>
      <c r="IU1379" s="47"/>
      <c r="IV1379" s="47"/>
      <c r="IW1379" s="47"/>
      <c r="IX1379" s="47"/>
      <c r="IY1379" s="47"/>
      <c r="IZ1379" s="47"/>
      <c r="JA1379" s="47"/>
      <c r="JB1379" s="47"/>
      <c r="JC1379" s="47"/>
      <c r="JD1379" s="47"/>
      <c r="JE1379" s="47"/>
    </row>
    <row r="1380" spans="1:265" customFormat="1" ht="15" customHeight="1" thickBot="1" x14ac:dyDescent="0.3">
      <c r="A1380" s="790"/>
      <c r="B1380" s="73" t="s">
        <v>80</v>
      </c>
      <c r="C1380" s="113"/>
      <c r="D1380" s="884" t="s">
        <v>81</v>
      </c>
      <c r="E1380" s="905"/>
      <c r="F1380" s="437"/>
      <c r="G1380" s="438"/>
      <c r="H1380" s="184" t="s">
        <v>23</v>
      </c>
      <c r="I1380" s="184" t="s">
        <v>99</v>
      </c>
      <c r="J1380" s="1756" t="s">
        <v>1424</v>
      </c>
      <c r="K1380" s="212" t="s">
        <v>1506</v>
      </c>
      <c r="L1380" s="225"/>
      <c r="M1380" s="397"/>
      <c r="N1380" s="397"/>
      <c r="O1380" s="225"/>
      <c r="P1380" s="2159">
        <f t="shared" si="118"/>
        <v>0</v>
      </c>
      <c r="Q1380" s="297"/>
      <c r="R1380" s="298"/>
      <c r="S1380" s="298">
        <v>1</v>
      </c>
      <c r="T1380" s="298"/>
      <c r="U1380" s="298"/>
      <c r="V1380" s="298"/>
      <c r="W1380" s="299"/>
      <c r="X1380" s="122"/>
      <c r="Y1380" s="122"/>
      <c r="Z1380" s="63"/>
      <c r="AA1380" s="47"/>
      <c r="AB1380" s="47"/>
      <c r="AC1380" s="46" t="str">
        <f t="shared" si="122"/>
        <v/>
      </c>
      <c r="AD1380" s="47"/>
      <c r="AE1380" s="47"/>
      <c r="AF1380" s="2111">
        <f t="shared" si="119"/>
        <v>0</v>
      </c>
      <c r="AG1380" s="2111">
        <f t="shared" si="120"/>
        <v>1</v>
      </c>
      <c r="AH1380" s="47"/>
      <c r="AI1380" s="47"/>
      <c r="AJ1380" s="47"/>
      <c r="AK1380" s="47"/>
      <c r="AL1380" s="47"/>
      <c r="AM1380" s="47"/>
      <c r="AN1380" s="47"/>
      <c r="AO1380" s="47"/>
      <c r="AP1380" s="47"/>
      <c r="AQ1380" s="47"/>
      <c r="AR1380" s="47"/>
      <c r="AS1380" s="47"/>
      <c r="AT1380" s="47"/>
      <c r="AU1380" s="47"/>
      <c r="AV1380" s="47"/>
      <c r="AW1380" s="47"/>
      <c r="AX1380" s="47"/>
      <c r="AY1380" s="47"/>
      <c r="AZ1380" s="47"/>
      <c r="BA1380" s="47"/>
      <c r="BB1380" s="47"/>
      <c r="BC1380" s="47"/>
      <c r="BD1380" s="47"/>
      <c r="BE1380" s="47"/>
      <c r="BF1380" s="47"/>
      <c r="BG1380" s="47"/>
      <c r="BH1380" s="47"/>
      <c r="BI1380" s="47"/>
      <c r="BJ1380" s="47"/>
      <c r="BK1380" s="47"/>
      <c r="BL1380" s="47"/>
      <c r="BM1380" s="47"/>
      <c r="BN1380" s="47"/>
      <c r="BO1380" s="47"/>
      <c r="BP1380" s="47"/>
      <c r="BQ1380" s="47"/>
      <c r="BR1380" s="47"/>
      <c r="BS1380" s="47"/>
      <c r="BT1380" s="47"/>
      <c r="BU1380" s="47"/>
      <c r="BV1380" s="47"/>
      <c r="BW1380" s="47"/>
      <c r="BX1380" s="47"/>
      <c r="BY1380" s="47"/>
      <c r="BZ1380" s="47"/>
      <c r="CA1380" s="47"/>
      <c r="CB1380" s="47"/>
      <c r="CC1380" s="47"/>
      <c r="CD1380" s="47"/>
      <c r="CE1380" s="47"/>
      <c r="CF1380" s="47"/>
      <c r="CG1380" s="47"/>
      <c r="CH1380" s="47"/>
      <c r="CI1380" s="47"/>
      <c r="CJ1380" s="47"/>
      <c r="CK1380" s="47"/>
      <c r="CL1380" s="47"/>
      <c r="CM1380" s="47"/>
      <c r="CN1380" s="47"/>
      <c r="CO1380" s="47"/>
      <c r="CP1380" s="47"/>
      <c r="CQ1380" s="47"/>
      <c r="CR1380" s="47"/>
      <c r="CS1380" s="47"/>
      <c r="CT1380" s="47"/>
      <c r="CU1380" s="47"/>
      <c r="CV1380" s="47"/>
      <c r="CW1380" s="47"/>
      <c r="CX1380" s="47"/>
      <c r="CY1380" s="47"/>
      <c r="CZ1380" s="47"/>
      <c r="DA1380" s="47"/>
      <c r="DB1380" s="47"/>
      <c r="DC1380" s="47"/>
      <c r="DD1380" s="47"/>
      <c r="DE1380" s="47"/>
      <c r="DF1380" s="47"/>
      <c r="DG1380" s="47"/>
      <c r="DH1380" s="47"/>
      <c r="DI1380" s="47"/>
      <c r="DJ1380" s="47"/>
      <c r="DK1380" s="47"/>
      <c r="DL1380" s="47"/>
      <c r="DM1380" s="47"/>
      <c r="DN1380" s="47"/>
      <c r="DO1380" s="47"/>
      <c r="DP1380" s="47"/>
      <c r="DQ1380" s="47"/>
      <c r="DR1380" s="47"/>
      <c r="DS1380" s="47"/>
      <c r="DT1380" s="47"/>
      <c r="DU1380" s="47"/>
      <c r="DV1380" s="47"/>
      <c r="DW1380" s="47"/>
      <c r="DX1380" s="47"/>
      <c r="DY1380" s="47"/>
      <c r="DZ1380" s="47"/>
      <c r="EA1380" s="47"/>
      <c r="EB1380" s="47"/>
      <c r="EC1380" s="47"/>
      <c r="ED1380" s="47"/>
      <c r="EE1380" s="47"/>
      <c r="EF1380" s="47"/>
      <c r="EG1380" s="47"/>
      <c r="EH1380" s="47"/>
      <c r="EI1380" s="47"/>
      <c r="EJ1380" s="47"/>
      <c r="EK1380" s="47"/>
      <c r="EL1380" s="47"/>
      <c r="EM1380" s="47"/>
      <c r="EN1380" s="47"/>
      <c r="EO1380" s="47"/>
      <c r="EP1380" s="47"/>
      <c r="EQ1380" s="47"/>
      <c r="ER1380" s="47"/>
      <c r="ES1380" s="47"/>
      <c r="ET1380" s="47"/>
      <c r="EU1380" s="47"/>
      <c r="EV1380" s="47"/>
      <c r="EW1380" s="47"/>
      <c r="EX1380" s="47"/>
      <c r="EY1380" s="47"/>
      <c r="EZ1380" s="47"/>
      <c r="FA1380" s="47"/>
      <c r="FB1380" s="47"/>
      <c r="FC1380" s="47"/>
      <c r="FD1380" s="47"/>
      <c r="FE1380" s="47"/>
      <c r="FF1380" s="47"/>
      <c r="FG1380" s="47"/>
      <c r="FH1380" s="47"/>
      <c r="FI1380" s="47"/>
      <c r="FJ1380" s="47"/>
      <c r="FK1380" s="47"/>
      <c r="FL1380" s="47"/>
      <c r="FM1380" s="47"/>
      <c r="FN1380" s="47"/>
      <c r="FO1380" s="47"/>
      <c r="FP1380" s="47"/>
      <c r="FQ1380" s="47"/>
      <c r="FR1380" s="47"/>
      <c r="FS1380" s="47"/>
      <c r="FT1380" s="47"/>
      <c r="FU1380" s="47"/>
      <c r="FV1380" s="47"/>
      <c r="FW1380" s="47"/>
      <c r="FX1380" s="47"/>
      <c r="FY1380" s="47"/>
      <c r="FZ1380" s="47"/>
      <c r="GA1380" s="47"/>
      <c r="GB1380" s="47"/>
      <c r="GC1380" s="47"/>
      <c r="GD1380" s="47"/>
      <c r="GE1380" s="47"/>
      <c r="GF1380" s="47"/>
      <c r="GG1380" s="47"/>
      <c r="GH1380" s="47"/>
      <c r="GI1380" s="47"/>
      <c r="GJ1380" s="47"/>
      <c r="GK1380" s="47"/>
      <c r="GL1380" s="47"/>
      <c r="GM1380" s="47"/>
      <c r="GN1380" s="47"/>
      <c r="GO1380" s="47"/>
      <c r="GP1380" s="47"/>
      <c r="GQ1380" s="47"/>
      <c r="GR1380" s="47"/>
      <c r="GS1380" s="47"/>
      <c r="GT1380" s="47"/>
      <c r="GU1380" s="47"/>
      <c r="GV1380" s="47"/>
      <c r="GW1380" s="47"/>
      <c r="GX1380" s="47"/>
      <c r="GY1380" s="47"/>
      <c r="GZ1380" s="47"/>
      <c r="HA1380" s="47"/>
      <c r="HB1380" s="47"/>
      <c r="HC1380" s="47"/>
      <c r="HD1380" s="47"/>
      <c r="HE1380" s="47"/>
      <c r="HF1380" s="47"/>
      <c r="HG1380" s="47"/>
      <c r="HH1380" s="47"/>
      <c r="HI1380" s="47"/>
      <c r="HJ1380" s="47"/>
      <c r="HK1380" s="47"/>
      <c r="HL1380" s="47"/>
      <c r="HM1380" s="47"/>
      <c r="HN1380" s="47"/>
      <c r="HO1380" s="47"/>
      <c r="HP1380" s="47"/>
      <c r="HQ1380" s="47"/>
      <c r="HR1380" s="47"/>
      <c r="HS1380" s="47"/>
      <c r="HT1380" s="47"/>
      <c r="HU1380" s="47"/>
      <c r="HV1380" s="47"/>
      <c r="HW1380" s="47"/>
      <c r="HX1380" s="47"/>
      <c r="HY1380" s="47"/>
      <c r="HZ1380" s="47"/>
      <c r="IA1380" s="47"/>
      <c r="IB1380" s="47"/>
      <c r="IC1380" s="47"/>
      <c r="ID1380" s="47"/>
      <c r="IE1380" s="47"/>
      <c r="IF1380" s="47"/>
      <c r="IG1380" s="47"/>
      <c r="IH1380" s="47"/>
      <c r="II1380" s="47"/>
      <c r="IJ1380" s="47"/>
      <c r="IK1380" s="47"/>
      <c r="IL1380" s="47"/>
      <c r="IM1380" s="47"/>
      <c r="IN1380" s="47"/>
      <c r="IO1380" s="47"/>
      <c r="IP1380" s="47"/>
      <c r="IQ1380" s="47"/>
      <c r="IR1380" s="47"/>
      <c r="IS1380" s="47"/>
      <c r="IT1380" s="47"/>
      <c r="IU1380" s="47"/>
      <c r="IV1380" s="47"/>
      <c r="IW1380" s="47"/>
      <c r="IX1380" s="47"/>
      <c r="IY1380" s="47"/>
      <c r="IZ1380" s="47"/>
      <c r="JA1380" s="47"/>
      <c r="JB1380" s="47"/>
      <c r="JC1380" s="47"/>
      <c r="JD1380" s="47"/>
      <c r="JE1380" s="47"/>
    </row>
    <row r="1381" spans="1:265" customFormat="1" ht="15" customHeight="1" thickBot="1" x14ac:dyDescent="0.3">
      <c r="A1381" s="790"/>
      <c r="B1381" s="73" t="s">
        <v>80</v>
      </c>
      <c r="C1381" s="113"/>
      <c r="D1381" s="884" t="s">
        <v>81</v>
      </c>
      <c r="E1381" s="905"/>
      <c r="F1381" s="437"/>
      <c r="G1381" s="438"/>
      <c r="H1381" s="184" t="s">
        <v>23</v>
      </c>
      <c r="I1381" s="184" t="s">
        <v>99</v>
      </c>
      <c r="J1381" s="1757" t="s">
        <v>1424</v>
      </c>
      <c r="K1381" s="219" t="s">
        <v>2157</v>
      </c>
      <c r="L1381" s="225"/>
      <c r="M1381" s="397"/>
      <c r="N1381" s="397"/>
      <c r="O1381" s="225"/>
      <c r="P1381" s="2159">
        <f t="shared" si="118"/>
        <v>0</v>
      </c>
      <c r="Q1381" s="297"/>
      <c r="R1381" s="298"/>
      <c r="S1381" s="298">
        <v>9</v>
      </c>
      <c r="T1381" s="298"/>
      <c r="U1381" s="298"/>
      <c r="V1381" s="298"/>
      <c r="W1381" s="299"/>
      <c r="X1381" s="122"/>
      <c r="Y1381" s="122"/>
      <c r="Z1381" s="63"/>
      <c r="AA1381" s="47"/>
      <c r="AB1381" s="47"/>
      <c r="AC1381" s="789" t="str">
        <f t="shared" si="122"/>
        <v/>
      </c>
      <c r="AD1381" s="789"/>
      <c r="AE1381" s="47" t="s">
        <v>2131</v>
      </c>
      <c r="AF1381" s="2111">
        <f t="shared" si="119"/>
        <v>0</v>
      </c>
      <c r="AG1381" s="2111">
        <f t="shared" si="120"/>
        <v>9</v>
      </c>
      <c r="AH1381" s="47"/>
      <c r="AI1381" s="47"/>
      <c r="AJ1381" s="47"/>
      <c r="AK1381" s="47"/>
      <c r="AL1381" s="47"/>
      <c r="AM1381" s="47"/>
      <c r="AN1381" s="47"/>
      <c r="AO1381" s="47"/>
      <c r="AP1381" s="47"/>
      <c r="AQ1381" s="47"/>
      <c r="AR1381" s="47"/>
      <c r="AS1381" s="47"/>
      <c r="AT1381" s="47"/>
      <c r="AU1381" s="47"/>
      <c r="AV1381" s="47"/>
      <c r="AW1381" s="47"/>
      <c r="AX1381" s="47"/>
      <c r="AY1381" s="47"/>
      <c r="AZ1381" s="47"/>
      <c r="BA1381" s="47"/>
      <c r="BB1381" s="47"/>
      <c r="BC1381" s="47"/>
      <c r="BD1381" s="47"/>
      <c r="BE1381" s="47"/>
      <c r="BF1381" s="47"/>
      <c r="BG1381" s="47"/>
      <c r="BH1381" s="47"/>
      <c r="BI1381" s="47"/>
      <c r="BJ1381" s="47"/>
      <c r="BK1381" s="47"/>
      <c r="BL1381" s="47"/>
      <c r="BM1381" s="47"/>
      <c r="BN1381" s="47"/>
      <c r="BO1381" s="47"/>
      <c r="BP1381" s="47"/>
      <c r="BQ1381" s="47"/>
      <c r="BR1381" s="47"/>
      <c r="BS1381" s="47"/>
      <c r="BT1381" s="47"/>
      <c r="BU1381" s="47"/>
      <c r="BV1381" s="47"/>
      <c r="BW1381" s="47"/>
      <c r="BX1381" s="47"/>
      <c r="BY1381" s="47"/>
      <c r="BZ1381" s="47"/>
      <c r="CA1381" s="47"/>
      <c r="CB1381" s="47"/>
      <c r="CC1381" s="47"/>
      <c r="CD1381" s="47"/>
      <c r="CE1381" s="47"/>
      <c r="CF1381" s="47"/>
      <c r="CG1381" s="47"/>
      <c r="CH1381" s="47"/>
      <c r="CI1381" s="47"/>
      <c r="CJ1381" s="47"/>
      <c r="CK1381" s="47"/>
      <c r="CL1381" s="47"/>
      <c r="CM1381" s="47"/>
      <c r="CN1381" s="47"/>
      <c r="CO1381" s="47"/>
      <c r="CP1381" s="47"/>
      <c r="CQ1381" s="47"/>
      <c r="CR1381" s="47"/>
      <c r="CS1381" s="47"/>
      <c r="CT1381" s="47"/>
      <c r="CU1381" s="47"/>
      <c r="CV1381" s="47"/>
      <c r="CW1381" s="47"/>
      <c r="CX1381" s="47"/>
      <c r="CY1381" s="47"/>
      <c r="CZ1381" s="47"/>
      <c r="DA1381" s="47"/>
      <c r="DB1381" s="47"/>
      <c r="DC1381" s="47"/>
      <c r="DD1381" s="47"/>
      <c r="DE1381" s="47"/>
      <c r="DF1381" s="47"/>
      <c r="DG1381" s="47"/>
      <c r="DH1381" s="47"/>
      <c r="DI1381" s="47"/>
      <c r="DJ1381" s="47"/>
      <c r="DK1381" s="47"/>
      <c r="DL1381" s="47"/>
      <c r="DM1381" s="47"/>
      <c r="DN1381" s="47"/>
      <c r="DO1381" s="47"/>
      <c r="DP1381" s="47"/>
      <c r="DQ1381" s="47"/>
      <c r="DR1381" s="47"/>
      <c r="DS1381" s="47"/>
      <c r="DT1381" s="47"/>
      <c r="DU1381" s="47"/>
      <c r="DV1381" s="47"/>
      <c r="DW1381" s="47"/>
      <c r="DX1381" s="47"/>
      <c r="DY1381" s="47"/>
      <c r="DZ1381" s="47"/>
      <c r="EA1381" s="47"/>
      <c r="EB1381" s="47"/>
      <c r="EC1381" s="47"/>
      <c r="ED1381" s="47"/>
      <c r="EE1381" s="47"/>
      <c r="EF1381" s="47"/>
      <c r="EG1381" s="47"/>
      <c r="EH1381" s="47"/>
      <c r="EI1381" s="47"/>
      <c r="EJ1381" s="47"/>
      <c r="EK1381" s="47"/>
      <c r="EL1381" s="47"/>
      <c r="EM1381" s="47"/>
      <c r="EN1381" s="47"/>
      <c r="EO1381" s="47"/>
      <c r="EP1381" s="47"/>
      <c r="EQ1381" s="47"/>
      <c r="ER1381" s="47"/>
      <c r="ES1381" s="47"/>
      <c r="ET1381" s="47"/>
      <c r="EU1381" s="47"/>
      <c r="EV1381" s="47"/>
      <c r="EW1381" s="47"/>
      <c r="EX1381" s="47"/>
      <c r="EY1381" s="47"/>
      <c r="EZ1381" s="47"/>
      <c r="FA1381" s="47"/>
      <c r="FB1381" s="47"/>
      <c r="FC1381" s="47"/>
      <c r="FD1381" s="47"/>
      <c r="FE1381" s="47"/>
      <c r="FF1381" s="47"/>
      <c r="FG1381" s="47"/>
      <c r="FH1381" s="47"/>
      <c r="FI1381" s="47"/>
      <c r="FJ1381" s="47"/>
      <c r="FK1381" s="47"/>
      <c r="FL1381" s="47"/>
      <c r="FM1381" s="47"/>
      <c r="FN1381" s="47"/>
      <c r="FO1381" s="47"/>
      <c r="FP1381" s="47"/>
      <c r="FQ1381" s="47"/>
      <c r="FR1381" s="47"/>
      <c r="FS1381" s="47"/>
      <c r="FT1381" s="47"/>
      <c r="FU1381" s="47"/>
      <c r="FV1381" s="47"/>
      <c r="FW1381" s="47"/>
      <c r="FX1381" s="47"/>
      <c r="FY1381" s="47"/>
      <c r="FZ1381" s="47"/>
      <c r="GA1381" s="47"/>
      <c r="GB1381" s="47"/>
      <c r="GC1381" s="47"/>
      <c r="GD1381" s="47"/>
      <c r="GE1381" s="47"/>
      <c r="GF1381" s="47"/>
      <c r="GG1381" s="47"/>
      <c r="GH1381" s="47"/>
      <c r="GI1381" s="47"/>
      <c r="GJ1381" s="47"/>
      <c r="GK1381" s="47"/>
      <c r="GL1381" s="47"/>
      <c r="GM1381" s="47"/>
      <c r="GN1381" s="47"/>
      <c r="GO1381" s="47"/>
      <c r="GP1381" s="47"/>
      <c r="GQ1381" s="47"/>
      <c r="GR1381" s="47"/>
      <c r="GS1381" s="47"/>
      <c r="GT1381" s="47"/>
      <c r="GU1381" s="47"/>
      <c r="GV1381" s="47"/>
      <c r="GW1381" s="47"/>
      <c r="GX1381" s="47"/>
      <c r="GY1381" s="47"/>
      <c r="GZ1381" s="47"/>
      <c r="HA1381" s="47"/>
      <c r="HB1381" s="47"/>
      <c r="HC1381" s="47"/>
      <c r="HD1381" s="47"/>
      <c r="HE1381" s="47"/>
      <c r="HF1381" s="47"/>
      <c r="HG1381" s="47"/>
      <c r="HH1381" s="47"/>
      <c r="HI1381" s="47"/>
      <c r="HJ1381" s="47"/>
      <c r="HK1381" s="47"/>
      <c r="HL1381" s="47"/>
      <c r="HM1381" s="47"/>
      <c r="HN1381" s="47"/>
      <c r="HO1381" s="47"/>
      <c r="HP1381" s="47"/>
      <c r="HQ1381" s="47"/>
      <c r="HR1381" s="47"/>
      <c r="HS1381" s="47"/>
      <c r="HT1381" s="47"/>
      <c r="HU1381" s="47"/>
      <c r="HV1381" s="47"/>
      <c r="HW1381" s="47"/>
      <c r="HX1381" s="47"/>
      <c r="HY1381" s="47"/>
      <c r="HZ1381" s="47"/>
      <c r="IA1381" s="47"/>
      <c r="IB1381" s="47"/>
      <c r="IC1381" s="47"/>
      <c r="ID1381" s="47"/>
      <c r="IE1381" s="47"/>
      <c r="IF1381" s="47"/>
      <c r="IG1381" s="47"/>
      <c r="IH1381" s="47"/>
      <c r="II1381" s="47"/>
      <c r="IJ1381" s="47"/>
      <c r="IK1381" s="47"/>
      <c r="IL1381" s="47"/>
      <c r="IM1381" s="47"/>
      <c r="IN1381" s="47"/>
      <c r="IO1381" s="47"/>
      <c r="IP1381" s="47"/>
      <c r="IQ1381" s="47"/>
      <c r="IR1381" s="47"/>
      <c r="IS1381" s="47"/>
      <c r="IT1381" s="47"/>
      <c r="IU1381" s="47"/>
      <c r="IV1381" s="47"/>
      <c r="IW1381" s="47"/>
      <c r="IX1381" s="47"/>
      <c r="IY1381" s="47"/>
      <c r="IZ1381" s="47"/>
      <c r="JA1381" s="47"/>
      <c r="JB1381" s="47"/>
      <c r="JC1381" s="47"/>
      <c r="JD1381" s="47"/>
      <c r="JE1381" s="47"/>
    </row>
    <row r="1382" spans="1:265" customFormat="1" ht="15" customHeight="1" thickBot="1" x14ac:dyDescent="0.3">
      <c r="A1382" s="790"/>
      <c r="B1382" s="73" t="s">
        <v>80</v>
      </c>
      <c r="C1382" s="113"/>
      <c r="D1382" s="884" t="s">
        <v>81</v>
      </c>
      <c r="E1382" s="905"/>
      <c r="F1382" s="437"/>
      <c r="G1382" s="438"/>
      <c r="H1382" s="184" t="s">
        <v>23</v>
      </c>
      <c r="I1382" s="184" t="s">
        <v>99</v>
      </c>
      <c r="J1382" s="1740" t="s">
        <v>1425</v>
      </c>
      <c r="K1382" s="225" t="s">
        <v>1732</v>
      </c>
      <c r="L1382" s="225"/>
      <c r="M1382" s="397"/>
      <c r="N1382" s="397"/>
      <c r="O1382" s="225"/>
      <c r="P1382" s="2159">
        <f t="shared" si="118"/>
        <v>0</v>
      </c>
      <c r="Q1382" s="297"/>
      <c r="R1382" s="298"/>
      <c r="S1382" s="298"/>
      <c r="T1382" s="298">
        <v>5</v>
      </c>
      <c r="U1382" s="298"/>
      <c r="V1382" s="298"/>
      <c r="W1382" s="299"/>
      <c r="X1382" s="122"/>
      <c r="Y1382" s="122"/>
      <c r="Z1382" s="63"/>
      <c r="AA1382" s="47"/>
      <c r="AB1382" s="47"/>
      <c r="AC1382" s="46" t="str">
        <f t="shared" si="122"/>
        <v/>
      </c>
      <c r="AD1382" s="789" t="s">
        <v>2077</v>
      </c>
      <c r="AE1382" s="47"/>
      <c r="AF1382" s="2111">
        <f t="shared" si="119"/>
        <v>0</v>
      </c>
      <c r="AG1382" s="2111">
        <f t="shared" si="120"/>
        <v>0</v>
      </c>
      <c r="AH1382" s="47"/>
      <c r="AI1382" s="47"/>
      <c r="AJ1382" s="47"/>
      <c r="AK1382" s="47"/>
      <c r="AL1382" s="47"/>
      <c r="AM1382" s="47"/>
      <c r="AN1382" s="47"/>
      <c r="AO1382" s="47"/>
      <c r="AP1382" s="47"/>
      <c r="AQ1382" s="47"/>
      <c r="AR1382" s="47"/>
      <c r="AS1382" s="47"/>
      <c r="AT1382" s="47"/>
      <c r="AU1382" s="47"/>
      <c r="AV1382" s="47"/>
      <c r="AW1382" s="47"/>
      <c r="AX1382" s="47"/>
      <c r="AY1382" s="47"/>
      <c r="AZ1382" s="47"/>
      <c r="BA1382" s="47"/>
      <c r="BB1382" s="47"/>
      <c r="BC1382" s="47"/>
      <c r="BD1382" s="47"/>
      <c r="BE1382" s="47"/>
      <c r="BF1382" s="47"/>
      <c r="BG1382" s="47"/>
      <c r="BH1382" s="47"/>
      <c r="BI1382" s="47"/>
      <c r="BJ1382" s="47"/>
      <c r="BK1382" s="47"/>
      <c r="BL1382" s="47"/>
      <c r="BM1382" s="47"/>
      <c r="BN1382" s="47"/>
      <c r="BO1382" s="47"/>
      <c r="BP1382" s="47"/>
      <c r="BQ1382" s="47"/>
      <c r="BR1382" s="47"/>
      <c r="BS1382" s="47"/>
      <c r="BT1382" s="47"/>
      <c r="BU1382" s="47"/>
      <c r="BV1382" s="47"/>
      <c r="BW1382" s="47"/>
      <c r="BX1382" s="47"/>
      <c r="BY1382" s="47"/>
      <c r="BZ1382" s="47"/>
      <c r="CA1382" s="47"/>
      <c r="CB1382" s="47"/>
      <c r="CC1382" s="47"/>
      <c r="CD1382" s="47"/>
      <c r="CE1382" s="47"/>
      <c r="CF1382" s="47"/>
      <c r="CG1382" s="47"/>
      <c r="CH1382" s="47"/>
      <c r="CI1382" s="47"/>
      <c r="CJ1382" s="47"/>
      <c r="CK1382" s="47"/>
      <c r="CL1382" s="47"/>
      <c r="CM1382" s="47"/>
      <c r="CN1382" s="47"/>
      <c r="CO1382" s="47"/>
      <c r="CP1382" s="47"/>
      <c r="CQ1382" s="47"/>
      <c r="CR1382" s="47"/>
      <c r="CS1382" s="47"/>
      <c r="CT1382" s="47"/>
      <c r="CU1382" s="47"/>
      <c r="CV1382" s="47"/>
      <c r="CW1382" s="47"/>
      <c r="CX1382" s="47"/>
      <c r="CY1382" s="47"/>
      <c r="CZ1382" s="47"/>
      <c r="DA1382" s="47"/>
      <c r="DB1382" s="47"/>
      <c r="DC1382" s="47"/>
      <c r="DD1382" s="47"/>
      <c r="DE1382" s="47"/>
      <c r="DF1382" s="47"/>
      <c r="DG1382" s="47"/>
      <c r="DH1382" s="47"/>
      <c r="DI1382" s="47"/>
      <c r="DJ1382" s="47"/>
      <c r="DK1382" s="47"/>
      <c r="DL1382" s="47"/>
      <c r="DM1382" s="47"/>
      <c r="DN1382" s="47"/>
      <c r="DO1382" s="47"/>
      <c r="DP1382" s="47"/>
      <c r="DQ1382" s="47"/>
      <c r="DR1382" s="47"/>
      <c r="DS1382" s="47"/>
      <c r="DT1382" s="47"/>
      <c r="DU1382" s="47"/>
      <c r="DV1382" s="47"/>
      <c r="DW1382" s="47"/>
      <c r="DX1382" s="47"/>
      <c r="DY1382" s="47"/>
      <c r="DZ1382" s="47"/>
      <c r="EA1382" s="47"/>
      <c r="EB1382" s="47"/>
      <c r="EC1382" s="47"/>
      <c r="ED1382" s="47"/>
      <c r="EE1382" s="47"/>
      <c r="EF1382" s="47"/>
      <c r="EG1382" s="47"/>
      <c r="EH1382" s="47"/>
      <c r="EI1382" s="47"/>
      <c r="EJ1382" s="47"/>
      <c r="EK1382" s="47"/>
      <c r="EL1382" s="47"/>
      <c r="EM1382" s="47"/>
      <c r="EN1382" s="47"/>
      <c r="EO1382" s="47"/>
      <c r="EP1382" s="47"/>
      <c r="EQ1382" s="47"/>
      <c r="ER1382" s="47"/>
      <c r="ES1382" s="47"/>
      <c r="ET1382" s="47"/>
      <c r="EU1382" s="47"/>
      <c r="EV1382" s="47"/>
      <c r="EW1382" s="47"/>
      <c r="EX1382" s="47"/>
      <c r="EY1382" s="47"/>
      <c r="EZ1382" s="47"/>
      <c r="FA1382" s="47"/>
      <c r="FB1382" s="47"/>
      <c r="FC1382" s="47"/>
      <c r="FD1382" s="47"/>
      <c r="FE1382" s="47"/>
      <c r="FF1382" s="47"/>
      <c r="FG1382" s="47"/>
      <c r="FH1382" s="47"/>
      <c r="FI1382" s="47"/>
      <c r="FJ1382" s="47"/>
      <c r="FK1382" s="47"/>
      <c r="FL1382" s="47"/>
      <c r="FM1382" s="47"/>
      <c r="FN1382" s="47"/>
      <c r="FO1382" s="47"/>
      <c r="FP1382" s="47"/>
      <c r="FQ1382" s="47"/>
      <c r="FR1382" s="47"/>
      <c r="FS1382" s="47"/>
      <c r="FT1382" s="47"/>
      <c r="FU1382" s="47"/>
      <c r="FV1382" s="47"/>
      <c r="FW1382" s="47"/>
      <c r="FX1382" s="47"/>
      <c r="FY1382" s="47"/>
      <c r="FZ1382" s="47"/>
      <c r="GA1382" s="47"/>
      <c r="GB1382" s="47"/>
      <c r="GC1382" s="47"/>
      <c r="GD1382" s="47"/>
      <c r="GE1382" s="47"/>
      <c r="GF1382" s="47"/>
      <c r="GG1382" s="47"/>
      <c r="GH1382" s="47"/>
      <c r="GI1382" s="47"/>
      <c r="GJ1382" s="47"/>
      <c r="GK1382" s="47"/>
      <c r="GL1382" s="47"/>
      <c r="GM1382" s="47"/>
      <c r="GN1382" s="47"/>
      <c r="GO1382" s="47"/>
      <c r="GP1382" s="47"/>
      <c r="GQ1382" s="47"/>
      <c r="GR1382" s="47"/>
      <c r="GS1382" s="47"/>
      <c r="GT1382" s="47"/>
      <c r="GU1382" s="47"/>
      <c r="GV1382" s="47"/>
      <c r="GW1382" s="47"/>
      <c r="GX1382" s="47"/>
      <c r="GY1382" s="47"/>
      <c r="GZ1382" s="47"/>
      <c r="HA1382" s="47"/>
      <c r="HB1382" s="47"/>
      <c r="HC1382" s="47"/>
      <c r="HD1382" s="47"/>
      <c r="HE1382" s="47"/>
      <c r="HF1382" s="47"/>
      <c r="HG1382" s="47"/>
      <c r="HH1382" s="47"/>
      <c r="HI1382" s="47"/>
      <c r="HJ1382" s="47"/>
      <c r="HK1382" s="47"/>
      <c r="HL1382" s="47"/>
      <c r="HM1382" s="47"/>
      <c r="HN1382" s="47"/>
      <c r="HO1382" s="47"/>
      <c r="HP1382" s="47"/>
      <c r="HQ1382" s="47"/>
      <c r="HR1382" s="47"/>
      <c r="HS1382" s="47"/>
      <c r="HT1382" s="47"/>
      <c r="HU1382" s="47"/>
      <c r="HV1382" s="47"/>
      <c r="HW1382" s="47"/>
      <c r="HX1382" s="47"/>
      <c r="HY1382" s="47"/>
      <c r="HZ1382" s="47"/>
      <c r="IA1382" s="47"/>
      <c r="IB1382" s="47"/>
      <c r="IC1382" s="47"/>
      <c r="ID1382" s="47"/>
      <c r="IE1382" s="47"/>
      <c r="IF1382" s="47"/>
      <c r="IG1382" s="47"/>
      <c r="IH1382" s="47"/>
      <c r="II1382" s="47"/>
      <c r="IJ1382" s="47"/>
      <c r="IK1382" s="47"/>
      <c r="IL1382" s="47"/>
      <c r="IM1382" s="47"/>
      <c r="IN1382" s="47"/>
      <c r="IO1382" s="47"/>
      <c r="IP1382" s="47"/>
      <c r="IQ1382" s="47"/>
      <c r="IR1382" s="47"/>
      <c r="IS1382" s="47"/>
      <c r="IT1382" s="47"/>
      <c r="IU1382" s="47"/>
      <c r="IV1382" s="47"/>
      <c r="IW1382" s="47"/>
      <c r="IX1382" s="47"/>
      <c r="IY1382" s="47"/>
      <c r="IZ1382" s="47"/>
      <c r="JA1382" s="47"/>
      <c r="JB1382" s="47"/>
      <c r="JC1382" s="47"/>
      <c r="JD1382" s="47"/>
      <c r="JE1382" s="47"/>
    </row>
    <row r="1383" spans="1:265" customFormat="1" ht="15" customHeight="1" thickBot="1" x14ac:dyDescent="0.3">
      <c r="A1383" s="790"/>
      <c r="B1383" s="73" t="s">
        <v>80</v>
      </c>
      <c r="C1383" s="113"/>
      <c r="D1383" s="884" t="s">
        <v>81</v>
      </c>
      <c r="E1383" s="905"/>
      <c r="F1383" s="437"/>
      <c r="G1383" s="438"/>
      <c r="H1383" s="184" t="s">
        <v>23</v>
      </c>
      <c r="I1383" s="184" t="s">
        <v>99</v>
      </c>
      <c r="J1383" s="1723" t="s">
        <v>1424</v>
      </c>
      <c r="K1383" s="225" t="s">
        <v>1558</v>
      </c>
      <c r="L1383" s="225"/>
      <c r="M1383" s="397"/>
      <c r="N1383" s="397"/>
      <c r="O1383" s="225"/>
      <c r="P1383" s="2159">
        <f t="shared" si="118"/>
        <v>0</v>
      </c>
      <c r="Q1383" s="297"/>
      <c r="R1383" s="298"/>
      <c r="S1383" s="298"/>
      <c r="T1383" s="298"/>
      <c r="U1383" s="298"/>
      <c r="V1383" s="298"/>
      <c r="W1383" s="299">
        <v>8</v>
      </c>
      <c r="X1383" s="122"/>
      <c r="Y1383" s="122"/>
      <c r="Z1383" s="63"/>
      <c r="AA1383" s="47"/>
      <c r="AB1383" s="47"/>
      <c r="AC1383" s="46" t="str">
        <f t="shared" si="122"/>
        <v/>
      </c>
      <c r="AD1383" s="47"/>
      <c r="AE1383" s="47"/>
      <c r="AF1383" s="2111">
        <f t="shared" si="119"/>
        <v>0</v>
      </c>
      <c r="AG1383" s="2111">
        <f t="shared" si="120"/>
        <v>8</v>
      </c>
      <c r="AH1383" s="47"/>
      <c r="AI1383" s="47"/>
      <c r="AJ1383" s="47"/>
      <c r="AK1383" s="47"/>
      <c r="AL1383" s="47"/>
      <c r="AM1383" s="47"/>
      <c r="AN1383" s="47"/>
      <c r="AO1383" s="47"/>
      <c r="AP1383" s="47"/>
      <c r="AQ1383" s="47"/>
      <c r="AR1383" s="47"/>
      <c r="AS1383" s="47"/>
      <c r="AT1383" s="47"/>
      <c r="AU1383" s="47"/>
      <c r="AV1383" s="47"/>
      <c r="AW1383" s="47"/>
      <c r="AX1383" s="47"/>
      <c r="AY1383" s="47"/>
      <c r="AZ1383" s="47"/>
      <c r="BA1383" s="47"/>
      <c r="BB1383" s="47"/>
      <c r="BC1383" s="47"/>
      <c r="BD1383" s="47"/>
      <c r="BE1383" s="47"/>
      <c r="BF1383" s="47"/>
      <c r="BG1383" s="47"/>
      <c r="BH1383" s="47"/>
      <c r="BI1383" s="47"/>
      <c r="BJ1383" s="47"/>
      <c r="BK1383" s="47"/>
      <c r="BL1383" s="47"/>
      <c r="BM1383" s="47"/>
      <c r="BN1383" s="47"/>
      <c r="BO1383" s="47"/>
      <c r="BP1383" s="47"/>
      <c r="BQ1383" s="47"/>
      <c r="BR1383" s="47"/>
      <c r="BS1383" s="47"/>
      <c r="BT1383" s="47"/>
      <c r="BU1383" s="47"/>
      <c r="BV1383" s="47"/>
      <c r="BW1383" s="47"/>
      <c r="BX1383" s="47"/>
      <c r="BY1383" s="47"/>
      <c r="BZ1383" s="47"/>
      <c r="CA1383" s="47"/>
      <c r="CB1383" s="47"/>
      <c r="CC1383" s="47"/>
      <c r="CD1383" s="47"/>
      <c r="CE1383" s="47"/>
      <c r="CF1383" s="47"/>
      <c r="CG1383" s="47"/>
      <c r="CH1383" s="47"/>
      <c r="CI1383" s="47"/>
      <c r="CJ1383" s="47"/>
      <c r="CK1383" s="47"/>
      <c r="CL1383" s="47"/>
      <c r="CM1383" s="47"/>
      <c r="CN1383" s="47"/>
      <c r="CO1383" s="47"/>
      <c r="CP1383" s="47"/>
      <c r="CQ1383" s="47"/>
      <c r="CR1383" s="47"/>
      <c r="CS1383" s="47"/>
      <c r="CT1383" s="47"/>
      <c r="CU1383" s="47"/>
      <c r="CV1383" s="47"/>
      <c r="CW1383" s="47"/>
      <c r="CX1383" s="47"/>
      <c r="CY1383" s="47"/>
      <c r="CZ1383" s="47"/>
      <c r="DA1383" s="47"/>
      <c r="DB1383" s="47"/>
      <c r="DC1383" s="47"/>
      <c r="DD1383" s="47"/>
      <c r="DE1383" s="47"/>
      <c r="DF1383" s="47"/>
      <c r="DG1383" s="47"/>
      <c r="DH1383" s="47"/>
      <c r="DI1383" s="47"/>
      <c r="DJ1383" s="47"/>
      <c r="DK1383" s="47"/>
      <c r="DL1383" s="47"/>
      <c r="DM1383" s="47"/>
      <c r="DN1383" s="47"/>
      <c r="DO1383" s="47"/>
      <c r="DP1383" s="47"/>
      <c r="DQ1383" s="47"/>
      <c r="DR1383" s="47"/>
      <c r="DS1383" s="47"/>
      <c r="DT1383" s="47"/>
      <c r="DU1383" s="47"/>
      <c r="DV1383" s="47"/>
      <c r="DW1383" s="47"/>
      <c r="DX1383" s="47"/>
      <c r="DY1383" s="47"/>
      <c r="DZ1383" s="47"/>
      <c r="EA1383" s="47"/>
      <c r="EB1383" s="47"/>
      <c r="EC1383" s="47"/>
      <c r="ED1383" s="47"/>
      <c r="EE1383" s="47"/>
      <c r="EF1383" s="47"/>
      <c r="EG1383" s="47"/>
      <c r="EH1383" s="47"/>
      <c r="EI1383" s="47"/>
      <c r="EJ1383" s="47"/>
      <c r="EK1383" s="47"/>
      <c r="EL1383" s="47"/>
      <c r="EM1383" s="47"/>
      <c r="EN1383" s="47"/>
      <c r="EO1383" s="47"/>
      <c r="EP1383" s="47"/>
      <c r="EQ1383" s="47"/>
      <c r="ER1383" s="47"/>
      <c r="ES1383" s="47"/>
      <c r="ET1383" s="47"/>
      <c r="EU1383" s="47"/>
      <c r="EV1383" s="47"/>
      <c r="EW1383" s="47"/>
      <c r="EX1383" s="47"/>
      <c r="EY1383" s="47"/>
      <c r="EZ1383" s="47"/>
      <c r="FA1383" s="47"/>
      <c r="FB1383" s="47"/>
      <c r="FC1383" s="47"/>
      <c r="FD1383" s="47"/>
      <c r="FE1383" s="47"/>
      <c r="FF1383" s="47"/>
      <c r="FG1383" s="47"/>
      <c r="FH1383" s="47"/>
      <c r="FI1383" s="47"/>
      <c r="FJ1383" s="47"/>
      <c r="FK1383" s="47"/>
      <c r="FL1383" s="47"/>
      <c r="FM1383" s="47"/>
      <c r="FN1383" s="47"/>
      <c r="FO1383" s="47"/>
      <c r="FP1383" s="47"/>
      <c r="FQ1383" s="47"/>
      <c r="FR1383" s="47"/>
      <c r="FS1383" s="47"/>
      <c r="FT1383" s="47"/>
      <c r="FU1383" s="47"/>
      <c r="FV1383" s="47"/>
      <c r="FW1383" s="47"/>
      <c r="FX1383" s="47"/>
      <c r="FY1383" s="47"/>
      <c r="FZ1383" s="47"/>
      <c r="GA1383" s="47"/>
      <c r="GB1383" s="47"/>
      <c r="GC1383" s="47"/>
      <c r="GD1383" s="47"/>
      <c r="GE1383" s="47"/>
      <c r="GF1383" s="47"/>
      <c r="GG1383" s="47"/>
      <c r="GH1383" s="47"/>
      <c r="GI1383" s="47"/>
      <c r="GJ1383" s="47"/>
      <c r="GK1383" s="47"/>
      <c r="GL1383" s="47"/>
      <c r="GM1383" s="47"/>
      <c r="GN1383" s="47"/>
      <c r="GO1383" s="47"/>
      <c r="GP1383" s="47"/>
      <c r="GQ1383" s="47"/>
      <c r="GR1383" s="47"/>
      <c r="GS1383" s="47"/>
      <c r="GT1383" s="47"/>
      <c r="GU1383" s="47"/>
      <c r="GV1383" s="47"/>
      <c r="GW1383" s="47"/>
      <c r="GX1383" s="47"/>
      <c r="GY1383" s="47"/>
      <c r="GZ1383" s="47"/>
      <c r="HA1383" s="47"/>
      <c r="HB1383" s="47"/>
      <c r="HC1383" s="47"/>
      <c r="HD1383" s="47"/>
      <c r="HE1383" s="47"/>
      <c r="HF1383" s="47"/>
      <c r="HG1383" s="47"/>
      <c r="HH1383" s="47"/>
      <c r="HI1383" s="47"/>
      <c r="HJ1383" s="47"/>
      <c r="HK1383" s="47"/>
      <c r="HL1383" s="47"/>
      <c r="HM1383" s="47"/>
      <c r="HN1383" s="47"/>
      <c r="HO1383" s="47"/>
      <c r="HP1383" s="47"/>
      <c r="HQ1383" s="47"/>
      <c r="HR1383" s="47"/>
      <c r="HS1383" s="47"/>
      <c r="HT1383" s="47"/>
      <c r="HU1383" s="47"/>
      <c r="HV1383" s="47"/>
      <c r="HW1383" s="47"/>
      <c r="HX1383" s="47"/>
      <c r="HY1383" s="47"/>
      <c r="HZ1383" s="47"/>
      <c r="IA1383" s="47"/>
      <c r="IB1383" s="47"/>
      <c r="IC1383" s="47"/>
      <c r="ID1383" s="47"/>
      <c r="IE1383" s="47"/>
      <c r="IF1383" s="47"/>
      <c r="IG1383" s="47"/>
      <c r="IH1383" s="47"/>
      <c r="II1383" s="47"/>
      <c r="IJ1383" s="47"/>
      <c r="IK1383" s="47"/>
      <c r="IL1383" s="47"/>
      <c r="IM1383" s="47"/>
      <c r="IN1383" s="47"/>
      <c r="IO1383" s="47"/>
      <c r="IP1383" s="47"/>
      <c r="IQ1383" s="47"/>
      <c r="IR1383" s="47"/>
      <c r="IS1383" s="47"/>
      <c r="IT1383" s="47"/>
      <c r="IU1383" s="47"/>
      <c r="IV1383" s="47"/>
      <c r="IW1383" s="47"/>
      <c r="IX1383" s="47"/>
      <c r="IY1383" s="47"/>
      <c r="IZ1383" s="47"/>
      <c r="JA1383" s="47"/>
      <c r="JB1383" s="47"/>
      <c r="JC1383" s="47"/>
      <c r="JD1383" s="47"/>
      <c r="JE1383" s="47"/>
    </row>
    <row r="1384" spans="1:265" customFormat="1" ht="15" customHeight="1" thickBot="1" x14ac:dyDescent="0.3">
      <c r="A1384" s="790"/>
      <c r="B1384" s="73" t="s">
        <v>80</v>
      </c>
      <c r="C1384" s="113"/>
      <c r="D1384" s="884" t="s">
        <v>81</v>
      </c>
      <c r="E1384" s="905"/>
      <c r="F1384" s="437"/>
      <c r="G1384" s="438"/>
      <c r="H1384" s="184" t="s">
        <v>23</v>
      </c>
      <c r="I1384" s="184" t="s">
        <v>99</v>
      </c>
      <c r="J1384" s="1757" t="s">
        <v>1424</v>
      </c>
      <c r="K1384" s="225" t="s">
        <v>1507</v>
      </c>
      <c r="L1384" s="225"/>
      <c r="M1384" s="397"/>
      <c r="N1384" s="397"/>
      <c r="O1384" s="225"/>
      <c r="P1384" s="2159">
        <f t="shared" si="118"/>
        <v>0</v>
      </c>
      <c r="Q1384" s="297"/>
      <c r="R1384" s="298"/>
      <c r="S1384" s="298"/>
      <c r="T1384" s="298"/>
      <c r="U1384" s="298"/>
      <c r="V1384" s="298"/>
      <c r="W1384" s="299">
        <v>6</v>
      </c>
      <c r="X1384" s="122"/>
      <c r="Y1384" s="122"/>
      <c r="Z1384" s="63"/>
      <c r="AA1384" s="47"/>
      <c r="AB1384" s="47"/>
      <c r="AC1384" s="46" t="str">
        <f t="shared" si="122"/>
        <v/>
      </c>
      <c r="AD1384" s="47"/>
      <c r="AE1384" s="47"/>
      <c r="AF1384" s="2111">
        <f t="shared" si="119"/>
        <v>0</v>
      </c>
      <c r="AG1384" s="2111">
        <f t="shared" si="120"/>
        <v>6</v>
      </c>
      <c r="AH1384" s="47"/>
      <c r="AI1384" s="47"/>
      <c r="AJ1384" s="47"/>
      <c r="AK1384" s="47"/>
      <c r="AL1384" s="47"/>
      <c r="AM1384" s="47"/>
      <c r="AN1384" s="47"/>
      <c r="AO1384" s="47"/>
      <c r="AP1384" s="47"/>
      <c r="AQ1384" s="47"/>
      <c r="AR1384" s="47"/>
      <c r="AS1384" s="47"/>
      <c r="AT1384" s="47"/>
      <c r="AU1384" s="47"/>
      <c r="AV1384" s="47"/>
      <c r="AW1384" s="47"/>
      <c r="AX1384" s="47"/>
      <c r="AY1384" s="47"/>
      <c r="AZ1384" s="47"/>
      <c r="BA1384" s="47"/>
      <c r="BB1384" s="47"/>
      <c r="BC1384" s="47"/>
      <c r="BD1384" s="47"/>
      <c r="BE1384" s="47"/>
      <c r="BF1384" s="47"/>
      <c r="BG1384" s="47"/>
      <c r="BH1384" s="47"/>
      <c r="BI1384" s="47"/>
      <c r="BJ1384" s="47"/>
      <c r="BK1384" s="47"/>
      <c r="BL1384" s="47"/>
      <c r="BM1384" s="47"/>
      <c r="BN1384" s="47"/>
      <c r="BO1384" s="47"/>
      <c r="BP1384" s="47"/>
      <c r="BQ1384" s="47"/>
      <c r="BR1384" s="47"/>
      <c r="BS1384" s="47"/>
      <c r="BT1384" s="47"/>
      <c r="BU1384" s="47"/>
      <c r="BV1384" s="47"/>
      <c r="BW1384" s="47"/>
      <c r="BX1384" s="47"/>
      <c r="BY1384" s="47"/>
      <c r="BZ1384" s="47"/>
      <c r="CA1384" s="47"/>
      <c r="CB1384" s="47"/>
      <c r="CC1384" s="47"/>
      <c r="CD1384" s="47"/>
      <c r="CE1384" s="47"/>
      <c r="CF1384" s="47"/>
      <c r="CG1384" s="47"/>
      <c r="CH1384" s="47"/>
      <c r="CI1384" s="47"/>
      <c r="CJ1384" s="47"/>
      <c r="CK1384" s="47"/>
      <c r="CL1384" s="47"/>
      <c r="CM1384" s="47"/>
      <c r="CN1384" s="47"/>
      <c r="CO1384" s="47"/>
      <c r="CP1384" s="47"/>
      <c r="CQ1384" s="47"/>
      <c r="CR1384" s="47"/>
      <c r="CS1384" s="47"/>
      <c r="CT1384" s="47"/>
      <c r="CU1384" s="47"/>
      <c r="CV1384" s="47"/>
      <c r="CW1384" s="47"/>
      <c r="CX1384" s="47"/>
      <c r="CY1384" s="47"/>
      <c r="CZ1384" s="47"/>
      <c r="DA1384" s="47"/>
      <c r="DB1384" s="47"/>
      <c r="DC1384" s="47"/>
      <c r="DD1384" s="47"/>
      <c r="DE1384" s="47"/>
      <c r="DF1384" s="47"/>
      <c r="DG1384" s="47"/>
      <c r="DH1384" s="47"/>
      <c r="DI1384" s="47"/>
      <c r="DJ1384" s="47"/>
      <c r="DK1384" s="47"/>
      <c r="DL1384" s="47"/>
      <c r="DM1384" s="47"/>
      <c r="DN1384" s="47"/>
      <c r="DO1384" s="47"/>
      <c r="DP1384" s="47"/>
      <c r="DQ1384" s="47"/>
      <c r="DR1384" s="47"/>
      <c r="DS1384" s="47"/>
      <c r="DT1384" s="47"/>
      <c r="DU1384" s="47"/>
      <c r="DV1384" s="47"/>
      <c r="DW1384" s="47"/>
      <c r="DX1384" s="47"/>
      <c r="DY1384" s="47"/>
      <c r="DZ1384" s="47"/>
      <c r="EA1384" s="47"/>
      <c r="EB1384" s="47"/>
      <c r="EC1384" s="47"/>
      <c r="ED1384" s="47"/>
      <c r="EE1384" s="47"/>
      <c r="EF1384" s="47"/>
      <c r="EG1384" s="47"/>
      <c r="EH1384" s="47"/>
      <c r="EI1384" s="47"/>
      <c r="EJ1384" s="47"/>
      <c r="EK1384" s="47"/>
      <c r="EL1384" s="47"/>
      <c r="EM1384" s="47"/>
      <c r="EN1384" s="47"/>
      <c r="EO1384" s="47"/>
      <c r="EP1384" s="47"/>
      <c r="EQ1384" s="47"/>
      <c r="ER1384" s="47"/>
      <c r="ES1384" s="47"/>
      <c r="ET1384" s="47"/>
      <c r="EU1384" s="47"/>
      <c r="EV1384" s="47"/>
      <c r="EW1384" s="47"/>
      <c r="EX1384" s="47"/>
      <c r="EY1384" s="47"/>
      <c r="EZ1384" s="47"/>
      <c r="FA1384" s="47"/>
      <c r="FB1384" s="47"/>
      <c r="FC1384" s="47"/>
      <c r="FD1384" s="47"/>
      <c r="FE1384" s="47"/>
      <c r="FF1384" s="47"/>
      <c r="FG1384" s="47"/>
      <c r="FH1384" s="47"/>
      <c r="FI1384" s="47"/>
      <c r="FJ1384" s="47"/>
      <c r="FK1384" s="47"/>
      <c r="FL1384" s="47"/>
      <c r="FM1384" s="47"/>
      <c r="FN1384" s="47"/>
      <c r="FO1384" s="47"/>
      <c r="FP1384" s="47"/>
      <c r="FQ1384" s="47"/>
      <c r="FR1384" s="47"/>
      <c r="FS1384" s="47"/>
      <c r="FT1384" s="47"/>
      <c r="FU1384" s="47"/>
      <c r="FV1384" s="47"/>
      <c r="FW1384" s="47"/>
      <c r="FX1384" s="47"/>
      <c r="FY1384" s="47"/>
      <c r="FZ1384" s="47"/>
      <c r="GA1384" s="47"/>
      <c r="GB1384" s="47"/>
      <c r="GC1384" s="47"/>
      <c r="GD1384" s="47"/>
      <c r="GE1384" s="47"/>
      <c r="GF1384" s="47"/>
      <c r="GG1384" s="47"/>
      <c r="GH1384" s="47"/>
      <c r="GI1384" s="47"/>
      <c r="GJ1384" s="47"/>
      <c r="GK1384" s="47"/>
      <c r="GL1384" s="47"/>
      <c r="GM1384" s="47"/>
      <c r="GN1384" s="47"/>
      <c r="GO1384" s="47"/>
      <c r="GP1384" s="47"/>
      <c r="GQ1384" s="47"/>
      <c r="GR1384" s="47"/>
      <c r="GS1384" s="47"/>
      <c r="GT1384" s="47"/>
      <c r="GU1384" s="47"/>
      <c r="GV1384" s="47"/>
      <c r="GW1384" s="47"/>
      <c r="GX1384" s="47"/>
      <c r="GY1384" s="47"/>
      <c r="GZ1384" s="47"/>
      <c r="HA1384" s="47"/>
      <c r="HB1384" s="47"/>
      <c r="HC1384" s="47"/>
      <c r="HD1384" s="47"/>
      <c r="HE1384" s="47"/>
      <c r="HF1384" s="47"/>
      <c r="HG1384" s="47"/>
      <c r="HH1384" s="47"/>
      <c r="HI1384" s="47"/>
      <c r="HJ1384" s="47"/>
      <c r="HK1384" s="47"/>
      <c r="HL1384" s="47"/>
      <c r="HM1384" s="47"/>
      <c r="HN1384" s="47"/>
      <c r="HO1384" s="47"/>
      <c r="HP1384" s="47"/>
      <c r="HQ1384" s="47"/>
      <c r="HR1384" s="47"/>
      <c r="HS1384" s="47"/>
      <c r="HT1384" s="47"/>
      <c r="HU1384" s="47"/>
      <c r="HV1384" s="47"/>
      <c r="HW1384" s="47"/>
      <c r="HX1384" s="47"/>
      <c r="HY1384" s="47"/>
      <c r="HZ1384" s="47"/>
      <c r="IA1384" s="47"/>
      <c r="IB1384" s="47"/>
      <c r="IC1384" s="47"/>
      <c r="ID1384" s="47"/>
      <c r="IE1384" s="47"/>
      <c r="IF1384" s="47"/>
      <c r="IG1384" s="47"/>
      <c r="IH1384" s="47"/>
      <c r="II1384" s="47"/>
      <c r="IJ1384" s="47"/>
      <c r="IK1384" s="47"/>
      <c r="IL1384" s="47"/>
      <c r="IM1384" s="47"/>
      <c r="IN1384" s="47"/>
      <c r="IO1384" s="47"/>
      <c r="IP1384" s="47"/>
      <c r="IQ1384" s="47"/>
      <c r="IR1384" s="47"/>
      <c r="IS1384" s="47"/>
      <c r="IT1384" s="47"/>
      <c r="IU1384" s="47"/>
      <c r="IV1384" s="47"/>
      <c r="IW1384" s="47"/>
      <c r="IX1384" s="47"/>
      <c r="IY1384" s="47"/>
      <c r="IZ1384" s="47"/>
      <c r="JA1384" s="47"/>
      <c r="JB1384" s="47"/>
      <c r="JC1384" s="47"/>
      <c r="JD1384" s="47"/>
      <c r="JE1384" s="47"/>
    </row>
    <row r="1385" spans="1:265" customFormat="1" ht="15" customHeight="1" thickBot="1" x14ac:dyDescent="0.3">
      <c r="A1385" s="275"/>
      <c r="B1385" s="92" t="s">
        <v>80</v>
      </c>
      <c r="C1385" s="115"/>
      <c r="D1385" s="923" t="s">
        <v>81</v>
      </c>
      <c r="E1385" s="906"/>
      <c r="F1385" s="439"/>
      <c r="G1385" s="440"/>
      <c r="H1385" s="253" t="s">
        <v>23</v>
      </c>
      <c r="I1385" s="253" t="s">
        <v>99</v>
      </c>
      <c r="J1385" s="1786" t="s">
        <v>1425</v>
      </c>
      <c r="K1385" s="254" t="s">
        <v>2158</v>
      </c>
      <c r="L1385" s="254"/>
      <c r="M1385" s="530"/>
      <c r="N1385" s="530"/>
      <c r="O1385" s="254"/>
      <c r="P1385" s="2159">
        <f t="shared" si="118"/>
        <v>0</v>
      </c>
      <c r="Q1385" s="313"/>
      <c r="R1385" s="314"/>
      <c r="S1385" s="314"/>
      <c r="T1385" s="314">
        <v>5</v>
      </c>
      <c r="U1385" s="314"/>
      <c r="V1385" s="314"/>
      <c r="W1385" s="315"/>
      <c r="X1385" s="124">
        <f>SUM(Q1377:W1385)</f>
        <v>40</v>
      </c>
      <c r="Y1385" s="124">
        <f>X1385</f>
        <v>40</v>
      </c>
      <c r="Z1385" s="63"/>
      <c r="AA1385" s="47"/>
      <c r="AB1385" s="47"/>
      <c r="AC1385" s="46" t="str">
        <f t="shared" si="122"/>
        <v/>
      </c>
      <c r="AD1385" s="47"/>
      <c r="AE1385" s="47"/>
      <c r="AF1385" s="2111">
        <f t="shared" si="119"/>
        <v>0</v>
      </c>
      <c r="AG1385" s="2111">
        <f t="shared" si="120"/>
        <v>0</v>
      </c>
      <c r="AH1385" s="47"/>
      <c r="AI1385" s="47"/>
      <c r="AJ1385" s="47"/>
      <c r="AK1385" s="47"/>
      <c r="AL1385" s="47"/>
      <c r="AM1385" s="47"/>
      <c r="AN1385" s="47"/>
      <c r="AO1385" s="47"/>
      <c r="AP1385" s="47"/>
      <c r="AQ1385" s="47"/>
      <c r="AR1385" s="47"/>
      <c r="AS1385" s="47"/>
      <c r="AT1385" s="47"/>
      <c r="AU1385" s="47"/>
      <c r="AV1385" s="47"/>
      <c r="AW1385" s="47"/>
      <c r="AX1385" s="47"/>
      <c r="AY1385" s="47"/>
      <c r="AZ1385" s="47"/>
      <c r="BA1385" s="47"/>
      <c r="BB1385" s="47"/>
      <c r="BC1385" s="47"/>
      <c r="BD1385" s="47"/>
      <c r="BE1385" s="47"/>
      <c r="BF1385" s="47"/>
      <c r="BG1385" s="47"/>
      <c r="BH1385" s="47"/>
      <c r="BI1385" s="47"/>
      <c r="BJ1385" s="47"/>
      <c r="BK1385" s="47"/>
      <c r="BL1385" s="47"/>
      <c r="BM1385" s="47"/>
      <c r="BN1385" s="47"/>
      <c r="BO1385" s="47"/>
      <c r="BP1385" s="47"/>
      <c r="BQ1385" s="47"/>
      <c r="BR1385" s="47"/>
      <c r="BS1385" s="47"/>
      <c r="BT1385" s="47"/>
      <c r="BU1385" s="47"/>
      <c r="BV1385" s="47"/>
      <c r="BW1385" s="47"/>
      <c r="BX1385" s="47"/>
      <c r="BY1385" s="47"/>
      <c r="BZ1385" s="47"/>
      <c r="CA1385" s="47"/>
      <c r="CB1385" s="47"/>
      <c r="CC1385" s="47"/>
      <c r="CD1385" s="47"/>
      <c r="CE1385" s="47"/>
      <c r="CF1385" s="47"/>
      <c r="CG1385" s="47"/>
      <c r="CH1385" s="47"/>
      <c r="CI1385" s="47"/>
      <c r="CJ1385" s="47"/>
      <c r="CK1385" s="47"/>
      <c r="CL1385" s="47"/>
      <c r="CM1385" s="47"/>
      <c r="CN1385" s="47"/>
      <c r="CO1385" s="47"/>
      <c r="CP1385" s="47"/>
      <c r="CQ1385" s="47"/>
      <c r="CR1385" s="47"/>
      <c r="CS1385" s="47"/>
      <c r="CT1385" s="47"/>
      <c r="CU1385" s="47"/>
      <c r="CV1385" s="47"/>
      <c r="CW1385" s="47"/>
      <c r="CX1385" s="47"/>
      <c r="CY1385" s="47"/>
      <c r="CZ1385" s="47"/>
      <c r="DA1385" s="47"/>
      <c r="DB1385" s="47"/>
      <c r="DC1385" s="47"/>
      <c r="DD1385" s="47"/>
      <c r="DE1385" s="47"/>
      <c r="DF1385" s="47"/>
      <c r="DG1385" s="47"/>
      <c r="DH1385" s="47"/>
      <c r="DI1385" s="47"/>
      <c r="DJ1385" s="47"/>
      <c r="DK1385" s="47"/>
      <c r="DL1385" s="47"/>
      <c r="DM1385" s="47"/>
      <c r="DN1385" s="47"/>
      <c r="DO1385" s="47"/>
      <c r="DP1385" s="47"/>
      <c r="DQ1385" s="47"/>
      <c r="DR1385" s="47"/>
      <c r="DS1385" s="47"/>
      <c r="DT1385" s="47"/>
      <c r="DU1385" s="47"/>
      <c r="DV1385" s="47"/>
      <c r="DW1385" s="47"/>
      <c r="DX1385" s="47"/>
      <c r="DY1385" s="47"/>
      <c r="DZ1385" s="47"/>
      <c r="EA1385" s="47"/>
      <c r="EB1385" s="47"/>
      <c r="EC1385" s="47"/>
      <c r="ED1385" s="47"/>
      <c r="EE1385" s="47"/>
      <c r="EF1385" s="47"/>
      <c r="EG1385" s="47"/>
      <c r="EH1385" s="47"/>
      <c r="EI1385" s="47"/>
      <c r="EJ1385" s="47"/>
      <c r="EK1385" s="47"/>
      <c r="EL1385" s="47"/>
      <c r="EM1385" s="47"/>
      <c r="EN1385" s="47"/>
      <c r="EO1385" s="47"/>
      <c r="EP1385" s="47"/>
      <c r="EQ1385" s="47"/>
      <c r="ER1385" s="47"/>
      <c r="ES1385" s="47"/>
      <c r="ET1385" s="47"/>
      <c r="EU1385" s="47"/>
      <c r="EV1385" s="47"/>
      <c r="EW1385" s="47"/>
      <c r="EX1385" s="47"/>
      <c r="EY1385" s="47"/>
      <c r="EZ1385" s="47"/>
      <c r="FA1385" s="47"/>
      <c r="FB1385" s="47"/>
      <c r="FC1385" s="47"/>
      <c r="FD1385" s="47"/>
      <c r="FE1385" s="47"/>
      <c r="FF1385" s="47"/>
      <c r="FG1385" s="47"/>
      <c r="FH1385" s="47"/>
      <c r="FI1385" s="47"/>
      <c r="FJ1385" s="47"/>
      <c r="FK1385" s="47"/>
      <c r="FL1385" s="47"/>
      <c r="FM1385" s="47"/>
      <c r="FN1385" s="47"/>
      <c r="FO1385" s="47"/>
      <c r="FP1385" s="47"/>
      <c r="FQ1385" s="47"/>
      <c r="FR1385" s="47"/>
      <c r="FS1385" s="47"/>
      <c r="FT1385" s="47"/>
      <c r="FU1385" s="47"/>
      <c r="FV1385" s="47"/>
      <c r="FW1385" s="47"/>
      <c r="FX1385" s="47"/>
      <c r="FY1385" s="47"/>
      <c r="FZ1385" s="47"/>
      <c r="GA1385" s="47"/>
      <c r="GB1385" s="47"/>
      <c r="GC1385" s="47"/>
      <c r="GD1385" s="47"/>
      <c r="GE1385" s="47"/>
      <c r="GF1385" s="47"/>
      <c r="GG1385" s="47"/>
      <c r="GH1385" s="47"/>
      <c r="GI1385" s="47"/>
      <c r="GJ1385" s="47"/>
      <c r="GK1385" s="47"/>
      <c r="GL1385" s="47"/>
      <c r="GM1385" s="47"/>
      <c r="GN1385" s="47"/>
      <c r="GO1385" s="47"/>
      <c r="GP1385" s="47"/>
      <c r="GQ1385" s="47"/>
      <c r="GR1385" s="47"/>
      <c r="GS1385" s="47"/>
      <c r="GT1385" s="47"/>
      <c r="GU1385" s="47"/>
      <c r="GV1385" s="47"/>
      <c r="GW1385" s="47"/>
      <c r="GX1385" s="47"/>
      <c r="GY1385" s="47"/>
      <c r="GZ1385" s="47"/>
      <c r="HA1385" s="47"/>
      <c r="HB1385" s="47"/>
      <c r="HC1385" s="47"/>
      <c r="HD1385" s="47"/>
      <c r="HE1385" s="47"/>
      <c r="HF1385" s="47"/>
      <c r="HG1385" s="47"/>
      <c r="HH1385" s="47"/>
      <c r="HI1385" s="47"/>
      <c r="HJ1385" s="47"/>
      <c r="HK1385" s="47"/>
      <c r="HL1385" s="47"/>
      <c r="HM1385" s="47"/>
      <c r="HN1385" s="47"/>
      <c r="HO1385" s="47"/>
      <c r="HP1385" s="47"/>
      <c r="HQ1385" s="47"/>
      <c r="HR1385" s="47"/>
      <c r="HS1385" s="47"/>
      <c r="HT1385" s="47"/>
      <c r="HU1385" s="47"/>
      <c r="HV1385" s="47"/>
      <c r="HW1385" s="47"/>
      <c r="HX1385" s="47"/>
      <c r="HY1385" s="47"/>
      <c r="HZ1385" s="47"/>
      <c r="IA1385" s="47"/>
      <c r="IB1385" s="47"/>
      <c r="IC1385" s="47"/>
      <c r="ID1385" s="47"/>
      <c r="IE1385" s="47"/>
      <c r="IF1385" s="47"/>
      <c r="IG1385" s="47"/>
      <c r="IH1385" s="47"/>
      <c r="II1385" s="47"/>
      <c r="IJ1385" s="47"/>
      <c r="IK1385" s="47"/>
      <c r="IL1385" s="47"/>
      <c r="IM1385" s="47"/>
      <c r="IN1385" s="47"/>
      <c r="IO1385" s="47"/>
      <c r="IP1385" s="47"/>
      <c r="IQ1385" s="47"/>
      <c r="IR1385" s="47"/>
      <c r="IS1385" s="47"/>
      <c r="IT1385" s="47"/>
      <c r="IU1385" s="47"/>
      <c r="IV1385" s="47"/>
      <c r="IW1385" s="47"/>
      <c r="IX1385" s="47"/>
      <c r="IY1385" s="47"/>
      <c r="IZ1385" s="47"/>
      <c r="JA1385" s="47"/>
      <c r="JB1385" s="47"/>
      <c r="JC1385" s="47"/>
      <c r="JD1385" s="47"/>
      <c r="JE1385" s="47"/>
    </row>
    <row r="1386" spans="1:265" ht="15" customHeight="1" thickBot="1" x14ac:dyDescent="0.25">
      <c r="A1386" s="2039">
        <f>+A1377+1</f>
        <v>149</v>
      </c>
      <c r="B1386" s="854" t="s">
        <v>659</v>
      </c>
      <c r="C1386" s="104" t="s">
        <v>35</v>
      </c>
      <c r="D1386" s="939" t="s">
        <v>660</v>
      </c>
      <c r="E1386" s="940"/>
      <c r="F1386" s="435" t="s">
        <v>661</v>
      </c>
      <c r="G1386" s="436" t="s">
        <v>662</v>
      </c>
      <c r="H1386" s="210" t="s">
        <v>23</v>
      </c>
      <c r="I1386" s="210" t="s">
        <v>103</v>
      </c>
      <c r="J1386" s="210"/>
      <c r="K1386" s="242" t="s">
        <v>1329</v>
      </c>
      <c r="L1386" s="242" t="s">
        <v>97</v>
      </c>
      <c r="M1386" s="533">
        <v>5</v>
      </c>
      <c r="N1386" s="533" t="s">
        <v>24</v>
      </c>
      <c r="O1386" s="242" t="s">
        <v>348</v>
      </c>
      <c r="P1386" s="2159">
        <f t="shared" si="118"/>
        <v>2</v>
      </c>
      <c r="Q1386" s="309">
        <v>2</v>
      </c>
      <c r="R1386" s="310"/>
      <c r="S1386" s="310"/>
      <c r="T1386" s="310"/>
      <c r="U1386" s="310"/>
      <c r="V1386" s="310"/>
      <c r="W1386" s="311"/>
      <c r="X1386" s="152"/>
      <c r="Y1386" s="152"/>
      <c r="Z1386" s="63" t="str">
        <f>C1386</f>
        <v>TC</v>
      </c>
      <c r="AA1386" s="45" t="s">
        <v>873</v>
      </c>
      <c r="AB1386" s="45" t="s">
        <v>881</v>
      </c>
      <c r="AC1386" s="46">
        <f t="shared" si="122"/>
        <v>10</v>
      </c>
      <c r="AF1386" s="2111">
        <f t="shared" si="119"/>
        <v>2</v>
      </c>
      <c r="AG1386" s="2111">
        <f t="shared" si="120"/>
        <v>0</v>
      </c>
    </row>
    <row r="1387" spans="1:265" ht="15" customHeight="1" thickBot="1" x14ac:dyDescent="0.25">
      <c r="A1387" s="98"/>
      <c r="B1387" s="149" t="s">
        <v>659</v>
      </c>
      <c r="C1387" s="113"/>
      <c r="D1387" s="890" t="s">
        <v>660</v>
      </c>
      <c r="E1387" s="875"/>
      <c r="F1387" s="437"/>
      <c r="G1387" s="438"/>
      <c r="H1387" s="768" t="s">
        <v>23</v>
      </c>
      <c r="I1387" s="768" t="s">
        <v>103</v>
      </c>
      <c r="J1387" s="185"/>
      <c r="K1387" s="227" t="s">
        <v>293</v>
      </c>
      <c r="L1387" s="227" t="s">
        <v>97</v>
      </c>
      <c r="M1387" s="508">
        <v>1</v>
      </c>
      <c r="N1387" s="811" t="s">
        <v>24</v>
      </c>
      <c r="O1387" s="227" t="s">
        <v>348</v>
      </c>
      <c r="P1387" s="2159">
        <f t="shared" si="118"/>
        <v>5</v>
      </c>
      <c r="Q1387" s="303">
        <v>4</v>
      </c>
      <c r="R1387" s="304">
        <v>1</v>
      </c>
      <c r="S1387" s="304"/>
      <c r="T1387" s="304"/>
      <c r="U1387" s="304"/>
      <c r="V1387" s="304"/>
      <c r="W1387" s="305"/>
      <c r="X1387" s="83"/>
      <c r="Y1387" s="83"/>
      <c r="Z1387" s="63"/>
      <c r="AC1387" s="46" t="str">
        <f t="shared" si="122"/>
        <v/>
      </c>
      <c r="AF1387" s="2111">
        <f t="shared" si="119"/>
        <v>5</v>
      </c>
      <c r="AG1387" s="2111">
        <f t="shared" si="120"/>
        <v>0</v>
      </c>
    </row>
    <row r="1388" spans="1:265" ht="15" customHeight="1" thickBot="1" x14ac:dyDescent="0.25">
      <c r="A1388" s="98"/>
      <c r="B1388" s="149" t="s">
        <v>659</v>
      </c>
      <c r="C1388" s="113"/>
      <c r="D1388" s="912" t="s">
        <v>660</v>
      </c>
      <c r="E1388" s="875"/>
      <c r="F1388" s="437"/>
      <c r="G1388" s="438"/>
      <c r="H1388" s="189" t="s">
        <v>23</v>
      </c>
      <c r="I1388" s="189" t="s">
        <v>103</v>
      </c>
      <c r="J1388" s="189"/>
      <c r="K1388" s="236" t="s">
        <v>293</v>
      </c>
      <c r="L1388" s="236" t="s">
        <v>97</v>
      </c>
      <c r="M1388" s="529">
        <v>1</v>
      </c>
      <c r="N1388" s="529" t="s">
        <v>98</v>
      </c>
      <c r="O1388" s="236" t="s">
        <v>344</v>
      </c>
      <c r="P1388" s="2159">
        <f t="shared" si="118"/>
        <v>5</v>
      </c>
      <c r="Q1388" s="306">
        <v>4</v>
      </c>
      <c r="R1388" s="307">
        <v>1</v>
      </c>
      <c r="S1388" s="307"/>
      <c r="T1388" s="307"/>
      <c r="U1388" s="307"/>
      <c r="V1388" s="307"/>
      <c r="W1388" s="308"/>
      <c r="X1388" s="83"/>
      <c r="Y1388" s="83"/>
      <c r="Z1388" s="63"/>
      <c r="AC1388" s="46" t="str">
        <f t="shared" si="122"/>
        <v/>
      </c>
      <c r="AF1388" s="2111">
        <f t="shared" si="119"/>
        <v>5</v>
      </c>
      <c r="AG1388" s="2111">
        <f t="shared" si="120"/>
        <v>0</v>
      </c>
    </row>
    <row r="1389" spans="1:265" ht="15" customHeight="1" thickBot="1" x14ac:dyDescent="0.25">
      <c r="A1389" s="98"/>
      <c r="B1389" s="149" t="s">
        <v>659</v>
      </c>
      <c r="C1389" s="113"/>
      <c r="D1389" s="862" t="s">
        <v>660</v>
      </c>
      <c r="E1389" s="875"/>
      <c r="F1389" s="437"/>
      <c r="G1389" s="438"/>
      <c r="H1389" s="178" t="s">
        <v>23</v>
      </c>
      <c r="I1389" s="178" t="s">
        <v>103</v>
      </c>
      <c r="J1389" s="1756" t="s">
        <v>1424</v>
      </c>
      <c r="K1389" s="212" t="s">
        <v>1505</v>
      </c>
      <c r="L1389" s="212"/>
      <c r="M1389" s="501"/>
      <c r="N1389" s="501"/>
      <c r="O1389" s="212"/>
      <c r="P1389" s="2159">
        <f t="shared" si="118"/>
        <v>0</v>
      </c>
      <c r="Q1389" s="280"/>
      <c r="R1389" s="281"/>
      <c r="S1389" s="281">
        <v>2</v>
      </c>
      <c r="T1389" s="281"/>
      <c r="U1389" s="281"/>
      <c r="V1389" s="281"/>
      <c r="W1389" s="282"/>
      <c r="X1389" s="83"/>
      <c r="Y1389" s="83"/>
      <c r="Z1389" s="63"/>
      <c r="AC1389" s="46" t="str">
        <f t="shared" si="122"/>
        <v/>
      </c>
      <c r="AF1389" s="2111">
        <f t="shared" si="119"/>
        <v>0</v>
      </c>
      <c r="AG1389" s="2111">
        <f t="shared" si="120"/>
        <v>2</v>
      </c>
    </row>
    <row r="1390" spans="1:265" ht="15" customHeight="1" thickBot="1" x14ac:dyDescent="0.25">
      <c r="A1390" s="98"/>
      <c r="B1390" s="149" t="s">
        <v>659</v>
      </c>
      <c r="C1390" s="113"/>
      <c r="D1390" s="862" t="s">
        <v>660</v>
      </c>
      <c r="E1390" s="875"/>
      <c r="F1390" s="437"/>
      <c r="G1390" s="438"/>
      <c r="H1390" s="178" t="s">
        <v>23</v>
      </c>
      <c r="I1390" s="178" t="s">
        <v>103</v>
      </c>
      <c r="J1390" s="1756" t="s">
        <v>1424</v>
      </c>
      <c r="K1390" s="212" t="s">
        <v>1506</v>
      </c>
      <c r="L1390" s="212"/>
      <c r="M1390" s="501"/>
      <c r="N1390" s="501"/>
      <c r="O1390" s="212"/>
      <c r="P1390" s="2159">
        <f t="shared" si="118"/>
        <v>0</v>
      </c>
      <c r="Q1390" s="280"/>
      <c r="R1390" s="281"/>
      <c r="S1390" s="281">
        <v>1</v>
      </c>
      <c r="T1390" s="281"/>
      <c r="U1390" s="281"/>
      <c r="V1390" s="281"/>
      <c r="W1390" s="282"/>
      <c r="X1390" s="83"/>
      <c r="Y1390" s="83"/>
      <c r="Z1390" s="63"/>
      <c r="AC1390" s="46" t="str">
        <f t="shared" si="122"/>
        <v/>
      </c>
      <c r="AF1390" s="2111">
        <f t="shared" si="119"/>
        <v>0</v>
      </c>
      <c r="AG1390" s="2111">
        <f t="shared" si="120"/>
        <v>1</v>
      </c>
    </row>
    <row r="1391" spans="1:265" ht="15" customHeight="1" thickBot="1" x14ac:dyDescent="0.25">
      <c r="A1391" s="98"/>
      <c r="B1391" s="73" t="s">
        <v>659</v>
      </c>
      <c r="C1391" s="113"/>
      <c r="D1391" s="864" t="s">
        <v>660</v>
      </c>
      <c r="E1391" s="875"/>
      <c r="F1391" s="437"/>
      <c r="G1391" s="438"/>
      <c r="H1391" s="196" t="s">
        <v>23</v>
      </c>
      <c r="I1391" s="196" t="s">
        <v>103</v>
      </c>
      <c r="J1391" s="1774" t="s">
        <v>1425</v>
      </c>
      <c r="K1391" s="214" t="s">
        <v>1646</v>
      </c>
      <c r="L1391" s="214"/>
      <c r="M1391" s="516"/>
      <c r="N1391" s="516"/>
      <c r="O1391" s="214"/>
      <c r="P1391" s="2159">
        <f t="shared" si="118"/>
        <v>0</v>
      </c>
      <c r="Q1391" s="312"/>
      <c r="R1391" s="283"/>
      <c r="S1391" s="283"/>
      <c r="T1391" s="283">
        <v>25</v>
      </c>
      <c r="U1391" s="283"/>
      <c r="V1391" s="283"/>
      <c r="W1391" s="284"/>
      <c r="X1391" s="83">
        <f>SUM(Q1386:W1391)</f>
        <v>40</v>
      </c>
      <c r="Y1391" s="162">
        <f>X1391</f>
        <v>40</v>
      </c>
      <c r="Z1391" s="63"/>
      <c r="AC1391" s="46" t="str">
        <f t="shared" si="122"/>
        <v/>
      </c>
      <c r="AD1391" s="45" t="s">
        <v>2078</v>
      </c>
      <c r="AF1391" s="2111">
        <f t="shared" si="119"/>
        <v>0</v>
      </c>
      <c r="AG1391" s="2111">
        <f t="shared" si="120"/>
        <v>0</v>
      </c>
    </row>
    <row r="1392" spans="1:265" customFormat="1" ht="15" customHeight="1" thickBot="1" x14ac:dyDescent="0.3">
      <c r="A1392" s="273">
        <f>+A1386+1</f>
        <v>150</v>
      </c>
      <c r="B1392" s="635" t="s">
        <v>463</v>
      </c>
      <c r="C1392" s="111" t="s">
        <v>35</v>
      </c>
      <c r="D1392" s="902" t="s">
        <v>488</v>
      </c>
      <c r="E1392" s="842" t="s">
        <v>490</v>
      </c>
      <c r="F1392" s="459" t="s">
        <v>508</v>
      </c>
      <c r="G1392" s="460" t="s">
        <v>532</v>
      </c>
      <c r="H1392" s="207" t="s">
        <v>509</v>
      </c>
      <c r="I1392" s="207" t="s">
        <v>511</v>
      </c>
      <c r="J1392" s="207"/>
      <c r="K1392" s="234" t="s">
        <v>1145</v>
      </c>
      <c r="L1392" s="234" t="s">
        <v>97</v>
      </c>
      <c r="M1392" s="398" t="s">
        <v>397</v>
      </c>
      <c r="N1392" s="398" t="s">
        <v>24</v>
      </c>
      <c r="O1392" s="234" t="s">
        <v>402</v>
      </c>
      <c r="P1392" s="2159">
        <f t="shared" si="118"/>
        <v>4</v>
      </c>
      <c r="Q1392" s="294">
        <v>4</v>
      </c>
      <c r="R1392" s="295"/>
      <c r="S1392" s="295"/>
      <c r="T1392" s="295"/>
      <c r="U1392" s="295"/>
      <c r="V1392" s="295"/>
      <c r="W1392" s="296"/>
      <c r="X1392" s="86"/>
      <c r="Y1392" s="86"/>
      <c r="Z1392" s="63" t="str">
        <f>C1392</f>
        <v>TC</v>
      </c>
      <c r="AA1392" s="47" t="s">
        <v>877</v>
      </c>
      <c r="AB1392" s="47" t="s">
        <v>881</v>
      </c>
      <c r="AC1392" s="46">
        <f t="shared" si="122"/>
        <v>17</v>
      </c>
      <c r="AD1392" s="47"/>
      <c r="AE1392" s="47"/>
      <c r="AF1392" s="2111">
        <f t="shared" si="119"/>
        <v>4</v>
      </c>
      <c r="AG1392" s="2111">
        <f t="shared" si="120"/>
        <v>0</v>
      </c>
      <c r="AH1392" s="47"/>
      <c r="AI1392" s="47"/>
      <c r="AJ1392" s="47"/>
      <c r="AK1392" s="47"/>
      <c r="AL1392" s="47"/>
      <c r="AM1392" s="47"/>
      <c r="AN1392" s="47"/>
      <c r="AO1392" s="47"/>
      <c r="AP1392" s="47"/>
      <c r="AQ1392" s="47"/>
      <c r="AR1392" s="47"/>
      <c r="AS1392" s="47"/>
      <c r="AT1392" s="47"/>
      <c r="AU1392" s="47"/>
      <c r="AV1392" s="47"/>
      <c r="AW1392" s="47"/>
      <c r="AX1392" s="47"/>
      <c r="AY1392" s="47"/>
      <c r="AZ1392" s="47"/>
      <c r="BA1392" s="47"/>
      <c r="BB1392" s="47"/>
      <c r="BC1392" s="47"/>
      <c r="BD1392" s="47"/>
      <c r="BE1392" s="47"/>
      <c r="BF1392" s="47"/>
      <c r="BG1392" s="47"/>
      <c r="BH1392" s="47"/>
      <c r="BI1392" s="47"/>
      <c r="BJ1392" s="47"/>
      <c r="BK1392" s="47"/>
      <c r="BL1392" s="47"/>
      <c r="BM1392" s="47"/>
      <c r="BN1392" s="47"/>
      <c r="BO1392" s="47"/>
      <c r="BP1392" s="47"/>
      <c r="BQ1392" s="47"/>
      <c r="BR1392" s="47"/>
      <c r="BS1392" s="47"/>
      <c r="BT1392" s="47"/>
      <c r="BU1392" s="47"/>
      <c r="BV1392" s="47"/>
      <c r="BW1392" s="47"/>
      <c r="BX1392" s="47"/>
      <c r="BY1392" s="47"/>
      <c r="BZ1392" s="47"/>
      <c r="CA1392" s="47"/>
      <c r="CB1392" s="47"/>
      <c r="CC1392" s="47"/>
      <c r="CD1392" s="47"/>
      <c r="CE1392" s="47"/>
      <c r="CF1392" s="47"/>
      <c r="CG1392" s="47"/>
      <c r="CH1392" s="47"/>
      <c r="CI1392" s="47"/>
      <c r="CJ1392" s="47"/>
      <c r="CK1392" s="47"/>
      <c r="CL1392" s="47"/>
      <c r="CM1392" s="47"/>
      <c r="CN1392" s="47"/>
      <c r="CO1392" s="47"/>
      <c r="CP1392" s="47"/>
      <c r="CQ1392" s="47"/>
      <c r="CR1392" s="47"/>
      <c r="CS1392" s="47"/>
      <c r="CT1392" s="47"/>
      <c r="CU1392" s="47"/>
      <c r="CV1392" s="47"/>
      <c r="CW1392" s="47"/>
      <c r="CX1392" s="47"/>
      <c r="CY1392" s="47"/>
      <c r="CZ1392" s="47"/>
      <c r="DA1392" s="47"/>
      <c r="DB1392" s="47"/>
      <c r="DC1392" s="47"/>
      <c r="DD1392" s="47"/>
      <c r="DE1392" s="47"/>
      <c r="DF1392" s="47"/>
      <c r="DG1392" s="47"/>
      <c r="DH1392" s="47"/>
      <c r="DI1392" s="47"/>
      <c r="DJ1392" s="47"/>
      <c r="DK1392" s="47"/>
      <c r="DL1392" s="47"/>
      <c r="DM1392" s="47"/>
      <c r="DN1392" s="47"/>
      <c r="DO1392" s="47"/>
      <c r="DP1392" s="47"/>
      <c r="DQ1392" s="47"/>
      <c r="DR1392" s="47"/>
      <c r="DS1392" s="47"/>
      <c r="DT1392" s="47"/>
      <c r="DU1392" s="47"/>
      <c r="DV1392" s="47"/>
      <c r="DW1392" s="47"/>
      <c r="DX1392" s="47"/>
      <c r="DY1392" s="47"/>
      <c r="DZ1392" s="47"/>
      <c r="EA1392" s="47"/>
      <c r="EB1392" s="47"/>
      <c r="EC1392" s="47"/>
      <c r="ED1392" s="47"/>
      <c r="EE1392" s="47"/>
      <c r="EF1392" s="47"/>
      <c r="EG1392" s="47"/>
      <c r="EH1392" s="47"/>
      <c r="EI1392" s="47"/>
      <c r="EJ1392" s="47"/>
      <c r="EK1392" s="47"/>
      <c r="EL1392" s="47"/>
      <c r="EM1392" s="47"/>
      <c r="EN1392" s="47"/>
      <c r="EO1392" s="47"/>
      <c r="EP1392" s="47"/>
      <c r="EQ1392" s="47"/>
      <c r="ER1392" s="47"/>
      <c r="ES1392" s="47"/>
      <c r="ET1392" s="47"/>
      <c r="EU1392" s="47"/>
      <c r="EV1392" s="47"/>
      <c r="EW1392" s="47"/>
      <c r="EX1392" s="47"/>
      <c r="EY1392" s="47"/>
      <c r="EZ1392" s="47"/>
      <c r="FA1392" s="47"/>
      <c r="FB1392" s="47"/>
      <c r="FC1392" s="47"/>
      <c r="FD1392" s="47"/>
      <c r="FE1392" s="47"/>
      <c r="FF1392" s="47"/>
      <c r="FG1392" s="47"/>
      <c r="FH1392" s="47"/>
      <c r="FI1392" s="47"/>
      <c r="FJ1392" s="47"/>
      <c r="FK1392" s="47"/>
      <c r="FL1392" s="47"/>
      <c r="FM1392" s="47"/>
      <c r="FN1392" s="47"/>
      <c r="FO1392" s="47"/>
      <c r="FP1392" s="47"/>
      <c r="FQ1392" s="47"/>
      <c r="FR1392" s="47"/>
      <c r="FS1392" s="47"/>
      <c r="FT1392" s="47"/>
      <c r="FU1392" s="47"/>
      <c r="FV1392" s="47"/>
      <c r="FW1392" s="47"/>
      <c r="FX1392" s="47"/>
      <c r="FY1392" s="47"/>
      <c r="FZ1392" s="47"/>
      <c r="GA1392" s="47"/>
      <c r="GB1392" s="47"/>
      <c r="GC1392" s="47"/>
      <c r="GD1392" s="47"/>
      <c r="GE1392" s="47"/>
      <c r="GF1392" s="47"/>
      <c r="GG1392" s="47"/>
      <c r="GH1392" s="47"/>
      <c r="GI1392" s="47"/>
      <c r="GJ1392" s="47"/>
      <c r="GK1392" s="47"/>
      <c r="GL1392" s="47"/>
      <c r="GM1392" s="47"/>
      <c r="GN1392" s="47"/>
      <c r="GO1392" s="47"/>
      <c r="GP1392" s="47"/>
      <c r="GQ1392" s="47"/>
      <c r="GR1392" s="47"/>
      <c r="GS1392" s="47"/>
      <c r="GT1392" s="47"/>
      <c r="GU1392" s="47"/>
      <c r="GV1392" s="47"/>
      <c r="GW1392" s="47"/>
      <c r="GX1392" s="47"/>
      <c r="GY1392" s="47"/>
      <c r="GZ1392" s="47"/>
      <c r="HA1392" s="47"/>
      <c r="HB1392" s="47"/>
      <c r="HC1392" s="47"/>
      <c r="HD1392" s="47"/>
      <c r="HE1392" s="47"/>
      <c r="HF1392" s="47"/>
      <c r="HG1392" s="47"/>
      <c r="HH1392" s="47"/>
      <c r="HI1392" s="47"/>
      <c r="HJ1392" s="47"/>
      <c r="HK1392" s="47"/>
      <c r="HL1392" s="47"/>
      <c r="HM1392" s="47"/>
      <c r="HN1392" s="47"/>
      <c r="HO1392" s="47"/>
      <c r="HP1392" s="47"/>
      <c r="HQ1392" s="47"/>
      <c r="HR1392" s="47"/>
      <c r="HS1392" s="47"/>
      <c r="HT1392" s="47"/>
      <c r="HU1392" s="47"/>
      <c r="HV1392" s="47"/>
      <c r="HW1392" s="47"/>
      <c r="HX1392" s="47"/>
      <c r="HY1392" s="47"/>
      <c r="HZ1392" s="47"/>
      <c r="IA1392" s="47"/>
      <c r="IB1392" s="47"/>
      <c r="IC1392" s="47"/>
      <c r="ID1392" s="47"/>
      <c r="IE1392" s="47"/>
      <c r="IF1392" s="47"/>
      <c r="IG1392" s="47"/>
      <c r="IH1392" s="47"/>
      <c r="II1392" s="47"/>
      <c r="IJ1392" s="47"/>
      <c r="IK1392" s="47"/>
      <c r="IL1392" s="47"/>
      <c r="IM1392" s="47"/>
      <c r="IN1392" s="47"/>
      <c r="IO1392" s="47"/>
      <c r="IP1392" s="47"/>
      <c r="IQ1392" s="47"/>
      <c r="IR1392" s="47"/>
      <c r="IS1392" s="47"/>
      <c r="IT1392" s="47"/>
      <c r="IU1392" s="47"/>
      <c r="IV1392" s="47"/>
      <c r="IW1392" s="47"/>
      <c r="IX1392" s="47"/>
      <c r="IY1392" s="47"/>
      <c r="IZ1392" s="47"/>
      <c r="JA1392" s="47"/>
      <c r="JB1392" s="47"/>
      <c r="JC1392" s="47"/>
      <c r="JD1392" s="47"/>
      <c r="JE1392" s="47"/>
    </row>
    <row r="1393" spans="1:265" customFormat="1" ht="15" customHeight="1" thickBot="1" x14ac:dyDescent="0.3">
      <c r="A1393" s="790"/>
      <c r="B1393" s="112" t="s">
        <v>463</v>
      </c>
      <c r="C1393" s="113"/>
      <c r="D1393" s="892" t="s">
        <v>488</v>
      </c>
      <c r="E1393" s="900"/>
      <c r="F1393" s="472"/>
      <c r="G1393" s="473"/>
      <c r="H1393" s="186" t="s">
        <v>509</v>
      </c>
      <c r="I1393" s="186" t="s">
        <v>511</v>
      </c>
      <c r="J1393" s="186"/>
      <c r="K1393" s="229" t="s">
        <v>1146</v>
      </c>
      <c r="L1393" s="229" t="s">
        <v>97</v>
      </c>
      <c r="M1393" s="397" t="s">
        <v>1123</v>
      </c>
      <c r="N1393" s="397" t="s">
        <v>24</v>
      </c>
      <c r="O1393" s="229" t="s">
        <v>402</v>
      </c>
      <c r="P1393" s="2159">
        <f t="shared" si="118"/>
        <v>4</v>
      </c>
      <c r="Q1393" s="297">
        <v>4</v>
      </c>
      <c r="R1393" s="298"/>
      <c r="S1393" s="298"/>
      <c r="T1393" s="298"/>
      <c r="U1393" s="298"/>
      <c r="V1393" s="298"/>
      <c r="W1393" s="299"/>
      <c r="X1393" s="72"/>
      <c r="Y1393" s="72"/>
      <c r="Z1393" s="63"/>
      <c r="AA1393" s="47"/>
      <c r="AB1393" s="47"/>
      <c r="AC1393" s="46" t="str">
        <f t="shared" si="122"/>
        <v/>
      </c>
      <c r="AD1393" s="47"/>
      <c r="AE1393" s="47"/>
      <c r="AF1393" s="2111">
        <f t="shared" si="119"/>
        <v>4</v>
      </c>
      <c r="AG1393" s="2111">
        <f t="shared" si="120"/>
        <v>0</v>
      </c>
      <c r="AH1393" s="47"/>
      <c r="AI1393" s="47"/>
      <c r="AJ1393" s="47"/>
      <c r="AK1393" s="47"/>
      <c r="AL1393" s="47"/>
      <c r="AM1393" s="47"/>
      <c r="AN1393" s="47"/>
      <c r="AO1393" s="47"/>
      <c r="AP1393" s="47"/>
      <c r="AQ1393" s="47"/>
      <c r="AR1393" s="47"/>
      <c r="AS1393" s="47"/>
      <c r="AT1393" s="47"/>
      <c r="AU1393" s="47"/>
      <c r="AV1393" s="47"/>
      <c r="AW1393" s="47"/>
      <c r="AX1393" s="47"/>
      <c r="AY1393" s="47"/>
      <c r="AZ1393" s="47"/>
      <c r="BA1393" s="47"/>
      <c r="BB1393" s="47"/>
      <c r="BC1393" s="47"/>
      <c r="BD1393" s="47"/>
      <c r="BE1393" s="47"/>
      <c r="BF1393" s="47"/>
      <c r="BG1393" s="47"/>
      <c r="BH1393" s="47"/>
      <c r="BI1393" s="47"/>
      <c r="BJ1393" s="47"/>
      <c r="BK1393" s="47"/>
      <c r="BL1393" s="47"/>
      <c r="BM1393" s="47"/>
      <c r="BN1393" s="47"/>
      <c r="BO1393" s="47"/>
      <c r="BP1393" s="47"/>
      <c r="BQ1393" s="47"/>
      <c r="BR1393" s="47"/>
      <c r="BS1393" s="47"/>
      <c r="BT1393" s="47"/>
      <c r="BU1393" s="47"/>
      <c r="BV1393" s="47"/>
      <c r="BW1393" s="47"/>
      <c r="BX1393" s="47"/>
      <c r="BY1393" s="47"/>
      <c r="BZ1393" s="47"/>
      <c r="CA1393" s="47"/>
      <c r="CB1393" s="47"/>
      <c r="CC1393" s="47"/>
      <c r="CD1393" s="47"/>
      <c r="CE1393" s="47"/>
      <c r="CF1393" s="47"/>
      <c r="CG1393" s="47"/>
      <c r="CH1393" s="47"/>
      <c r="CI1393" s="47"/>
      <c r="CJ1393" s="47"/>
      <c r="CK1393" s="47"/>
      <c r="CL1393" s="47"/>
      <c r="CM1393" s="47"/>
      <c r="CN1393" s="47"/>
      <c r="CO1393" s="47"/>
      <c r="CP1393" s="47"/>
      <c r="CQ1393" s="47"/>
      <c r="CR1393" s="47"/>
      <c r="CS1393" s="47"/>
      <c r="CT1393" s="47"/>
      <c r="CU1393" s="47"/>
      <c r="CV1393" s="47"/>
      <c r="CW1393" s="47"/>
      <c r="CX1393" s="47"/>
      <c r="CY1393" s="47"/>
      <c r="CZ1393" s="47"/>
      <c r="DA1393" s="47"/>
      <c r="DB1393" s="47"/>
      <c r="DC1393" s="47"/>
      <c r="DD1393" s="47"/>
      <c r="DE1393" s="47"/>
      <c r="DF1393" s="47"/>
      <c r="DG1393" s="47"/>
      <c r="DH1393" s="47"/>
      <c r="DI1393" s="47"/>
      <c r="DJ1393" s="47"/>
      <c r="DK1393" s="47"/>
      <c r="DL1393" s="47"/>
      <c r="DM1393" s="47"/>
      <c r="DN1393" s="47"/>
      <c r="DO1393" s="47"/>
      <c r="DP1393" s="47"/>
      <c r="DQ1393" s="47"/>
      <c r="DR1393" s="47"/>
      <c r="DS1393" s="47"/>
      <c r="DT1393" s="47"/>
      <c r="DU1393" s="47"/>
      <c r="DV1393" s="47"/>
      <c r="DW1393" s="47"/>
      <c r="DX1393" s="47"/>
      <c r="DY1393" s="47"/>
      <c r="DZ1393" s="47"/>
      <c r="EA1393" s="47"/>
      <c r="EB1393" s="47"/>
      <c r="EC1393" s="47"/>
      <c r="ED1393" s="47"/>
      <c r="EE1393" s="47"/>
      <c r="EF1393" s="47"/>
      <c r="EG1393" s="47"/>
      <c r="EH1393" s="47"/>
      <c r="EI1393" s="47"/>
      <c r="EJ1393" s="47"/>
      <c r="EK1393" s="47"/>
      <c r="EL1393" s="47"/>
      <c r="EM1393" s="47"/>
      <c r="EN1393" s="47"/>
      <c r="EO1393" s="47"/>
      <c r="EP1393" s="47"/>
      <c r="EQ1393" s="47"/>
      <c r="ER1393" s="47"/>
      <c r="ES1393" s="47"/>
      <c r="ET1393" s="47"/>
      <c r="EU1393" s="47"/>
      <c r="EV1393" s="47"/>
      <c r="EW1393" s="47"/>
      <c r="EX1393" s="47"/>
      <c r="EY1393" s="47"/>
      <c r="EZ1393" s="47"/>
      <c r="FA1393" s="47"/>
      <c r="FB1393" s="47"/>
      <c r="FC1393" s="47"/>
      <c r="FD1393" s="47"/>
      <c r="FE1393" s="47"/>
      <c r="FF1393" s="47"/>
      <c r="FG1393" s="47"/>
      <c r="FH1393" s="47"/>
      <c r="FI1393" s="47"/>
      <c r="FJ1393" s="47"/>
      <c r="FK1393" s="47"/>
      <c r="FL1393" s="47"/>
      <c r="FM1393" s="47"/>
      <c r="FN1393" s="47"/>
      <c r="FO1393" s="47"/>
      <c r="FP1393" s="47"/>
      <c r="FQ1393" s="47"/>
      <c r="FR1393" s="47"/>
      <c r="FS1393" s="47"/>
      <c r="FT1393" s="47"/>
      <c r="FU1393" s="47"/>
      <c r="FV1393" s="47"/>
      <c r="FW1393" s="47"/>
      <c r="FX1393" s="47"/>
      <c r="FY1393" s="47"/>
      <c r="FZ1393" s="47"/>
      <c r="GA1393" s="47"/>
      <c r="GB1393" s="47"/>
      <c r="GC1393" s="47"/>
      <c r="GD1393" s="47"/>
      <c r="GE1393" s="47"/>
      <c r="GF1393" s="47"/>
      <c r="GG1393" s="47"/>
      <c r="GH1393" s="47"/>
      <c r="GI1393" s="47"/>
      <c r="GJ1393" s="47"/>
      <c r="GK1393" s="47"/>
      <c r="GL1393" s="47"/>
      <c r="GM1393" s="47"/>
      <c r="GN1393" s="47"/>
      <c r="GO1393" s="47"/>
      <c r="GP1393" s="47"/>
      <c r="GQ1393" s="47"/>
      <c r="GR1393" s="47"/>
      <c r="GS1393" s="47"/>
      <c r="GT1393" s="47"/>
      <c r="GU1393" s="47"/>
      <c r="GV1393" s="47"/>
      <c r="GW1393" s="47"/>
      <c r="GX1393" s="47"/>
      <c r="GY1393" s="47"/>
      <c r="GZ1393" s="47"/>
      <c r="HA1393" s="47"/>
      <c r="HB1393" s="47"/>
      <c r="HC1393" s="47"/>
      <c r="HD1393" s="47"/>
      <c r="HE1393" s="47"/>
      <c r="HF1393" s="47"/>
      <c r="HG1393" s="47"/>
      <c r="HH1393" s="47"/>
      <c r="HI1393" s="47"/>
      <c r="HJ1393" s="47"/>
      <c r="HK1393" s="47"/>
      <c r="HL1393" s="47"/>
      <c r="HM1393" s="47"/>
      <c r="HN1393" s="47"/>
      <c r="HO1393" s="47"/>
      <c r="HP1393" s="47"/>
      <c r="HQ1393" s="47"/>
      <c r="HR1393" s="47"/>
      <c r="HS1393" s="47"/>
      <c r="HT1393" s="47"/>
      <c r="HU1393" s="47"/>
      <c r="HV1393" s="47"/>
      <c r="HW1393" s="47"/>
      <c r="HX1393" s="47"/>
      <c r="HY1393" s="47"/>
      <c r="HZ1393" s="47"/>
      <c r="IA1393" s="47"/>
      <c r="IB1393" s="47"/>
      <c r="IC1393" s="47"/>
      <c r="ID1393" s="47"/>
      <c r="IE1393" s="47"/>
      <c r="IF1393" s="47"/>
      <c r="IG1393" s="47"/>
      <c r="IH1393" s="47"/>
      <c r="II1393" s="47"/>
      <c r="IJ1393" s="47"/>
      <c r="IK1393" s="47"/>
      <c r="IL1393" s="47"/>
      <c r="IM1393" s="47"/>
      <c r="IN1393" s="47"/>
      <c r="IO1393" s="47"/>
      <c r="IP1393" s="47"/>
      <c r="IQ1393" s="47"/>
      <c r="IR1393" s="47"/>
      <c r="IS1393" s="47"/>
      <c r="IT1393" s="47"/>
      <c r="IU1393" s="47"/>
      <c r="IV1393" s="47"/>
      <c r="IW1393" s="47"/>
      <c r="IX1393" s="47"/>
      <c r="IY1393" s="47"/>
      <c r="IZ1393" s="47"/>
      <c r="JA1393" s="47"/>
      <c r="JB1393" s="47"/>
      <c r="JC1393" s="47"/>
      <c r="JD1393" s="47"/>
      <c r="JE1393" s="47"/>
    </row>
    <row r="1394" spans="1:265" customFormat="1" ht="15" customHeight="1" thickBot="1" x14ac:dyDescent="0.3">
      <c r="A1394" s="790"/>
      <c r="B1394" s="112" t="s">
        <v>463</v>
      </c>
      <c r="C1394" s="113"/>
      <c r="D1394" s="892" t="s">
        <v>488</v>
      </c>
      <c r="E1394" s="900"/>
      <c r="F1394" s="472"/>
      <c r="G1394" s="473"/>
      <c r="H1394" s="186" t="s">
        <v>509</v>
      </c>
      <c r="I1394" s="192" t="s">
        <v>1848</v>
      </c>
      <c r="J1394" s="186"/>
      <c r="K1394" s="229" t="s">
        <v>1261</v>
      </c>
      <c r="L1394" s="229" t="s">
        <v>97</v>
      </c>
      <c r="M1394" s="397" t="s">
        <v>1155</v>
      </c>
      <c r="N1394" s="397" t="s">
        <v>24</v>
      </c>
      <c r="O1394" s="229" t="s">
        <v>402</v>
      </c>
      <c r="P1394" s="2159">
        <f t="shared" si="118"/>
        <v>3</v>
      </c>
      <c r="Q1394" s="297">
        <v>3</v>
      </c>
      <c r="R1394" s="298"/>
      <c r="S1394" s="298"/>
      <c r="T1394" s="298"/>
      <c r="U1394" s="298"/>
      <c r="V1394" s="298"/>
      <c r="W1394" s="299"/>
      <c r="X1394" s="72"/>
      <c r="Y1394" s="72"/>
      <c r="Z1394" s="63"/>
      <c r="AA1394" s="47"/>
      <c r="AB1394" s="47"/>
      <c r="AC1394" s="46" t="str">
        <f t="shared" si="122"/>
        <v/>
      </c>
      <c r="AD1394" s="47"/>
      <c r="AE1394" s="47"/>
      <c r="AF1394" s="2111">
        <f t="shared" si="119"/>
        <v>3</v>
      </c>
      <c r="AG1394" s="2111">
        <f t="shared" si="120"/>
        <v>0</v>
      </c>
      <c r="AH1394" s="47"/>
      <c r="AI1394" s="47"/>
      <c r="AJ1394" s="47"/>
      <c r="AK1394" s="47"/>
      <c r="AL1394" s="47"/>
      <c r="AM1394" s="47"/>
      <c r="AN1394" s="47"/>
      <c r="AO1394" s="47"/>
      <c r="AP1394" s="47"/>
      <c r="AQ1394" s="47"/>
      <c r="AR1394" s="47"/>
      <c r="AS1394" s="47"/>
      <c r="AT1394" s="47"/>
      <c r="AU1394" s="47"/>
      <c r="AV1394" s="47"/>
      <c r="AW1394" s="47"/>
      <c r="AX1394" s="47"/>
      <c r="AY1394" s="47"/>
      <c r="AZ1394" s="47"/>
      <c r="BA1394" s="47"/>
      <c r="BB1394" s="47"/>
      <c r="BC1394" s="47"/>
      <c r="BD1394" s="47"/>
      <c r="BE1394" s="47"/>
      <c r="BF1394" s="47"/>
      <c r="BG1394" s="47"/>
      <c r="BH1394" s="47"/>
      <c r="BI1394" s="47"/>
      <c r="BJ1394" s="47"/>
      <c r="BK1394" s="47"/>
      <c r="BL1394" s="47"/>
      <c r="BM1394" s="47"/>
      <c r="BN1394" s="47"/>
      <c r="BO1394" s="47"/>
      <c r="BP1394" s="47"/>
      <c r="BQ1394" s="47"/>
      <c r="BR1394" s="47"/>
      <c r="BS1394" s="47"/>
      <c r="BT1394" s="47"/>
      <c r="BU1394" s="47"/>
      <c r="BV1394" s="47"/>
      <c r="BW1394" s="47"/>
      <c r="BX1394" s="47"/>
      <c r="BY1394" s="47"/>
      <c r="BZ1394" s="47"/>
      <c r="CA1394" s="47"/>
      <c r="CB1394" s="47"/>
      <c r="CC1394" s="47"/>
      <c r="CD1394" s="47"/>
      <c r="CE1394" s="47"/>
      <c r="CF1394" s="47"/>
      <c r="CG1394" s="47"/>
      <c r="CH1394" s="47"/>
      <c r="CI1394" s="47"/>
      <c r="CJ1394" s="47"/>
      <c r="CK1394" s="47"/>
      <c r="CL1394" s="47"/>
      <c r="CM1394" s="47"/>
      <c r="CN1394" s="47"/>
      <c r="CO1394" s="47"/>
      <c r="CP1394" s="47"/>
      <c r="CQ1394" s="47"/>
      <c r="CR1394" s="47"/>
      <c r="CS1394" s="47"/>
      <c r="CT1394" s="47"/>
      <c r="CU1394" s="47"/>
      <c r="CV1394" s="47"/>
      <c r="CW1394" s="47"/>
      <c r="CX1394" s="47"/>
      <c r="CY1394" s="47"/>
      <c r="CZ1394" s="47"/>
      <c r="DA1394" s="47"/>
      <c r="DB1394" s="47"/>
      <c r="DC1394" s="47"/>
      <c r="DD1394" s="47"/>
      <c r="DE1394" s="47"/>
      <c r="DF1394" s="47"/>
      <c r="DG1394" s="47"/>
      <c r="DH1394" s="47"/>
      <c r="DI1394" s="47"/>
      <c r="DJ1394" s="47"/>
      <c r="DK1394" s="47"/>
      <c r="DL1394" s="47"/>
      <c r="DM1394" s="47"/>
      <c r="DN1394" s="47"/>
      <c r="DO1394" s="47"/>
      <c r="DP1394" s="47"/>
      <c r="DQ1394" s="47"/>
      <c r="DR1394" s="47"/>
      <c r="DS1394" s="47"/>
      <c r="DT1394" s="47"/>
      <c r="DU1394" s="47"/>
      <c r="DV1394" s="47"/>
      <c r="DW1394" s="47"/>
      <c r="DX1394" s="47"/>
      <c r="DY1394" s="47"/>
      <c r="DZ1394" s="47"/>
      <c r="EA1394" s="47"/>
      <c r="EB1394" s="47"/>
      <c r="EC1394" s="47"/>
      <c r="ED1394" s="47"/>
      <c r="EE1394" s="47"/>
      <c r="EF1394" s="47"/>
      <c r="EG1394" s="47"/>
      <c r="EH1394" s="47"/>
      <c r="EI1394" s="47"/>
      <c r="EJ1394" s="47"/>
      <c r="EK1394" s="47"/>
      <c r="EL1394" s="47"/>
      <c r="EM1394" s="47"/>
      <c r="EN1394" s="47"/>
      <c r="EO1394" s="47"/>
      <c r="EP1394" s="47"/>
      <c r="EQ1394" s="47"/>
      <c r="ER1394" s="47"/>
      <c r="ES1394" s="47"/>
      <c r="ET1394" s="47"/>
      <c r="EU1394" s="47"/>
      <c r="EV1394" s="47"/>
      <c r="EW1394" s="47"/>
      <c r="EX1394" s="47"/>
      <c r="EY1394" s="47"/>
      <c r="EZ1394" s="47"/>
      <c r="FA1394" s="47"/>
      <c r="FB1394" s="47"/>
      <c r="FC1394" s="47"/>
      <c r="FD1394" s="47"/>
      <c r="FE1394" s="47"/>
      <c r="FF1394" s="47"/>
      <c r="FG1394" s="47"/>
      <c r="FH1394" s="47"/>
      <c r="FI1394" s="47"/>
      <c r="FJ1394" s="47"/>
      <c r="FK1394" s="47"/>
      <c r="FL1394" s="47"/>
      <c r="FM1394" s="47"/>
      <c r="FN1394" s="47"/>
      <c r="FO1394" s="47"/>
      <c r="FP1394" s="47"/>
      <c r="FQ1394" s="47"/>
      <c r="FR1394" s="47"/>
      <c r="FS1394" s="47"/>
      <c r="FT1394" s="47"/>
      <c r="FU1394" s="47"/>
      <c r="FV1394" s="47"/>
      <c r="FW1394" s="47"/>
      <c r="FX1394" s="47"/>
      <c r="FY1394" s="47"/>
      <c r="FZ1394" s="47"/>
      <c r="GA1394" s="47"/>
      <c r="GB1394" s="47"/>
      <c r="GC1394" s="47"/>
      <c r="GD1394" s="47"/>
      <c r="GE1394" s="47"/>
      <c r="GF1394" s="47"/>
      <c r="GG1394" s="47"/>
      <c r="GH1394" s="47"/>
      <c r="GI1394" s="47"/>
      <c r="GJ1394" s="47"/>
      <c r="GK1394" s="47"/>
      <c r="GL1394" s="47"/>
      <c r="GM1394" s="47"/>
      <c r="GN1394" s="47"/>
      <c r="GO1394" s="47"/>
      <c r="GP1394" s="47"/>
      <c r="GQ1394" s="47"/>
      <c r="GR1394" s="47"/>
      <c r="GS1394" s="47"/>
      <c r="GT1394" s="47"/>
      <c r="GU1394" s="47"/>
      <c r="GV1394" s="47"/>
      <c r="GW1394" s="47"/>
      <c r="GX1394" s="47"/>
      <c r="GY1394" s="47"/>
      <c r="GZ1394" s="47"/>
      <c r="HA1394" s="47"/>
      <c r="HB1394" s="47"/>
      <c r="HC1394" s="47"/>
      <c r="HD1394" s="47"/>
      <c r="HE1394" s="47"/>
      <c r="HF1394" s="47"/>
      <c r="HG1394" s="47"/>
      <c r="HH1394" s="47"/>
      <c r="HI1394" s="47"/>
      <c r="HJ1394" s="47"/>
      <c r="HK1394" s="47"/>
      <c r="HL1394" s="47"/>
      <c r="HM1394" s="47"/>
      <c r="HN1394" s="47"/>
      <c r="HO1394" s="47"/>
      <c r="HP1394" s="47"/>
      <c r="HQ1394" s="47"/>
      <c r="HR1394" s="47"/>
      <c r="HS1394" s="47"/>
      <c r="HT1394" s="47"/>
      <c r="HU1394" s="47"/>
      <c r="HV1394" s="47"/>
      <c r="HW1394" s="47"/>
      <c r="HX1394" s="47"/>
      <c r="HY1394" s="47"/>
      <c r="HZ1394" s="47"/>
      <c r="IA1394" s="47"/>
      <c r="IB1394" s="47"/>
      <c r="IC1394" s="47"/>
      <c r="ID1394" s="47"/>
      <c r="IE1394" s="47"/>
      <c r="IF1394" s="47"/>
      <c r="IG1394" s="47"/>
      <c r="IH1394" s="47"/>
      <c r="II1394" s="47"/>
      <c r="IJ1394" s="47"/>
      <c r="IK1394" s="47"/>
      <c r="IL1394" s="47"/>
      <c r="IM1394" s="47"/>
      <c r="IN1394" s="47"/>
      <c r="IO1394" s="47"/>
      <c r="IP1394" s="47"/>
      <c r="IQ1394" s="47"/>
      <c r="IR1394" s="47"/>
      <c r="IS1394" s="47"/>
      <c r="IT1394" s="47"/>
      <c r="IU1394" s="47"/>
      <c r="IV1394" s="47"/>
      <c r="IW1394" s="47"/>
      <c r="IX1394" s="47"/>
      <c r="IY1394" s="47"/>
      <c r="IZ1394" s="47"/>
      <c r="JA1394" s="47"/>
      <c r="JB1394" s="47"/>
      <c r="JC1394" s="47"/>
      <c r="JD1394" s="47"/>
      <c r="JE1394" s="47"/>
    </row>
    <row r="1395" spans="1:265" customFormat="1" ht="15" customHeight="1" thickBot="1" x14ac:dyDescent="0.3">
      <c r="A1395" s="790"/>
      <c r="B1395" s="112" t="s">
        <v>463</v>
      </c>
      <c r="C1395" s="113"/>
      <c r="D1395" s="924" t="s">
        <v>488</v>
      </c>
      <c r="E1395" s="900"/>
      <c r="F1395" s="472"/>
      <c r="G1395" s="473"/>
      <c r="H1395" s="192" t="s">
        <v>509</v>
      </c>
      <c r="I1395" s="192" t="s">
        <v>1848</v>
      </c>
      <c r="J1395" s="192"/>
      <c r="K1395" s="239" t="s">
        <v>1261</v>
      </c>
      <c r="L1395" s="239" t="s">
        <v>97</v>
      </c>
      <c r="M1395" s="531" t="s">
        <v>1155</v>
      </c>
      <c r="N1395" s="531" t="s">
        <v>98</v>
      </c>
      <c r="O1395" s="239" t="s">
        <v>402</v>
      </c>
      <c r="P1395" s="2159">
        <f t="shared" si="118"/>
        <v>3</v>
      </c>
      <c r="Q1395" s="297">
        <v>3</v>
      </c>
      <c r="R1395" s="298"/>
      <c r="S1395" s="298"/>
      <c r="T1395" s="298"/>
      <c r="U1395" s="298"/>
      <c r="V1395" s="298"/>
      <c r="W1395" s="299"/>
      <c r="X1395" s="274"/>
      <c r="Y1395" s="274"/>
      <c r="Z1395" s="63"/>
      <c r="AA1395" s="47"/>
      <c r="AB1395" s="47"/>
      <c r="AC1395" s="46" t="str">
        <f t="shared" si="122"/>
        <v/>
      </c>
      <c r="AD1395" s="47"/>
      <c r="AE1395" s="47"/>
      <c r="AF1395" s="2111">
        <f t="shared" si="119"/>
        <v>3</v>
      </c>
      <c r="AG1395" s="2111">
        <f t="shared" si="120"/>
        <v>0</v>
      </c>
      <c r="AH1395" s="47"/>
      <c r="AI1395" s="47"/>
      <c r="AJ1395" s="47"/>
      <c r="AK1395" s="47"/>
      <c r="AL1395" s="47"/>
      <c r="AM1395" s="47"/>
      <c r="AN1395" s="47"/>
      <c r="AO1395" s="47"/>
      <c r="AP1395" s="47"/>
      <c r="AQ1395" s="47"/>
      <c r="AR1395" s="47"/>
      <c r="AS1395" s="47"/>
      <c r="AT1395" s="47"/>
      <c r="AU1395" s="47"/>
      <c r="AV1395" s="47"/>
      <c r="AW1395" s="47"/>
      <c r="AX1395" s="47"/>
      <c r="AY1395" s="47"/>
      <c r="AZ1395" s="47"/>
      <c r="BA1395" s="47"/>
      <c r="BB1395" s="47"/>
      <c r="BC1395" s="47"/>
      <c r="BD1395" s="47"/>
      <c r="BE1395" s="47"/>
      <c r="BF1395" s="47"/>
      <c r="BG1395" s="47"/>
      <c r="BH1395" s="47"/>
      <c r="BI1395" s="47"/>
      <c r="BJ1395" s="47"/>
      <c r="BK1395" s="47"/>
      <c r="BL1395" s="47"/>
      <c r="BM1395" s="47"/>
      <c r="BN1395" s="47"/>
      <c r="BO1395" s="47"/>
      <c r="BP1395" s="47"/>
      <c r="BQ1395" s="47"/>
      <c r="BR1395" s="47"/>
      <c r="BS1395" s="47"/>
      <c r="BT1395" s="47"/>
      <c r="BU1395" s="47"/>
      <c r="BV1395" s="47"/>
      <c r="BW1395" s="47"/>
      <c r="BX1395" s="47"/>
      <c r="BY1395" s="47"/>
      <c r="BZ1395" s="47"/>
      <c r="CA1395" s="47"/>
      <c r="CB1395" s="47"/>
      <c r="CC1395" s="47"/>
      <c r="CD1395" s="47"/>
      <c r="CE1395" s="47"/>
      <c r="CF1395" s="47"/>
      <c r="CG1395" s="47"/>
      <c r="CH1395" s="47"/>
      <c r="CI1395" s="47"/>
      <c r="CJ1395" s="47"/>
      <c r="CK1395" s="47"/>
      <c r="CL1395" s="47"/>
      <c r="CM1395" s="47"/>
      <c r="CN1395" s="47"/>
      <c r="CO1395" s="47"/>
      <c r="CP1395" s="47"/>
      <c r="CQ1395" s="47"/>
      <c r="CR1395" s="47"/>
      <c r="CS1395" s="47"/>
      <c r="CT1395" s="47"/>
      <c r="CU1395" s="47"/>
      <c r="CV1395" s="47"/>
      <c r="CW1395" s="47"/>
      <c r="CX1395" s="47"/>
      <c r="CY1395" s="47"/>
      <c r="CZ1395" s="47"/>
      <c r="DA1395" s="47"/>
      <c r="DB1395" s="47"/>
      <c r="DC1395" s="47"/>
      <c r="DD1395" s="47"/>
      <c r="DE1395" s="47"/>
      <c r="DF1395" s="47"/>
      <c r="DG1395" s="47"/>
      <c r="DH1395" s="47"/>
      <c r="DI1395" s="47"/>
      <c r="DJ1395" s="47"/>
      <c r="DK1395" s="47"/>
      <c r="DL1395" s="47"/>
      <c r="DM1395" s="47"/>
      <c r="DN1395" s="47"/>
      <c r="DO1395" s="47"/>
      <c r="DP1395" s="47"/>
      <c r="DQ1395" s="47"/>
      <c r="DR1395" s="47"/>
      <c r="DS1395" s="47"/>
      <c r="DT1395" s="47"/>
      <c r="DU1395" s="47"/>
      <c r="DV1395" s="47"/>
      <c r="DW1395" s="47"/>
      <c r="DX1395" s="47"/>
      <c r="DY1395" s="47"/>
      <c r="DZ1395" s="47"/>
      <c r="EA1395" s="47"/>
      <c r="EB1395" s="47"/>
      <c r="EC1395" s="47"/>
      <c r="ED1395" s="47"/>
      <c r="EE1395" s="47"/>
      <c r="EF1395" s="47"/>
      <c r="EG1395" s="47"/>
      <c r="EH1395" s="47"/>
      <c r="EI1395" s="47"/>
      <c r="EJ1395" s="47"/>
      <c r="EK1395" s="47"/>
      <c r="EL1395" s="47"/>
      <c r="EM1395" s="47"/>
      <c r="EN1395" s="47"/>
      <c r="EO1395" s="47"/>
      <c r="EP1395" s="47"/>
      <c r="EQ1395" s="47"/>
      <c r="ER1395" s="47"/>
      <c r="ES1395" s="47"/>
      <c r="ET1395" s="47"/>
      <c r="EU1395" s="47"/>
      <c r="EV1395" s="47"/>
      <c r="EW1395" s="47"/>
      <c r="EX1395" s="47"/>
      <c r="EY1395" s="47"/>
      <c r="EZ1395" s="47"/>
      <c r="FA1395" s="47"/>
      <c r="FB1395" s="47"/>
      <c r="FC1395" s="47"/>
      <c r="FD1395" s="47"/>
      <c r="FE1395" s="47"/>
      <c r="FF1395" s="47"/>
      <c r="FG1395" s="47"/>
      <c r="FH1395" s="47"/>
      <c r="FI1395" s="47"/>
      <c r="FJ1395" s="47"/>
      <c r="FK1395" s="47"/>
      <c r="FL1395" s="47"/>
      <c r="FM1395" s="47"/>
      <c r="FN1395" s="47"/>
      <c r="FO1395" s="47"/>
      <c r="FP1395" s="47"/>
      <c r="FQ1395" s="47"/>
      <c r="FR1395" s="47"/>
      <c r="FS1395" s="47"/>
      <c r="FT1395" s="47"/>
      <c r="FU1395" s="47"/>
      <c r="FV1395" s="47"/>
      <c r="FW1395" s="47"/>
      <c r="FX1395" s="47"/>
      <c r="FY1395" s="47"/>
      <c r="FZ1395" s="47"/>
      <c r="GA1395" s="47"/>
      <c r="GB1395" s="47"/>
      <c r="GC1395" s="47"/>
      <c r="GD1395" s="47"/>
      <c r="GE1395" s="47"/>
      <c r="GF1395" s="47"/>
      <c r="GG1395" s="47"/>
      <c r="GH1395" s="47"/>
      <c r="GI1395" s="47"/>
      <c r="GJ1395" s="47"/>
      <c r="GK1395" s="47"/>
      <c r="GL1395" s="47"/>
      <c r="GM1395" s="47"/>
      <c r="GN1395" s="47"/>
      <c r="GO1395" s="47"/>
      <c r="GP1395" s="47"/>
      <c r="GQ1395" s="47"/>
      <c r="GR1395" s="47"/>
      <c r="GS1395" s="47"/>
      <c r="GT1395" s="47"/>
      <c r="GU1395" s="47"/>
      <c r="GV1395" s="47"/>
      <c r="GW1395" s="47"/>
      <c r="GX1395" s="47"/>
      <c r="GY1395" s="47"/>
      <c r="GZ1395" s="47"/>
      <c r="HA1395" s="47"/>
      <c r="HB1395" s="47"/>
      <c r="HC1395" s="47"/>
      <c r="HD1395" s="47"/>
      <c r="HE1395" s="47"/>
      <c r="HF1395" s="47"/>
      <c r="HG1395" s="47"/>
      <c r="HH1395" s="47"/>
      <c r="HI1395" s="47"/>
      <c r="HJ1395" s="47"/>
      <c r="HK1395" s="47"/>
      <c r="HL1395" s="47"/>
      <c r="HM1395" s="47"/>
      <c r="HN1395" s="47"/>
      <c r="HO1395" s="47"/>
      <c r="HP1395" s="47"/>
      <c r="HQ1395" s="47"/>
      <c r="HR1395" s="47"/>
      <c r="HS1395" s="47"/>
      <c r="HT1395" s="47"/>
      <c r="HU1395" s="47"/>
      <c r="HV1395" s="47"/>
      <c r="HW1395" s="47"/>
      <c r="HX1395" s="47"/>
      <c r="HY1395" s="47"/>
      <c r="HZ1395" s="47"/>
      <c r="IA1395" s="47"/>
      <c r="IB1395" s="47"/>
      <c r="IC1395" s="47"/>
      <c r="ID1395" s="47"/>
      <c r="IE1395" s="47"/>
      <c r="IF1395" s="47"/>
      <c r="IG1395" s="47"/>
      <c r="IH1395" s="47"/>
      <c r="II1395" s="47"/>
      <c r="IJ1395" s="47"/>
      <c r="IK1395" s="47"/>
      <c r="IL1395" s="47"/>
      <c r="IM1395" s="47"/>
      <c r="IN1395" s="47"/>
      <c r="IO1395" s="47"/>
      <c r="IP1395" s="47"/>
      <c r="IQ1395" s="47"/>
      <c r="IR1395" s="47"/>
      <c r="IS1395" s="47"/>
      <c r="IT1395" s="47"/>
      <c r="IU1395" s="47"/>
      <c r="IV1395" s="47"/>
      <c r="IW1395" s="47"/>
      <c r="IX1395" s="47"/>
      <c r="IY1395" s="47"/>
      <c r="IZ1395" s="47"/>
      <c r="JA1395" s="47"/>
      <c r="JB1395" s="47"/>
      <c r="JC1395" s="47"/>
      <c r="JD1395" s="47"/>
      <c r="JE1395" s="47"/>
    </row>
    <row r="1396" spans="1:265" customFormat="1" ht="15" customHeight="1" thickBot="1" x14ac:dyDescent="0.3">
      <c r="A1396" s="790"/>
      <c r="B1396" s="112" t="s">
        <v>463</v>
      </c>
      <c r="C1396" s="113"/>
      <c r="D1396" s="892" t="s">
        <v>488</v>
      </c>
      <c r="E1396" s="900"/>
      <c r="F1396" s="472"/>
      <c r="G1396" s="473"/>
      <c r="H1396" s="186" t="s">
        <v>509</v>
      </c>
      <c r="I1396" s="186" t="s">
        <v>1848</v>
      </c>
      <c r="J1396" s="186"/>
      <c r="K1396" s="229" t="s">
        <v>1147</v>
      </c>
      <c r="L1396" s="229" t="s">
        <v>97</v>
      </c>
      <c r="M1396" s="397" t="s">
        <v>393</v>
      </c>
      <c r="N1396" s="397" t="s">
        <v>24</v>
      </c>
      <c r="O1396" s="229" t="s">
        <v>402</v>
      </c>
      <c r="P1396" s="2159">
        <f t="shared" si="118"/>
        <v>3</v>
      </c>
      <c r="Q1396" s="297">
        <v>3</v>
      </c>
      <c r="R1396" s="298"/>
      <c r="S1396" s="298"/>
      <c r="T1396" s="298"/>
      <c r="U1396" s="298"/>
      <c r="V1396" s="298"/>
      <c r="W1396" s="299"/>
      <c r="X1396" s="72"/>
      <c r="Y1396" s="72"/>
      <c r="Z1396" s="63"/>
      <c r="AA1396" s="47"/>
      <c r="AB1396" s="47"/>
      <c r="AC1396" s="46" t="str">
        <f t="shared" si="122"/>
        <v/>
      </c>
      <c r="AD1396" s="47"/>
      <c r="AE1396" s="47"/>
      <c r="AF1396" s="2111">
        <f t="shared" si="119"/>
        <v>3</v>
      </c>
      <c r="AG1396" s="2111">
        <f t="shared" si="120"/>
        <v>0</v>
      </c>
      <c r="AH1396" s="47"/>
      <c r="AI1396" s="47"/>
      <c r="AJ1396" s="47"/>
      <c r="AK1396" s="47"/>
      <c r="AL1396" s="47"/>
      <c r="AM1396" s="47"/>
      <c r="AN1396" s="47"/>
      <c r="AO1396" s="47"/>
      <c r="AP1396" s="47"/>
      <c r="AQ1396" s="47"/>
      <c r="AR1396" s="47"/>
      <c r="AS1396" s="47"/>
      <c r="AT1396" s="47"/>
      <c r="AU1396" s="47"/>
      <c r="AV1396" s="47"/>
      <c r="AW1396" s="47"/>
      <c r="AX1396" s="47"/>
      <c r="AY1396" s="47"/>
      <c r="AZ1396" s="47"/>
      <c r="BA1396" s="47"/>
      <c r="BB1396" s="47"/>
      <c r="BC1396" s="47"/>
      <c r="BD1396" s="47"/>
      <c r="BE1396" s="47"/>
      <c r="BF1396" s="47"/>
      <c r="BG1396" s="47"/>
      <c r="BH1396" s="47"/>
      <c r="BI1396" s="47"/>
      <c r="BJ1396" s="47"/>
      <c r="BK1396" s="47"/>
      <c r="BL1396" s="47"/>
      <c r="BM1396" s="47"/>
      <c r="BN1396" s="47"/>
      <c r="BO1396" s="47"/>
      <c r="BP1396" s="47"/>
      <c r="BQ1396" s="47"/>
      <c r="BR1396" s="47"/>
      <c r="BS1396" s="47"/>
      <c r="BT1396" s="47"/>
      <c r="BU1396" s="47"/>
      <c r="BV1396" s="47"/>
      <c r="BW1396" s="47"/>
      <c r="BX1396" s="47"/>
      <c r="BY1396" s="47"/>
      <c r="BZ1396" s="47"/>
      <c r="CA1396" s="47"/>
      <c r="CB1396" s="47"/>
      <c r="CC1396" s="47"/>
      <c r="CD1396" s="47"/>
      <c r="CE1396" s="47"/>
      <c r="CF1396" s="47"/>
      <c r="CG1396" s="47"/>
      <c r="CH1396" s="47"/>
      <c r="CI1396" s="47"/>
      <c r="CJ1396" s="47"/>
      <c r="CK1396" s="47"/>
      <c r="CL1396" s="47"/>
      <c r="CM1396" s="47"/>
      <c r="CN1396" s="47"/>
      <c r="CO1396" s="47"/>
      <c r="CP1396" s="47"/>
      <c r="CQ1396" s="47"/>
      <c r="CR1396" s="47"/>
      <c r="CS1396" s="47"/>
      <c r="CT1396" s="47"/>
      <c r="CU1396" s="47"/>
      <c r="CV1396" s="47"/>
      <c r="CW1396" s="47"/>
      <c r="CX1396" s="47"/>
      <c r="CY1396" s="47"/>
      <c r="CZ1396" s="47"/>
      <c r="DA1396" s="47"/>
      <c r="DB1396" s="47"/>
      <c r="DC1396" s="47"/>
      <c r="DD1396" s="47"/>
      <c r="DE1396" s="47"/>
      <c r="DF1396" s="47"/>
      <c r="DG1396" s="47"/>
      <c r="DH1396" s="47"/>
      <c r="DI1396" s="47"/>
      <c r="DJ1396" s="47"/>
      <c r="DK1396" s="47"/>
      <c r="DL1396" s="47"/>
      <c r="DM1396" s="47"/>
      <c r="DN1396" s="47"/>
      <c r="DO1396" s="47"/>
      <c r="DP1396" s="47"/>
      <c r="DQ1396" s="47"/>
      <c r="DR1396" s="47"/>
      <c r="DS1396" s="47"/>
      <c r="DT1396" s="47"/>
      <c r="DU1396" s="47"/>
      <c r="DV1396" s="47"/>
      <c r="DW1396" s="47"/>
      <c r="DX1396" s="47"/>
      <c r="DY1396" s="47"/>
      <c r="DZ1396" s="47"/>
      <c r="EA1396" s="47"/>
      <c r="EB1396" s="47"/>
      <c r="EC1396" s="47"/>
      <c r="ED1396" s="47"/>
      <c r="EE1396" s="47"/>
      <c r="EF1396" s="47"/>
      <c r="EG1396" s="47"/>
      <c r="EH1396" s="47"/>
      <c r="EI1396" s="47"/>
      <c r="EJ1396" s="47"/>
      <c r="EK1396" s="47"/>
      <c r="EL1396" s="47"/>
      <c r="EM1396" s="47"/>
      <c r="EN1396" s="47"/>
      <c r="EO1396" s="47"/>
      <c r="EP1396" s="47"/>
      <c r="EQ1396" s="47"/>
      <c r="ER1396" s="47"/>
      <c r="ES1396" s="47"/>
      <c r="ET1396" s="47"/>
      <c r="EU1396" s="47"/>
      <c r="EV1396" s="47"/>
      <c r="EW1396" s="47"/>
      <c r="EX1396" s="47"/>
      <c r="EY1396" s="47"/>
      <c r="EZ1396" s="47"/>
      <c r="FA1396" s="47"/>
      <c r="FB1396" s="47"/>
      <c r="FC1396" s="47"/>
      <c r="FD1396" s="47"/>
      <c r="FE1396" s="47"/>
      <c r="FF1396" s="47"/>
      <c r="FG1396" s="47"/>
      <c r="FH1396" s="47"/>
      <c r="FI1396" s="47"/>
      <c r="FJ1396" s="47"/>
      <c r="FK1396" s="47"/>
      <c r="FL1396" s="47"/>
      <c r="FM1396" s="47"/>
      <c r="FN1396" s="47"/>
      <c r="FO1396" s="47"/>
      <c r="FP1396" s="47"/>
      <c r="FQ1396" s="47"/>
      <c r="FR1396" s="47"/>
      <c r="FS1396" s="47"/>
      <c r="FT1396" s="47"/>
      <c r="FU1396" s="47"/>
      <c r="FV1396" s="47"/>
      <c r="FW1396" s="47"/>
      <c r="FX1396" s="47"/>
      <c r="FY1396" s="47"/>
      <c r="FZ1396" s="47"/>
      <c r="GA1396" s="47"/>
      <c r="GB1396" s="47"/>
      <c r="GC1396" s="47"/>
      <c r="GD1396" s="47"/>
      <c r="GE1396" s="47"/>
      <c r="GF1396" s="47"/>
      <c r="GG1396" s="47"/>
      <c r="GH1396" s="47"/>
      <c r="GI1396" s="47"/>
      <c r="GJ1396" s="47"/>
      <c r="GK1396" s="47"/>
      <c r="GL1396" s="47"/>
      <c r="GM1396" s="47"/>
      <c r="GN1396" s="47"/>
      <c r="GO1396" s="47"/>
      <c r="GP1396" s="47"/>
      <c r="GQ1396" s="47"/>
      <c r="GR1396" s="47"/>
      <c r="GS1396" s="47"/>
      <c r="GT1396" s="47"/>
      <c r="GU1396" s="47"/>
      <c r="GV1396" s="47"/>
      <c r="GW1396" s="47"/>
      <c r="GX1396" s="47"/>
      <c r="GY1396" s="47"/>
      <c r="GZ1396" s="47"/>
      <c r="HA1396" s="47"/>
      <c r="HB1396" s="47"/>
      <c r="HC1396" s="47"/>
      <c r="HD1396" s="47"/>
      <c r="HE1396" s="47"/>
      <c r="HF1396" s="47"/>
      <c r="HG1396" s="47"/>
      <c r="HH1396" s="47"/>
      <c r="HI1396" s="47"/>
      <c r="HJ1396" s="47"/>
      <c r="HK1396" s="47"/>
      <c r="HL1396" s="47"/>
      <c r="HM1396" s="47"/>
      <c r="HN1396" s="47"/>
      <c r="HO1396" s="47"/>
      <c r="HP1396" s="47"/>
      <c r="HQ1396" s="47"/>
      <c r="HR1396" s="47"/>
      <c r="HS1396" s="47"/>
      <c r="HT1396" s="47"/>
      <c r="HU1396" s="47"/>
      <c r="HV1396" s="47"/>
      <c r="HW1396" s="47"/>
      <c r="HX1396" s="47"/>
      <c r="HY1396" s="47"/>
      <c r="HZ1396" s="47"/>
      <c r="IA1396" s="47"/>
      <c r="IB1396" s="47"/>
      <c r="IC1396" s="47"/>
      <c r="ID1396" s="47"/>
      <c r="IE1396" s="47"/>
      <c r="IF1396" s="47"/>
      <c r="IG1396" s="47"/>
      <c r="IH1396" s="47"/>
      <c r="II1396" s="47"/>
      <c r="IJ1396" s="47"/>
      <c r="IK1396" s="47"/>
      <c r="IL1396" s="47"/>
      <c r="IM1396" s="47"/>
      <c r="IN1396" s="47"/>
      <c r="IO1396" s="47"/>
      <c r="IP1396" s="47"/>
      <c r="IQ1396" s="47"/>
      <c r="IR1396" s="47"/>
      <c r="IS1396" s="47"/>
      <c r="IT1396" s="47"/>
      <c r="IU1396" s="47"/>
      <c r="IV1396" s="47"/>
      <c r="IW1396" s="47"/>
      <c r="IX1396" s="47"/>
      <c r="IY1396" s="47"/>
      <c r="IZ1396" s="47"/>
      <c r="JA1396" s="47"/>
      <c r="JB1396" s="47"/>
      <c r="JC1396" s="47"/>
      <c r="JD1396" s="47"/>
      <c r="JE1396" s="47"/>
    </row>
    <row r="1397" spans="1:265" customFormat="1" ht="15" customHeight="1" thickBot="1" x14ac:dyDescent="0.3">
      <c r="A1397" s="790"/>
      <c r="B1397" s="112" t="s">
        <v>463</v>
      </c>
      <c r="C1397" s="113"/>
      <c r="D1397" s="892" t="s">
        <v>488</v>
      </c>
      <c r="E1397" s="900"/>
      <c r="F1397" s="472"/>
      <c r="G1397" s="473"/>
      <c r="H1397" s="186" t="s">
        <v>509</v>
      </c>
      <c r="I1397" s="186" t="s">
        <v>511</v>
      </c>
      <c r="J1397" s="1740" t="s">
        <v>1425</v>
      </c>
      <c r="K1397" s="229" t="s">
        <v>1834</v>
      </c>
      <c r="L1397" s="229"/>
      <c r="M1397" s="397"/>
      <c r="N1397" s="397"/>
      <c r="O1397" s="229"/>
      <c r="P1397" s="2159">
        <f t="shared" si="118"/>
        <v>0</v>
      </c>
      <c r="Q1397" s="297"/>
      <c r="R1397" s="298"/>
      <c r="S1397" s="298"/>
      <c r="T1397" s="298">
        <v>6</v>
      </c>
      <c r="U1397" s="298"/>
      <c r="V1397" s="298"/>
      <c r="W1397" s="299"/>
      <c r="X1397" s="72"/>
      <c r="Y1397" s="72"/>
      <c r="Z1397" s="63"/>
      <c r="AA1397" s="47"/>
      <c r="AB1397" s="47"/>
      <c r="AC1397" s="46" t="str">
        <f t="shared" si="122"/>
        <v/>
      </c>
      <c r="AD1397" s="789" t="s">
        <v>2082</v>
      </c>
      <c r="AE1397" s="47"/>
      <c r="AF1397" s="2111">
        <f t="shared" si="119"/>
        <v>0</v>
      </c>
      <c r="AG1397" s="2111">
        <f t="shared" si="120"/>
        <v>0</v>
      </c>
      <c r="AH1397" s="47"/>
      <c r="AI1397" s="47"/>
      <c r="AJ1397" s="47"/>
      <c r="AK1397" s="47"/>
      <c r="AL1397" s="47"/>
      <c r="AM1397" s="47"/>
      <c r="AN1397" s="47"/>
      <c r="AO1397" s="47"/>
      <c r="AP1397" s="47"/>
      <c r="AQ1397" s="47"/>
      <c r="AR1397" s="47"/>
      <c r="AS1397" s="47"/>
      <c r="AT1397" s="47"/>
      <c r="AU1397" s="47"/>
      <c r="AV1397" s="47"/>
      <c r="AW1397" s="47"/>
      <c r="AX1397" s="47"/>
      <c r="AY1397" s="47"/>
      <c r="AZ1397" s="47"/>
      <c r="BA1397" s="47"/>
      <c r="BB1397" s="47"/>
      <c r="BC1397" s="47"/>
      <c r="BD1397" s="47"/>
      <c r="BE1397" s="47"/>
      <c r="BF1397" s="47"/>
      <c r="BG1397" s="47"/>
      <c r="BH1397" s="47"/>
      <c r="BI1397" s="47"/>
      <c r="BJ1397" s="47"/>
      <c r="BK1397" s="47"/>
      <c r="BL1397" s="47"/>
      <c r="BM1397" s="47"/>
      <c r="BN1397" s="47"/>
      <c r="BO1397" s="47"/>
      <c r="BP1397" s="47"/>
      <c r="BQ1397" s="47"/>
      <c r="BR1397" s="47"/>
      <c r="BS1397" s="47"/>
      <c r="BT1397" s="47"/>
      <c r="BU1397" s="47"/>
      <c r="BV1397" s="47"/>
      <c r="BW1397" s="47"/>
      <c r="BX1397" s="47"/>
      <c r="BY1397" s="47"/>
      <c r="BZ1397" s="47"/>
      <c r="CA1397" s="47"/>
      <c r="CB1397" s="47"/>
      <c r="CC1397" s="47"/>
      <c r="CD1397" s="47"/>
      <c r="CE1397" s="47"/>
      <c r="CF1397" s="47"/>
      <c r="CG1397" s="47"/>
      <c r="CH1397" s="47"/>
      <c r="CI1397" s="47"/>
      <c r="CJ1397" s="47"/>
      <c r="CK1397" s="47"/>
      <c r="CL1397" s="47"/>
      <c r="CM1397" s="47"/>
      <c r="CN1397" s="47"/>
      <c r="CO1397" s="47"/>
      <c r="CP1397" s="47"/>
      <c r="CQ1397" s="47"/>
      <c r="CR1397" s="47"/>
      <c r="CS1397" s="47"/>
      <c r="CT1397" s="47"/>
      <c r="CU1397" s="47"/>
      <c r="CV1397" s="47"/>
      <c r="CW1397" s="47"/>
      <c r="CX1397" s="47"/>
      <c r="CY1397" s="47"/>
      <c r="CZ1397" s="47"/>
      <c r="DA1397" s="47"/>
      <c r="DB1397" s="47"/>
      <c r="DC1397" s="47"/>
      <c r="DD1397" s="47"/>
      <c r="DE1397" s="47"/>
      <c r="DF1397" s="47"/>
      <c r="DG1397" s="47"/>
      <c r="DH1397" s="47"/>
      <c r="DI1397" s="47"/>
      <c r="DJ1397" s="47"/>
      <c r="DK1397" s="47"/>
      <c r="DL1397" s="47"/>
      <c r="DM1397" s="47"/>
      <c r="DN1397" s="47"/>
      <c r="DO1397" s="47"/>
      <c r="DP1397" s="47"/>
      <c r="DQ1397" s="47"/>
      <c r="DR1397" s="47"/>
      <c r="DS1397" s="47"/>
      <c r="DT1397" s="47"/>
      <c r="DU1397" s="47"/>
      <c r="DV1397" s="47"/>
      <c r="DW1397" s="47"/>
      <c r="DX1397" s="47"/>
      <c r="DY1397" s="47"/>
      <c r="DZ1397" s="47"/>
      <c r="EA1397" s="47"/>
      <c r="EB1397" s="47"/>
      <c r="EC1397" s="47"/>
      <c r="ED1397" s="47"/>
      <c r="EE1397" s="47"/>
      <c r="EF1397" s="47"/>
      <c r="EG1397" s="47"/>
      <c r="EH1397" s="47"/>
      <c r="EI1397" s="47"/>
      <c r="EJ1397" s="47"/>
      <c r="EK1397" s="47"/>
      <c r="EL1397" s="47"/>
      <c r="EM1397" s="47"/>
      <c r="EN1397" s="47"/>
      <c r="EO1397" s="47"/>
      <c r="EP1397" s="47"/>
      <c r="EQ1397" s="47"/>
      <c r="ER1397" s="47"/>
      <c r="ES1397" s="47"/>
      <c r="ET1397" s="47"/>
      <c r="EU1397" s="47"/>
      <c r="EV1397" s="47"/>
      <c r="EW1397" s="47"/>
      <c r="EX1397" s="47"/>
      <c r="EY1397" s="47"/>
      <c r="EZ1397" s="47"/>
      <c r="FA1397" s="47"/>
      <c r="FB1397" s="47"/>
      <c r="FC1397" s="47"/>
      <c r="FD1397" s="47"/>
      <c r="FE1397" s="47"/>
      <c r="FF1397" s="47"/>
      <c r="FG1397" s="47"/>
      <c r="FH1397" s="47"/>
      <c r="FI1397" s="47"/>
      <c r="FJ1397" s="47"/>
      <c r="FK1397" s="47"/>
      <c r="FL1397" s="47"/>
      <c r="FM1397" s="47"/>
      <c r="FN1397" s="47"/>
      <c r="FO1397" s="47"/>
      <c r="FP1397" s="47"/>
      <c r="FQ1397" s="47"/>
      <c r="FR1397" s="47"/>
      <c r="FS1397" s="47"/>
      <c r="FT1397" s="47"/>
      <c r="FU1397" s="47"/>
      <c r="FV1397" s="47"/>
      <c r="FW1397" s="47"/>
      <c r="FX1397" s="47"/>
      <c r="FY1397" s="47"/>
      <c r="FZ1397" s="47"/>
      <c r="GA1397" s="47"/>
      <c r="GB1397" s="47"/>
      <c r="GC1397" s="47"/>
      <c r="GD1397" s="47"/>
      <c r="GE1397" s="47"/>
      <c r="GF1397" s="47"/>
      <c r="GG1397" s="47"/>
      <c r="GH1397" s="47"/>
      <c r="GI1397" s="47"/>
      <c r="GJ1397" s="47"/>
      <c r="GK1397" s="47"/>
      <c r="GL1397" s="47"/>
      <c r="GM1397" s="47"/>
      <c r="GN1397" s="47"/>
      <c r="GO1397" s="47"/>
      <c r="GP1397" s="47"/>
      <c r="GQ1397" s="47"/>
      <c r="GR1397" s="47"/>
      <c r="GS1397" s="47"/>
      <c r="GT1397" s="47"/>
      <c r="GU1397" s="47"/>
      <c r="GV1397" s="47"/>
      <c r="GW1397" s="47"/>
      <c r="GX1397" s="47"/>
      <c r="GY1397" s="47"/>
      <c r="GZ1397" s="47"/>
      <c r="HA1397" s="47"/>
      <c r="HB1397" s="47"/>
      <c r="HC1397" s="47"/>
      <c r="HD1397" s="47"/>
      <c r="HE1397" s="47"/>
      <c r="HF1397" s="47"/>
      <c r="HG1397" s="47"/>
      <c r="HH1397" s="47"/>
      <c r="HI1397" s="47"/>
      <c r="HJ1397" s="47"/>
      <c r="HK1397" s="47"/>
      <c r="HL1397" s="47"/>
      <c r="HM1397" s="47"/>
      <c r="HN1397" s="47"/>
      <c r="HO1397" s="47"/>
      <c r="HP1397" s="47"/>
      <c r="HQ1397" s="47"/>
      <c r="HR1397" s="47"/>
      <c r="HS1397" s="47"/>
      <c r="HT1397" s="47"/>
      <c r="HU1397" s="47"/>
      <c r="HV1397" s="47"/>
      <c r="HW1397" s="47"/>
      <c r="HX1397" s="47"/>
      <c r="HY1397" s="47"/>
      <c r="HZ1397" s="47"/>
      <c r="IA1397" s="47"/>
      <c r="IB1397" s="47"/>
      <c r="IC1397" s="47"/>
      <c r="ID1397" s="47"/>
      <c r="IE1397" s="47"/>
      <c r="IF1397" s="47"/>
      <c r="IG1397" s="47"/>
      <c r="IH1397" s="47"/>
      <c r="II1397" s="47"/>
      <c r="IJ1397" s="47"/>
      <c r="IK1397" s="47"/>
      <c r="IL1397" s="47"/>
      <c r="IM1397" s="47"/>
      <c r="IN1397" s="47"/>
      <c r="IO1397" s="47"/>
      <c r="IP1397" s="47"/>
      <c r="IQ1397" s="47"/>
      <c r="IR1397" s="47"/>
      <c r="IS1397" s="47"/>
      <c r="IT1397" s="47"/>
      <c r="IU1397" s="47"/>
      <c r="IV1397" s="47"/>
      <c r="IW1397" s="47"/>
      <c r="IX1397" s="47"/>
      <c r="IY1397" s="47"/>
      <c r="IZ1397" s="47"/>
      <c r="JA1397" s="47"/>
      <c r="JB1397" s="47"/>
      <c r="JC1397" s="47"/>
      <c r="JD1397" s="47"/>
      <c r="JE1397" s="47"/>
    </row>
    <row r="1398" spans="1:265" customFormat="1" ht="15" customHeight="1" thickBot="1" x14ac:dyDescent="0.3">
      <c r="A1398" s="790"/>
      <c r="B1398" s="112" t="s">
        <v>463</v>
      </c>
      <c r="C1398" s="113"/>
      <c r="D1398" s="892" t="s">
        <v>488</v>
      </c>
      <c r="E1398" s="900"/>
      <c r="F1398" s="472"/>
      <c r="G1398" s="473"/>
      <c r="H1398" s="186" t="s">
        <v>509</v>
      </c>
      <c r="I1398" s="186" t="s">
        <v>511</v>
      </c>
      <c r="J1398" s="1757" t="s">
        <v>1424</v>
      </c>
      <c r="K1398" s="232" t="s">
        <v>1507</v>
      </c>
      <c r="L1398" s="229"/>
      <c r="M1398" s="397"/>
      <c r="N1398" s="397"/>
      <c r="O1398" s="229"/>
      <c r="P1398" s="2159">
        <f t="shared" si="118"/>
        <v>0</v>
      </c>
      <c r="Q1398" s="297"/>
      <c r="R1398" s="298"/>
      <c r="S1398" s="298"/>
      <c r="T1398" s="298"/>
      <c r="U1398" s="298"/>
      <c r="V1398" s="298"/>
      <c r="W1398" s="299">
        <v>3</v>
      </c>
      <c r="X1398" s="790"/>
      <c r="Y1398" s="790"/>
      <c r="Z1398" s="63"/>
      <c r="AA1398" s="47"/>
      <c r="AB1398" s="47"/>
      <c r="AC1398" s="789" t="str">
        <f t="shared" si="122"/>
        <v/>
      </c>
      <c r="AD1398" s="47"/>
      <c r="AE1398" s="47"/>
      <c r="AF1398" s="2111">
        <f t="shared" si="119"/>
        <v>0</v>
      </c>
      <c r="AG1398" s="2111">
        <f t="shared" si="120"/>
        <v>3</v>
      </c>
      <c r="AH1398" s="47"/>
      <c r="AI1398" s="47"/>
      <c r="AJ1398" s="47"/>
      <c r="AK1398" s="47"/>
      <c r="AL1398" s="47"/>
      <c r="AM1398" s="47"/>
      <c r="AN1398" s="47"/>
      <c r="AO1398" s="47"/>
      <c r="AP1398" s="47"/>
      <c r="AQ1398" s="47"/>
      <c r="AR1398" s="47"/>
      <c r="AS1398" s="47"/>
      <c r="AT1398" s="47"/>
      <c r="AU1398" s="47"/>
      <c r="AV1398" s="47"/>
      <c r="AW1398" s="47"/>
      <c r="AX1398" s="47"/>
      <c r="AY1398" s="47"/>
      <c r="AZ1398" s="47"/>
      <c r="BA1398" s="47"/>
      <c r="BB1398" s="47"/>
      <c r="BC1398" s="47"/>
      <c r="BD1398" s="47"/>
      <c r="BE1398" s="47"/>
      <c r="BF1398" s="47"/>
      <c r="BG1398" s="47"/>
      <c r="BH1398" s="47"/>
      <c r="BI1398" s="47"/>
      <c r="BJ1398" s="47"/>
      <c r="BK1398" s="47"/>
      <c r="BL1398" s="47"/>
      <c r="BM1398" s="47"/>
      <c r="BN1398" s="47"/>
      <c r="BO1398" s="47"/>
      <c r="BP1398" s="47"/>
      <c r="BQ1398" s="47"/>
      <c r="BR1398" s="47"/>
      <c r="BS1398" s="47"/>
      <c r="BT1398" s="47"/>
      <c r="BU1398" s="47"/>
      <c r="BV1398" s="47"/>
      <c r="BW1398" s="47"/>
      <c r="BX1398" s="47"/>
      <c r="BY1398" s="47"/>
      <c r="BZ1398" s="47"/>
      <c r="CA1398" s="47"/>
      <c r="CB1398" s="47"/>
      <c r="CC1398" s="47"/>
      <c r="CD1398" s="47"/>
      <c r="CE1398" s="47"/>
      <c r="CF1398" s="47"/>
      <c r="CG1398" s="47"/>
      <c r="CH1398" s="47"/>
      <c r="CI1398" s="47"/>
      <c r="CJ1398" s="47"/>
      <c r="CK1398" s="47"/>
      <c r="CL1398" s="47"/>
      <c r="CM1398" s="47"/>
      <c r="CN1398" s="47"/>
      <c r="CO1398" s="47"/>
      <c r="CP1398" s="47"/>
      <c r="CQ1398" s="47"/>
      <c r="CR1398" s="47"/>
      <c r="CS1398" s="47"/>
      <c r="CT1398" s="47"/>
      <c r="CU1398" s="47"/>
      <c r="CV1398" s="47"/>
      <c r="CW1398" s="47"/>
      <c r="CX1398" s="47"/>
      <c r="CY1398" s="47"/>
      <c r="CZ1398" s="47"/>
      <c r="DA1398" s="47"/>
      <c r="DB1398" s="47"/>
      <c r="DC1398" s="47"/>
      <c r="DD1398" s="47"/>
      <c r="DE1398" s="47"/>
      <c r="DF1398" s="47"/>
      <c r="DG1398" s="47"/>
      <c r="DH1398" s="47"/>
      <c r="DI1398" s="47"/>
      <c r="DJ1398" s="47"/>
      <c r="DK1398" s="47"/>
      <c r="DL1398" s="47"/>
      <c r="DM1398" s="47"/>
      <c r="DN1398" s="47"/>
      <c r="DO1398" s="47"/>
      <c r="DP1398" s="47"/>
      <c r="DQ1398" s="47"/>
      <c r="DR1398" s="47"/>
      <c r="DS1398" s="47"/>
      <c r="DT1398" s="47"/>
      <c r="DU1398" s="47"/>
      <c r="DV1398" s="47"/>
      <c r="DW1398" s="47"/>
      <c r="DX1398" s="47"/>
      <c r="DY1398" s="47"/>
      <c r="DZ1398" s="47"/>
      <c r="EA1398" s="47"/>
      <c r="EB1398" s="47"/>
      <c r="EC1398" s="47"/>
      <c r="ED1398" s="47"/>
      <c r="EE1398" s="47"/>
      <c r="EF1398" s="47"/>
      <c r="EG1398" s="47"/>
      <c r="EH1398" s="47"/>
      <c r="EI1398" s="47"/>
      <c r="EJ1398" s="47"/>
      <c r="EK1398" s="47"/>
      <c r="EL1398" s="47"/>
      <c r="EM1398" s="47"/>
      <c r="EN1398" s="47"/>
      <c r="EO1398" s="47"/>
      <c r="EP1398" s="47"/>
      <c r="EQ1398" s="47"/>
      <c r="ER1398" s="47"/>
      <c r="ES1398" s="47"/>
      <c r="ET1398" s="47"/>
      <c r="EU1398" s="47"/>
      <c r="EV1398" s="47"/>
      <c r="EW1398" s="47"/>
      <c r="EX1398" s="47"/>
      <c r="EY1398" s="47"/>
      <c r="EZ1398" s="47"/>
      <c r="FA1398" s="47"/>
      <c r="FB1398" s="47"/>
      <c r="FC1398" s="47"/>
      <c r="FD1398" s="47"/>
      <c r="FE1398" s="47"/>
      <c r="FF1398" s="47"/>
      <c r="FG1398" s="47"/>
      <c r="FH1398" s="47"/>
      <c r="FI1398" s="47"/>
      <c r="FJ1398" s="47"/>
      <c r="FK1398" s="47"/>
      <c r="FL1398" s="47"/>
      <c r="FM1398" s="47"/>
      <c r="FN1398" s="47"/>
      <c r="FO1398" s="47"/>
      <c r="FP1398" s="47"/>
      <c r="FQ1398" s="47"/>
      <c r="FR1398" s="47"/>
      <c r="FS1398" s="47"/>
      <c r="FT1398" s="47"/>
      <c r="FU1398" s="47"/>
      <c r="FV1398" s="47"/>
      <c r="FW1398" s="47"/>
      <c r="FX1398" s="47"/>
      <c r="FY1398" s="47"/>
      <c r="FZ1398" s="47"/>
      <c r="GA1398" s="47"/>
      <c r="GB1398" s="47"/>
      <c r="GC1398" s="47"/>
      <c r="GD1398" s="47"/>
      <c r="GE1398" s="47"/>
      <c r="GF1398" s="47"/>
      <c r="GG1398" s="47"/>
      <c r="GH1398" s="47"/>
      <c r="GI1398" s="47"/>
      <c r="GJ1398" s="47"/>
      <c r="GK1398" s="47"/>
      <c r="GL1398" s="47"/>
      <c r="GM1398" s="47"/>
      <c r="GN1398" s="47"/>
      <c r="GO1398" s="47"/>
      <c r="GP1398" s="47"/>
      <c r="GQ1398" s="47"/>
      <c r="GR1398" s="47"/>
      <c r="GS1398" s="47"/>
      <c r="GT1398" s="47"/>
      <c r="GU1398" s="47"/>
      <c r="GV1398" s="47"/>
      <c r="GW1398" s="47"/>
      <c r="GX1398" s="47"/>
      <c r="GY1398" s="47"/>
      <c r="GZ1398" s="47"/>
      <c r="HA1398" s="47"/>
      <c r="HB1398" s="47"/>
      <c r="HC1398" s="47"/>
      <c r="HD1398" s="47"/>
      <c r="HE1398" s="47"/>
      <c r="HF1398" s="47"/>
      <c r="HG1398" s="47"/>
      <c r="HH1398" s="47"/>
      <c r="HI1398" s="47"/>
      <c r="HJ1398" s="47"/>
      <c r="HK1398" s="47"/>
      <c r="HL1398" s="47"/>
      <c r="HM1398" s="47"/>
      <c r="HN1398" s="47"/>
      <c r="HO1398" s="47"/>
      <c r="HP1398" s="47"/>
      <c r="HQ1398" s="47"/>
      <c r="HR1398" s="47"/>
      <c r="HS1398" s="47"/>
      <c r="HT1398" s="47"/>
      <c r="HU1398" s="47"/>
      <c r="HV1398" s="47"/>
      <c r="HW1398" s="47"/>
      <c r="HX1398" s="47"/>
      <c r="HY1398" s="47"/>
      <c r="HZ1398" s="47"/>
      <c r="IA1398" s="47"/>
      <c r="IB1398" s="47"/>
      <c r="IC1398" s="47"/>
      <c r="ID1398" s="47"/>
      <c r="IE1398" s="47"/>
      <c r="IF1398" s="47"/>
      <c r="IG1398" s="47"/>
      <c r="IH1398" s="47"/>
      <c r="II1398" s="47"/>
      <c r="IJ1398" s="47"/>
      <c r="IK1398" s="47"/>
      <c r="IL1398" s="47"/>
      <c r="IM1398" s="47"/>
      <c r="IN1398" s="47"/>
      <c r="IO1398" s="47"/>
      <c r="IP1398" s="47"/>
      <c r="IQ1398" s="47"/>
      <c r="IR1398" s="47"/>
      <c r="IS1398" s="47"/>
      <c r="IT1398" s="47"/>
      <c r="IU1398" s="47"/>
      <c r="IV1398" s="47"/>
      <c r="IW1398" s="47"/>
      <c r="IX1398" s="47"/>
      <c r="IY1398" s="47"/>
      <c r="IZ1398" s="47"/>
      <c r="JA1398" s="47"/>
      <c r="JB1398" s="47"/>
      <c r="JC1398" s="47"/>
      <c r="JD1398" s="47"/>
      <c r="JE1398" s="47"/>
    </row>
    <row r="1399" spans="1:265" customFormat="1" ht="15" customHeight="1" thickBot="1" x14ac:dyDescent="0.3">
      <c r="A1399" s="790"/>
      <c r="B1399" s="112" t="s">
        <v>463</v>
      </c>
      <c r="C1399" s="113"/>
      <c r="D1399" s="892" t="s">
        <v>488</v>
      </c>
      <c r="E1399" s="900"/>
      <c r="F1399" s="472"/>
      <c r="G1399" s="473"/>
      <c r="H1399" s="186" t="s">
        <v>509</v>
      </c>
      <c r="I1399" s="186" t="s">
        <v>511</v>
      </c>
      <c r="J1399" s="1756" t="s">
        <v>1424</v>
      </c>
      <c r="K1399" s="212" t="s">
        <v>1506</v>
      </c>
      <c r="L1399" s="229"/>
      <c r="M1399" s="397"/>
      <c r="N1399" s="397"/>
      <c r="O1399" s="229"/>
      <c r="P1399" s="2159">
        <f t="shared" si="118"/>
        <v>0</v>
      </c>
      <c r="Q1399" s="297"/>
      <c r="R1399" s="298"/>
      <c r="S1399" s="298">
        <v>2</v>
      </c>
      <c r="T1399" s="298"/>
      <c r="U1399" s="298"/>
      <c r="V1399" s="298"/>
      <c r="W1399" s="299"/>
      <c r="X1399" s="274"/>
      <c r="Y1399" s="274"/>
      <c r="Z1399" s="63"/>
      <c r="AA1399" s="47"/>
      <c r="AB1399" s="47"/>
      <c r="AC1399" s="46" t="str">
        <f t="shared" si="122"/>
        <v/>
      </c>
      <c r="AD1399" s="47"/>
      <c r="AE1399" s="47"/>
      <c r="AF1399" s="2111">
        <f t="shared" si="119"/>
        <v>0</v>
      </c>
      <c r="AG1399" s="2111">
        <f t="shared" si="120"/>
        <v>2</v>
      </c>
      <c r="AH1399" s="47"/>
      <c r="AI1399" s="47"/>
      <c r="AJ1399" s="47"/>
      <c r="AK1399" s="47"/>
      <c r="AL1399" s="47"/>
      <c r="AM1399" s="47"/>
      <c r="AN1399" s="47"/>
      <c r="AO1399" s="47"/>
      <c r="AP1399" s="47"/>
      <c r="AQ1399" s="47"/>
      <c r="AR1399" s="47"/>
      <c r="AS1399" s="47"/>
      <c r="AT1399" s="47"/>
      <c r="AU1399" s="47"/>
      <c r="AV1399" s="47"/>
      <c r="AW1399" s="47"/>
      <c r="AX1399" s="47"/>
      <c r="AY1399" s="47"/>
      <c r="AZ1399" s="47"/>
      <c r="BA1399" s="47"/>
      <c r="BB1399" s="47"/>
      <c r="BC1399" s="47"/>
      <c r="BD1399" s="47"/>
      <c r="BE1399" s="47"/>
      <c r="BF1399" s="47"/>
      <c r="BG1399" s="47"/>
      <c r="BH1399" s="47"/>
      <c r="BI1399" s="47"/>
      <c r="BJ1399" s="47"/>
      <c r="BK1399" s="47"/>
      <c r="BL1399" s="47"/>
      <c r="BM1399" s="47"/>
      <c r="BN1399" s="47"/>
      <c r="BO1399" s="47"/>
      <c r="BP1399" s="47"/>
      <c r="BQ1399" s="47"/>
      <c r="BR1399" s="47"/>
      <c r="BS1399" s="47"/>
      <c r="BT1399" s="47"/>
      <c r="BU1399" s="47"/>
      <c r="BV1399" s="47"/>
      <c r="BW1399" s="47"/>
      <c r="BX1399" s="47"/>
      <c r="BY1399" s="47"/>
      <c r="BZ1399" s="47"/>
      <c r="CA1399" s="47"/>
      <c r="CB1399" s="47"/>
      <c r="CC1399" s="47"/>
      <c r="CD1399" s="47"/>
      <c r="CE1399" s="47"/>
      <c r="CF1399" s="47"/>
      <c r="CG1399" s="47"/>
      <c r="CH1399" s="47"/>
      <c r="CI1399" s="47"/>
      <c r="CJ1399" s="47"/>
      <c r="CK1399" s="47"/>
      <c r="CL1399" s="47"/>
      <c r="CM1399" s="47"/>
      <c r="CN1399" s="47"/>
      <c r="CO1399" s="47"/>
      <c r="CP1399" s="47"/>
      <c r="CQ1399" s="47"/>
      <c r="CR1399" s="47"/>
      <c r="CS1399" s="47"/>
      <c r="CT1399" s="47"/>
      <c r="CU1399" s="47"/>
      <c r="CV1399" s="47"/>
      <c r="CW1399" s="47"/>
      <c r="CX1399" s="47"/>
      <c r="CY1399" s="47"/>
      <c r="CZ1399" s="47"/>
      <c r="DA1399" s="47"/>
      <c r="DB1399" s="47"/>
      <c r="DC1399" s="47"/>
      <c r="DD1399" s="47"/>
      <c r="DE1399" s="47"/>
      <c r="DF1399" s="47"/>
      <c r="DG1399" s="47"/>
      <c r="DH1399" s="47"/>
      <c r="DI1399" s="47"/>
      <c r="DJ1399" s="47"/>
      <c r="DK1399" s="47"/>
      <c r="DL1399" s="47"/>
      <c r="DM1399" s="47"/>
      <c r="DN1399" s="47"/>
      <c r="DO1399" s="47"/>
      <c r="DP1399" s="47"/>
      <c r="DQ1399" s="47"/>
      <c r="DR1399" s="47"/>
      <c r="DS1399" s="47"/>
      <c r="DT1399" s="47"/>
      <c r="DU1399" s="47"/>
      <c r="DV1399" s="47"/>
      <c r="DW1399" s="47"/>
      <c r="DX1399" s="47"/>
      <c r="DY1399" s="47"/>
      <c r="DZ1399" s="47"/>
      <c r="EA1399" s="47"/>
      <c r="EB1399" s="47"/>
      <c r="EC1399" s="47"/>
      <c r="ED1399" s="47"/>
      <c r="EE1399" s="47"/>
      <c r="EF1399" s="47"/>
      <c r="EG1399" s="47"/>
      <c r="EH1399" s="47"/>
      <c r="EI1399" s="47"/>
      <c r="EJ1399" s="47"/>
      <c r="EK1399" s="47"/>
      <c r="EL1399" s="47"/>
      <c r="EM1399" s="47"/>
      <c r="EN1399" s="47"/>
      <c r="EO1399" s="47"/>
      <c r="EP1399" s="47"/>
      <c r="EQ1399" s="47"/>
      <c r="ER1399" s="47"/>
      <c r="ES1399" s="47"/>
      <c r="ET1399" s="47"/>
      <c r="EU1399" s="47"/>
      <c r="EV1399" s="47"/>
      <c r="EW1399" s="47"/>
      <c r="EX1399" s="47"/>
      <c r="EY1399" s="47"/>
      <c r="EZ1399" s="47"/>
      <c r="FA1399" s="47"/>
      <c r="FB1399" s="47"/>
      <c r="FC1399" s="47"/>
      <c r="FD1399" s="47"/>
      <c r="FE1399" s="47"/>
      <c r="FF1399" s="47"/>
      <c r="FG1399" s="47"/>
      <c r="FH1399" s="47"/>
      <c r="FI1399" s="47"/>
      <c r="FJ1399" s="47"/>
      <c r="FK1399" s="47"/>
      <c r="FL1399" s="47"/>
      <c r="FM1399" s="47"/>
      <c r="FN1399" s="47"/>
      <c r="FO1399" s="47"/>
      <c r="FP1399" s="47"/>
      <c r="FQ1399" s="47"/>
      <c r="FR1399" s="47"/>
      <c r="FS1399" s="47"/>
      <c r="FT1399" s="47"/>
      <c r="FU1399" s="47"/>
      <c r="FV1399" s="47"/>
      <c r="FW1399" s="47"/>
      <c r="FX1399" s="47"/>
      <c r="FY1399" s="47"/>
      <c r="FZ1399" s="47"/>
      <c r="GA1399" s="47"/>
      <c r="GB1399" s="47"/>
      <c r="GC1399" s="47"/>
      <c r="GD1399" s="47"/>
      <c r="GE1399" s="47"/>
      <c r="GF1399" s="47"/>
      <c r="GG1399" s="47"/>
      <c r="GH1399" s="47"/>
      <c r="GI1399" s="47"/>
      <c r="GJ1399" s="47"/>
      <c r="GK1399" s="47"/>
      <c r="GL1399" s="47"/>
      <c r="GM1399" s="47"/>
      <c r="GN1399" s="47"/>
      <c r="GO1399" s="47"/>
      <c r="GP1399" s="47"/>
      <c r="GQ1399" s="47"/>
      <c r="GR1399" s="47"/>
      <c r="GS1399" s="47"/>
      <c r="GT1399" s="47"/>
      <c r="GU1399" s="47"/>
      <c r="GV1399" s="47"/>
      <c r="GW1399" s="47"/>
      <c r="GX1399" s="47"/>
      <c r="GY1399" s="47"/>
      <c r="GZ1399" s="47"/>
      <c r="HA1399" s="47"/>
      <c r="HB1399" s="47"/>
      <c r="HC1399" s="47"/>
      <c r="HD1399" s="47"/>
      <c r="HE1399" s="47"/>
      <c r="HF1399" s="47"/>
      <c r="HG1399" s="47"/>
      <c r="HH1399" s="47"/>
      <c r="HI1399" s="47"/>
      <c r="HJ1399" s="47"/>
      <c r="HK1399" s="47"/>
      <c r="HL1399" s="47"/>
      <c r="HM1399" s="47"/>
      <c r="HN1399" s="47"/>
      <c r="HO1399" s="47"/>
      <c r="HP1399" s="47"/>
      <c r="HQ1399" s="47"/>
      <c r="HR1399" s="47"/>
      <c r="HS1399" s="47"/>
      <c r="HT1399" s="47"/>
      <c r="HU1399" s="47"/>
      <c r="HV1399" s="47"/>
      <c r="HW1399" s="47"/>
      <c r="HX1399" s="47"/>
      <c r="HY1399" s="47"/>
      <c r="HZ1399" s="47"/>
      <c r="IA1399" s="47"/>
      <c r="IB1399" s="47"/>
      <c r="IC1399" s="47"/>
      <c r="ID1399" s="47"/>
      <c r="IE1399" s="47"/>
      <c r="IF1399" s="47"/>
      <c r="IG1399" s="47"/>
      <c r="IH1399" s="47"/>
      <c r="II1399" s="47"/>
      <c r="IJ1399" s="47"/>
      <c r="IK1399" s="47"/>
      <c r="IL1399" s="47"/>
      <c r="IM1399" s="47"/>
      <c r="IN1399" s="47"/>
      <c r="IO1399" s="47"/>
      <c r="IP1399" s="47"/>
      <c r="IQ1399" s="47"/>
      <c r="IR1399" s="47"/>
      <c r="IS1399" s="47"/>
      <c r="IT1399" s="47"/>
      <c r="IU1399" s="47"/>
      <c r="IV1399" s="47"/>
      <c r="IW1399" s="47"/>
      <c r="IX1399" s="47"/>
      <c r="IY1399" s="47"/>
      <c r="IZ1399" s="47"/>
      <c r="JA1399" s="47"/>
      <c r="JB1399" s="47"/>
      <c r="JC1399" s="47"/>
      <c r="JD1399" s="47"/>
      <c r="JE1399" s="47"/>
    </row>
    <row r="1400" spans="1:265" customFormat="1" ht="15" customHeight="1" thickBot="1" x14ac:dyDescent="0.3">
      <c r="A1400" s="790"/>
      <c r="B1400" s="112" t="s">
        <v>463</v>
      </c>
      <c r="C1400" s="113"/>
      <c r="D1400" s="892" t="s">
        <v>488</v>
      </c>
      <c r="E1400" s="900"/>
      <c r="F1400" s="472"/>
      <c r="G1400" s="473"/>
      <c r="H1400" s="186" t="s">
        <v>509</v>
      </c>
      <c r="I1400" s="186" t="s">
        <v>511</v>
      </c>
      <c r="J1400" s="1756" t="s">
        <v>1424</v>
      </c>
      <c r="K1400" s="212" t="s">
        <v>1505</v>
      </c>
      <c r="L1400" s="229"/>
      <c r="M1400" s="397"/>
      <c r="N1400" s="397"/>
      <c r="O1400" s="229"/>
      <c r="P1400" s="2159">
        <f t="shared" si="118"/>
        <v>0</v>
      </c>
      <c r="Q1400" s="297"/>
      <c r="R1400" s="298"/>
      <c r="S1400" s="298">
        <v>4</v>
      </c>
      <c r="T1400" s="298"/>
      <c r="U1400" s="298"/>
      <c r="V1400" s="298"/>
      <c r="W1400" s="299"/>
      <c r="X1400" s="790"/>
      <c r="Y1400" s="790"/>
      <c r="Z1400" s="63"/>
      <c r="AA1400" s="47"/>
      <c r="AB1400" s="47"/>
      <c r="AC1400" s="789" t="str">
        <f t="shared" si="122"/>
        <v/>
      </c>
      <c r="AD1400" s="47"/>
      <c r="AE1400" s="47"/>
      <c r="AF1400" s="2111">
        <f t="shared" si="119"/>
        <v>0</v>
      </c>
      <c r="AG1400" s="2111">
        <f t="shared" si="120"/>
        <v>4</v>
      </c>
      <c r="AH1400" s="47"/>
      <c r="AI1400" s="47"/>
      <c r="AJ1400" s="47"/>
      <c r="AK1400" s="47"/>
      <c r="AL1400" s="47"/>
      <c r="AM1400" s="47"/>
      <c r="AN1400" s="47"/>
      <c r="AO1400" s="47"/>
      <c r="AP1400" s="47"/>
      <c r="AQ1400" s="47"/>
      <c r="AR1400" s="47"/>
      <c r="AS1400" s="47"/>
      <c r="AT1400" s="47"/>
      <c r="AU1400" s="47"/>
      <c r="AV1400" s="47"/>
      <c r="AW1400" s="47"/>
      <c r="AX1400" s="47"/>
      <c r="AY1400" s="47"/>
      <c r="AZ1400" s="47"/>
      <c r="BA1400" s="47"/>
      <c r="BB1400" s="47"/>
      <c r="BC1400" s="47"/>
      <c r="BD1400" s="47"/>
      <c r="BE1400" s="47"/>
      <c r="BF1400" s="47"/>
      <c r="BG1400" s="47"/>
      <c r="BH1400" s="47"/>
      <c r="BI1400" s="47"/>
      <c r="BJ1400" s="47"/>
      <c r="BK1400" s="47"/>
      <c r="BL1400" s="47"/>
      <c r="BM1400" s="47"/>
      <c r="BN1400" s="47"/>
      <c r="BO1400" s="47"/>
      <c r="BP1400" s="47"/>
      <c r="BQ1400" s="47"/>
      <c r="BR1400" s="47"/>
      <c r="BS1400" s="47"/>
      <c r="BT1400" s="47"/>
      <c r="BU1400" s="47"/>
      <c r="BV1400" s="47"/>
      <c r="BW1400" s="47"/>
      <c r="BX1400" s="47"/>
      <c r="BY1400" s="47"/>
      <c r="BZ1400" s="47"/>
      <c r="CA1400" s="47"/>
      <c r="CB1400" s="47"/>
      <c r="CC1400" s="47"/>
      <c r="CD1400" s="47"/>
      <c r="CE1400" s="47"/>
      <c r="CF1400" s="47"/>
      <c r="CG1400" s="47"/>
      <c r="CH1400" s="47"/>
      <c r="CI1400" s="47"/>
      <c r="CJ1400" s="47"/>
      <c r="CK1400" s="47"/>
      <c r="CL1400" s="47"/>
      <c r="CM1400" s="47"/>
      <c r="CN1400" s="47"/>
      <c r="CO1400" s="47"/>
      <c r="CP1400" s="47"/>
      <c r="CQ1400" s="47"/>
      <c r="CR1400" s="47"/>
      <c r="CS1400" s="47"/>
      <c r="CT1400" s="47"/>
      <c r="CU1400" s="47"/>
      <c r="CV1400" s="47"/>
      <c r="CW1400" s="47"/>
      <c r="CX1400" s="47"/>
      <c r="CY1400" s="47"/>
      <c r="CZ1400" s="47"/>
      <c r="DA1400" s="47"/>
      <c r="DB1400" s="47"/>
      <c r="DC1400" s="47"/>
      <c r="DD1400" s="47"/>
      <c r="DE1400" s="47"/>
      <c r="DF1400" s="47"/>
      <c r="DG1400" s="47"/>
      <c r="DH1400" s="47"/>
      <c r="DI1400" s="47"/>
      <c r="DJ1400" s="47"/>
      <c r="DK1400" s="47"/>
      <c r="DL1400" s="47"/>
      <c r="DM1400" s="47"/>
      <c r="DN1400" s="47"/>
      <c r="DO1400" s="47"/>
      <c r="DP1400" s="47"/>
      <c r="DQ1400" s="47"/>
      <c r="DR1400" s="47"/>
      <c r="DS1400" s="47"/>
      <c r="DT1400" s="47"/>
      <c r="DU1400" s="47"/>
      <c r="DV1400" s="47"/>
      <c r="DW1400" s="47"/>
      <c r="DX1400" s="47"/>
      <c r="DY1400" s="47"/>
      <c r="DZ1400" s="47"/>
      <c r="EA1400" s="47"/>
      <c r="EB1400" s="47"/>
      <c r="EC1400" s="47"/>
      <c r="ED1400" s="47"/>
      <c r="EE1400" s="47"/>
      <c r="EF1400" s="47"/>
      <c r="EG1400" s="47"/>
      <c r="EH1400" s="47"/>
      <c r="EI1400" s="47"/>
      <c r="EJ1400" s="47"/>
      <c r="EK1400" s="47"/>
      <c r="EL1400" s="47"/>
      <c r="EM1400" s="47"/>
      <c r="EN1400" s="47"/>
      <c r="EO1400" s="47"/>
      <c r="EP1400" s="47"/>
      <c r="EQ1400" s="47"/>
      <c r="ER1400" s="47"/>
      <c r="ES1400" s="47"/>
      <c r="ET1400" s="47"/>
      <c r="EU1400" s="47"/>
      <c r="EV1400" s="47"/>
      <c r="EW1400" s="47"/>
      <c r="EX1400" s="47"/>
      <c r="EY1400" s="47"/>
      <c r="EZ1400" s="47"/>
      <c r="FA1400" s="47"/>
      <c r="FB1400" s="47"/>
      <c r="FC1400" s="47"/>
      <c r="FD1400" s="47"/>
      <c r="FE1400" s="47"/>
      <c r="FF1400" s="47"/>
      <c r="FG1400" s="47"/>
      <c r="FH1400" s="47"/>
      <c r="FI1400" s="47"/>
      <c r="FJ1400" s="47"/>
      <c r="FK1400" s="47"/>
      <c r="FL1400" s="47"/>
      <c r="FM1400" s="47"/>
      <c r="FN1400" s="47"/>
      <c r="FO1400" s="47"/>
      <c r="FP1400" s="47"/>
      <c r="FQ1400" s="47"/>
      <c r="FR1400" s="47"/>
      <c r="FS1400" s="47"/>
      <c r="FT1400" s="47"/>
      <c r="FU1400" s="47"/>
      <c r="FV1400" s="47"/>
      <c r="FW1400" s="47"/>
      <c r="FX1400" s="47"/>
      <c r="FY1400" s="47"/>
      <c r="FZ1400" s="47"/>
      <c r="GA1400" s="47"/>
      <c r="GB1400" s="47"/>
      <c r="GC1400" s="47"/>
      <c r="GD1400" s="47"/>
      <c r="GE1400" s="47"/>
      <c r="GF1400" s="47"/>
      <c r="GG1400" s="47"/>
      <c r="GH1400" s="47"/>
      <c r="GI1400" s="47"/>
      <c r="GJ1400" s="47"/>
      <c r="GK1400" s="47"/>
      <c r="GL1400" s="47"/>
      <c r="GM1400" s="47"/>
      <c r="GN1400" s="47"/>
      <c r="GO1400" s="47"/>
      <c r="GP1400" s="47"/>
      <c r="GQ1400" s="47"/>
      <c r="GR1400" s="47"/>
      <c r="GS1400" s="47"/>
      <c r="GT1400" s="47"/>
      <c r="GU1400" s="47"/>
      <c r="GV1400" s="47"/>
      <c r="GW1400" s="47"/>
      <c r="GX1400" s="47"/>
      <c r="GY1400" s="47"/>
      <c r="GZ1400" s="47"/>
      <c r="HA1400" s="47"/>
      <c r="HB1400" s="47"/>
      <c r="HC1400" s="47"/>
      <c r="HD1400" s="47"/>
      <c r="HE1400" s="47"/>
      <c r="HF1400" s="47"/>
      <c r="HG1400" s="47"/>
      <c r="HH1400" s="47"/>
      <c r="HI1400" s="47"/>
      <c r="HJ1400" s="47"/>
      <c r="HK1400" s="47"/>
      <c r="HL1400" s="47"/>
      <c r="HM1400" s="47"/>
      <c r="HN1400" s="47"/>
      <c r="HO1400" s="47"/>
      <c r="HP1400" s="47"/>
      <c r="HQ1400" s="47"/>
      <c r="HR1400" s="47"/>
      <c r="HS1400" s="47"/>
      <c r="HT1400" s="47"/>
      <c r="HU1400" s="47"/>
      <c r="HV1400" s="47"/>
      <c r="HW1400" s="47"/>
      <c r="HX1400" s="47"/>
      <c r="HY1400" s="47"/>
      <c r="HZ1400" s="47"/>
      <c r="IA1400" s="47"/>
      <c r="IB1400" s="47"/>
      <c r="IC1400" s="47"/>
      <c r="ID1400" s="47"/>
      <c r="IE1400" s="47"/>
      <c r="IF1400" s="47"/>
      <c r="IG1400" s="47"/>
      <c r="IH1400" s="47"/>
      <c r="II1400" s="47"/>
      <c r="IJ1400" s="47"/>
      <c r="IK1400" s="47"/>
      <c r="IL1400" s="47"/>
      <c r="IM1400" s="47"/>
      <c r="IN1400" s="47"/>
      <c r="IO1400" s="47"/>
      <c r="IP1400" s="47"/>
      <c r="IQ1400" s="47"/>
      <c r="IR1400" s="47"/>
      <c r="IS1400" s="47"/>
      <c r="IT1400" s="47"/>
      <c r="IU1400" s="47"/>
      <c r="IV1400" s="47"/>
      <c r="IW1400" s="47"/>
      <c r="IX1400" s="47"/>
      <c r="IY1400" s="47"/>
      <c r="IZ1400" s="47"/>
      <c r="JA1400" s="47"/>
      <c r="JB1400" s="47"/>
      <c r="JC1400" s="47"/>
      <c r="JD1400" s="47"/>
      <c r="JE1400" s="47"/>
    </row>
    <row r="1401" spans="1:265" customFormat="1" ht="15" customHeight="1" thickBot="1" x14ac:dyDescent="0.3">
      <c r="A1401" s="790"/>
      <c r="B1401" s="112" t="s">
        <v>463</v>
      </c>
      <c r="C1401" s="113"/>
      <c r="D1401" s="892" t="s">
        <v>488</v>
      </c>
      <c r="E1401" s="900"/>
      <c r="F1401" s="472"/>
      <c r="G1401" s="473"/>
      <c r="H1401" s="186" t="s">
        <v>509</v>
      </c>
      <c r="I1401" s="186" t="s">
        <v>511</v>
      </c>
      <c r="J1401" s="1756" t="s">
        <v>1424</v>
      </c>
      <c r="K1401" s="212" t="s">
        <v>1558</v>
      </c>
      <c r="L1401" s="229"/>
      <c r="M1401" s="397"/>
      <c r="N1401" s="397"/>
      <c r="O1401" s="229"/>
      <c r="P1401" s="2159">
        <f t="shared" si="118"/>
        <v>0</v>
      </c>
      <c r="Q1401" s="297"/>
      <c r="R1401" s="298"/>
      <c r="S1401" s="298"/>
      <c r="T1401" s="298"/>
      <c r="U1401" s="298"/>
      <c r="V1401" s="298"/>
      <c r="W1401" s="299">
        <v>3</v>
      </c>
      <c r="X1401" s="72"/>
      <c r="Y1401" s="72"/>
      <c r="Z1401" s="63"/>
      <c r="AA1401" s="47"/>
      <c r="AB1401" s="47"/>
      <c r="AC1401" s="46" t="str">
        <f t="shared" si="122"/>
        <v/>
      </c>
      <c r="AD1401" s="47"/>
      <c r="AE1401" s="47"/>
      <c r="AF1401" s="2111">
        <f t="shared" si="119"/>
        <v>0</v>
      </c>
      <c r="AG1401" s="2111">
        <f t="shared" si="120"/>
        <v>3</v>
      </c>
      <c r="AH1401" s="47"/>
      <c r="AI1401" s="47"/>
      <c r="AJ1401" s="47"/>
      <c r="AK1401" s="47"/>
      <c r="AL1401" s="47"/>
      <c r="AM1401" s="47"/>
      <c r="AN1401" s="47"/>
      <c r="AO1401" s="47"/>
      <c r="AP1401" s="47"/>
      <c r="AQ1401" s="47"/>
      <c r="AR1401" s="47"/>
      <c r="AS1401" s="47"/>
      <c r="AT1401" s="47"/>
      <c r="AU1401" s="47"/>
      <c r="AV1401" s="47"/>
      <c r="AW1401" s="47"/>
      <c r="AX1401" s="47"/>
      <c r="AY1401" s="47"/>
      <c r="AZ1401" s="47"/>
      <c r="BA1401" s="47"/>
      <c r="BB1401" s="47"/>
      <c r="BC1401" s="47"/>
      <c r="BD1401" s="47"/>
      <c r="BE1401" s="47"/>
      <c r="BF1401" s="47"/>
      <c r="BG1401" s="47"/>
      <c r="BH1401" s="47"/>
      <c r="BI1401" s="47"/>
      <c r="BJ1401" s="47"/>
      <c r="BK1401" s="47"/>
      <c r="BL1401" s="47"/>
      <c r="BM1401" s="47"/>
      <c r="BN1401" s="47"/>
      <c r="BO1401" s="47"/>
      <c r="BP1401" s="47"/>
      <c r="BQ1401" s="47"/>
      <c r="BR1401" s="47"/>
      <c r="BS1401" s="47"/>
      <c r="BT1401" s="47"/>
      <c r="BU1401" s="47"/>
      <c r="BV1401" s="47"/>
      <c r="BW1401" s="47"/>
      <c r="BX1401" s="47"/>
      <c r="BY1401" s="47"/>
      <c r="BZ1401" s="47"/>
      <c r="CA1401" s="47"/>
      <c r="CB1401" s="47"/>
      <c r="CC1401" s="47"/>
      <c r="CD1401" s="47"/>
      <c r="CE1401" s="47"/>
      <c r="CF1401" s="47"/>
      <c r="CG1401" s="47"/>
      <c r="CH1401" s="47"/>
      <c r="CI1401" s="47"/>
      <c r="CJ1401" s="47"/>
      <c r="CK1401" s="47"/>
      <c r="CL1401" s="47"/>
      <c r="CM1401" s="47"/>
      <c r="CN1401" s="47"/>
      <c r="CO1401" s="47"/>
      <c r="CP1401" s="47"/>
      <c r="CQ1401" s="47"/>
      <c r="CR1401" s="47"/>
      <c r="CS1401" s="47"/>
      <c r="CT1401" s="47"/>
      <c r="CU1401" s="47"/>
      <c r="CV1401" s="47"/>
      <c r="CW1401" s="47"/>
      <c r="CX1401" s="47"/>
      <c r="CY1401" s="47"/>
      <c r="CZ1401" s="47"/>
      <c r="DA1401" s="47"/>
      <c r="DB1401" s="47"/>
      <c r="DC1401" s="47"/>
      <c r="DD1401" s="47"/>
      <c r="DE1401" s="47"/>
      <c r="DF1401" s="47"/>
      <c r="DG1401" s="47"/>
      <c r="DH1401" s="47"/>
      <c r="DI1401" s="47"/>
      <c r="DJ1401" s="47"/>
      <c r="DK1401" s="47"/>
      <c r="DL1401" s="47"/>
      <c r="DM1401" s="47"/>
      <c r="DN1401" s="47"/>
      <c r="DO1401" s="47"/>
      <c r="DP1401" s="47"/>
      <c r="DQ1401" s="47"/>
      <c r="DR1401" s="47"/>
      <c r="DS1401" s="47"/>
      <c r="DT1401" s="47"/>
      <c r="DU1401" s="47"/>
      <c r="DV1401" s="47"/>
      <c r="DW1401" s="47"/>
      <c r="DX1401" s="47"/>
      <c r="DY1401" s="47"/>
      <c r="DZ1401" s="47"/>
      <c r="EA1401" s="47"/>
      <c r="EB1401" s="47"/>
      <c r="EC1401" s="47"/>
      <c r="ED1401" s="47"/>
      <c r="EE1401" s="47"/>
      <c r="EF1401" s="47"/>
      <c r="EG1401" s="47"/>
      <c r="EH1401" s="47"/>
      <c r="EI1401" s="47"/>
      <c r="EJ1401" s="47"/>
      <c r="EK1401" s="47"/>
      <c r="EL1401" s="47"/>
      <c r="EM1401" s="47"/>
      <c r="EN1401" s="47"/>
      <c r="EO1401" s="47"/>
      <c r="EP1401" s="47"/>
      <c r="EQ1401" s="47"/>
      <c r="ER1401" s="47"/>
      <c r="ES1401" s="47"/>
      <c r="ET1401" s="47"/>
      <c r="EU1401" s="47"/>
      <c r="EV1401" s="47"/>
      <c r="EW1401" s="47"/>
      <c r="EX1401" s="47"/>
      <c r="EY1401" s="47"/>
      <c r="EZ1401" s="47"/>
      <c r="FA1401" s="47"/>
      <c r="FB1401" s="47"/>
      <c r="FC1401" s="47"/>
      <c r="FD1401" s="47"/>
      <c r="FE1401" s="47"/>
      <c r="FF1401" s="47"/>
      <c r="FG1401" s="47"/>
      <c r="FH1401" s="47"/>
      <c r="FI1401" s="47"/>
      <c r="FJ1401" s="47"/>
      <c r="FK1401" s="47"/>
      <c r="FL1401" s="47"/>
      <c r="FM1401" s="47"/>
      <c r="FN1401" s="47"/>
      <c r="FO1401" s="47"/>
      <c r="FP1401" s="47"/>
      <c r="FQ1401" s="47"/>
      <c r="FR1401" s="47"/>
      <c r="FS1401" s="47"/>
      <c r="FT1401" s="47"/>
      <c r="FU1401" s="47"/>
      <c r="FV1401" s="47"/>
      <c r="FW1401" s="47"/>
      <c r="FX1401" s="47"/>
      <c r="FY1401" s="47"/>
      <c r="FZ1401" s="47"/>
      <c r="GA1401" s="47"/>
      <c r="GB1401" s="47"/>
      <c r="GC1401" s="47"/>
      <c r="GD1401" s="47"/>
      <c r="GE1401" s="47"/>
      <c r="GF1401" s="47"/>
      <c r="GG1401" s="47"/>
      <c r="GH1401" s="47"/>
      <c r="GI1401" s="47"/>
      <c r="GJ1401" s="47"/>
      <c r="GK1401" s="47"/>
      <c r="GL1401" s="47"/>
      <c r="GM1401" s="47"/>
      <c r="GN1401" s="47"/>
      <c r="GO1401" s="47"/>
      <c r="GP1401" s="47"/>
      <c r="GQ1401" s="47"/>
      <c r="GR1401" s="47"/>
      <c r="GS1401" s="47"/>
      <c r="GT1401" s="47"/>
      <c r="GU1401" s="47"/>
      <c r="GV1401" s="47"/>
      <c r="GW1401" s="47"/>
      <c r="GX1401" s="47"/>
      <c r="GY1401" s="47"/>
      <c r="GZ1401" s="47"/>
      <c r="HA1401" s="47"/>
      <c r="HB1401" s="47"/>
      <c r="HC1401" s="47"/>
      <c r="HD1401" s="47"/>
      <c r="HE1401" s="47"/>
      <c r="HF1401" s="47"/>
      <c r="HG1401" s="47"/>
      <c r="HH1401" s="47"/>
      <c r="HI1401" s="47"/>
      <c r="HJ1401" s="47"/>
      <c r="HK1401" s="47"/>
      <c r="HL1401" s="47"/>
      <c r="HM1401" s="47"/>
      <c r="HN1401" s="47"/>
      <c r="HO1401" s="47"/>
      <c r="HP1401" s="47"/>
      <c r="HQ1401" s="47"/>
      <c r="HR1401" s="47"/>
      <c r="HS1401" s="47"/>
      <c r="HT1401" s="47"/>
      <c r="HU1401" s="47"/>
      <c r="HV1401" s="47"/>
      <c r="HW1401" s="47"/>
      <c r="HX1401" s="47"/>
      <c r="HY1401" s="47"/>
      <c r="HZ1401" s="47"/>
      <c r="IA1401" s="47"/>
      <c r="IB1401" s="47"/>
      <c r="IC1401" s="47"/>
      <c r="ID1401" s="47"/>
      <c r="IE1401" s="47"/>
      <c r="IF1401" s="47"/>
      <c r="IG1401" s="47"/>
      <c r="IH1401" s="47"/>
      <c r="II1401" s="47"/>
      <c r="IJ1401" s="47"/>
      <c r="IK1401" s="47"/>
      <c r="IL1401" s="47"/>
      <c r="IM1401" s="47"/>
      <c r="IN1401" s="47"/>
      <c r="IO1401" s="47"/>
      <c r="IP1401" s="47"/>
      <c r="IQ1401" s="47"/>
      <c r="IR1401" s="47"/>
      <c r="IS1401" s="47"/>
      <c r="IT1401" s="47"/>
      <c r="IU1401" s="47"/>
      <c r="IV1401" s="47"/>
      <c r="IW1401" s="47"/>
      <c r="IX1401" s="47"/>
      <c r="IY1401" s="47"/>
      <c r="IZ1401" s="47"/>
      <c r="JA1401" s="47"/>
      <c r="JB1401" s="47"/>
      <c r="JC1401" s="47"/>
      <c r="JD1401" s="47"/>
      <c r="JE1401" s="47"/>
    </row>
    <row r="1402" spans="1:265" customFormat="1" ht="15" customHeight="1" thickBot="1" x14ac:dyDescent="0.3">
      <c r="A1402" s="275"/>
      <c r="B1402" s="114" t="s">
        <v>463</v>
      </c>
      <c r="C1402" s="115"/>
      <c r="D1402" s="903" t="s">
        <v>488</v>
      </c>
      <c r="E1402" s="904"/>
      <c r="F1402" s="474"/>
      <c r="G1402" s="475"/>
      <c r="H1402" s="208" t="s">
        <v>509</v>
      </c>
      <c r="I1402" s="208" t="s">
        <v>511</v>
      </c>
      <c r="J1402" s="1726" t="s">
        <v>95</v>
      </c>
      <c r="K1402" s="1068" t="s">
        <v>1712</v>
      </c>
      <c r="L1402" s="229"/>
      <c r="M1402" s="397"/>
      <c r="N1402" s="397"/>
      <c r="O1402" s="229"/>
      <c r="P1402" s="2159">
        <f t="shared" si="118"/>
        <v>0</v>
      </c>
      <c r="Q1402" s="297"/>
      <c r="R1402" s="298"/>
      <c r="S1402" s="298"/>
      <c r="T1402" s="298"/>
      <c r="U1402" s="298">
        <v>5</v>
      </c>
      <c r="V1402" s="301"/>
      <c r="W1402" s="302"/>
      <c r="X1402" s="95">
        <f>SUM(Q1392:W1402)</f>
        <v>40</v>
      </c>
      <c r="Y1402" s="91">
        <f>X1402</f>
        <v>40</v>
      </c>
      <c r="Z1402" s="63"/>
      <c r="AA1402" s="47"/>
      <c r="AB1402" s="47"/>
      <c r="AC1402" s="46" t="str">
        <f t="shared" si="122"/>
        <v/>
      </c>
      <c r="AD1402" s="47"/>
      <c r="AE1402" s="47"/>
      <c r="AF1402" s="2111">
        <f t="shared" si="119"/>
        <v>0</v>
      </c>
      <c r="AG1402" s="2111">
        <f t="shared" si="120"/>
        <v>0</v>
      </c>
      <c r="AH1402" s="47"/>
      <c r="AI1402" s="47"/>
      <c r="AJ1402" s="47"/>
      <c r="AK1402" s="47"/>
      <c r="AL1402" s="47"/>
      <c r="AM1402" s="47"/>
      <c r="AN1402" s="47"/>
      <c r="AO1402" s="47"/>
      <c r="AP1402" s="47"/>
      <c r="AQ1402" s="47"/>
      <c r="AR1402" s="47"/>
      <c r="AS1402" s="47"/>
      <c r="AT1402" s="47"/>
      <c r="AU1402" s="47"/>
      <c r="AV1402" s="47"/>
      <c r="AW1402" s="47"/>
      <c r="AX1402" s="47"/>
      <c r="AY1402" s="47"/>
      <c r="AZ1402" s="47"/>
      <c r="BA1402" s="47"/>
      <c r="BB1402" s="47"/>
      <c r="BC1402" s="47"/>
      <c r="BD1402" s="47"/>
      <c r="BE1402" s="47"/>
      <c r="BF1402" s="47"/>
      <c r="BG1402" s="47"/>
      <c r="BH1402" s="47"/>
      <c r="BI1402" s="47"/>
      <c r="BJ1402" s="47"/>
      <c r="BK1402" s="47"/>
      <c r="BL1402" s="47"/>
      <c r="BM1402" s="47"/>
      <c r="BN1402" s="47"/>
      <c r="BO1402" s="47"/>
      <c r="BP1402" s="47"/>
      <c r="BQ1402" s="47"/>
      <c r="BR1402" s="47"/>
      <c r="BS1402" s="47"/>
      <c r="BT1402" s="47"/>
      <c r="BU1402" s="47"/>
      <c r="BV1402" s="47"/>
      <c r="BW1402" s="47"/>
      <c r="BX1402" s="47"/>
      <c r="BY1402" s="47"/>
      <c r="BZ1402" s="47"/>
      <c r="CA1402" s="47"/>
      <c r="CB1402" s="47"/>
      <c r="CC1402" s="47"/>
      <c r="CD1402" s="47"/>
      <c r="CE1402" s="47"/>
      <c r="CF1402" s="47"/>
      <c r="CG1402" s="47"/>
      <c r="CH1402" s="47"/>
      <c r="CI1402" s="47"/>
      <c r="CJ1402" s="47"/>
      <c r="CK1402" s="47"/>
      <c r="CL1402" s="47"/>
      <c r="CM1402" s="47"/>
      <c r="CN1402" s="47"/>
      <c r="CO1402" s="47"/>
      <c r="CP1402" s="47"/>
      <c r="CQ1402" s="47"/>
      <c r="CR1402" s="47"/>
      <c r="CS1402" s="47"/>
      <c r="CT1402" s="47"/>
      <c r="CU1402" s="47"/>
      <c r="CV1402" s="47"/>
      <c r="CW1402" s="47"/>
      <c r="CX1402" s="47"/>
      <c r="CY1402" s="47"/>
      <c r="CZ1402" s="47"/>
      <c r="DA1402" s="47"/>
      <c r="DB1402" s="47"/>
      <c r="DC1402" s="47"/>
      <c r="DD1402" s="47"/>
      <c r="DE1402" s="47"/>
      <c r="DF1402" s="47"/>
      <c r="DG1402" s="47"/>
      <c r="DH1402" s="47"/>
      <c r="DI1402" s="47"/>
      <c r="DJ1402" s="47"/>
      <c r="DK1402" s="47"/>
      <c r="DL1402" s="47"/>
      <c r="DM1402" s="47"/>
      <c r="DN1402" s="47"/>
      <c r="DO1402" s="47"/>
      <c r="DP1402" s="47"/>
      <c r="DQ1402" s="47"/>
      <c r="DR1402" s="47"/>
      <c r="DS1402" s="47"/>
      <c r="DT1402" s="47"/>
      <c r="DU1402" s="47"/>
      <c r="DV1402" s="47"/>
      <c r="DW1402" s="47"/>
      <c r="DX1402" s="47"/>
      <c r="DY1402" s="47"/>
      <c r="DZ1402" s="47"/>
      <c r="EA1402" s="47"/>
      <c r="EB1402" s="47"/>
      <c r="EC1402" s="47"/>
      <c r="ED1402" s="47"/>
      <c r="EE1402" s="47"/>
      <c r="EF1402" s="47"/>
      <c r="EG1402" s="47"/>
      <c r="EH1402" s="47"/>
      <c r="EI1402" s="47"/>
      <c r="EJ1402" s="47"/>
      <c r="EK1402" s="47"/>
      <c r="EL1402" s="47"/>
      <c r="EM1402" s="47"/>
      <c r="EN1402" s="47"/>
      <c r="EO1402" s="47"/>
      <c r="EP1402" s="47"/>
      <c r="EQ1402" s="47"/>
      <c r="ER1402" s="47"/>
      <c r="ES1402" s="47"/>
      <c r="ET1402" s="47"/>
      <c r="EU1402" s="47"/>
      <c r="EV1402" s="47"/>
      <c r="EW1402" s="47"/>
      <c r="EX1402" s="47"/>
      <c r="EY1402" s="47"/>
      <c r="EZ1402" s="47"/>
      <c r="FA1402" s="47"/>
      <c r="FB1402" s="47"/>
      <c r="FC1402" s="47"/>
      <c r="FD1402" s="47"/>
      <c r="FE1402" s="47"/>
      <c r="FF1402" s="47"/>
      <c r="FG1402" s="47"/>
      <c r="FH1402" s="47"/>
      <c r="FI1402" s="47"/>
      <c r="FJ1402" s="47"/>
      <c r="FK1402" s="47"/>
      <c r="FL1402" s="47"/>
      <c r="FM1402" s="47"/>
      <c r="FN1402" s="47"/>
      <c r="FO1402" s="47"/>
      <c r="FP1402" s="47"/>
      <c r="FQ1402" s="47"/>
      <c r="FR1402" s="47"/>
      <c r="FS1402" s="47"/>
      <c r="FT1402" s="47"/>
      <c r="FU1402" s="47"/>
      <c r="FV1402" s="47"/>
      <c r="FW1402" s="47"/>
      <c r="FX1402" s="47"/>
      <c r="FY1402" s="47"/>
      <c r="FZ1402" s="47"/>
      <c r="GA1402" s="47"/>
      <c r="GB1402" s="47"/>
      <c r="GC1402" s="47"/>
      <c r="GD1402" s="47"/>
      <c r="GE1402" s="47"/>
      <c r="GF1402" s="47"/>
      <c r="GG1402" s="47"/>
      <c r="GH1402" s="47"/>
      <c r="GI1402" s="47"/>
      <c r="GJ1402" s="47"/>
      <c r="GK1402" s="47"/>
      <c r="GL1402" s="47"/>
      <c r="GM1402" s="47"/>
      <c r="GN1402" s="47"/>
      <c r="GO1402" s="47"/>
      <c r="GP1402" s="47"/>
      <c r="GQ1402" s="47"/>
      <c r="GR1402" s="47"/>
      <c r="GS1402" s="47"/>
      <c r="GT1402" s="47"/>
      <c r="GU1402" s="47"/>
      <c r="GV1402" s="47"/>
      <c r="GW1402" s="47"/>
      <c r="GX1402" s="47"/>
      <c r="GY1402" s="47"/>
      <c r="GZ1402" s="47"/>
      <c r="HA1402" s="47"/>
      <c r="HB1402" s="47"/>
      <c r="HC1402" s="47"/>
      <c r="HD1402" s="47"/>
      <c r="HE1402" s="47"/>
      <c r="HF1402" s="47"/>
      <c r="HG1402" s="47"/>
      <c r="HH1402" s="47"/>
      <c r="HI1402" s="47"/>
      <c r="HJ1402" s="47"/>
      <c r="HK1402" s="47"/>
      <c r="HL1402" s="47"/>
      <c r="HM1402" s="47"/>
      <c r="HN1402" s="47"/>
      <c r="HO1402" s="47"/>
      <c r="HP1402" s="47"/>
      <c r="HQ1402" s="47"/>
      <c r="HR1402" s="47"/>
      <c r="HS1402" s="47"/>
      <c r="HT1402" s="47"/>
      <c r="HU1402" s="47"/>
      <c r="HV1402" s="47"/>
      <c r="HW1402" s="47"/>
      <c r="HX1402" s="47"/>
      <c r="HY1402" s="47"/>
      <c r="HZ1402" s="47"/>
      <c r="IA1402" s="47"/>
      <c r="IB1402" s="47"/>
      <c r="IC1402" s="47"/>
      <c r="ID1402" s="47"/>
      <c r="IE1402" s="47"/>
      <c r="IF1402" s="47"/>
      <c r="IG1402" s="47"/>
      <c r="IH1402" s="47"/>
      <c r="II1402" s="47"/>
      <c r="IJ1402" s="47"/>
      <c r="IK1402" s="47"/>
      <c r="IL1402" s="47"/>
      <c r="IM1402" s="47"/>
      <c r="IN1402" s="47"/>
      <c r="IO1402" s="47"/>
      <c r="IP1402" s="47"/>
      <c r="IQ1402" s="47"/>
      <c r="IR1402" s="47"/>
      <c r="IS1402" s="47"/>
      <c r="IT1402" s="47"/>
      <c r="IU1402" s="47"/>
      <c r="IV1402" s="47"/>
      <c r="IW1402" s="47"/>
      <c r="IX1402" s="47"/>
      <c r="IY1402" s="47"/>
      <c r="IZ1402" s="47"/>
      <c r="JA1402" s="47"/>
      <c r="JB1402" s="47"/>
      <c r="JC1402" s="47"/>
      <c r="JD1402" s="47"/>
      <c r="JE1402" s="47"/>
    </row>
    <row r="1403" spans="1:265" customFormat="1" ht="15" customHeight="1" thickBot="1" x14ac:dyDescent="0.3">
      <c r="A1403" s="273">
        <f>+A1392+1</f>
        <v>151</v>
      </c>
      <c r="B1403" s="630" t="s">
        <v>464</v>
      </c>
      <c r="C1403" s="111" t="s">
        <v>83</v>
      </c>
      <c r="D1403" s="902" t="s">
        <v>489</v>
      </c>
      <c r="E1403" s="842" t="s">
        <v>85</v>
      </c>
      <c r="F1403" s="459" t="s">
        <v>497</v>
      </c>
      <c r="G1403" s="460" t="s">
        <v>523</v>
      </c>
      <c r="H1403" s="207" t="s">
        <v>509</v>
      </c>
      <c r="I1403" s="207" t="s">
        <v>515</v>
      </c>
      <c r="J1403" s="207"/>
      <c r="K1403" s="234" t="s">
        <v>1258</v>
      </c>
      <c r="L1403" s="234" t="s">
        <v>97</v>
      </c>
      <c r="M1403" s="398" t="s">
        <v>1134</v>
      </c>
      <c r="N1403" s="398" t="s">
        <v>24</v>
      </c>
      <c r="O1403" s="234" t="s">
        <v>344</v>
      </c>
      <c r="P1403" s="2159">
        <f t="shared" si="118"/>
        <v>3</v>
      </c>
      <c r="Q1403" s="294">
        <v>3</v>
      </c>
      <c r="R1403" s="295"/>
      <c r="S1403" s="295"/>
      <c r="T1403" s="295"/>
      <c r="U1403" s="295"/>
      <c r="V1403" s="295"/>
      <c r="W1403" s="296"/>
      <c r="X1403" s="273"/>
      <c r="Y1403" s="86"/>
      <c r="Z1403" s="63" t="str">
        <f>C1403</f>
        <v>MT</v>
      </c>
      <c r="AA1403" s="47" t="s">
        <v>877</v>
      </c>
      <c r="AB1403" s="47" t="s">
        <v>880</v>
      </c>
      <c r="AC1403" s="46">
        <f t="shared" si="122"/>
        <v>13</v>
      </c>
      <c r="AD1403" s="47"/>
      <c r="AE1403" s="47"/>
      <c r="AF1403" s="2111">
        <f t="shared" si="119"/>
        <v>3</v>
      </c>
      <c r="AG1403" s="2111">
        <f t="shared" si="120"/>
        <v>0</v>
      </c>
      <c r="AH1403" s="47"/>
      <c r="AI1403" s="47"/>
      <c r="AJ1403" s="47"/>
      <c r="AK1403" s="47"/>
      <c r="AL1403" s="47"/>
      <c r="AM1403" s="47"/>
      <c r="AN1403" s="47"/>
      <c r="AO1403" s="47"/>
      <c r="AP1403" s="47"/>
      <c r="AQ1403" s="47"/>
      <c r="AR1403" s="47"/>
      <c r="AS1403" s="47"/>
      <c r="AT1403" s="47"/>
      <c r="AU1403" s="47"/>
      <c r="AV1403" s="47"/>
      <c r="AW1403" s="47"/>
      <c r="AX1403" s="47"/>
      <c r="AY1403" s="47"/>
      <c r="AZ1403" s="47"/>
      <c r="BA1403" s="47"/>
      <c r="BB1403" s="47"/>
      <c r="BC1403" s="47"/>
      <c r="BD1403" s="47"/>
      <c r="BE1403" s="47"/>
      <c r="BF1403" s="47"/>
      <c r="BG1403" s="47"/>
      <c r="BH1403" s="47"/>
      <c r="BI1403" s="47"/>
      <c r="BJ1403" s="47"/>
      <c r="BK1403" s="47"/>
      <c r="BL1403" s="47"/>
      <c r="BM1403" s="47"/>
      <c r="BN1403" s="47"/>
      <c r="BO1403" s="47"/>
      <c r="BP1403" s="47"/>
      <c r="BQ1403" s="47"/>
      <c r="BR1403" s="47"/>
      <c r="BS1403" s="47"/>
      <c r="BT1403" s="47"/>
      <c r="BU1403" s="47"/>
      <c r="BV1403" s="47"/>
      <c r="BW1403" s="47"/>
      <c r="BX1403" s="47"/>
      <c r="BY1403" s="47"/>
      <c r="BZ1403" s="47"/>
      <c r="CA1403" s="47"/>
      <c r="CB1403" s="47"/>
      <c r="CC1403" s="47"/>
      <c r="CD1403" s="47"/>
      <c r="CE1403" s="47"/>
      <c r="CF1403" s="47"/>
      <c r="CG1403" s="47"/>
      <c r="CH1403" s="47"/>
      <c r="CI1403" s="47"/>
      <c r="CJ1403" s="47"/>
      <c r="CK1403" s="47"/>
      <c r="CL1403" s="47"/>
      <c r="CM1403" s="47"/>
      <c r="CN1403" s="47"/>
      <c r="CO1403" s="47"/>
      <c r="CP1403" s="47"/>
      <c r="CQ1403" s="47"/>
      <c r="CR1403" s="47"/>
      <c r="CS1403" s="47"/>
      <c r="CT1403" s="47"/>
      <c r="CU1403" s="47"/>
      <c r="CV1403" s="47"/>
      <c r="CW1403" s="47"/>
      <c r="CX1403" s="47"/>
      <c r="CY1403" s="47"/>
      <c r="CZ1403" s="47"/>
      <c r="DA1403" s="47"/>
      <c r="DB1403" s="47"/>
      <c r="DC1403" s="47"/>
      <c r="DD1403" s="47"/>
      <c r="DE1403" s="47"/>
      <c r="DF1403" s="47"/>
      <c r="DG1403" s="47"/>
      <c r="DH1403" s="47"/>
      <c r="DI1403" s="47"/>
      <c r="DJ1403" s="47"/>
      <c r="DK1403" s="47"/>
      <c r="DL1403" s="47"/>
      <c r="DM1403" s="47"/>
      <c r="DN1403" s="47"/>
      <c r="DO1403" s="47"/>
      <c r="DP1403" s="47"/>
      <c r="DQ1403" s="47"/>
      <c r="DR1403" s="47"/>
      <c r="DS1403" s="47"/>
      <c r="DT1403" s="47"/>
      <c r="DU1403" s="47"/>
      <c r="DV1403" s="47"/>
      <c r="DW1403" s="47"/>
      <c r="DX1403" s="47"/>
      <c r="DY1403" s="47"/>
      <c r="DZ1403" s="47"/>
      <c r="EA1403" s="47"/>
      <c r="EB1403" s="47"/>
      <c r="EC1403" s="47"/>
      <c r="ED1403" s="47"/>
      <c r="EE1403" s="47"/>
      <c r="EF1403" s="47"/>
      <c r="EG1403" s="47"/>
      <c r="EH1403" s="47"/>
      <c r="EI1403" s="47"/>
      <c r="EJ1403" s="47"/>
      <c r="EK1403" s="47"/>
      <c r="EL1403" s="47"/>
      <c r="EM1403" s="47"/>
      <c r="EN1403" s="47"/>
      <c r="EO1403" s="47"/>
      <c r="EP1403" s="47"/>
      <c r="EQ1403" s="47"/>
      <c r="ER1403" s="47"/>
      <c r="ES1403" s="47"/>
      <c r="ET1403" s="47"/>
      <c r="EU1403" s="47"/>
      <c r="EV1403" s="47"/>
      <c r="EW1403" s="47"/>
      <c r="EX1403" s="47"/>
      <c r="EY1403" s="47"/>
      <c r="EZ1403" s="47"/>
      <c r="FA1403" s="47"/>
      <c r="FB1403" s="47"/>
      <c r="FC1403" s="47"/>
      <c r="FD1403" s="47"/>
      <c r="FE1403" s="47"/>
      <c r="FF1403" s="47"/>
      <c r="FG1403" s="47"/>
      <c r="FH1403" s="47"/>
      <c r="FI1403" s="47"/>
      <c r="FJ1403" s="47"/>
      <c r="FK1403" s="47"/>
      <c r="FL1403" s="47"/>
      <c r="FM1403" s="47"/>
      <c r="FN1403" s="47"/>
      <c r="FO1403" s="47"/>
      <c r="FP1403" s="47"/>
      <c r="FQ1403" s="47"/>
      <c r="FR1403" s="47"/>
      <c r="FS1403" s="47"/>
      <c r="FT1403" s="47"/>
      <c r="FU1403" s="47"/>
      <c r="FV1403" s="47"/>
      <c r="FW1403" s="47"/>
      <c r="FX1403" s="47"/>
      <c r="FY1403" s="47"/>
      <c r="FZ1403" s="47"/>
      <c r="GA1403" s="47"/>
      <c r="GB1403" s="47"/>
      <c r="GC1403" s="47"/>
      <c r="GD1403" s="47"/>
      <c r="GE1403" s="47"/>
      <c r="GF1403" s="47"/>
      <c r="GG1403" s="47"/>
      <c r="GH1403" s="47"/>
      <c r="GI1403" s="47"/>
      <c r="GJ1403" s="47"/>
      <c r="GK1403" s="47"/>
      <c r="GL1403" s="47"/>
      <c r="GM1403" s="47"/>
      <c r="GN1403" s="47"/>
      <c r="GO1403" s="47"/>
      <c r="GP1403" s="47"/>
      <c r="GQ1403" s="47"/>
      <c r="GR1403" s="47"/>
      <c r="GS1403" s="47"/>
      <c r="GT1403" s="47"/>
      <c r="GU1403" s="47"/>
      <c r="GV1403" s="47"/>
      <c r="GW1403" s="47"/>
      <c r="GX1403" s="47"/>
      <c r="GY1403" s="47"/>
      <c r="GZ1403" s="47"/>
      <c r="HA1403" s="47"/>
      <c r="HB1403" s="47"/>
      <c r="HC1403" s="47"/>
      <c r="HD1403" s="47"/>
      <c r="HE1403" s="47"/>
      <c r="HF1403" s="47"/>
      <c r="HG1403" s="47"/>
      <c r="HH1403" s="47"/>
      <c r="HI1403" s="47"/>
      <c r="HJ1403" s="47"/>
      <c r="HK1403" s="47"/>
      <c r="HL1403" s="47"/>
      <c r="HM1403" s="47"/>
      <c r="HN1403" s="47"/>
      <c r="HO1403" s="47"/>
      <c r="HP1403" s="47"/>
      <c r="HQ1403" s="47"/>
      <c r="HR1403" s="47"/>
      <c r="HS1403" s="47"/>
      <c r="HT1403" s="47"/>
      <c r="HU1403" s="47"/>
      <c r="HV1403" s="47"/>
      <c r="HW1403" s="47"/>
      <c r="HX1403" s="47"/>
      <c r="HY1403" s="47"/>
      <c r="HZ1403" s="47"/>
      <c r="IA1403" s="47"/>
      <c r="IB1403" s="47"/>
      <c r="IC1403" s="47"/>
      <c r="ID1403" s="47"/>
      <c r="IE1403" s="47"/>
      <c r="IF1403" s="47"/>
      <c r="IG1403" s="47"/>
      <c r="IH1403" s="47"/>
      <c r="II1403" s="47"/>
      <c r="IJ1403" s="47"/>
      <c r="IK1403" s="47"/>
      <c r="IL1403" s="47"/>
      <c r="IM1403" s="47"/>
      <c r="IN1403" s="47"/>
      <c r="IO1403" s="47"/>
      <c r="IP1403" s="47"/>
      <c r="IQ1403" s="47"/>
      <c r="IR1403" s="47"/>
      <c r="IS1403" s="47"/>
      <c r="IT1403" s="47"/>
      <c r="IU1403" s="47"/>
      <c r="IV1403" s="47"/>
      <c r="IW1403" s="47"/>
      <c r="IX1403" s="47"/>
      <c r="IY1403" s="47"/>
      <c r="IZ1403" s="47"/>
      <c r="JA1403" s="47"/>
      <c r="JB1403" s="47"/>
      <c r="JC1403" s="47"/>
      <c r="JD1403" s="47"/>
      <c r="JE1403" s="47"/>
    </row>
    <row r="1404" spans="1:265" customFormat="1" ht="15" customHeight="1" thickBot="1" x14ac:dyDescent="0.3">
      <c r="A1404" s="790"/>
      <c r="B1404" s="73" t="s">
        <v>464</v>
      </c>
      <c r="C1404" s="113"/>
      <c r="D1404" s="892" t="s">
        <v>489</v>
      </c>
      <c r="E1404" s="900"/>
      <c r="F1404" s="472"/>
      <c r="G1404" s="473"/>
      <c r="H1404" s="186" t="s">
        <v>509</v>
      </c>
      <c r="I1404" s="186" t="s">
        <v>515</v>
      </c>
      <c r="J1404" s="186"/>
      <c r="K1404" s="229" t="s">
        <v>1258</v>
      </c>
      <c r="L1404" s="229" t="s">
        <v>97</v>
      </c>
      <c r="M1404" s="397" t="s">
        <v>1134</v>
      </c>
      <c r="N1404" s="397" t="s">
        <v>98</v>
      </c>
      <c r="O1404" s="229" t="s">
        <v>1259</v>
      </c>
      <c r="P1404" s="2159">
        <f t="shared" si="118"/>
        <v>3</v>
      </c>
      <c r="Q1404" s="297">
        <v>3</v>
      </c>
      <c r="R1404" s="298"/>
      <c r="S1404" s="298"/>
      <c r="T1404" s="298"/>
      <c r="U1404" s="298"/>
      <c r="V1404" s="298"/>
      <c r="W1404" s="299"/>
      <c r="X1404" s="790"/>
      <c r="Y1404" s="790"/>
      <c r="Z1404" s="63"/>
      <c r="AA1404" s="47"/>
      <c r="AB1404" s="47"/>
      <c r="AC1404" s="789" t="str">
        <f t="shared" si="122"/>
        <v/>
      </c>
      <c r="AD1404" s="47"/>
      <c r="AE1404" s="47"/>
      <c r="AF1404" s="2111">
        <f t="shared" si="119"/>
        <v>3</v>
      </c>
      <c r="AG1404" s="2111">
        <f t="shared" si="120"/>
        <v>0</v>
      </c>
      <c r="AH1404" s="47"/>
      <c r="AI1404" s="47"/>
      <c r="AJ1404" s="47"/>
      <c r="AK1404" s="47"/>
      <c r="AL1404" s="47"/>
      <c r="AM1404" s="47"/>
      <c r="AN1404" s="47"/>
      <c r="AO1404" s="47"/>
      <c r="AP1404" s="47"/>
      <c r="AQ1404" s="47"/>
      <c r="AR1404" s="47"/>
      <c r="AS1404" s="47"/>
      <c r="AT1404" s="47"/>
      <c r="AU1404" s="47"/>
      <c r="AV1404" s="47"/>
      <c r="AW1404" s="47"/>
      <c r="AX1404" s="47"/>
      <c r="AY1404" s="47"/>
      <c r="AZ1404" s="47"/>
      <c r="BA1404" s="47"/>
      <c r="BB1404" s="47"/>
      <c r="BC1404" s="47"/>
      <c r="BD1404" s="47"/>
      <c r="BE1404" s="47"/>
      <c r="BF1404" s="47"/>
      <c r="BG1404" s="47"/>
      <c r="BH1404" s="47"/>
      <c r="BI1404" s="47"/>
      <c r="BJ1404" s="47"/>
      <c r="BK1404" s="47"/>
      <c r="BL1404" s="47"/>
      <c r="BM1404" s="47"/>
      <c r="BN1404" s="47"/>
      <c r="BO1404" s="47"/>
      <c r="BP1404" s="47"/>
      <c r="BQ1404" s="47"/>
      <c r="BR1404" s="47"/>
      <c r="BS1404" s="47"/>
      <c r="BT1404" s="47"/>
      <c r="BU1404" s="47"/>
      <c r="BV1404" s="47"/>
      <c r="BW1404" s="47"/>
      <c r="BX1404" s="47"/>
      <c r="BY1404" s="47"/>
      <c r="BZ1404" s="47"/>
      <c r="CA1404" s="47"/>
      <c r="CB1404" s="47"/>
      <c r="CC1404" s="47"/>
      <c r="CD1404" s="47"/>
      <c r="CE1404" s="47"/>
      <c r="CF1404" s="47"/>
      <c r="CG1404" s="47"/>
      <c r="CH1404" s="47"/>
      <c r="CI1404" s="47"/>
      <c r="CJ1404" s="47"/>
      <c r="CK1404" s="47"/>
      <c r="CL1404" s="47"/>
      <c r="CM1404" s="47"/>
      <c r="CN1404" s="47"/>
      <c r="CO1404" s="47"/>
      <c r="CP1404" s="47"/>
      <c r="CQ1404" s="47"/>
      <c r="CR1404" s="47"/>
      <c r="CS1404" s="47"/>
      <c r="CT1404" s="47"/>
      <c r="CU1404" s="47"/>
      <c r="CV1404" s="47"/>
      <c r="CW1404" s="47"/>
      <c r="CX1404" s="47"/>
      <c r="CY1404" s="47"/>
      <c r="CZ1404" s="47"/>
      <c r="DA1404" s="47"/>
      <c r="DB1404" s="47"/>
      <c r="DC1404" s="47"/>
      <c r="DD1404" s="47"/>
      <c r="DE1404" s="47"/>
      <c r="DF1404" s="47"/>
      <c r="DG1404" s="47"/>
      <c r="DH1404" s="47"/>
      <c r="DI1404" s="47"/>
      <c r="DJ1404" s="47"/>
      <c r="DK1404" s="47"/>
      <c r="DL1404" s="47"/>
      <c r="DM1404" s="47"/>
      <c r="DN1404" s="47"/>
      <c r="DO1404" s="47"/>
      <c r="DP1404" s="47"/>
      <c r="DQ1404" s="47"/>
      <c r="DR1404" s="47"/>
      <c r="DS1404" s="47"/>
      <c r="DT1404" s="47"/>
      <c r="DU1404" s="47"/>
      <c r="DV1404" s="47"/>
      <c r="DW1404" s="47"/>
      <c r="DX1404" s="47"/>
      <c r="DY1404" s="47"/>
      <c r="DZ1404" s="47"/>
      <c r="EA1404" s="47"/>
      <c r="EB1404" s="47"/>
      <c r="EC1404" s="47"/>
      <c r="ED1404" s="47"/>
      <c r="EE1404" s="47"/>
      <c r="EF1404" s="47"/>
      <c r="EG1404" s="47"/>
      <c r="EH1404" s="47"/>
      <c r="EI1404" s="47"/>
      <c r="EJ1404" s="47"/>
      <c r="EK1404" s="47"/>
      <c r="EL1404" s="47"/>
      <c r="EM1404" s="47"/>
      <c r="EN1404" s="47"/>
      <c r="EO1404" s="47"/>
      <c r="EP1404" s="47"/>
      <c r="EQ1404" s="47"/>
      <c r="ER1404" s="47"/>
      <c r="ES1404" s="47"/>
      <c r="ET1404" s="47"/>
      <c r="EU1404" s="47"/>
      <c r="EV1404" s="47"/>
      <c r="EW1404" s="47"/>
      <c r="EX1404" s="47"/>
      <c r="EY1404" s="47"/>
      <c r="EZ1404" s="47"/>
      <c r="FA1404" s="47"/>
      <c r="FB1404" s="47"/>
      <c r="FC1404" s="47"/>
      <c r="FD1404" s="47"/>
      <c r="FE1404" s="47"/>
      <c r="FF1404" s="47"/>
      <c r="FG1404" s="47"/>
      <c r="FH1404" s="47"/>
      <c r="FI1404" s="47"/>
      <c r="FJ1404" s="47"/>
      <c r="FK1404" s="47"/>
      <c r="FL1404" s="47"/>
      <c r="FM1404" s="47"/>
      <c r="FN1404" s="47"/>
      <c r="FO1404" s="47"/>
      <c r="FP1404" s="47"/>
      <c r="FQ1404" s="47"/>
      <c r="FR1404" s="47"/>
      <c r="FS1404" s="47"/>
      <c r="FT1404" s="47"/>
      <c r="FU1404" s="47"/>
      <c r="FV1404" s="47"/>
      <c r="FW1404" s="47"/>
      <c r="FX1404" s="47"/>
      <c r="FY1404" s="47"/>
      <c r="FZ1404" s="47"/>
      <c r="GA1404" s="47"/>
      <c r="GB1404" s="47"/>
      <c r="GC1404" s="47"/>
      <c r="GD1404" s="47"/>
      <c r="GE1404" s="47"/>
      <c r="GF1404" s="47"/>
      <c r="GG1404" s="47"/>
      <c r="GH1404" s="47"/>
      <c r="GI1404" s="47"/>
      <c r="GJ1404" s="47"/>
      <c r="GK1404" s="47"/>
      <c r="GL1404" s="47"/>
      <c r="GM1404" s="47"/>
      <c r="GN1404" s="47"/>
      <c r="GO1404" s="47"/>
      <c r="GP1404" s="47"/>
      <c r="GQ1404" s="47"/>
      <c r="GR1404" s="47"/>
      <c r="GS1404" s="47"/>
      <c r="GT1404" s="47"/>
      <c r="GU1404" s="47"/>
      <c r="GV1404" s="47"/>
      <c r="GW1404" s="47"/>
      <c r="GX1404" s="47"/>
      <c r="GY1404" s="47"/>
      <c r="GZ1404" s="47"/>
      <c r="HA1404" s="47"/>
      <c r="HB1404" s="47"/>
      <c r="HC1404" s="47"/>
      <c r="HD1404" s="47"/>
      <c r="HE1404" s="47"/>
      <c r="HF1404" s="47"/>
      <c r="HG1404" s="47"/>
      <c r="HH1404" s="47"/>
      <c r="HI1404" s="47"/>
      <c r="HJ1404" s="47"/>
      <c r="HK1404" s="47"/>
      <c r="HL1404" s="47"/>
      <c r="HM1404" s="47"/>
      <c r="HN1404" s="47"/>
      <c r="HO1404" s="47"/>
      <c r="HP1404" s="47"/>
      <c r="HQ1404" s="47"/>
      <c r="HR1404" s="47"/>
      <c r="HS1404" s="47"/>
      <c r="HT1404" s="47"/>
      <c r="HU1404" s="47"/>
      <c r="HV1404" s="47"/>
      <c r="HW1404" s="47"/>
      <c r="HX1404" s="47"/>
      <c r="HY1404" s="47"/>
      <c r="HZ1404" s="47"/>
      <c r="IA1404" s="47"/>
      <c r="IB1404" s="47"/>
      <c r="IC1404" s="47"/>
      <c r="ID1404" s="47"/>
      <c r="IE1404" s="47"/>
      <c r="IF1404" s="47"/>
      <c r="IG1404" s="47"/>
      <c r="IH1404" s="47"/>
      <c r="II1404" s="47"/>
      <c r="IJ1404" s="47"/>
      <c r="IK1404" s="47"/>
      <c r="IL1404" s="47"/>
      <c r="IM1404" s="47"/>
      <c r="IN1404" s="47"/>
      <c r="IO1404" s="47"/>
      <c r="IP1404" s="47"/>
      <c r="IQ1404" s="47"/>
      <c r="IR1404" s="47"/>
      <c r="IS1404" s="47"/>
      <c r="IT1404" s="47"/>
      <c r="IU1404" s="47"/>
      <c r="IV1404" s="47"/>
      <c r="IW1404" s="47"/>
      <c r="IX1404" s="47"/>
      <c r="IY1404" s="47"/>
      <c r="IZ1404" s="47"/>
      <c r="JA1404" s="47"/>
      <c r="JB1404" s="47"/>
      <c r="JC1404" s="47"/>
      <c r="JD1404" s="47"/>
      <c r="JE1404" s="47"/>
    </row>
    <row r="1405" spans="1:265" customFormat="1" ht="15" customHeight="1" thickBot="1" x14ac:dyDescent="0.3">
      <c r="A1405" s="790"/>
      <c r="B1405" s="73" t="s">
        <v>464</v>
      </c>
      <c r="C1405" s="113"/>
      <c r="D1405" s="892" t="s">
        <v>489</v>
      </c>
      <c r="E1405" s="900"/>
      <c r="F1405" s="472"/>
      <c r="G1405" s="473"/>
      <c r="H1405" s="186" t="s">
        <v>509</v>
      </c>
      <c r="I1405" s="186" t="s">
        <v>515</v>
      </c>
      <c r="J1405" s="186"/>
      <c r="K1405" s="229" t="s">
        <v>1258</v>
      </c>
      <c r="L1405" s="229" t="s">
        <v>97</v>
      </c>
      <c r="M1405" s="397" t="s">
        <v>1134</v>
      </c>
      <c r="N1405" s="397" t="s">
        <v>395</v>
      </c>
      <c r="O1405" s="229" t="s">
        <v>1259</v>
      </c>
      <c r="P1405" s="2159">
        <f t="shared" si="118"/>
        <v>3</v>
      </c>
      <c r="Q1405" s="297">
        <v>3</v>
      </c>
      <c r="R1405" s="298"/>
      <c r="S1405" s="298"/>
      <c r="T1405" s="298"/>
      <c r="U1405" s="298"/>
      <c r="V1405" s="298"/>
      <c r="W1405" s="299"/>
      <c r="X1405" s="790"/>
      <c r="Y1405" s="790"/>
      <c r="Z1405" s="63"/>
      <c r="AA1405" s="47"/>
      <c r="AB1405" s="47"/>
      <c r="AC1405" s="789" t="str">
        <f t="shared" si="122"/>
        <v/>
      </c>
      <c r="AD1405" s="47"/>
      <c r="AE1405" s="47"/>
      <c r="AF1405" s="2111">
        <f t="shared" si="119"/>
        <v>3</v>
      </c>
      <c r="AG1405" s="2111">
        <f t="shared" si="120"/>
        <v>0</v>
      </c>
      <c r="AH1405" s="47"/>
      <c r="AI1405" s="47"/>
      <c r="AJ1405" s="47"/>
      <c r="AK1405" s="47"/>
      <c r="AL1405" s="47"/>
      <c r="AM1405" s="47"/>
      <c r="AN1405" s="47"/>
      <c r="AO1405" s="47"/>
      <c r="AP1405" s="47"/>
      <c r="AQ1405" s="47"/>
      <c r="AR1405" s="47"/>
      <c r="AS1405" s="47"/>
      <c r="AT1405" s="47"/>
      <c r="AU1405" s="47"/>
      <c r="AV1405" s="47"/>
      <c r="AW1405" s="47"/>
      <c r="AX1405" s="47"/>
      <c r="AY1405" s="47"/>
      <c r="AZ1405" s="47"/>
      <c r="BA1405" s="47"/>
      <c r="BB1405" s="47"/>
      <c r="BC1405" s="47"/>
      <c r="BD1405" s="47"/>
      <c r="BE1405" s="47"/>
      <c r="BF1405" s="47"/>
      <c r="BG1405" s="47"/>
      <c r="BH1405" s="47"/>
      <c r="BI1405" s="47"/>
      <c r="BJ1405" s="47"/>
      <c r="BK1405" s="47"/>
      <c r="BL1405" s="47"/>
      <c r="BM1405" s="47"/>
      <c r="BN1405" s="47"/>
      <c r="BO1405" s="47"/>
      <c r="BP1405" s="47"/>
      <c r="BQ1405" s="47"/>
      <c r="BR1405" s="47"/>
      <c r="BS1405" s="47"/>
      <c r="BT1405" s="47"/>
      <c r="BU1405" s="47"/>
      <c r="BV1405" s="47"/>
      <c r="BW1405" s="47"/>
      <c r="BX1405" s="47"/>
      <c r="BY1405" s="47"/>
      <c r="BZ1405" s="47"/>
      <c r="CA1405" s="47"/>
      <c r="CB1405" s="47"/>
      <c r="CC1405" s="47"/>
      <c r="CD1405" s="47"/>
      <c r="CE1405" s="47"/>
      <c r="CF1405" s="47"/>
      <c r="CG1405" s="47"/>
      <c r="CH1405" s="47"/>
      <c r="CI1405" s="47"/>
      <c r="CJ1405" s="47"/>
      <c r="CK1405" s="47"/>
      <c r="CL1405" s="47"/>
      <c r="CM1405" s="47"/>
      <c r="CN1405" s="47"/>
      <c r="CO1405" s="47"/>
      <c r="CP1405" s="47"/>
      <c r="CQ1405" s="47"/>
      <c r="CR1405" s="47"/>
      <c r="CS1405" s="47"/>
      <c r="CT1405" s="47"/>
      <c r="CU1405" s="47"/>
      <c r="CV1405" s="47"/>
      <c r="CW1405" s="47"/>
      <c r="CX1405" s="47"/>
      <c r="CY1405" s="47"/>
      <c r="CZ1405" s="47"/>
      <c r="DA1405" s="47"/>
      <c r="DB1405" s="47"/>
      <c r="DC1405" s="47"/>
      <c r="DD1405" s="47"/>
      <c r="DE1405" s="47"/>
      <c r="DF1405" s="47"/>
      <c r="DG1405" s="47"/>
      <c r="DH1405" s="47"/>
      <c r="DI1405" s="47"/>
      <c r="DJ1405" s="47"/>
      <c r="DK1405" s="47"/>
      <c r="DL1405" s="47"/>
      <c r="DM1405" s="47"/>
      <c r="DN1405" s="47"/>
      <c r="DO1405" s="47"/>
      <c r="DP1405" s="47"/>
      <c r="DQ1405" s="47"/>
      <c r="DR1405" s="47"/>
      <c r="DS1405" s="47"/>
      <c r="DT1405" s="47"/>
      <c r="DU1405" s="47"/>
      <c r="DV1405" s="47"/>
      <c r="DW1405" s="47"/>
      <c r="DX1405" s="47"/>
      <c r="DY1405" s="47"/>
      <c r="DZ1405" s="47"/>
      <c r="EA1405" s="47"/>
      <c r="EB1405" s="47"/>
      <c r="EC1405" s="47"/>
      <c r="ED1405" s="47"/>
      <c r="EE1405" s="47"/>
      <c r="EF1405" s="47"/>
      <c r="EG1405" s="47"/>
      <c r="EH1405" s="47"/>
      <c r="EI1405" s="47"/>
      <c r="EJ1405" s="47"/>
      <c r="EK1405" s="47"/>
      <c r="EL1405" s="47"/>
      <c r="EM1405" s="47"/>
      <c r="EN1405" s="47"/>
      <c r="EO1405" s="47"/>
      <c r="EP1405" s="47"/>
      <c r="EQ1405" s="47"/>
      <c r="ER1405" s="47"/>
      <c r="ES1405" s="47"/>
      <c r="ET1405" s="47"/>
      <c r="EU1405" s="47"/>
      <c r="EV1405" s="47"/>
      <c r="EW1405" s="47"/>
      <c r="EX1405" s="47"/>
      <c r="EY1405" s="47"/>
      <c r="EZ1405" s="47"/>
      <c r="FA1405" s="47"/>
      <c r="FB1405" s="47"/>
      <c r="FC1405" s="47"/>
      <c r="FD1405" s="47"/>
      <c r="FE1405" s="47"/>
      <c r="FF1405" s="47"/>
      <c r="FG1405" s="47"/>
      <c r="FH1405" s="47"/>
      <c r="FI1405" s="47"/>
      <c r="FJ1405" s="47"/>
      <c r="FK1405" s="47"/>
      <c r="FL1405" s="47"/>
      <c r="FM1405" s="47"/>
      <c r="FN1405" s="47"/>
      <c r="FO1405" s="47"/>
      <c r="FP1405" s="47"/>
      <c r="FQ1405" s="47"/>
      <c r="FR1405" s="47"/>
      <c r="FS1405" s="47"/>
      <c r="FT1405" s="47"/>
      <c r="FU1405" s="47"/>
      <c r="FV1405" s="47"/>
      <c r="FW1405" s="47"/>
      <c r="FX1405" s="47"/>
      <c r="FY1405" s="47"/>
      <c r="FZ1405" s="47"/>
      <c r="GA1405" s="47"/>
      <c r="GB1405" s="47"/>
      <c r="GC1405" s="47"/>
      <c r="GD1405" s="47"/>
      <c r="GE1405" s="47"/>
      <c r="GF1405" s="47"/>
      <c r="GG1405" s="47"/>
      <c r="GH1405" s="47"/>
      <c r="GI1405" s="47"/>
      <c r="GJ1405" s="47"/>
      <c r="GK1405" s="47"/>
      <c r="GL1405" s="47"/>
      <c r="GM1405" s="47"/>
      <c r="GN1405" s="47"/>
      <c r="GO1405" s="47"/>
      <c r="GP1405" s="47"/>
      <c r="GQ1405" s="47"/>
      <c r="GR1405" s="47"/>
      <c r="GS1405" s="47"/>
      <c r="GT1405" s="47"/>
      <c r="GU1405" s="47"/>
      <c r="GV1405" s="47"/>
      <c r="GW1405" s="47"/>
      <c r="GX1405" s="47"/>
      <c r="GY1405" s="47"/>
      <c r="GZ1405" s="47"/>
      <c r="HA1405" s="47"/>
      <c r="HB1405" s="47"/>
      <c r="HC1405" s="47"/>
      <c r="HD1405" s="47"/>
      <c r="HE1405" s="47"/>
      <c r="HF1405" s="47"/>
      <c r="HG1405" s="47"/>
      <c r="HH1405" s="47"/>
      <c r="HI1405" s="47"/>
      <c r="HJ1405" s="47"/>
      <c r="HK1405" s="47"/>
      <c r="HL1405" s="47"/>
      <c r="HM1405" s="47"/>
      <c r="HN1405" s="47"/>
      <c r="HO1405" s="47"/>
      <c r="HP1405" s="47"/>
      <c r="HQ1405" s="47"/>
      <c r="HR1405" s="47"/>
      <c r="HS1405" s="47"/>
      <c r="HT1405" s="47"/>
      <c r="HU1405" s="47"/>
      <c r="HV1405" s="47"/>
      <c r="HW1405" s="47"/>
      <c r="HX1405" s="47"/>
      <c r="HY1405" s="47"/>
      <c r="HZ1405" s="47"/>
      <c r="IA1405" s="47"/>
      <c r="IB1405" s="47"/>
      <c r="IC1405" s="47"/>
      <c r="ID1405" s="47"/>
      <c r="IE1405" s="47"/>
      <c r="IF1405" s="47"/>
      <c r="IG1405" s="47"/>
      <c r="IH1405" s="47"/>
      <c r="II1405" s="47"/>
      <c r="IJ1405" s="47"/>
      <c r="IK1405" s="47"/>
      <c r="IL1405" s="47"/>
      <c r="IM1405" s="47"/>
      <c r="IN1405" s="47"/>
      <c r="IO1405" s="47"/>
      <c r="IP1405" s="47"/>
      <c r="IQ1405" s="47"/>
      <c r="IR1405" s="47"/>
      <c r="IS1405" s="47"/>
      <c r="IT1405" s="47"/>
      <c r="IU1405" s="47"/>
      <c r="IV1405" s="47"/>
      <c r="IW1405" s="47"/>
      <c r="IX1405" s="47"/>
      <c r="IY1405" s="47"/>
      <c r="IZ1405" s="47"/>
      <c r="JA1405" s="47"/>
      <c r="JB1405" s="47"/>
      <c r="JC1405" s="47"/>
      <c r="JD1405" s="47"/>
      <c r="JE1405" s="47"/>
    </row>
    <row r="1406" spans="1:265" customFormat="1" ht="15" customHeight="1" thickBot="1" x14ac:dyDescent="0.3">
      <c r="A1406" s="790"/>
      <c r="B1406" s="73" t="s">
        <v>464</v>
      </c>
      <c r="C1406" s="113"/>
      <c r="D1406" s="892" t="s">
        <v>489</v>
      </c>
      <c r="E1406" s="900"/>
      <c r="F1406" s="472"/>
      <c r="G1406" s="473"/>
      <c r="H1406" s="186" t="s">
        <v>509</v>
      </c>
      <c r="I1406" s="186" t="s">
        <v>515</v>
      </c>
      <c r="J1406" s="186"/>
      <c r="K1406" s="835" t="s">
        <v>1801</v>
      </c>
      <c r="L1406" s="229" t="s">
        <v>97</v>
      </c>
      <c r="M1406" s="397">
        <v>5</v>
      </c>
      <c r="N1406" s="397" t="s">
        <v>395</v>
      </c>
      <c r="O1406" s="229" t="s">
        <v>402</v>
      </c>
      <c r="P1406" s="2159">
        <f t="shared" si="118"/>
        <v>4</v>
      </c>
      <c r="Q1406" s="297">
        <v>4</v>
      </c>
      <c r="R1406" s="298"/>
      <c r="S1406" s="298"/>
      <c r="T1406" s="298"/>
      <c r="U1406" s="298"/>
      <c r="V1406" s="298"/>
      <c r="W1406" s="299"/>
      <c r="X1406" s="790"/>
      <c r="Y1406" s="790"/>
      <c r="Z1406" s="63"/>
      <c r="AA1406" s="47"/>
      <c r="AB1406" s="47"/>
      <c r="AC1406" s="789" t="str">
        <f t="shared" si="122"/>
        <v/>
      </c>
      <c r="AD1406" s="47"/>
      <c r="AE1406" s="47"/>
      <c r="AF1406" s="2111">
        <f t="shared" si="119"/>
        <v>4</v>
      </c>
      <c r="AG1406" s="2111">
        <f t="shared" si="120"/>
        <v>0</v>
      </c>
      <c r="AH1406" s="47"/>
      <c r="AI1406" s="47"/>
      <c r="AJ1406" s="47"/>
      <c r="AK1406" s="47"/>
      <c r="AL1406" s="47"/>
      <c r="AM1406" s="47"/>
      <c r="AN1406" s="47"/>
      <c r="AO1406" s="47"/>
      <c r="AP1406" s="47"/>
      <c r="AQ1406" s="47"/>
      <c r="AR1406" s="47"/>
      <c r="AS1406" s="47"/>
      <c r="AT1406" s="47"/>
      <c r="AU1406" s="47"/>
      <c r="AV1406" s="47"/>
      <c r="AW1406" s="47"/>
      <c r="AX1406" s="47"/>
      <c r="AY1406" s="47"/>
      <c r="AZ1406" s="47"/>
      <c r="BA1406" s="47"/>
      <c r="BB1406" s="47"/>
      <c r="BC1406" s="47"/>
      <c r="BD1406" s="47"/>
      <c r="BE1406" s="47"/>
      <c r="BF1406" s="47"/>
      <c r="BG1406" s="47"/>
      <c r="BH1406" s="47"/>
      <c r="BI1406" s="47"/>
      <c r="BJ1406" s="47"/>
      <c r="BK1406" s="47"/>
      <c r="BL1406" s="47"/>
      <c r="BM1406" s="47"/>
      <c r="BN1406" s="47"/>
      <c r="BO1406" s="47"/>
      <c r="BP1406" s="47"/>
      <c r="BQ1406" s="47"/>
      <c r="BR1406" s="47"/>
      <c r="BS1406" s="47"/>
      <c r="BT1406" s="47"/>
      <c r="BU1406" s="47"/>
      <c r="BV1406" s="47"/>
      <c r="BW1406" s="47"/>
      <c r="BX1406" s="47"/>
      <c r="BY1406" s="47"/>
      <c r="BZ1406" s="47"/>
      <c r="CA1406" s="47"/>
      <c r="CB1406" s="47"/>
      <c r="CC1406" s="47"/>
      <c r="CD1406" s="47"/>
      <c r="CE1406" s="47"/>
      <c r="CF1406" s="47"/>
      <c r="CG1406" s="47"/>
      <c r="CH1406" s="47"/>
      <c r="CI1406" s="47"/>
      <c r="CJ1406" s="47"/>
      <c r="CK1406" s="47"/>
      <c r="CL1406" s="47"/>
      <c r="CM1406" s="47"/>
      <c r="CN1406" s="47"/>
      <c r="CO1406" s="47"/>
      <c r="CP1406" s="47"/>
      <c r="CQ1406" s="47"/>
      <c r="CR1406" s="47"/>
      <c r="CS1406" s="47"/>
      <c r="CT1406" s="47"/>
      <c r="CU1406" s="47"/>
      <c r="CV1406" s="47"/>
      <c r="CW1406" s="47"/>
      <c r="CX1406" s="47"/>
      <c r="CY1406" s="47"/>
      <c r="CZ1406" s="47"/>
      <c r="DA1406" s="47"/>
      <c r="DB1406" s="47"/>
      <c r="DC1406" s="47"/>
      <c r="DD1406" s="47"/>
      <c r="DE1406" s="47"/>
      <c r="DF1406" s="47"/>
      <c r="DG1406" s="47"/>
      <c r="DH1406" s="47"/>
      <c r="DI1406" s="47"/>
      <c r="DJ1406" s="47"/>
      <c r="DK1406" s="47"/>
      <c r="DL1406" s="47"/>
      <c r="DM1406" s="47"/>
      <c r="DN1406" s="47"/>
      <c r="DO1406" s="47"/>
      <c r="DP1406" s="47"/>
      <c r="DQ1406" s="47"/>
      <c r="DR1406" s="47"/>
      <c r="DS1406" s="47"/>
      <c r="DT1406" s="47"/>
      <c r="DU1406" s="47"/>
      <c r="DV1406" s="47"/>
      <c r="DW1406" s="47"/>
      <c r="DX1406" s="47"/>
      <c r="DY1406" s="47"/>
      <c r="DZ1406" s="47"/>
      <c r="EA1406" s="47"/>
      <c r="EB1406" s="47"/>
      <c r="EC1406" s="47"/>
      <c r="ED1406" s="47"/>
      <c r="EE1406" s="47"/>
      <c r="EF1406" s="47"/>
      <c r="EG1406" s="47"/>
      <c r="EH1406" s="47"/>
      <c r="EI1406" s="47"/>
      <c r="EJ1406" s="47"/>
      <c r="EK1406" s="47"/>
      <c r="EL1406" s="47"/>
      <c r="EM1406" s="47"/>
      <c r="EN1406" s="47"/>
      <c r="EO1406" s="47"/>
      <c r="EP1406" s="47"/>
      <c r="EQ1406" s="47"/>
      <c r="ER1406" s="47"/>
      <c r="ES1406" s="47"/>
      <c r="ET1406" s="47"/>
      <c r="EU1406" s="47"/>
      <c r="EV1406" s="47"/>
      <c r="EW1406" s="47"/>
      <c r="EX1406" s="47"/>
      <c r="EY1406" s="47"/>
      <c r="EZ1406" s="47"/>
      <c r="FA1406" s="47"/>
      <c r="FB1406" s="47"/>
      <c r="FC1406" s="47"/>
      <c r="FD1406" s="47"/>
      <c r="FE1406" s="47"/>
      <c r="FF1406" s="47"/>
      <c r="FG1406" s="47"/>
      <c r="FH1406" s="47"/>
      <c r="FI1406" s="47"/>
      <c r="FJ1406" s="47"/>
      <c r="FK1406" s="47"/>
      <c r="FL1406" s="47"/>
      <c r="FM1406" s="47"/>
      <c r="FN1406" s="47"/>
      <c r="FO1406" s="47"/>
      <c r="FP1406" s="47"/>
      <c r="FQ1406" s="47"/>
      <c r="FR1406" s="47"/>
      <c r="FS1406" s="47"/>
      <c r="FT1406" s="47"/>
      <c r="FU1406" s="47"/>
      <c r="FV1406" s="47"/>
      <c r="FW1406" s="47"/>
      <c r="FX1406" s="47"/>
      <c r="FY1406" s="47"/>
      <c r="FZ1406" s="47"/>
      <c r="GA1406" s="47"/>
      <c r="GB1406" s="47"/>
      <c r="GC1406" s="47"/>
      <c r="GD1406" s="47"/>
      <c r="GE1406" s="47"/>
      <c r="GF1406" s="47"/>
      <c r="GG1406" s="47"/>
      <c r="GH1406" s="47"/>
      <c r="GI1406" s="47"/>
      <c r="GJ1406" s="47"/>
      <c r="GK1406" s="47"/>
      <c r="GL1406" s="47"/>
      <c r="GM1406" s="47"/>
      <c r="GN1406" s="47"/>
      <c r="GO1406" s="47"/>
      <c r="GP1406" s="47"/>
      <c r="GQ1406" s="47"/>
      <c r="GR1406" s="47"/>
      <c r="GS1406" s="47"/>
      <c r="GT1406" s="47"/>
      <c r="GU1406" s="47"/>
      <c r="GV1406" s="47"/>
      <c r="GW1406" s="47"/>
      <c r="GX1406" s="47"/>
      <c r="GY1406" s="47"/>
      <c r="GZ1406" s="47"/>
      <c r="HA1406" s="47"/>
      <c r="HB1406" s="47"/>
      <c r="HC1406" s="47"/>
      <c r="HD1406" s="47"/>
      <c r="HE1406" s="47"/>
      <c r="HF1406" s="47"/>
      <c r="HG1406" s="47"/>
      <c r="HH1406" s="47"/>
      <c r="HI1406" s="47"/>
      <c r="HJ1406" s="47"/>
      <c r="HK1406" s="47"/>
      <c r="HL1406" s="47"/>
      <c r="HM1406" s="47"/>
      <c r="HN1406" s="47"/>
      <c r="HO1406" s="47"/>
      <c r="HP1406" s="47"/>
      <c r="HQ1406" s="47"/>
      <c r="HR1406" s="47"/>
      <c r="HS1406" s="47"/>
      <c r="HT1406" s="47"/>
      <c r="HU1406" s="47"/>
      <c r="HV1406" s="47"/>
      <c r="HW1406" s="47"/>
      <c r="HX1406" s="47"/>
      <c r="HY1406" s="47"/>
      <c r="HZ1406" s="47"/>
      <c r="IA1406" s="47"/>
      <c r="IB1406" s="47"/>
      <c r="IC1406" s="47"/>
      <c r="ID1406" s="47"/>
      <c r="IE1406" s="47"/>
      <c r="IF1406" s="47"/>
      <c r="IG1406" s="47"/>
      <c r="IH1406" s="47"/>
      <c r="II1406" s="47"/>
      <c r="IJ1406" s="47"/>
      <c r="IK1406" s="47"/>
      <c r="IL1406" s="47"/>
      <c r="IM1406" s="47"/>
      <c r="IN1406" s="47"/>
      <c r="IO1406" s="47"/>
      <c r="IP1406" s="47"/>
      <c r="IQ1406" s="47"/>
      <c r="IR1406" s="47"/>
      <c r="IS1406" s="47"/>
      <c r="IT1406" s="47"/>
      <c r="IU1406" s="47"/>
      <c r="IV1406" s="47"/>
      <c r="IW1406" s="47"/>
      <c r="IX1406" s="47"/>
      <c r="IY1406" s="47"/>
      <c r="IZ1406" s="47"/>
      <c r="JA1406" s="47"/>
      <c r="JB1406" s="47"/>
      <c r="JC1406" s="47"/>
      <c r="JD1406" s="47"/>
      <c r="JE1406" s="47"/>
    </row>
    <row r="1407" spans="1:265" customFormat="1" ht="15" customHeight="1" thickBot="1" x14ac:dyDescent="0.3">
      <c r="A1407" s="790"/>
      <c r="B1407" s="73" t="s">
        <v>464</v>
      </c>
      <c r="C1407" s="113"/>
      <c r="D1407" s="892" t="s">
        <v>489</v>
      </c>
      <c r="E1407" s="900"/>
      <c r="F1407" s="472"/>
      <c r="G1407" s="473"/>
      <c r="H1407" s="186" t="s">
        <v>509</v>
      </c>
      <c r="I1407" s="186" t="s">
        <v>515</v>
      </c>
      <c r="J1407" s="1766" t="s">
        <v>1424</v>
      </c>
      <c r="K1407" s="229" t="s">
        <v>1507</v>
      </c>
      <c r="L1407" s="229"/>
      <c r="M1407" s="397"/>
      <c r="N1407" s="397"/>
      <c r="O1407" s="229"/>
      <c r="P1407" s="2159">
        <f t="shared" si="118"/>
        <v>0</v>
      </c>
      <c r="Q1407" s="297"/>
      <c r="R1407" s="298"/>
      <c r="S1407" s="298"/>
      <c r="T1407" s="298"/>
      <c r="U1407" s="298"/>
      <c r="V1407" s="298"/>
      <c r="W1407" s="299">
        <v>4</v>
      </c>
      <c r="X1407" s="790"/>
      <c r="Y1407" s="790"/>
      <c r="Z1407" s="63"/>
      <c r="AA1407" s="47"/>
      <c r="AB1407" s="47"/>
      <c r="AC1407" s="789" t="str">
        <f t="shared" si="122"/>
        <v/>
      </c>
      <c r="AD1407" s="47"/>
      <c r="AE1407" s="47"/>
      <c r="AF1407" s="2111">
        <f t="shared" si="119"/>
        <v>0</v>
      </c>
      <c r="AG1407" s="2111">
        <f t="shared" si="120"/>
        <v>4</v>
      </c>
      <c r="AH1407" s="47"/>
      <c r="AI1407" s="47"/>
      <c r="AJ1407" s="47"/>
      <c r="AK1407" s="47"/>
      <c r="AL1407" s="47"/>
      <c r="AM1407" s="47"/>
      <c r="AN1407" s="47"/>
      <c r="AO1407" s="47"/>
      <c r="AP1407" s="47"/>
      <c r="AQ1407" s="47"/>
      <c r="AR1407" s="47"/>
      <c r="AS1407" s="47"/>
      <c r="AT1407" s="47"/>
      <c r="AU1407" s="47"/>
      <c r="AV1407" s="47"/>
      <c r="AW1407" s="47"/>
      <c r="AX1407" s="47"/>
      <c r="AY1407" s="47"/>
      <c r="AZ1407" s="47"/>
      <c r="BA1407" s="47"/>
      <c r="BB1407" s="47"/>
      <c r="BC1407" s="47"/>
      <c r="BD1407" s="47"/>
      <c r="BE1407" s="47"/>
      <c r="BF1407" s="47"/>
      <c r="BG1407" s="47"/>
      <c r="BH1407" s="47"/>
      <c r="BI1407" s="47"/>
      <c r="BJ1407" s="47"/>
      <c r="BK1407" s="47"/>
      <c r="BL1407" s="47"/>
      <c r="BM1407" s="47"/>
      <c r="BN1407" s="47"/>
      <c r="BO1407" s="47"/>
      <c r="BP1407" s="47"/>
      <c r="BQ1407" s="47"/>
      <c r="BR1407" s="47"/>
      <c r="BS1407" s="47"/>
      <c r="BT1407" s="47"/>
      <c r="BU1407" s="47"/>
      <c r="BV1407" s="47"/>
      <c r="BW1407" s="47"/>
      <c r="BX1407" s="47"/>
      <c r="BY1407" s="47"/>
      <c r="BZ1407" s="47"/>
      <c r="CA1407" s="47"/>
      <c r="CB1407" s="47"/>
      <c r="CC1407" s="47"/>
      <c r="CD1407" s="47"/>
      <c r="CE1407" s="47"/>
      <c r="CF1407" s="47"/>
      <c r="CG1407" s="47"/>
      <c r="CH1407" s="47"/>
      <c r="CI1407" s="47"/>
      <c r="CJ1407" s="47"/>
      <c r="CK1407" s="47"/>
      <c r="CL1407" s="47"/>
      <c r="CM1407" s="47"/>
      <c r="CN1407" s="47"/>
      <c r="CO1407" s="47"/>
      <c r="CP1407" s="47"/>
      <c r="CQ1407" s="47"/>
      <c r="CR1407" s="47"/>
      <c r="CS1407" s="47"/>
      <c r="CT1407" s="47"/>
      <c r="CU1407" s="47"/>
      <c r="CV1407" s="47"/>
      <c r="CW1407" s="47"/>
      <c r="CX1407" s="47"/>
      <c r="CY1407" s="47"/>
      <c r="CZ1407" s="47"/>
      <c r="DA1407" s="47"/>
      <c r="DB1407" s="47"/>
      <c r="DC1407" s="47"/>
      <c r="DD1407" s="47"/>
      <c r="DE1407" s="47"/>
      <c r="DF1407" s="47"/>
      <c r="DG1407" s="47"/>
      <c r="DH1407" s="47"/>
      <c r="DI1407" s="47"/>
      <c r="DJ1407" s="47"/>
      <c r="DK1407" s="47"/>
      <c r="DL1407" s="47"/>
      <c r="DM1407" s="47"/>
      <c r="DN1407" s="47"/>
      <c r="DO1407" s="47"/>
      <c r="DP1407" s="47"/>
      <c r="DQ1407" s="47"/>
      <c r="DR1407" s="47"/>
      <c r="DS1407" s="47"/>
      <c r="DT1407" s="47"/>
      <c r="DU1407" s="47"/>
      <c r="DV1407" s="47"/>
      <c r="DW1407" s="47"/>
      <c r="DX1407" s="47"/>
      <c r="DY1407" s="47"/>
      <c r="DZ1407" s="47"/>
      <c r="EA1407" s="47"/>
      <c r="EB1407" s="47"/>
      <c r="EC1407" s="47"/>
      <c r="ED1407" s="47"/>
      <c r="EE1407" s="47"/>
      <c r="EF1407" s="47"/>
      <c r="EG1407" s="47"/>
      <c r="EH1407" s="47"/>
      <c r="EI1407" s="47"/>
      <c r="EJ1407" s="47"/>
      <c r="EK1407" s="47"/>
      <c r="EL1407" s="47"/>
      <c r="EM1407" s="47"/>
      <c r="EN1407" s="47"/>
      <c r="EO1407" s="47"/>
      <c r="EP1407" s="47"/>
      <c r="EQ1407" s="47"/>
      <c r="ER1407" s="47"/>
      <c r="ES1407" s="47"/>
      <c r="ET1407" s="47"/>
      <c r="EU1407" s="47"/>
      <c r="EV1407" s="47"/>
      <c r="EW1407" s="47"/>
      <c r="EX1407" s="47"/>
      <c r="EY1407" s="47"/>
      <c r="EZ1407" s="47"/>
      <c r="FA1407" s="47"/>
      <c r="FB1407" s="47"/>
      <c r="FC1407" s="47"/>
      <c r="FD1407" s="47"/>
      <c r="FE1407" s="47"/>
      <c r="FF1407" s="47"/>
      <c r="FG1407" s="47"/>
      <c r="FH1407" s="47"/>
      <c r="FI1407" s="47"/>
      <c r="FJ1407" s="47"/>
      <c r="FK1407" s="47"/>
      <c r="FL1407" s="47"/>
      <c r="FM1407" s="47"/>
      <c r="FN1407" s="47"/>
      <c r="FO1407" s="47"/>
      <c r="FP1407" s="47"/>
      <c r="FQ1407" s="47"/>
      <c r="FR1407" s="47"/>
      <c r="FS1407" s="47"/>
      <c r="FT1407" s="47"/>
      <c r="FU1407" s="47"/>
      <c r="FV1407" s="47"/>
      <c r="FW1407" s="47"/>
      <c r="FX1407" s="47"/>
      <c r="FY1407" s="47"/>
      <c r="FZ1407" s="47"/>
      <c r="GA1407" s="47"/>
      <c r="GB1407" s="47"/>
      <c r="GC1407" s="47"/>
      <c r="GD1407" s="47"/>
      <c r="GE1407" s="47"/>
      <c r="GF1407" s="47"/>
      <c r="GG1407" s="47"/>
      <c r="GH1407" s="47"/>
      <c r="GI1407" s="47"/>
      <c r="GJ1407" s="47"/>
      <c r="GK1407" s="47"/>
      <c r="GL1407" s="47"/>
      <c r="GM1407" s="47"/>
      <c r="GN1407" s="47"/>
      <c r="GO1407" s="47"/>
      <c r="GP1407" s="47"/>
      <c r="GQ1407" s="47"/>
      <c r="GR1407" s="47"/>
      <c r="GS1407" s="47"/>
      <c r="GT1407" s="47"/>
      <c r="GU1407" s="47"/>
      <c r="GV1407" s="47"/>
      <c r="GW1407" s="47"/>
      <c r="GX1407" s="47"/>
      <c r="GY1407" s="47"/>
      <c r="GZ1407" s="47"/>
      <c r="HA1407" s="47"/>
      <c r="HB1407" s="47"/>
      <c r="HC1407" s="47"/>
      <c r="HD1407" s="47"/>
      <c r="HE1407" s="47"/>
      <c r="HF1407" s="47"/>
      <c r="HG1407" s="47"/>
      <c r="HH1407" s="47"/>
      <c r="HI1407" s="47"/>
      <c r="HJ1407" s="47"/>
      <c r="HK1407" s="47"/>
      <c r="HL1407" s="47"/>
      <c r="HM1407" s="47"/>
      <c r="HN1407" s="47"/>
      <c r="HO1407" s="47"/>
      <c r="HP1407" s="47"/>
      <c r="HQ1407" s="47"/>
      <c r="HR1407" s="47"/>
      <c r="HS1407" s="47"/>
      <c r="HT1407" s="47"/>
      <c r="HU1407" s="47"/>
      <c r="HV1407" s="47"/>
      <c r="HW1407" s="47"/>
      <c r="HX1407" s="47"/>
      <c r="HY1407" s="47"/>
      <c r="HZ1407" s="47"/>
      <c r="IA1407" s="47"/>
      <c r="IB1407" s="47"/>
      <c r="IC1407" s="47"/>
      <c r="ID1407" s="47"/>
      <c r="IE1407" s="47"/>
      <c r="IF1407" s="47"/>
      <c r="IG1407" s="47"/>
      <c r="IH1407" s="47"/>
      <c r="II1407" s="47"/>
      <c r="IJ1407" s="47"/>
      <c r="IK1407" s="47"/>
      <c r="IL1407" s="47"/>
      <c r="IM1407" s="47"/>
      <c r="IN1407" s="47"/>
      <c r="IO1407" s="47"/>
      <c r="IP1407" s="47"/>
      <c r="IQ1407" s="47"/>
      <c r="IR1407" s="47"/>
      <c r="IS1407" s="47"/>
      <c r="IT1407" s="47"/>
      <c r="IU1407" s="47"/>
      <c r="IV1407" s="47"/>
      <c r="IW1407" s="47"/>
      <c r="IX1407" s="47"/>
      <c r="IY1407" s="47"/>
      <c r="IZ1407" s="47"/>
      <c r="JA1407" s="47"/>
      <c r="JB1407" s="47"/>
      <c r="JC1407" s="47"/>
      <c r="JD1407" s="47"/>
      <c r="JE1407" s="47"/>
    </row>
    <row r="1408" spans="1:265" customFormat="1" ht="15" customHeight="1" thickBot="1" x14ac:dyDescent="0.3">
      <c r="A1408" s="790"/>
      <c r="B1408" s="73" t="s">
        <v>464</v>
      </c>
      <c r="C1408" s="113"/>
      <c r="D1408" s="892" t="s">
        <v>489</v>
      </c>
      <c r="E1408" s="900"/>
      <c r="F1408" s="472"/>
      <c r="G1408" s="473"/>
      <c r="H1408" s="186" t="s">
        <v>509</v>
      </c>
      <c r="I1408" s="186" t="s">
        <v>515</v>
      </c>
      <c r="J1408" s="1756" t="s">
        <v>1424</v>
      </c>
      <c r="K1408" s="212" t="s">
        <v>1505</v>
      </c>
      <c r="L1408" s="229"/>
      <c r="M1408" s="397"/>
      <c r="N1408" s="397"/>
      <c r="O1408" s="229"/>
      <c r="P1408" s="2159">
        <f t="shared" si="118"/>
        <v>0</v>
      </c>
      <c r="Q1408" s="297"/>
      <c r="R1408" s="298"/>
      <c r="S1408" s="298">
        <v>2</v>
      </c>
      <c r="T1408" s="298"/>
      <c r="U1408" s="298"/>
      <c r="V1408" s="298"/>
      <c r="W1408" s="299"/>
      <c r="X1408" s="274"/>
      <c r="Y1408" s="72"/>
      <c r="Z1408" s="63"/>
      <c r="AA1408" s="47"/>
      <c r="AB1408" s="47"/>
      <c r="AC1408" s="46" t="str">
        <f t="shared" si="122"/>
        <v/>
      </c>
      <c r="AD1408" s="47"/>
      <c r="AE1408" s="47"/>
      <c r="AF1408" s="2111">
        <f t="shared" si="119"/>
        <v>0</v>
      </c>
      <c r="AG1408" s="2111">
        <f t="shared" si="120"/>
        <v>2</v>
      </c>
      <c r="AH1408" s="47"/>
      <c r="AI1408" s="47"/>
      <c r="AJ1408" s="47"/>
      <c r="AK1408" s="47"/>
      <c r="AL1408" s="47"/>
      <c r="AM1408" s="47"/>
      <c r="AN1408" s="47"/>
      <c r="AO1408" s="47"/>
      <c r="AP1408" s="47"/>
      <c r="AQ1408" s="47"/>
      <c r="AR1408" s="47"/>
      <c r="AS1408" s="47"/>
      <c r="AT1408" s="47"/>
      <c r="AU1408" s="47"/>
      <c r="AV1408" s="47"/>
      <c r="AW1408" s="47"/>
      <c r="AX1408" s="47"/>
      <c r="AY1408" s="47"/>
      <c r="AZ1408" s="47"/>
      <c r="BA1408" s="47"/>
      <c r="BB1408" s="47"/>
      <c r="BC1408" s="47"/>
      <c r="BD1408" s="47"/>
      <c r="BE1408" s="47"/>
      <c r="BF1408" s="47"/>
      <c r="BG1408" s="47"/>
      <c r="BH1408" s="47"/>
      <c r="BI1408" s="47"/>
      <c r="BJ1408" s="47"/>
      <c r="BK1408" s="47"/>
      <c r="BL1408" s="47"/>
      <c r="BM1408" s="47"/>
      <c r="BN1408" s="47"/>
      <c r="BO1408" s="47"/>
      <c r="BP1408" s="47"/>
      <c r="BQ1408" s="47"/>
      <c r="BR1408" s="47"/>
      <c r="BS1408" s="47"/>
      <c r="BT1408" s="47"/>
      <c r="BU1408" s="47"/>
      <c r="BV1408" s="47"/>
      <c r="BW1408" s="47"/>
      <c r="BX1408" s="47"/>
      <c r="BY1408" s="47"/>
      <c r="BZ1408" s="47"/>
      <c r="CA1408" s="47"/>
      <c r="CB1408" s="47"/>
      <c r="CC1408" s="47"/>
      <c r="CD1408" s="47"/>
      <c r="CE1408" s="47"/>
      <c r="CF1408" s="47"/>
      <c r="CG1408" s="47"/>
      <c r="CH1408" s="47"/>
      <c r="CI1408" s="47"/>
      <c r="CJ1408" s="47"/>
      <c r="CK1408" s="47"/>
      <c r="CL1408" s="47"/>
      <c r="CM1408" s="47"/>
      <c r="CN1408" s="47"/>
      <c r="CO1408" s="47"/>
      <c r="CP1408" s="47"/>
      <c r="CQ1408" s="47"/>
      <c r="CR1408" s="47"/>
      <c r="CS1408" s="47"/>
      <c r="CT1408" s="47"/>
      <c r="CU1408" s="47"/>
      <c r="CV1408" s="47"/>
      <c r="CW1408" s="47"/>
      <c r="CX1408" s="47"/>
      <c r="CY1408" s="47"/>
      <c r="CZ1408" s="47"/>
      <c r="DA1408" s="47"/>
      <c r="DB1408" s="47"/>
      <c r="DC1408" s="47"/>
      <c r="DD1408" s="47"/>
      <c r="DE1408" s="47"/>
      <c r="DF1408" s="47"/>
      <c r="DG1408" s="47"/>
      <c r="DH1408" s="47"/>
      <c r="DI1408" s="47"/>
      <c r="DJ1408" s="47"/>
      <c r="DK1408" s="47"/>
      <c r="DL1408" s="47"/>
      <c r="DM1408" s="47"/>
      <c r="DN1408" s="47"/>
      <c r="DO1408" s="47"/>
      <c r="DP1408" s="47"/>
      <c r="DQ1408" s="47"/>
      <c r="DR1408" s="47"/>
      <c r="DS1408" s="47"/>
      <c r="DT1408" s="47"/>
      <c r="DU1408" s="47"/>
      <c r="DV1408" s="47"/>
      <c r="DW1408" s="47"/>
      <c r="DX1408" s="47"/>
      <c r="DY1408" s="47"/>
      <c r="DZ1408" s="47"/>
      <c r="EA1408" s="47"/>
      <c r="EB1408" s="47"/>
      <c r="EC1408" s="47"/>
      <c r="ED1408" s="47"/>
      <c r="EE1408" s="47"/>
      <c r="EF1408" s="47"/>
      <c r="EG1408" s="47"/>
      <c r="EH1408" s="47"/>
      <c r="EI1408" s="47"/>
      <c r="EJ1408" s="47"/>
      <c r="EK1408" s="47"/>
      <c r="EL1408" s="47"/>
      <c r="EM1408" s="47"/>
      <c r="EN1408" s="47"/>
      <c r="EO1408" s="47"/>
      <c r="EP1408" s="47"/>
      <c r="EQ1408" s="47"/>
      <c r="ER1408" s="47"/>
      <c r="ES1408" s="47"/>
      <c r="ET1408" s="47"/>
      <c r="EU1408" s="47"/>
      <c r="EV1408" s="47"/>
      <c r="EW1408" s="47"/>
      <c r="EX1408" s="47"/>
      <c r="EY1408" s="47"/>
      <c r="EZ1408" s="47"/>
      <c r="FA1408" s="47"/>
      <c r="FB1408" s="47"/>
      <c r="FC1408" s="47"/>
      <c r="FD1408" s="47"/>
      <c r="FE1408" s="47"/>
      <c r="FF1408" s="47"/>
      <c r="FG1408" s="47"/>
      <c r="FH1408" s="47"/>
      <c r="FI1408" s="47"/>
      <c r="FJ1408" s="47"/>
      <c r="FK1408" s="47"/>
      <c r="FL1408" s="47"/>
      <c r="FM1408" s="47"/>
      <c r="FN1408" s="47"/>
      <c r="FO1408" s="47"/>
      <c r="FP1408" s="47"/>
      <c r="FQ1408" s="47"/>
      <c r="FR1408" s="47"/>
      <c r="FS1408" s="47"/>
      <c r="FT1408" s="47"/>
      <c r="FU1408" s="47"/>
      <c r="FV1408" s="47"/>
      <c r="FW1408" s="47"/>
      <c r="FX1408" s="47"/>
      <c r="FY1408" s="47"/>
      <c r="FZ1408" s="47"/>
      <c r="GA1408" s="47"/>
      <c r="GB1408" s="47"/>
      <c r="GC1408" s="47"/>
      <c r="GD1408" s="47"/>
      <c r="GE1408" s="47"/>
      <c r="GF1408" s="47"/>
      <c r="GG1408" s="47"/>
      <c r="GH1408" s="47"/>
      <c r="GI1408" s="47"/>
      <c r="GJ1408" s="47"/>
      <c r="GK1408" s="47"/>
      <c r="GL1408" s="47"/>
      <c r="GM1408" s="47"/>
      <c r="GN1408" s="47"/>
      <c r="GO1408" s="47"/>
      <c r="GP1408" s="47"/>
      <c r="GQ1408" s="47"/>
      <c r="GR1408" s="47"/>
      <c r="GS1408" s="47"/>
      <c r="GT1408" s="47"/>
      <c r="GU1408" s="47"/>
      <c r="GV1408" s="47"/>
      <c r="GW1408" s="47"/>
      <c r="GX1408" s="47"/>
      <c r="GY1408" s="47"/>
      <c r="GZ1408" s="47"/>
      <c r="HA1408" s="47"/>
      <c r="HB1408" s="47"/>
      <c r="HC1408" s="47"/>
      <c r="HD1408" s="47"/>
      <c r="HE1408" s="47"/>
      <c r="HF1408" s="47"/>
      <c r="HG1408" s="47"/>
      <c r="HH1408" s="47"/>
      <c r="HI1408" s="47"/>
      <c r="HJ1408" s="47"/>
      <c r="HK1408" s="47"/>
      <c r="HL1408" s="47"/>
      <c r="HM1408" s="47"/>
      <c r="HN1408" s="47"/>
      <c r="HO1408" s="47"/>
      <c r="HP1408" s="47"/>
      <c r="HQ1408" s="47"/>
      <c r="HR1408" s="47"/>
      <c r="HS1408" s="47"/>
      <c r="HT1408" s="47"/>
      <c r="HU1408" s="47"/>
      <c r="HV1408" s="47"/>
      <c r="HW1408" s="47"/>
      <c r="HX1408" s="47"/>
      <c r="HY1408" s="47"/>
      <c r="HZ1408" s="47"/>
      <c r="IA1408" s="47"/>
      <c r="IB1408" s="47"/>
      <c r="IC1408" s="47"/>
      <c r="ID1408" s="47"/>
      <c r="IE1408" s="47"/>
      <c r="IF1408" s="47"/>
      <c r="IG1408" s="47"/>
      <c r="IH1408" s="47"/>
      <c r="II1408" s="47"/>
      <c r="IJ1408" s="47"/>
      <c r="IK1408" s="47"/>
      <c r="IL1408" s="47"/>
      <c r="IM1408" s="47"/>
      <c r="IN1408" s="47"/>
      <c r="IO1408" s="47"/>
      <c r="IP1408" s="47"/>
      <c r="IQ1408" s="47"/>
      <c r="IR1408" s="47"/>
      <c r="IS1408" s="47"/>
      <c r="IT1408" s="47"/>
      <c r="IU1408" s="47"/>
      <c r="IV1408" s="47"/>
      <c r="IW1408" s="47"/>
      <c r="IX1408" s="47"/>
      <c r="IY1408" s="47"/>
      <c r="IZ1408" s="47"/>
      <c r="JA1408" s="47"/>
      <c r="JB1408" s="47"/>
      <c r="JC1408" s="47"/>
      <c r="JD1408" s="47"/>
      <c r="JE1408" s="47"/>
    </row>
    <row r="1409" spans="1:265" customFormat="1" ht="15" customHeight="1" thickBot="1" x14ac:dyDescent="0.3">
      <c r="A1409" s="275"/>
      <c r="B1409" s="92" t="s">
        <v>464</v>
      </c>
      <c r="C1409" s="115"/>
      <c r="D1409" s="931" t="s">
        <v>489</v>
      </c>
      <c r="E1409" s="904"/>
      <c r="F1409" s="474"/>
      <c r="G1409" s="475"/>
      <c r="H1409" s="411" t="s">
        <v>509</v>
      </c>
      <c r="I1409" s="411" t="s">
        <v>515</v>
      </c>
      <c r="J1409" s="1756" t="s">
        <v>1424</v>
      </c>
      <c r="K1409" s="212" t="s">
        <v>1506</v>
      </c>
      <c r="L1409" s="412"/>
      <c r="M1409" s="530"/>
      <c r="N1409" s="530"/>
      <c r="O1409" s="412"/>
      <c r="P1409" s="2159">
        <f t="shared" si="118"/>
        <v>0</v>
      </c>
      <c r="Q1409" s="313"/>
      <c r="R1409" s="314"/>
      <c r="S1409" s="314">
        <v>1</v>
      </c>
      <c r="T1409" s="314"/>
      <c r="U1409" s="314"/>
      <c r="V1409" s="314"/>
      <c r="W1409" s="315"/>
      <c r="X1409" s="275">
        <f>SUM(Q1403:W1409)</f>
        <v>20</v>
      </c>
      <c r="Y1409" s="91">
        <f>X1409</f>
        <v>20</v>
      </c>
      <c r="Z1409" s="63"/>
      <c r="AA1409" s="47"/>
      <c r="AB1409" s="47"/>
      <c r="AC1409" s="46" t="str">
        <f t="shared" ref="AC1409:AC1440" si="123">IF(C1409&lt;&gt;"",SUMIF(D$6:D$1505,D1409,Q$6:R$1505),"")</f>
        <v/>
      </c>
      <c r="AD1409" s="47"/>
      <c r="AE1409" s="47"/>
      <c r="AF1409" s="2111">
        <f t="shared" si="119"/>
        <v>0</v>
      </c>
      <c r="AG1409" s="2111">
        <f t="shared" si="120"/>
        <v>1</v>
      </c>
      <c r="AH1409" s="47"/>
      <c r="AI1409" s="47"/>
      <c r="AJ1409" s="47"/>
      <c r="AK1409" s="47"/>
      <c r="AL1409" s="47"/>
      <c r="AM1409" s="47"/>
      <c r="AN1409" s="47"/>
      <c r="AO1409" s="47"/>
      <c r="AP1409" s="47"/>
      <c r="AQ1409" s="47"/>
      <c r="AR1409" s="47"/>
      <c r="AS1409" s="47"/>
      <c r="AT1409" s="47"/>
      <c r="AU1409" s="47"/>
      <c r="AV1409" s="47"/>
      <c r="AW1409" s="47"/>
      <c r="AX1409" s="47"/>
      <c r="AY1409" s="47"/>
      <c r="AZ1409" s="47"/>
      <c r="BA1409" s="47"/>
      <c r="BB1409" s="47"/>
      <c r="BC1409" s="47"/>
      <c r="BD1409" s="47"/>
      <c r="BE1409" s="47"/>
      <c r="BF1409" s="47"/>
      <c r="BG1409" s="47"/>
      <c r="BH1409" s="47"/>
      <c r="BI1409" s="47"/>
      <c r="BJ1409" s="47"/>
      <c r="BK1409" s="47"/>
      <c r="BL1409" s="47"/>
      <c r="BM1409" s="47"/>
      <c r="BN1409" s="47"/>
      <c r="BO1409" s="47"/>
      <c r="BP1409" s="47"/>
      <c r="BQ1409" s="47"/>
      <c r="BR1409" s="47"/>
      <c r="BS1409" s="47"/>
      <c r="BT1409" s="47"/>
      <c r="BU1409" s="47"/>
      <c r="BV1409" s="47"/>
      <c r="BW1409" s="47"/>
      <c r="BX1409" s="47"/>
      <c r="BY1409" s="47"/>
      <c r="BZ1409" s="47"/>
      <c r="CA1409" s="47"/>
      <c r="CB1409" s="47"/>
      <c r="CC1409" s="47"/>
      <c r="CD1409" s="47"/>
      <c r="CE1409" s="47"/>
      <c r="CF1409" s="47"/>
      <c r="CG1409" s="47"/>
      <c r="CH1409" s="47"/>
      <c r="CI1409" s="47"/>
      <c r="CJ1409" s="47"/>
      <c r="CK1409" s="47"/>
      <c r="CL1409" s="47"/>
      <c r="CM1409" s="47"/>
      <c r="CN1409" s="47"/>
      <c r="CO1409" s="47"/>
      <c r="CP1409" s="47"/>
      <c r="CQ1409" s="47"/>
      <c r="CR1409" s="47"/>
      <c r="CS1409" s="47"/>
      <c r="CT1409" s="47"/>
      <c r="CU1409" s="47"/>
      <c r="CV1409" s="47"/>
      <c r="CW1409" s="47"/>
      <c r="CX1409" s="47"/>
      <c r="CY1409" s="47"/>
      <c r="CZ1409" s="47"/>
      <c r="DA1409" s="47"/>
      <c r="DB1409" s="47"/>
      <c r="DC1409" s="47"/>
      <c r="DD1409" s="47"/>
      <c r="DE1409" s="47"/>
      <c r="DF1409" s="47"/>
      <c r="DG1409" s="47"/>
      <c r="DH1409" s="47"/>
      <c r="DI1409" s="47"/>
      <c r="DJ1409" s="47"/>
      <c r="DK1409" s="47"/>
      <c r="DL1409" s="47"/>
      <c r="DM1409" s="47"/>
      <c r="DN1409" s="47"/>
      <c r="DO1409" s="47"/>
      <c r="DP1409" s="47"/>
      <c r="DQ1409" s="47"/>
      <c r="DR1409" s="47"/>
      <c r="DS1409" s="47"/>
      <c r="DT1409" s="47"/>
      <c r="DU1409" s="47"/>
      <c r="DV1409" s="47"/>
      <c r="DW1409" s="47"/>
      <c r="DX1409" s="47"/>
      <c r="DY1409" s="47"/>
      <c r="DZ1409" s="47"/>
      <c r="EA1409" s="47"/>
      <c r="EB1409" s="47"/>
      <c r="EC1409" s="47"/>
      <c r="ED1409" s="47"/>
      <c r="EE1409" s="47"/>
      <c r="EF1409" s="47"/>
      <c r="EG1409" s="47"/>
      <c r="EH1409" s="47"/>
      <c r="EI1409" s="47"/>
      <c r="EJ1409" s="47"/>
      <c r="EK1409" s="47"/>
      <c r="EL1409" s="47"/>
      <c r="EM1409" s="47"/>
      <c r="EN1409" s="47"/>
      <c r="EO1409" s="47"/>
      <c r="EP1409" s="47"/>
      <c r="EQ1409" s="47"/>
      <c r="ER1409" s="47"/>
      <c r="ES1409" s="47"/>
      <c r="ET1409" s="47"/>
      <c r="EU1409" s="47"/>
      <c r="EV1409" s="47"/>
      <c r="EW1409" s="47"/>
      <c r="EX1409" s="47"/>
      <c r="EY1409" s="47"/>
      <c r="EZ1409" s="47"/>
      <c r="FA1409" s="47"/>
      <c r="FB1409" s="47"/>
      <c r="FC1409" s="47"/>
      <c r="FD1409" s="47"/>
      <c r="FE1409" s="47"/>
      <c r="FF1409" s="47"/>
      <c r="FG1409" s="47"/>
      <c r="FH1409" s="47"/>
      <c r="FI1409" s="47"/>
      <c r="FJ1409" s="47"/>
      <c r="FK1409" s="47"/>
      <c r="FL1409" s="47"/>
      <c r="FM1409" s="47"/>
      <c r="FN1409" s="47"/>
      <c r="FO1409" s="47"/>
      <c r="FP1409" s="47"/>
      <c r="FQ1409" s="47"/>
      <c r="FR1409" s="47"/>
      <c r="FS1409" s="47"/>
      <c r="FT1409" s="47"/>
      <c r="FU1409" s="47"/>
      <c r="FV1409" s="47"/>
      <c r="FW1409" s="47"/>
      <c r="FX1409" s="47"/>
      <c r="FY1409" s="47"/>
      <c r="FZ1409" s="47"/>
      <c r="GA1409" s="47"/>
      <c r="GB1409" s="47"/>
      <c r="GC1409" s="47"/>
      <c r="GD1409" s="47"/>
      <c r="GE1409" s="47"/>
      <c r="GF1409" s="47"/>
      <c r="GG1409" s="47"/>
      <c r="GH1409" s="47"/>
      <c r="GI1409" s="47"/>
      <c r="GJ1409" s="47"/>
      <c r="GK1409" s="47"/>
      <c r="GL1409" s="47"/>
      <c r="GM1409" s="47"/>
      <c r="GN1409" s="47"/>
      <c r="GO1409" s="47"/>
      <c r="GP1409" s="47"/>
      <c r="GQ1409" s="47"/>
      <c r="GR1409" s="47"/>
      <c r="GS1409" s="47"/>
      <c r="GT1409" s="47"/>
      <c r="GU1409" s="47"/>
      <c r="GV1409" s="47"/>
      <c r="GW1409" s="47"/>
      <c r="GX1409" s="47"/>
      <c r="GY1409" s="47"/>
      <c r="GZ1409" s="47"/>
      <c r="HA1409" s="47"/>
      <c r="HB1409" s="47"/>
      <c r="HC1409" s="47"/>
      <c r="HD1409" s="47"/>
      <c r="HE1409" s="47"/>
      <c r="HF1409" s="47"/>
      <c r="HG1409" s="47"/>
      <c r="HH1409" s="47"/>
      <c r="HI1409" s="47"/>
      <c r="HJ1409" s="47"/>
      <c r="HK1409" s="47"/>
      <c r="HL1409" s="47"/>
      <c r="HM1409" s="47"/>
      <c r="HN1409" s="47"/>
      <c r="HO1409" s="47"/>
      <c r="HP1409" s="47"/>
      <c r="HQ1409" s="47"/>
      <c r="HR1409" s="47"/>
      <c r="HS1409" s="47"/>
      <c r="HT1409" s="47"/>
      <c r="HU1409" s="47"/>
      <c r="HV1409" s="47"/>
      <c r="HW1409" s="47"/>
      <c r="HX1409" s="47"/>
      <c r="HY1409" s="47"/>
      <c r="HZ1409" s="47"/>
      <c r="IA1409" s="47"/>
      <c r="IB1409" s="47"/>
      <c r="IC1409" s="47"/>
      <c r="ID1409" s="47"/>
      <c r="IE1409" s="47"/>
      <c r="IF1409" s="47"/>
      <c r="IG1409" s="47"/>
      <c r="IH1409" s="47"/>
      <c r="II1409" s="47"/>
      <c r="IJ1409" s="47"/>
      <c r="IK1409" s="47"/>
      <c r="IL1409" s="47"/>
      <c r="IM1409" s="47"/>
      <c r="IN1409" s="47"/>
      <c r="IO1409" s="47"/>
      <c r="IP1409" s="47"/>
      <c r="IQ1409" s="47"/>
      <c r="IR1409" s="47"/>
      <c r="IS1409" s="47"/>
      <c r="IT1409" s="47"/>
      <c r="IU1409" s="47"/>
      <c r="IV1409" s="47"/>
      <c r="IW1409" s="47"/>
      <c r="IX1409" s="47"/>
      <c r="IY1409" s="47"/>
      <c r="IZ1409" s="47"/>
      <c r="JA1409" s="47"/>
      <c r="JB1409" s="47"/>
      <c r="JC1409" s="47"/>
      <c r="JD1409" s="47"/>
      <c r="JE1409" s="47"/>
    </row>
    <row r="1410" spans="1:265" customFormat="1" ht="15" customHeight="1" thickBot="1" x14ac:dyDescent="0.3">
      <c r="A1410" s="273">
        <f>+A1403+1</f>
        <v>152</v>
      </c>
      <c r="B1410" s="630" t="s">
        <v>270</v>
      </c>
      <c r="C1410" s="111" t="s">
        <v>35</v>
      </c>
      <c r="D1410" s="882" t="s">
        <v>271</v>
      </c>
      <c r="E1410" s="861" t="s">
        <v>272</v>
      </c>
      <c r="F1410" s="435" t="s">
        <v>56</v>
      </c>
      <c r="G1410" s="436" t="s">
        <v>60</v>
      </c>
      <c r="H1410" s="202" t="s">
        <v>23</v>
      </c>
      <c r="I1410" s="202" t="s">
        <v>103</v>
      </c>
      <c r="J1410" s="202"/>
      <c r="K1410" s="224" t="s">
        <v>1455</v>
      </c>
      <c r="L1410" s="224" t="s">
        <v>97</v>
      </c>
      <c r="M1410" s="398">
        <v>6</v>
      </c>
      <c r="N1410" s="398" t="s">
        <v>24</v>
      </c>
      <c r="O1410" s="224" t="s">
        <v>348</v>
      </c>
      <c r="P1410" s="2159">
        <f t="shared" si="118"/>
        <v>3</v>
      </c>
      <c r="Q1410" s="294">
        <v>3</v>
      </c>
      <c r="R1410" s="295"/>
      <c r="S1410" s="295"/>
      <c r="T1410" s="295"/>
      <c r="U1410" s="295"/>
      <c r="V1410" s="295"/>
      <c r="W1410" s="296"/>
      <c r="X1410" s="121"/>
      <c r="Y1410" s="121"/>
      <c r="Z1410" s="63" t="str">
        <f>C1410</f>
        <v>TC</v>
      </c>
      <c r="AA1410" s="47" t="s">
        <v>873</v>
      </c>
      <c r="AB1410" s="47" t="s">
        <v>881</v>
      </c>
      <c r="AC1410" s="46">
        <f t="shared" si="123"/>
        <v>13</v>
      </c>
      <c r="AD1410" s="47"/>
      <c r="AE1410" s="47"/>
      <c r="AF1410" s="2111">
        <f t="shared" si="119"/>
        <v>3</v>
      </c>
      <c r="AG1410" s="2111">
        <f t="shared" si="120"/>
        <v>0</v>
      </c>
      <c r="AH1410" s="47"/>
      <c r="AI1410" s="47"/>
      <c r="AJ1410" s="47"/>
      <c r="AK1410" s="47"/>
      <c r="AL1410" s="47"/>
      <c r="AM1410" s="47"/>
      <c r="AN1410" s="47"/>
      <c r="AO1410" s="47"/>
      <c r="AP1410" s="47"/>
      <c r="AQ1410" s="47"/>
      <c r="AR1410" s="47"/>
      <c r="AS1410" s="47"/>
      <c r="AT1410" s="47"/>
      <c r="AU1410" s="47"/>
      <c r="AV1410" s="47"/>
      <c r="AW1410" s="47"/>
      <c r="AX1410" s="47"/>
      <c r="AY1410" s="47"/>
      <c r="AZ1410" s="47"/>
      <c r="BA1410" s="47"/>
      <c r="BB1410" s="47"/>
      <c r="BC1410" s="47"/>
      <c r="BD1410" s="47"/>
      <c r="BE1410" s="47"/>
      <c r="BF1410" s="47"/>
      <c r="BG1410" s="47"/>
      <c r="BH1410" s="47"/>
      <c r="BI1410" s="47"/>
      <c r="BJ1410" s="47"/>
      <c r="BK1410" s="47"/>
      <c r="BL1410" s="47"/>
      <c r="BM1410" s="47"/>
      <c r="BN1410" s="47"/>
      <c r="BO1410" s="47"/>
      <c r="BP1410" s="47"/>
      <c r="BQ1410" s="47"/>
      <c r="BR1410" s="47"/>
      <c r="BS1410" s="47"/>
      <c r="BT1410" s="47"/>
      <c r="BU1410" s="47"/>
      <c r="BV1410" s="47"/>
      <c r="BW1410" s="47"/>
      <c r="BX1410" s="47"/>
      <c r="BY1410" s="47"/>
      <c r="BZ1410" s="47"/>
      <c r="CA1410" s="47"/>
      <c r="CB1410" s="47"/>
      <c r="CC1410" s="47"/>
      <c r="CD1410" s="47"/>
      <c r="CE1410" s="47"/>
      <c r="CF1410" s="47"/>
      <c r="CG1410" s="47"/>
      <c r="CH1410" s="47"/>
      <c r="CI1410" s="47"/>
      <c r="CJ1410" s="47"/>
      <c r="CK1410" s="47"/>
      <c r="CL1410" s="47"/>
      <c r="CM1410" s="47"/>
      <c r="CN1410" s="47"/>
      <c r="CO1410" s="47"/>
      <c r="CP1410" s="47"/>
      <c r="CQ1410" s="47"/>
      <c r="CR1410" s="47"/>
      <c r="CS1410" s="47"/>
      <c r="CT1410" s="47"/>
      <c r="CU1410" s="47"/>
      <c r="CV1410" s="47"/>
      <c r="CW1410" s="47"/>
      <c r="CX1410" s="47"/>
      <c r="CY1410" s="47"/>
      <c r="CZ1410" s="47"/>
      <c r="DA1410" s="47"/>
      <c r="DB1410" s="47"/>
      <c r="DC1410" s="47"/>
      <c r="DD1410" s="47"/>
      <c r="DE1410" s="47"/>
      <c r="DF1410" s="47"/>
      <c r="DG1410" s="47"/>
      <c r="DH1410" s="47"/>
      <c r="DI1410" s="47"/>
      <c r="DJ1410" s="47"/>
      <c r="DK1410" s="47"/>
      <c r="DL1410" s="47"/>
      <c r="DM1410" s="47"/>
      <c r="DN1410" s="47"/>
      <c r="DO1410" s="47"/>
      <c r="DP1410" s="47"/>
      <c r="DQ1410" s="47"/>
      <c r="DR1410" s="47"/>
      <c r="DS1410" s="47"/>
      <c r="DT1410" s="47"/>
      <c r="DU1410" s="47"/>
      <c r="DV1410" s="47"/>
      <c r="DW1410" s="47"/>
      <c r="DX1410" s="47"/>
      <c r="DY1410" s="47"/>
      <c r="DZ1410" s="47"/>
      <c r="EA1410" s="47"/>
      <c r="EB1410" s="47"/>
      <c r="EC1410" s="47"/>
      <c r="ED1410" s="47"/>
      <c r="EE1410" s="47"/>
      <c r="EF1410" s="47"/>
      <c r="EG1410" s="47"/>
      <c r="EH1410" s="47"/>
      <c r="EI1410" s="47"/>
      <c r="EJ1410" s="47"/>
      <c r="EK1410" s="47"/>
      <c r="EL1410" s="47"/>
      <c r="EM1410" s="47"/>
      <c r="EN1410" s="47"/>
      <c r="EO1410" s="47"/>
      <c r="EP1410" s="47"/>
      <c r="EQ1410" s="47"/>
      <c r="ER1410" s="47"/>
      <c r="ES1410" s="47"/>
      <c r="ET1410" s="47"/>
      <c r="EU1410" s="47"/>
      <c r="EV1410" s="47"/>
      <c r="EW1410" s="47"/>
      <c r="EX1410" s="47"/>
      <c r="EY1410" s="47"/>
      <c r="EZ1410" s="47"/>
      <c r="FA1410" s="47"/>
      <c r="FB1410" s="47"/>
      <c r="FC1410" s="47"/>
      <c r="FD1410" s="47"/>
      <c r="FE1410" s="47"/>
      <c r="FF1410" s="47"/>
      <c r="FG1410" s="47"/>
      <c r="FH1410" s="47"/>
      <c r="FI1410" s="47"/>
      <c r="FJ1410" s="47"/>
      <c r="FK1410" s="47"/>
      <c r="FL1410" s="47"/>
      <c r="FM1410" s="47"/>
      <c r="FN1410" s="47"/>
      <c r="FO1410" s="47"/>
      <c r="FP1410" s="47"/>
      <c r="FQ1410" s="47"/>
      <c r="FR1410" s="47"/>
      <c r="FS1410" s="47"/>
      <c r="FT1410" s="47"/>
      <c r="FU1410" s="47"/>
      <c r="FV1410" s="47"/>
      <c r="FW1410" s="47"/>
      <c r="FX1410" s="47"/>
      <c r="FY1410" s="47"/>
      <c r="FZ1410" s="47"/>
      <c r="GA1410" s="47"/>
      <c r="GB1410" s="47"/>
      <c r="GC1410" s="47"/>
      <c r="GD1410" s="47"/>
      <c r="GE1410" s="47"/>
      <c r="GF1410" s="47"/>
      <c r="GG1410" s="47"/>
      <c r="GH1410" s="47"/>
      <c r="GI1410" s="47"/>
      <c r="GJ1410" s="47"/>
      <c r="GK1410" s="47"/>
      <c r="GL1410" s="47"/>
      <c r="GM1410" s="47"/>
      <c r="GN1410" s="47"/>
      <c r="GO1410" s="47"/>
      <c r="GP1410" s="47"/>
      <c r="GQ1410" s="47"/>
      <c r="GR1410" s="47"/>
      <c r="GS1410" s="47"/>
      <c r="GT1410" s="47"/>
      <c r="GU1410" s="47"/>
      <c r="GV1410" s="47"/>
      <c r="GW1410" s="47"/>
      <c r="GX1410" s="47"/>
      <c r="GY1410" s="47"/>
      <c r="GZ1410" s="47"/>
      <c r="HA1410" s="47"/>
      <c r="HB1410" s="47"/>
      <c r="HC1410" s="47"/>
      <c r="HD1410" s="47"/>
      <c r="HE1410" s="47"/>
      <c r="HF1410" s="47"/>
      <c r="HG1410" s="47"/>
      <c r="HH1410" s="47"/>
      <c r="HI1410" s="47"/>
      <c r="HJ1410" s="47"/>
      <c r="HK1410" s="47"/>
      <c r="HL1410" s="47"/>
      <c r="HM1410" s="47"/>
      <c r="HN1410" s="47"/>
      <c r="HO1410" s="47"/>
      <c r="HP1410" s="47"/>
      <c r="HQ1410" s="47"/>
      <c r="HR1410" s="47"/>
      <c r="HS1410" s="47"/>
      <c r="HT1410" s="47"/>
      <c r="HU1410" s="47"/>
      <c r="HV1410" s="47"/>
      <c r="HW1410" s="47"/>
      <c r="HX1410" s="47"/>
      <c r="HY1410" s="47"/>
      <c r="HZ1410" s="47"/>
      <c r="IA1410" s="47"/>
      <c r="IB1410" s="47"/>
      <c r="IC1410" s="47"/>
      <c r="ID1410" s="47"/>
      <c r="IE1410" s="47"/>
      <c r="IF1410" s="47"/>
      <c r="IG1410" s="47"/>
      <c r="IH1410" s="47"/>
      <c r="II1410" s="47"/>
      <c r="IJ1410" s="47"/>
      <c r="IK1410" s="47"/>
      <c r="IL1410" s="47"/>
      <c r="IM1410" s="47"/>
      <c r="IN1410" s="47"/>
      <c r="IO1410" s="47"/>
      <c r="IP1410" s="47"/>
      <c r="IQ1410" s="47"/>
      <c r="IR1410" s="47"/>
      <c r="IS1410" s="47"/>
      <c r="IT1410" s="47"/>
      <c r="IU1410" s="47"/>
      <c r="IV1410" s="47"/>
      <c r="IW1410" s="47"/>
      <c r="IX1410" s="47"/>
      <c r="IY1410" s="47"/>
      <c r="IZ1410" s="47"/>
      <c r="JA1410" s="47"/>
      <c r="JB1410" s="47"/>
      <c r="JC1410" s="47"/>
      <c r="JD1410" s="47"/>
      <c r="JE1410" s="47"/>
    </row>
    <row r="1411" spans="1:265" customFormat="1" ht="15" customHeight="1" thickBot="1" x14ac:dyDescent="0.3">
      <c r="A1411" s="790"/>
      <c r="B1411" s="73" t="s">
        <v>270</v>
      </c>
      <c r="C1411" s="113"/>
      <c r="D1411" s="884" t="s">
        <v>271</v>
      </c>
      <c r="E1411" s="905"/>
      <c r="F1411" s="437"/>
      <c r="G1411" s="438"/>
      <c r="H1411" s="184" t="s">
        <v>23</v>
      </c>
      <c r="I1411" s="184" t="s">
        <v>104</v>
      </c>
      <c r="J1411" s="184"/>
      <c r="K1411" s="225" t="s">
        <v>1362</v>
      </c>
      <c r="L1411" s="225" t="s">
        <v>97</v>
      </c>
      <c r="M1411" s="397" t="s">
        <v>1125</v>
      </c>
      <c r="N1411" s="397" t="s">
        <v>24</v>
      </c>
      <c r="O1411" s="225" t="s">
        <v>344</v>
      </c>
      <c r="P1411" s="2159">
        <f t="shared" si="118"/>
        <v>4</v>
      </c>
      <c r="Q1411" s="297">
        <v>3</v>
      </c>
      <c r="R1411" s="2021">
        <v>1</v>
      </c>
      <c r="S1411" s="298"/>
      <c r="T1411" s="298"/>
      <c r="U1411" s="298"/>
      <c r="V1411" s="298"/>
      <c r="W1411" s="299"/>
      <c r="X1411" s="122"/>
      <c r="Y1411" s="122"/>
      <c r="Z1411" s="63"/>
      <c r="AA1411" s="47"/>
      <c r="AB1411" s="47"/>
      <c r="AC1411" s="46" t="str">
        <f t="shared" si="123"/>
        <v/>
      </c>
      <c r="AD1411" s="47"/>
      <c r="AE1411" s="47"/>
      <c r="AF1411" s="2111">
        <f t="shared" si="119"/>
        <v>4</v>
      </c>
      <c r="AG1411" s="2111">
        <f t="shared" si="120"/>
        <v>0</v>
      </c>
      <c r="AH1411" s="47"/>
      <c r="AI1411" s="47"/>
      <c r="AJ1411" s="47"/>
      <c r="AK1411" s="47"/>
      <c r="AL1411" s="47"/>
      <c r="AM1411" s="47"/>
      <c r="AN1411" s="47"/>
      <c r="AO1411" s="47"/>
      <c r="AP1411" s="47"/>
      <c r="AQ1411" s="47"/>
      <c r="AR1411" s="47"/>
      <c r="AS1411" s="47"/>
      <c r="AT1411" s="47"/>
      <c r="AU1411" s="47"/>
      <c r="AV1411" s="47"/>
      <c r="AW1411" s="47"/>
      <c r="AX1411" s="47"/>
      <c r="AY1411" s="47"/>
      <c r="AZ1411" s="47"/>
      <c r="BA1411" s="47"/>
      <c r="BB1411" s="47"/>
      <c r="BC1411" s="47"/>
      <c r="BD1411" s="47"/>
      <c r="BE1411" s="47"/>
      <c r="BF1411" s="47"/>
      <c r="BG1411" s="47"/>
      <c r="BH1411" s="47"/>
      <c r="BI1411" s="47"/>
      <c r="BJ1411" s="47"/>
      <c r="BK1411" s="47"/>
      <c r="BL1411" s="47"/>
      <c r="BM1411" s="47"/>
      <c r="BN1411" s="47"/>
      <c r="BO1411" s="47"/>
      <c r="BP1411" s="47"/>
      <c r="BQ1411" s="47"/>
      <c r="BR1411" s="47"/>
      <c r="BS1411" s="47"/>
      <c r="BT1411" s="47"/>
      <c r="BU1411" s="47"/>
      <c r="BV1411" s="47"/>
      <c r="BW1411" s="47"/>
      <c r="BX1411" s="47"/>
      <c r="BY1411" s="47"/>
      <c r="BZ1411" s="47"/>
      <c r="CA1411" s="47"/>
      <c r="CB1411" s="47"/>
      <c r="CC1411" s="47"/>
      <c r="CD1411" s="47"/>
      <c r="CE1411" s="47"/>
      <c r="CF1411" s="47"/>
      <c r="CG1411" s="47"/>
      <c r="CH1411" s="47"/>
      <c r="CI1411" s="47"/>
      <c r="CJ1411" s="47"/>
      <c r="CK1411" s="47"/>
      <c r="CL1411" s="47"/>
      <c r="CM1411" s="47"/>
      <c r="CN1411" s="47"/>
      <c r="CO1411" s="47"/>
      <c r="CP1411" s="47"/>
      <c r="CQ1411" s="47"/>
      <c r="CR1411" s="47"/>
      <c r="CS1411" s="47"/>
      <c r="CT1411" s="47"/>
      <c r="CU1411" s="47"/>
      <c r="CV1411" s="47"/>
      <c r="CW1411" s="47"/>
      <c r="CX1411" s="47"/>
      <c r="CY1411" s="47"/>
      <c r="CZ1411" s="47"/>
      <c r="DA1411" s="47"/>
      <c r="DB1411" s="47"/>
      <c r="DC1411" s="47"/>
      <c r="DD1411" s="47"/>
      <c r="DE1411" s="47"/>
      <c r="DF1411" s="47"/>
      <c r="DG1411" s="47"/>
      <c r="DH1411" s="47"/>
      <c r="DI1411" s="47"/>
      <c r="DJ1411" s="47"/>
      <c r="DK1411" s="47"/>
      <c r="DL1411" s="47"/>
      <c r="DM1411" s="47"/>
      <c r="DN1411" s="47"/>
      <c r="DO1411" s="47"/>
      <c r="DP1411" s="47"/>
      <c r="DQ1411" s="47"/>
      <c r="DR1411" s="47"/>
      <c r="DS1411" s="47"/>
      <c r="DT1411" s="47"/>
      <c r="DU1411" s="47"/>
      <c r="DV1411" s="47"/>
      <c r="DW1411" s="47"/>
      <c r="DX1411" s="47"/>
      <c r="DY1411" s="47"/>
      <c r="DZ1411" s="47"/>
      <c r="EA1411" s="47"/>
      <c r="EB1411" s="47"/>
      <c r="EC1411" s="47"/>
      <c r="ED1411" s="47"/>
      <c r="EE1411" s="47"/>
      <c r="EF1411" s="47"/>
      <c r="EG1411" s="47"/>
      <c r="EH1411" s="47"/>
      <c r="EI1411" s="47"/>
      <c r="EJ1411" s="47"/>
      <c r="EK1411" s="47"/>
      <c r="EL1411" s="47"/>
      <c r="EM1411" s="47"/>
      <c r="EN1411" s="47"/>
      <c r="EO1411" s="47"/>
      <c r="EP1411" s="47"/>
      <c r="EQ1411" s="47"/>
      <c r="ER1411" s="47"/>
      <c r="ES1411" s="47"/>
      <c r="ET1411" s="47"/>
      <c r="EU1411" s="47"/>
      <c r="EV1411" s="47"/>
      <c r="EW1411" s="47"/>
      <c r="EX1411" s="47"/>
      <c r="EY1411" s="47"/>
      <c r="EZ1411" s="47"/>
      <c r="FA1411" s="47"/>
      <c r="FB1411" s="47"/>
      <c r="FC1411" s="47"/>
      <c r="FD1411" s="47"/>
      <c r="FE1411" s="47"/>
      <c r="FF1411" s="47"/>
      <c r="FG1411" s="47"/>
      <c r="FH1411" s="47"/>
      <c r="FI1411" s="47"/>
      <c r="FJ1411" s="47"/>
      <c r="FK1411" s="47"/>
      <c r="FL1411" s="47"/>
      <c r="FM1411" s="47"/>
      <c r="FN1411" s="47"/>
      <c r="FO1411" s="47"/>
      <c r="FP1411" s="47"/>
      <c r="FQ1411" s="47"/>
      <c r="FR1411" s="47"/>
      <c r="FS1411" s="47"/>
      <c r="FT1411" s="47"/>
      <c r="FU1411" s="47"/>
      <c r="FV1411" s="47"/>
      <c r="FW1411" s="47"/>
      <c r="FX1411" s="47"/>
      <c r="FY1411" s="47"/>
      <c r="FZ1411" s="47"/>
      <c r="GA1411" s="47"/>
      <c r="GB1411" s="47"/>
      <c r="GC1411" s="47"/>
      <c r="GD1411" s="47"/>
      <c r="GE1411" s="47"/>
      <c r="GF1411" s="47"/>
      <c r="GG1411" s="47"/>
      <c r="GH1411" s="47"/>
      <c r="GI1411" s="47"/>
      <c r="GJ1411" s="47"/>
      <c r="GK1411" s="47"/>
      <c r="GL1411" s="47"/>
      <c r="GM1411" s="47"/>
      <c r="GN1411" s="47"/>
      <c r="GO1411" s="47"/>
      <c r="GP1411" s="47"/>
      <c r="GQ1411" s="47"/>
      <c r="GR1411" s="47"/>
      <c r="GS1411" s="47"/>
      <c r="GT1411" s="47"/>
      <c r="GU1411" s="47"/>
      <c r="GV1411" s="47"/>
      <c r="GW1411" s="47"/>
      <c r="GX1411" s="47"/>
      <c r="GY1411" s="47"/>
      <c r="GZ1411" s="47"/>
      <c r="HA1411" s="47"/>
      <c r="HB1411" s="47"/>
      <c r="HC1411" s="47"/>
      <c r="HD1411" s="47"/>
      <c r="HE1411" s="47"/>
      <c r="HF1411" s="47"/>
      <c r="HG1411" s="47"/>
      <c r="HH1411" s="47"/>
      <c r="HI1411" s="47"/>
      <c r="HJ1411" s="47"/>
      <c r="HK1411" s="47"/>
      <c r="HL1411" s="47"/>
      <c r="HM1411" s="47"/>
      <c r="HN1411" s="47"/>
      <c r="HO1411" s="47"/>
      <c r="HP1411" s="47"/>
      <c r="HQ1411" s="47"/>
      <c r="HR1411" s="47"/>
      <c r="HS1411" s="47"/>
      <c r="HT1411" s="47"/>
      <c r="HU1411" s="47"/>
      <c r="HV1411" s="47"/>
      <c r="HW1411" s="47"/>
      <c r="HX1411" s="47"/>
      <c r="HY1411" s="47"/>
      <c r="HZ1411" s="47"/>
      <c r="IA1411" s="47"/>
      <c r="IB1411" s="47"/>
      <c r="IC1411" s="47"/>
      <c r="ID1411" s="47"/>
      <c r="IE1411" s="47"/>
      <c r="IF1411" s="47"/>
      <c r="IG1411" s="47"/>
      <c r="IH1411" s="47"/>
      <c r="II1411" s="47"/>
      <c r="IJ1411" s="47"/>
      <c r="IK1411" s="47"/>
      <c r="IL1411" s="47"/>
      <c r="IM1411" s="47"/>
      <c r="IN1411" s="47"/>
      <c r="IO1411" s="47"/>
      <c r="IP1411" s="47"/>
      <c r="IQ1411" s="47"/>
      <c r="IR1411" s="47"/>
      <c r="IS1411" s="47"/>
      <c r="IT1411" s="47"/>
      <c r="IU1411" s="47"/>
      <c r="IV1411" s="47"/>
      <c r="IW1411" s="47"/>
      <c r="IX1411" s="47"/>
      <c r="IY1411" s="47"/>
      <c r="IZ1411" s="47"/>
      <c r="JA1411" s="47"/>
      <c r="JB1411" s="47"/>
      <c r="JC1411" s="47"/>
      <c r="JD1411" s="47"/>
      <c r="JE1411" s="47"/>
    </row>
    <row r="1412" spans="1:265" customFormat="1" ht="15" customHeight="1" thickBot="1" x14ac:dyDescent="0.3">
      <c r="A1412" s="790"/>
      <c r="B1412" s="73" t="s">
        <v>270</v>
      </c>
      <c r="C1412" s="113"/>
      <c r="D1412" s="884" t="s">
        <v>271</v>
      </c>
      <c r="E1412" s="905"/>
      <c r="F1412" s="437"/>
      <c r="G1412" s="438"/>
      <c r="H1412" s="184" t="s">
        <v>23</v>
      </c>
      <c r="I1412" s="184" t="s">
        <v>99</v>
      </c>
      <c r="J1412" s="184"/>
      <c r="K1412" s="225" t="s">
        <v>900</v>
      </c>
      <c r="L1412" s="225" t="s">
        <v>97</v>
      </c>
      <c r="M1412" s="397" t="s">
        <v>1134</v>
      </c>
      <c r="N1412" s="397" t="s">
        <v>24</v>
      </c>
      <c r="O1412" s="225" t="s">
        <v>348</v>
      </c>
      <c r="P1412" s="2159">
        <f t="shared" si="118"/>
        <v>4</v>
      </c>
      <c r="Q1412" s="297">
        <v>2</v>
      </c>
      <c r="R1412" s="298">
        <v>2</v>
      </c>
      <c r="S1412" s="298"/>
      <c r="T1412" s="298"/>
      <c r="U1412" s="298"/>
      <c r="V1412" s="298"/>
      <c r="W1412" s="299"/>
      <c r="X1412" s="122"/>
      <c r="Y1412" s="122"/>
      <c r="Z1412" s="63"/>
      <c r="AA1412" s="47"/>
      <c r="AB1412" s="47"/>
      <c r="AC1412" s="46" t="str">
        <f t="shared" si="123"/>
        <v/>
      </c>
      <c r="AD1412" s="47"/>
      <c r="AE1412" s="47"/>
      <c r="AF1412" s="2111">
        <f t="shared" si="119"/>
        <v>4</v>
      </c>
      <c r="AG1412" s="2111">
        <f t="shared" si="120"/>
        <v>0</v>
      </c>
      <c r="AH1412" s="47"/>
      <c r="AI1412" s="47"/>
      <c r="AJ1412" s="47"/>
      <c r="AK1412" s="47"/>
      <c r="AL1412" s="47"/>
      <c r="AM1412" s="47"/>
      <c r="AN1412" s="47"/>
      <c r="AO1412" s="47"/>
      <c r="AP1412" s="47"/>
      <c r="AQ1412" s="47"/>
      <c r="AR1412" s="47"/>
      <c r="AS1412" s="47"/>
      <c r="AT1412" s="47"/>
      <c r="AU1412" s="47"/>
      <c r="AV1412" s="47"/>
      <c r="AW1412" s="47"/>
      <c r="AX1412" s="47"/>
      <c r="AY1412" s="47"/>
      <c r="AZ1412" s="47"/>
      <c r="BA1412" s="47"/>
      <c r="BB1412" s="47"/>
      <c r="BC1412" s="47"/>
      <c r="BD1412" s="47"/>
      <c r="BE1412" s="47"/>
      <c r="BF1412" s="47"/>
      <c r="BG1412" s="47"/>
      <c r="BH1412" s="47"/>
      <c r="BI1412" s="47"/>
      <c r="BJ1412" s="47"/>
      <c r="BK1412" s="47"/>
      <c r="BL1412" s="47"/>
      <c r="BM1412" s="47"/>
      <c r="BN1412" s="47"/>
      <c r="BO1412" s="47"/>
      <c r="BP1412" s="47"/>
      <c r="BQ1412" s="47"/>
      <c r="BR1412" s="47"/>
      <c r="BS1412" s="47"/>
      <c r="BT1412" s="47"/>
      <c r="BU1412" s="47"/>
      <c r="BV1412" s="47"/>
      <c r="BW1412" s="47"/>
      <c r="BX1412" s="47"/>
      <c r="BY1412" s="47"/>
      <c r="BZ1412" s="47"/>
      <c r="CA1412" s="47"/>
      <c r="CB1412" s="47"/>
      <c r="CC1412" s="47"/>
      <c r="CD1412" s="47"/>
      <c r="CE1412" s="47"/>
      <c r="CF1412" s="47"/>
      <c r="CG1412" s="47"/>
      <c r="CH1412" s="47"/>
      <c r="CI1412" s="47"/>
      <c r="CJ1412" s="47"/>
      <c r="CK1412" s="47"/>
      <c r="CL1412" s="47"/>
      <c r="CM1412" s="47"/>
      <c r="CN1412" s="47"/>
      <c r="CO1412" s="47"/>
      <c r="CP1412" s="47"/>
      <c r="CQ1412" s="47"/>
      <c r="CR1412" s="47"/>
      <c r="CS1412" s="47"/>
      <c r="CT1412" s="47"/>
      <c r="CU1412" s="47"/>
      <c r="CV1412" s="47"/>
      <c r="CW1412" s="47"/>
      <c r="CX1412" s="47"/>
      <c r="CY1412" s="47"/>
      <c r="CZ1412" s="47"/>
      <c r="DA1412" s="47"/>
      <c r="DB1412" s="47"/>
      <c r="DC1412" s="47"/>
      <c r="DD1412" s="47"/>
      <c r="DE1412" s="47"/>
      <c r="DF1412" s="47"/>
      <c r="DG1412" s="47"/>
      <c r="DH1412" s="47"/>
      <c r="DI1412" s="47"/>
      <c r="DJ1412" s="47"/>
      <c r="DK1412" s="47"/>
      <c r="DL1412" s="47"/>
      <c r="DM1412" s="47"/>
      <c r="DN1412" s="47"/>
      <c r="DO1412" s="47"/>
      <c r="DP1412" s="47"/>
      <c r="DQ1412" s="47"/>
      <c r="DR1412" s="47"/>
      <c r="DS1412" s="47"/>
      <c r="DT1412" s="47"/>
      <c r="DU1412" s="47"/>
      <c r="DV1412" s="47"/>
      <c r="DW1412" s="47"/>
      <c r="DX1412" s="47"/>
      <c r="DY1412" s="47"/>
      <c r="DZ1412" s="47"/>
      <c r="EA1412" s="47"/>
      <c r="EB1412" s="47"/>
      <c r="EC1412" s="47"/>
      <c r="ED1412" s="47"/>
      <c r="EE1412" s="47"/>
      <c r="EF1412" s="47"/>
      <c r="EG1412" s="47"/>
      <c r="EH1412" s="47"/>
      <c r="EI1412" s="47"/>
      <c r="EJ1412" s="47"/>
      <c r="EK1412" s="47"/>
      <c r="EL1412" s="47"/>
      <c r="EM1412" s="47"/>
      <c r="EN1412" s="47"/>
      <c r="EO1412" s="47"/>
      <c r="EP1412" s="47"/>
      <c r="EQ1412" s="47"/>
      <c r="ER1412" s="47"/>
      <c r="ES1412" s="47"/>
      <c r="ET1412" s="47"/>
      <c r="EU1412" s="47"/>
      <c r="EV1412" s="47"/>
      <c r="EW1412" s="47"/>
      <c r="EX1412" s="47"/>
      <c r="EY1412" s="47"/>
      <c r="EZ1412" s="47"/>
      <c r="FA1412" s="47"/>
      <c r="FB1412" s="47"/>
      <c r="FC1412" s="47"/>
      <c r="FD1412" s="47"/>
      <c r="FE1412" s="47"/>
      <c r="FF1412" s="47"/>
      <c r="FG1412" s="47"/>
      <c r="FH1412" s="47"/>
      <c r="FI1412" s="47"/>
      <c r="FJ1412" s="47"/>
      <c r="FK1412" s="47"/>
      <c r="FL1412" s="47"/>
      <c r="FM1412" s="47"/>
      <c r="FN1412" s="47"/>
      <c r="FO1412" s="47"/>
      <c r="FP1412" s="47"/>
      <c r="FQ1412" s="47"/>
      <c r="FR1412" s="47"/>
      <c r="FS1412" s="47"/>
      <c r="FT1412" s="47"/>
      <c r="FU1412" s="47"/>
      <c r="FV1412" s="47"/>
      <c r="FW1412" s="47"/>
      <c r="FX1412" s="47"/>
      <c r="FY1412" s="47"/>
      <c r="FZ1412" s="47"/>
      <c r="GA1412" s="47"/>
      <c r="GB1412" s="47"/>
      <c r="GC1412" s="47"/>
      <c r="GD1412" s="47"/>
      <c r="GE1412" s="47"/>
      <c r="GF1412" s="47"/>
      <c r="GG1412" s="47"/>
      <c r="GH1412" s="47"/>
      <c r="GI1412" s="47"/>
      <c r="GJ1412" s="47"/>
      <c r="GK1412" s="47"/>
      <c r="GL1412" s="47"/>
      <c r="GM1412" s="47"/>
      <c r="GN1412" s="47"/>
      <c r="GO1412" s="47"/>
      <c r="GP1412" s="47"/>
      <c r="GQ1412" s="47"/>
      <c r="GR1412" s="47"/>
      <c r="GS1412" s="47"/>
      <c r="GT1412" s="47"/>
      <c r="GU1412" s="47"/>
      <c r="GV1412" s="47"/>
      <c r="GW1412" s="47"/>
      <c r="GX1412" s="47"/>
      <c r="GY1412" s="47"/>
      <c r="GZ1412" s="47"/>
      <c r="HA1412" s="47"/>
      <c r="HB1412" s="47"/>
      <c r="HC1412" s="47"/>
      <c r="HD1412" s="47"/>
      <c r="HE1412" s="47"/>
      <c r="HF1412" s="47"/>
      <c r="HG1412" s="47"/>
      <c r="HH1412" s="47"/>
      <c r="HI1412" s="47"/>
      <c r="HJ1412" s="47"/>
      <c r="HK1412" s="47"/>
      <c r="HL1412" s="47"/>
      <c r="HM1412" s="47"/>
      <c r="HN1412" s="47"/>
      <c r="HO1412" s="47"/>
      <c r="HP1412" s="47"/>
      <c r="HQ1412" s="47"/>
      <c r="HR1412" s="47"/>
      <c r="HS1412" s="47"/>
      <c r="HT1412" s="47"/>
      <c r="HU1412" s="47"/>
      <c r="HV1412" s="47"/>
      <c r="HW1412" s="47"/>
      <c r="HX1412" s="47"/>
      <c r="HY1412" s="47"/>
      <c r="HZ1412" s="47"/>
      <c r="IA1412" s="47"/>
      <c r="IB1412" s="47"/>
      <c r="IC1412" s="47"/>
      <c r="ID1412" s="47"/>
      <c r="IE1412" s="47"/>
      <c r="IF1412" s="47"/>
      <c r="IG1412" s="47"/>
      <c r="IH1412" s="47"/>
      <c r="II1412" s="47"/>
      <c r="IJ1412" s="47"/>
      <c r="IK1412" s="47"/>
      <c r="IL1412" s="47"/>
      <c r="IM1412" s="47"/>
      <c r="IN1412" s="47"/>
      <c r="IO1412" s="47"/>
      <c r="IP1412" s="47"/>
      <c r="IQ1412" s="47"/>
      <c r="IR1412" s="47"/>
      <c r="IS1412" s="47"/>
      <c r="IT1412" s="47"/>
      <c r="IU1412" s="47"/>
      <c r="IV1412" s="47"/>
      <c r="IW1412" s="47"/>
      <c r="IX1412" s="47"/>
      <c r="IY1412" s="47"/>
      <c r="IZ1412" s="47"/>
      <c r="JA1412" s="47"/>
      <c r="JB1412" s="47"/>
      <c r="JC1412" s="47"/>
      <c r="JD1412" s="47"/>
      <c r="JE1412" s="47"/>
    </row>
    <row r="1413" spans="1:265" customFormat="1" ht="15" customHeight="1" thickBot="1" x14ac:dyDescent="0.3">
      <c r="A1413" s="790"/>
      <c r="B1413" s="73" t="s">
        <v>270</v>
      </c>
      <c r="C1413" s="113"/>
      <c r="D1413" s="884" t="s">
        <v>271</v>
      </c>
      <c r="E1413" s="905"/>
      <c r="F1413" s="437"/>
      <c r="G1413" s="438"/>
      <c r="H1413" s="184" t="s">
        <v>23</v>
      </c>
      <c r="I1413" s="184" t="s">
        <v>99</v>
      </c>
      <c r="J1413" s="184"/>
      <c r="K1413" s="225" t="s">
        <v>900</v>
      </c>
      <c r="L1413" s="225" t="s">
        <v>97</v>
      </c>
      <c r="M1413" s="397" t="s">
        <v>1134</v>
      </c>
      <c r="N1413" s="397" t="s">
        <v>98</v>
      </c>
      <c r="O1413" s="225" t="s">
        <v>344</v>
      </c>
      <c r="P1413" s="2159">
        <f t="shared" si="118"/>
        <v>4</v>
      </c>
      <c r="Q1413" s="297">
        <v>2</v>
      </c>
      <c r="R1413" s="298">
        <v>2</v>
      </c>
      <c r="S1413" s="298"/>
      <c r="T1413" s="298"/>
      <c r="U1413" s="298"/>
      <c r="V1413" s="298"/>
      <c r="W1413" s="299"/>
      <c r="X1413" s="122"/>
      <c r="Y1413" s="122"/>
      <c r="Z1413" s="63"/>
      <c r="AA1413" s="47"/>
      <c r="AB1413" s="47"/>
      <c r="AC1413" s="46" t="str">
        <f t="shared" si="123"/>
        <v/>
      </c>
      <c r="AD1413" s="47"/>
      <c r="AE1413" s="47"/>
      <c r="AF1413" s="2111">
        <f t="shared" si="119"/>
        <v>4</v>
      </c>
      <c r="AG1413" s="2111">
        <f t="shared" si="120"/>
        <v>0</v>
      </c>
      <c r="AH1413" s="47"/>
      <c r="AI1413" s="47"/>
      <c r="AJ1413" s="47"/>
      <c r="AK1413" s="47"/>
      <c r="AL1413" s="47"/>
      <c r="AM1413" s="47"/>
      <c r="AN1413" s="47"/>
      <c r="AO1413" s="47"/>
      <c r="AP1413" s="47"/>
      <c r="AQ1413" s="47"/>
      <c r="AR1413" s="47"/>
      <c r="AS1413" s="47"/>
      <c r="AT1413" s="47"/>
      <c r="AU1413" s="47"/>
      <c r="AV1413" s="47"/>
      <c r="AW1413" s="47"/>
      <c r="AX1413" s="47"/>
      <c r="AY1413" s="47"/>
      <c r="AZ1413" s="47"/>
      <c r="BA1413" s="47"/>
      <c r="BB1413" s="47"/>
      <c r="BC1413" s="47"/>
      <c r="BD1413" s="47"/>
      <c r="BE1413" s="47"/>
      <c r="BF1413" s="47"/>
      <c r="BG1413" s="47"/>
      <c r="BH1413" s="47"/>
      <c r="BI1413" s="47"/>
      <c r="BJ1413" s="47"/>
      <c r="BK1413" s="47"/>
      <c r="BL1413" s="47"/>
      <c r="BM1413" s="47"/>
      <c r="BN1413" s="47"/>
      <c r="BO1413" s="47"/>
      <c r="BP1413" s="47"/>
      <c r="BQ1413" s="47"/>
      <c r="BR1413" s="47"/>
      <c r="BS1413" s="47"/>
      <c r="BT1413" s="47"/>
      <c r="BU1413" s="47"/>
      <c r="BV1413" s="47"/>
      <c r="BW1413" s="47"/>
      <c r="BX1413" s="47"/>
      <c r="BY1413" s="47"/>
      <c r="BZ1413" s="47"/>
      <c r="CA1413" s="47"/>
      <c r="CB1413" s="47"/>
      <c r="CC1413" s="47"/>
      <c r="CD1413" s="47"/>
      <c r="CE1413" s="47"/>
      <c r="CF1413" s="47"/>
      <c r="CG1413" s="47"/>
      <c r="CH1413" s="47"/>
      <c r="CI1413" s="47"/>
      <c r="CJ1413" s="47"/>
      <c r="CK1413" s="47"/>
      <c r="CL1413" s="47"/>
      <c r="CM1413" s="47"/>
      <c r="CN1413" s="47"/>
      <c r="CO1413" s="47"/>
      <c r="CP1413" s="47"/>
      <c r="CQ1413" s="47"/>
      <c r="CR1413" s="47"/>
      <c r="CS1413" s="47"/>
      <c r="CT1413" s="47"/>
      <c r="CU1413" s="47"/>
      <c r="CV1413" s="47"/>
      <c r="CW1413" s="47"/>
      <c r="CX1413" s="47"/>
      <c r="CY1413" s="47"/>
      <c r="CZ1413" s="47"/>
      <c r="DA1413" s="47"/>
      <c r="DB1413" s="47"/>
      <c r="DC1413" s="47"/>
      <c r="DD1413" s="47"/>
      <c r="DE1413" s="47"/>
      <c r="DF1413" s="47"/>
      <c r="DG1413" s="47"/>
      <c r="DH1413" s="47"/>
      <c r="DI1413" s="47"/>
      <c r="DJ1413" s="47"/>
      <c r="DK1413" s="47"/>
      <c r="DL1413" s="47"/>
      <c r="DM1413" s="47"/>
      <c r="DN1413" s="47"/>
      <c r="DO1413" s="47"/>
      <c r="DP1413" s="47"/>
      <c r="DQ1413" s="47"/>
      <c r="DR1413" s="47"/>
      <c r="DS1413" s="47"/>
      <c r="DT1413" s="47"/>
      <c r="DU1413" s="47"/>
      <c r="DV1413" s="47"/>
      <c r="DW1413" s="47"/>
      <c r="DX1413" s="47"/>
      <c r="DY1413" s="47"/>
      <c r="DZ1413" s="47"/>
      <c r="EA1413" s="47"/>
      <c r="EB1413" s="47"/>
      <c r="EC1413" s="47"/>
      <c r="ED1413" s="47"/>
      <c r="EE1413" s="47"/>
      <c r="EF1413" s="47"/>
      <c r="EG1413" s="47"/>
      <c r="EH1413" s="47"/>
      <c r="EI1413" s="47"/>
      <c r="EJ1413" s="47"/>
      <c r="EK1413" s="47"/>
      <c r="EL1413" s="47"/>
      <c r="EM1413" s="47"/>
      <c r="EN1413" s="47"/>
      <c r="EO1413" s="47"/>
      <c r="EP1413" s="47"/>
      <c r="EQ1413" s="47"/>
      <c r="ER1413" s="47"/>
      <c r="ES1413" s="47"/>
      <c r="ET1413" s="47"/>
      <c r="EU1413" s="47"/>
      <c r="EV1413" s="47"/>
      <c r="EW1413" s="47"/>
      <c r="EX1413" s="47"/>
      <c r="EY1413" s="47"/>
      <c r="EZ1413" s="47"/>
      <c r="FA1413" s="47"/>
      <c r="FB1413" s="47"/>
      <c r="FC1413" s="47"/>
      <c r="FD1413" s="47"/>
      <c r="FE1413" s="47"/>
      <c r="FF1413" s="47"/>
      <c r="FG1413" s="47"/>
      <c r="FH1413" s="47"/>
      <c r="FI1413" s="47"/>
      <c r="FJ1413" s="47"/>
      <c r="FK1413" s="47"/>
      <c r="FL1413" s="47"/>
      <c r="FM1413" s="47"/>
      <c r="FN1413" s="47"/>
      <c r="FO1413" s="47"/>
      <c r="FP1413" s="47"/>
      <c r="FQ1413" s="47"/>
      <c r="FR1413" s="47"/>
      <c r="FS1413" s="47"/>
      <c r="FT1413" s="47"/>
      <c r="FU1413" s="47"/>
      <c r="FV1413" s="47"/>
      <c r="FW1413" s="47"/>
      <c r="FX1413" s="47"/>
      <c r="FY1413" s="47"/>
      <c r="FZ1413" s="47"/>
      <c r="GA1413" s="47"/>
      <c r="GB1413" s="47"/>
      <c r="GC1413" s="47"/>
      <c r="GD1413" s="47"/>
      <c r="GE1413" s="47"/>
      <c r="GF1413" s="47"/>
      <c r="GG1413" s="47"/>
      <c r="GH1413" s="47"/>
      <c r="GI1413" s="47"/>
      <c r="GJ1413" s="47"/>
      <c r="GK1413" s="47"/>
      <c r="GL1413" s="47"/>
      <c r="GM1413" s="47"/>
      <c r="GN1413" s="47"/>
      <c r="GO1413" s="47"/>
      <c r="GP1413" s="47"/>
      <c r="GQ1413" s="47"/>
      <c r="GR1413" s="47"/>
      <c r="GS1413" s="47"/>
      <c r="GT1413" s="47"/>
      <c r="GU1413" s="47"/>
      <c r="GV1413" s="47"/>
      <c r="GW1413" s="47"/>
      <c r="GX1413" s="47"/>
      <c r="GY1413" s="47"/>
      <c r="GZ1413" s="47"/>
      <c r="HA1413" s="47"/>
      <c r="HB1413" s="47"/>
      <c r="HC1413" s="47"/>
      <c r="HD1413" s="47"/>
      <c r="HE1413" s="47"/>
      <c r="HF1413" s="47"/>
      <c r="HG1413" s="47"/>
      <c r="HH1413" s="47"/>
      <c r="HI1413" s="47"/>
      <c r="HJ1413" s="47"/>
      <c r="HK1413" s="47"/>
      <c r="HL1413" s="47"/>
      <c r="HM1413" s="47"/>
      <c r="HN1413" s="47"/>
      <c r="HO1413" s="47"/>
      <c r="HP1413" s="47"/>
      <c r="HQ1413" s="47"/>
      <c r="HR1413" s="47"/>
      <c r="HS1413" s="47"/>
      <c r="HT1413" s="47"/>
      <c r="HU1413" s="47"/>
      <c r="HV1413" s="47"/>
      <c r="HW1413" s="47"/>
      <c r="HX1413" s="47"/>
      <c r="HY1413" s="47"/>
      <c r="HZ1413" s="47"/>
      <c r="IA1413" s="47"/>
      <c r="IB1413" s="47"/>
      <c r="IC1413" s="47"/>
      <c r="ID1413" s="47"/>
      <c r="IE1413" s="47"/>
      <c r="IF1413" s="47"/>
      <c r="IG1413" s="47"/>
      <c r="IH1413" s="47"/>
      <c r="II1413" s="47"/>
      <c r="IJ1413" s="47"/>
      <c r="IK1413" s="47"/>
      <c r="IL1413" s="47"/>
      <c r="IM1413" s="47"/>
      <c r="IN1413" s="47"/>
      <c r="IO1413" s="47"/>
      <c r="IP1413" s="47"/>
      <c r="IQ1413" s="47"/>
      <c r="IR1413" s="47"/>
      <c r="IS1413" s="47"/>
      <c r="IT1413" s="47"/>
      <c r="IU1413" s="47"/>
      <c r="IV1413" s="47"/>
      <c r="IW1413" s="47"/>
      <c r="IX1413" s="47"/>
      <c r="IY1413" s="47"/>
      <c r="IZ1413" s="47"/>
      <c r="JA1413" s="47"/>
      <c r="JB1413" s="47"/>
      <c r="JC1413" s="47"/>
      <c r="JD1413" s="47"/>
      <c r="JE1413" s="47"/>
    </row>
    <row r="1414" spans="1:265" customFormat="1" ht="15" customHeight="1" thickBot="1" x14ac:dyDescent="0.3">
      <c r="A1414" s="790"/>
      <c r="B1414" s="73" t="s">
        <v>270</v>
      </c>
      <c r="C1414" s="113"/>
      <c r="D1414" s="884" t="s">
        <v>271</v>
      </c>
      <c r="E1414" s="905"/>
      <c r="F1414" s="437"/>
      <c r="G1414" s="438"/>
      <c r="H1414" s="184" t="s">
        <v>23</v>
      </c>
      <c r="I1414" s="1114" t="s">
        <v>103</v>
      </c>
      <c r="J1414" s="1075"/>
      <c r="K1414" s="1114" t="s">
        <v>1455</v>
      </c>
      <c r="L1414" s="1114" t="s">
        <v>97</v>
      </c>
      <c r="M1414" s="548">
        <v>6</v>
      </c>
      <c r="N1414" s="668" t="s">
        <v>98</v>
      </c>
      <c r="O1414" s="665" t="s">
        <v>344</v>
      </c>
      <c r="P1414" s="2159">
        <f t="shared" si="118"/>
        <v>3</v>
      </c>
      <c r="Q1414" s="762">
        <v>3</v>
      </c>
      <c r="R1414" s="298"/>
      <c r="S1414" s="298"/>
      <c r="T1414" s="298"/>
      <c r="U1414" s="298"/>
      <c r="V1414" s="298"/>
      <c r="W1414" s="299"/>
      <c r="X1414" s="122"/>
      <c r="Y1414" s="122"/>
      <c r="Z1414" s="63"/>
      <c r="AA1414" s="47"/>
      <c r="AB1414" s="47"/>
      <c r="AC1414" s="46" t="str">
        <f t="shared" si="123"/>
        <v/>
      </c>
      <c r="AD1414" s="47"/>
      <c r="AE1414" s="47"/>
      <c r="AF1414" s="2111">
        <f t="shared" si="119"/>
        <v>3</v>
      </c>
      <c r="AG1414" s="2111">
        <f t="shared" si="120"/>
        <v>0</v>
      </c>
      <c r="AH1414" s="47"/>
      <c r="AI1414" s="47"/>
      <c r="AJ1414" s="47"/>
      <c r="AK1414" s="47"/>
      <c r="AL1414" s="47"/>
      <c r="AM1414" s="47"/>
      <c r="AN1414" s="47"/>
      <c r="AO1414" s="47"/>
      <c r="AP1414" s="47"/>
      <c r="AQ1414" s="47"/>
      <c r="AR1414" s="47"/>
      <c r="AS1414" s="47"/>
      <c r="AT1414" s="47"/>
      <c r="AU1414" s="47"/>
      <c r="AV1414" s="47"/>
      <c r="AW1414" s="47"/>
      <c r="AX1414" s="47"/>
      <c r="AY1414" s="47"/>
      <c r="AZ1414" s="47"/>
      <c r="BA1414" s="47"/>
      <c r="BB1414" s="47"/>
      <c r="BC1414" s="47"/>
      <c r="BD1414" s="47"/>
      <c r="BE1414" s="47"/>
      <c r="BF1414" s="47"/>
      <c r="BG1414" s="47"/>
      <c r="BH1414" s="47"/>
      <c r="BI1414" s="47"/>
      <c r="BJ1414" s="47"/>
      <c r="BK1414" s="47"/>
      <c r="BL1414" s="47"/>
      <c r="BM1414" s="47"/>
      <c r="BN1414" s="47"/>
      <c r="BO1414" s="47"/>
      <c r="BP1414" s="47"/>
      <c r="BQ1414" s="47"/>
      <c r="BR1414" s="47"/>
      <c r="BS1414" s="47"/>
      <c r="BT1414" s="47"/>
      <c r="BU1414" s="47"/>
      <c r="BV1414" s="47"/>
      <c r="BW1414" s="47"/>
      <c r="BX1414" s="47"/>
      <c r="BY1414" s="47"/>
      <c r="BZ1414" s="47"/>
      <c r="CA1414" s="47"/>
      <c r="CB1414" s="47"/>
      <c r="CC1414" s="47"/>
      <c r="CD1414" s="47"/>
      <c r="CE1414" s="47"/>
      <c r="CF1414" s="47"/>
      <c r="CG1414" s="47"/>
      <c r="CH1414" s="47"/>
      <c r="CI1414" s="47"/>
      <c r="CJ1414" s="47"/>
      <c r="CK1414" s="47"/>
      <c r="CL1414" s="47"/>
      <c r="CM1414" s="47"/>
      <c r="CN1414" s="47"/>
      <c r="CO1414" s="47"/>
      <c r="CP1414" s="47"/>
      <c r="CQ1414" s="47"/>
      <c r="CR1414" s="47"/>
      <c r="CS1414" s="47"/>
      <c r="CT1414" s="47"/>
      <c r="CU1414" s="47"/>
      <c r="CV1414" s="47"/>
      <c r="CW1414" s="47"/>
      <c r="CX1414" s="47"/>
      <c r="CY1414" s="47"/>
      <c r="CZ1414" s="47"/>
      <c r="DA1414" s="47"/>
      <c r="DB1414" s="47"/>
      <c r="DC1414" s="47"/>
      <c r="DD1414" s="47"/>
      <c r="DE1414" s="47"/>
      <c r="DF1414" s="47"/>
      <c r="DG1414" s="47"/>
      <c r="DH1414" s="47"/>
      <c r="DI1414" s="47"/>
      <c r="DJ1414" s="47"/>
      <c r="DK1414" s="47"/>
      <c r="DL1414" s="47"/>
      <c r="DM1414" s="47"/>
      <c r="DN1414" s="47"/>
      <c r="DO1414" s="47"/>
      <c r="DP1414" s="47"/>
      <c r="DQ1414" s="47"/>
      <c r="DR1414" s="47"/>
      <c r="DS1414" s="47"/>
      <c r="DT1414" s="47"/>
      <c r="DU1414" s="47"/>
      <c r="DV1414" s="47"/>
      <c r="DW1414" s="47"/>
      <c r="DX1414" s="47"/>
      <c r="DY1414" s="47"/>
      <c r="DZ1414" s="47"/>
      <c r="EA1414" s="47"/>
      <c r="EB1414" s="47"/>
      <c r="EC1414" s="47"/>
      <c r="ED1414" s="47"/>
      <c r="EE1414" s="47"/>
      <c r="EF1414" s="47"/>
      <c r="EG1414" s="47"/>
      <c r="EH1414" s="47"/>
      <c r="EI1414" s="47"/>
      <c r="EJ1414" s="47"/>
      <c r="EK1414" s="47"/>
      <c r="EL1414" s="47"/>
      <c r="EM1414" s="47"/>
      <c r="EN1414" s="47"/>
      <c r="EO1414" s="47"/>
      <c r="EP1414" s="47"/>
      <c r="EQ1414" s="47"/>
      <c r="ER1414" s="47"/>
      <c r="ES1414" s="47"/>
      <c r="ET1414" s="47"/>
      <c r="EU1414" s="47"/>
      <c r="EV1414" s="47"/>
      <c r="EW1414" s="47"/>
      <c r="EX1414" s="47"/>
      <c r="EY1414" s="47"/>
      <c r="EZ1414" s="47"/>
      <c r="FA1414" s="47"/>
      <c r="FB1414" s="47"/>
      <c r="FC1414" s="47"/>
      <c r="FD1414" s="47"/>
      <c r="FE1414" s="47"/>
      <c r="FF1414" s="47"/>
      <c r="FG1414" s="47"/>
      <c r="FH1414" s="47"/>
      <c r="FI1414" s="47"/>
      <c r="FJ1414" s="47"/>
      <c r="FK1414" s="47"/>
      <c r="FL1414" s="47"/>
      <c r="FM1414" s="47"/>
      <c r="FN1414" s="47"/>
      <c r="FO1414" s="47"/>
      <c r="FP1414" s="47"/>
      <c r="FQ1414" s="47"/>
      <c r="FR1414" s="47"/>
      <c r="FS1414" s="47"/>
      <c r="FT1414" s="47"/>
      <c r="FU1414" s="47"/>
      <c r="FV1414" s="47"/>
      <c r="FW1414" s="47"/>
      <c r="FX1414" s="47"/>
      <c r="FY1414" s="47"/>
      <c r="FZ1414" s="47"/>
      <c r="GA1414" s="47"/>
      <c r="GB1414" s="47"/>
      <c r="GC1414" s="47"/>
      <c r="GD1414" s="47"/>
      <c r="GE1414" s="47"/>
      <c r="GF1414" s="47"/>
      <c r="GG1414" s="47"/>
      <c r="GH1414" s="47"/>
      <c r="GI1414" s="47"/>
      <c r="GJ1414" s="47"/>
      <c r="GK1414" s="47"/>
      <c r="GL1414" s="47"/>
      <c r="GM1414" s="47"/>
      <c r="GN1414" s="47"/>
      <c r="GO1414" s="47"/>
      <c r="GP1414" s="47"/>
      <c r="GQ1414" s="47"/>
      <c r="GR1414" s="47"/>
      <c r="GS1414" s="47"/>
      <c r="GT1414" s="47"/>
      <c r="GU1414" s="47"/>
      <c r="GV1414" s="47"/>
      <c r="GW1414" s="47"/>
      <c r="GX1414" s="47"/>
      <c r="GY1414" s="47"/>
      <c r="GZ1414" s="47"/>
      <c r="HA1414" s="47"/>
      <c r="HB1414" s="47"/>
      <c r="HC1414" s="47"/>
      <c r="HD1414" s="47"/>
      <c r="HE1414" s="47"/>
      <c r="HF1414" s="47"/>
      <c r="HG1414" s="47"/>
      <c r="HH1414" s="47"/>
      <c r="HI1414" s="47"/>
      <c r="HJ1414" s="47"/>
      <c r="HK1414" s="47"/>
      <c r="HL1414" s="47"/>
      <c r="HM1414" s="47"/>
      <c r="HN1414" s="47"/>
      <c r="HO1414" s="47"/>
      <c r="HP1414" s="47"/>
      <c r="HQ1414" s="47"/>
      <c r="HR1414" s="47"/>
      <c r="HS1414" s="47"/>
      <c r="HT1414" s="47"/>
      <c r="HU1414" s="47"/>
      <c r="HV1414" s="47"/>
      <c r="HW1414" s="47"/>
      <c r="HX1414" s="47"/>
      <c r="HY1414" s="47"/>
      <c r="HZ1414" s="47"/>
      <c r="IA1414" s="47"/>
      <c r="IB1414" s="47"/>
      <c r="IC1414" s="47"/>
      <c r="ID1414" s="47"/>
      <c r="IE1414" s="47"/>
      <c r="IF1414" s="47"/>
      <c r="IG1414" s="47"/>
      <c r="IH1414" s="47"/>
      <c r="II1414" s="47"/>
      <c r="IJ1414" s="47"/>
      <c r="IK1414" s="47"/>
      <c r="IL1414" s="47"/>
      <c r="IM1414" s="47"/>
      <c r="IN1414" s="47"/>
      <c r="IO1414" s="47"/>
      <c r="IP1414" s="47"/>
      <c r="IQ1414" s="47"/>
      <c r="IR1414" s="47"/>
      <c r="IS1414" s="47"/>
      <c r="IT1414" s="47"/>
      <c r="IU1414" s="47"/>
      <c r="IV1414" s="47"/>
      <c r="IW1414" s="47"/>
      <c r="IX1414" s="47"/>
      <c r="IY1414" s="47"/>
      <c r="IZ1414" s="47"/>
      <c r="JA1414" s="47"/>
      <c r="JB1414" s="47"/>
      <c r="JC1414" s="47"/>
      <c r="JD1414" s="47"/>
      <c r="JE1414" s="47"/>
    </row>
    <row r="1415" spans="1:265" customFormat="1" ht="15" customHeight="1" thickBot="1" x14ac:dyDescent="0.3">
      <c r="A1415" s="790"/>
      <c r="B1415" s="73" t="s">
        <v>270</v>
      </c>
      <c r="C1415" s="113"/>
      <c r="D1415" s="884" t="s">
        <v>271</v>
      </c>
      <c r="E1415" s="905"/>
      <c r="F1415" s="437"/>
      <c r="G1415" s="438"/>
      <c r="H1415" s="184" t="s">
        <v>23</v>
      </c>
      <c r="I1415" s="184" t="s">
        <v>103</v>
      </c>
      <c r="J1415" s="1756" t="s">
        <v>1424</v>
      </c>
      <c r="K1415" s="212" t="s">
        <v>1505</v>
      </c>
      <c r="L1415" s="225"/>
      <c r="M1415" s="397"/>
      <c r="N1415" s="397"/>
      <c r="O1415" s="225"/>
      <c r="P1415" s="2159">
        <f t="shared" ref="P1415:P1478" si="124">SUM(Q1415:R1415)</f>
        <v>0</v>
      </c>
      <c r="Q1415" s="297"/>
      <c r="R1415" s="298"/>
      <c r="S1415" s="298">
        <v>4</v>
      </c>
      <c r="T1415" s="298"/>
      <c r="U1415" s="298"/>
      <c r="V1415" s="298"/>
      <c r="W1415" s="299"/>
      <c r="X1415" s="122"/>
      <c r="Y1415" s="122"/>
      <c r="Z1415" s="63"/>
      <c r="AA1415" s="47"/>
      <c r="AB1415" s="47"/>
      <c r="AC1415" s="46" t="str">
        <f t="shared" si="123"/>
        <v/>
      </c>
      <c r="AD1415" s="47"/>
      <c r="AE1415" s="47"/>
      <c r="AF1415" s="2111">
        <f t="shared" si="119"/>
        <v>0</v>
      </c>
      <c r="AG1415" s="2111">
        <f t="shared" si="120"/>
        <v>4</v>
      </c>
      <c r="AH1415" s="47"/>
      <c r="AI1415" s="47"/>
      <c r="AJ1415" s="47"/>
      <c r="AK1415" s="47"/>
      <c r="AL1415" s="47"/>
      <c r="AM1415" s="47"/>
      <c r="AN1415" s="47"/>
      <c r="AO1415" s="47"/>
      <c r="AP1415" s="47"/>
      <c r="AQ1415" s="47"/>
      <c r="AR1415" s="47"/>
      <c r="AS1415" s="47"/>
      <c r="AT1415" s="47"/>
      <c r="AU1415" s="47"/>
      <c r="AV1415" s="47"/>
      <c r="AW1415" s="47"/>
      <c r="AX1415" s="47"/>
      <c r="AY1415" s="47"/>
      <c r="AZ1415" s="47"/>
      <c r="BA1415" s="47"/>
      <c r="BB1415" s="47"/>
      <c r="BC1415" s="47"/>
      <c r="BD1415" s="47"/>
      <c r="BE1415" s="47"/>
      <c r="BF1415" s="47"/>
      <c r="BG1415" s="47"/>
      <c r="BH1415" s="47"/>
      <c r="BI1415" s="47"/>
      <c r="BJ1415" s="47"/>
      <c r="BK1415" s="47"/>
      <c r="BL1415" s="47"/>
      <c r="BM1415" s="47"/>
      <c r="BN1415" s="47"/>
      <c r="BO1415" s="47"/>
      <c r="BP1415" s="47"/>
      <c r="BQ1415" s="47"/>
      <c r="BR1415" s="47"/>
      <c r="BS1415" s="47"/>
      <c r="BT1415" s="47"/>
      <c r="BU1415" s="47"/>
      <c r="BV1415" s="47"/>
      <c r="BW1415" s="47"/>
      <c r="BX1415" s="47"/>
      <c r="BY1415" s="47"/>
      <c r="BZ1415" s="47"/>
      <c r="CA1415" s="47"/>
      <c r="CB1415" s="47"/>
      <c r="CC1415" s="47"/>
      <c r="CD1415" s="47"/>
      <c r="CE1415" s="47"/>
      <c r="CF1415" s="47"/>
      <c r="CG1415" s="47"/>
      <c r="CH1415" s="47"/>
      <c r="CI1415" s="47"/>
      <c r="CJ1415" s="47"/>
      <c r="CK1415" s="47"/>
      <c r="CL1415" s="47"/>
      <c r="CM1415" s="47"/>
      <c r="CN1415" s="47"/>
      <c r="CO1415" s="47"/>
      <c r="CP1415" s="47"/>
      <c r="CQ1415" s="47"/>
      <c r="CR1415" s="47"/>
      <c r="CS1415" s="47"/>
      <c r="CT1415" s="47"/>
      <c r="CU1415" s="47"/>
      <c r="CV1415" s="47"/>
      <c r="CW1415" s="47"/>
      <c r="CX1415" s="47"/>
      <c r="CY1415" s="47"/>
      <c r="CZ1415" s="47"/>
      <c r="DA1415" s="47"/>
      <c r="DB1415" s="47"/>
      <c r="DC1415" s="47"/>
      <c r="DD1415" s="47"/>
      <c r="DE1415" s="47"/>
      <c r="DF1415" s="47"/>
      <c r="DG1415" s="47"/>
      <c r="DH1415" s="47"/>
      <c r="DI1415" s="47"/>
      <c r="DJ1415" s="47"/>
      <c r="DK1415" s="47"/>
      <c r="DL1415" s="47"/>
      <c r="DM1415" s="47"/>
      <c r="DN1415" s="47"/>
      <c r="DO1415" s="47"/>
      <c r="DP1415" s="47"/>
      <c r="DQ1415" s="47"/>
      <c r="DR1415" s="47"/>
      <c r="DS1415" s="47"/>
      <c r="DT1415" s="47"/>
      <c r="DU1415" s="47"/>
      <c r="DV1415" s="47"/>
      <c r="DW1415" s="47"/>
      <c r="DX1415" s="47"/>
      <c r="DY1415" s="47"/>
      <c r="DZ1415" s="47"/>
      <c r="EA1415" s="47"/>
      <c r="EB1415" s="47"/>
      <c r="EC1415" s="47"/>
      <c r="ED1415" s="47"/>
      <c r="EE1415" s="47"/>
      <c r="EF1415" s="47"/>
      <c r="EG1415" s="47"/>
      <c r="EH1415" s="47"/>
      <c r="EI1415" s="47"/>
      <c r="EJ1415" s="47"/>
      <c r="EK1415" s="47"/>
      <c r="EL1415" s="47"/>
      <c r="EM1415" s="47"/>
      <c r="EN1415" s="47"/>
      <c r="EO1415" s="47"/>
      <c r="EP1415" s="47"/>
      <c r="EQ1415" s="47"/>
      <c r="ER1415" s="47"/>
      <c r="ES1415" s="47"/>
      <c r="ET1415" s="47"/>
      <c r="EU1415" s="47"/>
      <c r="EV1415" s="47"/>
      <c r="EW1415" s="47"/>
      <c r="EX1415" s="47"/>
      <c r="EY1415" s="47"/>
      <c r="EZ1415" s="47"/>
      <c r="FA1415" s="47"/>
      <c r="FB1415" s="47"/>
      <c r="FC1415" s="47"/>
      <c r="FD1415" s="47"/>
      <c r="FE1415" s="47"/>
      <c r="FF1415" s="47"/>
      <c r="FG1415" s="47"/>
      <c r="FH1415" s="47"/>
      <c r="FI1415" s="47"/>
      <c r="FJ1415" s="47"/>
      <c r="FK1415" s="47"/>
      <c r="FL1415" s="47"/>
      <c r="FM1415" s="47"/>
      <c r="FN1415" s="47"/>
      <c r="FO1415" s="47"/>
      <c r="FP1415" s="47"/>
      <c r="FQ1415" s="47"/>
      <c r="FR1415" s="47"/>
      <c r="FS1415" s="47"/>
      <c r="FT1415" s="47"/>
      <c r="FU1415" s="47"/>
      <c r="FV1415" s="47"/>
      <c r="FW1415" s="47"/>
      <c r="FX1415" s="47"/>
      <c r="FY1415" s="47"/>
      <c r="FZ1415" s="47"/>
      <c r="GA1415" s="47"/>
      <c r="GB1415" s="47"/>
      <c r="GC1415" s="47"/>
      <c r="GD1415" s="47"/>
      <c r="GE1415" s="47"/>
      <c r="GF1415" s="47"/>
      <c r="GG1415" s="47"/>
      <c r="GH1415" s="47"/>
      <c r="GI1415" s="47"/>
      <c r="GJ1415" s="47"/>
      <c r="GK1415" s="47"/>
      <c r="GL1415" s="47"/>
      <c r="GM1415" s="47"/>
      <c r="GN1415" s="47"/>
      <c r="GO1415" s="47"/>
      <c r="GP1415" s="47"/>
      <c r="GQ1415" s="47"/>
      <c r="GR1415" s="47"/>
      <c r="GS1415" s="47"/>
      <c r="GT1415" s="47"/>
      <c r="GU1415" s="47"/>
      <c r="GV1415" s="47"/>
      <c r="GW1415" s="47"/>
      <c r="GX1415" s="47"/>
      <c r="GY1415" s="47"/>
      <c r="GZ1415" s="47"/>
      <c r="HA1415" s="47"/>
      <c r="HB1415" s="47"/>
      <c r="HC1415" s="47"/>
      <c r="HD1415" s="47"/>
      <c r="HE1415" s="47"/>
      <c r="HF1415" s="47"/>
      <c r="HG1415" s="47"/>
      <c r="HH1415" s="47"/>
      <c r="HI1415" s="47"/>
      <c r="HJ1415" s="47"/>
      <c r="HK1415" s="47"/>
      <c r="HL1415" s="47"/>
      <c r="HM1415" s="47"/>
      <c r="HN1415" s="47"/>
      <c r="HO1415" s="47"/>
      <c r="HP1415" s="47"/>
      <c r="HQ1415" s="47"/>
      <c r="HR1415" s="47"/>
      <c r="HS1415" s="47"/>
      <c r="HT1415" s="47"/>
      <c r="HU1415" s="47"/>
      <c r="HV1415" s="47"/>
      <c r="HW1415" s="47"/>
      <c r="HX1415" s="47"/>
      <c r="HY1415" s="47"/>
      <c r="HZ1415" s="47"/>
      <c r="IA1415" s="47"/>
      <c r="IB1415" s="47"/>
      <c r="IC1415" s="47"/>
      <c r="ID1415" s="47"/>
      <c r="IE1415" s="47"/>
      <c r="IF1415" s="47"/>
      <c r="IG1415" s="47"/>
      <c r="IH1415" s="47"/>
      <c r="II1415" s="47"/>
      <c r="IJ1415" s="47"/>
      <c r="IK1415" s="47"/>
      <c r="IL1415" s="47"/>
      <c r="IM1415" s="47"/>
      <c r="IN1415" s="47"/>
      <c r="IO1415" s="47"/>
      <c r="IP1415" s="47"/>
      <c r="IQ1415" s="47"/>
      <c r="IR1415" s="47"/>
      <c r="IS1415" s="47"/>
      <c r="IT1415" s="47"/>
      <c r="IU1415" s="47"/>
      <c r="IV1415" s="47"/>
      <c r="IW1415" s="47"/>
      <c r="IX1415" s="47"/>
      <c r="IY1415" s="47"/>
      <c r="IZ1415" s="47"/>
      <c r="JA1415" s="47"/>
      <c r="JB1415" s="47"/>
      <c r="JC1415" s="47"/>
      <c r="JD1415" s="47"/>
      <c r="JE1415" s="47"/>
    </row>
    <row r="1416" spans="1:265" customFormat="1" ht="15" customHeight="1" thickBot="1" x14ac:dyDescent="0.3">
      <c r="A1416" s="790"/>
      <c r="B1416" s="73" t="s">
        <v>270</v>
      </c>
      <c r="C1416" s="113"/>
      <c r="D1416" s="884" t="s">
        <v>271</v>
      </c>
      <c r="E1416" s="905"/>
      <c r="F1416" s="437"/>
      <c r="G1416" s="438"/>
      <c r="H1416" s="184" t="s">
        <v>23</v>
      </c>
      <c r="I1416" s="184" t="s">
        <v>103</v>
      </c>
      <c r="J1416" s="1756" t="s">
        <v>1424</v>
      </c>
      <c r="K1416" s="212" t="s">
        <v>1506</v>
      </c>
      <c r="L1416" s="225"/>
      <c r="M1416" s="397"/>
      <c r="N1416" s="397"/>
      <c r="O1416" s="225"/>
      <c r="P1416" s="2159">
        <f t="shared" si="124"/>
        <v>0</v>
      </c>
      <c r="Q1416" s="297"/>
      <c r="R1416" s="298"/>
      <c r="S1416" s="298">
        <v>2</v>
      </c>
      <c r="T1416" s="298"/>
      <c r="U1416" s="298"/>
      <c r="V1416" s="298"/>
      <c r="W1416" s="299"/>
      <c r="X1416" s="122"/>
      <c r="Y1416" s="122"/>
      <c r="Z1416" s="63"/>
      <c r="AA1416" s="47"/>
      <c r="AB1416" s="47"/>
      <c r="AC1416" s="46" t="str">
        <f t="shared" si="123"/>
        <v/>
      </c>
      <c r="AD1416" s="47"/>
      <c r="AE1416" s="47"/>
      <c r="AF1416" s="2111">
        <f t="shared" si="119"/>
        <v>0</v>
      </c>
      <c r="AG1416" s="2111">
        <f t="shared" si="120"/>
        <v>2</v>
      </c>
      <c r="AH1416" s="47"/>
      <c r="AI1416" s="47"/>
      <c r="AJ1416" s="47"/>
      <c r="AK1416" s="47"/>
      <c r="AL1416" s="47"/>
      <c r="AM1416" s="47"/>
      <c r="AN1416" s="47"/>
      <c r="AO1416" s="47"/>
      <c r="AP1416" s="47"/>
      <c r="AQ1416" s="47"/>
      <c r="AR1416" s="47"/>
      <c r="AS1416" s="47"/>
      <c r="AT1416" s="47"/>
      <c r="AU1416" s="47"/>
      <c r="AV1416" s="47"/>
      <c r="AW1416" s="47"/>
      <c r="AX1416" s="47"/>
      <c r="AY1416" s="47"/>
      <c r="AZ1416" s="47"/>
      <c r="BA1416" s="47"/>
      <c r="BB1416" s="47"/>
      <c r="BC1416" s="47"/>
      <c r="BD1416" s="47"/>
      <c r="BE1416" s="47"/>
      <c r="BF1416" s="47"/>
      <c r="BG1416" s="47"/>
      <c r="BH1416" s="47"/>
      <c r="BI1416" s="47"/>
      <c r="BJ1416" s="47"/>
      <c r="BK1416" s="47"/>
      <c r="BL1416" s="47"/>
      <c r="BM1416" s="47"/>
      <c r="BN1416" s="47"/>
      <c r="BO1416" s="47"/>
      <c r="BP1416" s="47"/>
      <c r="BQ1416" s="47"/>
      <c r="BR1416" s="47"/>
      <c r="BS1416" s="47"/>
      <c r="BT1416" s="47"/>
      <c r="BU1416" s="47"/>
      <c r="BV1416" s="47"/>
      <c r="BW1416" s="47"/>
      <c r="BX1416" s="47"/>
      <c r="BY1416" s="47"/>
      <c r="BZ1416" s="47"/>
      <c r="CA1416" s="47"/>
      <c r="CB1416" s="47"/>
      <c r="CC1416" s="47"/>
      <c r="CD1416" s="47"/>
      <c r="CE1416" s="47"/>
      <c r="CF1416" s="47"/>
      <c r="CG1416" s="47"/>
      <c r="CH1416" s="47"/>
      <c r="CI1416" s="47"/>
      <c r="CJ1416" s="47"/>
      <c r="CK1416" s="47"/>
      <c r="CL1416" s="47"/>
      <c r="CM1416" s="47"/>
      <c r="CN1416" s="47"/>
      <c r="CO1416" s="47"/>
      <c r="CP1416" s="47"/>
      <c r="CQ1416" s="47"/>
      <c r="CR1416" s="47"/>
      <c r="CS1416" s="47"/>
      <c r="CT1416" s="47"/>
      <c r="CU1416" s="47"/>
      <c r="CV1416" s="47"/>
      <c r="CW1416" s="47"/>
      <c r="CX1416" s="47"/>
      <c r="CY1416" s="47"/>
      <c r="CZ1416" s="47"/>
      <c r="DA1416" s="47"/>
      <c r="DB1416" s="47"/>
      <c r="DC1416" s="47"/>
      <c r="DD1416" s="47"/>
      <c r="DE1416" s="47"/>
      <c r="DF1416" s="47"/>
      <c r="DG1416" s="47"/>
      <c r="DH1416" s="47"/>
      <c r="DI1416" s="47"/>
      <c r="DJ1416" s="47"/>
      <c r="DK1416" s="47"/>
      <c r="DL1416" s="47"/>
      <c r="DM1416" s="47"/>
      <c r="DN1416" s="47"/>
      <c r="DO1416" s="47"/>
      <c r="DP1416" s="47"/>
      <c r="DQ1416" s="47"/>
      <c r="DR1416" s="47"/>
      <c r="DS1416" s="47"/>
      <c r="DT1416" s="47"/>
      <c r="DU1416" s="47"/>
      <c r="DV1416" s="47"/>
      <c r="DW1416" s="47"/>
      <c r="DX1416" s="47"/>
      <c r="DY1416" s="47"/>
      <c r="DZ1416" s="47"/>
      <c r="EA1416" s="47"/>
      <c r="EB1416" s="47"/>
      <c r="EC1416" s="47"/>
      <c r="ED1416" s="47"/>
      <c r="EE1416" s="47"/>
      <c r="EF1416" s="47"/>
      <c r="EG1416" s="47"/>
      <c r="EH1416" s="47"/>
      <c r="EI1416" s="47"/>
      <c r="EJ1416" s="47"/>
      <c r="EK1416" s="47"/>
      <c r="EL1416" s="47"/>
      <c r="EM1416" s="47"/>
      <c r="EN1416" s="47"/>
      <c r="EO1416" s="47"/>
      <c r="EP1416" s="47"/>
      <c r="EQ1416" s="47"/>
      <c r="ER1416" s="47"/>
      <c r="ES1416" s="47"/>
      <c r="ET1416" s="47"/>
      <c r="EU1416" s="47"/>
      <c r="EV1416" s="47"/>
      <c r="EW1416" s="47"/>
      <c r="EX1416" s="47"/>
      <c r="EY1416" s="47"/>
      <c r="EZ1416" s="47"/>
      <c r="FA1416" s="47"/>
      <c r="FB1416" s="47"/>
      <c r="FC1416" s="47"/>
      <c r="FD1416" s="47"/>
      <c r="FE1416" s="47"/>
      <c r="FF1416" s="47"/>
      <c r="FG1416" s="47"/>
      <c r="FH1416" s="47"/>
      <c r="FI1416" s="47"/>
      <c r="FJ1416" s="47"/>
      <c r="FK1416" s="47"/>
      <c r="FL1416" s="47"/>
      <c r="FM1416" s="47"/>
      <c r="FN1416" s="47"/>
      <c r="FO1416" s="47"/>
      <c r="FP1416" s="47"/>
      <c r="FQ1416" s="47"/>
      <c r="FR1416" s="47"/>
      <c r="FS1416" s="47"/>
      <c r="FT1416" s="47"/>
      <c r="FU1416" s="47"/>
      <c r="FV1416" s="47"/>
      <c r="FW1416" s="47"/>
      <c r="FX1416" s="47"/>
      <c r="FY1416" s="47"/>
      <c r="FZ1416" s="47"/>
      <c r="GA1416" s="47"/>
      <c r="GB1416" s="47"/>
      <c r="GC1416" s="47"/>
      <c r="GD1416" s="47"/>
      <c r="GE1416" s="47"/>
      <c r="GF1416" s="47"/>
      <c r="GG1416" s="47"/>
      <c r="GH1416" s="47"/>
      <c r="GI1416" s="47"/>
      <c r="GJ1416" s="47"/>
      <c r="GK1416" s="47"/>
      <c r="GL1416" s="47"/>
      <c r="GM1416" s="47"/>
      <c r="GN1416" s="47"/>
      <c r="GO1416" s="47"/>
      <c r="GP1416" s="47"/>
      <c r="GQ1416" s="47"/>
      <c r="GR1416" s="47"/>
      <c r="GS1416" s="47"/>
      <c r="GT1416" s="47"/>
      <c r="GU1416" s="47"/>
      <c r="GV1416" s="47"/>
      <c r="GW1416" s="47"/>
      <c r="GX1416" s="47"/>
      <c r="GY1416" s="47"/>
      <c r="GZ1416" s="47"/>
      <c r="HA1416" s="47"/>
      <c r="HB1416" s="47"/>
      <c r="HC1416" s="47"/>
      <c r="HD1416" s="47"/>
      <c r="HE1416" s="47"/>
      <c r="HF1416" s="47"/>
      <c r="HG1416" s="47"/>
      <c r="HH1416" s="47"/>
      <c r="HI1416" s="47"/>
      <c r="HJ1416" s="47"/>
      <c r="HK1416" s="47"/>
      <c r="HL1416" s="47"/>
      <c r="HM1416" s="47"/>
      <c r="HN1416" s="47"/>
      <c r="HO1416" s="47"/>
      <c r="HP1416" s="47"/>
      <c r="HQ1416" s="47"/>
      <c r="HR1416" s="47"/>
      <c r="HS1416" s="47"/>
      <c r="HT1416" s="47"/>
      <c r="HU1416" s="47"/>
      <c r="HV1416" s="47"/>
      <c r="HW1416" s="47"/>
      <c r="HX1416" s="47"/>
      <c r="HY1416" s="47"/>
      <c r="HZ1416" s="47"/>
      <c r="IA1416" s="47"/>
      <c r="IB1416" s="47"/>
      <c r="IC1416" s="47"/>
      <c r="ID1416" s="47"/>
      <c r="IE1416" s="47"/>
      <c r="IF1416" s="47"/>
      <c r="IG1416" s="47"/>
      <c r="IH1416" s="47"/>
      <c r="II1416" s="47"/>
      <c r="IJ1416" s="47"/>
      <c r="IK1416" s="47"/>
      <c r="IL1416" s="47"/>
      <c r="IM1416" s="47"/>
      <c r="IN1416" s="47"/>
      <c r="IO1416" s="47"/>
      <c r="IP1416" s="47"/>
      <c r="IQ1416" s="47"/>
      <c r="IR1416" s="47"/>
      <c r="IS1416" s="47"/>
      <c r="IT1416" s="47"/>
      <c r="IU1416" s="47"/>
      <c r="IV1416" s="47"/>
      <c r="IW1416" s="47"/>
      <c r="IX1416" s="47"/>
      <c r="IY1416" s="47"/>
      <c r="IZ1416" s="47"/>
      <c r="JA1416" s="47"/>
      <c r="JB1416" s="47"/>
      <c r="JC1416" s="47"/>
      <c r="JD1416" s="47"/>
      <c r="JE1416" s="47"/>
    </row>
    <row r="1417" spans="1:265" customFormat="1" ht="15" customHeight="1" thickBot="1" x14ac:dyDescent="0.3">
      <c r="A1417" s="790"/>
      <c r="B1417" s="73" t="s">
        <v>270</v>
      </c>
      <c r="C1417" s="113"/>
      <c r="D1417" s="884" t="s">
        <v>271</v>
      </c>
      <c r="E1417" s="905"/>
      <c r="F1417" s="437"/>
      <c r="G1417" s="438"/>
      <c r="H1417" s="184" t="s">
        <v>23</v>
      </c>
      <c r="I1417" s="184" t="s">
        <v>103</v>
      </c>
      <c r="J1417" s="1740" t="s">
        <v>1425</v>
      </c>
      <c r="K1417" s="225" t="s">
        <v>1732</v>
      </c>
      <c r="L1417" s="225"/>
      <c r="M1417" s="397"/>
      <c r="N1417" s="397"/>
      <c r="O1417" s="225"/>
      <c r="P1417" s="2159">
        <f t="shared" si="124"/>
        <v>0</v>
      </c>
      <c r="Q1417" s="297"/>
      <c r="R1417" s="298"/>
      <c r="S1417" s="298"/>
      <c r="T1417" s="298">
        <v>6</v>
      </c>
      <c r="U1417" s="298"/>
      <c r="V1417" s="298"/>
      <c r="W1417" s="299"/>
      <c r="X1417" s="122"/>
      <c r="Y1417" s="122"/>
      <c r="Z1417" s="63"/>
      <c r="AA1417" s="47"/>
      <c r="AB1417" s="47"/>
      <c r="AC1417" s="46" t="str">
        <f t="shared" si="123"/>
        <v/>
      </c>
      <c r="AD1417" s="789" t="s">
        <v>2077</v>
      </c>
      <c r="AE1417" s="47"/>
      <c r="AF1417" s="2111">
        <f t="shared" ref="AF1417:AF1480" si="125">SUM(Q1417:R1417)</f>
        <v>0</v>
      </c>
      <c r="AG1417" s="2111">
        <f t="shared" ref="AG1417:AG1480" si="126">S1417+W1417</f>
        <v>0</v>
      </c>
      <c r="AH1417" s="47"/>
      <c r="AI1417" s="47"/>
      <c r="AJ1417" s="47"/>
      <c r="AK1417" s="47"/>
      <c r="AL1417" s="47"/>
      <c r="AM1417" s="47"/>
      <c r="AN1417" s="47"/>
      <c r="AO1417" s="47"/>
      <c r="AP1417" s="47"/>
      <c r="AQ1417" s="47"/>
      <c r="AR1417" s="47"/>
      <c r="AS1417" s="47"/>
      <c r="AT1417" s="47"/>
      <c r="AU1417" s="47"/>
      <c r="AV1417" s="47"/>
      <c r="AW1417" s="47"/>
      <c r="AX1417" s="47"/>
      <c r="AY1417" s="47"/>
      <c r="AZ1417" s="47"/>
      <c r="BA1417" s="47"/>
      <c r="BB1417" s="47"/>
      <c r="BC1417" s="47"/>
      <c r="BD1417" s="47"/>
      <c r="BE1417" s="47"/>
      <c r="BF1417" s="47"/>
      <c r="BG1417" s="47"/>
      <c r="BH1417" s="47"/>
      <c r="BI1417" s="47"/>
      <c r="BJ1417" s="47"/>
      <c r="BK1417" s="47"/>
      <c r="BL1417" s="47"/>
      <c r="BM1417" s="47"/>
      <c r="BN1417" s="47"/>
      <c r="BO1417" s="47"/>
      <c r="BP1417" s="47"/>
      <c r="BQ1417" s="47"/>
      <c r="BR1417" s="47"/>
      <c r="BS1417" s="47"/>
      <c r="BT1417" s="47"/>
      <c r="BU1417" s="47"/>
      <c r="BV1417" s="47"/>
      <c r="BW1417" s="47"/>
      <c r="BX1417" s="47"/>
      <c r="BY1417" s="47"/>
      <c r="BZ1417" s="47"/>
      <c r="CA1417" s="47"/>
      <c r="CB1417" s="47"/>
      <c r="CC1417" s="47"/>
      <c r="CD1417" s="47"/>
      <c r="CE1417" s="47"/>
      <c r="CF1417" s="47"/>
      <c r="CG1417" s="47"/>
      <c r="CH1417" s="47"/>
      <c r="CI1417" s="47"/>
      <c r="CJ1417" s="47"/>
      <c r="CK1417" s="47"/>
      <c r="CL1417" s="47"/>
      <c r="CM1417" s="47"/>
      <c r="CN1417" s="47"/>
      <c r="CO1417" s="47"/>
      <c r="CP1417" s="47"/>
      <c r="CQ1417" s="47"/>
      <c r="CR1417" s="47"/>
      <c r="CS1417" s="47"/>
      <c r="CT1417" s="47"/>
      <c r="CU1417" s="47"/>
      <c r="CV1417" s="47"/>
      <c r="CW1417" s="47"/>
      <c r="CX1417" s="47"/>
      <c r="CY1417" s="47"/>
      <c r="CZ1417" s="47"/>
      <c r="DA1417" s="47"/>
      <c r="DB1417" s="47"/>
      <c r="DC1417" s="47"/>
      <c r="DD1417" s="47"/>
      <c r="DE1417" s="47"/>
      <c r="DF1417" s="47"/>
      <c r="DG1417" s="47"/>
      <c r="DH1417" s="47"/>
      <c r="DI1417" s="47"/>
      <c r="DJ1417" s="47"/>
      <c r="DK1417" s="47"/>
      <c r="DL1417" s="47"/>
      <c r="DM1417" s="47"/>
      <c r="DN1417" s="47"/>
      <c r="DO1417" s="47"/>
      <c r="DP1417" s="47"/>
      <c r="DQ1417" s="47"/>
      <c r="DR1417" s="47"/>
      <c r="DS1417" s="47"/>
      <c r="DT1417" s="47"/>
      <c r="DU1417" s="47"/>
      <c r="DV1417" s="47"/>
      <c r="DW1417" s="47"/>
      <c r="DX1417" s="47"/>
      <c r="DY1417" s="47"/>
      <c r="DZ1417" s="47"/>
      <c r="EA1417" s="47"/>
      <c r="EB1417" s="47"/>
      <c r="EC1417" s="47"/>
      <c r="ED1417" s="47"/>
      <c r="EE1417" s="47"/>
      <c r="EF1417" s="47"/>
      <c r="EG1417" s="47"/>
      <c r="EH1417" s="47"/>
      <c r="EI1417" s="47"/>
      <c r="EJ1417" s="47"/>
      <c r="EK1417" s="47"/>
      <c r="EL1417" s="47"/>
      <c r="EM1417" s="47"/>
      <c r="EN1417" s="47"/>
      <c r="EO1417" s="47"/>
      <c r="EP1417" s="47"/>
      <c r="EQ1417" s="47"/>
      <c r="ER1417" s="47"/>
      <c r="ES1417" s="47"/>
      <c r="ET1417" s="47"/>
      <c r="EU1417" s="47"/>
      <c r="EV1417" s="47"/>
      <c r="EW1417" s="47"/>
      <c r="EX1417" s="47"/>
      <c r="EY1417" s="47"/>
      <c r="EZ1417" s="47"/>
      <c r="FA1417" s="47"/>
      <c r="FB1417" s="47"/>
      <c r="FC1417" s="47"/>
      <c r="FD1417" s="47"/>
      <c r="FE1417" s="47"/>
      <c r="FF1417" s="47"/>
      <c r="FG1417" s="47"/>
      <c r="FH1417" s="47"/>
      <c r="FI1417" s="47"/>
      <c r="FJ1417" s="47"/>
      <c r="FK1417" s="47"/>
      <c r="FL1417" s="47"/>
      <c r="FM1417" s="47"/>
      <c r="FN1417" s="47"/>
      <c r="FO1417" s="47"/>
      <c r="FP1417" s="47"/>
      <c r="FQ1417" s="47"/>
      <c r="FR1417" s="47"/>
      <c r="FS1417" s="47"/>
      <c r="FT1417" s="47"/>
      <c r="FU1417" s="47"/>
      <c r="FV1417" s="47"/>
      <c r="FW1417" s="47"/>
      <c r="FX1417" s="47"/>
      <c r="FY1417" s="47"/>
      <c r="FZ1417" s="47"/>
      <c r="GA1417" s="47"/>
      <c r="GB1417" s="47"/>
      <c r="GC1417" s="47"/>
      <c r="GD1417" s="47"/>
      <c r="GE1417" s="47"/>
      <c r="GF1417" s="47"/>
      <c r="GG1417" s="47"/>
      <c r="GH1417" s="47"/>
      <c r="GI1417" s="47"/>
      <c r="GJ1417" s="47"/>
      <c r="GK1417" s="47"/>
      <c r="GL1417" s="47"/>
      <c r="GM1417" s="47"/>
      <c r="GN1417" s="47"/>
      <c r="GO1417" s="47"/>
      <c r="GP1417" s="47"/>
      <c r="GQ1417" s="47"/>
      <c r="GR1417" s="47"/>
      <c r="GS1417" s="47"/>
      <c r="GT1417" s="47"/>
      <c r="GU1417" s="47"/>
      <c r="GV1417" s="47"/>
      <c r="GW1417" s="47"/>
      <c r="GX1417" s="47"/>
      <c r="GY1417" s="47"/>
      <c r="GZ1417" s="47"/>
      <c r="HA1417" s="47"/>
      <c r="HB1417" s="47"/>
      <c r="HC1417" s="47"/>
      <c r="HD1417" s="47"/>
      <c r="HE1417" s="47"/>
      <c r="HF1417" s="47"/>
      <c r="HG1417" s="47"/>
      <c r="HH1417" s="47"/>
      <c r="HI1417" s="47"/>
      <c r="HJ1417" s="47"/>
      <c r="HK1417" s="47"/>
      <c r="HL1417" s="47"/>
      <c r="HM1417" s="47"/>
      <c r="HN1417" s="47"/>
      <c r="HO1417" s="47"/>
      <c r="HP1417" s="47"/>
      <c r="HQ1417" s="47"/>
      <c r="HR1417" s="47"/>
      <c r="HS1417" s="47"/>
      <c r="HT1417" s="47"/>
      <c r="HU1417" s="47"/>
      <c r="HV1417" s="47"/>
      <c r="HW1417" s="47"/>
      <c r="HX1417" s="47"/>
      <c r="HY1417" s="47"/>
      <c r="HZ1417" s="47"/>
      <c r="IA1417" s="47"/>
      <c r="IB1417" s="47"/>
      <c r="IC1417" s="47"/>
      <c r="ID1417" s="47"/>
      <c r="IE1417" s="47"/>
      <c r="IF1417" s="47"/>
      <c r="IG1417" s="47"/>
      <c r="IH1417" s="47"/>
      <c r="II1417" s="47"/>
      <c r="IJ1417" s="47"/>
      <c r="IK1417" s="47"/>
      <c r="IL1417" s="47"/>
      <c r="IM1417" s="47"/>
      <c r="IN1417" s="47"/>
      <c r="IO1417" s="47"/>
      <c r="IP1417" s="47"/>
      <c r="IQ1417" s="47"/>
      <c r="IR1417" s="47"/>
      <c r="IS1417" s="47"/>
      <c r="IT1417" s="47"/>
      <c r="IU1417" s="47"/>
      <c r="IV1417" s="47"/>
      <c r="IW1417" s="47"/>
      <c r="IX1417" s="47"/>
      <c r="IY1417" s="47"/>
      <c r="IZ1417" s="47"/>
      <c r="JA1417" s="47"/>
      <c r="JB1417" s="47"/>
      <c r="JC1417" s="47"/>
      <c r="JD1417" s="47"/>
      <c r="JE1417" s="47"/>
    </row>
    <row r="1418" spans="1:265" customFormat="1" ht="15" customHeight="1" thickBot="1" x14ac:dyDescent="0.3">
      <c r="A1418" s="790"/>
      <c r="B1418" s="73" t="s">
        <v>270</v>
      </c>
      <c r="C1418" s="113"/>
      <c r="D1418" s="884" t="s">
        <v>271</v>
      </c>
      <c r="E1418" s="905"/>
      <c r="F1418" s="437"/>
      <c r="G1418" s="438"/>
      <c r="H1418" s="184" t="s">
        <v>23</v>
      </c>
      <c r="I1418" s="184" t="s">
        <v>103</v>
      </c>
      <c r="J1418" s="1790" t="s">
        <v>95</v>
      </c>
      <c r="K1418" s="221" t="s">
        <v>2127</v>
      </c>
      <c r="L1418" s="225"/>
      <c r="M1418" s="397"/>
      <c r="N1418" s="397"/>
      <c r="O1418" s="225"/>
      <c r="P1418" s="2159">
        <f t="shared" si="124"/>
        <v>0</v>
      </c>
      <c r="Q1418" s="297"/>
      <c r="R1418" s="298"/>
      <c r="S1418" s="298"/>
      <c r="T1418" s="298"/>
      <c r="U1418" s="298">
        <v>5</v>
      </c>
      <c r="V1418" s="298"/>
      <c r="W1418" s="299"/>
      <c r="X1418" s="122"/>
      <c r="Y1418" s="122"/>
      <c r="Z1418" s="63"/>
      <c r="AA1418" s="47"/>
      <c r="AB1418" s="47"/>
      <c r="AC1418" s="46" t="str">
        <f t="shared" si="123"/>
        <v/>
      </c>
      <c r="AD1418" s="47"/>
      <c r="AE1418" s="47"/>
      <c r="AF1418" s="2111">
        <f t="shared" si="125"/>
        <v>0</v>
      </c>
      <c r="AG1418" s="2111">
        <f t="shared" si="126"/>
        <v>0</v>
      </c>
      <c r="AH1418" s="47"/>
      <c r="AI1418" s="47"/>
      <c r="AJ1418" s="47"/>
      <c r="AK1418" s="47"/>
      <c r="AL1418" s="47"/>
      <c r="AM1418" s="47"/>
      <c r="AN1418" s="47"/>
      <c r="AO1418" s="47"/>
      <c r="AP1418" s="47"/>
      <c r="AQ1418" s="47"/>
      <c r="AR1418" s="47"/>
      <c r="AS1418" s="47"/>
      <c r="AT1418" s="47"/>
      <c r="AU1418" s="47"/>
      <c r="AV1418" s="47"/>
      <c r="AW1418" s="47"/>
      <c r="AX1418" s="47"/>
      <c r="AY1418" s="47"/>
      <c r="AZ1418" s="47"/>
      <c r="BA1418" s="47"/>
      <c r="BB1418" s="47"/>
      <c r="BC1418" s="47"/>
      <c r="BD1418" s="47"/>
      <c r="BE1418" s="47"/>
      <c r="BF1418" s="47"/>
      <c r="BG1418" s="47"/>
      <c r="BH1418" s="47"/>
      <c r="BI1418" s="47"/>
      <c r="BJ1418" s="47"/>
      <c r="BK1418" s="47"/>
      <c r="BL1418" s="47"/>
      <c r="BM1418" s="47"/>
      <c r="BN1418" s="47"/>
      <c r="BO1418" s="47"/>
      <c r="BP1418" s="47"/>
      <c r="BQ1418" s="47"/>
      <c r="BR1418" s="47"/>
      <c r="BS1418" s="47"/>
      <c r="BT1418" s="47"/>
      <c r="BU1418" s="47"/>
      <c r="BV1418" s="47"/>
      <c r="BW1418" s="47"/>
      <c r="BX1418" s="47"/>
      <c r="BY1418" s="47"/>
      <c r="BZ1418" s="47"/>
      <c r="CA1418" s="47"/>
      <c r="CB1418" s="47"/>
      <c r="CC1418" s="47"/>
      <c r="CD1418" s="47"/>
      <c r="CE1418" s="47"/>
      <c r="CF1418" s="47"/>
      <c r="CG1418" s="47"/>
      <c r="CH1418" s="47"/>
      <c r="CI1418" s="47"/>
      <c r="CJ1418" s="47"/>
      <c r="CK1418" s="47"/>
      <c r="CL1418" s="47"/>
      <c r="CM1418" s="47"/>
      <c r="CN1418" s="47"/>
      <c r="CO1418" s="47"/>
      <c r="CP1418" s="47"/>
      <c r="CQ1418" s="47"/>
      <c r="CR1418" s="47"/>
      <c r="CS1418" s="47"/>
      <c r="CT1418" s="47"/>
      <c r="CU1418" s="47"/>
      <c r="CV1418" s="47"/>
      <c r="CW1418" s="47"/>
      <c r="CX1418" s="47"/>
      <c r="CY1418" s="47"/>
      <c r="CZ1418" s="47"/>
      <c r="DA1418" s="47"/>
      <c r="DB1418" s="47"/>
      <c r="DC1418" s="47"/>
      <c r="DD1418" s="47"/>
      <c r="DE1418" s="47"/>
      <c r="DF1418" s="47"/>
      <c r="DG1418" s="47"/>
      <c r="DH1418" s="47"/>
      <c r="DI1418" s="47"/>
      <c r="DJ1418" s="47"/>
      <c r="DK1418" s="47"/>
      <c r="DL1418" s="47"/>
      <c r="DM1418" s="47"/>
      <c r="DN1418" s="47"/>
      <c r="DO1418" s="47"/>
      <c r="DP1418" s="47"/>
      <c r="DQ1418" s="47"/>
      <c r="DR1418" s="47"/>
      <c r="DS1418" s="47"/>
      <c r="DT1418" s="47"/>
      <c r="DU1418" s="47"/>
      <c r="DV1418" s="47"/>
      <c r="DW1418" s="47"/>
      <c r="DX1418" s="47"/>
      <c r="DY1418" s="47"/>
      <c r="DZ1418" s="47"/>
      <c r="EA1418" s="47"/>
      <c r="EB1418" s="47"/>
      <c r="EC1418" s="47"/>
      <c r="ED1418" s="47"/>
      <c r="EE1418" s="47"/>
      <c r="EF1418" s="47"/>
      <c r="EG1418" s="47"/>
      <c r="EH1418" s="47"/>
      <c r="EI1418" s="47"/>
      <c r="EJ1418" s="47"/>
      <c r="EK1418" s="47"/>
      <c r="EL1418" s="47"/>
      <c r="EM1418" s="47"/>
      <c r="EN1418" s="47"/>
      <c r="EO1418" s="47"/>
      <c r="EP1418" s="47"/>
      <c r="EQ1418" s="47"/>
      <c r="ER1418" s="47"/>
      <c r="ES1418" s="47"/>
      <c r="ET1418" s="47"/>
      <c r="EU1418" s="47"/>
      <c r="EV1418" s="47"/>
      <c r="EW1418" s="47"/>
      <c r="EX1418" s="47"/>
      <c r="EY1418" s="47"/>
      <c r="EZ1418" s="47"/>
      <c r="FA1418" s="47"/>
      <c r="FB1418" s="47"/>
      <c r="FC1418" s="47"/>
      <c r="FD1418" s="47"/>
      <c r="FE1418" s="47"/>
      <c r="FF1418" s="47"/>
      <c r="FG1418" s="47"/>
      <c r="FH1418" s="47"/>
      <c r="FI1418" s="47"/>
      <c r="FJ1418" s="47"/>
      <c r="FK1418" s="47"/>
      <c r="FL1418" s="47"/>
      <c r="FM1418" s="47"/>
      <c r="FN1418" s="47"/>
      <c r="FO1418" s="47"/>
      <c r="FP1418" s="47"/>
      <c r="FQ1418" s="47"/>
      <c r="FR1418" s="47"/>
      <c r="FS1418" s="47"/>
      <c r="FT1418" s="47"/>
      <c r="FU1418" s="47"/>
      <c r="FV1418" s="47"/>
      <c r="FW1418" s="47"/>
      <c r="FX1418" s="47"/>
      <c r="FY1418" s="47"/>
      <c r="FZ1418" s="47"/>
      <c r="GA1418" s="47"/>
      <c r="GB1418" s="47"/>
      <c r="GC1418" s="47"/>
      <c r="GD1418" s="47"/>
      <c r="GE1418" s="47"/>
      <c r="GF1418" s="47"/>
      <c r="GG1418" s="47"/>
      <c r="GH1418" s="47"/>
      <c r="GI1418" s="47"/>
      <c r="GJ1418" s="47"/>
      <c r="GK1418" s="47"/>
      <c r="GL1418" s="47"/>
      <c r="GM1418" s="47"/>
      <c r="GN1418" s="47"/>
      <c r="GO1418" s="47"/>
      <c r="GP1418" s="47"/>
      <c r="GQ1418" s="47"/>
      <c r="GR1418" s="47"/>
      <c r="GS1418" s="47"/>
      <c r="GT1418" s="47"/>
      <c r="GU1418" s="47"/>
      <c r="GV1418" s="47"/>
      <c r="GW1418" s="47"/>
      <c r="GX1418" s="47"/>
      <c r="GY1418" s="47"/>
      <c r="GZ1418" s="47"/>
      <c r="HA1418" s="47"/>
      <c r="HB1418" s="47"/>
      <c r="HC1418" s="47"/>
      <c r="HD1418" s="47"/>
      <c r="HE1418" s="47"/>
      <c r="HF1418" s="47"/>
      <c r="HG1418" s="47"/>
      <c r="HH1418" s="47"/>
      <c r="HI1418" s="47"/>
      <c r="HJ1418" s="47"/>
      <c r="HK1418" s="47"/>
      <c r="HL1418" s="47"/>
      <c r="HM1418" s="47"/>
      <c r="HN1418" s="47"/>
      <c r="HO1418" s="47"/>
      <c r="HP1418" s="47"/>
      <c r="HQ1418" s="47"/>
      <c r="HR1418" s="47"/>
      <c r="HS1418" s="47"/>
      <c r="HT1418" s="47"/>
      <c r="HU1418" s="47"/>
      <c r="HV1418" s="47"/>
      <c r="HW1418" s="47"/>
      <c r="HX1418" s="47"/>
      <c r="HY1418" s="47"/>
      <c r="HZ1418" s="47"/>
      <c r="IA1418" s="47"/>
      <c r="IB1418" s="47"/>
      <c r="IC1418" s="47"/>
      <c r="ID1418" s="47"/>
      <c r="IE1418" s="47"/>
      <c r="IF1418" s="47"/>
      <c r="IG1418" s="47"/>
      <c r="IH1418" s="47"/>
      <c r="II1418" s="47"/>
      <c r="IJ1418" s="47"/>
      <c r="IK1418" s="47"/>
      <c r="IL1418" s="47"/>
      <c r="IM1418" s="47"/>
      <c r="IN1418" s="47"/>
      <c r="IO1418" s="47"/>
      <c r="IP1418" s="47"/>
      <c r="IQ1418" s="47"/>
      <c r="IR1418" s="47"/>
      <c r="IS1418" s="47"/>
      <c r="IT1418" s="47"/>
      <c r="IU1418" s="47"/>
      <c r="IV1418" s="47"/>
      <c r="IW1418" s="47"/>
      <c r="IX1418" s="47"/>
      <c r="IY1418" s="47"/>
      <c r="IZ1418" s="47"/>
      <c r="JA1418" s="47"/>
      <c r="JB1418" s="47"/>
      <c r="JC1418" s="47"/>
      <c r="JD1418" s="47"/>
      <c r="JE1418" s="47"/>
    </row>
    <row r="1419" spans="1:265" customFormat="1" ht="15" customHeight="1" thickBot="1" x14ac:dyDescent="0.3">
      <c r="A1419" s="275"/>
      <c r="B1419" s="92" t="s">
        <v>270</v>
      </c>
      <c r="C1419" s="115"/>
      <c r="D1419" s="886" t="s">
        <v>271</v>
      </c>
      <c r="E1419" s="906"/>
      <c r="F1419" s="439"/>
      <c r="G1419" s="440"/>
      <c r="H1419" s="203" t="s">
        <v>23</v>
      </c>
      <c r="I1419" s="203" t="s">
        <v>103</v>
      </c>
      <c r="J1419" s="1762" t="s">
        <v>1424</v>
      </c>
      <c r="K1419" s="226" t="s">
        <v>1507</v>
      </c>
      <c r="L1419" s="226"/>
      <c r="M1419" s="524"/>
      <c r="N1419" s="524"/>
      <c r="O1419" s="226"/>
      <c r="P1419" s="2159">
        <f t="shared" si="124"/>
        <v>0</v>
      </c>
      <c r="Q1419" s="300"/>
      <c r="R1419" s="301"/>
      <c r="S1419" s="301"/>
      <c r="T1419" s="301"/>
      <c r="U1419" s="301"/>
      <c r="V1419" s="301"/>
      <c r="W1419" s="302">
        <v>5</v>
      </c>
      <c r="X1419" s="124">
        <f>SUM(Q1410:W1419)</f>
        <v>40</v>
      </c>
      <c r="Y1419" s="124">
        <f>X1419</f>
        <v>40</v>
      </c>
      <c r="Z1419" s="63"/>
      <c r="AA1419" s="47"/>
      <c r="AB1419" s="47"/>
      <c r="AC1419" s="46" t="str">
        <f t="shared" si="123"/>
        <v/>
      </c>
      <c r="AD1419" s="47"/>
      <c r="AE1419" s="47"/>
      <c r="AF1419" s="2111">
        <f t="shared" si="125"/>
        <v>0</v>
      </c>
      <c r="AG1419" s="2111">
        <f t="shared" si="126"/>
        <v>5</v>
      </c>
      <c r="AH1419" s="47"/>
      <c r="AI1419" s="47"/>
      <c r="AJ1419" s="47"/>
      <c r="AK1419" s="47"/>
      <c r="AL1419" s="47"/>
      <c r="AM1419" s="47"/>
      <c r="AN1419" s="47"/>
      <c r="AO1419" s="47"/>
      <c r="AP1419" s="47"/>
      <c r="AQ1419" s="47"/>
      <c r="AR1419" s="47"/>
      <c r="AS1419" s="47"/>
      <c r="AT1419" s="47"/>
      <c r="AU1419" s="47"/>
      <c r="AV1419" s="47"/>
      <c r="AW1419" s="47"/>
      <c r="AX1419" s="47"/>
      <c r="AY1419" s="47"/>
      <c r="AZ1419" s="47"/>
      <c r="BA1419" s="47"/>
      <c r="BB1419" s="47"/>
      <c r="BC1419" s="47"/>
      <c r="BD1419" s="47"/>
      <c r="BE1419" s="47"/>
      <c r="BF1419" s="47"/>
      <c r="BG1419" s="47"/>
      <c r="BH1419" s="47"/>
      <c r="BI1419" s="47"/>
      <c r="BJ1419" s="47"/>
      <c r="BK1419" s="47"/>
      <c r="BL1419" s="47"/>
      <c r="BM1419" s="47"/>
      <c r="BN1419" s="47"/>
      <c r="BO1419" s="47"/>
      <c r="BP1419" s="47"/>
      <c r="BQ1419" s="47"/>
      <c r="BR1419" s="47"/>
      <c r="BS1419" s="47"/>
      <c r="BT1419" s="47"/>
      <c r="BU1419" s="47"/>
      <c r="BV1419" s="47"/>
      <c r="BW1419" s="47"/>
      <c r="BX1419" s="47"/>
      <c r="BY1419" s="47"/>
      <c r="BZ1419" s="47"/>
      <c r="CA1419" s="47"/>
      <c r="CB1419" s="47"/>
      <c r="CC1419" s="47"/>
      <c r="CD1419" s="47"/>
      <c r="CE1419" s="47"/>
      <c r="CF1419" s="47"/>
      <c r="CG1419" s="47"/>
      <c r="CH1419" s="47"/>
      <c r="CI1419" s="47"/>
      <c r="CJ1419" s="47"/>
      <c r="CK1419" s="47"/>
      <c r="CL1419" s="47"/>
      <c r="CM1419" s="47"/>
      <c r="CN1419" s="47"/>
      <c r="CO1419" s="47"/>
      <c r="CP1419" s="47"/>
      <c r="CQ1419" s="47"/>
      <c r="CR1419" s="47"/>
      <c r="CS1419" s="47"/>
      <c r="CT1419" s="47"/>
      <c r="CU1419" s="47"/>
      <c r="CV1419" s="47"/>
      <c r="CW1419" s="47"/>
      <c r="CX1419" s="47"/>
      <c r="CY1419" s="47"/>
      <c r="CZ1419" s="47"/>
      <c r="DA1419" s="47"/>
      <c r="DB1419" s="47"/>
      <c r="DC1419" s="47"/>
      <c r="DD1419" s="47"/>
      <c r="DE1419" s="47"/>
      <c r="DF1419" s="47"/>
      <c r="DG1419" s="47"/>
      <c r="DH1419" s="47"/>
      <c r="DI1419" s="47"/>
      <c r="DJ1419" s="47"/>
      <c r="DK1419" s="47"/>
      <c r="DL1419" s="47"/>
      <c r="DM1419" s="47"/>
      <c r="DN1419" s="47"/>
      <c r="DO1419" s="47"/>
      <c r="DP1419" s="47"/>
      <c r="DQ1419" s="47"/>
      <c r="DR1419" s="47"/>
      <c r="DS1419" s="47"/>
      <c r="DT1419" s="47"/>
      <c r="DU1419" s="47"/>
      <c r="DV1419" s="47"/>
      <c r="DW1419" s="47"/>
      <c r="DX1419" s="47"/>
      <c r="DY1419" s="47"/>
      <c r="DZ1419" s="47"/>
      <c r="EA1419" s="47"/>
      <c r="EB1419" s="47"/>
      <c r="EC1419" s="47"/>
      <c r="ED1419" s="47"/>
      <c r="EE1419" s="47"/>
      <c r="EF1419" s="47"/>
      <c r="EG1419" s="47"/>
      <c r="EH1419" s="47"/>
      <c r="EI1419" s="47"/>
      <c r="EJ1419" s="47"/>
      <c r="EK1419" s="47"/>
      <c r="EL1419" s="47"/>
      <c r="EM1419" s="47"/>
      <c r="EN1419" s="47"/>
      <c r="EO1419" s="47"/>
      <c r="EP1419" s="47"/>
      <c r="EQ1419" s="47"/>
      <c r="ER1419" s="47"/>
      <c r="ES1419" s="47"/>
      <c r="ET1419" s="47"/>
      <c r="EU1419" s="47"/>
      <c r="EV1419" s="47"/>
      <c r="EW1419" s="47"/>
      <c r="EX1419" s="47"/>
      <c r="EY1419" s="47"/>
      <c r="EZ1419" s="47"/>
      <c r="FA1419" s="47"/>
      <c r="FB1419" s="47"/>
      <c r="FC1419" s="47"/>
      <c r="FD1419" s="47"/>
      <c r="FE1419" s="47"/>
      <c r="FF1419" s="47"/>
      <c r="FG1419" s="47"/>
      <c r="FH1419" s="47"/>
      <c r="FI1419" s="47"/>
      <c r="FJ1419" s="47"/>
      <c r="FK1419" s="47"/>
      <c r="FL1419" s="47"/>
      <c r="FM1419" s="47"/>
      <c r="FN1419" s="47"/>
      <c r="FO1419" s="47"/>
      <c r="FP1419" s="47"/>
      <c r="FQ1419" s="47"/>
      <c r="FR1419" s="47"/>
      <c r="FS1419" s="47"/>
      <c r="FT1419" s="47"/>
      <c r="FU1419" s="47"/>
      <c r="FV1419" s="47"/>
      <c r="FW1419" s="47"/>
      <c r="FX1419" s="47"/>
      <c r="FY1419" s="47"/>
      <c r="FZ1419" s="47"/>
      <c r="GA1419" s="47"/>
      <c r="GB1419" s="47"/>
      <c r="GC1419" s="47"/>
      <c r="GD1419" s="47"/>
      <c r="GE1419" s="47"/>
      <c r="GF1419" s="47"/>
      <c r="GG1419" s="47"/>
      <c r="GH1419" s="47"/>
      <c r="GI1419" s="47"/>
      <c r="GJ1419" s="47"/>
      <c r="GK1419" s="47"/>
      <c r="GL1419" s="47"/>
      <c r="GM1419" s="47"/>
      <c r="GN1419" s="47"/>
      <c r="GO1419" s="47"/>
      <c r="GP1419" s="47"/>
      <c r="GQ1419" s="47"/>
      <c r="GR1419" s="47"/>
      <c r="GS1419" s="47"/>
      <c r="GT1419" s="47"/>
      <c r="GU1419" s="47"/>
      <c r="GV1419" s="47"/>
      <c r="GW1419" s="47"/>
      <c r="GX1419" s="47"/>
      <c r="GY1419" s="47"/>
      <c r="GZ1419" s="47"/>
      <c r="HA1419" s="47"/>
      <c r="HB1419" s="47"/>
      <c r="HC1419" s="47"/>
      <c r="HD1419" s="47"/>
      <c r="HE1419" s="47"/>
      <c r="HF1419" s="47"/>
      <c r="HG1419" s="47"/>
      <c r="HH1419" s="47"/>
      <c r="HI1419" s="47"/>
      <c r="HJ1419" s="47"/>
      <c r="HK1419" s="47"/>
      <c r="HL1419" s="47"/>
      <c r="HM1419" s="47"/>
      <c r="HN1419" s="47"/>
      <c r="HO1419" s="47"/>
      <c r="HP1419" s="47"/>
      <c r="HQ1419" s="47"/>
      <c r="HR1419" s="47"/>
      <c r="HS1419" s="47"/>
      <c r="HT1419" s="47"/>
      <c r="HU1419" s="47"/>
      <c r="HV1419" s="47"/>
      <c r="HW1419" s="47"/>
      <c r="HX1419" s="47"/>
      <c r="HY1419" s="47"/>
      <c r="HZ1419" s="47"/>
      <c r="IA1419" s="47"/>
      <c r="IB1419" s="47"/>
      <c r="IC1419" s="47"/>
      <c r="ID1419" s="47"/>
      <c r="IE1419" s="47"/>
      <c r="IF1419" s="47"/>
      <c r="IG1419" s="47"/>
      <c r="IH1419" s="47"/>
      <c r="II1419" s="47"/>
      <c r="IJ1419" s="47"/>
      <c r="IK1419" s="47"/>
      <c r="IL1419" s="47"/>
      <c r="IM1419" s="47"/>
      <c r="IN1419" s="47"/>
      <c r="IO1419" s="47"/>
      <c r="IP1419" s="47"/>
      <c r="IQ1419" s="47"/>
      <c r="IR1419" s="47"/>
      <c r="IS1419" s="47"/>
      <c r="IT1419" s="47"/>
      <c r="IU1419" s="47"/>
      <c r="IV1419" s="47"/>
      <c r="IW1419" s="47"/>
      <c r="IX1419" s="47"/>
      <c r="IY1419" s="47"/>
      <c r="IZ1419" s="47"/>
      <c r="JA1419" s="47"/>
      <c r="JB1419" s="47"/>
      <c r="JC1419" s="47"/>
      <c r="JD1419" s="47"/>
      <c r="JE1419" s="47"/>
    </row>
    <row r="1420" spans="1:265" customFormat="1" ht="15" customHeight="1" thickBot="1" x14ac:dyDescent="0.3">
      <c r="A1420" s="273">
        <f>+A1410+1</f>
        <v>153</v>
      </c>
      <c r="B1420" s="635" t="s">
        <v>273</v>
      </c>
      <c r="C1420" s="68" t="s">
        <v>35</v>
      </c>
      <c r="D1420" s="860" t="s">
        <v>274</v>
      </c>
      <c r="E1420" s="883" t="s">
        <v>88</v>
      </c>
      <c r="F1420" s="463" t="s">
        <v>275</v>
      </c>
      <c r="G1420" s="464" t="s">
        <v>168</v>
      </c>
      <c r="H1420" s="177" t="s">
        <v>23</v>
      </c>
      <c r="I1420" s="177" t="s">
        <v>107</v>
      </c>
      <c r="J1420" s="177"/>
      <c r="K1420" s="211" t="s">
        <v>349</v>
      </c>
      <c r="L1420" s="211" t="s">
        <v>97</v>
      </c>
      <c r="M1420" s="514">
        <v>8</v>
      </c>
      <c r="N1420" s="514" t="s">
        <v>24</v>
      </c>
      <c r="O1420" s="211" t="s">
        <v>344</v>
      </c>
      <c r="P1420" s="2159">
        <f t="shared" si="124"/>
        <v>6</v>
      </c>
      <c r="Q1420" s="277">
        <v>4</v>
      </c>
      <c r="R1420" s="278">
        <v>2</v>
      </c>
      <c r="S1420" s="278"/>
      <c r="T1420" s="278"/>
      <c r="U1420" s="278"/>
      <c r="V1420" s="278"/>
      <c r="W1420" s="279"/>
      <c r="X1420" s="71"/>
      <c r="Y1420" s="86"/>
      <c r="Z1420" s="63" t="str">
        <f>C1420</f>
        <v>TC</v>
      </c>
      <c r="AA1420" s="47" t="s">
        <v>873</v>
      </c>
      <c r="AB1420" s="47" t="s">
        <v>881</v>
      </c>
      <c r="AC1420" s="46">
        <f t="shared" si="123"/>
        <v>10</v>
      </c>
      <c r="AD1420" s="47"/>
      <c r="AE1420" s="47"/>
      <c r="AF1420" s="2111">
        <f t="shared" si="125"/>
        <v>6</v>
      </c>
      <c r="AG1420" s="2111">
        <f t="shared" si="126"/>
        <v>0</v>
      </c>
      <c r="AH1420" s="47"/>
      <c r="AI1420" s="47"/>
      <c r="AJ1420" s="47"/>
      <c r="AK1420" s="47"/>
      <c r="AL1420" s="47"/>
      <c r="AM1420" s="47"/>
      <c r="AN1420" s="47"/>
      <c r="AO1420" s="47"/>
      <c r="AP1420" s="47"/>
      <c r="AQ1420" s="47"/>
      <c r="AR1420" s="47"/>
      <c r="AS1420" s="47"/>
      <c r="AT1420" s="47"/>
      <c r="AU1420" s="47"/>
      <c r="AV1420" s="47"/>
      <c r="AW1420" s="47"/>
      <c r="AX1420" s="47"/>
      <c r="AY1420" s="47"/>
      <c r="AZ1420" s="47"/>
      <c r="BA1420" s="47"/>
      <c r="BB1420" s="47"/>
      <c r="BC1420" s="47"/>
      <c r="BD1420" s="47"/>
      <c r="BE1420" s="47"/>
      <c r="BF1420" s="47"/>
      <c r="BG1420" s="47"/>
      <c r="BH1420" s="47"/>
      <c r="BI1420" s="47"/>
      <c r="BJ1420" s="47"/>
      <c r="BK1420" s="47"/>
      <c r="BL1420" s="47"/>
      <c r="BM1420" s="47"/>
      <c r="BN1420" s="47"/>
      <c r="BO1420" s="47"/>
      <c r="BP1420" s="47"/>
      <c r="BQ1420" s="47"/>
      <c r="BR1420" s="47"/>
      <c r="BS1420" s="47"/>
      <c r="BT1420" s="47"/>
      <c r="BU1420" s="47"/>
      <c r="BV1420" s="47"/>
      <c r="BW1420" s="47"/>
      <c r="BX1420" s="47"/>
      <c r="BY1420" s="47"/>
      <c r="BZ1420" s="47"/>
      <c r="CA1420" s="47"/>
      <c r="CB1420" s="47"/>
      <c r="CC1420" s="47"/>
      <c r="CD1420" s="47"/>
      <c r="CE1420" s="47"/>
      <c r="CF1420" s="47"/>
      <c r="CG1420" s="47"/>
      <c r="CH1420" s="47"/>
      <c r="CI1420" s="47"/>
      <c r="CJ1420" s="47"/>
      <c r="CK1420" s="47"/>
      <c r="CL1420" s="47"/>
      <c r="CM1420" s="47"/>
      <c r="CN1420" s="47"/>
      <c r="CO1420" s="47"/>
      <c r="CP1420" s="47"/>
      <c r="CQ1420" s="47"/>
      <c r="CR1420" s="47"/>
      <c r="CS1420" s="47"/>
      <c r="CT1420" s="47"/>
      <c r="CU1420" s="47"/>
      <c r="CV1420" s="47"/>
      <c r="CW1420" s="47"/>
      <c r="CX1420" s="47"/>
      <c r="CY1420" s="47"/>
      <c r="CZ1420" s="47"/>
      <c r="DA1420" s="47"/>
      <c r="DB1420" s="47"/>
      <c r="DC1420" s="47"/>
      <c r="DD1420" s="47"/>
      <c r="DE1420" s="47"/>
      <c r="DF1420" s="47"/>
      <c r="DG1420" s="47"/>
      <c r="DH1420" s="47"/>
      <c r="DI1420" s="47"/>
      <c r="DJ1420" s="47"/>
      <c r="DK1420" s="47"/>
      <c r="DL1420" s="47"/>
      <c r="DM1420" s="47"/>
      <c r="DN1420" s="47"/>
      <c r="DO1420" s="47"/>
      <c r="DP1420" s="47"/>
      <c r="DQ1420" s="47"/>
      <c r="DR1420" s="47"/>
      <c r="DS1420" s="47"/>
      <c r="DT1420" s="47"/>
      <c r="DU1420" s="47"/>
      <c r="DV1420" s="47"/>
      <c r="DW1420" s="47"/>
      <c r="DX1420" s="47"/>
      <c r="DY1420" s="47"/>
      <c r="DZ1420" s="47"/>
      <c r="EA1420" s="47"/>
      <c r="EB1420" s="47"/>
      <c r="EC1420" s="47"/>
      <c r="ED1420" s="47"/>
      <c r="EE1420" s="47"/>
      <c r="EF1420" s="47"/>
      <c r="EG1420" s="47"/>
      <c r="EH1420" s="47"/>
      <c r="EI1420" s="47"/>
      <c r="EJ1420" s="47"/>
      <c r="EK1420" s="47"/>
      <c r="EL1420" s="47"/>
      <c r="EM1420" s="47"/>
      <c r="EN1420" s="47"/>
      <c r="EO1420" s="47"/>
      <c r="EP1420" s="47"/>
      <c r="EQ1420" s="47"/>
      <c r="ER1420" s="47"/>
      <c r="ES1420" s="47"/>
      <c r="ET1420" s="47"/>
      <c r="EU1420" s="47"/>
      <c r="EV1420" s="47"/>
      <c r="EW1420" s="47"/>
      <c r="EX1420" s="47"/>
      <c r="EY1420" s="47"/>
      <c r="EZ1420" s="47"/>
      <c r="FA1420" s="47"/>
      <c r="FB1420" s="47"/>
      <c r="FC1420" s="47"/>
      <c r="FD1420" s="47"/>
      <c r="FE1420" s="47"/>
      <c r="FF1420" s="47"/>
      <c r="FG1420" s="47"/>
      <c r="FH1420" s="47"/>
      <c r="FI1420" s="47"/>
      <c r="FJ1420" s="47"/>
      <c r="FK1420" s="47"/>
      <c r="FL1420" s="47"/>
      <c r="FM1420" s="47"/>
      <c r="FN1420" s="47"/>
      <c r="FO1420" s="47"/>
      <c r="FP1420" s="47"/>
      <c r="FQ1420" s="47"/>
      <c r="FR1420" s="47"/>
      <c r="FS1420" s="47"/>
      <c r="FT1420" s="47"/>
      <c r="FU1420" s="47"/>
      <c r="FV1420" s="47"/>
      <c r="FW1420" s="47"/>
      <c r="FX1420" s="47"/>
      <c r="FY1420" s="47"/>
      <c r="FZ1420" s="47"/>
      <c r="GA1420" s="47"/>
      <c r="GB1420" s="47"/>
      <c r="GC1420" s="47"/>
      <c r="GD1420" s="47"/>
      <c r="GE1420" s="47"/>
      <c r="GF1420" s="47"/>
      <c r="GG1420" s="47"/>
      <c r="GH1420" s="47"/>
      <c r="GI1420" s="47"/>
      <c r="GJ1420" s="47"/>
      <c r="GK1420" s="47"/>
      <c r="GL1420" s="47"/>
      <c r="GM1420" s="47"/>
      <c r="GN1420" s="47"/>
      <c r="GO1420" s="47"/>
      <c r="GP1420" s="47"/>
      <c r="GQ1420" s="47"/>
      <c r="GR1420" s="47"/>
      <c r="GS1420" s="47"/>
      <c r="GT1420" s="47"/>
      <c r="GU1420" s="47"/>
      <c r="GV1420" s="47"/>
      <c r="GW1420" s="47"/>
      <c r="GX1420" s="47"/>
      <c r="GY1420" s="47"/>
      <c r="GZ1420" s="47"/>
      <c r="HA1420" s="47"/>
      <c r="HB1420" s="47"/>
      <c r="HC1420" s="47"/>
      <c r="HD1420" s="47"/>
      <c r="HE1420" s="47"/>
      <c r="HF1420" s="47"/>
      <c r="HG1420" s="47"/>
      <c r="HH1420" s="47"/>
      <c r="HI1420" s="47"/>
      <c r="HJ1420" s="47"/>
      <c r="HK1420" s="47"/>
      <c r="HL1420" s="47"/>
      <c r="HM1420" s="47"/>
      <c r="HN1420" s="47"/>
      <c r="HO1420" s="47"/>
      <c r="HP1420" s="47"/>
      <c r="HQ1420" s="47"/>
      <c r="HR1420" s="47"/>
      <c r="HS1420" s="47"/>
      <c r="HT1420" s="47"/>
      <c r="HU1420" s="47"/>
      <c r="HV1420" s="47"/>
      <c r="HW1420" s="47"/>
      <c r="HX1420" s="47"/>
      <c r="HY1420" s="47"/>
      <c r="HZ1420" s="47"/>
      <c r="IA1420" s="47"/>
      <c r="IB1420" s="47"/>
      <c r="IC1420" s="47"/>
      <c r="ID1420" s="47"/>
      <c r="IE1420" s="47"/>
      <c r="IF1420" s="47"/>
      <c r="IG1420" s="47"/>
      <c r="IH1420" s="47"/>
      <c r="II1420" s="47"/>
      <c r="IJ1420" s="47"/>
      <c r="IK1420" s="47"/>
      <c r="IL1420" s="47"/>
      <c r="IM1420" s="47"/>
      <c r="IN1420" s="47"/>
      <c r="IO1420" s="47"/>
      <c r="IP1420" s="47"/>
      <c r="IQ1420" s="47"/>
      <c r="IR1420" s="47"/>
      <c r="IS1420" s="47"/>
      <c r="IT1420" s="47"/>
      <c r="IU1420" s="47"/>
      <c r="IV1420" s="47"/>
      <c r="IW1420" s="47"/>
      <c r="IX1420" s="47"/>
      <c r="IY1420" s="47"/>
      <c r="IZ1420" s="47"/>
      <c r="JA1420" s="47"/>
      <c r="JB1420" s="47"/>
      <c r="JC1420" s="47"/>
      <c r="JD1420" s="47"/>
      <c r="JE1420" s="47"/>
    </row>
    <row r="1421" spans="1:265" customFormat="1" ht="15" customHeight="1" thickBot="1" x14ac:dyDescent="0.3">
      <c r="A1421" s="790"/>
      <c r="B1421" s="112" t="s">
        <v>273</v>
      </c>
      <c r="C1421" s="89"/>
      <c r="D1421" s="941" t="s">
        <v>274</v>
      </c>
      <c r="E1421" s="885"/>
      <c r="F1421" s="465"/>
      <c r="G1421" s="466"/>
      <c r="H1421" s="190" t="s">
        <v>23</v>
      </c>
      <c r="I1421" s="190" t="s">
        <v>107</v>
      </c>
      <c r="J1421" s="190"/>
      <c r="K1421" s="243" t="s">
        <v>940</v>
      </c>
      <c r="L1421" s="243" t="s">
        <v>97</v>
      </c>
      <c r="M1421" s="518">
        <v>5</v>
      </c>
      <c r="N1421" s="518" t="s">
        <v>24</v>
      </c>
      <c r="O1421" s="243" t="s">
        <v>348</v>
      </c>
      <c r="P1421" s="2159">
        <f t="shared" si="124"/>
        <v>3</v>
      </c>
      <c r="Q1421" s="288">
        <v>3</v>
      </c>
      <c r="R1421" s="289"/>
      <c r="S1421" s="289"/>
      <c r="T1421" s="289"/>
      <c r="U1421" s="289"/>
      <c r="V1421" s="289"/>
      <c r="W1421" s="290"/>
      <c r="X1421" s="79"/>
      <c r="Y1421" s="72"/>
      <c r="Z1421" s="63"/>
      <c r="AA1421" s="47"/>
      <c r="AB1421" s="47"/>
      <c r="AC1421" s="46" t="str">
        <f t="shared" si="123"/>
        <v/>
      </c>
      <c r="AD1421" s="47"/>
      <c r="AE1421" s="47"/>
      <c r="AF1421" s="2111">
        <f t="shared" si="125"/>
        <v>3</v>
      </c>
      <c r="AG1421" s="2111">
        <f t="shared" si="126"/>
        <v>0</v>
      </c>
      <c r="AH1421" s="47"/>
      <c r="AI1421" s="47"/>
      <c r="AJ1421" s="47"/>
      <c r="AK1421" s="47"/>
      <c r="AL1421" s="47"/>
      <c r="AM1421" s="47"/>
      <c r="AN1421" s="47"/>
      <c r="AO1421" s="47"/>
      <c r="AP1421" s="47"/>
      <c r="AQ1421" s="47"/>
      <c r="AR1421" s="47"/>
      <c r="AS1421" s="47"/>
      <c r="AT1421" s="47"/>
      <c r="AU1421" s="47"/>
      <c r="AV1421" s="47"/>
      <c r="AW1421" s="47"/>
      <c r="AX1421" s="47"/>
      <c r="AY1421" s="47"/>
      <c r="AZ1421" s="47"/>
      <c r="BA1421" s="47"/>
      <c r="BB1421" s="47"/>
      <c r="BC1421" s="47"/>
      <c r="BD1421" s="47"/>
      <c r="BE1421" s="47"/>
      <c r="BF1421" s="47"/>
      <c r="BG1421" s="47"/>
      <c r="BH1421" s="47"/>
      <c r="BI1421" s="47"/>
      <c r="BJ1421" s="47"/>
      <c r="BK1421" s="47"/>
      <c r="BL1421" s="47"/>
      <c r="BM1421" s="47"/>
      <c r="BN1421" s="47"/>
      <c r="BO1421" s="47"/>
      <c r="BP1421" s="47"/>
      <c r="BQ1421" s="47"/>
      <c r="BR1421" s="47"/>
      <c r="BS1421" s="47"/>
      <c r="BT1421" s="47"/>
      <c r="BU1421" s="47"/>
      <c r="BV1421" s="47"/>
      <c r="BW1421" s="47"/>
      <c r="BX1421" s="47"/>
      <c r="BY1421" s="47"/>
      <c r="BZ1421" s="47"/>
      <c r="CA1421" s="47"/>
      <c r="CB1421" s="47"/>
      <c r="CC1421" s="47"/>
      <c r="CD1421" s="47"/>
      <c r="CE1421" s="47"/>
      <c r="CF1421" s="47"/>
      <c r="CG1421" s="47"/>
      <c r="CH1421" s="47"/>
      <c r="CI1421" s="47"/>
      <c r="CJ1421" s="47"/>
      <c r="CK1421" s="47"/>
      <c r="CL1421" s="47"/>
      <c r="CM1421" s="47"/>
      <c r="CN1421" s="47"/>
      <c r="CO1421" s="47"/>
      <c r="CP1421" s="47"/>
      <c r="CQ1421" s="47"/>
      <c r="CR1421" s="47"/>
      <c r="CS1421" s="47"/>
      <c r="CT1421" s="47"/>
      <c r="CU1421" s="47"/>
      <c r="CV1421" s="47"/>
      <c r="CW1421" s="47"/>
      <c r="CX1421" s="47"/>
      <c r="CY1421" s="47"/>
      <c r="CZ1421" s="47"/>
      <c r="DA1421" s="47"/>
      <c r="DB1421" s="47"/>
      <c r="DC1421" s="47"/>
      <c r="DD1421" s="47"/>
      <c r="DE1421" s="47"/>
      <c r="DF1421" s="47"/>
      <c r="DG1421" s="47"/>
      <c r="DH1421" s="47"/>
      <c r="DI1421" s="47"/>
      <c r="DJ1421" s="47"/>
      <c r="DK1421" s="47"/>
      <c r="DL1421" s="47"/>
      <c r="DM1421" s="47"/>
      <c r="DN1421" s="47"/>
      <c r="DO1421" s="47"/>
      <c r="DP1421" s="47"/>
      <c r="DQ1421" s="47"/>
      <c r="DR1421" s="47"/>
      <c r="DS1421" s="47"/>
      <c r="DT1421" s="47"/>
      <c r="DU1421" s="47"/>
      <c r="DV1421" s="47"/>
      <c r="DW1421" s="47"/>
      <c r="DX1421" s="47"/>
      <c r="DY1421" s="47"/>
      <c r="DZ1421" s="47"/>
      <c r="EA1421" s="47"/>
      <c r="EB1421" s="47"/>
      <c r="EC1421" s="47"/>
      <c r="ED1421" s="47"/>
      <c r="EE1421" s="47"/>
      <c r="EF1421" s="47"/>
      <c r="EG1421" s="47"/>
      <c r="EH1421" s="47"/>
      <c r="EI1421" s="47"/>
      <c r="EJ1421" s="47"/>
      <c r="EK1421" s="47"/>
      <c r="EL1421" s="47"/>
      <c r="EM1421" s="47"/>
      <c r="EN1421" s="47"/>
      <c r="EO1421" s="47"/>
      <c r="EP1421" s="47"/>
      <c r="EQ1421" s="47"/>
      <c r="ER1421" s="47"/>
      <c r="ES1421" s="47"/>
      <c r="ET1421" s="47"/>
      <c r="EU1421" s="47"/>
      <c r="EV1421" s="47"/>
      <c r="EW1421" s="47"/>
      <c r="EX1421" s="47"/>
      <c r="EY1421" s="47"/>
      <c r="EZ1421" s="47"/>
      <c r="FA1421" s="47"/>
      <c r="FB1421" s="47"/>
      <c r="FC1421" s="47"/>
      <c r="FD1421" s="47"/>
      <c r="FE1421" s="47"/>
      <c r="FF1421" s="47"/>
      <c r="FG1421" s="47"/>
      <c r="FH1421" s="47"/>
      <c r="FI1421" s="47"/>
      <c r="FJ1421" s="47"/>
      <c r="FK1421" s="47"/>
      <c r="FL1421" s="47"/>
      <c r="FM1421" s="47"/>
      <c r="FN1421" s="47"/>
      <c r="FO1421" s="47"/>
      <c r="FP1421" s="47"/>
      <c r="FQ1421" s="47"/>
      <c r="FR1421" s="47"/>
      <c r="FS1421" s="47"/>
      <c r="FT1421" s="47"/>
      <c r="FU1421" s="47"/>
      <c r="FV1421" s="47"/>
      <c r="FW1421" s="47"/>
      <c r="FX1421" s="47"/>
      <c r="FY1421" s="47"/>
      <c r="FZ1421" s="47"/>
      <c r="GA1421" s="47"/>
      <c r="GB1421" s="47"/>
      <c r="GC1421" s="47"/>
      <c r="GD1421" s="47"/>
      <c r="GE1421" s="47"/>
      <c r="GF1421" s="47"/>
      <c r="GG1421" s="47"/>
      <c r="GH1421" s="47"/>
      <c r="GI1421" s="47"/>
      <c r="GJ1421" s="47"/>
      <c r="GK1421" s="47"/>
      <c r="GL1421" s="47"/>
      <c r="GM1421" s="47"/>
      <c r="GN1421" s="47"/>
      <c r="GO1421" s="47"/>
      <c r="GP1421" s="47"/>
      <c r="GQ1421" s="47"/>
      <c r="GR1421" s="47"/>
      <c r="GS1421" s="47"/>
      <c r="GT1421" s="47"/>
      <c r="GU1421" s="47"/>
      <c r="GV1421" s="47"/>
      <c r="GW1421" s="47"/>
      <c r="GX1421" s="47"/>
      <c r="GY1421" s="47"/>
      <c r="GZ1421" s="47"/>
      <c r="HA1421" s="47"/>
      <c r="HB1421" s="47"/>
      <c r="HC1421" s="47"/>
      <c r="HD1421" s="47"/>
      <c r="HE1421" s="47"/>
      <c r="HF1421" s="47"/>
      <c r="HG1421" s="47"/>
      <c r="HH1421" s="47"/>
      <c r="HI1421" s="47"/>
      <c r="HJ1421" s="47"/>
      <c r="HK1421" s="47"/>
      <c r="HL1421" s="47"/>
      <c r="HM1421" s="47"/>
      <c r="HN1421" s="47"/>
      <c r="HO1421" s="47"/>
      <c r="HP1421" s="47"/>
      <c r="HQ1421" s="47"/>
      <c r="HR1421" s="47"/>
      <c r="HS1421" s="47"/>
      <c r="HT1421" s="47"/>
      <c r="HU1421" s="47"/>
      <c r="HV1421" s="47"/>
      <c r="HW1421" s="47"/>
      <c r="HX1421" s="47"/>
      <c r="HY1421" s="47"/>
      <c r="HZ1421" s="47"/>
      <c r="IA1421" s="47"/>
      <c r="IB1421" s="47"/>
      <c r="IC1421" s="47"/>
      <c r="ID1421" s="47"/>
      <c r="IE1421" s="47"/>
      <c r="IF1421" s="47"/>
      <c r="IG1421" s="47"/>
      <c r="IH1421" s="47"/>
      <c r="II1421" s="47"/>
      <c r="IJ1421" s="47"/>
      <c r="IK1421" s="47"/>
      <c r="IL1421" s="47"/>
      <c r="IM1421" s="47"/>
      <c r="IN1421" s="47"/>
      <c r="IO1421" s="47"/>
      <c r="IP1421" s="47"/>
      <c r="IQ1421" s="47"/>
      <c r="IR1421" s="47"/>
      <c r="IS1421" s="47"/>
      <c r="IT1421" s="47"/>
      <c r="IU1421" s="47"/>
      <c r="IV1421" s="47"/>
      <c r="IW1421" s="47"/>
      <c r="IX1421" s="47"/>
      <c r="IY1421" s="47"/>
      <c r="IZ1421" s="47"/>
      <c r="JA1421" s="47"/>
      <c r="JB1421" s="47"/>
      <c r="JC1421" s="47"/>
      <c r="JD1421" s="47"/>
      <c r="JE1421" s="47"/>
    </row>
    <row r="1422" spans="1:265" customFormat="1" ht="15" customHeight="1" thickBot="1" x14ac:dyDescent="0.3">
      <c r="A1422" s="790"/>
      <c r="B1422" s="112" t="s">
        <v>273</v>
      </c>
      <c r="C1422" s="74"/>
      <c r="D1422" s="862" t="s">
        <v>274</v>
      </c>
      <c r="E1422" s="885"/>
      <c r="F1422" s="465"/>
      <c r="G1422" s="466"/>
      <c r="H1422" s="178" t="s">
        <v>23</v>
      </c>
      <c r="I1422" s="178" t="s">
        <v>107</v>
      </c>
      <c r="J1422" s="178"/>
      <c r="K1422" s="212" t="s">
        <v>940</v>
      </c>
      <c r="L1422" s="212" t="s">
        <v>97</v>
      </c>
      <c r="M1422" s="501">
        <v>5</v>
      </c>
      <c r="N1422" s="501" t="s">
        <v>98</v>
      </c>
      <c r="O1422" s="212" t="s">
        <v>344</v>
      </c>
      <c r="P1422" s="2159">
        <f t="shared" si="124"/>
        <v>3</v>
      </c>
      <c r="Q1422" s="280">
        <v>3</v>
      </c>
      <c r="R1422" s="281"/>
      <c r="S1422" s="281"/>
      <c r="T1422" s="281"/>
      <c r="U1422" s="281"/>
      <c r="V1422" s="281"/>
      <c r="W1422" s="282"/>
      <c r="X1422" s="79"/>
      <c r="Y1422" s="72"/>
      <c r="Z1422" s="63"/>
      <c r="AA1422" s="47"/>
      <c r="AB1422" s="47"/>
      <c r="AC1422" s="46" t="str">
        <f t="shared" si="123"/>
        <v/>
      </c>
      <c r="AD1422" s="47"/>
      <c r="AE1422" s="47"/>
      <c r="AF1422" s="2111">
        <f t="shared" si="125"/>
        <v>3</v>
      </c>
      <c r="AG1422" s="2111">
        <f t="shared" si="126"/>
        <v>0</v>
      </c>
      <c r="AH1422" s="47"/>
      <c r="AI1422" s="47"/>
      <c r="AJ1422" s="47"/>
      <c r="AK1422" s="47"/>
      <c r="AL1422" s="47"/>
      <c r="AM1422" s="47"/>
      <c r="AN1422" s="47"/>
      <c r="AO1422" s="47"/>
      <c r="AP1422" s="47"/>
      <c r="AQ1422" s="47"/>
      <c r="AR1422" s="47"/>
      <c r="AS1422" s="47"/>
      <c r="AT1422" s="47"/>
      <c r="AU1422" s="47"/>
      <c r="AV1422" s="47"/>
      <c r="AW1422" s="47"/>
      <c r="AX1422" s="47"/>
      <c r="AY1422" s="47"/>
      <c r="AZ1422" s="47"/>
      <c r="BA1422" s="47"/>
      <c r="BB1422" s="47"/>
      <c r="BC1422" s="47"/>
      <c r="BD1422" s="47"/>
      <c r="BE1422" s="47"/>
      <c r="BF1422" s="47"/>
      <c r="BG1422" s="47"/>
      <c r="BH1422" s="47"/>
      <c r="BI1422" s="47"/>
      <c r="BJ1422" s="47"/>
      <c r="BK1422" s="47"/>
      <c r="BL1422" s="47"/>
      <c r="BM1422" s="47"/>
      <c r="BN1422" s="47"/>
      <c r="BO1422" s="47"/>
      <c r="BP1422" s="47"/>
      <c r="BQ1422" s="47"/>
      <c r="BR1422" s="47"/>
      <c r="BS1422" s="47"/>
      <c r="BT1422" s="47"/>
      <c r="BU1422" s="47"/>
      <c r="BV1422" s="47"/>
      <c r="BW1422" s="47"/>
      <c r="BX1422" s="47"/>
      <c r="BY1422" s="47"/>
      <c r="BZ1422" s="47"/>
      <c r="CA1422" s="47"/>
      <c r="CB1422" s="47"/>
      <c r="CC1422" s="47"/>
      <c r="CD1422" s="47"/>
      <c r="CE1422" s="47"/>
      <c r="CF1422" s="47"/>
      <c r="CG1422" s="47"/>
      <c r="CH1422" s="47"/>
      <c r="CI1422" s="47"/>
      <c r="CJ1422" s="47"/>
      <c r="CK1422" s="47"/>
      <c r="CL1422" s="47"/>
      <c r="CM1422" s="47"/>
      <c r="CN1422" s="47"/>
      <c r="CO1422" s="47"/>
      <c r="CP1422" s="47"/>
      <c r="CQ1422" s="47"/>
      <c r="CR1422" s="47"/>
      <c r="CS1422" s="47"/>
      <c r="CT1422" s="47"/>
      <c r="CU1422" s="47"/>
      <c r="CV1422" s="47"/>
      <c r="CW1422" s="47"/>
      <c r="CX1422" s="47"/>
      <c r="CY1422" s="47"/>
      <c r="CZ1422" s="47"/>
      <c r="DA1422" s="47"/>
      <c r="DB1422" s="47"/>
      <c r="DC1422" s="47"/>
      <c r="DD1422" s="47"/>
      <c r="DE1422" s="47"/>
      <c r="DF1422" s="47"/>
      <c r="DG1422" s="47"/>
      <c r="DH1422" s="47"/>
      <c r="DI1422" s="47"/>
      <c r="DJ1422" s="47"/>
      <c r="DK1422" s="47"/>
      <c r="DL1422" s="47"/>
      <c r="DM1422" s="47"/>
      <c r="DN1422" s="47"/>
      <c r="DO1422" s="47"/>
      <c r="DP1422" s="47"/>
      <c r="DQ1422" s="47"/>
      <c r="DR1422" s="47"/>
      <c r="DS1422" s="47"/>
      <c r="DT1422" s="47"/>
      <c r="DU1422" s="47"/>
      <c r="DV1422" s="47"/>
      <c r="DW1422" s="47"/>
      <c r="DX1422" s="47"/>
      <c r="DY1422" s="47"/>
      <c r="DZ1422" s="47"/>
      <c r="EA1422" s="47"/>
      <c r="EB1422" s="47"/>
      <c r="EC1422" s="47"/>
      <c r="ED1422" s="47"/>
      <c r="EE1422" s="47"/>
      <c r="EF1422" s="47"/>
      <c r="EG1422" s="47"/>
      <c r="EH1422" s="47"/>
      <c r="EI1422" s="47"/>
      <c r="EJ1422" s="47"/>
      <c r="EK1422" s="47"/>
      <c r="EL1422" s="47"/>
      <c r="EM1422" s="47"/>
      <c r="EN1422" s="47"/>
      <c r="EO1422" s="47"/>
      <c r="EP1422" s="47"/>
      <c r="EQ1422" s="47"/>
      <c r="ER1422" s="47"/>
      <c r="ES1422" s="47"/>
      <c r="ET1422" s="47"/>
      <c r="EU1422" s="47"/>
      <c r="EV1422" s="47"/>
      <c r="EW1422" s="47"/>
      <c r="EX1422" s="47"/>
      <c r="EY1422" s="47"/>
      <c r="EZ1422" s="47"/>
      <c r="FA1422" s="47"/>
      <c r="FB1422" s="47"/>
      <c r="FC1422" s="47"/>
      <c r="FD1422" s="47"/>
      <c r="FE1422" s="47"/>
      <c r="FF1422" s="47"/>
      <c r="FG1422" s="47"/>
      <c r="FH1422" s="47"/>
      <c r="FI1422" s="47"/>
      <c r="FJ1422" s="47"/>
      <c r="FK1422" s="47"/>
      <c r="FL1422" s="47"/>
      <c r="FM1422" s="47"/>
      <c r="FN1422" s="47"/>
      <c r="FO1422" s="47"/>
      <c r="FP1422" s="47"/>
      <c r="FQ1422" s="47"/>
      <c r="FR1422" s="47"/>
      <c r="FS1422" s="47"/>
      <c r="FT1422" s="47"/>
      <c r="FU1422" s="47"/>
      <c r="FV1422" s="47"/>
      <c r="FW1422" s="47"/>
      <c r="FX1422" s="47"/>
      <c r="FY1422" s="47"/>
      <c r="FZ1422" s="47"/>
      <c r="GA1422" s="47"/>
      <c r="GB1422" s="47"/>
      <c r="GC1422" s="47"/>
      <c r="GD1422" s="47"/>
      <c r="GE1422" s="47"/>
      <c r="GF1422" s="47"/>
      <c r="GG1422" s="47"/>
      <c r="GH1422" s="47"/>
      <c r="GI1422" s="47"/>
      <c r="GJ1422" s="47"/>
      <c r="GK1422" s="47"/>
      <c r="GL1422" s="47"/>
      <c r="GM1422" s="47"/>
      <c r="GN1422" s="47"/>
      <c r="GO1422" s="47"/>
      <c r="GP1422" s="47"/>
      <c r="GQ1422" s="47"/>
      <c r="GR1422" s="47"/>
      <c r="GS1422" s="47"/>
      <c r="GT1422" s="47"/>
      <c r="GU1422" s="47"/>
      <c r="GV1422" s="47"/>
      <c r="GW1422" s="47"/>
      <c r="GX1422" s="47"/>
      <c r="GY1422" s="47"/>
      <c r="GZ1422" s="47"/>
      <c r="HA1422" s="47"/>
      <c r="HB1422" s="47"/>
      <c r="HC1422" s="47"/>
      <c r="HD1422" s="47"/>
      <c r="HE1422" s="47"/>
      <c r="HF1422" s="47"/>
      <c r="HG1422" s="47"/>
      <c r="HH1422" s="47"/>
      <c r="HI1422" s="47"/>
      <c r="HJ1422" s="47"/>
      <c r="HK1422" s="47"/>
      <c r="HL1422" s="47"/>
      <c r="HM1422" s="47"/>
      <c r="HN1422" s="47"/>
      <c r="HO1422" s="47"/>
      <c r="HP1422" s="47"/>
      <c r="HQ1422" s="47"/>
      <c r="HR1422" s="47"/>
      <c r="HS1422" s="47"/>
      <c r="HT1422" s="47"/>
      <c r="HU1422" s="47"/>
      <c r="HV1422" s="47"/>
      <c r="HW1422" s="47"/>
      <c r="HX1422" s="47"/>
      <c r="HY1422" s="47"/>
      <c r="HZ1422" s="47"/>
      <c r="IA1422" s="47"/>
      <c r="IB1422" s="47"/>
      <c r="IC1422" s="47"/>
      <c r="ID1422" s="47"/>
      <c r="IE1422" s="47"/>
      <c r="IF1422" s="47"/>
      <c r="IG1422" s="47"/>
      <c r="IH1422" s="47"/>
      <c r="II1422" s="47"/>
      <c r="IJ1422" s="47"/>
      <c r="IK1422" s="47"/>
      <c r="IL1422" s="47"/>
      <c r="IM1422" s="47"/>
      <c r="IN1422" s="47"/>
      <c r="IO1422" s="47"/>
      <c r="IP1422" s="47"/>
      <c r="IQ1422" s="47"/>
      <c r="IR1422" s="47"/>
      <c r="IS1422" s="47"/>
      <c r="IT1422" s="47"/>
      <c r="IU1422" s="47"/>
      <c r="IV1422" s="47"/>
      <c r="IW1422" s="47"/>
      <c r="IX1422" s="47"/>
      <c r="IY1422" s="47"/>
      <c r="IZ1422" s="47"/>
      <c r="JA1422" s="47"/>
      <c r="JB1422" s="47"/>
      <c r="JC1422" s="47"/>
      <c r="JD1422" s="47"/>
      <c r="JE1422" s="47"/>
    </row>
    <row r="1423" spans="1:265" customFormat="1" ht="15" customHeight="1" thickBot="1" x14ac:dyDescent="0.3">
      <c r="A1423" s="790"/>
      <c r="B1423" s="112" t="s">
        <v>273</v>
      </c>
      <c r="C1423" s="74"/>
      <c r="D1423" s="862" t="s">
        <v>274</v>
      </c>
      <c r="E1423" s="885"/>
      <c r="F1423" s="465"/>
      <c r="G1423" s="466"/>
      <c r="H1423" s="178" t="s">
        <v>23</v>
      </c>
      <c r="I1423" s="178" t="s">
        <v>107</v>
      </c>
      <c r="J1423" s="1756" t="s">
        <v>1424</v>
      </c>
      <c r="K1423" s="212" t="s">
        <v>1505</v>
      </c>
      <c r="L1423" s="212"/>
      <c r="M1423" s="501"/>
      <c r="N1423" s="501"/>
      <c r="O1423" s="212"/>
      <c r="P1423" s="2159">
        <f t="shared" si="124"/>
        <v>0</v>
      </c>
      <c r="Q1423" s="280"/>
      <c r="R1423" s="281"/>
      <c r="S1423" s="281">
        <v>2</v>
      </c>
      <c r="T1423" s="281"/>
      <c r="U1423" s="281"/>
      <c r="V1423" s="281"/>
      <c r="W1423" s="282"/>
      <c r="X1423" s="79"/>
      <c r="Y1423" s="72"/>
      <c r="Z1423" s="63"/>
      <c r="AA1423" s="47"/>
      <c r="AB1423" s="47"/>
      <c r="AC1423" s="46" t="str">
        <f t="shared" si="123"/>
        <v/>
      </c>
      <c r="AD1423" s="47"/>
      <c r="AE1423" s="47"/>
      <c r="AF1423" s="2111">
        <f t="shared" si="125"/>
        <v>0</v>
      </c>
      <c r="AG1423" s="2111">
        <f t="shared" si="126"/>
        <v>2</v>
      </c>
      <c r="AH1423" s="47"/>
      <c r="AI1423" s="47"/>
      <c r="AJ1423" s="47"/>
      <c r="AK1423" s="47"/>
      <c r="AL1423" s="47"/>
      <c r="AM1423" s="47"/>
      <c r="AN1423" s="47"/>
      <c r="AO1423" s="47"/>
      <c r="AP1423" s="47"/>
      <c r="AQ1423" s="47"/>
      <c r="AR1423" s="47"/>
      <c r="AS1423" s="47"/>
      <c r="AT1423" s="47"/>
      <c r="AU1423" s="47"/>
      <c r="AV1423" s="47"/>
      <c r="AW1423" s="47"/>
      <c r="AX1423" s="47"/>
      <c r="AY1423" s="47"/>
      <c r="AZ1423" s="47"/>
      <c r="BA1423" s="47"/>
      <c r="BB1423" s="47"/>
      <c r="BC1423" s="47"/>
      <c r="BD1423" s="47"/>
      <c r="BE1423" s="47"/>
      <c r="BF1423" s="47"/>
      <c r="BG1423" s="47"/>
      <c r="BH1423" s="47"/>
      <c r="BI1423" s="47"/>
      <c r="BJ1423" s="47"/>
      <c r="BK1423" s="47"/>
      <c r="BL1423" s="47"/>
      <c r="BM1423" s="47"/>
      <c r="BN1423" s="47"/>
      <c r="BO1423" s="47"/>
      <c r="BP1423" s="47"/>
      <c r="BQ1423" s="47"/>
      <c r="BR1423" s="47"/>
      <c r="BS1423" s="47"/>
      <c r="BT1423" s="47"/>
      <c r="BU1423" s="47"/>
      <c r="BV1423" s="47"/>
      <c r="BW1423" s="47"/>
      <c r="BX1423" s="47"/>
      <c r="BY1423" s="47"/>
      <c r="BZ1423" s="47"/>
      <c r="CA1423" s="47"/>
      <c r="CB1423" s="47"/>
      <c r="CC1423" s="47"/>
      <c r="CD1423" s="47"/>
      <c r="CE1423" s="47"/>
      <c r="CF1423" s="47"/>
      <c r="CG1423" s="47"/>
      <c r="CH1423" s="47"/>
      <c r="CI1423" s="47"/>
      <c r="CJ1423" s="47"/>
      <c r="CK1423" s="47"/>
      <c r="CL1423" s="47"/>
      <c r="CM1423" s="47"/>
      <c r="CN1423" s="47"/>
      <c r="CO1423" s="47"/>
      <c r="CP1423" s="47"/>
      <c r="CQ1423" s="47"/>
      <c r="CR1423" s="47"/>
      <c r="CS1423" s="47"/>
      <c r="CT1423" s="47"/>
      <c r="CU1423" s="47"/>
      <c r="CV1423" s="47"/>
      <c r="CW1423" s="47"/>
      <c r="CX1423" s="47"/>
      <c r="CY1423" s="47"/>
      <c r="CZ1423" s="47"/>
      <c r="DA1423" s="47"/>
      <c r="DB1423" s="47"/>
      <c r="DC1423" s="47"/>
      <c r="DD1423" s="47"/>
      <c r="DE1423" s="47"/>
      <c r="DF1423" s="47"/>
      <c r="DG1423" s="47"/>
      <c r="DH1423" s="47"/>
      <c r="DI1423" s="47"/>
      <c r="DJ1423" s="47"/>
      <c r="DK1423" s="47"/>
      <c r="DL1423" s="47"/>
      <c r="DM1423" s="47"/>
      <c r="DN1423" s="47"/>
      <c r="DO1423" s="47"/>
      <c r="DP1423" s="47"/>
      <c r="DQ1423" s="47"/>
      <c r="DR1423" s="47"/>
      <c r="DS1423" s="47"/>
      <c r="DT1423" s="47"/>
      <c r="DU1423" s="47"/>
      <c r="DV1423" s="47"/>
      <c r="DW1423" s="47"/>
      <c r="DX1423" s="47"/>
      <c r="DY1423" s="47"/>
      <c r="DZ1423" s="47"/>
      <c r="EA1423" s="47"/>
      <c r="EB1423" s="47"/>
      <c r="EC1423" s="47"/>
      <c r="ED1423" s="47"/>
      <c r="EE1423" s="47"/>
      <c r="EF1423" s="47"/>
      <c r="EG1423" s="47"/>
      <c r="EH1423" s="47"/>
      <c r="EI1423" s="47"/>
      <c r="EJ1423" s="47"/>
      <c r="EK1423" s="47"/>
      <c r="EL1423" s="47"/>
      <c r="EM1423" s="47"/>
      <c r="EN1423" s="47"/>
      <c r="EO1423" s="47"/>
      <c r="EP1423" s="47"/>
      <c r="EQ1423" s="47"/>
      <c r="ER1423" s="47"/>
      <c r="ES1423" s="47"/>
      <c r="ET1423" s="47"/>
      <c r="EU1423" s="47"/>
      <c r="EV1423" s="47"/>
      <c r="EW1423" s="47"/>
      <c r="EX1423" s="47"/>
      <c r="EY1423" s="47"/>
      <c r="EZ1423" s="47"/>
      <c r="FA1423" s="47"/>
      <c r="FB1423" s="47"/>
      <c r="FC1423" s="47"/>
      <c r="FD1423" s="47"/>
      <c r="FE1423" s="47"/>
      <c r="FF1423" s="47"/>
      <c r="FG1423" s="47"/>
      <c r="FH1423" s="47"/>
      <c r="FI1423" s="47"/>
      <c r="FJ1423" s="47"/>
      <c r="FK1423" s="47"/>
      <c r="FL1423" s="47"/>
      <c r="FM1423" s="47"/>
      <c r="FN1423" s="47"/>
      <c r="FO1423" s="47"/>
      <c r="FP1423" s="47"/>
      <c r="FQ1423" s="47"/>
      <c r="FR1423" s="47"/>
      <c r="FS1423" s="47"/>
      <c r="FT1423" s="47"/>
      <c r="FU1423" s="47"/>
      <c r="FV1423" s="47"/>
      <c r="FW1423" s="47"/>
      <c r="FX1423" s="47"/>
      <c r="FY1423" s="47"/>
      <c r="FZ1423" s="47"/>
      <c r="GA1423" s="47"/>
      <c r="GB1423" s="47"/>
      <c r="GC1423" s="47"/>
      <c r="GD1423" s="47"/>
      <c r="GE1423" s="47"/>
      <c r="GF1423" s="47"/>
      <c r="GG1423" s="47"/>
      <c r="GH1423" s="47"/>
      <c r="GI1423" s="47"/>
      <c r="GJ1423" s="47"/>
      <c r="GK1423" s="47"/>
      <c r="GL1423" s="47"/>
      <c r="GM1423" s="47"/>
      <c r="GN1423" s="47"/>
      <c r="GO1423" s="47"/>
      <c r="GP1423" s="47"/>
      <c r="GQ1423" s="47"/>
      <c r="GR1423" s="47"/>
      <c r="GS1423" s="47"/>
      <c r="GT1423" s="47"/>
      <c r="GU1423" s="47"/>
      <c r="GV1423" s="47"/>
      <c r="GW1423" s="47"/>
      <c r="GX1423" s="47"/>
      <c r="GY1423" s="47"/>
      <c r="GZ1423" s="47"/>
      <c r="HA1423" s="47"/>
      <c r="HB1423" s="47"/>
      <c r="HC1423" s="47"/>
      <c r="HD1423" s="47"/>
      <c r="HE1423" s="47"/>
      <c r="HF1423" s="47"/>
      <c r="HG1423" s="47"/>
      <c r="HH1423" s="47"/>
      <c r="HI1423" s="47"/>
      <c r="HJ1423" s="47"/>
      <c r="HK1423" s="47"/>
      <c r="HL1423" s="47"/>
      <c r="HM1423" s="47"/>
      <c r="HN1423" s="47"/>
      <c r="HO1423" s="47"/>
      <c r="HP1423" s="47"/>
      <c r="HQ1423" s="47"/>
      <c r="HR1423" s="47"/>
      <c r="HS1423" s="47"/>
      <c r="HT1423" s="47"/>
      <c r="HU1423" s="47"/>
      <c r="HV1423" s="47"/>
      <c r="HW1423" s="47"/>
      <c r="HX1423" s="47"/>
      <c r="HY1423" s="47"/>
      <c r="HZ1423" s="47"/>
      <c r="IA1423" s="47"/>
      <c r="IB1423" s="47"/>
      <c r="IC1423" s="47"/>
      <c r="ID1423" s="47"/>
      <c r="IE1423" s="47"/>
      <c r="IF1423" s="47"/>
      <c r="IG1423" s="47"/>
      <c r="IH1423" s="47"/>
      <c r="II1423" s="47"/>
      <c r="IJ1423" s="47"/>
      <c r="IK1423" s="47"/>
      <c r="IL1423" s="47"/>
      <c r="IM1423" s="47"/>
      <c r="IN1423" s="47"/>
      <c r="IO1423" s="47"/>
      <c r="IP1423" s="47"/>
      <c r="IQ1423" s="47"/>
      <c r="IR1423" s="47"/>
      <c r="IS1423" s="47"/>
      <c r="IT1423" s="47"/>
      <c r="IU1423" s="47"/>
      <c r="IV1423" s="47"/>
      <c r="IW1423" s="47"/>
      <c r="IX1423" s="47"/>
      <c r="IY1423" s="47"/>
      <c r="IZ1423" s="47"/>
      <c r="JA1423" s="47"/>
      <c r="JB1423" s="47"/>
      <c r="JC1423" s="47"/>
      <c r="JD1423" s="47"/>
      <c r="JE1423" s="47"/>
    </row>
    <row r="1424" spans="1:265" customFormat="1" ht="15" customHeight="1" thickBot="1" x14ac:dyDescent="0.3">
      <c r="A1424" s="790"/>
      <c r="B1424" s="112" t="s">
        <v>273</v>
      </c>
      <c r="C1424" s="74"/>
      <c r="D1424" s="862" t="s">
        <v>274</v>
      </c>
      <c r="E1424" s="885"/>
      <c r="F1424" s="465"/>
      <c r="G1424" s="466"/>
      <c r="H1424" s="178" t="s">
        <v>23</v>
      </c>
      <c r="I1424" s="178" t="s">
        <v>107</v>
      </c>
      <c r="J1424" s="1756" t="s">
        <v>1424</v>
      </c>
      <c r="K1424" s="212" t="s">
        <v>1506</v>
      </c>
      <c r="L1424" s="212"/>
      <c r="M1424" s="501"/>
      <c r="N1424" s="501"/>
      <c r="O1424" s="212"/>
      <c r="P1424" s="2159">
        <f t="shared" si="124"/>
        <v>0</v>
      </c>
      <c r="Q1424" s="280"/>
      <c r="R1424" s="281"/>
      <c r="S1424" s="281">
        <v>1</v>
      </c>
      <c r="T1424" s="281"/>
      <c r="U1424" s="281"/>
      <c r="V1424" s="281"/>
      <c r="W1424" s="282"/>
      <c r="X1424" s="791"/>
      <c r="Y1424" s="790"/>
      <c r="Z1424" s="63"/>
      <c r="AA1424" s="47"/>
      <c r="AB1424" s="47"/>
      <c r="AC1424" s="789" t="str">
        <f t="shared" si="123"/>
        <v/>
      </c>
      <c r="AD1424" s="47"/>
      <c r="AE1424" s="47"/>
      <c r="AF1424" s="2111">
        <f t="shared" si="125"/>
        <v>0</v>
      </c>
      <c r="AG1424" s="2111">
        <f t="shared" si="126"/>
        <v>1</v>
      </c>
      <c r="AH1424" s="47"/>
      <c r="AI1424" s="47"/>
      <c r="AJ1424" s="47"/>
      <c r="AK1424" s="47"/>
      <c r="AL1424" s="47"/>
      <c r="AM1424" s="47"/>
      <c r="AN1424" s="47"/>
      <c r="AO1424" s="47"/>
      <c r="AP1424" s="47"/>
      <c r="AQ1424" s="47"/>
      <c r="AR1424" s="47"/>
      <c r="AS1424" s="47"/>
      <c r="AT1424" s="47"/>
      <c r="AU1424" s="47"/>
      <c r="AV1424" s="47"/>
      <c r="AW1424" s="47"/>
      <c r="AX1424" s="47"/>
      <c r="AY1424" s="47"/>
      <c r="AZ1424" s="47"/>
      <c r="BA1424" s="47"/>
      <c r="BB1424" s="47"/>
      <c r="BC1424" s="47"/>
      <c r="BD1424" s="47"/>
      <c r="BE1424" s="47"/>
      <c r="BF1424" s="47"/>
      <c r="BG1424" s="47"/>
      <c r="BH1424" s="47"/>
      <c r="BI1424" s="47"/>
      <c r="BJ1424" s="47"/>
      <c r="BK1424" s="47"/>
      <c r="BL1424" s="47"/>
      <c r="BM1424" s="47"/>
      <c r="BN1424" s="47"/>
      <c r="BO1424" s="47"/>
      <c r="BP1424" s="47"/>
      <c r="BQ1424" s="47"/>
      <c r="BR1424" s="47"/>
      <c r="BS1424" s="47"/>
      <c r="BT1424" s="47"/>
      <c r="BU1424" s="47"/>
      <c r="BV1424" s="47"/>
      <c r="BW1424" s="47"/>
      <c r="BX1424" s="47"/>
      <c r="BY1424" s="47"/>
      <c r="BZ1424" s="47"/>
      <c r="CA1424" s="47"/>
      <c r="CB1424" s="47"/>
      <c r="CC1424" s="47"/>
      <c r="CD1424" s="47"/>
      <c r="CE1424" s="47"/>
      <c r="CF1424" s="47"/>
      <c r="CG1424" s="47"/>
      <c r="CH1424" s="47"/>
      <c r="CI1424" s="47"/>
      <c r="CJ1424" s="47"/>
      <c r="CK1424" s="47"/>
      <c r="CL1424" s="47"/>
      <c r="CM1424" s="47"/>
      <c r="CN1424" s="47"/>
      <c r="CO1424" s="47"/>
      <c r="CP1424" s="47"/>
      <c r="CQ1424" s="47"/>
      <c r="CR1424" s="47"/>
      <c r="CS1424" s="47"/>
      <c r="CT1424" s="47"/>
      <c r="CU1424" s="47"/>
      <c r="CV1424" s="47"/>
      <c r="CW1424" s="47"/>
      <c r="CX1424" s="47"/>
      <c r="CY1424" s="47"/>
      <c r="CZ1424" s="47"/>
      <c r="DA1424" s="47"/>
      <c r="DB1424" s="47"/>
      <c r="DC1424" s="47"/>
      <c r="DD1424" s="47"/>
      <c r="DE1424" s="47"/>
      <c r="DF1424" s="47"/>
      <c r="DG1424" s="47"/>
      <c r="DH1424" s="47"/>
      <c r="DI1424" s="47"/>
      <c r="DJ1424" s="47"/>
      <c r="DK1424" s="47"/>
      <c r="DL1424" s="47"/>
      <c r="DM1424" s="47"/>
      <c r="DN1424" s="47"/>
      <c r="DO1424" s="47"/>
      <c r="DP1424" s="47"/>
      <c r="DQ1424" s="47"/>
      <c r="DR1424" s="47"/>
      <c r="DS1424" s="47"/>
      <c r="DT1424" s="47"/>
      <c r="DU1424" s="47"/>
      <c r="DV1424" s="47"/>
      <c r="DW1424" s="47"/>
      <c r="DX1424" s="47"/>
      <c r="DY1424" s="47"/>
      <c r="DZ1424" s="47"/>
      <c r="EA1424" s="47"/>
      <c r="EB1424" s="47"/>
      <c r="EC1424" s="47"/>
      <c r="ED1424" s="47"/>
      <c r="EE1424" s="47"/>
      <c r="EF1424" s="47"/>
      <c r="EG1424" s="47"/>
      <c r="EH1424" s="47"/>
      <c r="EI1424" s="47"/>
      <c r="EJ1424" s="47"/>
      <c r="EK1424" s="47"/>
      <c r="EL1424" s="47"/>
      <c r="EM1424" s="47"/>
      <c r="EN1424" s="47"/>
      <c r="EO1424" s="47"/>
      <c r="EP1424" s="47"/>
      <c r="EQ1424" s="47"/>
      <c r="ER1424" s="47"/>
      <c r="ES1424" s="47"/>
      <c r="ET1424" s="47"/>
      <c r="EU1424" s="47"/>
      <c r="EV1424" s="47"/>
      <c r="EW1424" s="47"/>
      <c r="EX1424" s="47"/>
      <c r="EY1424" s="47"/>
      <c r="EZ1424" s="47"/>
      <c r="FA1424" s="47"/>
      <c r="FB1424" s="47"/>
      <c r="FC1424" s="47"/>
      <c r="FD1424" s="47"/>
      <c r="FE1424" s="47"/>
      <c r="FF1424" s="47"/>
      <c r="FG1424" s="47"/>
      <c r="FH1424" s="47"/>
      <c r="FI1424" s="47"/>
      <c r="FJ1424" s="47"/>
      <c r="FK1424" s="47"/>
      <c r="FL1424" s="47"/>
      <c r="FM1424" s="47"/>
      <c r="FN1424" s="47"/>
      <c r="FO1424" s="47"/>
      <c r="FP1424" s="47"/>
      <c r="FQ1424" s="47"/>
      <c r="FR1424" s="47"/>
      <c r="FS1424" s="47"/>
      <c r="FT1424" s="47"/>
      <c r="FU1424" s="47"/>
      <c r="FV1424" s="47"/>
      <c r="FW1424" s="47"/>
      <c r="FX1424" s="47"/>
      <c r="FY1424" s="47"/>
      <c r="FZ1424" s="47"/>
      <c r="GA1424" s="47"/>
      <c r="GB1424" s="47"/>
      <c r="GC1424" s="47"/>
      <c r="GD1424" s="47"/>
      <c r="GE1424" s="47"/>
      <c r="GF1424" s="47"/>
      <c r="GG1424" s="47"/>
      <c r="GH1424" s="47"/>
      <c r="GI1424" s="47"/>
      <c r="GJ1424" s="47"/>
      <c r="GK1424" s="47"/>
      <c r="GL1424" s="47"/>
      <c r="GM1424" s="47"/>
      <c r="GN1424" s="47"/>
      <c r="GO1424" s="47"/>
      <c r="GP1424" s="47"/>
      <c r="GQ1424" s="47"/>
      <c r="GR1424" s="47"/>
      <c r="GS1424" s="47"/>
      <c r="GT1424" s="47"/>
      <c r="GU1424" s="47"/>
      <c r="GV1424" s="47"/>
      <c r="GW1424" s="47"/>
      <c r="GX1424" s="47"/>
      <c r="GY1424" s="47"/>
      <c r="GZ1424" s="47"/>
      <c r="HA1424" s="47"/>
      <c r="HB1424" s="47"/>
      <c r="HC1424" s="47"/>
      <c r="HD1424" s="47"/>
      <c r="HE1424" s="47"/>
      <c r="HF1424" s="47"/>
      <c r="HG1424" s="47"/>
      <c r="HH1424" s="47"/>
      <c r="HI1424" s="47"/>
      <c r="HJ1424" s="47"/>
      <c r="HK1424" s="47"/>
      <c r="HL1424" s="47"/>
      <c r="HM1424" s="47"/>
      <c r="HN1424" s="47"/>
      <c r="HO1424" s="47"/>
      <c r="HP1424" s="47"/>
      <c r="HQ1424" s="47"/>
      <c r="HR1424" s="47"/>
      <c r="HS1424" s="47"/>
      <c r="HT1424" s="47"/>
      <c r="HU1424" s="47"/>
      <c r="HV1424" s="47"/>
      <c r="HW1424" s="47"/>
      <c r="HX1424" s="47"/>
      <c r="HY1424" s="47"/>
      <c r="HZ1424" s="47"/>
      <c r="IA1424" s="47"/>
      <c r="IB1424" s="47"/>
      <c r="IC1424" s="47"/>
      <c r="ID1424" s="47"/>
      <c r="IE1424" s="47"/>
      <c r="IF1424" s="47"/>
      <c r="IG1424" s="47"/>
      <c r="IH1424" s="47"/>
      <c r="II1424" s="47"/>
      <c r="IJ1424" s="47"/>
      <c r="IK1424" s="47"/>
      <c r="IL1424" s="47"/>
      <c r="IM1424" s="47"/>
      <c r="IN1424" s="47"/>
      <c r="IO1424" s="47"/>
      <c r="IP1424" s="47"/>
      <c r="IQ1424" s="47"/>
      <c r="IR1424" s="47"/>
      <c r="IS1424" s="47"/>
      <c r="IT1424" s="47"/>
      <c r="IU1424" s="47"/>
      <c r="IV1424" s="47"/>
      <c r="IW1424" s="47"/>
      <c r="IX1424" s="47"/>
      <c r="IY1424" s="47"/>
      <c r="IZ1424" s="47"/>
      <c r="JA1424" s="47"/>
      <c r="JB1424" s="47"/>
      <c r="JC1424" s="47"/>
      <c r="JD1424" s="47"/>
      <c r="JE1424" s="47"/>
    </row>
    <row r="1425" spans="1:265" customFormat="1" ht="15" customHeight="1" thickBot="1" x14ac:dyDescent="0.3">
      <c r="A1425" s="790"/>
      <c r="B1425" s="112" t="s">
        <v>273</v>
      </c>
      <c r="C1425" s="74"/>
      <c r="D1425" s="862" t="s">
        <v>274</v>
      </c>
      <c r="E1425" s="885"/>
      <c r="F1425" s="465"/>
      <c r="G1425" s="466"/>
      <c r="H1425" s="178" t="s">
        <v>23</v>
      </c>
      <c r="I1425" s="178" t="s">
        <v>107</v>
      </c>
      <c r="J1425" s="1804" t="s">
        <v>96</v>
      </c>
      <c r="K1425" s="216" t="s">
        <v>1469</v>
      </c>
      <c r="L1425" s="212"/>
      <c r="M1425" s="501"/>
      <c r="N1425" s="501"/>
      <c r="O1425" s="212"/>
      <c r="P1425" s="2159">
        <f t="shared" si="124"/>
        <v>0</v>
      </c>
      <c r="Q1425" s="280"/>
      <c r="R1425" s="281"/>
      <c r="S1425" s="281"/>
      <c r="T1425" s="281"/>
      <c r="U1425" s="281"/>
      <c r="V1425" s="281">
        <v>4</v>
      </c>
      <c r="W1425" s="282"/>
      <c r="X1425" s="79"/>
      <c r="Y1425" s="72"/>
      <c r="Z1425" s="63"/>
      <c r="AA1425" s="47"/>
      <c r="AB1425" s="47"/>
      <c r="AC1425" s="46" t="str">
        <f t="shared" si="123"/>
        <v/>
      </c>
      <c r="AD1425" s="47"/>
      <c r="AE1425" s="47"/>
      <c r="AF1425" s="2111">
        <f t="shared" si="125"/>
        <v>0</v>
      </c>
      <c r="AG1425" s="2111">
        <f t="shared" si="126"/>
        <v>0</v>
      </c>
      <c r="AH1425" s="47"/>
      <c r="AI1425" s="47"/>
      <c r="AJ1425" s="47"/>
      <c r="AK1425" s="47"/>
      <c r="AL1425" s="47"/>
      <c r="AM1425" s="47"/>
      <c r="AN1425" s="47"/>
      <c r="AO1425" s="47"/>
      <c r="AP1425" s="47"/>
      <c r="AQ1425" s="47"/>
      <c r="AR1425" s="47"/>
      <c r="AS1425" s="47"/>
      <c r="AT1425" s="47"/>
      <c r="AU1425" s="47"/>
      <c r="AV1425" s="47"/>
      <c r="AW1425" s="47"/>
      <c r="AX1425" s="47"/>
      <c r="AY1425" s="47"/>
      <c r="AZ1425" s="47"/>
      <c r="BA1425" s="47"/>
      <c r="BB1425" s="47"/>
      <c r="BC1425" s="47"/>
      <c r="BD1425" s="47"/>
      <c r="BE1425" s="47"/>
      <c r="BF1425" s="47"/>
      <c r="BG1425" s="47"/>
      <c r="BH1425" s="47"/>
      <c r="BI1425" s="47"/>
      <c r="BJ1425" s="47"/>
      <c r="BK1425" s="47"/>
      <c r="BL1425" s="47"/>
      <c r="BM1425" s="47"/>
      <c r="BN1425" s="47"/>
      <c r="BO1425" s="47"/>
      <c r="BP1425" s="47"/>
      <c r="BQ1425" s="47"/>
      <c r="BR1425" s="47"/>
      <c r="BS1425" s="47"/>
      <c r="BT1425" s="47"/>
      <c r="BU1425" s="47"/>
      <c r="BV1425" s="47"/>
      <c r="BW1425" s="47"/>
      <c r="BX1425" s="47"/>
      <c r="BY1425" s="47"/>
      <c r="BZ1425" s="47"/>
      <c r="CA1425" s="47"/>
      <c r="CB1425" s="47"/>
      <c r="CC1425" s="47"/>
      <c r="CD1425" s="47"/>
      <c r="CE1425" s="47"/>
      <c r="CF1425" s="47"/>
      <c r="CG1425" s="47"/>
      <c r="CH1425" s="47"/>
      <c r="CI1425" s="47"/>
      <c r="CJ1425" s="47"/>
      <c r="CK1425" s="47"/>
      <c r="CL1425" s="47"/>
      <c r="CM1425" s="47"/>
      <c r="CN1425" s="47"/>
      <c r="CO1425" s="47"/>
      <c r="CP1425" s="47"/>
      <c r="CQ1425" s="47"/>
      <c r="CR1425" s="47"/>
      <c r="CS1425" s="47"/>
      <c r="CT1425" s="47"/>
      <c r="CU1425" s="47"/>
      <c r="CV1425" s="47"/>
      <c r="CW1425" s="47"/>
      <c r="CX1425" s="47"/>
      <c r="CY1425" s="47"/>
      <c r="CZ1425" s="47"/>
      <c r="DA1425" s="47"/>
      <c r="DB1425" s="47"/>
      <c r="DC1425" s="47"/>
      <c r="DD1425" s="47"/>
      <c r="DE1425" s="47"/>
      <c r="DF1425" s="47"/>
      <c r="DG1425" s="47"/>
      <c r="DH1425" s="47"/>
      <c r="DI1425" s="47"/>
      <c r="DJ1425" s="47"/>
      <c r="DK1425" s="47"/>
      <c r="DL1425" s="47"/>
      <c r="DM1425" s="47"/>
      <c r="DN1425" s="47"/>
      <c r="DO1425" s="47"/>
      <c r="DP1425" s="47"/>
      <c r="DQ1425" s="47"/>
      <c r="DR1425" s="47"/>
      <c r="DS1425" s="47"/>
      <c r="DT1425" s="47"/>
      <c r="DU1425" s="47"/>
      <c r="DV1425" s="47"/>
      <c r="DW1425" s="47"/>
      <c r="DX1425" s="47"/>
      <c r="DY1425" s="47"/>
      <c r="DZ1425" s="47"/>
      <c r="EA1425" s="47"/>
      <c r="EB1425" s="47"/>
      <c r="EC1425" s="47"/>
      <c r="ED1425" s="47"/>
      <c r="EE1425" s="47"/>
      <c r="EF1425" s="47"/>
      <c r="EG1425" s="47"/>
      <c r="EH1425" s="47"/>
      <c r="EI1425" s="47"/>
      <c r="EJ1425" s="47"/>
      <c r="EK1425" s="47"/>
      <c r="EL1425" s="47"/>
      <c r="EM1425" s="47"/>
      <c r="EN1425" s="47"/>
      <c r="EO1425" s="47"/>
      <c r="EP1425" s="47"/>
      <c r="EQ1425" s="47"/>
      <c r="ER1425" s="47"/>
      <c r="ES1425" s="47"/>
      <c r="ET1425" s="47"/>
      <c r="EU1425" s="47"/>
      <c r="EV1425" s="47"/>
      <c r="EW1425" s="47"/>
      <c r="EX1425" s="47"/>
      <c r="EY1425" s="47"/>
      <c r="EZ1425" s="47"/>
      <c r="FA1425" s="47"/>
      <c r="FB1425" s="47"/>
      <c r="FC1425" s="47"/>
      <c r="FD1425" s="47"/>
      <c r="FE1425" s="47"/>
      <c r="FF1425" s="47"/>
      <c r="FG1425" s="47"/>
      <c r="FH1425" s="47"/>
      <c r="FI1425" s="47"/>
      <c r="FJ1425" s="47"/>
      <c r="FK1425" s="47"/>
      <c r="FL1425" s="47"/>
      <c r="FM1425" s="47"/>
      <c r="FN1425" s="47"/>
      <c r="FO1425" s="47"/>
      <c r="FP1425" s="47"/>
      <c r="FQ1425" s="47"/>
      <c r="FR1425" s="47"/>
      <c r="FS1425" s="47"/>
      <c r="FT1425" s="47"/>
      <c r="FU1425" s="47"/>
      <c r="FV1425" s="47"/>
      <c r="FW1425" s="47"/>
      <c r="FX1425" s="47"/>
      <c r="FY1425" s="47"/>
      <c r="FZ1425" s="47"/>
      <c r="GA1425" s="47"/>
      <c r="GB1425" s="47"/>
      <c r="GC1425" s="47"/>
      <c r="GD1425" s="47"/>
      <c r="GE1425" s="47"/>
      <c r="GF1425" s="47"/>
      <c r="GG1425" s="47"/>
      <c r="GH1425" s="47"/>
      <c r="GI1425" s="47"/>
      <c r="GJ1425" s="47"/>
      <c r="GK1425" s="47"/>
      <c r="GL1425" s="47"/>
      <c r="GM1425" s="47"/>
      <c r="GN1425" s="47"/>
      <c r="GO1425" s="47"/>
      <c r="GP1425" s="47"/>
      <c r="GQ1425" s="47"/>
      <c r="GR1425" s="47"/>
      <c r="GS1425" s="47"/>
      <c r="GT1425" s="47"/>
      <c r="GU1425" s="47"/>
      <c r="GV1425" s="47"/>
      <c r="GW1425" s="47"/>
      <c r="GX1425" s="47"/>
      <c r="GY1425" s="47"/>
      <c r="GZ1425" s="47"/>
      <c r="HA1425" s="47"/>
      <c r="HB1425" s="47"/>
      <c r="HC1425" s="47"/>
      <c r="HD1425" s="47"/>
      <c r="HE1425" s="47"/>
      <c r="HF1425" s="47"/>
      <c r="HG1425" s="47"/>
      <c r="HH1425" s="47"/>
      <c r="HI1425" s="47"/>
      <c r="HJ1425" s="47"/>
      <c r="HK1425" s="47"/>
      <c r="HL1425" s="47"/>
      <c r="HM1425" s="47"/>
      <c r="HN1425" s="47"/>
      <c r="HO1425" s="47"/>
      <c r="HP1425" s="47"/>
      <c r="HQ1425" s="47"/>
      <c r="HR1425" s="47"/>
      <c r="HS1425" s="47"/>
      <c r="HT1425" s="47"/>
      <c r="HU1425" s="47"/>
      <c r="HV1425" s="47"/>
      <c r="HW1425" s="47"/>
      <c r="HX1425" s="47"/>
      <c r="HY1425" s="47"/>
      <c r="HZ1425" s="47"/>
      <c r="IA1425" s="47"/>
      <c r="IB1425" s="47"/>
      <c r="IC1425" s="47"/>
      <c r="ID1425" s="47"/>
      <c r="IE1425" s="47"/>
      <c r="IF1425" s="47"/>
      <c r="IG1425" s="47"/>
      <c r="IH1425" s="47"/>
      <c r="II1425" s="47"/>
      <c r="IJ1425" s="47"/>
      <c r="IK1425" s="47"/>
      <c r="IL1425" s="47"/>
      <c r="IM1425" s="47"/>
      <c r="IN1425" s="47"/>
      <c r="IO1425" s="47"/>
      <c r="IP1425" s="47"/>
      <c r="IQ1425" s="47"/>
      <c r="IR1425" s="47"/>
      <c r="IS1425" s="47"/>
      <c r="IT1425" s="47"/>
      <c r="IU1425" s="47"/>
      <c r="IV1425" s="47"/>
      <c r="IW1425" s="47"/>
      <c r="IX1425" s="47"/>
      <c r="IY1425" s="47"/>
      <c r="IZ1425" s="47"/>
      <c r="JA1425" s="47"/>
      <c r="JB1425" s="47"/>
      <c r="JC1425" s="47"/>
      <c r="JD1425" s="47"/>
      <c r="JE1425" s="47"/>
    </row>
    <row r="1426" spans="1:265" customFormat="1" ht="15" customHeight="1" thickBot="1" x14ac:dyDescent="0.3">
      <c r="A1426" s="275"/>
      <c r="B1426" s="114" t="s">
        <v>273</v>
      </c>
      <c r="C1426" s="140"/>
      <c r="D1426" s="864" t="s">
        <v>274</v>
      </c>
      <c r="E1426" s="887"/>
      <c r="F1426" s="467"/>
      <c r="G1426" s="468"/>
      <c r="H1426" s="196" t="s">
        <v>23</v>
      </c>
      <c r="I1426" s="196" t="s">
        <v>107</v>
      </c>
      <c r="J1426" s="1813" t="s">
        <v>1425</v>
      </c>
      <c r="K1426" s="1814" t="s">
        <v>1646</v>
      </c>
      <c r="L1426" s="214"/>
      <c r="M1426" s="516"/>
      <c r="N1426" s="516"/>
      <c r="O1426" s="214"/>
      <c r="P1426" s="2159">
        <f t="shared" si="124"/>
        <v>0</v>
      </c>
      <c r="Q1426" s="312"/>
      <c r="R1426" s="283"/>
      <c r="S1426" s="283"/>
      <c r="T1426" s="283">
        <v>21</v>
      </c>
      <c r="U1426" s="283"/>
      <c r="V1426" s="283"/>
      <c r="W1426" s="284"/>
      <c r="X1426" s="109">
        <f>SUM(Q1420:W1426)</f>
        <v>40</v>
      </c>
      <c r="Y1426" s="91">
        <f>X1426</f>
        <v>40</v>
      </c>
      <c r="Z1426" s="63"/>
      <c r="AA1426" s="47"/>
      <c r="AB1426" s="47"/>
      <c r="AC1426" s="46" t="str">
        <f t="shared" si="123"/>
        <v/>
      </c>
      <c r="AD1426" s="47" t="s">
        <v>2078</v>
      </c>
      <c r="AE1426" s="47"/>
      <c r="AF1426" s="2111">
        <f t="shared" si="125"/>
        <v>0</v>
      </c>
      <c r="AG1426" s="2111">
        <f t="shared" si="126"/>
        <v>0</v>
      </c>
      <c r="AH1426" s="47"/>
      <c r="AI1426" s="47"/>
      <c r="AJ1426" s="47"/>
      <c r="AK1426" s="47"/>
      <c r="AL1426" s="47"/>
      <c r="AM1426" s="47"/>
      <c r="AN1426" s="47"/>
      <c r="AO1426" s="47"/>
      <c r="AP1426" s="47"/>
      <c r="AQ1426" s="47"/>
      <c r="AR1426" s="47"/>
      <c r="AS1426" s="47"/>
      <c r="AT1426" s="47"/>
      <c r="AU1426" s="47"/>
      <c r="AV1426" s="47"/>
      <c r="AW1426" s="47"/>
      <c r="AX1426" s="47"/>
      <c r="AY1426" s="47"/>
      <c r="AZ1426" s="47"/>
      <c r="BA1426" s="47"/>
      <c r="BB1426" s="47"/>
      <c r="BC1426" s="47"/>
      <c r="BD1426" s="47"/>
      <c r="BE1426" s="47"/>
      <c r="BF1426" s="47"/>
      <c r="BG1426" s="47"/>
      <c r="BH1426" s="47"/>
      <c r="BI1426" s="47"/>
      <c r="BJ1426" s="47"/>
      <c r="BK1426" s="47"/>
      <c r="BL1426" s="47"/>
      <c r="BM1426" s="47"/>
      <c r="BN1426" s="47"/>
      <c r="BO1426" s="47"/>
      <c r="BP1426" s="47"/>
      <c r="BQ1426" s="47"/>
      <c r="BR1426" s="47"/>
      <c r="BS1426" s="47"/>
      <c r="BT1426" s="47"/>
      <c r="BU1426" s="47"/>
      <c r="BV1426" s="47"/>
      <c r="BW1426" s="47"/>
      <c r="BX1426" s="47"/>
      <c r="BY1426" s="47"/>
      <c r="BZ1426" s="47"/>
      <c r="CA1426" s="47"/>
      <c r="CB1426" s="47"/>
      <c r="CC1426" s="47"/>
      <c r="CD1426" s="47"/>
      <c r="CE1426" s="47"/>
      <c r="CF1426" s="47"/>
      <c r="CG1426" s="47"/>
      <c r="CH1426" s="47"/>
      <c r="CI1426" s="47"/>
      <c r="CJ1426" s="47"/>
      <c r="CK1426" s="47"/>
      <c r="CL1426" s="47"/>
      <c r="CM1426" s="47"/>
      <c r="CN1426" s="47"/>
      <c r="CO1426" s="47"/>
      <c r="CP1426" s="47"/>
      <c r="CQ1426" s="47"/>
      <c r="CR1426" s="47"/>
      <c r="CS1426" s="47"/>
      <c r="CT1426" s="47"/>
      <c r="CU1426" s="47"/>
      <c r="CV1426" s="47"/>
      <c r="CW1426" s="47"/>
      <c r="CX1426" s="47"/>
      <c r="CY1426" s="47"/>
      <c r="CZ1426" s="47"/>
      <c r="DA1426" s="47"/>
      <c r="DB1426" s="47"/>
      <c r="DC1426" s="47"/>
      <c r="DD1426" s="47"/>
      <c r="DE1426" s="47"/>
      <c r="DF1426" s="47"/>
      <c r="DG1426" s="47"/>
      <c r="DH1426" s="47"/>
      <c r="DI1426" s="47"/>
      <c r="DJ1426" s="47"/>
      <c r="DK1426" s="47"/>
      <c r="DL1426" s="47"/>
      <c r="DM1426" s="47"/>
      <c r="DN1426" s="47"/>
      <c r="DO1426" s="47"/>
      <c r="DP1426" s="47"/>
      <c r="DQ1426" s="47"/>
      <c r="DR1426" s="47"/>
      <c r="DS1426" s="47"/>
      <c r="DT1426" s="47"/>
      <c r="DU1426" s="47"/>
      <c r="DV1426" s="47"/>
      <c r="DW1426" s="47"/>
      <c r="DX1426" s="47"/>
      <c r="DY1426" s="47"/>
      <c r="DZ1426" s="47"/>
      <c r="EA1426" s="47"/>
      <c r="EB1426" s="47"/>
      <c r="EC1426" s="47"/>
      <c r="ED1426" s="47"/>
      <c r="EE1426" s="47"/>
      <c r="EF1426" s="47"/>
      <c r="EG1426" s="47"/>
      <c r="EH1426" s="47"/>
      <c r="EI1426" s="47"/>
      <c r="EJ1426" s="47"/>
      <c r="EK1426" s="47"/>
      <c r="EL1426" s="47"/>
      <c r="EM1426" s="47"/>
      <c r="EN1426" s="47"/>
      <c r="EO1426" s="47"/>
      <c r="EP1426" s="47"/>
      <c r="EQ1426" s="47"/>
      <c r="ER1426" s="47"/>
      <c r="ES1426" s="47"/>
      <c r="ET1426" s="47"/>
      <c r="EU1426" s="47"/>
      <c r="EV1426" s="47"/>
      <c r="EW1426" s="47"/>
      <c r="EX1426" s="47"/>
      <c r="EY1426" s="47"/>
      <c r="EZ1426" s="47"/>
      <c r="FA1426" s="47"/>
      <c r="FB1426" s="47"/>
      <c r="FC1426" s="47"/>
      <c r="FD1426" s="47"/>
      <c r="FE1426" s="47"/>
      <c r="FF1426" s="47"/>
      <c r="FG1426" s="47"/>
      <c r="FH1426" s="47"/>
      <c r="FI1426" s="47"/>
      <c r="FJ1426" s="47"/>
      <c r="FK1426" s="47"/>
      <c r="FL1426" s="47"/>
      <c r="FM1426" s="47"/>
      <c r="FN1426" s="47"/>
      <c r="FO1426" s="47"/>
      <c r="FP1426" s="47"/>
      <c r="FQ1426" s="47"/>
      <c r="FR1426" s="47"/>
      <c r="FS1426" s="47"/>
      <c r="FT1426" s="47"/>
      <c r="FU1426" s="47"/>
      <c r="FV1426" s="47"/>
      <c r="FW1426" s="47"/>
      <c r="FX1426" s="47"/>
      <c r="FY1426" s="47"/>
      <c r="FZ1426" s="47"/>
      <c r="GA1426" s="47"/>
      <c r="GB1426" s="47"/>
      <c r="GC1426" s="47"/>
      <c r="GD1426" s="47"/>
      <c r="GE1426" s="47"/>
      <c r="GF1426" s="47"/>
      <c r="GG1426" s="47"/>
      <c r="GH1426" s="47"/>
      <c r="GI1426" s="47"/>
      <c r="GJ1426" s="47"/>
      <c r="GK1426" s="47"/>
      <c r="GL1426" s="47"/>
      <c r="GM1426" s="47"/>
      <c r="GN1426" s="47"/>
      <c r="GO1426" s="47"/>
      <c r="GP1426" s="47"/>
      <c r="GQ1426" s="47"/>
      <c r="GR1426" s="47"/>
      <c r="GS1426" s="47"/>
      <c r="GT1426" s="47"/>
      <c r="GU1426" s="47"/>
      <c r="GV1426" s="47"/>
      <c r="GW1426" s="47"/>
      <c r="GX1426" s="47"/>
      <c r="GY1426" s="47"/>
      <c r="GZ1426" s="47"/>
      <c r="HA1426" s="47"/>
      <c r="HB1426" s="47"/>
      <c r="HC1426" s="47"/>
      <c r="HD1426" s="47"/>
      <c r="HE1426" s="47"/>
      <c r="HF1426" s="47"/>
      <c r="HG1426" s="47"/>
      <c r="HH1426" s="47"/>
      <c r="HI1426" s="47"/>
      <c r="HJ1426" s="47"/>
      <c r="HK1426" s="47"/>
      <c r="HL1426" s="47"/>
      <c r="HM1426" s="47"/>
      <c r="HN1426" s="47"/>
      <c r="HO1426" s="47"/>
      <c r="HP1426" s="47"/>
      <c r="HQ1426" s="47"/>
      <c r="HR1426" s="47"/>
      <c r="HS1426" s="47"/>
      <c r="HT1426" s="47"/>
      <c r="HU1426" s="47"/>
      <c r="HV1426" s="47"/>
      <c r="HW1426" s="47"/>
      <c r="HX1426" s="47"/>
      <c r="HY1426" s="47"/>
      <c r="HZ1426" s="47"/>
      <c r="IA1426" s="47"/>
      <c r="IB1426" s="47"/>
      <c r="IC1426" s="47"/>
      <c r="ID1426" s="47"/>
      <c r="IE1426" s="47"/>
      <c r="IF1426" s="47"/>
      <c r="IG1426" s="47"/>
      <c r="IH1426" s="47"/>
      <c r="II1426" s="47"/>
      <c r="IJ1426" s="47"/>
      <c r="IK1426" s="47"/>
      <c r="IL1426" s="47"/>
      <c r="IM1426" s="47"/>
      <c r="IN1426" s="47"/>
      <c r="IO1426" s="47"/>
      <c r="IP1426" s="47"/>
      <c r="IQ1426" s="47"/>
      <c r="IR1426" s="47"/>
      <c r="IS1426" s="47"/>
      <c r="IT1426" s="47"/>
      <c r="IU1426" s="47"/>
      <c r="IV1426" s="47"/>
      <c r="IW1426" s="47"/>
      <c r="IX1426" s="47"/>
      <c r="IY1426" s="47"/>
      <c r="IZ1426" s="47"/>
      <c r="JA1426" s="47"/>
      <c r="JB1426" s="47"/>
      <c r="JC1426" s="47"/>
      <c r="JD1426" s="47"/>
      <c r="JE1426" s="47"/>
    </row>
    <row r="1427" spans="1:265" customFormat="1" ht="15" customHeight="1" thickBot="1" x14ac:dyDescent="0.3">
      <c r="A1427" s="273">
        <f>+A1420+1</f>
        <v>154</v>
      </c>
      <c r="B1427" s="630" t="s">
        <v>278</v>
      </c>
      <c r="C1427" s="87" t="s">
        <v>35</v>
      </c>
      <c r="D1427" s="865" t="s">
        <v>279</v>
      </c>
      <c r="E1427" s="861" t="s">
        <v>86</v>
      </c>
      <c r="F1427" s="435" t="s">
        <v>280</v>
      </c>
      <c r="G1427" s="436" t="s">
        <v>33</v>
      </c>
      <c r="H1427" s="197" t="s">
        <v>23</v>
      </c>
      <c r="I1427" s="197" t="s">
        <v>100</v>
      </c>
      <c r="J1427" s="197"/>
      <c r="K1427" s="215" t="s">
        <v>293</v>
      </c>
      <c r="L1427" s="215" t="s">
        <v>97</v>
      </c>
      <c r="M1427" s="517">
        <v>1</v>
      </c>
      <c r="N1427" s="517" t="s">
        <v>24</v>
      </c>
      <c r="O1427" s="215" t="s">
        <v>348</v>
      </c>
      <c r="P1427" s="2159">
        <f t="shared" si="124"/>
        <v>3</v>
      </c>
      <c r="Q1427" s="285">
        <v>2</v>
      </c>
      <c r="R1427" s="286">
        <v>1</v>
      </c>
      <c r="S1427" s="286"/>
      <c r="T1427" s="286"/>
      <c r="U1427" s="286"/>
      <c r="V1427" s="286"/>
      <c r="W1427" s="287"/>
      <c r="X1427" s="121"/>
      <c r="Y1427" s="121"/>
      <c r="Z1427" s="63" t="str">
        <f>C1427</f>
        <v>TC</v>
      </c>
      <c r="AA1427" s="47" t="s">
        <v>873</v>
      </c>
      <c r="AB1427" s="47" t="s">
        <v>881</v>
      </c>
      <c r="AC1427" s="46">
        <f t="shared" si="123"/>
        <v>12</v>
      </c>
      <c r="AD1427" s="47"/>
      <c r="AE1427" s="47"/>
      <c r="AF1427" s="2111">
        <f t="shared" si="125"/>
        <v>3</v>
      </c>
      <c r="AG1427" s="2111">
        <f t="shared" si="126"/>
        <v>0</v>
      </c>
      <c r="AH1427" s="47"/>
      <c r="AI1427" s="47"/>
      <c r="AJ1427" s="47"/>
      <c r="AK1427" s="47"/>
      <c r="AL1427" s="47"/>
      <c r="AM1427" s="47"/>
      <c r="AN1427" s="47"/>
      <c r="AO1427" s="47"/>
      <c r="AP1427" s="47"/>
      <c r="AQ1427" s="47"/>
      <c r="AR1427" s="47"/>
      <c r="AS1427" s="47"/>
      <c r="AT1427" s="47"/>
      <c r="AU1427" s="47"/>
      <c r="AV1427" s="47"/>
      <c r="AW1427" s="47"/>
      <c r="AX1427" s="47"/>
      <c r="AY1427" s="47"/>
      <c r="AZ1427" s="47"/>
      <c r="BA1427" s="47"/>
      <c r="BB1427" s="47"/>
      <c r="BC1427" s="47"/>
      <c r="BD1427" s="47"/>
      <c r="BE1427" s="47"/>
      <c r="BF1427" s="47"/>
      <c r="BG1427" s="47"/>
      <c r="BH1427" s="47"/>
      <c r="BI1427" s="47"/>
      <c r="BJ1427" s="47"/>
      <c r="BK1427" s="47"/>
      <c r="BL1427" s="47"/>
      <c r="BM1427" s="47"/>
      <c r="BN1427" s="47"/>
      <c r="BO1427" s="47"/>
      <c r="BP1427" s="47"/>
      <c r="BQ1427" s="47"/>
      <c r="BR1427" s="47"/>
      <c r="BS1427" s="47"/>
      <c r="BT1427" s="47"/>
      <c r="BU1427" s="47"/>
      <c r="BV1427" s="47"/>
      <c r="BW1427" s="47"/>
      <c r="BX1427" s="47"/>
      <c r="BY1427" s="47"/>
      <c r="BZ1427" s="47"/>
      <c r="CA1427" s="47"/>
      <c r="CB1427" s="47"/>
      <c r="CC1427" s="47"/>
      <c r="CD1427" s="47"/>
      <c r="CE1427" s="47"/>
      <c r="CF1427" s="47"/>
      <c r="CG1427" s="47"/>
      <c r="CH1427" s="47"/>
      <c r="CI1427" s="47"/>
      <c r="CJ1427" s="47"/>
      <c r="CK1427" s="47"/>
      <c r="CL1427" s="47"/>
      <c r="CM1427" s="47"/>
      <c r="CN1427" s="47"/>
      <c r="CO1427" s="47"/>
      <c r="CP1427" s="47"/>
      <c r="CQ1427" s="47"/>
      <c r="CR1427" s="47"/>
      <c r="CS1427" s="47"/>
      <c r="CT1427" s="47"/>
      <c r="CU1427" s="47"/>
      <c r="CV1427" s="47"/>
      <c r="CW1427" s="47"/>
      <c r="CX1427" s="47"/>
      <c r="CY1427" s="47"/>
      <c r="CZ1427" s="47"/>
      <c r="DA1427" s="47"/>
      <c r="DB1427" s="47"/>
      <c r="DC1427" s="47"/>
      <c r="DD1427" s="47"/>
      <c r="DE1427" s="47"/>
      <c r="DF1427" s="47"/>
      <c r="DG1427" s="47"/>
      <c r="DH1427" s="47"/>
      <c r="DI1427" s="47"/>
      <c r="DJ1427" s="47"/>
      <c r="DK1427" s="47"/>
      <c r="DL1427" s="47"/>
      <c r="DM1427" s="47"/>
      <c r="DN1427" s="47"/>
      <c r="DO1427" s="47"/>
      <c r="DP1427" s="47"/>
      <c r="DQ1427" s="47"/>
      <c r="DR1427" s="47"/>
      <c r="DS1427" s="47"/>
      <c r="DT1427" s="47"/>
      <c r="DU1427" s="47"/>
      <c r="DV1427" s="47"/>
      <c r="DW1427" s="47"/>
      <c r="DX1427" s="47"/>
      <c r="DY1427" s="47"/>
      <c r="DZ1427" s="47"/>
      <c r="EA1427" s="47"/>
      <c r="EB1427" s="47"/>
      <c r="EC1427" s="47"/>
      <c r="ED1427" s="47"/>
      <c r="EE1427" s="47"/>
      <c r="EF1427" s="47"/>
      <c r="EG1427" s="47"/>
      <c r="EH1427" s="47"/>
      <c r="EI1427" s="47"/>
      <c r="EJ1427" s="47"/>
      <c r="EK1427" s="47"/>
      <c r="EL1427" s="47"/>
      <c r="EM1427" s="47"/>
      <c r="EN1427" s="47"/>
      <c r="EO1427" s="47"/>
      <c r="EP1427" s="47"/>
      <c r="EQ1427" s="47"/>
      <c r="ER1427" s="47"/>
      <c r="ES1427" s="47"/>
      <c r="ET1427" s="47"/>
      <c r="EU1427" s="47"/>
      <c r="EV1427" s="47"/>
      <c r="EW1427" s="47"/>
      <c r="EX1427" s="47"/>
      <c r="EY1427" s="47"/>
      <c r="EZ1427" s="47"/>
      <c r="FA1427" s="47"/>
      <c r="FB1427" s="47"/>
      <c r="FC1427" s="47"/>
      <c r="FD1427" s="47"/>
      <c r="FE1427" s="47"/>
      <c r="FF1427" s="47"/>
      <c r="FG1427" s="47"/>
      <c r="FH1427" s="47"/>
      <c r="FI1427" s="47"/>
      <c r="FJ1427" s="47"/>
      <c r="FK1427" s="47"/>
      <c r="FL1427" s="47"/>
      <c r="FM1427" s="47"/>
      <c r="FN1427" s="47"/>
      <c r="FO1427" s="47"/>
      <c r="FP1427" s="47"/>
      <c r="FQ1427" s="47"/>
      <c r="FR1427" s="47"/>
      <c r="FS1427" s="47"/>
      <c r="FT1427" s="47"/>
      <c r="FU1427" s="47"/>
      <c r="FV1427" s="47"/>
      <c r="FW1427" s="47"/>
      <c r="FX1427" s="47"/>
      <c r="FY1427" s="47"/>
      <c r="FZ1427" s="47"/>
      <c r="GA1427" s="47"/>
      <c r="GB1427" s="47"/>
      <c r="GC1427" s="47"/>
      <c r="GD1427" s="47"/>
      <c r="GE1427" s="47"/>
      <c r="GF1427" s="47"/>
      <c r="GG1427" s="47"/>
      <c r="GH1427" s="47"/>
      <c r="GI1427" s="47"/>
      <c r="GJ1427" s="47"/>
      <c r="GK1427" s="47"/>
      <c r="GL1427" s="47"/>
      <c r="GM1427" s="47"/>
      <c r="GN1427" s="47"/>
      <c r="GO1427" s="47"/>
      <c r="GP1427" s="47"/>
      <c r="GQ1427" s="47"/>
      <c r="GR1427" s="47"/>
      <c r="GS1427" s="47"/>
      <c r="GT1427" s="47"/>
      <c r="GU1427" s="47"/>
      <c r="GV1427" s="47"/>
      <c r="GW1427" s="47"/>
      <c r="GX1427" s="47"/>
      <c r="GY1427" s="47"/>
      <c r="GZ1427" s="47"/>
      <c r="HA1427" s="47"/>
      <c r="HB1427" s="47"/>
      <c r="HC1427" s="47"/>
      <c r="HD1427" s="47"/>
      <c r="HE1427" s="47"/>
      <c r="HF1427" s="47"/>
      <c r="HG1427" s="47"/>
      <c r="HH1427" s="47"/>
      <c r="HI1427" s="47"/>
      <c r="HJ1427" s="47"/>
      <c r="HK1427" s="47"/>
      <c r="HL1427" s="47"/>
      <c r="HM1427" s="47"/>
      <c r="HN1427" s="47"/>
      <c r="HO1427" s="47"/>
      <c r="HP1427" s="47"/>
      <c r="HQ1427" s="47"/>
      <c r="HR1427" s="47"/>
      <c r="HS1427" s="47"/>
      <c r="HT1427" s="47"/>
      <c r="HU1427" s="47"/>
      <c r="HV1427" s="47"/>
      <c r="HW1427" s="47"/>
      <c r="HX1427" s="47"/>
      <c r="HY1427" s="47"/>
      <c r="HZ1427" s="47"/>
      <c r="IA1427" s="47"/>
      <c r="IB1427" s="47"/>
      <c r="IC1427" s="47"/>
      <c r="ID1427" s="47"/>
      <c r="IE1427" s="47"/>
      <c r="IF1427" s="47"/>
      <c r="IG1427" s="47"/>
      <c r="IH1427" s="47"/>
      <c r="II1427" s="47"/>
      <c r="IJ1427" s="47"/>
      <c r="IK1427" s="47"/>
      <c r="IL1427" s="47"/>
      <c r="IM1427" s="47"/>
      <c r="IN1427" s="47"/>
      <c r="IO1427" s="47"/>
      <c r="IP1427" s="47"/>
      <c r="IQ1427" s="47"/>
      <c r="IR1427" s="47"/>
      <c r="IS1427" s="47"/>
      <c r="IT1427" s="47"/>
      <c r="IU1427" s="47"/>
      <c r="IV1427" s="47"/>
      <c r="IW1427" s="47"/>
      <c r="IX1427" s="47"/>
      <c r="IY1427" s="47"/>
      <c r="IZ1427" s="47"/>
      <c r="JA1427" s="47"/>
      <c r="JB1427" s="47"/>
      <c r="JC1427" s="47"/>
      <c r="JD1427" s="47"/>
      <c r="JE1427" s="47"/>
    </row>
    <row r="1428" spans="1:265" customFormat="1" ht="15" customHeight="1" thickBot="1" x14ac:dyDescent="0.3">
      <c r="A1428" s="790"/>
      <c r="B1428" s="73" t="s">
        <v>278</v>
      </c>
      <c r="C1428" s="89"/>
      <c r="D1428" s="866" t="s">
        <v>279</v>
      </c>
      <c r="E1428" s="905"/>
      <c r="F1428" s="437"/>
      <c r="G1428" s="438"/>
      <c r="H1428" s="180" t="s">
        <v>23</v>
      </c>
      <c r="I1428" s="180" t="s">
        <v>100</v>
      </c>
      <c r="J1428" s="180"/>
      <c r="K1428" s="216" t="s">
        <v>283</v>
      </c>
      <c r="L1428" s="216" t="s">
        <v>97</v>
      </c>
      <c r="M1428" s="518">
        <v>6</v>
      </c>
      <c r="N1428" s="518" t="s">
        <v>24</v>
      </c>
      <c r="O1428" s="216" t="s">
        <v>344</v>
      </c>
      <c r="P1428" s="2159">
        <f t="shared" si="124"/>
        <v>2</v>
      </c>
      <c r="Q1428" s="288">
        <v>2</v>
      </c>
      <c r="R1428" s="289"/>
      <c r="S1428" s="289"/>
      <c r="T1428" s="289"/>
      <c r="U1428" s="289"/>
      <c r="V1428" s="289"/>
      <c r="W1428" s="290"/>
      <c r="X1428" s="122"/>
      <c r="Y1428" s="122"/>
      <c r="Z1428" s="63"/>
      <c r="AA1428" s="47"/>
      <c r="AB1428" s="47"/>
      <c r="AC1428" s="46" t="str">
        <f t="shared" si="123"/>
        <v/>
      </c>
      <c r="AD1428" s="47"/>
      <c r="AE1428" s="47"/>
      <c r="AF1428" s="2111">
        <f t="shared" si="125"/>
        <v>2</v>
      </c>
      <c r="AG1428" s="2111">
        <f t="shared" si="126"/>
        <v>0</v>
      </c>
      <c r="AH1428" s="47"/>
      <c r="AI1428" s="47"/>
      <c r="AJ1428" s="47"/>
      <c r="AK1428" s="47"/>
      <c r="AL1428" s="47"/>
      <c r="AM1428" s="47"/>
      <c r="AN1428" s="47"/>
      <c r="AO1428" s="47"/>
      <c r="AP1428" s="47"/>
      <c r="AQ1428" s="47"/>
      <c r="AR1428" s="47"/>
      <c r="AS1428" s="47"/>
      <c r="AT1428" s="47"/>
      <c r="AU1428" s="47"/>
      <c r="AV1428" s="47"/>
      <c r="AW1428" s="47"/>
      <c r="AX1428" s="47"/>
      <c r="AY1428" s="47"/>
      <c r="AZ1428" s="47"/>
      <c r="BA1428" s="47"/>
      <c r="BB1428" s="47"/>
      <c r="BC1428" s="47"/>
      <c r="BD1428" s="47"/>
      <c r="BE1428" s="47"/>
      <c r="BF1428" s="47"/>
      <c r="BG1428" s="47"/>
      <c r="BH1428" s="47"/>
      <c r="BI1428" s="47"/>
      <c r="BJ1428" s="47"/>
      <c r="BK1428" s="47"/>
      <c r="BL1428" s="47"/>
      <c r="BM1428" s="47"/>
      <c r="BN1428" s="47"/>
      <c r="BO1428" s="47"/>
      <c r="BP1428" s="47"/>
      <c r="BQ1428" s="47"/>
      <c r="BR1428" s="47"/>
      <c r="BS1428" s="47"/>
      <c r="BT1428" s="47"/>
      <c r="BU1428" s="47"/>
      <c r="BV1428" s="47"/>
      <c r="BW1428" s="47"/>
      <c r="BX1428" s="47"/>
      <c r="BY1428" s="47"/>
      <c r="BZ1428" s="47"/>
      <c r="CA1428" s="47"/>
      <c r="CB1428" s="47"/>
      <c r="CC1428" s="47"/>
      <c r="CD1428" s="47"/>
      <c r="CE1428" s="47"/>
      <c r="CF1428" s="47"/>
      <c r="CG1428" s="47"/>
      <c r="CH1428" s="47"/>
      <c r="CI1428" s="47"/>
      <c r="CJ1428" s="47"/>
      <c r="CK1428" s="47"/>
      <c r="CL1428" s="47"/>
      <c r="CM1428" s="47"/>
      <c r="CN1428" s="47"/>
      <c r="CO1428" s="47"/>
      <c r="CP1428" s="47"/>
      <c r="CQ1428" s="47"/>
      <c r="CR1428" s="47"/>
      <c r="CS1428" s="47"/>
      <c r="CT1428" s="47"/>
      <c r="CU1428" s="47"/>
      <c r="CV1428" s="47"/>
      <c r="CW1428" s="47"/>
      <c r="CX1428" s="47"/>
      <c r="CY1428" s="47"/>
      <c r="CZ1428" s="47"/>
      <c r="DA1428" s="47"/>
      <c r="DB1428" s="47"/>
      <c r="DC1428" s="47"/>
      <c r="DD1428" s="47"/>
      <c r="DE1428" s="47"/>
      <c r="DF1428" s="47"/>
      <c r="DG1428" s="47"/>
      <c r="DH1428" s="47"/>
      <c r="DI1428" s="47"/>
      <c r="DJ1428" s="47"/>
      <c r="DK1428" s="47"/>
      <c r="DL1428" s="47"/>
      <c r="DM1428" s="47"/>
      <c r="DN1428" s="47"/>
      <c r="DO1428" s="47"/>
      <c r="DP1428" s="47"/>
      <c r="DQ1428" s="47"/>
      <c r="DR1428" s="47"/>
      <c r="DS1428" s="47"/>
      <c r="DT1428" s="47"/>
      <c r="DU1428" s="47"/>
      <c r="DV1428" s="47"/>
      <c r="DW1428" s="47"/>
      <c r="DX1428" s="47"/>
      <c r="DY1428" s="47"/>
      <c r="DZ1428" s="47"/>
      <c r="EA1428" s="47"/>
      <c r="EB1428" s="47"/>
      <c r="EC1428" s="47"/>
      <c r="ED1428" s="47"/>
      <c r="EE1428" s="47"/>
      <c r="EF1428" s="47"/>
      <c r="EG1428" s="47"/>
      <c r="EH1428" s="47"/>
      <c r="EI1428" s="47"/>
      <c r="EJ1428" s="47"/>
      <c r="EK1428" s="47"/>
      <c r="EL1428" s="47"/>
      <c r="EM1428" s="47"/>
      <c r="EN1428" s="47"/>
      <c r="EO1428" s="47"/>
      <c r="EP1428" s="47"/>
      <c r="EQ1428" s="47"/>
      <c r="ER1428" s="47"/>
      <c r="ES1428" s="47"/>
      <c r="ET1428" s="47"/>
      <c r="EU1428" s="47"/>
      <c r="EV1428" s="47"/>
      <c r="EW1428" s="47"/>
      <c r="EX1428" s="47"/>
      <c r="EY1428" s="47"/>
      <c r="EZ1428" s="47"/>
      <c r="FA1428" s="47"/>
      <c r="FB1428" s="47"/>
      <c r="FC1428" s="47"/>
      <c r="FD1428" s="47"/>
      <c r="FE1428" s="47"/>
      <c r="FF1428" s="47"/>
      <c r="FG1428" s="47"/>
      <c r="FH1428" s="47"/>
      <c r="FI1428" s="47"/>
      <c r="FJ1428" s="47"/>
      <c r="FK1428" s="47"/>
      <c r="FL1428" s="47"/>
      <c r="FM1428" s="47"/>
      <c r="FN1428" s="47"/>
      <c r="FO1428" s="47"/>
      <c r="FP1428" s="47"/>
      <c r="FQ1428" s="47"/>
      <c r="FR1428" s="47"/>
      <c r="FS1428" s="47"/>
      <c r="FT1428" s="47"/>
      <c r="FU1428" s="47"/>
      <c r="FV1428" s="47"/>
      <c r="FW1428" s="47"/>
      <c r="FX1428" s="47"/>
      <c r="FY1428" s="47"/>
      <c r="FZ1428" s="47"/>
      <c r="GA1428" s="47"/>
      <c r="GB1428" s="47"/>
      <c r="GC1428" s="47"/>
      <c r="GD1428" s="47"/>
      <c r="GE1428" s="47"/>
      <c r="GF1428" s="47"/>
      <c r="GG1428" s="47"/>
      <c r="GH1428" s="47"/>
      <c r="GI1428" s="47"/>
      <c r="GJ1428" s="47"/>
      <c r="GK1428" s="47"/>
      <c r="GL1428" s="47"/>
      <c r="GM1428" s="47"/>
      <c r="GN1428" s="47"/>
      <c r="GO1428" s="47"/>
      <c r="GP1428" s="47"/>
      <c r="GQ1428" s="47"/>
      <c r="GR1428" s="47"/>
      <c r="GS1428" s="47"/>
      <c r="GT1428" s="47"/>
      <c r="GU1428" s="47"/>
      <c r="GV1428" s="47"/>
      <c r="GW1428" s="47"/>
      <c r="GX1428" s="47"/>
      <c r="GY1428" s="47"/>
      <c r="GZ1428" s="47"/>
      <c r="HA1428" s="47"/>
      <c r="HB1428" s="47"/>
      <c r="HC1428" s="47"/>
      <c r="HD1428" s="47"/>
      <c r="HE1428" s="47"/>
      <c r="HF1428" s="47"/>
      <c r="HG1428" s="47"/>
      <c r="HH1428" s="47"/>
      <c r="HI1428" s="47"/>
      <c r="HJ1428" s="47"/>
      <c r="HK1428" s="47"/>
      <c r="HL1428" s="47"/>
      <c r="HM1428" s="47"/>
      <c r="HN1428" s="47"/>
      <c r="HO1428" s="47"/>
      <c r="HP1428" s="47"/>
      <c r="HQ1428" s="47"/>
      <c r="HR1428" s="47"/>
      <c r="HS1428" s="47"/>
      <c r="HT1428" s="47"/>
      <c r="HU1428" s="47"/>
      <c r="HV1428" s="47"/>
      <c r="HW1428" s="47"/>
      <c r="HX1428" s="47"/>
      <c r="HY1428" s="47"/>
      <c r="HZ1428" s="47"/>
      <c r="IA1428" s="47"/>
      <c r="IB1428" s="47"/>
      <c r="IC1428" s="47"/>
      <c r="ID1428" s="47"/>
      <c r="IE1428" s="47"/>
      <c r="IF1428" s="47"/>
      <c r="IG1428" s="47"/>
      <c r="IH1428" s="47"/>
      <c r="II1428" s="47"/>
      <c r="IJ1428" s="47"/>
      <c r="IK1428" s="47"/>
      <c r="IL1428" s="47"/>
      <c r="IM1428" s="47"/>
      <c r="IN1428" s="47"/>
      <c r="IO1428" s="47"/>
      <c r="IP1428" s="47"/>
      <c r="IQ1428" s="47"/>
      <c r="IR1428" s="47"/>
      <c r="IS1428" s="47"/>
      <c r="IT1428" s="47"/>
      <c r="IU1428" s="47"/>
      <c r="IV1428" s="47"/>
      <c r="IW1428" s="47"/>
      <c r="IX1428" s="47"/>
      <c r="IY1428" s="47"/>
      <c r="IZ1428" s="47"/>
      <c r="JA1428" s="47"/>
      <c r="JB1428" s="47"/>
      <c r="JC1428" s="47"/>
      <c r="JD1428" s="47"/>
      <c r="JE1428" s="47"/>
    </row>
    <row r="1429" spans="1:265" customFormat="1" ht="15" customHeight="1" thickBot="1" x14ac:dyDescent="0.3">
      <c r="A1429" s="790"/>
      <c r="B1429" s="73" t="s">
        <v>278</v>
      </c>
      <c r="C1429" s="89"/>
      <c r="D1429" s="866" t="s">
        <v>279</v>
      </c>
      <c r="E1429" s="905"/>
      <c r="F1429" s="437"/>
      <c r="G1429" s="438"/>
      <c r="H1429" s="180" t="s">
        <v>23</v>
      </c>
      <c r="I1429" s="180" t="s">
        <v>100</v>
      </c>
      <c r="J1429" s="180"/>
      <c r="K1429" s="216" t="s">
        <v>1456</v>
      </c>
      <c r="L1429" s="216" t="s">
        <v>97</v>
      </c>
      <c r="M1429" s="518" t="s">
        <v>397</v>
      </c>
      <c r="N1429" s="518" t="s">
        <v>24</v>
      </c>
      <c r="O1429" s="216" t="s">
        <v>348</v>
      </c>
      <c r="P1429" s="2159">
        <f t="shared" si="124"/>
        <v>4</v>
      </c>
      <c r="Q1429" s="288">
        <v>3</v>
      </c>
      <c r="R1429" s="289">
        <v>1</v>
      </c>
      <c r="S1429" s="289"/>
      <c r="T1429" s="289"/>
      <c r="U1429" s="289"/>
      <c r="V1429" s="289"/>
      <c r="W1429" s="290"/>
      <c r="X1429" s="122"/>
      <c r="Y1429" s="122"/>
      <c r="Z1429" s="63"/>
      <c r="AA1429" s="47"/>
      <c r="AB1429" s="47"/>
      <c r="AC1429" s="46" t="str">
        <f t="shared" si="123"/>
        <v/>
      </c>
      <c r="AD1429" s="47"/>
      <c r="AE1429" s="47"/>
      <c r="AF1429" s="2111">
        <f t="shared" si="125"/>
        <v>4</v>
      </c>
      <c r="AG1429" s="2111">
        <f t="shared" si="126"/>
        <v>0</v>
      </c>
      <c r="AH1429" s="47"/>
      <c r="AI1429" s="47"/>
      <c r="AJ1429" s="47"/>
      <c r="AK1429" s="47"/>
      <c r="AL1429" s="47"/>
      <c r="AM1429" s="47"/>
      <c r="AN1429" s="47"/>
      <c r="AO1429" s="47"/>
      <c r="AP1429" s="47"/>
      <c r="AQ1429" s="47"/>
      <c r="AR1429" s="47"/>
      <c r="AS1429" s="47"/>
      <c r="AT1429" s="47"/>
      <c r="AU1429" s="47"/>
      <c r="AV1429" s="47"/>
      <c r="AW1429" s="47"/>
      <c r="AX1429" s="47"/>
      <c r="AY1429" s="47"/>
      <c r="AZ1429" s="47"/>
      <c r="BA1429" s="47"/>
      <c r="BB1429" s="47"/>
      <c r="BC1429" s="47"/>
      <c r="BD1429" s="47"/>
      <c r="BE1429" s="47"/>
      <c r="BF1429" s="47"/>
      <c r="BG1429" s="47"/>
      <c r="BH1429" s="47"/>
      <c r="BI1429" s="47"/>
      <c r="BJ1429" s="47"/>
      <c r="BK1429" s="47"/>
      <c r="BL1429" s="47"/>
      <c r="BM1429" s="47"/>
      <c r="BN1429" s="47"/>
      <c r="BO1429" s="47"/>
      <c r="BP1429" s="47"/>
      <c r="BQ1429" s="47"/>
      <c r="BR1429" s="47"/>
      <c r="BS1429" s="47"/>
      <c r="BT1429" s="47"/>
      <c r="BU1429" s="47"/>
      <c r="BV1429" s="47"/>
      <c r="BW1429" s="47"/>
      <c r="BX1429" s="47"/>
      <c r="BY1429" s="47"/>
      <c r="BZ1429" s="47"/>
      <c r="CA1429" s="47"/>
      <c r="CB1429" s="47"/>
      <c r="CC1429" s="47"/>
      <c r="CD1429" s="47"/>
      <c r="CE1429" s="47"/>
      <c r="CF1429" s="47"/>
      <c r="CG1429" s="47"/>
      <c r="CH1429" s="47"/>
      <c r="CI1429" s="47"/>
      <c r="CJ1429" s="47"/>
      <c r="CK1429" s="47"/>
      <c r="CL1429" s="47"/>
      <c r="CM1429" s="47"/>
      <c r="CN1429" s="47"/>
      <c r="CO1429" s="47"/>
      <c r="CP1429" s="47"/>
      <c r="CQ1429" s="47"/>
      <c r="CR1429" s="47"/>
      <c r="CS1429" s="47"/>
      <c r="CT1429" s="47"/>
      <c r="CU1429" s="47"/>
      <c r="CV1429" s="47"/>
      <c r="CW1429" s="47"/>
      <c r="CX1429" s="47"/>
      <c r="CY1429" s="47"/>
      <c r="CZ1429" s="47"/>
      <c r="DA1429" s="47"/>
      <c r="DB1429" s="47"/>
      <c r="DC1429" s="47"/>
      <c r="DD1429" s="47"/>
      <c r="DE1429" s="47"/>
      <c r="DF1429" s="47"/>
      <c r="DG1429" s="47"/>
      <c r="DH1429" s="47"/>
      <c r="DI1429" s="47"/>
      <c r="DJ1429" s="47"/>
      <c r="DK1429" s="47"/>
      <c r="DL1429" s="47"/>
      <c r="DM1429" s="47"/>
      <c r="DN1429" s="47"/>
      <c r="DO1429" s="47"/>
      <c r="DP1429" s="47"/>
      <c r="DQ1429" s="47"/>
      <c r="DR1429" s="47"/>
      <c r="DS1429" s="47"/>
      <c r="DT1429" s="47"/>
      <c r="DU1429" s="47"/>
      <c r="DV1429" s="47"/>
      <c r="DW1429" s="47"/>
      <c r="DX1429" s="47"/>
      <c r="DY1429" s="47"/>
      <c r="DZ1429" s="47"/>
      <c r="EA1429" s="47"/>
      <c r="EB1429" s="47"/>
      <c r="EC1429" s="47"/>
      <c r="ED1429" s="47"/>
      <c r="EE1429" s="47"/>
      <c r="EF1429" s="47"/>
      <c r="EG1429" s="47"/>
      <c r="EH1429" s="47"/>
      <c r="EI1429" s="47"/>
      <c r="EJ1429" s="47"/>
      <c r="EK1429" s="47"/>
      <c r="EL1429" s="47"/>
      <c r="EM1429" s="47"/>
      <c r="EN1429" s="47"/>
      <c r="EO1429" s="47"/>
      <c r="EP1429" s="47"/>
      <c r="EQ1429" s="47"/>
      <c r="ER1429" s="47"/>
      <c r="ES1429" s="47"/>
      <c r="ET1429" s="47"/>
      <c r="EU1429" s="47"/>
      <c r="EV1429" s="47"/>
      <c r="EW1429" s="47"/>
      <c r="EX1429" s="47"/>
      <c r="EY1429" s="47"/>
      <c r="EZ1429" s="47"/>
      <c r="FA1429" s="47"/>
      <c r="FB1429" s="47"/>
      <c r="FC1429" s="47"/>
      <c r="FD1429" s="47"/>
      <c r="FE1429" s="47"/>
      <c r="FF1429" s="47"/>
      <c r="FG1429" s="47"/>
      <c r="FH1429" s="47"/>
      <c r="FI1429" s="47"/>
      <c r="FJ1429" s="47"/>
      <c r="FK1429" s="47"/>
      <c r="FL1429" s="47"/>
      <c r="FM1429" s="47"/>
      <c r="FN1429" s="47"/>
      <c r="FO1429" s="47"/>
      <c r="FP1429" s="47"/>
      <c r="FQ1429" s="47"/>
      <c r="FR1429" s="47"/>
      <c r="FS1429" s="47"/>
      <c r="FT1429" s="47"/>
      <c r="FU1429" s="47"/>
      <c r="FV1429" s="47"/>
      <c r="FW1429" s="47"/>
      <c r="FX1429" s="47"/>
      <c r="FY1429" s="47"/>
      <c r="FZ1429" s="47"/>
      <c r="GA1429" s="47"/>
      <c r="GB1429" s="47"/>
      <c r="GC1429" s="47"/>
      <c r="GD1429" s="47"/>
      <c r="GE1429" s="47"/>
      <c r="GF1429" s="47"/>
      <c r="GG1429" s="47"/>
      <c r="GH1429" s="47"/>
      <c r="GI1429" s="47"/>
      <c r="GJ1429" s="47"/>
      <c r="GK1429" s="47"/>
      <c r="GL1429" s="47"/>
      <c r="GM1429" s="47"/>
      <c r="GN1429" s="47"/>
      <c r="GO1429" s="47"/>
      <c r="GP1429" s="47"/>
      <c r="GQ1429" s="47"/>
      <c r="GR1429" s="47"/>
      <c r="GS1429" s="47"/>
      <c r="GT1429" s="47"/>
      <c r="GU1429" s="47"/>
      <c r="GV1429" s="47"/>
      <c r="GW1429" s="47"/>
      <c r="GX1429" s="47"/>
      <c r="GY1429" s="47"/>
      <c r="GZ1429" s="47"/>
      <c r="HA1429" s="47"/>
      <c r="HB1429" s="47"/>
      <c r="HC1429" s="47"/>
      <c r="HD1429" s="47"/>
      <c r="HE1429" s="47"/>
      <c r="HF1429" s="47"/>
      <c r="HG1429" s="47"/>
      <c r="HH1429" s="47"/>
      <c r="HI1429" s="47"/>
      <c r="HJ1429" s="47"/>
      <c r="HK1429" s="47"/>
      <c r="HL1429" s="47"/>
      <c r="HM1429" s="47"/>
      <c r="HN1429" s="47"/>
      <c r="HO1429" s="47"/>
      <c r="HP1429" s="47"/>
      <c r="HQ1429" s="47"/>
      <c r="HR1429" s="47"/>
      <c r="HS1429" s="47"/>
      <c r="HT1429" s="47"/>
      <c r="HU1429" s="47"/>
      <c r="HV1429" s="47"/>
      <c r="HW1429" s="47"/>
      <c r="HX1429" s="47"/>
      <c r="HY1429" s="47"/>
      <c r="HZ1429" s="47"/>
      <c r="IA1429" s="47"/>
      <c r="IB1429" s="47"/>
      <c r="IC1429" s="47"/>
      <c r="ID1429" s="47"/>
      <c r="IE1429" s="47"/>
      <c r="IF1429" s="47"/>
      <c r="IG1429" s="47"/>
      <c r="IH1429" s="47"/>
      <c r="II1429" s="47"/>
      <c r="IJ1429" s="47"/>
      <c r="IK1429" s="47"/>
      <c r="IL1429" s="47"/>
      <c r="IM1429" s="47"/>
      <c r="IN1429" s="47"/>
      <c r="IO1429" s="47"/>
      <c r="IP1429" s="47"/>
      <c r="IQ1429" s="47"/>
      <c r="IR1429" s="47"/>
      <c r="IS1429" s="47"/>
      <c r="IT1429" s="47"/>
      <c r="IU1429" s="47"/>
      <c r="IV1429" s="47"/>
      <c r="IW1429" s="47"/>
      <c r="IX1429" s="47"/>
      <c r="IY1429" s="47"/>
      <c r="IZ1429" s="47"/>
      <c r="JA1429" s="47"/>
      <c r="JB1429" s="47"/>
      <c r="JC1429" s="47"/>
      <c r="JD1429" s="47"/>
      <c r="JE1429" s="47"/>
    </row>
    <row r="1430" spans="1:265" customFormat="1" ht="15" customHeight="1" thickBot="1" x14ac:dyDescent="0.3">
      <c r="A1430" s="790"/>
      <c r="B1430" s="73" t="s">
        <v>278</v>
      </c>
      <c r="C1430" s="89"/>
      <c r="D1430" s="866" t="s">
        <v>279</v>
      </c>
      <c r="E1430" s="905"/>
      <c r="F1430" s="437"/>
      <c r="G1430" s="438"/>
      <c r="H1430" s="180" t="s">
        <v>23</v>
      </c>
      <c r="I1430" s="180" t="s">
        <v>100</v>
      </c>
      <c r="J1430" s="180"/>
      <c r="K1430" s="216" t="s">
        <v>281</v>
      </c>
      <c r="L1430" s="216" t="s">
        <v>97</v>
      </c>
      <c r="M1430" s="518" t="s">
        <v>1155</v>
      </c>
      <c r="N1430" s="518" t="s">
        <v>24</v>
      </c>
      <c r="O1430" s="216" t="s">
        <v>348</v>
      </c>
      <c r="P1430" s="2159">
        <f t="shared" si="124"/>
        <v>2</v>
      </c>
      <c r="Q1430" s="288">
        <v>2</v>
      </c>
      <c r="R1430" s="289"/>
      <c r="S1430" s="289"/>
      <c r="T1430" s="289"/>
      <c r="U1430" s="289"/>
      <c r="V1430" s="289"/>
      <c r="W1430" s="290"/>
      <c r="X1430" s="122"/>
      <c r="Y1430" s="122"/>
      <c r="Z1430" s="63"/>
      <c r="AA1430" s="47"/>
      <c r="AB1430" s="47"/>
      <c r="AC1430" s="46" t="str">
        <f t="shared" si="123"/>
        <v/>
      </c>
      <c r="AD1430" s="47"/>
      <c r="AE1430" s="47"/>
      <c r="AF1430" s="2111">
        <f t="shared" si="125"/>
        <v>2</v>
      </c>
      <c r="AG1430" s="2111">
        <f t="shared" si="126"/>
        <v>0</v>
      </c>
      <c r="AH1430" s="47"/>
      <c r="AI1430" s="47"/>
      <c r="AJ1430" s="47"/>
      <c r="AK1430" s="47"/>
      <c r="AL1430" s="47"/>
      <c r="AM1430" s="47"/>
      <c r="AN1430" s="47"/>
      <c r="AO1430" s="47"/>
      <c r="AP1430" s="47"/>
      <c r="AQ1430" s="47"/>
      <c r="AR1430" s="47"/>
      <c r="AS1430" s="47"/>
      <c r="AT1430" s="47"/>
      <c r="AU1430" s="47"/>
      <c r="AV1430" s="47"/>
      <c r="AW1430" s="47"/>
      <c r="AX1430" s="47"/>
      <c r="AY1430" s="47"/>
      <c r="AZ1430" s="47"/>
      <c r="BA1430" s="47"/>
      <c r="BB1430" s="47"/>
      <c r="BC1430" s="47"/>
      <c r="BD1430" s="47"/>
      <c r="BE1430" s="47"/>
      <c r="BF1430" s="47"/>
      <c r="BG1430" s="47"/>
      <c r="BH1430" s="47"/>
      <c r="BI1430" s="47"/>
      <c r="BJ1430" s="47"/>
      <c r="BK1430" s="47"/>
      <c r="BL1430" s="47"/>
      <c r="BM1430" s="47"/>
      <c r="BN1430" s="47"/>
      <c r="BO1430" s="47"/>
      <c r="BP1430" s="47"/>
      <c r="BQ1430" s="47"/>
      <c r="BR1430" s="47"/>
      <c r="BS1430" s="47"/>
      <c r="BT1430" s="47"/>
      <c r="BU1430" s="47"/>
      <c r="BV1430" s="47"/>
      <c r="BW1430" s="47"/>
      <c r="BX1430" s="47"/>
      <c r="BY1430" s="47"/>
      <c r="BZ1430" s="47"/>
      <c r="CA1430" s="47"/>
      <c r="CB1430" s="47"/>
      <c r="CC1430" s="47"/>
      <c r="CD1430" s="47"/>
      <c r="CE1430" s="47"/>
      <c r="CF1430" s="47"/>
      <c r="CG1430" s="47"/>
      <c r="CH1430" s="47"/>
      <c r="CI1430" s="47"/>
      <c r="CJ1430" s="47"/>
      <c r="CK1430" s="47"/>
      <c r="CL1430" s="47"/>
      <c r="CM1430" s="47"/>
      <c r="CN1430" s="47"/>
      <c r="CO1430" s="47"/>
      <c r="CP1430" s="47"/>
      <c r="CQ1430" s="47"/>
      <c r="CR1430" s="47"/>
      <c r="CS1430" s="47"/>
      <c r="CT1430" s="47"/>
      <c r="CU1430" s="47"/>
      <c r="CV1430" s="47"/>
      <c r="CW1430" s="47"/>
      <c r="CX1430" s="47"/>
      <c r="CY1430" s="47"/>
      <c r="CZ1430" s="47"/>
      <c r="DA1430" s="47"/>
      <c r="DB1430" s="47"/>
      <c r="DC1430" s="47"/>
      <c r="DD1430" s="47"/>
      <c r="DE1430" s="47"/>
      <c r="DF1430" s="47"/>
      <c r="DG1430" s="47"/>
      <c r="DH1430" s="47"/>
      <c r="DI1430" s="47"/>
      <c r="DJ1430" s="47"/>
      <c r="DK1430" s="47"/>
      <c r="DL1430" s="47"/>
      <c r="DM1430" s="47"/>
      <c r="DN1430" s="47"/>
      <c r="DO1430" s="47"/>
      <c r="DP1430" s="47"/>
      <c r="DQ1430" s="47"/>
      <c r="DR1430" s="47"/>
      <c r="DS1430" s="47"/>
      <c r="DT1430" s="47"/>
      <c r="DU1430" s="47"/>
      <c r="DV1430" s="47"/>
      <c r="DW1430" s="47"/>
      <c r="DX1430" s="47"/>
      <c r="DY1430" s="47"/>
      <c r="DZ1430" s="47"/>
      <c r="EA1430" s="47"/>
      <c r="EB1430" s="47"/>
      <c r="EC1430" s="47"/>
      <c r="ED1430" s="47"/>
      <c r="EE1430" s="47"/>
      <c r="EF1430" s="47"/>
      <c r="EG1430" s="47"/>
      <c r="EH1430" s="47"/>
      <c r="EI1430" s="47"/>
      <c r="EJ1430" s="47"/>
      <c r="EK1430" s="47"/>
      <c r="EL1430" s="47"/>
      <c r="EM1430" s="47"/>
      <c r="EN1430" s="47"/>
      <c r="EO1430" s="47"/>
      <c r="EP1430" s="47"/>
      <c r="EQ1430" s="47"/>
      <c r="ER1430" s="47"/>
      <c r="ES1430" s="47"/>
      <c r="ET1430" s="47"/>
      <c r="EU1430" s="47"/>
      <c r="EV1430" s="47"/>
      <c r="EW1430" s="47"/>
      <c r="EX1430" s="47"/>
      <c r="EY1430" s="47"/>
      <c r="EZ1430" s="47"/>
      <c r="FA1430" s="47"/>
      <c r="FB1430" s="47"/>
      <c r="FC1430" s="47"/>
      <c r="FD1430" s="47"/>
      <c r="FE1430" s="47"/>
      <c r="FF1430" s="47"/>
      <c r="FG1430" s="47"/>
      <c r="FH1430" s="47"/>
      <c r="FI1430" s="47"/>
      <c r="FJ1430" s="47"/>
      <c r="FK1430" s="47"/>
      <c r="FL1430" s="47"/>
      <c r="FM1430" s="47"/>
      <c r="FN1430" s="47"/>
      <c r="FO1430" s="47"/>
      <c r="FP1430" s="47"/>
      <c r="FQ1430" s="47"/>
      <c r="FR1430" s="47"/>
      <c r="FS1430" s="47"/>
      <c r="FT1430" s="47"/>
      <c r="FU1430" s="47"/>
      <c r="FV1430" s="47"/>
      <c r="FW1430" s="47"/>
      <c r="FX1430" s="47"/>
      <c r="FY1430" s="47"/>
      <c r="FZ1430" s="47"/>
      <c r="GA1430" s="47"/>
      <c r="GB1430" s="47"/>
      <c r="GC1430" s="47"/>
      <c r="GD1430" s="47"/>
      <c r="GE1430" s="47"/>
      <c r="GF1430" s="47"/>
      <c r="GG1430" s="47"/>
      <c r="GH1430" s="47"/>
      <c r="GI1430" s="47"/>
      <c r="GJ1430" s="47"/>
      <c r="GK1430" s="47"/>
      <c r="GL1430" s="47"/>
      <c r="GM1430" s="47"/>
      <c r="GN1430" s="47"/>
      <c r="GO1430" s="47"/>
      <c r="GP1430" s="47"/>
      <c r="GQ1430" s="47"/>
      <c r="GR1430" s="47"/>
      <c r="GS1430" s="47"/>
      <c r="GT1430" s="47"/>
      <c r="GU1430" s="47"/>
      <c r="GV1430" s="47"/>
      <c r="GW1430" s="47"/>
      <c r="GX1430" s="47"/>
      <c r="GY1430" s="47"/>
      <c r="GZ1430" s="47"/>
      <c r="HA1430" s="47"/>
      <c r="HB1430" s="47"/>
      <c r="HC1430" s="47"/>
      <c r="HD1430" s="47"/>
      <c r="HE1430" s="47"/>
      <c r="HF1430" s="47"/>
      <c r="HG1430" s="47"/>
      <c r="HH1430" s="47"/>
      <c r="HI1430" s="47"/>
      <c r="HJ1430" s="47"/>
      <c r="HK1430" s="47"/>
      <c r="HL1430" s="47"/>
      <c r="HM1430" s="47"/>
      <c r="HN1430" s="47"/>
      <c r="HO1430" s="47"/>
      <c r="HP1430" s="47"/>
      <c r="HQ1430" s="47"/>
      <c r="HR1430" s="47"/>
      <c r="HS1430" s="47"/>
      <c r="HT1430" s="47"/>
      <c r="HU1430" s="47"/>
      <c r="HV1430" s="47"/>
      <c r="HW1430" s="47"/>
      <c r="HX1430" s="47"/>
      <c r="HY1430" s="47"/>
      <c r="HZ1430" s="47"/>
      <c r="IA1430" s="47"/>
      <c r="IB1430" s="47"/>
      <c r="IC1430" s="47"/>
      <c r="ID1430" s="47"/>
      <c r="IE1430" s="47"/>
      <c r="IF1430" s="47"/>
      <c r="IG1430" s="47"/>
      <c r="IH1430" s="47"/>
      <c r="II1430" s="47"/>
      <c r="IJ1430" s="47"/>
      <c r="IK1430" s="47"/>
      <c r="IL1430" s="47"/>
      <c r="IM1430" s="47"/>
      <c r="IN1430" s="47"/>
      <c r="IO1430" s="47"/>
      <c r="IP1430" s="47"/>
      <c r="IQ1430" s="47"/>
      <c r="IR1430" s="47"/>
      <c r="IS1430" s="47"/>
      <c r="IT1430" s="47"/>
      <c r="IU1430" s="47"/>
      <c r="IV1430" s="47"/>
      <c r="IW1430" s="47"/>
      <c r="IX1430" s="47"/>
      <c r="IY1430" s="47"/>
      <c r="IZ1430" s="47"/>
      <c r="JA1430" s="47"/>
      <c r="JB1430" s="47"/>
      <c r="JC1430" s="47"/>
      <c r="JD1430" s="47"/>
      <c r="JE1430" s="47"/>
    </row>
    <row r="1431" spans="1:265" customFormat="1" ht="15" customHeight="1" thickBot="1" x14ac:dyDescent="0.3">
      <c r="A1431" s="790"/>
      <c r="B1431" s="73" t="s">
        <v>278</v>
      </c>
      <c r="C1431" s="89"/>
      <c r="D1431" s="866" t="s">
        <v>279</v>
      </c>
      <c r="E1431" s="905"/>
      <c r="F1431" s="437"/>
      <c r="G1431" s="438"/>
      <c r="H1431" s="180" t="s">
        <v>23</v>
      </c>
      <c r="I1431" s="1085" t="s">
        <v>100</v>
      </c>
      <c r="J1431" s="1078"/>
      <c r="K1431" s="1109" t="s">
        <v>1461</v>
      </c>
      <c r="L1431" s="1068" t="s">
        <v>97</v>
      </c>
      <c r="M1431" s="801">
        <v>8</v>
      </c>
      <c r="N1431" s="1048" t="s">
        <v>24</v>
      </c>
      <c r="O1431" s="1077" t="s">
        <v>344</v>
      </c>
      <c r="P1431" s="2159">
        <f t="shared" si="124"/>
        <v>6</v>
      </c>
      <c r="Q1431" s="545">
        <v>3</v>
      </c>
      <c r="R1431" s="958">
        <v>3</v>
      </c>
      <c r="S1431" s="289"/>
      <c r="T1431" s="289"/>
      <c r="U1431" s="289"/>
      <c r="V1431" s="289"/>
      <c r="W1431" s="290"/>
      <c r="X1431" s="122"/>
      <c r="Y1431" s="122"/>
      <c r="Z1431" s="63"/>
      <c r="AA1431" s="47"/>
      <c r="AB1431" s="47"/>
      <c r="AC1431" s="46" t="str">
        <f t="shared" si="123"/>
        <v/>
      </c>
      <c r="AD1431" s="47"/>
      <c r="AE1431" s="47"/>
      <c r="AF1431" s="2111">
        <f t="shared" si="125"/>
        <v>6</v>
      </c>
      <c r="AG1431" s="2111">
        <f t="shared" si="126"/>
        <v>0</v>
      </c>
      <c r="AH1431" s="47"/>
      <c r="AI1431" s="47"/>
      <c r="AJ1431" s="47"/>
      <c r="AK1431" s="47"/>
      <c r="AL1431" s="47"/>
      <c r="AM1431" s="47"/>
      <c r="AN1431" s="47"/>
      <c r="AO1431" s="47"/>
      <c r="AP1431" s="47"/>
      <c r="AQ1431" s="47"/>
      <c r="AR1431" s="47"/>
      <c r="AS1431" s="47"/>
      <c r="AT1431" s="47"/>
      <c r="AU1431" s="47"/>
      <c r="AV1431" s="47"/>
      <c r="AW1431" s="47"/>
      <c r="AX1431" s="47"/>
      <c r="AY1431" s="47"/>
      <c r="AZ1431" s="47"/>
      <c r="BA1431" s="47"/>
      <c r="BB1431" s="47"/>
      <c r="BC1431" s="47"/>
      <c r="BD1431" s="47"/>
      <c r="BE1431" s="47"/>
      <c r="BF1431" s="47"/>
      <c r="BG1431" s="47"/>
      <c r="BH1431" s="47"/>
      <c r="BI1431" s="47"/>
      <c r="BJ1431" s="47"/>
      <c r="BK1431" s="47"/>
      <c r="BL1431" s="47"/>
      <c r="BM1431" s="47"/>
      <c r="BN1431" s="47"/>
      <c r="BO1431" s="47"/>
      <c r="BP1431" s="47"/>
      <c r="BQ1431" s="47"/>
      <c r="BR1431" s="47"/>
      <c r="BS1431" s="47"/>
      <c r="BT1431" s="47"/>
      <c r="BU1431" s="47"/>
      <c r="BV1431" s="47"/>
      <c r="BW1431" s="47"/>
      <c r="BX1431" s="47"/>
      <c r="BY1431" s="47"/>
      <c r="BZ1431" s="47"/>
      <c r="CA1431" s="47"/>
      <c r="CB1431" s="47"/>
      <c r="CC1431" s="47"/>
      <c r="CD1431" s="47"/>
      <c r="CE1431" s="47"/>
      <c r="CF1431" s="47"/>
      <c r="CG1431" s="47"/>
      <c r="CH1431" s="47"/>
      <c r="CI1431" s="47"/>
      <c r="CJ1431" s="47"/>
      <c r="CK1431" s="47"/>
      <c r="CL1431" s="47"/>
      <c r="CM1431" s="47"/>
      <c r="CN1431" s="47"/>
      <c r="CO1431" s="47"/>
      <c r="CP1431" s="47"/>
      <c r="CQ1431" s="47"/>
      <c r="CR1431" s="47"/>
      <c r="CS1431" s="47"/>
      <c r="CT1431" s="47"/>
      <c r="CU1431" s="47"/>
      <c r="CV1431" s="47"/>
      <c r="CW1431" s="47"/>
      <c r="CX1431" s="47"/>
      <c r="CY1431" s="47"/>
      <c r="CZ1431" s="47"/>
      <c r="DA1431" s="47"/>
      <c r="DB1431" s="47"/>
      <c r="DC1431" s="47"/>
      <c r="DD1431" s="47"/>
      <c r="DE1431" s="47"/>
      <c r="DF1431" s="47"/>
      <c r="DG1431" s="47"/>
      <c r="DH1431" s="47"/>
      <c r="DI1431" s="47"/>
      <c r="DJ1431" s="47"/>
      <c r="DK1431" s="47"/>
      <c r="DL1431" s="47"/>
      <c r="DM1431" s="47"/>
      <c r="DN1431" s="47"/>
      <c r="DO1431" s="47"/>
      <c r="DP1431" s="47"/>
      <c r="DQ1431" s="47"/>
      <c r="DR1431" s="47"/>
      <c r="DS1431" s="47"/>
      <c r="DT1431" s="47"/>
      <c r="DU1431" s="47"/>
      <c r="DV1431" s="47"/>
      <c r="DW1431" s="47"/>
      <c r="DX1431" s="47"/>
      <c r="DY1431" s="47"/>
      <c r="DZ1431" s="47"/>
      <c r="EA1431" s="47"/>
      <c r="EB1431" s="47"/>
      <c r="EC1431" s="47"/>
      <c r="ED1431" s="47"/>
      <c r="EE1431" s="47"/>
      <c r="EF1431" s="47"/>
      <c r="EG1431" s="47"/>
      <c r="EH1431" s="47"/>
      <c r="EI1431" s="47"/>
      <c r="EJ1431" s="47"/>
      <c r="EK1431" s="47"/>
      <c r="EL1431" s="47"/>
      <c r="EM1431" s="47"/>
      <c r="EN1431" s="47"/>
      <c r="EO1431" s="47"/>
      <c r="EP1431" s="47"/>
      <c r="EQ1431" s="47"/>
      <c r="ER1431" s="47"/>
      <c r="ES1431" s="47"/>
      <c r="ET1431" s="47"/>
      <c r="EU1431" s="47"/>
      <c r="EV1431" s="47"/>
      <c r="EW1431" s="47"/>
      <c r="EX1431" s="47"/>
      <c r="EY1431" s="47"/>
      <c r="EZ1431" s="47"/>
      <c r="FA1431" s="47"/>
      <c r="FB1431" s="47"/>
      <c r="FC1431" s="47"/>
      <c r="FD1431" s="47"/>
      <c r="FE1431" s="47"/>
      <c r="FF1431" s="47"/>
      <c r="FG1431" s="47"/>
      <c r="FH1431" s="47"/>
      <c r="FI1431" s="47"/>
      <c r="FJ1431" s="47"/>
      <c r="FK1431" s="47"/>
      <c r="FL1431" s="47"/>
      <c r="FM1431" s="47"/>
      <c r="FN1431" s="47"/>
      <c r="FO1431" s="47"/>
      <c r="FP1431" s="47"/>
      <c r="FQ1431" s="47"/>
      <c r="FR1431" s="47"/>
      <c r="FS1431" s="47"/>
      <c r="FT1431" s="47"/>
      <c r="FU1431" s="47"/>
      <c r="FV1431" s="47"/>
      <c r="FW1431" s="47"/>
      <c r="FX1431" s="47"/>
      <c r="FY1431" s="47"/>
      <c r="FZ1431" s="47"/>
      <c r="GA1431" s="47"/>
      <c r="GB1431" s="47"/>
      <c r="GC1431" s="47"/>
      <c r="GD1431" s="47"/>
      <c r="GE1431" s="47"/>
      <c r="GF1431" s="47"/>
      <c r="GG1431" s="47"/>
      <c r="GH1431" s="47"/>
      <c r="GI1431" s="47"/>
      <c r="GJ1431" s="47"/>
      <c r="GK1431" s="47"/>
      <c r="GL1431" s="47"/>
      <c r="GM1431" s="47"/>
      <c r="GN1431" s="47"/>
      <c r="GO1431" s="47"/>
      <c r="GP1431" s="47"/>
      <c r="GQ1431" s="47"/>
      <c r="GR1431" s="47"/>
      <c r="GS1431" s="47"/>
      <c r="GT1431" s="47"/>
      <c r="GU1431" s="47"/>
      <c r="GV1431" s="47"/>
      <c r="GW1431" s="47"/>
      <c r="GX1431" s="47"/>
      <c r="GY1431" s="47"/>
      <c r="GZ1431" s="47"/>
      <c r="HA1431" s="47"/>
      <c r="HB1431" s="47"/>
      <c r="HC1431" s="47"/>
      <c r="HD1431" s="47"/>
      <c r="HE1431" s="47"/>
      <c r="HF1431" s="47"/>
      <c r="HG1431" s="47"/>
      <c r="HH1431" s="47"/>
      <c r="HI1431" s="47"/>
      <c r="HJ1431" s="47"/>
      <c r="HK1431" s="47"/>
      <c r="HL1431" s="47"/>
      <c r="HM1431" s="47"/>
      <c r="HN1431" s="47"/>
      <c r="HO1431" s="47"/>
      <c r="HP1431" s="47"/>
      <c r="HQ1431" s="47"/>
      <c r="HR1431" s="47"/>
      <c r="HS1431" s="47"/>
      <c r="HT1431" s="47"/>
      <c r="HU1431" s="47"/>
      <c r="HV1431" s="47"/>
      <c r="HW1431" s="47"/>
      <c r="HX1431" s="47"/>
      <c r="HY1431" s="47"/>
      <c r="HZ1431" s="47"/>
      <c r="IA1431" s="47"/>
      <c r="IB1431" s="47"/>
      <c r="IC1431" s="47"/>
      <c r="ID1431" s="47"/>
      <c r="IE1431" s="47"/>
      <c r="IF1431" s="47"/>
      <c r="IG1431" s="47"/>
      <c r="IH1431" s="47"/>
      <c r="II1431" s="47"/>
      <c r="IJ1431" s="47"/>
      <c r="IK1431" s="47"/>
      <c r="IL1431" s="47"/>
      <c r="IM1431" s="47"/>
      <c r="IN1431" s="47"/>
      <c r="IO1431" s="47"/>
      <c r="IP1431" s="47"/>
      <c r="IQ1431" s="47"/>
      <c r="IR1431" s="47"/>
      <c r="IS1431" s="47"/>
      <c r="IT1431" s="47"/>
      <c r="IU1431" s="47"/>
      <c r="IV1431" s="47"/>
      <c r="IW1431" s="47"/>
      <c r="IX1431" s="47"/>
      <c r="IY1431" s="47"/>
      <c r="IZ1431" s="47"/>
      <c r="JA1431" s="47"/>
      <c r="JB1431" s="47"/>
      <c r="JC1431" s="47"/>
      <c r="JD1431" s="47"/>
      <c r="JE1431" s="47"/>
    </row>
    <row r="1432" spans="1:265" customFormat="1" ht="15" customHeight="1" thickBot="1" x14ac:dyDescent="0.3">
      <c r="A1432" s="790"/>
      <c r="B1432" s="73" t="s">
        <v>278</v>
      </c>
      <c r="C1432" s="89"/>
      <c r="D1432" s="866" t="s">
        <v>279</v>
      </c>
      <c r="E1432" s="905"/>
      <c r="F1432" s="437"/>
      <c r="G1432" s="438"/>
      <c r="H1432" s="180" t="s">
        <v>23</v>
      </c>
      <c r="I1432" s="180" t="s">
        <v>100</v>
      </c>
      <c r="J1432" s="1756" t="s">
        <v>1424</v>
      </c>
      <c r="K1432" s="212" t="s">
        <v>1505</v>
      </c>
      <c r="L1432" s="216"/>
      <c r="M1432" s="518"/>
      <c r="N1432" s="518"/>
      <c r="O1432" s="216"/>
      <c r="P1432" s="2159">
        <f t="shared" si="124"/>
        <v>0</v>
      </c>
      <c r="Q1432" s="288"/>
      <c r="R1432" s="289"/>
      <c r="S1432" s="289">
        <v>5</v>
      </c>
      <c r="T1432" s="289"/>
      <c r="U1432" s="289"/>
      <c r="V1432" s="289"/>
      <c r="W1432" s="290"/>
      <c r="X1432" s="122"/>
      <c r="Y1432" s="122"/>
      <c r="Z1432" s="63"/>
      <c r="AA1432" s="47"/>
      <c r="AB1432" s="47"/>
      <c r="AC1432" s="46" t="str">
        <f t="shared" si="123"/>
        <v/>
      </c>
      <c r="AD1432" s="47"/>
      <c r="AE1432" s="47"/>
      <c r="AF1432" s="2111">
        <f t="shared" si="125"/>
        <v>0</v>
      </c>
      <c r="AG1432" s="2111">
        <f t="shared" si="126"/>
        <v>5</v>
      </c>
      <c r="AH1432" s="47"/>
      <c r="AI1432" s="47"/>
      <c r="AJ1432" s="47"/>
      <c r="AK1432" s="47"/>
      <c r="AL1432" s="47"/>
      <c r="AM1432" s="47"/>
      <c r="AN1432" s="47"/>
      <c r="AO1432" s="47"/>
      <c r="AP1432" s="47"/>
      <c r="AQ1432" s="47"/>
      <c r="AR1432" s="47"/>
      <c r="AS1432" s="47"/>
      <c r="AT1432" s="47"/>
      <c r="AU1432" s="47"/>
      <c r="AV1432" s="47"/>
      <c r="AW1432" s="47"/>
      <c r="AX1432" s="47"/>
      <c r="AY1432" s="47"/>
      <c r="AZ1432" s="47"/>
      <c r="BA1432" s="47"/>
      <c r="BB1432" s="47"/>
      <c r="BC1432" s="47"/>
      <c r="BD1432" s="47"/>
      <c r="BE1432" s="47"/>
      <c r="BF1432" s="47"/>
      <c r="BG1432" s="47"/>
      <c r="BH1432" s="47"/>
      <c r="BI1432" s="47"/>
      <c r="BJ1432" s="47"/>
      <c r="BK1432" s="47"/>
      <c r="BL1432" s="47"/>
      <c r="BM1432" s="47"/>
      <c r="BN1432" s="47"/>
      <c r="BO1432" s="47"/>
      <c r="BP1432" s="47"/>
      <c r="BQ1432" s="47"/>
      <c r="BR1432" s="47"/>
      <c r="BS1432" s="47"/>
      <c r="BT1432" s="47"/>
      <c r="BU1432" s="47"/>
      <c r="BV1432" s="47"/>
      <c r="BW1432" s="47"/>
      <c r="BX1432" s="47"/>
      <c r="BY1432" s="47"/>
      <c r="BZ1432" s="47"/>
      <c r="CA1432" s="47"/>
      <c r="CB1432" s="47"/>
      <c r="CC1432" s="47"/>
      <c r="CD1432" s="47"/>
      <c r="CE1432" s="47"/>
      <c r="CF1432" s="47"/>
      <c r="CG1432" s="47"/>
      <c r="CH1432" s="47"/>
      <c r="CI1432" s="47"/>
      <c r="CJ1432" s="47"/>
      <c r="CK1432" s="47"/>
      <c r="CL1432" s="47"/>
      <c r="CM1432" s="47"/>
      <c r="CN1432" s="47"/>
      <c r="CO1432" s="47"/>
      <c r="CP1432" s="47"/>
      <c r="CQ1432" s="47"/>
      <c r="CR1432" s="47"/>
      <c r="CS1432" s="47"/>
      <c r="CT1432" s="47"/>
      <c r="CU1432" s="47"/>
      <c r="CV1432" s="47"/>
      <c r="CW1432" s="47"/>
      <c r="CX1432" s="47"/>
      <c r="CY1432" s="47"/>
      <c r="CZ1432" s="47"/>
      <c r="DA1432" s="47"/>
      <c r="DB1432" s="47"/>
      <c r="DC1432" s="47"/>
      <c r="DD1432" s="47"/>
      <c r="DE1432" s="47"/>
      <c r="DF1432" s="47"/>
      <c r="DG1432" s="47"/>
      <c r="DH1432" s="47"/>
      <c r="DI1432" s="47"/>
      <c r="DJ1432" s="47"/>
      <c r="DK1432" s="47"/>
      <c r="DL1432" s="47"/>
      <c r="DM1432" s="47"/>
      <c r="DN1432" s="47"/>
      <c r="DO1432" s="47"/>
      <c r="DP1432" s="47"/>
      <c r="DQ1432" s="47"/>
      <c r="DR1432" s="47"/>
      <c r="DS1432" s="47"/>
      <c r="DT1432" s="47"/>
      <c r="DU1432" s="47"/>
      <c r="DV1432" s="47"/>
      <c r="DW1432" s="47"/>
      <c r="DX1432" s="47"/>
      <c r="DY1432" s="47"/>
      <c r="DZ1432" s="47"/>
      <c r="EA1432" s="47"/>
      <c r="EB1432" s="47"/>
      <c r="EC1432" s="47"/>
      <c r="ED1432" s="47"/>
      <c r="EE1432" s="47"/>
      <c r="EF1432" s="47"/>
      <c r="EG1432" s="47"/>
      <c r="EH1432" s="47"/>
      <c r="EI1432" s="47"/>
      <c r="EJ1432" s="47"/>
      <c r="EK1432" s="47"/>
      <c r="EL1432" s="47"/>
      <c r="EM1432" s="47"/>
      <c r="EN1432" s="47"/>
      <c r="EO1432" s="47"/>
      <c r="EP1432" s="47"/>
      <c r="EQ1432" s="47"/>
      <c r="ER1432" s="47"/>
      <c r="ES1432" s="47"/>
      <c r="ET1432" s="47"/>
      <c r="EU1432" s="47"/>
      <c r="EV1432" s="47"/>
      <c r="EW1432" s="47"/>
      <c r="EX1432" s="47"/>
      <c r="EY1432" s="47"/>
      <c r="EZ1432" s="47"/>
      <c r="FA1432" s="47"/>
      <c r="FB1432" s="47"/>
      <c r="FC1432" s="47"/>
      <c r="FD1432" s="47"/>
      <c r="FE1432" s="47"/>
      <c r="FF1432" s="47"/>
      <c r="FG1432" s="47"/>
      <c r="FH1432" s="47"/>
      <c r="FI1432" s="47"/>
      <c r="FJ1432" s="47"/>
      <c r="FK1432" s="47"/>
      <c r="FL1432" s="47"/>
      <c r="FM1432" s="47"/>
      <c r="FN1432" s="47"/>
      <c r="FO1432" s="47"/>
      <c r="FP1432" s="47"/>
      <c r="FQ1432" s="47"/>
      <c r="FR1432" s="47"/>
      <c r="FS1432" s="47"/>
      <c r="FT1432" s="47"/>
      <c r="FU1432" s="47"/>
      <c r="FV1432" s="47"/>
      <c r="FW1432" s="47"/>
      <c r="FX1432" s="47"/>
      <c r="FY1432" s="47"/>
      <c r="FZ1432" s="47"/>
      <c r="GA1432" s="47"/>
      <c r="GB1432" s="47"/>
      <c r="GC1432" s="47"/>
      <c r="GD1432" s="47"/>
      <c r="GE1432" s="47"/>
      <c r="GF1432" s="47"/>
      <c r="GG1432" s="47"/>
      <c r="GH1432" s="47"/>
      <c r="GI1432" s="47"/>
      <c r="GJ1432" s="47"/>
      <c r="GK1432" s="47"/>
      <c r="GL1432" s="47"/>
      <c r="GM1432" s="47"/>
      <c r="GN1432" s="47"/>
      <c r="GO1432" s="47"/>
      <c r="GP1432" s="47"/>
      <c r="GQ1432" s="47"/>
      <c r="GR1432" s="47"/>
      <c r="GS1432" s="47"/>
      <c r="GT1432" s="47"/>
      <c r="GU1432" s="47"/>
      <c r="GV1432" s="47"/>
      <c r="GW1432" s="47"/>
      <c r="GX1432" s="47"/>
      <c r="GY1432" s="47"/>
      <c r="GZ1432" s="47"/>
      <c r="HA1432" s="47"/>
      <c r="HB1432" s="47"/>
      <c r="HC1432" s="47"/>
      <c r="HD1432" s="47"/>
      <c r="HE1432" s="47"/>
      <c r="HF1432" s="47"/>
      <c r="HG1432" s="47"/>
      <c r="HH1432" s="47"/>
      <c r="HI1432" s="47"/>
      <c r="HJ1432" s="47"/>
      <c r="HK1432" s="47"/>
      <c r="HL1432" s="47"/>
      <c r="HM1432" s="47"/>
      <c r="HN1432" s="47"/>
      <c r="HO1432" s="47"/>
      <c r="HP1432" s="47"/>
      <c r="HQ1432" s="47"/>
      <c r="HR1432" s="47"/>
      <c r="HS1432" s="47"/>
      <c r="HT1432" s="47"/>
      <c r="HU1432" s="47"/>
      <c r="HV1432" s="47"/>
      <c r="HW1432" s="47"/>
      <c r="HX1432" s="47"/>
      <c r="HY1432" s="47"/>
      <c r="HZ1432" s="47"/>
      <c r="IA1432" s="47"/>
      <c r="IB1432" s="47"/>
      <c r="IC1432" s="47"/>
      <c r="ID1432" s="47"/>
      <c r="IE1432" s="47"/>
      <c r="IF1432" s="47"/>
      <c r="IG1432" s="47"/>
      <c r="IH1432" s="47"/>
      <c r="II1432" s="47"/>
      <c r="IJ1432" s="47"/>
      <c r="IK1432" s="47"/>
      <c r="IL1432" s="47"/>
      <c r="IM1432" s="47"/>
      <c r="IN1432" s="47"/>
      <c r="IO1432" s="47"/>
      <c r="IP1432" s="47"/>
      <c r="IQ1432" s="47"/>
      <c r="IR1432" s="47"/>
      <c r="IS1432" s="47"/>
      <c r="IT1432" s="47"/>
      <c r="IU1432" s="47"/>
      <c r="IV1432" s="47"/>
      <c r="IW1432" s="47"/>
      <c r="IX1432" s="47"/>
      <c r="IY1432" s="47"/>
      <c r="IZ1432" s="47"/>
      <c r="JA1432" s="47"/>
      <c r="JB1432" s="47"/>
      <c r="JC1432" s="47"/>
      <c r="JD1432" s="47"/>
      <c r="JE1432" s="47"/>
    </row>
    <row r="1433" spans="1:265" customFormat="1" ht="15" customHeight="1" thickBot="1" x14ac:dyDescent="0.3">
      <c r="A1433" s="790"/>
      <c r="B1433" s="73" t="s">
        <v>278</v>
      </c>
      <c r="C1433" s="89"/>
      <c r="D1433" s="866" t="s">
        <v>279</v>
      </c>
      <c r="E1433" s="905"/>
      <c r="F1433" s="437"/>
      <c r="G1433" s="438"/>
      <c r="H1433" s="180" t="s">
        <v>23</v>
      </c>
      <c r="I1433" s="180" t="s">
        <v>100</v>
      </c>
      <c r="J1433" s="1756" t="s">
        <v>1424</v>
      </c>
      <c r="K1433" s="212" t="s">
        <v>1506</v>
      </c>
      <c r="L1433" s="216"/>
      <c r="M1433" s="518"/>
      <c r="N1433" s="518"/>
      <c r="O1433" s="216"/>
      <c r="P1433" s="2159">
        <f t="shared" si="124"/>
        <v>0</v>
      </c>
      <c r="Q1433" s="288"/>
      <c r="R1433" s="289"/>
      <c r="S1433" s="289">
        <v>3</v>
      </c>
      <c r="T1433" s="289"/>
      <c r="U1433" s="289"/>
      <c r="V1433" s="289"/>
      <c r="W1433" s="290"/>
      <c r="X1433" s="122"/>
      <c r="Y1433" s="122"/>
      <c r="Z1433" s="63"/>
      <c r="AA1433" s="47"/>
      <c r="AB1433" s="47"/>
      <c r="AC1433" s="46" t="str">
        <f t="shared" si="123"/>
        <v/>
      </c>
      <c r="AD1433" s="47"/>
      <c r="AE1433" s="47"/>
      <c r="AF1433" s="2111">
        <f t="shared" si="125"/>
        <v>0</v>
      </c>
      <c r="AG1433" s="2111">
        <f t="shared" si="126"/>
        <v>3</v>
      </c>
      <c r="AH1433" s="47"/>
      <c r="AI1433" s="47"/>
      <c r="AJ1433" s="47"/>
      <c r="AK1433" s="47"/>
      <c r="AL1433" s="47"/>
      <c r="AM1433" s="47"/>
      <c r="AN1433" s="47"/>
      <c r="AO1433" s="47"/>
      <c r="AP1433" s="47"/>
      <c r="AQ1433" s="47"/>
      <c r="AR1433" s="47"/>
      <c r="AS1433" s="47"/>
      <c r="AT1433" s="47"/>
      <c r="AU1433" s="47"/>
      <c r="AV1433" s="47"/>
      <c r="AW1433" s="47"/>
      <c r="AX1433" s="47"/>
      <c r="AY1433" s="47"/>
      <c r="AZ1433" s="47"/>
      <c r="BA1433" s="47"/>
      <c r="BB1433" s="47"/>
      <c r="BC1433" s="47"/>
      <c r="BD1433" s="47"/>
      <c r="BE1433" s="47"/>
      <c r="BF1433" s="47"/>
      <c r="BG1433" s="47"/>
      <c r="BH1433" s="47"/>
      <c r="BI1433" s="47"/>
      <c r="BJ1433" s="47"/>
      <c r="BK1433" s="47"/>
      <c r="BL1433" s="47"/>
      <c r="BM1433" s="47"/>
      <c r="BN1433" s="47"/>
      <c r="BO1433" s="47"/>
      <c r="BP1433" s="47"/>
      <c r="BQ1433" s="47"/>
      <c r="BR1433" s="47"/>
      <c r="BS1433" s="47"/>
      <c r="BT1433" s="47"/>
      <c r="BU1433" s="47"/>
      <c r="BV1433" s="47"/>
      <c r="BW1433" s="47"/>
      <c r="BX1433" s="47"/>
      <c r="BY1433" s="47"/>
      <c r="BZ1433" s="47"/>
      <c r="CA1433" s="47"/>
      <c r="CB1433" s="47"/>
      <c r="CC1433" s="47"/>
      <c r="CD1433" s="47"/>
      <c r="CE1433" s="47"/>
      <c r="CF1433" s="47"/>
      <c r="CG1433" s="47"/>
      <c r="CH1433" s="47"/>
      <c r="CI1433" s="47"/>
      <c r="CJ1433" s="47"/>
      <c r="CK1433" s="47"/>
      <c r="CL1433" s="47"/>
      <c r="CM1433" s="47"/>
      <c r="CN1433" s="47"/>
      <c r="CO1433" s="47"/>
      <c r="CP1433" s="47"/>
      <c r="CQ1433" s="47"/>
      <c r="CR1433" s="47"/>
      <c r="CS1433" s="47"/>
      <c r="CT1433" s="47"/>
      <c r="CU1433" s="47"/>
      <c r="CV1433" s="47"/>
      <c r="CW1433" s="47"/>
      <c r="CX1433" s="47"/>
      <c r="CY1433" s="47"/>
      <c r="CZ1433" s="47"/>
      <c r="DA1433" s="47"/>
      <c r="DB1433" s="47"/>
      <c r="DC1433" s="47"/>
      <c r="DD1433" s="47"/>
      <c r="DE1433" s="47"/>
      <c r="DF1433" s="47"/>
      <c r="DG1433" s="47"/>
      <c r="DH1433" s="47"/>
      <c r="DI1433" s="47"/>
      <c r="DJ1433" s="47"/>
      <c r="DK1433" s="47"/>
      <c r="DL1433" s="47"/>
      <c r="DM1433" s="47"/>
      <c r="DN1433" s="47"/>
      <c r="DO1433" s="47"/>
      <c r="DP1433" s="47"/>
      <c r="DQ1433" s="47"/>
      <c r="DR1433" s="47"/>
      <c r="DS1433" s="47"/>
      <c r="DT1433" s="47"/>
      <c r="DU1433" s="47"/>
      <c r="DV1433" s="47"/>
      <c r="DW1433" s="47"/>
      <c r="DX1433" s="47"/>
      <c r="DY1433" s="47"/>
      <c r="DZ1433" s="47"/>
      <c r="EA1433" s="47"/>
      <c r="EB1433" s="47"/>
      <c r="EC1433" s="47"/>
      <c r="ED1433" s="47"/>
      <c r="EE1433" s="47"/>
      <c r="EF1433" s="47"/>
      <c r="EG1433" s="47"/>
      <c r="EH1433" s="47"/>
      <c r="EI1433" s="47"/>
      <c r="EJ1433" s="47"/>
      <c r="EK1433" s="47"/>
      <c r="EL1433" s="47"/>
      <c r="EM1433" s="47"/>
      <c r="EN1433" s="47"/>
      <c r="EO1433" s="47"/>
      <c r="EP1433" s="47"/>
      <c r="EQ1433" s="47"/>
      <c r="ER1433" s="47"/>
      <c r="ES1433" s="47"/>
      <c r="ET1433" s="47"/>
      <c r="EU1433" s="47"/>
      <c r="EV1433" s="47"/>
      <c r="EW1433" s="47"/>
      <c r="EX1433" s="47"/>
      <c r="EY1433" s="47"/>
      <c r="EZ1433" s="47"/>
      <c r="FA1433" s="47"/>
      <c r="FB1433" s="47"/>
      <c r="FC1433" s="47"/>
      <c r="FD1433" s="47"/>
      <c r="FE1433" s="47"/>
      <c r="FF1433" s="47"/>
      <c r="FG1433" s="47"/>
      <c r="FH1433" s="47"/>
      <c r="FI1433" s="47"/>
      <c r="FJ1433" s="47"/>
      <c r="FK1433" s="47"/>
      <c r="FL1433" s="47"/>
      <c r="FM1433" s="47"/>
      <c r="FN1433" s="47"/>
      <c r="FO1433" s="47"/>
      <c r="FP1433" s="47"/>
      <c r="FQ1433" s="47"/>
      <c r="FR1433" s="47"/>
      <c r="FS1433" s="47"/>
      <c r="FT1433" s="47"/>
      <c r="FU1433" s="47"/>
      <c r="FV1433" s="47"/>
      <c r="FW1433" s="47"/>
      <c r="FX1433" s="47"/>
      <c r="FY1433" s="47"/>
      <c r="FZ1433" s="47"/>
      <c r="GA1433" s="47"/>
      <c r="GB1433" s="47"/>
      <c r="GC1433" s="47"/>
      <c r="GD1433" s="47"/>
      <c r="GE1433" s="47"/>
      <c r="GF1433" s="47"/>
      <c r="GG1433" s="47"/>
      <c r="GH1433" s="47"/>
      <c r="GI1433" s="47"/>
      <c r="GJ1433" s="47"/>
      <c r="GK1433" s="47"/>
      <c r="GL1433" s="47"/>
      <c r="GM1433" s="47"/>
      <c r="GN1433" s="47"/>
      <c r="GO1433" s="47"/>
      <c r="GP1433" s="47"/>
      <c r="GQ1433" s="47"/>
      <c r="GR1433" s="47"/>
      <c r="GS1433" s="47"/>
      <c r="GT1433" s="47"/>
      <c r="GU1433" s="47"/>
      <c r="GV1433" s="47"/>
      <c r="GW1433" s="47"/>
      <c r="GX1433" s="47"/>
      <c r="GY1433" s="47"/>
      <c r="GZ1433" s="47"/>
      <c r="HA1433" s="47"/>
      <c r="HB1433" s="47"/>
      <c r="HC1433" s="47"/>
      <c r="HD1433" s="47"/>
      <c r="HE1433" s="47"/>
      <c r="HF1433" s="47"/>
      <c r="HG1433" s="47"/>
      <c r="HH1433" s="47"/>
      <c r="HI1433" s="47"/>
      <c r="HJ1433" s="47"/>
      <c r="HK1433" s="47"/>
      <c r="HL1433" s="47"/>
      <c r="HM1433" s="47"/>
      <c r="HN1433" s="47"/>
      <c r="HO1433" s="47"/>
      <c r="HP1433" s="47"/>
      <c r="HQ1433" s="47"/>
      <c r="HR1433" s="47"/>
      <c r="HS1433" s="47"/>
      <c r="HT1433" s="47"/>
      <c r="HU1433" s="47"/>
      <c r="HV1433" s="47"/>
      <c r="HW1433" s="47"/>
      <c r="HX1433" s="47"/>
      <c r="HY1433" s="47"/>
      <c r="HZ1433" s="47"/>
      <c r="IA1433" s="47"/>
      <c r="IB1433" s="47"/>
      <c r="IC1433" s="47"/>
      <c r="ID1433" s="47"/>
      <c r="IE1433" s="47"/>
      <c r="IF1433" s="47"/>
      <c r="IG1433" s="47"/>
      <c r="IH1433" s="47"/>
      <c r="II1433" s="47"/>
      <c r="IJ1433" s="47"/>
      <c r="IK1433" s="47"/>
      <c r="IL1433" s="47"/>
      <c r="IM1433" s="47"/>
      <c r="IN1433" s="47"/>
      <c r="IO1433" s="47"/>
      <c r="IP1433" s="47"/>
      <c r="IQ1433" s="47"/>
      <c r="IR1433" s="47"/>
      <c r="IS1433" s="47"/>
      <c r="IT1433" s="47"/>
      <c r="IU1433" s="47"/>
      <c r="IV1433" s="47"/>
      <c r="IW1433" s="47"/>
      <c r="IX1433" s="47"/>
      <c r="IY1433" s="47"/>
      <c r="IZ1433" s="47"/>
      <c r="JA1433" s="47"/>
      <c r="JB1433" s="47"/>
      <c r="JC1433" s="47"/>
      <c r="JD1433" s="47"/>
      <c r="JE1433" s="47"/>
    </row>
    <row r="1434" spans="1:265" customFormat="1" ht="15" customHeight="1" thickBot="1" x14ac:dyDescent="0.3">
      <c r="A1434" s="790"/>
      <c r="B1434" s="73" t="s">
        <v>278</v>
      </c>
      <c r="C1434" s="89"/>
      <c r="D1434" s="866" t="s">
        <v>279</v>
      </c>
      <c r="E1434" s="905"/>
      <c r="F1434" s="437"/>
      <c r="G1434" s="438"/>
      <c r="H1434" s="180" t="s">
        <v>23</v>
      </c>
      <c r="I1434" s="180" t="s">
        <v>100</v>
      </c>
      <c r="J1434" s="1740" t="s">
        <v>1425</v>
      </c>
      <c r="K1434" s="216" t="s">
        <v>1740</v>
      </c>
      <c r="L1434" s="216"/>
      <c r="M1434" s="518"/>
      <c r="N1434" s="518"/>
      <c r="O1434" s="216"/>
      <c r="P1434" s="2159">
        <f t="shared" si="124"/>
        <v>0</v>
      </c>
      <c r="Q1434" s="288"/>
      <c r="R1434" s="289"/>
      <c r="S1434" s="289"/>
      <c r="T1434" s="289">
        <v>8</v>
      </c>
      <c r="U1434" s="289"/>
      <c r="V1434" s="289"/>
      <c r="W1434" s="290"/>
      <c r="X1434" s="122"/>
      <c r="Y1434" s="122"/>
      <c r="Z1434" s="63"/>
      <c r="AA1434" s="47"/>
      <c r="AB1434" s="47"/>
      <c r="AC1434" s="46" t="str">
        <f t="shared" si="123"/>
        <v/>
      </c>
      <c r="AD1434" s="47"/>
      <c r="AE1434" s="47"/>
      <c r="AF1434" s="2111">
        <f t="shared" si="125"/>
        <v>0</v>
      </c>
      <c r="AG1434" s="2111">
        <f t="shared" si="126"/>
        <v>0</v>
      </c>
      <c r="AH1434" s="47"/>
      <c r="AI1434" s="47"/>
      <c r="AJ1434" s="47"/>
      <c r="AK1434" s="47"/>
      <c r="AL1434" s="47"/>
      <c r="AM1434" s="47"/>
      <c r="AN1434" s="47"/>
      <c r="AO1434" s="47"/>
      <c r="AP1434" s="47"/>
      <c r="AQ1434" s="47"/>
      <c r="AR1434" s="47"/>
      <c r="AS1434" s="47"/>
      <c r="AT1434" s="47"/>
      <c r="AU1434" s="47"/>
      <c r="AV1434" s="47"/>
      <c r="AW1434" s="47"/>
      <c r="AX1434" s="47"/>
      <c r="AY1434" s="47"/>
      <c r="AZ1434" s="47"/>
      <c r="BA1434" s="47"/>
      <c r="BB1434" s="47"/>
      <c r="BC1434" s="47"/>
      <c r="BD1434" s="47"/>
      <c r="BE1434" s="47"/>
      <c r="BF1434" s="47"/>
      <c r="BG1434" s="47"/>
      <c r="BH1434" s="47"/>
      <c r="BI1434" s="47"/>
      <c r="BJ1434" s="47"/>
      <c r="BK1434" s="47"/>
      <c r="BL1434" s="47"/>
      <c r="BM1434" s="47"/>
      <c r="BN1434" s="47"/>
      <c r="BO1434" s="47"/>
      <c r="BP1434" s="47"/>
      <c r="BQ1434" s="47"/>
      <c r="BR1434" s="47"/>
      <c r="BS1434" s="47"/>
      <c r="BT1434" s="47"/>
      <c r="BU1434" s="47"/>
      <c r="BV1434" s="47"/>
      <c r="BW1434" s="47"/>
      <c r="BX1434" s="47"/>
      <c r="BY1434" s="47"/>
      <c r="BZ1434" s="47"/>
      <c r="CA1434" s="47"/>
      <c r="CB1434" s="47"/>
      <c r="CC1434" s="47"/>
      <c r="CD1434" s="47"/>
      <c r="CE1434" s="47"/>
      <c r="CF1434" s="47"/>
      <c r="CG1434" s="47"/>
      <c r="CH1434" s="47"/>
      <c r="CI1434" s="47"/>
      <c r="CJ1434" s="47"/>
      <c r="CK1434" s="47"/>
      <c r="CL1434" s="47"/>
      <c r="CM1434" s="47"/>
      <c r="CN1434" s="47"/>
      <c r="CO1434" s="47"/>
      <c r="CP1434" s="47"/>
      <c r="CQ1434" s="47"/>
      <c r="CR1434" s="47"/>
      <c r="CS1434" s="47"/>
      <c r="CT1434" s="47"/>
      <c r="CU1434" s="47"/>
      <c r="CV1434" s="47"/>
      <c r="CW1434" s="47"/>
      <c r="CX1434" s="47"/>
      <c r="CY1434" s="47"/>
      <c r="CZ1434" s="47"/>
      <c r="DA1434" s="47"/>
      <c r="DB1434" s="47"/>
      <c r="DC1434" s="47"/>
      <c r="DD1434" s="47"/>
      <c r="DE1434" s="47"/>
      <c r="DF1434" s="47"/>
      <c r="DG1434" s="47"/>
      <c r="DH1434" s="47"/>
      <c r="DI1434" s="47"/>
      <c r="DJ1434" s="47"/>
      <c r="DK1434" s="47"/>
      <c r="DL1434" s="47"/>
      <c r="DM1434" s="47"/>
      <c r="DN1434" s="47"/>
      <c r="DO1434" s="47"/>
      <c r="DP1434" s="47"/>
      <c r="DQ1434" s="47"/>
      <c r="DR1434" s="47"/>
      <c r="DS1434" s="47"/>
      <c r="DT1434" s="47"/>
      <c r="DU1434" s="47"/>
      <c r="DV1434" s="47"/>
      <c r="DW1434" s="47"/>
      <c r="DX1434" s="47"/>
      <c r="DY1434" s="47"/>
      <c r="DZ1434" s="47"/>
      <c r="EA1434" s="47"/>
      <c r="EB1434" s="47"/>
      <c r="EC1434" s="47"/>
      <c r="ED1434" s="47"/>
      <c r="EE1434" s="47"/>
      <c r="EF1434" s="47"/>
      <c r="EG1434" s="47"/>
      <c r="EH1434" s="47"/>
      <c r="EI1434" s="47"/>
      <c r="EJ1434" s="47"/>
      <c r="EK1434" s="47"/>
      <c r="EL1434" s="47"/>
      <c r="EM1434" s="47"/>
      <c r="EN1434" s="47"/>
      <c r="EO1434" s="47"/>
      <c r="EP1434" s="47"/>
      <c r="EQ1434" s="47"/>
      <c r="ER1434" s="47"/>
      <c r="ES1434" s="47"/>
      <c r="ET1434" s="47"/>
      <c r="EU1434" s="47"/>
      <c r="EV1434" s="47"/>
      <c r="EW1434" s="47"/>
      <c r="EX1434" s="47"/>
      <c r="EY1434" s="47"/>
      <c r="EZ1434" s="47"/>
      <c r="FA1434" s="47"/>
      <c r="FB1434" s="47"/>
      <c r="FC1434" s="47"/>
      <c r="FD1434" s="47"/>
      <c r="FE1434" s="47"/>
      <c r="FF1434" s="47"/>
      <c r="FG1434" s="47"/>
      <c r="FH1434" s="47"/>
      <c r="FI1434" s="47"/>
      <c r="FJ1434" s="47"/>
      <c r="FK1434" s="47"/>
      <c r="FL1434" s="47"/>
      <c r="FM1434" s="47"/>
      <c r="FN1434" s="47"/>
      <c r="FO1434" s="47"/>
      <c r="FP1434" s="47"/>
      <c r="FQ1434" s="47"/>
      <c r="FR1434" s="47"/>
      <c r="FS1434" s="47"/>
      <c r="FT1434" s="47"/>
      <c r="FU1434" s="47"/>
      <c r="FV1434" s="47"/>
      <c r="FW1434" s="47"/>
      <c r="FX1434" s="47"/>
      <c r="FY1434" s="47"/>
      <c r="FZ1434" s="47"/>
      <c r="GA1434" s="47"/>
      <c r="GB1434" s="47"/>
      <c r="GC1434" s="47"/>
      <c r="GD1434" s="47"/>
      <c r="GE1434" s="47"/>
      <c r="GF1434" s="47"/>
      <c r="GG1434" s="47"/>
      <c r="GH1434" s="47"/>
      <c r="GI1434" s="47"/>
      <c r="GJ1434" s="47"/>
      <c r="GK1434" s="47"/>
      <c r="GL1434" s="47"/>
      <c r="GM1434" s="47"/>
      <c r="GN1434" s="47"/>
      <c r="GO1434" s="47"/>
      <c r="GP1434" s="47"/>
      <c r="GQ1434" s="47"/>
      <c r="GR1434" s="47"/>
      <c r="GS1434" s="47"/>
      <c r="GT1434" s="47"/>
      <c r="GU1434" s="47"/>
      <c r="GV1434" s="47"/>
      <c r="GW1434" s="47"/>
      <c r="GX1434" s="47"/>
      <c r="GY1434" s="47"/>
      <c r="GZ1434" s="47"/>
      <c r="HA1434" s="47"/>
      <c r="HB1434" s="47"/>
      <c r="HC1434" s="47"/>
      <c r="HD1434" s="47"/>
      <c r="HE1434" s="47"/>
      <c r="HF1434" s="47"/>
      <c r="HG1434" s="47"/>
      <c r="HH1434" s="47"/>
      <c r="HI1434" s="47"/>
      <c r="HJ1434" s="47"/>
      <c r="HK1434" s="47"/>
      <c r="HL1434" s="47"/>
      <c r="HM1434" s="47"/>
      <c r="HN1434" s="47"/>
      <c r="HO1434" s="47"/>
      <c r="HP1434" s="47"/>
      <c r="HQ1434" s="47"/>
      <c r="HR1434" s="47"/>
      <c r="HS1434" s="47"/>
      <c r="HT1434" s="47"/>
      <c r="HU1434" s="47"/>
      <c r="HV1434" s="47"/>
      <c r="HW1434" s="47"/>
      <c r="HX1434" s="47"/>
      <c r="HY1434" s="47"/>
      <c r="HZ1434" s="47"/>
      <c r="IA1434" s="47"/>
      <c r="IB1434" s="47"/>
      <c r="IC1434" s="47"/>
      <c r="ID1434" s="47"/>
      <c r="IE1434" s="47"/>
      <c r="IF1434" s="47"/>
      <c r="IG1434" s="47"/>
      <c r="IH1434" s="47"/>
      <c r="II1434" s="47"/>
      <c r="IJ1434" s="47"/>
      <c r="IK1434" s="47"/>
      <c r="IL1434" s="47"/>
      <c r="IM1434" s="47"/>
      <c r="IN1434" s="47"/>
      <c r="IO1434" s="47"/>
      <c r="IP1434" s="47"/>
      <c r="IQ1434" s="47"/>
      <c r="IR1434" s="47"/>
      <c r="IS1434" s="47"/>
      <c r="IT1434" s="47"/>
      <c r="IU1434" s="47"/>
      <c r="IV1434" s="47"/>
      <c r="IW1434" s="47"/>
      <c r="IX1434" s="47"/>
      <c r="IY1434" s="47"/>
      <c r="IZ1434" s="47"/>
      <c r="JA1434" s="47"/>
      <c r="JB1434" s="47"/>
      <c r="JC1434" s="47"/>
      <c r="JD1434" s="47"/>
      <c r="JE1434" s="47"/>
    </row>
    <row r="1435" spans="1:265" customFormat="1" ht="15" customHeight="1" thickBot="1" x14ac:dyDescent="0.3">
      <c r="A1435" s="790"/>
      <c r="B1435" s="73" t="s">
        <v>278</v>
      </c>
      <c r="C1435" s="89"/>
      <c r="D1435" s="866" t="s">
        <v>279</v>
      </c>
      <c r="E1435" s="905"/>
      <c r="F1435" s="437"/>
      <c r="G1435" s="438"/>
      <c r="H1435" s="180" t="s">
        <v>23</v>
      </c>
      <c r="I1435" s="180" t="s">
        <v>100</v>
      </c>
      <c r="J1435" s="1757" t="s">
        <v>1424</v>
      </c>
      <c r="K1435" s="216" t="s">
        <v>1507</v>
      </c>
      <c r="L1435" s="216"/>
      <c r="M1435" s="518"/>
      <c r="N1435" s="518"/>
      <c r="O1435" s="216"/>
      <c r="P1435" s="2159">
        <f t="shared" si="124"/>
        <v>0</v>
      </c>
      <c r="Q1435" s="288"/>
      <c r="R1435" s="289"/>
      <c r="S1435" s="289"/>
      <c r="T1435" s="289"/>
      <c r="U1435" s="289"/>
      <c r="V1435" s="289"/>
      <c r="W1435" s="290">
        <v>4</v>
      </c>
      <c r="X1435" s="122"/>
      <c r="Y1435" s="122"/>
      <c r="Z1435" s="63"/>
      <c r="AA1435" s="47"/>
      <c r="AB1435" s="47"/>
      <c r="AC1435" s="46" t="str">
        <f t="shared" si="123"/>
        <v/>
      </c>
      <c r="AD1435" s="47"/>
      <c r="AE1435" s="47"/>
      <c r="AF1435" s="2111">
        <f t="shared" si="125"/>
        <v>0</v>
      </c>
      <c r="AG1435" s="2111">
        <f t="shared" si="126"/>
        <v>4</v>
      </c>
      <c r="AH1435" s="47"/>
      <c r="AI1435" s="47"/>
      <c r="AJ1435" s="47"/>
      <c r="AK1435" s="47"/>
      <c r="AL1435" s="47"/>
      <c r="AM1435" s="47"/>
      <c r="AN1435" s="47"/>
      <c r="AO1435" s="47"/>
      <c r="AP1435" s="47"/>
      <c r="AQ1435" s="47"/>
      <c r="AR1435" s="47"/>
      <c r="AS1435" s="47"/>
      <c r="AT1435" s="47"/>
      <c r="AU1435" s="47"/>
      <c r="AV1435" s="47"/>
      <c r="AW1435" s="47"/>
      <c r="AX1435" s="47"/>
      <c r="AY1435" s="47"/>
      <c r="AZ1435" s="47"/>
      <c r="BA1435" s="47"/>
      <c r="BB1435" s="47"/>
      <c r="BC1435" s="47"/>
      <c r="BD1435" s="47"/>
      <c r="BE1435" s="47"/>
      <c r="BF1435" s="47"/>
      <c r="BG1435" s="47"/>
      <c r="BH1435" s="47"/>
      <c r="BI1435" s="47"/>
      <c r="BJ1435" s="47"/>
      <c r="BK1435" s="47"/>
      <c r="BL1435" s="47"/>
      <c r="BM1435" s="47"/>
      <c r="BN1435" s="47"/>
      <c r="BO1435" s="47"/>
      <c r="BP1435" s="47"/>
      <c r="BQ1435" s="47"/>
      <c r="BR1435" s="47"/>
      <c r="BS1435" s="47"/>
      <c r="BT1435" s="47"/>
      <c r="BU1435" s="47"/>
      <c r="BV1435" s="47"/>
      <c r="BW1435" s="47"/>
      <c r="BX1435" s="47"/>
      <c r="BY1435" s="47"/>
      <c r="BZ1435" s="47"/>
      <c r="CA1435" s="47"/>
      <c r="CB1435" s="47"/>
      <c r="CC1435" s="47"/>
      <c r="CD1435" s="47"/>
      <c r="CE1435" s="47"/>
      <c r="CF1435" s="47"/>
      <c r="CG1435" s="47"/>
      <c r="CH1435" s="47"/>
      <c r="CI1435" s="47"/>
      <c r="CJ1435" s="47"/>
      <c r="CK1435" s="47"/>
      <c r="CL1435" s="47"/>
      <c r="CM1435" s="47"/>
      <c r="CN1435" s="47"/>
      <c r="CO1435" s="47"/>
      <c r="CP1435" s="47"/>
      <c r="CQ1435" s="47"/>
      <c r="CR1435" s="47"/>
      <c r="CS1435" s="47"/>
      <c r="CT1435" s="47"/>
      <c r="CU1435" s="47"/>
      <c r="CV1435" s="47"/>
      <c r="CW1435" s="47"/>
      <c r="CX1435" s="47"/>
      <c r="CY1435" s="47"/>
      <c r="CZ1435" s="47"/>
      <c r="DA1435" s="47"/>
      <c r="DB1435" s="47"/>
      <c r="DC1435" s="47"/>
      <c r="DD1435" s="47"/>
      <c r="DE1435" s="47"/>
      <c r="DF1435" s="47"/>
      <c r="DG1435" s="47"/>
      <c r="DH1435" s="47"/>
      <c r="DI1435" s="47"/>
      <c r="DJ1435" s="47"/>
      <c r="DK1435" s="47"/>
      <c r="DL1435" s="47"/>
      <c r="DM1435" s="47"/>
      <c r="DN1435" s="47"/>
      <c r="DO1435" s="47"/>
      <c r="DP1435" s="47"/>
      <c r="DQ1435" s="47"/>
      <c r="DR1435" s="47"/>
      <c r="DS1435" s="47"/>
      <c r="DT1435" s="47"/>
      <c r="DU1435" s="47"/>
      <c r="DV1435" s="47"/>
      <c r="DW1435" s="47"/>
      <c r="DX1435" s="47"/>
      <c r="DY1435" s="47"/>
      <c r="DZ1435" s="47"/>
      <c r="EA1435" s="47"/>
      <c r="EB1435" s="47"/>
      <c r="EC1435" s="47"/>
      <c r="ED1435" s="47"/>
      <c r="EE1435" s="47"/>
      <c r="EF1435" s="47"/>
      <c r="EG1435" s="47"/>
      <c r="EH1435" s="47"/>
      <c r="EI1435" s="47"/>
      <c r="EJ1435" s="47"/>
      <c r="EK1435" s="47"/>
      <c r="EL1435" s="47"/>
      <c r="EM1435" s="47"/>
      <c r="EN1435" s="47"/>
      <c r="EO1435" s="47"/>
      <c r="EP1435" s="47"/>
      <c r="EQ1435" s="47"/>
      <c r="ER1435" s="47"/>
      <c r="ES1435" s="47"/>
      <c r="ET1435" s="47"/>
      <c r="EU1435" s="47"/>
      <c r="EV1435" s="47"/>
      <c r="EW1435" s="47"/>
      <c r="EX1435" s="47"/>
      <c r="EY1435" s="47"/>
      <c r="EZ1435" s="47"/>
      <c r="FA1435" s="47"/>
      <c r="FB1435" s="47"/>
      <c r="FC1435" s="47"/>
      <c r="FD1435" s="47"/>
      <c r="FE1435" s="47"/>
      <c r="FF1435" s="47"/>
      <c r="FG1435" s="47"/>
      <c r="FH1435" s="47"/>
      <c r="FI1435" s="47"/>
      <c r="FJ1435" s="47"/>
      <c r="FK1435" s="47"/>
      <c r="FL1435" s="47"/>
      <c r="FM1435" s="47"/>
      <c r="FN1435" s="47"/>
      <c r="FO1435" s="47"/>
      <c r="FP1435" s="47"/>
      <c r="FQ1435" s="47"/>
      <c r="FR1435" s="47"/>
      <c r="FS1435" s="47"/>
      <c r="FT1435" s="47"/>
      <c r="FU1435" s="47"/>
      <c r="FV1435" s="47"/>
      <c r="FW1435" s="47"/>
      <c r="FX1435" s="47"/>
      <c r="FY1435" s="47"/>
      <c r="FZ1435" s="47"/>
      <c r="GA1435" s="47"/>
      <c r="GB1435" s="47"/>
      <c r="GC1435" s="47"/>
      <c r="GD1435" s="47"/>
      <c r="GE1435" s="47"/>
      <c r="GF1435" s="47"/>
      <c r="GG1435" s="47"/>
      <c r="GH1435" s="47"/>
      <c r="GI1435" s="47"/>
      <c r="GJ1435" s="47"/>
      <c r="GK1435" s="47"/>
      <c r="GL1435" s="47"/>
      <c r="GM1435" s="47"/>
      <c r="GN1435" s="47"/>
      <c r="GO1435" s="47"/>
      <c r="GP1435" s="47"/>
      <c r="GQ1435" s="47"/>
      <c r="GR1435" s="47"/>
      <c r="GS1435" s="47"/>
      <c r="GT1435" s="47"/>
      <c r="GU1435" s="47"/>
      <c r="GV1435" s="47"/>
      <c r="GW1435" s="47"/>
      <c r="GX1435" s="47"/>
      <c r="GY1435" s="47"/>
      <c r="GZ1435" s="47"/>
      <c r="HA1435" s="47"/>
      <c r="HB1435" s="47"/>
      <c r="HC1435" s="47"/>
      <c r="HD1435" s="47"/>
      <c r="HE1435" s="47"/>
      <c r="HF1435" s="47"/>
      <c r="HG1435" s="47"/>
      <c r="HH1435" s="47"/>
      <c r="HI1435" s="47"/>
      <c r="HJ1435" s="47"/>
      <c r="HK1435" s="47"/>
      <c r="HL1435" s="47"/>
      <c r="HM1435" s="47"/>
      <c r="HN1435" s="47"/>
      <c r="HO1435" s="47"/>
      <c r="HP1435" s="47"/>
      <c r="HQ1435" s="47"/>
      <c r="HR1435" s="47"/>
      <c r="HS1435" s="47"/>
      <c r="HT1435" s="47"/>
      <c r="HU1435" s="47"/>
      <c r="HV1435" s="47"/>
      <c r="HW1435" s="47"/>
      <c r="HX1435" s="47"/>
      <c r="HY1435" s="47"/>
      <c r="HZ1435" s="47"/>
      <c r="IA1435" s="47"/>
      <c r="IB1435" s="47"/>
      <c r="IC1435" s="47"/>
      <c r="ID1435" s="47"/>
      <c r="IE1435" s="47"/>
      <c r="IF1435" s="47"/>
      <c r="IG1435" s="47"/>
      <c r="IH1435" s="47"/>
      <c r="II1435" s="47"/>
      <c r="IJ1435" s="47"/>
      <c r="IK1435" s="47"/>
      <c r="IL1435" s="47"/>
      <c r="IM1435" s="47"/>
      <c r="IN1435" s="47"/>
      <c r="IO1435" s="47"/>
      <c r="IP1435" s="47"/>
      <c r="IQ1435" s="47"/>
      <c r="IR1435" s="47"/>
      <c r="IS1435" s="47"/>
      <c r="IT1435" s="47"/>
      <c r="IU1435" s="47"/>
      <c r="IV1435" s="47"/>
      <c r="IW1435" s="47"/>
      <c r="IX1435" s="47"/>
      <c r="IY1435" s="47"/>
      <c r="IZ1435" s="47"/>
      <c r="JA1435" s="47"/>
      <c r="JB1435" s="47"/>
      <c r="JC1435" s="47"/>
      <c r="JD1435" s="47"/>
      <c r="JE1435" s="47"/>
    </row>
    <row r="1436" spans="1:265" customFormat="1" ht="15" customHeight="1" thickBot="1" x14ac:dyDescent="0.3">
      <c r="A1436" s="275"/>
      <c r="B1436" s="92" t="s">
        <v>278</v>
      </c>
      <c r="C1436" s="93"/>
      <c r="D1436" s="942" t="s">
        <v>279</v>
      </c>
      <c r="E1436" s="906"/>
      <c r="F1436" s="439"/>
      <c r="G1436" s="440"/>
      <c r="H1436" s="332" t="s">
        <v>23</v>
      </c>
      <c r="I1436" s="332" t="s">
        <v>100</v>
      </c>
      <c r="J1436" s="1810" t="s">
        <v>96</v>
      </c>
      <c r="K1436" s="333" t="s">
        <v>1469</v>
      </c>
      <c r="L1436" s="333"/>
      <c r="M1436" s="534"/>
      <c r="N1436" s="534"/>
      <c r="O1436" s="333"/>
      <c r="P1436" s="2159">
        <f t="shared" si="124"/>
        <v>0</v>
      </c>
      <c r="Q1436" s="334"/>
      <c r="R1436" s="335"/>
      <c r="S1436" s="335"/>
      <c r="T1436" s="335"/>
      <c r="U1436" s="335"/>
      <c r="V1436" s="335">
        <v>3</v>
      </c>
      <c r="W1436" s="336"/>
      <c r="X1436" s="124">
        <f>SUM(Q1427:W1436)</f>
        <v>40</v>
      </c>
      <c r="Y1436" s="124">
        <f>X1436</f>
        <v>40</v>
      </c>
      <c r="Z1436" s="63"/>
      <c r="AA1436" s="47"/>
      <c r="AB1436" s="47"/>
      <c r="AC1436" s="46" t="str">
        <f t="shared" si="123"/>
        <v/>
      </c>
      <c r="AD1436" s="47"/>
      <c r="AE1436" s="47"/>
      <c r="AF1436" s="2111">
        <f t="shared" si="125"/>
        <v>0</v>
      </c>
      <c r="AG1436" s="2111">
        <f t="shared" si="126"/>
        <v>0</v>
      </c>
      <c r="AH1436" s="47"/>
      <c r="AI1436" s="47"/>
      <c r="AJ1436" s="47"/>
      <c r="AK1436" s="47"/>
      <c r="AL1436" s="47"/>
      <c r="AM1436" s="47"/>
      <c r="AN1436" s="47"/>
      <c r="AO1436" s="47"/>
      <c r="AP1436" s="47"/>
      <c r="AQ1436" s="47"/>
      <c r="AR1436" s="47"/>
      <c r="AS1436" s="47"/>
      <c r="AT1436" s="47"/>
      <c r="AU1436" s="47"/>
      <c r="AV1436" s="47"/>
      <c r="AW1436" s="47"/>
      <c r="AX1436" s="47"/>
      <c r="AY1436" s="47"/>
      <c r="AZ1436" s="47"/>
      <c r="BA1436" s="47"/>
      <c r="BB1436" s="47"/>
      <c r="BC1436" s="47"/>
      <c r="BD1436" s="47"/>
      <c r="BE1436" s="47"/>
      <c r="BF1436" s="47"/>
      <c r="BG1436" s="47"/>
      <c r="BH1436" s="47"/>
      <c r="BI1436" s="47"/>
      <c r="BJ1436" s="47"/>
      <c r="BK1436" s="47"/>
      <c r="BL1436" s="47"/>
      <c r="BM1436" s="47"/>
      <c r="BN1436" s="47"/>
      <c r="BO1436" s="47"/>
      <c r="BP1436" s="47"/>
      <c r="BQ1436" s="47"/>
      <c r="BR1436" s="47"/>
      <c r="BS1436" s="47"/>
      <c r="BT1436" s="47"/>
      <c r="BU1436" s="47"/>
      <c r="BV1436" s="47"/>
      <c r="BW1436" s="47"/>
      <c r="BX1436" s="47"/>
      <c r="BY1436" s="47"/>
      <c r="BZ1436" s="47"/>
      <c r="CA1436" s="47"/>
      <c r="CB1436" s="47"/>
      <c r="CC1436" s="47"/>
      <c r="CD1436" s="47"/>
      <c r="CE1436" s="47"/>
      <c r="CF1436" s="47"/>
      <c r="CG1436" s="47"/>
      <c r="CH1436" s="47"/>
      <c r="CI1436" s="47"/>
      <c r="CJ1436" s="47"/>
      <c r="CK1436" s="47"/>
      <c r="CL1436" s="47"/>
      <c r="CM1436" s="47"/>
      <c r="CN1436" s="47"/>
      <c r="CO1436" s="47"/>
      <c r="CP1436" s="47"/>
      <c r="CQ1436" s="47"/>
      <c r="CR1436" s="47"/>
      <c r="CS1436" s="47"/>
      <c r="CT1436" s="47"/>
      <c r="CU1436" s="47"/>
      <c r="CV1436" s="47"/>
      <c r="CW1436" s="47"/>
      <c r="CX1436" s="47"/>
      <c r="CY1436" s="47"/>
      <c r="CZ1436" s="47"/>
      <c r="DA1436" s="47"/>
      <c r="DB1436" s="47"/>
      <c r="DC1436" s="47"/>
      <c r="DD1436" s="47"/>
      <c r="DE1436" s="47"/>
      <c r="DF1436" s="47"/>
      <c r="DG1436" s="47"/>
      <c r="DH1436" s="47"/>
      <c r="DI1436" s="47"/>
      <c r="DJ1436" s="47"/>
      <c r="DK1436" s="47"/>
      <c r="DL1436" s="47"/>
      <c r="DM1436" s="47"/>
      <c r="DN1436" s="47"/>
      <c r="DO1436" s="47"/>
      <c r="DP1436" s="47"/>
      <c r="DQ1436" s="47"/>
      <c r="DR1436" s="47"/>
      <c r="DS1436" s="47"/>
      <c r="DT1436" s="47"/>
      <c r="DU1436" s="47"/>
      <c r="DV1436" s="47"/>
      <c r="DW1436" s="47"/>
      <c r="DX1436" s="47"/>
      <c r="DY1436" s="47"/>
      <c r="DZ1436" s="47"/>
      <c r="EA1436" s="47"/>
      <c r="EB1436" s="47"/>
      <c r="EC1436" s="47"/>
      <c r="ED1436" s="47"/>
      <c r="EE1436" s="47"/>
      <c r="EF1436" s="47"/>
      <c r="EG1436" s="47"/>
      <c r="EH1436" s="47"/>
      <c r="EI1436" s="47"/>
      <c r="EJ1436" s="47"/>
      <c r="EK1436" s="47"/>
      <c r="EL1436" s="47"/>
      <c r="EM1436" s="47"/>
      <c r="EN1436" s="47"/>
      <c r="EO1436" s="47"/>
      <c r="EP1436" s="47"/>
      <c r="EQ1436" s="47"/>
      <c r="ER1436" s="47"/>
      <c r="ES1436" s="47"/>
      <c r="ET1436" s="47"/>
      <c r="EU1436" s="47"/>
      <c r="EV1436" s="47"/>
      <c r="EW1436" s="47"/>
      <c r="EX1436" s="47"/>
      <c r="EY1436" s="47"/>
      <c r="EZ1436" s="47"/>
      <c r="FA1436" s="47"/>
      <c r="FB1436" s="47"/>
      <c r="FC1436" s="47"/>
      <c r="FD1436" s="47"/>
      <c r="FE1436" s="47"/>
      <c r="FF1436" s="47"/>
      <c r="FG1436" s="47"/>
      <c r="FH1436" s="47"/>
      <c r="FI1436" s="47"/>
      <c r="FJ1436" s="47"/>
      <c r="FK1436" s="47"/>
      <c r="FL1436" s="47"/>
      <c r="FM1436" s="47"/>
      <c r="FN1436" s="47"/>
      <c r="FO1436" s="47"/>
      <c r="FP1436" s="47"/>
      <c r="FQ1436" s="47"/>
      <c r="FR1436" s="47"/>
      <c r="FS1436" s="47"/>
      <c r="FT1436" s="47"/>
      <c r="FU1436" s="47"/>
      <c r="FV1436" s="47"/>
      <c r="FW1436" s="47"/>
      <c r="FX1436" s="47"/>
      <c r="FY1436" s="47"/>
      <c r="FZ1436" s="47"/>
      <c r="GA1436" s="47"/>
      <c r="GB1436" s="47"/>
      <c r="GC1436" s="47"/>
      <c r="GD1436" s="47"/>
      <c r="GE1436" s="47"/>
      <c r="GF1436" s="47"/>
      <c r="GG1436" s="47"/>
      <c r="GH1436" s="47"/>
      <c r="GI1436" s="47"/>
      <c r="GJ1436" s="47"/>
      <c r="GK1436" s="47"/>
      <c r="GL1436" s="47"/>
      <c r="GM1436" s="47"/>
      <c r="GN1436" s="47"/>
      <c r="GO1436" s="47"/>
      <c r="GP1436" s="47"/>
      <c r="GQ1436" s="47"/>
      <c r="GR1436" s="47"/>
      <c r="GS1436" s="47"/>
      <c r="GT1436" s="47"/>
      <c r="GU1436" s="47"/>
      <c r="GV1436" s="47"/>
      <c r="GW1436" s="47"/>
      <c r="GX1436" s="47"/>
      <c r="GY1436" s="47"/>
      <c r="GZ1436" s="47"/>
      <c r="HA1436" s="47"/>
      <c r="HB1436" s="47"/>
      <c r="HC1436" s="47"/>
      <c r="HD1436" s="47"/>
      <c r="HE1436" s="47"/>
      <c r="HF1436" s="47"/>
      <c r="HG1436" s="47"/>
      <c r="HH1436" s="47"/>
      <c r="HI1436" s="47"/>
      <c r="HJ1436" s="47"/>
      <c r="HK1436" s="47"/>
      <c r="HL1436" s="47"/>
      <c r="HM1436" s="47"/>
      <c r="HN1436" s="47"/>
      <c r="HO1436" s="47"/>
      <c r="HP1436" s="47"/>
      <c r="HQ1436" s="47"/>
      <c r="HR1436" s="47"/>
      <c r="HS1436" s="47"/>
      <c r="HT1436" s="47"/>
      <c r="HU1436" s="47"/>
      <c r="HV1436" s="47"/>
      <c r="HW1436" s="47"/>
      <c r="HX1436" s="47"/>
      <c r="HY1436" s="47"/>
      <c r="HZ1436" s="47"/>
      <c r="IA1436" s="47"/>
      <c r="IB1436" s="47"/>
      <c r="IC1436" s="47"/>
      <c r="ID1436" s="47"/>
      <c r="IE1436" s="47"/>
      <c r="IF1436" s="47"/>
      <c r="IG1436" s="47"/>
      <c r="IH1436" s="47"/>
      <c r="II1436" s="47"/>
      <c r="IJ1436" s="47"/>
      <c r="IK1436" s="47"/>
      <c r="IL1436" s="47"/>
      <c r="IM1436" s="47"/>
      <c r="IN1436" s="47"/>
      <c r="IO1436" s="47"/>
      <c r="IP1436" s="47"/>
      <c r="IQ1436" s="47"/>
      <c r="IR1436" s="47"/>
      <c r="IS1436" s="47"/>
      <c r="IT1436" s="47"/>
      <c r="IU1436" s="47"/>
      <c r="IV1436" s="47"/>
      <c r="IW1436" s="47"/>
      <c r="IX1436" s="47"/>
      <c r="IY1436" s="47"/>
      <c r="IZ1436" s="47"/>
      <c r="JA1436" s="47"/>
      <c r="JB1436" s="47"/>
      <c r="JC1436" s="47"/>
      <c r="JD1436" s="47"/>
      <c r="JE1436" s="47"/>
    </row>
    <row r="1437" spans="1:265" ht="15" customHeight="1" thickBot="1" x14ac:dyDescent="0.25">
      <c r="A1437" s="2039">
        <f>+A1427+1</f>
        <v>155</v>
      </c>
      <c r="B1437" s="630" t="s">
        <v>663</v>
      </c>
      <c r="C1437" s="104" t="s">
        <v>35</v>
      </c>
      <c r="D1437" s="876" t="s">
        <v>664</v>
      </c>
      <c r="E1437" s="940"/>
      <c r="F1437" s="435" t="s">
        <v>34</v>
      </c>
      <c r="G1437" s="436" t="s">
        <v>654</v>
      </c>
      <c r="H1437" s="201" t="s">
        <v>1302</v>
      </c>
      <c r="I1437" s="201" t="s">
        <v>1238</v>
      </c>
      <c r="J1437" s="201"/>
      <c r="K1437" s="222" t="s">
        <v>1241</v>
      </c>
      <c r="L1437" s="222" t="s">
        <v>1030</v>
      </c>
      <c r="M1437" s="522">
        <v>1</v>
      </c>
      <c r="N1437" s="522" t="s">
        <v>24</v>
      </c>
      <c r="O1437" s="222" t="s">
        <v>348</v>
      </c>
      <c r="P1437" s="2159">
        <f t="shared" si="124"/>
        <v>2</v>
      </c>
      <c r="Q1437" s="341">
        <v>2</v>
      </c>
      <c r="R1437" s="342"/>
      <c r="S1437" s="342"/>
      <c r="T1437" s="342"/>
      <c r="U1437" s="342"/>
      <c r="V1437" s="342"/>
      <c r="W1437" s="343"/>
      <c r="X1437" s="152"/>
      <c r="Y1437" s="152"/>
      <c r="Z1437" s="63" t="str">
        <f>C1437</f>
        <v>TC</v>
      </c>
      <c r="AA1437" s="45" t="s">
        <v>1303</v>
      </c>
      <c r="AB1437" s="45" t="s">
        <v>881</v>
      </c>
      <c r="AC1437" s="46">
        <f t="shared" si="123"/>
        <v>20</v>
      </c>
      <c r="AF1437" s="2111">
        <f t="shared" si="125"/>
        <v>2</v>
      </c>
      <c r="AG1437" s="2111">
        <f t="shared" si="126"/>
        <v>0</v>
      </c>
    </row>
    <row r="1438" spans="1:265" ht="15" customHeight="1" thickBot="1" x14ac:dyDescent="0.25">
      <c r="A1438" s="98"/>
      <c r="B1438" s="73" t="s">
        <v>663</v>
      </c>
      <c r="C1438" s="113"/>
      <c r="D1438" s="878" t="s">
        <v>664</v>
      </c>
      <c r="E1438" s="875"/>
      <c r="F1438" s="437"/>
      <c r="G1438" s="438"/>
      <c r="H1438" s="183" t="s">
        <v>1302</v>
      </c>
      <c r="I1438" s="183" t="s">
        <v>1238</v>
      </c>
      <c r="J1438" s="183"/>
      <c r="K1438" s="223" t="s">
        <v>1241</v>
      </c>
      <c r="L1438" s="223" t="s">
        <v>1030</v>
      </c>
      <c r="M1438" s="523">
        <v>1</v>
      </c>
      <c r="N1438" s="523" t="s">
        <v>98</v>
      </c>
      <c r="O1438" s="223" t="s">
        <v>348</v>
      </c>
      <c r="P1438" s="2159">
        <f t="shared" si="124"/>
        <v>2</v>
      </c>
      <c r="Q1438" s="303">
        <v>2</v>
      </c>
      <c r="R1438" s="304"/>
      <c r="S1438" s="304"/>
      <c r="T1438" s="304"/>
      <c r="U1438" s="304"/>
      <c r="V1438" s="304"/>
      <c r="W1438" s="305"/>
      <c r="X1438" s="83"/>
      <c r="Y1438" s="83"/>
      <c r="Z1438" s="63"/>
      <c r="AC1438" s="46" t="str">
        <f t="shared" si="123"/>
        <v/>
      </c>
      <c r="AF1438" s="2111">
        <f t="shared" si="125"/>
        <v>2</v>
      </c>
      <c r="AG1438" s="2111">
        <f t="shared" si="126"/>
        <v>0</v>
      </c>
    </row>
    <row r="1439" spans="1:265" ht="15" customHeight="1" thickBot="1" x14ac:dyDescent="0.25">
      <c r="A1439" s="98"/>
      <c r="B1439" s="73" t="s">
        <v>663</v>
      </c>
      <c r="C1439" s="113"/>
      <c r="D1439" s="878" t="s">
        <v>664</v>
      </c>
      <c r="E1439" s="875"/>
      <c r="F1439" s="437"/>
      <c r="G1439" s="438"/>
      <c r="H1439" s="183" t="s">
        <v>1302</v>
      </c>
      <c r="I1439" s="183" t="s">
        <v>1238</v>
      </c>
      <c r="J1439" s="183"/>
      <c r="K1439" s="223" t="s">
        <v>123</v>
      </c>
      <c r="L1439" s="223" t="s">
        <v>1030</v>
      </c>
      <c r="M1439" s="523">
        <v>2</v>
      </c>
      <c r="N1439" s="523" t="s">
        <v>24</v>
      </c>
      <c r="O1439" s="223" t="s">
        <v>348</v>
      </c>
      <c r="P1439" s="2159">
        <f t="shared" si="124"/>
        <v>2</v>
      </c>
      <c r="Q1439" s="303">
        <v>2</v>
      </c>
      <c r="R1439" s="304"/>
      <c r="S1439" s="304"/>
      <c r="T1439" s="304"/>
      <c r="U1439" s="304"/>
      <c r="V1439" s="304"/>
      <c r="W1439" s="305"/>
      <c r="X1439" s="83"/>
      <c r="Y1439" s="83"/>
      <c r="Z1439" s="63"/>
      <c r="AC1439" s="46" t="str">
        <f t="shared" si="123"/>
        <v/>
      </c>
      <c r="AF1439" s="2111">
        <f t="shared" si="125"/>
        <v>2</v>
      </c>
      <c r="AG1439" s="2111">
        <f t="shared" si="126"/>
        <v>0</v>
      </c>
    </row>
    <row r="1440" spans="1:265" ht="15" customHeight="1" thickBot="1" x14ac:dyDescent="0.25">
      <c r="A1440" s="98"/>
      <c r="B1440" s="73" t="s">
        <v>663</v>
      </c>
      <c r="C1440" s="113"/>
      <c r="D1440" s="878" t="s">
        <v>664</v>
      </c>
      <c r="E1440" s="875"/>
      <c r="F1440" s="437"/>
      <c r="G1440" s="438"/>
      <c r="H1440" s="183" t="s">
        <v>1302</v>
      </c>
      <c r="I1440" s="183" t="s">
        <v>1238</v>
      </c>
      <c r="J1440" s="183"/>
      <c r="K1440" s="223" t="s">
        <v>123</v>
      </c>
      <c r="L1440" s="223" t="s">
        <v>1030</v>
      </c>
      <c r="M1440" s="523">
        <v>2</v>
      </c>
      <c r="N1440" s="523" t="s">
        <v>98</v>
      </c>
      <c r="O1440" s="223" t="s">
        <v>348</v>
      </c>
      <c r="P1440" s="2159">
        <f t="shared" si="124"/>
        <v>2</v>
      </c>
      <c r="Q1440" s="303">
        <v>2</v>
      </c>
      <c r="R1440" s="304"/>
      <c r="S1440" s="304"/>
      <c r="T1440" s="304"/>
      <c r="U1440" s="304"/>
      <c r="V1440" s="304"/>
      <c r="W1440" s="305"/>
      <c r="X1440" s="83"/>
      <c r="Y1440" s="83"/>
      <c r="Z1440" s="63"/>
      <c r="AC1440" s="46" t="str">
        <f t="shared" si="123"/>
        <v/>
      </c>
      <c r="AF1440" s="2111">
        <f t="shared" si="125"/>
        <v>2</v>
      </c>
      <c r="AG1440" s="2111">
        <f t="shared" si="126"/>
        <v>0</v>
      </c>
    </row>
    <row r="1441" spans="1:33" ht="15" customHeight="1" thickBot="1" x14ac:dyDescent="0.25">
      <c r="A1441" s="98"/>
      <c r="B1441" s="73" t="s">
        <v>663</v>
      </c>
      <c r="C1441" s="113"/>
      <c r="D1441" s="878" t="s">
        <v>664</v>
      </c>
      <c r="E1441" s="875"/>
      <c r="F1441" s="437"/>
      <c r="G1441" s="438"/>
      <c r="H1441" s="183" t="s">
        <v>1302</v>
      </c>
      <c r="I1441" s="183" t="s">
        <v>1238</v>
      </c>
      <c r="J1441" s="183"/>
      <c r="K1441" s="223" t="s">
        <v>1281</v>
      </c>
      <c r="L1441" s="223" t="s">
        <v>1030</v>
      </c>
      <c r="M1441" s="523">
        <v>2</v>
      </c>
      <c r="N1441" s="523" t="s">
        <v>24</v>
      </c>
      <c r="O1441" s="223" t="s">
        <v>348</v>
      </c>
      <c r="P1441" s="2159">
        <f t="shared" si="124"/>
        <v>3</v>
      </c>
      <c r="Q1441" s="303">
        <v>3</v>
      </c>
      <c r="R1441" s="304"/>
      <c r="S1441" s="304"/>
      <c r="T1441" s="304"/>
      <c r="U1441" s="304"/>
      <c r="V1441" s="304"/>
      <c r="W1441" s="305"/>
      <c r="X1441" s="83"/>
      <c r="Y1441" s="83"/>
      <c r="Z1441" s="63"/>
      <c r="AC1441" s="46" t="str">
        <f t="shared" ref="AC1441:AC1449" si="127">IF(C1441&lt;&gt;"",SUMIF(D$6:D$1505,D1441,Q$6:R$1505),"")</f>
        <v/>
      </c>
      <c r="AF1441" s="2111">
        <f t="shared" si="125"/>
        <v>3</v>
      </c>
      <c r="AG1441" s="2111">
        <f t="shared" si="126"/>
        <v>0</v>
      </c>
    </row>
    <row r="1442" spans="1:33" ht="15" customHeight="1" thickBot="1" x14ac:dyDescent="0.25">
      <c r="A1442" s="98"/>
      <c r="B1442" s="73" t="s">
        <v>663</v>
      </c>
      <c r="C1442" s="113"/>
      <c r="D1442" s="878" t="s">
        <v>664</v>
      </c>
      <c r="E1442" s="875"/>
      <c r="F1442" s="437"/>
      <c r="G1442" s="438"/>
      <c r="H1442" s="183" t="s">
        <v>1302</v>
      </c>
      <c r="I1442" s="183" t="s">
        <v>1238</v>
      </c>
      <c r="J1442" s="183"/>
      <c r="K1442" s="223" t="s">
        <v>1281</v>
      </c>
      <c r="L1442" s="223" t="s">
        <v>1030</v>
      </c>
      <c r="M1442" s="523">
        <v>2</v>
      </c>
      <c r="N1442" s="523" t="s">
        <v>98</v>
      </c>
      <c r="O1442" s="223" t="s">
        <v>348</v>
      </c>
      <c r="P1442" s="2159">
        <f t="shared" si="124"/>
        <v>3</v>
      </c>
      <c r="Q1442" s="303">
        <v>3</v>
      </c>
      <c r="R1442" s="304"/>
      <c r="S1442" s="304"/>
      <c r="T1442" s="304"/>
      <c r="U1442" s="304"/>
      <c r="V1442" s="304"/>
      <c r="W1442" s="305"/>
      <c r="X1442" s="83"/>
      <c r="Y1442" s="83"/>
      <c r="Z1442" s="63"/>
      <c r="AC1442" s="46" t="str">
        <f t="shared" si="127"/>
        <v/>
      </c>
      <c r="AF1442" s="2111">
        <f t="shared" si="125"/>
        <v>3</v>
      </c>
      <c r="AG1442" s="2111">
        <f t="shared" si="126"/>
        <v>0</v>
      </c>
    </row>
    <row r="1443" spans="1:33" ht="15" customHeight="1" thickBot="1" x14ac:dyDescent="0.25">
      <c r="A1443" s="98"/>
      <c r="B1443" s="73" t="s">
        <v>663</v>
      </c>
      <c r="C1443" s="113"/>
      <c r="D1443" s="878" t="s">
        <v>664</v>
      </c>
      <c r="E1443" s="875"/>
      <c r="F1443" s="437"/>
      <c r="G1443" s="438"/>
      <c r="H1443" s="183" t="s">
        <v>1302</v>
      </c>
      <c r="I1443" s="183" t="s">
        <v>1238</v>
      </c>
      <c r="J1443" s="183"/>
      <c r="K1443" s="223" t="s">
        <v>1282</v>
      </c>
      <c r="L1443" s="223" t="s">
        <v>1030</v>
      </c>
      <c r="M1443" s="523">
        <v>3</v>
      </c>
      <c r="N1443" s="523" t="s">
        <v>24</v>
      </c>
      <c r="O1443" s="223" t="s">
        <v>348</v>
      </c>
      <c r="P1443" s="2159">
        <f t="shared" si="124"/>
        <v>3</v>
      </c>
      <c r="Q1443" s="303">
        <v>3</v>
      </c>
      <c r="R1443" s="304"/>
      <c r="S1443" s="304"/>
      <c r="T1443" s="304"/>
      <c r="U1443" s="304"/>
      <c r="V1443" s="304"/>
      <c r="W1443" s="305"/>
      <c r="X1443" s="83"/>
      <c r="Y1443" s="83"/>
      <c r="Z1443" s="63"/>
      <c r="AC1443" s="46" t="str">
        <f t="shared" si="127"/>
        <v/>
      </c>
      <c r="AF1443" s="2111">
        <f t="shared" si="125"/>
        <v>3</v>
      </c>
      <c r="AG1443" s="2111">
        <f t="shared" si="126"/>
        <v>0</v>
      </c>
    </row>
    <row r="1444" spans="1:33" ht="15" customHeight="1" thickBot="1" x14ac:dyDescent="0.25">
      <c r="A1444" s="98"/>
      <c r="B1444" s="73" t="s">
        <v>663</v>
      </c>
      <c r="C1444" s="113"/>
      <c r="D1444" s="878" t="s">
        <v>664</v>
      </c>
      <c r="E1444" s="875"/>
      <c r="F1444" s="437"/>
      <c r="G1444" s="438"/>
      <c r="H1444" s="183" t="s">
        <v>1302</v>
      </c>
      <c r="I1444" s="183" t="s">
        <v>1238</v>
      </c>
      <c r="J1444" s="183"/>
      <c r="K1444" s="223" t="s">
        <v>1282</v>
      </c>
      <c r="L1444" s="223" t="s">
        <v>1030</v>
      </c>
      <c r="M1444" s="523">
        <v>3</v>
      </c>
      <c r="N1444" s="523" t="s">
        <v>98</v>
      </c>
      <c r="O1444" s="223" t="s">
        <v>348</v>
      </c>
      <c r="P1444" s="2159">
        <f t="shared" si="124"/>
        <v>3</v>
      </c>
      <c r="Q1444" s="303">
        <v>3</v>
      </c>
      <c r="R1444" s="304"/>
      <c r="S1444" s="304"/>
      <c r="T1444" s="304"/>
      <c r="U1444" s="304"/>
      <c r="V1444" s="304"/>
      <c r="W1444" s="305"/>
      <c r="X1444" s="83"/>
      <c r="Y1444" s="83"/>
      <c r="Z1444" s="63"/>
      <c r="AC1444" s="46" t="str">
        <f t="shared" si="127"/>
        <v/>
      </c>
      <c r="AF1444" s="2111">
        <f t="shared" si="125"/>
        <v>3</v>
      </c>
      <c r="AG1444" s="2111">
        <f t="shared" si="126"/>
        <v>0</v>
      </c>
    </row>
    <row r="1445" spans="1:33" ht="15" customHeight="1" thickBot="1" x14ac:dyDescent="0.25">
      <c r="A1445" s="98"/>
      <c r="B1445" s="73" t="s">
        <v>663</v>
      </c>
      <c r="C1445" s="113"/>
      <c r="D1445" s="878" t="s">
        <v>664</v>
      </c>
      <c r="E1445" s="875"/>
      <c r="F1445" s="437"/>
      <c r="G1445" s="438"/>
      <c r="H1445" s="183" t="s">
        <v>1302</v>
      </c>
      <c r="I1445" s="183" t="s">
        <v>1238</v>
      </c>
      <c r="J1445" s="1756" t="s">
        <v>1424</v>
      </c>
      <c r="K1445" s="212" t="s">
        <v>1505</v>
      </c>
      <c r="L1445" s="223"/>
      <c r="M1445" s="523"/>
      <c r="N1445" s="523"/>
      <c r="O1445" s="223"/>
      <c r="P1445" s="2159">
        <f t="shared" si="124"/>
        <v>0</v>
      </c>
      <c r="Q1445" s="303"/>
      <c r="R1445" s="304"/>
      <c r="S1445" s="304">
        <v>4</v>
      </c>
      <c r="T1445" s="304"/>
      <c r="U1445" s="304"/>
      <c r="V1445" s="304"/>
      <c r="W1445" s="305"/>
      <c r="X1445" s="83"/>
      <c r="Y1445" s="83"/>
      <c r="Z1445" s="63"/>
      <c r="AC1445" s="46" t="str">
        <f t="shared" si="127"/>
        <v/>
      </c>
      <c r="AF1445" s="2111">
        <f t="shared" si="125"/>
        <v>0</v>
      </c>
      <c r="AG1445" s="2111">
        <f t="shared" si="126"/>
        <v>4</v>
      </c>
    </row>
    <row r="1446" spans="1:33" ht="15" customHeight="1" thickBot="1" x14ac:dyDescent="0.25">
      <c r="A1446" s="98"/>
      <c r="B1446" s="73" t="s">
        <v>663</v>
      </c>
      <c r="C1446" s="113"/>
      <c r="D1446" s="878" t="s">
        <v>664</v>
      </c>
      <c r="E1446" s="875"/>
      <c r="F1446" s="437"/>
      <c r="G1446" s="438"/>
      <c r="H1446" s="183" t="s">
        <v>1302</v>
      </c>
      <c r="I1446" s="183" t="s">
        <v>1238</v>
      </c>
      <c r="J1446" s="1756" t="s">
        <v>1424</v>
      </c>
      <c r="K1446" s="212" t="s">
        <v>1506</v>
      </c>
      <c r="L1446" s="223"/>
      <c r="M1446" s="523"/>
      <c r="N1446" s="523"/>
      <c r="O1446" s="223"/>
      <c r="P1446" s="2159">
        <f t="shared" si="124"/>
        <v>0</v>
      </c>
      <c r="Q1446" s="303"/>
      <c r="R1446" s="304"/>
      <c r="S1446" s="304">
        <v>2</v>
      </c>
      <c r="T1446" s="304"/>
      <c r="U1446" s="304"/>
      <c r="V1446" s="304"/>
      <c r="W1446" s="305"/>
      <c r="X1446" s="83"/>
      <c r="Y1446" s="83"/>
      <c r="Z1446" s="63"/>
      <c r="AC1446" s="46" t="str">
        <f t="shared" si="127"/>
        <v/>
      </c>
      <c r="AF1446" s="2111">
        <f t="shared" si="125"/>
        <v>0</v>
      </c>
      <c r="AG1446" s="2111">
        <f t="shared" si="126"/>
        <v>2</v>
      </c>
    </row>
    <row r="1447" spans="1:33" ht="15" customHeight="1" thickBot="1" x14ac:dyDescent="0.25">
      <c r="A1447" s="98"/>
      <c r="B1447" s="73" t="s">
        <v>663</v>
      </c>
      <c r="C1447" s="113"/>
      <c r="D1447" s="862" t="s">
        <v>664</v>
      </c>
      <c r="E1447" s="875"/>
      <c r="F1447" s="437"/>
      <c r="G1447" s="438"/>
      <c r="H1447" s="183" t="s">
        <v>1302</v>
      </c>
      <c r="I1447" s="178" t="s">
        <v>1238</v>
      </c>
      <c r="J1447" s="1740" t="s">
        <v>1425</v>
      </c>
      <c r="K1447" s="212" t="s">
        <v>1738</v>
      </c>
      <c r="L1447" s="212"/>
      <c r="M1447" s="501"/>
      <c r="N1447" s="501"/>
      <c r="O1447" s="212"/>
      <c r="P1447" s="2159">
        <f t="shared" si="124"/>
        <v>0</v>
      </c>
      <c r="Q1447" s="280"/>
      <c r="R1447" s="281"/>
      <c r="S1447" s="281"/>
      <c r="T1447" s="281">
        <v>4</v>
      </c>
      <c r="U1447" s="281"/>
      <c r="V1447" s="281"/>
      <c r="W1447" s="282"/>
      <c r="X1447" s="83"/>
      <c r="Y1447" s="83"/>
      <c r="Z1447" s="63"/>
      <c r="AC1447" s="46" t="str">
        <f t="shared" si="127"/>
        <v/>
      </c>
      <c r="AF1447" s="2111">
        <f t="shared" si="125"/>
        <v>0</v>
      </c>
      <c r="AG1447" s="2111">
        <f t="shared" si="126"/>
        <v>0</v>
      </c>
    </row>
    <row r="1448" spans="1:33" ht="15" customHeight="1" thickBot="1" x14ac:dyDescent="0.25">
      <c r="A1448" s="98"/>
      <c r="B1448" s="73" t="s">
        <v>663</v>
      </c>
      <c r="C1448" s="113"/>
      <c r="D1448" s="862" t="s">
        <v>664</v>
      </c>
      <c r="E1448" s="875"/>
      <c r="F1448" s="437"/>
      <c r="G1448" s="438"/>
      <c r="H1448" s="183" t="s">
        <v>1302</v>
      </c>
      <c r="I1448" s="178" t="s">
        <v>1238</v>
      </c>
      <c r="J1448" s="1756" t="s">
        <v>1424</v>
      </c>
      <c r="K1448" s="742" t="s">
        <v>1508</v>
      </c>
      <c r="L1448" s="212"/>
      <c r="M1448" s="501"/>
      <c r="N1448" s="501"/>
      <c r="O1448" s="212"/>
      <c r="P1448" s="2159">
        <f t="shared" si="124"/>
        <v>0</v>
      </c>
      <c r="Q1448" s="280"/>
      <c r="R1448" s="281"/>
      <c r="S1448" s="281"/>
      <c r="T1448" s="281"/>
      <c r="U1448" s="281"/>
      <c r="V1448" s="281"/>
      <c r="W1448" s="282">
        <v>5</v>
      </c>
      <c r="X1448" s="83"/>
      <c r="Y1448" s="83"/>
      <c r="Z1448" s="63"/>
      <c r="AC1448" s="789" t="str">
        <f t="shared" si="127"/>
        <v/>
      </c>
      <c r="AF1448" s="2111">
        <f t="shared" si="125"/>
        <v>0</v>
      </c>
      <c r="AG1448" s="2111">
        <f t="shared" si="126"/>
        <v>5</v>
      </c>
    </row>
    <row r="1449" spans="1:33" ht="15" customHeight="1" thickBot="1" x14ac:dyDescent="0.25">
      <c r="A1449" s="100"/>
      <c r="B1449" s="92" t="s">
        <v>663</v>
      </c>
      <c r="C1449" s="115"/>
      <c r="D1449" s="864" t="s">
        <v>664</v>
      </c>
      <c r="E1449" s="943"/>
      <c r="F1449" s="439"/>
      <c r="G1449" s="440"/>
      <c r="H1449" s="196" t="s">
        <v>1302</v>
      </c>
      <c r="I1449" s="196" t="s">
        <v>1238</v>
      </c>
      <c r="J1449" s="1740" t="s">
        <v>1425</v>
      </c>
      <c r="K1449" s="214" t="s">
        <v>1732</v>
      </c>
      <c r="L1449" s="214"/>
      <c r="M1449" s="516"/>
      <c r="N1449" s="516"/>
      <c r="O1449" s="214"/>
      <c r="P1449" s="2159">
        <f t="shared" si="124"/>
        <v>0</v>
      </c>
      <c r="Q1449" s="312"/>
      <c r="R1449" s="283"/>
      <c r="S1449" s="283"/>
      <c r="T1449" s="283">
        <v>5</v>
      </c>
      <c r="U1449" s="283"/>
      <c r="V1449" s="283"/>
      <c r="W1449" s="284"/>
      <c r="X1449" s="162">
        <f>SUM(Q1437:W1449)</f>
        <v>40</v>
      </c>
      <c r="Y1449" s="162">
        <f>X1449</f>
        <v>40</v>
      </c>
      <c r="Z1449" s="63"/>
      <c r="AC1449" s="46" t="str">
        <f t="shared" si="127"/>
        <v/>
      </c>
      <c r="AD1449" s="45" t="s">
        <v>2077</v>
      </c>
      <c r="AF1449" s="2111">
        <f t="shared" si="125"/>
        <v>0</v>
      </c>
      <c r="AG1449" s="2111">
        <f t="shared" si="126"/>
        <v>0</v>
      </c>
    </row>
    <row r="1450" spans="1:33" customFormat="1" ht="15" customHeight="1" thickBot="1" x14ac:dyDescent="0.3">
      <c r="A1450" s="273">
        <f>A1437+1</f>
        <v>156</v>
      </c>
      <c r="B1450" s="1901" t="s">
        <v>2023</v>
      </c>
      <c r="C1450" s="1866" t="s">
        <v>35</v>
      </c>
      <c r="D1450" s="898" t="s">
        <v>2024</v>
      </c>
      <c r="E1450" s="842"/>
      <c r="F1450" s="459" t="s">
        <v>422</v>
      </c>
      <c r="G1450" s="460" t="s">
        <v>1906</v>
      </c>
      <c r="H1450" s="205" t="s">
        <v>421</v>
      </c>
      <c r="I1450" s="205" t="s">
        <v>1847</v>
      </c>
      <c r="J1450" s="205"/>
      <c r="K1450" s="230" t="s">
        <v>2026</v>
      </c>
      <c r="L1450" s="230" t="s">
        <v>97</v>
      </c>
      <c r="M1450" s="526">
        <v>8</v>
      </c>
      <c r="N1450" s="526" t="s">
        <v>24</v>
      </c>
      <c r="O1450" s="230" t="s">
        <v>1860</v>
      </c>
      <c r="P1450" s="2159">
        <f t="shared" si="124"/>
        <v>4</v>
      </c>
      <c r="Q1450" s="277">
        <v>3</v>
      </c>
      <c r="R1450" s="278">
        <v>1</v>
      </c>
      <c r="S1450" s="278"/>
      <c r="T1450" s="278"/>
      <c r="U1450" s="278"/>
      <c r="V1450" s="278"/>
      <c r="W1450" s="279"/>
      <c r="X1450" s="1867"/>
      <c r="Y1450" s="1867"/>
      <c r="Z1450" s="1868" t="str">
        <f>C1450</f>
        <v>TC</v>
      </c>
      <c r="AA1450" t="s">
        <v>876</v>
      </c>
      <c r="AB1450" t="s">
        <v>881</v>
      </c>
      <c r="AC1450" s="549">
        <f t="shared" ref="AC1450:AC1459" si="128">IF(C1450&lt;&gt;"",SUMIF(D$6:D$1502,D1450,Q$6:R$1502),"")</f>
        <v>14</v>
      </c>
      <c r="AF1450" s="2111">
        <f t="shared" si="125"/>
        <v>4</v>
      </c>
      <c r="AG1450" s="2111">
        <f t="shared" si="126"/>
        <v>0</v>
      </c>
    </row>
    <row r="1451" spans="1:33" customFormat="1" ht="15" customHeight="1" thickBot="1" x14ac:dyDescent="0.3">
      <c r="A1451" s="790"/>
      <c r="B1451" s="73" t="s">
        <v>2023</v>
      </c>
      <c r="C1451" s="1869"/>
      <c r="D1451" s="899" t="s">
        <v>2024</v>
      </c>
      <c r="E1451" s="900"/>
      <c r="F1451" s="472"/>
      <c r="G1451" s="473"/>
      <c r="H1451" s="187" t="s">
        <v>421</v>
      </c>
      <c r="I1451" s="187" t="s">
        <v>1847</v>
      </c>
      <c r="J1451" s="187"/>
      <c r="K1451" s="231" t="s">
        <v>2026</v>
      </c>
      <c r="L1451" s="231" t="s">
        <v>97</v>
      </c>
      <c r="M1451" s="515">
        <v>8</v>
      </c>
      <c r="N1451" s="515" t="s">
        <v>98</v>
      </c>
      <c r="O1451" s="231" t="s">
        <v>429</v>
      </c>
      <c r="P1451" s="2159">
        <f t="shared" si="124"/>
        <v>4</v>
      </c>
      <c r="Q1451" s="280">
        <v>3</v>
      </c>
      <c r="R1451" s="281">
        <v>1</v>
      </c>
      <c r="S1451" s="281"/>
      <c r="T1451" s="281"/>
      <c r="U1451" s="281"/>
      <c r="V1451" s="281"/>
      <c r="W1451" s="282"/>
      <c r="X1451" s="1870"/>
      <c r="Y1451" s="1870"/>
      <c r="Z1451" s="1868"/>
      <c r="AC1451" s="549" t="str">
        <f t="shared" si="128"/>
        <v/>
      </c>
      <c r="AF1451" s="2111">
        <f t="shared" si="125"/>
        <v>4</v>
      </c>
      <c r="AG1451" s="2111">
        <f t="shared" si="126"/>
        <v>0</v>
      </c>
    </row>
    <row r="1452" spans="1:33" customFormat="1" ht="15" customHeight="1" thickBot="1" x14ac:dyDescent="0.3">
      <c r="A1452" s="790"/>
      <c r="B1452" s="73" t="s">
        <v>2023</v>
      </c>
      <c r="C1452" s="1869"/>
      <c r="D1452" s="899" t="s">
        <v>2024</v>
      </c>
      <c r="E1452" s="900"/>
      <c r="F1452" s="472"/>
      <c r="G1452" s="473"/>
      <c r="H1452" s="187" t="s">
        <v>421</v>
      </c>
      <c r="I1452" s="187" t="s">
        <v>1847</v>
      </c>
      <c r="J1452" s="187"/>
      <c r="K1452" s="231" t="s">
        <v>2025</v>
      </c>
      <c r="L1452" s="231" t="s">
        <v>97</v>
      </c>
      <c r="M1452" s="515">
        <v>9</v>
      </c>
      <c r="N1452" s="515" t="s">
        <v>24</v>
      </c>
      <c r="O1452" s="231" t="s">
        <v>1860</v>
      </c>
      <c r="P1452" s="2159">
        <f t="shared" si="124"/>
        <v>4</v>
      </c>
      <c r="Q1452" s="280">
        <v>4</v>
      </c>
      <c r="R1452" s="281"/>
      <c r="S1452" s="281"/>
      <c r="T1452" s="281"/>
      <c r="U1452" s="281"/>
      <c r="V1452" s="281"/>
      <c r="W1452" s="282"/>
      <c r="X1452" s="1870"/>
      <c r="Y1452" s="1870"/>
      <c r="Z1452" s="1868"/>
      <c r="AC1452" s="549" t="str">
        <f t="shared" si="128"/>
        <v/>
      </c>
      <c r="AF1452" s="2111">
        <f t="shared" si="125"/>
        <v>4</v>
      </c>
      <c r="AG1452" s="2111">
        <f t="shared" si="126"/>
        <v>0</v>
      </c>
    </row>
    <row r="1453" spans="1:33" customFormat="1" ht="14.25" customHeight="1" thickBot="1" x14ac:dyDescent="0.3">
      <c r="A1453" s="790"/>
      <c r="B1453" s="73" t="s">
        <v>2023</v>
      </c>
      <c r="C1453" s="1869"/>
      <c r="D1453" s="1896" t="s">
        <v>2024</v>
      </c>
      <c r="E1453" s="900"/>
      <c r="F1453" s="472"/>
      <c r="G1453" s="473"/>
      <c r="H1453" s="546" t="s">
        <v>421</v>
      </c>
      <c r="I1453" s="546" t="s">
        <v>1847</v>
      </c>
      <c r="J1453" s="546"/>
      <c r="K1453" s="547" t="s">
        <v>2025</v>
      </c>
      <c r="L1453" s="547" t="s">
        <v>97</v>
      </c>
      <c r="M1453" s="732">
        <v>9</v>
      </c>
      <c r="N1453" s="732" t="s">
        <v>98</v>
      </c>
      <c r="O1453" s="547" t="s">
        <v>429</v>
      </c>
      <c r="P1453" s="2159">
        <f t="shared" si="124"/>
        <v>4</v>
      </c>
      <c r="Q1453" s="548">
        <v>4</v>
      </c>
      <c r="R1453" s="802"/>
      <c r="S1453" s="724"/>
      <c r="T1453" s="724"/>
      <c r="U1453" s="724"/>
      <c r="V1453" s="724"/>
      <c r="W1453" s="725"/>
      <c r="X1453" s="1870"/>
      <c r="Y1453" s="1870"/>
      <c r="Z1453" s="1868"/>
      <c r="AC1453" s="549" t="str">
        <f t="shared" si="128"/>
        <v/>
      </c>
      <c r="AF1453" s="2111">
        <f t="shared" si="125"/>
        <v>4</v>
      </c>
      <c r="AG1453" s="2111">
        <f t="shared" si="126"/>
        <v>0</v>
      </c>
    </row>
    <row r="1454" spans="1:33" customFormat="1" ht="14.25" customHeight="1" thickBot="1" x14ac:dyDescent="0.3">
      <c r="A1454" s="790"/>
      <c r="B1454" s="73" t="s">
        <v>2023</v>
      </c>
      <c r="C1454" s="1869"/>
      <c r="D1454" s="1896" t="s">
        <v>2024</v>
      </c>
      <c r="E1454" s="900"/>
      <c r="F1454" s="472"/>
      <c r="G1454" s="473"/>
      <c r="H1454" s="546" t="s">
        <v>421</v>
      </c>
      <c r="I1454" s="546" t="s">
        <v>1847</v>
      </c>
      <c r="J1454" s="1756" t="s">
        <v>1424</v>
      </c>
      <c r="K1454" s="547" t="s">
        <v>1539</v>
      </c>
      <c r="L1454" s="547"/>
      <c r="M1454" s="732"/>
      <c r="N1454" s="732"/>
      <c r="O1454" s="547"/>
      <c r="P1454" s="2159">
        <f t="shared" si="124"/>
        <v>0</v>
      </c>
      <c r="Q1454" s="548"/>
      <c r="R1454" s="802"/>
      <c r="S1454" s="724">
        <v>4</v>
      </c>
      <c r="T1454" s="724"/>
      <c r="U1454" s="724"/>
      <c r="V1454" s="724"/>
      <c r="W1454" s="725"/>
      <c r="X1454" s="1870"/>
      <c r="Y1454" s="1870"/>
      <c r="Z1454" s="1868"/>
      <c r="AC1454" s="549" t="str">
        <f t="shared" si="128"/>
        <v/>
      </c>
      <c r="AF1454" s="2111">
        <f t="shared" si="125"/>
        <v>0</v>
      </c>
      <c r="AG1454" s="2111">
        <f t="shared" si="126"/>
        <v>4</v>
      </c>
    </row>
    <row r="1455" spans="1:33" customFormat="1" ht="14.25" customHeight="1" thickBot="1" x14ac:dyDescent="0.3">
      <c r="A1455" s="790"/>
      <c r="B1455" s="73" t="s">
        <v>2023</v>
      </c>
      <c r="C1455" s="1869"/>
      <c r="D1455" s="1896" t="s">
        <v>2024</v>
      </c>
      <c r="E1455" s="900"/>
      <c r="F1455" s="472"/>
      <c r="G1455" s="473"/>
      <c r="H1455" s="546" t="s">
        <v>421</v>
      </c>
      <c r="I1455" s="546" t="s">
        <v>1847</v>
      </c>
      <c r="J1455" s="1756" t="s">
        <v>1424</v>
      </c>
      <c r="K1455" s="212" t="s">
        <v>1863</v>
      </c>
      <c r="L1455" s="547"/>
      <c r="M1455" s="732"/>
      <c r="N1455" s="732"/>
      <c r="O1455" s="547"/>
      <c r="P1455" s="2159">
        <f t="shared" si="124"/>
        <v>0</v>
      </c>
      <c r="Q1455" s="548"/>
      <c r="R1455" s="724"/>
      <c r="S1455" s="724">
        <v>2</v>
      </c>
      <c r="T1455" s="724"/>
      <c r="U1455" s="724"/>
      <c r="V1455" s="724"/>
      <c r="W1455" s="725"/>
      <c r="X1455" s="1870"/>
      <c r="Y1455" s="1870"/>
      <c r="Z1455" s="1868"/>
      <c r="AC1455" s="549" t="str">
        <f t="shared" si="128"/>
        <v/>
      </c>
      <c r="AF1455" s="2111">
        <f t="shared" si="125"/>
        <v>0</v>
      </c>
      <c r="AG1455" s="2111">
        <f t="shared" si="126"/>
        <v>2</v>
      </c>
    </row>
    <row r="1456" spans="1:33" customFormat="1" ht="14.25" customHeight="1" thickBot="1" x14ac:dyDescent="0.3">
      <c r="A1456" s="790"/>
      <c r="B1456" s="73" t="s">
        <v>2023</v>
      </c>
      <c r="C1456" s="1869"/>
      <c r="D1456" s="1896" t="s">
        <v>2024</v>
      </c>
      <c r="E1456" s="900"/>
      <c r="F1456" s="472"/>
      <c r="G1456" s="473"/>
      <c r="H1456" s="546" t="s">
        <v>421</v>
      </c>
      <c r="I1456" s="546" t="s">
        <v>1847</v>
      </c>
      <c r="J1456" s="1756" t="s">
        <v>1424</v>
      </c>
      <c r="K1456" s="212" t="s">
        <v>1864</v>
      </c>
      <c r="L1456" s="547"/>
      <c r="M1456" s="732"/>
      <c r="N1456" s="732"/>
      <c r="O1456" s="547"/>
      <c r="P1456" s="2159">
        <f t="shared" si="124"/>
        <v>0</v>
      </c>
      <c r="Q1456" s="548"/>
      <c r="R1456" s="724"/>
      <c r="S1456" s="724"/>
      <c r="T1456" s="724"/>
      <c r="U1456" s="724"/>
      <c r="V1456" s="724"/>
      <c r="W1456" s="2067">
        <v>5</v>
      </c>
      <c r="X1456" s="1870"/>
      <c r="Y1456" s="1870"/>
      <c r="Z1456" s="1868"/>
      <c r="AC1456" s="549" t="str">
        <f t="shared" si="128"/>
        <v/>
      </c>
      <c r="AF1456" s="2111">
        <f t="shared" si="125"/>
        <v>0</v>
      </c>
      <c r="AG1456" s="2111">
        <f t="shared" si="126"/>
        <v>5</v>
      </c>
    </row>
    <row r="1457" spans="1:265" customFormat="1" ht="15" customHeight="1" thickBot="1" x14ac:dyDescent="0.3">
      <c r="A1457" s="790"/>
      <c r="B1457" s="73" t="s">
        <v>2023</v>
      </c>
      <c r="C1457" s="1869"/>
      <c r="D1457" s="907" t="s">
        <v>2024</v>
      </c>
      <c r="E1457" s="900"/>
      <c r="F1457" s="472"/>
      <c r="G1457" s="473"/>
      <c r="H1457" s="188" t="s">
        <v>421</v>
      </c>
      <c r="I1457" s="188" t="s">
        <v>1847</v>
      </c>
      <c r="J1457" s="1756" t="s">
        <v>1424</v>
      </c>
      <c r="K1457" s="232" t="s">
        <v>1894</v>
      </c>
      <c r="L1457" s="232"/>
      <c r="M1457" s="527"/>
      <c r="N1457" s="527"/>
      <c r="O1457" s="232"/>
      <c r="P1457" s="2159">
        <f t="shared" si="124"/>
        <v>0</v>
      </c>
      <c r="Q1457" s="316"/>
      <c r="R1457" s="317"/>
      <c r="S1457" s="317"/>
      <c r="T1457" s="317"/>
      <c r="U1457" s="317"/>
      <c r="V1457" s="317"/>
      <c r="W1457" s="2068">
        <v>5</v>
      </c>
      <c r="X1457" s="1870"/>
      <c r="Y1457" s="1870"/>
      <c r="Z1457" s="1868"/>
      <c r="AC1457" s="549" t="str">
        <f t="shared" si="128"/>
        <v/>
      </c>
      <c r="AF1457" s="2111">
        <f t="shared" si="125"/>
        <v>0</v>
      </c>
      <c r="AG1457" s="2111">
        <f t="shared" si="126"/>
        <v>5</v>
      </c>
    </row>
    <row r="1458" spans="1:265" customFormat="1" ht="15" customHeight="1" thickBot="1" x14ac:dyDescent="0.3">
      <c r="A1458" s="790"/>
      <c r="B1458" s="73" t="s">
        <v>2023</v>
      </c>
      <c r="C1458" s="1869"/>
      <c r="D1458" s="907" t="s">
        <v>2024</v>
      </c>
      <c r="E1458" s="900"/>
      <c r="F1458" s="472"/>
      <c r="G1458" s="473"/>
      <c r="H1458" s="188" t="s">
        <v>421</v>
      </c>
      <c r="I1458" s="188" t="s">
        <v>1847</v>
      </c>
      <c r="J1458" s="1789" t="s">
        <v>95</v>
      </c>
      <c r="K1458" s="223" t="s">
        <v>1712</v>
      </c>
      <c r="L1458" s="212"/>
      <c r="M1458" s="501"/>
      <c r="N1458" s="501"/>
      <c r="O1458" s="212"/>
      <c r="P1458" s="2159">
        <f t="shared" si="124"/>
        <v>0</v>
      </c>
      <c r="Q1458" s="280"/>
      <c r="R1458" s="281"/>
      <c r="S1458" s="281"/>
      <c r="T1458" s="281"/>
      <c r="U1458" s="2053">
        <v>3</v>
      </c>
      <c r="V1458" s="317"/>
      <c r="W1458" s="318"/>
      <c r="X1458" s="1870"/>
      <c r="Y1458" s="1870"/>
      <c r="Z1458" s="1868"/>
      <c r="AC1458" s="549" t="str">
        <f t="shared" si="128"/>
        <v/>
      </c>
      <c r="AF1458" s="2111">
        <f t="shared" si="125"/>
        <v>0</v>
      </c>
      <c r="AG1458" s="2111">
        <f t="shared" si="126"/>
        <v>0</v>
      </c>
    </row>
    <row r="1459" spans="1:265" customFormat="1" ht="15" customHeight="1" thickBot="1" x14ac:dyDescent="0.3">
      <c r="A1459" s="790"/>
      <c r="B1459" s="73" t="s">
        <v>2023</v>
      </c>
      <c r="C1459" s="1869"/>
      <c r="D1459" s="901" t="s">
        <v>2024</v>
      </c>
      <c r="E1459" s="900"/>
      <c r="F1459" s="472"/>
      <c r="G1459" s="473"/>
      <c r="H1459" s="206" t="s">
        <v>421</v>
      </c>
      <c r="I1459" s="206" t="s">
        <v>1847</v>
      </c>
      <c r="J1459" s="1740" t="s">
        <v>1425</v>
      </c>
      <c r="K1459" s="233" t="s">
        <v>2027</v>
      </c>
      <c r="L1459" s="233"/>
      <c r="M1459" s="528"/>
      <c r="N1459" s="528"/>
      <c r="O1459" s="233"/>
      <c r="P1459" s="2159">
        <f t="shared" si="124"/>
        <v>0</v>
      </c>
      <c r="Q1459" s="319"/>
      <c r="R1459" s="320"/>
      <c r="S1459" s="320"/>
      <c r="T1459" s="320">
        <v>5</v>
      </c>
      <c r="U1459" s="320"/>
      <c r="V1459" s="320"/>
      <c r="W1459" s="321"/>
      <c r="X1459" s="1870">
        <f>SUM(Q1450:W1459)</f>
        <v>40</v>
      </c>
      <c r="Y1459" s="1870">
        <f>X1459</f>
        <v>40</v>
      </c>
      <c r="Z1459" s="1868"/>
      <c r="AC1459" s="549" t="str">
        <f t="shared" si="128"/>
        <v/>
      </c>
      <c r="AD1459" s="45" t="s">
        <v>2077</v>
      </c>
      <c r="AF1459" s="2111">
        <f t="shared" si="125"/>
        <v>0</v>
      </c>
      <c r="AG1459" s="2111">
        <f t="shared" si="126"/>
        <v>0</v>
      </c>
    </row>
    <row r="1460" spans="1:265" customFormat="1" ht="15" customHeight="1" thickBot="1" x14ac:dyDescent="0.3">
      <c r="A1460" s="2039">
        <f>A1450+1</f>
        <v>157</v>
      </c>
      <c r="B1460" s="630" t="s">
        <v>387</v>
      </c>
      <c r="C1460" s="116" t="s">
        <v>35</v>
      </c>
      <c r="D1460" s="868" t="s">
        <v>655</v>
      </c>
      <c r="E1460" s="842" t="s">
        <v>423</v>
      </c>
      <c r="F1460" s="459" t="s">
        <v>404</v>
      </c>
      <c r="G1460" s="460" t="s">
        <v>656</v>
      </c>
      <c r="H1460" s="199" t="s">
        <v>351</v>
      </c>
      <c r="I1460" s="199" t="s">
        <v>394</v>
      </c>
      <c r="J1460" s="199"/>
      <c r="K1460" s="218" t="s">
        <v>1256</v>
      </c>
      <c r="L1460" s="218" t="s">
        <v>401</v>
      </c>
      <c r="M1460" s="510" t="s">
        <v>392</v>
      </c>
      <c r="N1460" s="510" t="s">
        <v>98</v>
      </c>
      <c r="O1460" s="218" t="s">
        <v>839</v>
      </c>
      <c r="P1460" s="2159">
        <f t="shared" si="124"/>
        <v>3</v>
      </c>
      <c r="Q1460" s="322">
        <v>3</v>
      </c>
      <c r="R1460" s="323"/>
      <c r="S1460" s="323"/>
      <c r="T1460" s="323"/>
      <c r="U1460" s="323"/>
      <c r="V1460" s="323"/>
      <c r="W1460" s="324"/>
      <c r="X1460" s="117"/>
      <c r="Y1460" s="117"/>
      <c r="Z1460" s="63" t="str">
        <f>C1460</f>
        <v>TC</v>
      </c>
      <c r="AA1460" s="47" t="s">
        <v>874</v>
      </c>
      <c r="AB1460" s="47" t="s">
        <v>881</v>
      </c>
      <c r="AC1460" s="46">
        <f t="shared" ref="AC1460:AC1470" si="129">IF(C1460&lt;&gt;"",SUMIF(D$6:D$1505,D1460,Q$6:R$1505),"")</f>
        <v>18</v>
      </c>
      <c r="AD1460" s="47"/>
      <c r="AE1460" s="47"/>
      <c r="AF1460" s="2111">
        <f t="shared" si="125"/>
        <v>3</v>
      </c>
      <c r="AG1460" s="2111">
        <f t="shared" si="126"/>
        <v>0</v>
      </c>
      <c r="AH1460" s="47"/>
      <c r="AI1460" s="47"/>
      <c r="AJ1460" s="47"/>
      <c r="AK1460" s="47"/>
      <c r="AL1460" s="47"/>
      <c r="AM1460" s="47"/>
      <c r="AN1460" s="47"/>
      <c r="AO1460" s="47"/>
      <c r="AP1460" s="47"/>
      <c r="AQ1460" s="47"/>
      <c r="AR1460" s="47"/>
      <c r="AS1460" s="47"/>
      <c r="AT1460" s="47"/>
      <c r="AU1460" s="47"/>
      <c r="AV1460" s="47"/>
      <c r="AW1460" s="47"/>
      <c r="AX1460" s="47"/>
      <c r="AY1460" s="47"/>
      <c r="AZ1460" s="47"/>
      <c r="BA1460" s="47"/>
      <c r="BB1460" s="47"/>
      <c r="BC1460" s="47"/>
      <c r="BD1460" s="47"/>
      <c r="BE1460" s="47"/>
      <c r="BF1460" s="47"/>
      <c r="BG1460" s="47"/>
      <c r="BH1460" s="47"/>
      <c r="BI1460" s="47"/>
      <c r="BJ1460" s="47"/>
      <c r="BK1460" s="47"/>
      <c r="BL1460" s="47"/>
      <c r="BM1460" s="47"/>
      <c r="BN1460" s="47"/>
      <c r="BO1460" s="47"/>
      <c r="BP1460" s="47"/>
      <c r="BQ1460" s="47"/>
      <c r="BR1460" s="47"/>
      <c r="BS1460" s="47"/>
      <c r="BT1460" s="47"/>
      <c r="BU1460" s="47"/>
      <c r="BV1460" s="47"/>
      <c r="BW1460" s="47"/>
      <c r="BX1460" s="47"/>
      <c r="BY1460" s="47"/>
      <c r="BZ1460" s="47"/>
      <c r="CA1460" s="47"/>
      <c r="CB1460" s="47"/>
      <c r="CC1460" s="47"/>
      <c r="CD1460" s="47"/>
      <c r="CE1460" s="47"/>
      <c r="CF1460" s="47"/>
      <c r="CG1460" s="47"/>
      <c r="CH1460" s="47"/>
      <c r="CI1460" s="47"/>
      <c r="CJ1460" s="47"/>
      <c r="CK1460" s="47"/>
      <c r="CL1460" s="47"/>
      <c r="CM1460" s="47"/>
      <c r="CN1460" s="47"/>
      <c r="CO1460" s="47"/>
      <c r="CP1460" s="47"/>
      <c r="CQ1460" s="47"/>
      <c r="CR1460" s="47"/>
      <c r="CS1460" s="47"/>
      <c r="CT1460" s="47"/>
      <c r="CU1460" s="47"/>
      <c r="CV1460" s="47"/>
      <c r="CW1460" s="47"/>
      <c r="CX1460" s="47"/>
      <c r="CY1460" s="47"/>
      <c r="CZ1460" s="47"/>
      <c r="DA1460" s="47"/>
      <c r="DB1460" s="47"/>
      <c r="DC1460" s="47"/>
      <c r="DD1460" s="47"/>
      <c r="DE1460" s="47"/>
      <c r="DF1460" s="47"/>
      <c r="DG1460" s="47"/>
      <c r="DH1460" s="47"/>
      <c r="DI1460" s="47"/>
      <c r="DJ1460" s="47"/>
      <c r="DK1460" s="47"/>
      <c r="DL1460" s="47"/>
      <c r="DM1460" s="47"/>
      <c r="DN1460" s="47"/>
      <c r="DO1460" s="47"/>
      <c r="DP1460" s="47"/>
      <c r="DQ1460" s="47"/>
      <c r="DR1460" s="47"/>
      <c r="DS1460" s="47"/>
      <c r="DT1460" s="47"/>
      <c r="DU1460" s="47"/>
      <c r="DV1460" s="47"/>
      <c r="DW1460" s="47"/>
      <c r="DX1460" s="47"/>
      <c r="DY1460" s="47"/>
      <c r="DZ1460" s="47"/>
      <c r="EA1460" s="47"/>
      <c r="EB1460" s="47"/>
      <c r="EC1460" s="47"/>
      <c r="ED1460" s="47"/>
      <c r="EE1460" s="47"/>
      <c r="EF1460" s="47"/>
      <c r="EG1460" s="47"/>
      <c r="EH1460" s="47"/>
      <c r="EI1460" s="47"/>
      <c r="EJ1460" s="47"/>
      <c r="EK1460" s="47"/>
      <c r="EL1460" s="47"/>
      <c r="EM1460" s="47"/>
      <c r="EN1460" s="47"/>
      <c r="EO1460" s="47"/>
      <c r="EP1460" s="47"/>
      <c r="EQ1460" s="47"/>
      <c r="ER1460" s="47"/>
      <c r="ES1460" s="47"/>
      <c r="ET1460" s="47"/>
      <c r="EU1460" s="47"/>
      <c r="EV1460" s="47"/>
      <c r="EW1460" s="47"/>
      <c r="EX1460" s="47"/>
      <c r="EY1460" s="47"/>
      <c r="EZ1460" s="47"/>
      <c r="FA1460" s="47"/>
      <c r="FB1460" s="47"/>
      <c r="FC1460" s="47"/>
      <c r="FD1460" s="47"/>
      <c r="FE1460" s="47"/>
      <c r="FF1460" s="47"/>
      <c r="FG1460" s="47"/>
      <c r="FH1460" s="47"/>
      <c r="FI1460" s="47"/>
      <c r="FJ1460" s="47"/>
      <c r="FK1460" s="47"/>
      <c r="FL1460" s="47"/>
      <c r="FM1460" s="47"/>
      <c r="FN1460" s="47"/>
      <c r="FO1460" s="47"/>
      <c r="FP1460" s="47"/>
      <c r="FQ1460" s="47"/>
      <c r="FR1460" s="47"/>
      <c r="FS1460" s="47"/>
      <c r="FT1460" s="47"/>
      <c r="FU1460" s="47"/>
      <c r="FV1460" s="47"/>
      <c r="FW1460" s="47"/>
      <c r="FX1460" s="47"/>
      <c r="FY1460" s="47"/>
      <c r="FZ1460" s="47"/>
      <c r="GA1460" s="47"/>
      <c r="GB1460" s="47"/>
      <c r="GC1460" s="47"/>
      <c r="GD1460" s="47"/>
      <c r="GE1460" s="47"/>
      <c r="GF1460" s="47"/>
      <c r="GG1460" s="47"/>
      <c r="GH1460" s="47"/>
      <c r="GI1460" s="47"/>
      <c r="GJ1460" s="47"/>
      <c r="GK1460" s="47"/>
      <c r="GL1460" s="47"/>
      <c r="GM1460" s="47"/>
      <c r="GN1460" s="47"/>
      <c r="GO1460" s="47"/>
      <c r="GP1460" s="47"/>
      <c r="GQ1460" s="47"/>
      <c r="GR1460" s="47"/>
      <c r="GS1460" s="47"/>
      <c r="GT1460" s="47"/>
      <c r="GU1460" s="47"/>
      <c r="GV1460" s="47"/>
      <c r="GW1460" s="47"/>
      <c r="GX1460" s="47"/>
      <c r="GY1460" s="47"/>
      <c r="GZ1460" s="47"/>
      <c r="HA1460" s="47"/>
      <c r="HB1460" s="47"/>
      <c r="HC1460" s="47"/>
      <c r="HD1460" s="47"/>
      <c r="HE1460" s="47"/>
      <c r="HF1460" s="47"/>
      <c r="HG1460" s="47"/>
      <c r="HH1460" s="47"/>
      <c r="HI1460" s="47"/>
      <c r="HJ1460" s="47"/>
      <c r="HK1460" s="47"/>
      <c r="HL1460" s="47"/>
      <c r="HM1460" s="47"/>
      <c r="HN1460" s="47"/>
      <c r="HO1460" s="47"/>
      <c r="HP1460" s="47"/>
      <c r="HQ1460" s="47"/>
      <c r="HR1460" s="47"/>
      <c r="HS1460" s="47"/>
      <c r="HT1460" s="47"/>
      <c r="HU1460" s="47"/>
      <c r="HV1460" s="47"/>
      <c r="HW1460" s="47"/>
      <c r="HX1460" s="47"/>
      <c r="HY1460" s="47"/>
      <c r="HZ1460" s="47"/>
      <c r="IA1460" s="47"/>
      <c r="IB1460" s="47"/>
      <c r="IC1460" s="47"/>
      <c r="ID1460" s="47"/>
      <c r="IE1460" s="47"/>
      <c r="IF1460" s="47"/>
      <c r="IG1460" s="47"/>
      <c r="IH1460" s="47"/>
      <c r="II1460" s="47"/>
      <c r="IJ1460" s="47"/>
      <c r="IK1460" s="47"/>
      <c r="IL1460" s="47"/>
      <c r="IM1460" s="47"/>
      <c r="IN1460" s="47"/>
      <c r="IO1460" s="47"/>
      <c r="IP1460" s="47"/>
      <c r="IQ1460" s="47"/>
      <c r="IR1460" s="47"/>
      <c r="IS1460" s="47"/>
      <c r="IT1460" s="47"/>
      <c r="IU1460" s="47"/>
      <c r="IV1460" s="47"/>
      <c r="IW1460" s="47"/>
      <c r="IX1460" s="47"/>
      <c r="IY1460" s="47"/>
      <c r="IZ1460" s="47"/>
      <c r="JA1460" s="47"/>
      <c r="JB1460" s="47"/>
      <c r="JC1460" s="47"/>
      <c r="JD1460" s="47"/>
      <c r="JE1460" s="47"/>
    </row>
    <row r="1461" spans="1:265" customFormat="1" ht="15" customHeight="1" thickBot="1" x14ac:dyDescent="0.3">
      <c r="A1461" s="98"/>
      <c r="B1461" s="73" t="s">
        <v>387</v>
      </c>
      <c r="C1461" s="118"/>
      <c r="D1461" s="870" t="s">
        <v>655</v>
      </c>
      <c r="E1461" s="879"/>
      <c r="F1461" s="461"/>
      <c r="G1461" s="462"/>
      <c r="H1461" s="181" t="s">
        <v>351</v>
      </c>
      <c r="I1461" s="181" t="s">
        <v>394</v>
      </c>
      <c r="J1461" s="181"/>
      <c r="K1461" s="639" t="s">
        <v>1465</v>
      </c>
      <c r="L1461" s="219" t="s">
        <v>401</v>
      </c>
      <c r="M1461" s="511" t="s">
        <v>392</v>
      </c>
      <c r="N1461" s="511" t="s">
        <v>24</v>
      </c>
      <c r="O1461" s="219" t="s">
        <v>839</v>
      </c>
      <c r="P1461" s="2159">
        <f t="shared" si="124"/>
        <v>3</v>
      </c>
      <c r="Q1461" s="325">
        <v>3</v>
      </c>
      <c r="R1461" s="326"/>
      <c r="S1461" s="326"/>
      <c r="T1461" s="326"/>
      <c r="U1461" s="326"/>
      <c r="V1461" s="326"/>
      <c r="W1461" s="327"/>
      <c r="X1461" s="119"/>
      <c r="Y1461" s="119"/>
      <c r="Z1461" s="63"/>
      <c r="AA1461" s="47"/>
      <c r="AB1461" s="47"/>
      <c r="AC1461" s="46" t="str">
        <f t="shared" si="129"/>
        <v/>
      </c>
      <c r="AD1461" s="47"/>
      <c r="AE1461" s="47"/>
      <c r="AF1461" s="2111">
        <f t="shared" si="125"/>
        <v>3</v>
      </c>
      <c r="AG1461" s="2111">
        <f t="shared" si="126"/>
        <v>0</v>
      </c>
      <c r="AH1461" s="47"/>
      <c r="AI1461" s="47"/>
      <c r="AJ1461" s="47"/>
      <c r="AK1461" s="47"/>
      <c r="AL1461" s="47"/>
      <c r="AM1461" s="47"/>
      <c r="AN1461" s="47"/>
      <c r="AO1461" s="47"/>
      <c r="AP1461" s="47"/>
      <c r="AQ1461" s="47"/>
      <c r="AR1461" s="47"/>
      <c r="AS1461" s="47"/>
      <c r="AT1461" s="47"/>
      <c r="AU1461" s="47"/>
      <c r="AV1461" s="47"/>
      <c r="AW1461" s="47"/>
      <c r="AX1461" s="47"/>
      <c r="AY1461" s="47"/>
      <c r="AZ1461" s="47"/>
      <c r="BA1461" s="47"/>
      <c r="BB1461" s="47"/>
      <c r="BC1461" s="47"/>
      <c r="BD1461" s="47"/>
      <c r="BE1461" s="47"/>
      <c r="BF1461" s="47"/>
      <c r="BG1461" s="47"/>
      <c r="BH1461" s="47"/>
      <c r="BI1461" s="47"/>
      <c r="BJ1461" s="47"/>
      <c r="BK1461" s="47"/>
      <c r="BL1461" s="47"/>
      <c r="BM1461" s="47"/>
      <c r="BN1461" s="47"/>
      <c r="BO1461" s="47"/>
      <c r="BP1461" s="47"/>
      <c r="BQ1461" s="47"/>
      <c r="BR1461" s="47"/>
      <c r="BS1461" s="47"/>
      <c r="BT1461" s="47"/>
      <c r="BU1461" s="47"/>
      <c r="BV1461" s="47"/>
      <c r="BW1461" s="47"/>
      <c r="BX1461" s="47"/>
      <c r="BY1461" s="47"/>
      <c r="BZ1461" s="47"/>
      <c r="CA1461" s="47"/>
      <c r="CB1461" s="47"/>
      <c r="CC1461" s="47"/>
      <c r="CD1461" s="47"/>
      <c r="CE1461" s="47"/>
      <c r="CF1461" s="47"/>
      <c r="CG1461" s="47"/>
      <c r="CH1461" s="47"/>
      <c r="CI1461" s="47"/>
      <c r="CJ1461" s="47"/>
      <c r="CK1461" s="47"/>
      <c r="CL1461" s="47"/>
      <c r="CM1461" s="47"/>
      <c r="CN1461" s="47"/>
      <c r="CO1461" s="47"/>
      <c r="CP1461" s="47"/>
      <c r="CQ1461" s="47"/>
      <c r="CR1461" s="47"/>
      <c r="CS1461" s="47"/>
      <c r="CT1461" s="47"/>
      <c r="CU1461" s="47"/>
      <c r="CV1461" s="47"/>
      <c r="CW1461" s="47"/>
      <c r="CX1461" s="47"/>
      <c r="CY1461" s="47"/>
      <c r="CZ1461" s="47"/>
      <c r="DA1461" s="47"/>
      <c r="DB1461" s="47"/>
      <c r="DC1461" s="47"/>
      <c r="DD1461" s="47"/>
      <c r="DE1461" s="47"/>
      <c r="DF1461" s="47"/>
      <c r="DG1461" s="47"/>
      <c r="DH1461" s="47"/>
      <c r="DI1461" s="47"/>
      <c r="DJ1461" s="47"/>
      <c r="DK1461" s="47"/>
      <c r="DL1461" s="47"/>
      <c r="DM1461" s="47"/>
      <c r="DN1461" s="47"/>
      <c r="DO1461" s="47"/>
      <c r="DP1461" s="47"/>
      <c r="DQ1461" s="47"/>
      <c r="DR1461" s="47"/>
      <c r="DS1461" s="47"/>
      <c r="DT1461" s="47"/>
      <c r="DU1461" s="47"/>
      <c r="DV1461" s="47"/>
      <c r="DW1461" s="47"/>
      <c r="DX1461" s="47"/>
      <c r="DY1461" s="47"/>
      <c r="DZ1461" s="47"/>
      <c r="EA1461" s="47"/>
      <c r="EB1461" s="47"/>
      <c r="EC1461" s="47"/>
      <c r="ED1461" s="47"/>
      <c r="EE1461" s="47"/>
      <c r="EF1461" s="47"/>
      <c r="EG1461" s="47"/>
      <c r="EH1461" s="47"/>
      <c r="EI1461" s="47"/>
      <c r="EJ1461" s="47"/>
      <c r="EK1461" s="47"/>
      <c r="EL1461" s="47"/>
      <c r="EM1461" s="47"/>
      <c r="EN1461" s="47"/>
      <c r="EO1461" s="47"/>
      <c r="EP1461" s="47"/>
      <c r="EQ1461" s="47"/>
      <c r="ER1461" s="47"/>
      <c r="ES1461" s="47"/>
      <c r="ET1461" s="47"/>
      <c r="EU1461" s="47"/>
      <c r="EV1461" s="47"/>
      <c r="EW1461" s="47"/>
      <c r="EX1461" s="47"/>
      <c r="EY1461" s="47"/>
      <c r="EZ1461" s="47"/>
      <c r="FA1461" s="47"/>
      <c r="FB1461" s="47"/>
      <c r="FC1461" s="47"/>
      <c r="FD1461" s="47"/>
      <c r="FE1461" s="47"/>
      <c r="FF1461" s="47"/>
      <c r="FG1461" s="47"/>
      <c r="FH1461" s="47"/>
      <c r="FI1461" s="47"/>
      <c r="FJ1461" s="47"/>
      <c r="FK1461" s="47"/>
      <c r="FL1461" s="47"/>
      <c r="FM1461" s="47"/>
      <c r="FN1461" s="47"/>
      <c r="FO1461" s="47"/>
      <c r="FP1461" s="47"/>
      <c r="FQ1461" s="47"/>
      <c r="FR1461" s="47"/>
      <c r="FS1461" s="47"/>
      <c r="FT1461" s="47"/>
      <c r="FU1461" s="47"/>
      <c r="FV1461" s="47"/>
      <c r="FW1461" s="47"/>
      <c r="FX1461" s="47"/>
      <c r="FY1461" s="47"/>
      <c r="FZ1461" s="47"/>
      <c r="GA1461" s="47"/>
      <c r="GB1461" s="47"/>
      <c r="GC1461" s="47"/>
      <c r="GD1461" s="47"/>
      <c r="GE1461" s="47"/>
      <c r="GF1461" s="47"/>
      <c r="GG1461" s="47"/>
      <c r="GH1461" s="47"/>
      <c r="GI1461" s="47"/>
      <c r="GJ1461" s="47"/>
      <c r="GK1461" s="47"/>
      <c r="GL1461" s="47"/>
      <c r="GM1461" s="47"/>
      <c r="GN1461" s="47"/>
      <c r="GO1461" s="47"/>
      <c r="GP1461" s="47"/>
      <c r="GQ1461" s="47"/>
      <c r="GR1461" s="47"/>
      <c r="GS1461" s="47"/>
      <c r="GT1461" s="47"/>
      <c r="GU1461" s="47"/>
      <c r="GV1461" s="47"/>
      <c r="GW1461" s="47"/>
      <c r="GX1461" s="47"/>
      <c r="GY1461" s="47"/>
      <c r="GZ1461" s="47"/>
      <c r="HA1461" s="47"/>
      <c r="HB1461" s="47"/>
      <c r="HC1461" s="47"/>
      <c r="HD1461" s="47"/>
      <c r="HE1461" s="47"/>
      <c r="HF1461" s="47"/>
      <c r="HG1461" s="47"/>
      <c r="HH1461" s="47"/>
      <c r="HI1461" s="47"/>
      <c r="HJ1461" s="47"/>
      <c r="HK1461" s="47"/>
      <c r="HL1461" s="47"/>
      <c r="HM1461" s="47"/>
      <c r="HN1461" s="47"/>
      <c r="HO1461" s="47"/>
      <c r="HP1461" s="47"/>
      <c r="HQ1461" s="47"/>
      <c r="HR1461" s="47"/>
      <c r="HS1461" s="47"/>
      <c r="HT1461" s="47"/>
      <c r="HU1461" s="47"/>
      <c r="HV1461" s="47"/>
      <c r="HW1461" s="47"/>
      <c r="HX1461" s="47"/>
      <c r="HY1461" s="47"/>
      <c r="HZ1461" s="47"/>
      <c r="IA1461" s="47"/>
      <c r="IB1461" s="47"/>
      <c r="IC1461" s="47"/>
      <c r="ID1461" s="47"/>
      <c r="IE1461" s="47"/>
      <c r="IF1461" s="47"/>
      <c r="IG1461" s="47"/>
      <c r="IH1461" s="47"/>
      <c r="II1461" s="47"/>
      <c r="IJ1461" s="47"/>
      <c r="IK1461" s="47"/>
      <c r="IL1461" s="47"/>
      <c r="IM1461" s="47"/>
      <c r="IN1461" s="47"/>
      <c r="IO1461" s="47"/>
      <c r="IP1461" s="47"/>
      <c r="IQ1461" s="47"/>
      <c r="IR1461" s="47"/>
      <c r="IS1461" s="47"/>
      <c r="IT1461" s="47"/>
      <c r="IU1461" s="47"/>
      <c r="IV1461" s="47"/>
      <c r="IW1461" s="47"/>
      <c r="IX1461" s="47"/>
      <c r="IY1461" s="47"/>
      <c r="IZ1461" s="47"/>
      <c r="JA1461" s="47"/>
      <c r="JB1461" s="47"/>
      <c r="JC1461" s="47"/>
      <c r="JD1461" s="47"/>
      <c r="JE1461" s="47"/>
    </row>
    <row r="1462" spans="1:265" customFormat="1" ht="15" customHeight="1" thickBot="1" x14ac:dyDescent="0.3">
      <c r="A1462" s="98"/>
      <c r="B1462" s="73" t="s">
        <v>387</v>
      </c>
      <c r="C1462" s="118"/>
      <c r="D1462" s="870" t="s">
        <v>655</v>
      </c>
      <c r="E1462" s="879"/>
      <c r="F1462" s="461"/>
      <c r="G1462" s="462"/>
      <c r="H1462" s="181" t="s">
        <v>351</v>
      </c>
      <c r="I1462" s="181" t="s">
        <v>352</v>
      </c>
      <c r="J1462" s="181"/>
      <c r="K1462" s="639" t="s">
        <v>1631</v>
      </c>
      <c r="L1462" s="219" t="s">
        <v>401</v>
      </c>
      <c r="M1462" s="511">
        <v>2</v>
      </c>
      <c r="N1462" s="511" t="s">
        <v>24</v>
      </c>
      <c r="O1462" s="219" t="s">
        <v>839</v>
      </c>
      <c r="P1462" s="2159">
        <f t="shared" si="124"/>
        <v>3</v>
      </c>
      <c r="Q1462" s="325">
        <v>3</v>
      </c>
      <c r="R1462" s="326"/>
      <c r="S1462" s="326"/>
      <c r="T1462" s="326"/>
      <c r="U1462" s="326"/>
      <c r="V1462" s="326"/>
      <c r="W1462" s="327"/>
      <c r="X1462" s="119"/>
      <c r="Y1462" s="119"/>
      <c r="Z1462" s="63"/>
      <c r="AA1462" s="47"/>
      <c r="AB1462" s="47"/>
      <c r="AC1462" s="46" t="str">
        <f t="shared" si="129"/>
        <v/>
      </c>
      <c r="AD1462" s="47"/>
      <c r="AE1462" s="47"/>
      <c r="AF1462" s="2111">
        <f t="shared" si="125"/>
        <v>3</v>
      </c>
      <c r="AG1462" s="2111">
        <f t="shared" si="126"/>
        <v>0</v>
      </c>
      <c r="AH1462" s="47"/>
      <c r="AI1462" s="47"/>
      <c r="AJ1462" s="47"/>
      <c r="AK1462" s="47"/>
      <c r="AL1462" s="47"/>
      <c r="AM1462" s="47"/>
      <c r="AN1462" s="47"/>
      <c r="AO1462" s="47"/>
      <c r="AP1462" s="47"/>
      <c r="AQ1462" s="47"/>
      <c r="AR1462" s="47"/>
      <c r="AS1462" s="47"/>
      <c r="AT1462" s="47"/>
      <c r="AU1462" s="47"/>
      <c r="AV1462" s="47"/>
      <c r="AW1462" s="47"/>
      <c r="AX1462" s="47"/>
      <c r="AY1462" s="47"/>
      <c r="AZ1462" s="47"/>
      <c r="BA1462" s="47"/>
      <c r="BB1462" s="47"/>
      <c r="BC1462" s="47"/>
      <c r="BD1462" s="47"/>
      <c r="BE1462" s="47"/>
      <c r="BF1462" s="47"/>
      <c r="BG1462" s="47"/>
      <c r="BH1462" s="47"/>
      <c r="BI1462" s="47"/>
      <c r="BJ1462" s="47"/>
      <c r="BK1462" s="47"/>
      <c r="BL1462" s="47"/>
      <c r="BM1462" s="47"/>
      <c r="BN1462" s="47"/>
      <c r="BO1462" s="47"/>
      <c r="BP1462" s="47"/>
      <c r="BQ1462" s="47"/>
      <c r="BR1462" s="47"/>
      <c r="BS1462" s="47"/>
      <c r="BT1462" s="47"/>
      <c r="BU1462" s="47"/>
      <c r="BV1462" s="47"/>
      <c r="BW1462" s="47"/>
      <c r="BX1462" s="47"/>
      <c r="BY1462" s="47"/>
      <c r="BZ1462" s="47"/>
      <c r="CA1462" s="47"/>
      <c r="CB1462" s="47"/>
      <c r="CC1462" s="47"/>
      <c r="CD1462" s="47"/>
      <c r="CE1462" s="47"/>
      <c r="CF1462" s="47"/>
      <c r="CG1462" s="47"/>
      <c r="CH1462" s="47"/>
      <c r="CI1462" s="47"/>
      <c r="CJ1462" s="47"/>
      <c r="CK1462" s="47"/>
      <c r="CL1462" s="47"/>
      <c r="CM1462" s="47"/>
      <c r="CN1462" s="47"/>
      <c r="CO1462" s="47"/>
      <c r="CP1462" s="47"/>
      <c r="CQ1462" s="47"/>
      <c r="CR1462" s="47"/>
      <c r="CS1462" s="47"/>
      <c r="CT1462" s="47"/>
      <c r="CU1462" s="47"/>
      <c r="CV1462" s="47"/>
      <c r="CW1462" s="47"/>
      <c r="CX1462" s="47"/>
      <c r="CY1462" s="47"/>
      <c r="CZ1462" s="47"/>
      <c r="DA1462" s="47"/>
      <c r="DB1462" s="47"/>
      <c r="DC1462" s="47"/>
      <c r="DD1462" s="47"/>
      <c r="DE1462" s="47"/>
      <c r="DF1462" s="47"/>
      <c r="DG1462" s="47"/>
      <c r="DH1462" s="47"/>
      <c r="DI1462" s="47"/>
      <c r="DJ1462" s="47"/>
      <c r="DK1462" s="47"/>
      <c r="DL1462" s="47"/>
      <c r="DM1462" s="47"/>
      <c r="DN1462" s="47"/>
      <c r="DO1462" s="47"/>
      <c r="DP1462" s="47"/>
      <c r="DQ1462" s="47"/>
      <c r="DR1462" s="47"/>
      <c r="DS1462" s="47"/>
      <c r="DT1462" s="47"/>
      <c r="DU1462" s="47"/>
      <c r="DV1462" s="47"/>
      <c r="DW1462" s="47"/>
      <c r="DX1462" s="47"/>
      <c r="DY1462" s="47"/>
      <c r="DZ1462" s="47"/>
      <c r="EA1462" s="47"/>
      <c r="EB1462" s="47"/>
      <c r="EC1462" s="47"/>
      <c r="ED1462" s="47"/>
      <c r="EE1462" s="47"/>
      <c r="EF1462" s="47"/>
      <c r="EG1462" s="47"/>
      <c r="EH1462" s="47"/>
      <c r="EI1462" s="47"/>
      <c r="EJ1462" s="47"/>
      <c r="EK1462" s="47"/>
      <c r="EL1462" s="47"/>
      <c r="EM1462" s="47"/>
      <c r="EN1462" s="47"/>
      <c r="EO1462" s="47"/>
      <c r="EP1462" s="47"/>
      <c r="EQ1462" s="47"/>
      <c r="ER1462" s="47"/>
      <c r="ES1462" s="47"/>
      <c r="ET1462" s="47"/>
      <c r="EU1462" s="47"/>
      <c r="EV1462" s="47"/>
      <c r="EW1462" s="47"/>
      <c r="EX1462" s="47"/>
      <c r="EY1462" s="47"/>
      <c r="EZ1462" s="47"/>
      <c r="FA1462" s="47"/>
      <c r="FB1462" s="47"/>
      <c r="FC1462" s="47"/>
      <c r="FD1462" s="47"/>
      <c r="FE1462" s="47"/>
      <c r="FF1462" s="47"/>
      <c r="FG1462" s="47"/>
      <c r="FH1462" s="47"/>
      <c r="FI1462" s="47"/>
      <c r="FJ1462" s="47"/>
      <c r="FK1462" s="47"/>
      <c r="FL1462" s="47"/>
      <c r="FM1462" s="47"/>
      <c r="FN1462" s="47"/>
      <c r="FO1462" s="47"/>
      <c r="FP1462" s="47"/>
      <c r="FQ1462" s="47"/>
      <c r="FR1462" s="47"/>
      <c r="FS1462" s="47"/>
      <c r="FT1462" s="47"/>
      <c r="FU1462" s="47"/>
      <c r="FV1462" s="47"/>
      <c r="FW1462" s="47"/>
      <c r="FX1462" s="47"/>
      <c r="FY1462" s="47"/>
      <c r="FZ1462" s="47"/>
      <c r="GA1462" s="47"/>
      <c r="GB1462" s="47"/>
      <c r="GC1462" s="47"/>
      <c r="GD1462" s="47"/>
      <c r="GE1462" s="47"/>
      <c r="GF1462" s="47"/>
      <c r="GG1462" s="47"/>
      <c r="GH1462" s="47"/>
      <c r="GI1462" s="47"/>
      <c r="GJ1462" s="47"/>
      <c r="GK1462" s="47"/>
      <c r="GL1462" s="47"/>
      <c r="GM1462" s="47"/>
      <c r="GN1462" s="47"/>
      <c r="GO1462" s="47"/>
      <c r="GP1462" s="47"/>
      <c r="GQ1462" s="47"/>
      <c r="GR1462" s="47"/>
      <c r="GS1462" s="47"/>
      <c r="GT1462" s="47"/>
      <c r="GU1462" s="47"/>
      <c r="GV1462" s="47"/>
      <c r="GW1462" s="47"/>
      <c r="GX1462" s="47"/>
      <c r="GY1462" s="47"/>
      <c r="GZ1462" s="47"/>
      <c r="HA1462" s="47"/>
      <c r="HB1462" s="47"/>
      <c r="HC1462" s="47"/>
      <c r="HD1462" s="47"/>
      <c r="HE1462" s="47"/>
      <c r="HF1462" s="47"/>
      <c r="HG1462" s="47"/>
      <c r="HH1462" s="47"/>
      <c r="HI1462" s="47"/>
      <c r="HJ1462" s="47"/>
      <c r="HK1462" s="47"/>
      <c r="HL1462" s="47"/>
      <c r="HM1462" s="47"/>
      <c r="HN1462" s="47"/>
      <c r="HO1462" s="47"/>
      <c r="HP1462" s="47"/>
      <c r="HQ1462" s="47"/>
      <c r="HR1462" s="47"/>
      <c r="HS1462" s="47"/>
      <c r="HT1462" s="47"/>
      <c r="HU1462" s="47"/>
      <c r="HV1462" s="47"/>
      <c r="HW1462" s="47"/>
      <c r="HX1462" s="47"/>
      <c r="HY1462" s="47"/>
      <c r="HZ1462" s="47"/>
      <c r="IA1462" s="47"/>
      <c r="IB1462" s="47"/>
      <c r="IC1462" s="47"/>
      <c r="ID1462" s="47"/>
      <c r="IE1462" s="47"/>
      <c r="IF1462" s="47"/>
      <c r="IG1462" s="47"/>
      <c r="IH1462" s="47"/>
      <c r="II1462" s="47"/>
      <c r="IJ1462" s="47"/>
      <c r="IK1462" s="47"/>
      <c r="IL1462" s="47"/>
      <c r="IM1462" s="47"/>
      <c r="IN1462" s="47"/>
      <c r="IO1462" s="47"/>
      <c r="IP1462" s="47"/>
      <c r="IQ1462" s="47"/>
      <c r="IR1462" s="47"/>
      <c r="IS1462" s="47"/>
      <c r="IT1462" s="47"/>
      <c r="IU1462" s="47"/>
      <c r="IV1462" s="47"/>
      <c r="IW1462" s="47"/>
      <c r="IX1462" s="47"/>
      <c r="IY1462" s="47"/>
      <c r="IZ1462" s="47"/>
      <c r="JA1462" s="47"/>
      <c r="JB1462" s="47"/>
      <c r="JC1462" s="47"/>
      <c r="JD1462" s="47"/>
      <c r="JE1462" s="47"/>
    </row>
    <row r="1463" spans="1:265" customFormat="1" ht="15" customHeight="1" thickBot="1" x14ac:dyDescent="0.3">
      <c r="A1463" s="98"/>
      <c r="B1463" s="73" t="s">
        <v>387</v>
      </c>
      <c r="C1463" s="118"/>
      <c r="D1463" s="870" t="s">
        <v>655</v>
      </c>
      <c r="E1463" s="879"/>
      <c r="F1463" s="461"/>
      <c r="G1463" s="462"/>
      <c r="H1463" s="181" t="s">
        <v>351</v>
      </c>
      <c r="I1463" s="181" t="s">
        <v>352</v>
      </c>
      <c r="J1463" s="181"/>
      <c r="K1463" s="219" t="s">
        <v>1256</v>
      </c>
      <c r="L1463" s="219" t="s">
        <v>401</v>
      </c>
      <c r="M1463" s="511">
        <v>2</v>
      </c>
      <c r="N1463" s="511" t="s">
        <v>98</v>
      </c>
      <c r="O1463" s="219" t="s">
        <v>839</v>
      </c>
      <c r="P1463" s="2159">
        <f t="shared" si="124"/>
        <v>3</v>
      </c>
      <c r="Q1463" s="325">
        <v>3</v>
      </c>
      <c r="R1463" s="326"/>
      <c r="S1463" s="326"/>
      <c r="T1463" s="326"/>
      <c r="U1463" s="326"/>
      <c r="V1463" s="326"/>
      <c r="W1463" s="327"/>
      <c r="X1463" s="119"/>
      <c r="Y1463" s="119"/>
      <c r="Z1463" s="63"/>
      <c r="AA1463" s="47"/>
      <c r="AB1463" s="47"/>
      <c r="AC1463" s="46" t="str">
        <f t="shared" si="129"/>
        <v/>
      </c>
      <c r="AD1463" s="47"/>
      <c r="AE1463" s="47"/>
      <c r="AF1463" s="2111">
        <f t="shared" si="125"/>
        <v>3</v>
      </c>
      <c r="AG1463" s="2111">
        <f t="shared" si="126"/>
        <v>0</v>
      </c>
      <c r="AH1463" s="47"/>
      <c r="AI1463" s="47"/>
      <c r="AJ1463" s="47"/>
      <c r="AK1463" s="47"/>
      <c r="AL1463" s="47"/>
      <c r="AM1463" s="47"/>
      <c r="AN1463" s="47"/>
      <c r="AO1463" s="47"/>
      <c r="AP1463" s="47"/>
      <c r="AQ1463" s="47"/>
      <c r="AR1463" s="47"/>
      <c r="AS1463" s="47"/>
      <c r="AT1463" s="47"/>
      <c r="AU1463" s="47"/>
      <c r="AV1463" s="47"/>
      <c r="AW1463" s="47"/>
      <c r="AX1463" s="47"/>
      <c r="AY1463" s="47"/>
      <c r="AZ1463" s="47"/>
      <c r="BA1463" s="47"/>
      <c r="BB1463" s="47"/>
      <c r="BC1463" s="47"/>
      <c r="BD1463" s="47"/>
      <c r="BE1463" s="47"/>
      <c r="BF1463" s="47"/>
      <c r="BG1463" s="47"/>
      <c r="BH1463" s="47"/>
      <c r="BI1463" s="47"/>
      <c r="BJ1463" s="47"/>
      <c r="BK1463" s="47"/>
      <c r="BL1463" s="47"/>
      <c r="BM1463" s="47"/>
      <c r="BN1463" s="47"/>
      <c r="BO1463" s="47"/>
      <c r="BP1463" s="47"/>
      <c r="BQ1463" s="47"/>
      <c r="BR1463" s="47"/>
      <c r="BS1463" s="47"/>
      <c r="BT1463" s="47"/>
      <c r="BU1463" s="47"/>
      <c r="BV1463" s="47"/>
      <c r="BW1463" s="47"/>
      <c r="BX1463" s="47"/>
      <c r="BY1463" s="47"/>
      <c r="BZ1463" s="47"/>
      <c r="CA1463" s="47"/>
      <c r="CB1463" s="47"/>
      <c r="CC1463" s="47"/>
      <c r="CD1463" s="47"/>
      <c r="CE1463" s="47"/>
      <c r="CF1463" s="47"/>
      <c r="CG1463" s="47"/>
      <c r="CH1463" s="47"/>
      <c r="CI1463" s="47"/>
      <c r="CJ1463" s="47"/>
      <c r="CK1463" s="47"/>
      <c r="CL1463" s="47"/>
      <c r="CM1463" s="47"/>
      <c r="CN1463" s="47"/>
      <c r="CO1463" s="47"/>
      <c r="CP1463" s="47"/>
      <c r="CQ1463" s="47"/>
      <c r="CR1463" s="47"/>
      <c r="CS1463" s="47"/>
      <c r="CT1463" s="47"/>
      <c r="CU1463" s="47"/>
      <c r="CV1463" s="47"/>
      <c r="CW1463" s="47"/>
      <c r="CX1463" s="47"/>
      <c r="CY1463" s="47"/>
      <c r="CZ1463" s="47"/>
      <c r="DA1463" s="47"/>
      <c r="DB1463" s="47"/>
      <c r="DC1463" s="47"/>
      <c r="DD1463" s="47"/>
      <c r="DE1463" s="47"/>
      <c r="DF1463" s="47"/>
      <c r="DG1463" s="47"/>
      <c r="DH1463" s="47"/>
      <c r="DI1463" s="47"/>
      <c r="DJ1463" s="47"/>
      <c r="DK1463" s="47"/>
      <c r="DL1463" s="47"/>
      <c r="DM1463" s="47"/>
      <c r="DN1463" s="47"/>
      <c r="DO1463" s="47"/>
      <c r="DP1463" s="47"/>
      <c r="DQ1463" s="47"/>
      <c r="DR1463" s="47"/>
      <c r="DS1463" s="47"/>
      <c r="DT1463" s="47"/>
      <c r="DU1463" s="47"/>
      <c r="DV1463" s="47"/>
      <c r="DW1463" s="47"/>
      <c r="DX1463" s="47"/>
      <c r="DY1463" s="47"/>
      <c r="DZ1463" s="47"/>
      <c r="EA1463" s="47"/>
      <c r="EB1463" s="47"/>
      <c r="EC1463" s="47"/>
      <c r="ED1463" s="47"/>
      <c r="EE1463" s="47"/>
      <c r="EF1463" s="47"/>
      <c r="EG1463" s="47"/>
      <c r="EH1463" s="47"/>
      <c r="EI1463" s="47"/>
      <c r="EJ1463" s="47"/>
      <c r="EK1463" s="47"/>
      <c r="EL1463" s="47"/>
      <c r="EM1463" s="47"/>
      <c r="EN1463" s="47"/>
      <c r="EO1463" s="47"/>
      <c r="EP1463" s="47"/>
      <c r="EQ1463" s="47"/>
      <c r="ER1463" s="47"/>
      <c r="ES1463" s="47"/>
      <c r="ET1463" s="47"/>
      <c r="EU1463" s="47"/>
      <c r="EV1463" s="47"/>
      <c r="EW1463" s="47"/>
      <c r="EX1463" s="47"/>
      <c r="EY1463" s="47"/>
      <c r="EZ1463" s="47"/>
      <c r="FA1463" s="47"/>
      <c r="FB1463" s="47"/>
      <c r="FC1463" s="47"/>
      <c r="FD1463" s="47"/>
      <c r="FE1463" s="47"/>
      <c r="FF1463" s="47"/>
      <c r="FG1463" s="47"/>
      <c r="FH1463" s="47"/>
      <c r="FI1463" s="47"/>
      <c r="FJ1463" s="47"/>
      <c r="FK1463" s="47"/>
      <c r="FL1463" s="47"/>
      <c r="FM1463" s="47"/>
      <c r="FN1463" s="47"/>
      <c r="FO1463" s="47"/>
      <c r="FP1463" s="47"/>
      <c r="FQ1463" s="47"/>
      <c r="FR1463" s="47"/>
      <c r="FS1463" s="47"/>
      <c r="FT1463" s="47"/>
      <c r="FU1463" s="47"/>
      <c r="FV1463" s="47"/>
      <c r="FW1463" s="47"/>
      <c r="FX1463" s="47"/>
      <c r="FY1463" s="47"/>
      <c r="FZ1463" s="47"/>
      <c r="GA1463" s="47"/>
      <c r="GB1463" s="47"/>
      <c r="GC1463" s="47"/>
      <c r="GD1463" s="47"/>
      <c r="GE1463" s="47"/>
      <c r="GF1463" s="47"/>
      <c r="GG1463" s="47"/>
      <c r="GH1463" s="47"/>
      <c r="GI1463" s="47"/>
      <c r="GJ1463" s="47"/>
      <c r="GK1463" s="47"/>
      <c r="GL1463" s="47"/>
      <c r="GM1463" s="47"/>
      <c r="GN1463" s="47"/>
      <c r="GO1463" s="47"/>
      <c r="GP1463" s="47"/>
      <c r="GQ1463" s="47"/>
      <c r="GR1463" s="47"/>
      <c r="GS1463" s="47"/>
      <c r="GT1463" s="47"/>
      <c r="GU1463" s="47"/>
      <c r="GV1463" s="47"/>
      <c r="GW1463" s="47"/>
      <c r="GX1463" s="47"/>
      <c r="GY1463" s="47"/>
      <c r="GZ1463" s="47"/>
      <c r="HA1463" s="47"/>
      <c r="HB1463" s="47"/>
      <c r="HC1463" s="47"/>
      <c r="HD1463" s="47"/>
      <c r="HE1463" s="47"/>
      <c r="HF1463" s="47"/>
      <c r="HG1463" s="47"/>
      <c r="HH1463" s="47"/>
      <c r="HI1463" s="47"/>
      <c r="HJ1463" s="47"/>
      <c r="HK1463" s="47"/>
      <c r="HL1463" s="47"/>
      <c r="HM1463" s="47"/>
      <c r="HN1463" s="47"/>
      <c r="HO1463" s="47"/>
      <c r="HP1463" s="47"/>
      <c r="HQ1463" s="47"/>
      <c r="HR1463" s="47"/>
      <c r="HS1463" s="47"/>
      <c r="HT1463" s="47"/>
      <c r="HU1463" s="47"/>
      <c r="HV1463" s="47"/>
      <c r="HW1463" s="47"/>
      <c r="HX1463" s="47"/>
      <c r="HY1463" s="47"/>
      <c r="HZ1463" s="47"/>
      <c r="IA1463" s="47"/>
      <c r="IB1463" s="47"/>
      <c r="IC1463" s="47"/>
      <c r="ID1463" s="47"/>
      <c r="IE1463" s="47"/>
      <c r="IF1463" s="47"/>
      <c r="IG1463" s="47"/>
      <c r="IH1463" s="47"/>
      <c r="II1463" s="47"/>
      <c r="IJ1463" s="47"/>
      <c r="IK1463" s="47"/>
      <c r="IL1463" s="47"/>
      <c r="IM1463" s="47"/>
      <c r="IN1463" s="47"/>
      <c r="IO1463" s="47"/>
      <c r="IP1463" s="47"/>
      <c r="IQ1463" s="47"/>
      <c r="IR1463" s="47"/>
      <c r="IS1463" s="47"/>
      <c r="IT1463" s="47"/>
      <c r="IU1463" s="47"/>
      <c r="IV1463" s="47"/>
      <c r="IW1463" s="47"/>
      <c r="IX1463" s="47"/>
      <c r="IY1463" s="47"/>
      <c r="IZ1463" s="47"/>
      <c r="JA1463" s="47"/>
      <c r="JB1463" s="47"/>
      <c r="JC1463" s="47"/>
      <c r="JD1463" s="47"/>
      <c r="JE1463" s="47"/>
    </row>
    <row r="1464" spans="1:265" customFormat="1" ht="15" customHeight="1" thickBot="1" x14ac:dyDescent="0.3">
      <c r="A1464" s="98"/>
      <c r="B1464" s="73" t="s">
        <v>387</v>
      </c>
      <c r="C1464" s="118"/>
      <c r="D1464" s="870" t="s">
        <v>655</v>
      </c>
      <c r="E1464" s="879"/>
      <c r="F1464" s="461"/>
      <c r="G1464" s="462"/>
      <c r="H1464" s="181" t="s">
        <v>351</v>
      </c>
      <c r="I1464" s="181" t="s">
        <v>394</v>
      </c>
      <c r="J1464" s="181"/>
      <c r="K1464" s="219" t="s">
        <v>1632</v>
      </c>
      <c r="L1464" s="219" t="s">
        <v>401</v>
      </c>
      <c r="M1464" s="511" t="s">
        <v>396</v>
      </c>
      <c r="N1464" s="511" t="s">
        <v>24</v>
      </c>
      <c r="O1464" s="219" t="s">
        <v>839</v>
      </c>
      <c r="P1464" s="2159">
        <f t="shared" si="124"/>
        <v>4</v>
      </c>
      <c r="Q1464" s="325">
        <v>4</v>
      </c>
      <c r="R1464" s="326"/>
      <c r="S1464" s="326"/>
      <c r="T1464" s="326"/>
      <c r="U1464" s="326"/>
      <c r="V1464" s="326"/>
      <c r="W1464" s="327"/>
      <c r="X1464" s="119"/>
      <c r="Y1464" s="119"/>
      <c r="Z1464" s="63"/>
      <c r="AA1464" s="47"/>
      <c r="AB1464" s="47"/>
      <c r="AC1464" s="789" t="str">
        <f t="shared" si="129"/>
        <v/>
      </c>
      <c r="AD1464" s="47"/>
      <c r="AE1464" s="47"/>
      <c r="AF1464" s="2111">
        <f t="shared" si="125"/>
        <v>4</v>
      </c>
      <c r="AG1464" s="2111">
        <f t="shared" si="126"/>
        <v>0</v>
      </c>
      <c r="AH1464" s="47"/>
      <c r="AI1464" s="47"/>
      <c r="AJ1464" s="47"/>
      <c r="AK1464" s="47"/>
      <c r="AL1464" s="47"/>
      <c r="AM1464" s="47"/>
      <c r="AN1464" s="47"/>
      <c r="AO1464" s="47"/>
      <c r="AP1464" s="47"/>
      <c r="AQ1464" s="47"/>
      <c r="AR1464" s="47"/>
      <c r="AS1464" s="47"/>
      <c r="AT1464" s="47"/>
      <c r="AU1464" s="47"/>
      <c r="AV1464" s="47"/>
      <c r="AW1464" s="47"/>
      <c r="AX1464" s="47"/>
      <c r="AY1464" s="47"/>
      <c r="AZ1464" s="47"/>
      <c r="BA1464" s="47"/>
      <c r="BB1464" s="47"/>
      <c r="BC1464" s="47"/>
      <c r="BD1464" s="47"/>
      <c r="BE1464" s="47"/>
      <c r="BF1464" s="47"/>
      <c r="BG1464" s="47"/>
      <c r="BH1464" s="47"/>
      <c r="BI1464" s="47"/>
      <c r="BJ1464" s="47"/>
      <c r="BK1464" s="47"/>
      <c r="BL1464" s="47"/>
      <c r="BM1464" s="47"/>
      <c r="BN1464" s="47"/>
      <c r="BO1464" s="47"/>
      <c r="BP1464" s="47"/>
      <c r="BQ1464" s="47"/>
      <c r="BR1464" s="47"/>
      <c r="BS1464" s="47"/>
      <c r="BT1464" s="47"/>
      <c r="BU1464" s="47"/>
      <c r="BV1464" s="47"/>
      <c r="BW1464" s="47"/>
      <c r="BX1464" s="47"/>
      <c r="BY1464" s="47"/>
      <c r="BZ1464" s="47"/>
      <c r="CA1464" s="47"/>
      <c r="CB1464" s="47"/>
      <c r="CC1464" s="47"/>
      <c r="CD1464" s="47"/>
      <c r="CE1464" s="47"/>
      <c r="CF1464" s="47"/>
      <c r="CG1464" s="47"/>
      <c r="CH1464" s="47"/>
      <c r="CI1464" s="47"/>
      <c r="CJ1464" s="47"/>
      <c r="CK1464" s="47"/>
      <c r="CL1464" s="47"/>
      <c r="CM1464" s="47"/>
      <c r="CN1464" s="47"/>
      <c r="CO1464" s="47"/>
      <c r="CP1464" s="47"/>
      <c r="CQ1464" s="47"/>
      <c r="CR1464" s="47"/>
      <c r="CS1464" s="47"/>
      <c r="CT1464" s="47"/>
      <c r="CU1464" s="47"/>
      <c r="CV1464" s="47"/>
      <c r="CW1464" s="47"/>
      <c r="CX1464" s="47"/>
      <c r="CY1464" s="47"/>
      <c r="CZ1464" s="47"/>
      <c r="DA1464" s="47"/>
      <c r="DB1464" s="47"/>
      <c r="DC1464" s="47"/>
      <c r="DD1464" s="47"/>
      <c r="DE1464" s="47"/>
      <c r="DF1464" s="47"/>
      <c r="DG1464" s="47"/>
      <c r="DH1464" s="47"/>
      <c r="DI1464" s="47"/>
      <c r="DJ1464" s="47"/>
      <c r="DK1464" s="47"/>
      <c r="DL1464" s="47"/>
      <c r="DM1464" s="47"/>
      <c r="DN1464" s="47"/>
      <c r="DO1464" s="47"/>
      <c r="DP1464" s="47"/>
      <c r="DQ1464" s="47"/>
      <c r="DR1464" s="47"/>
      <c r="DS1464" s="47"/>
      <c r="DT1464" s="47"/>
      <c r="DU1464" s="47"/>
      <c r="DV1464" s="47"/>
      <c r="DW1464" s="47"/>
      <c r="DX1464" s="47"/>
      <c r="DY1464" s="47"/>
      <c r="DZ1464" s="47"/>
      <c r="EA1464" s="47"/>
      <c r="EB1464" s="47"/>
      <c r="EC1464" s="47"/>
      <c r="ED1464" s="47"/>
      <c r="EE1464" s="47"/>
      <c r="EF1464" s="47"/>
      <c r="EG1464" s="47"/>
      <c r="EH1464" s="47"/>
      <c r="EI1464" s="47"/>
      <c r="EJ1464" s="47"/>
      <c r="EK1464" s="47"/>
      <c r="EL1464" s="47"/>
      <c r="EM1464" s="47"/>
      <c r="EN1464" s="47"/>
      <c r="EO1464" s="47"/>
      <c r="EP1464" s="47"/>
      <c r="EQ1464" s="47"/>
      <c r="ER1464" s="47"/>
      <c r="ES1464" s="47"/>
      <c r="ET1464" s="47"/>
      <c r="EU1464" s="47"/>
      <c r="EV1464" s="47"/>
      <c r="EW1464" s="47"/>
      <c r="EX1464" s="47"/>
      <c r="EY1464" s="47"/>
      <c r="EZ1464" s="47"/>
      <c r="FA1464" s="47"/>
      <c r="FB1464" s="47"/>
      <c r="FC1464" s="47"/>
      <c r="FD1464" s="47"/>
      <c r="FE1464" s="47"/>
      <c r="FF1464" s="47"/>
      <c r="FG1464" s="47"/>
      <c r="FH1464" s="47"/>
      <c r="FI1464" s="47"/>
      <c r="FJ1464" s="47"/>
      <c r="FK1464" s="47"/>
      <c r="FL1464" s="47"/>
      <c r="FM1464" s="47"/>
      <c r="FN1464" s="47"/>
      <c r="FO1464" s="47"/>
      <c r="FP1464" s="47"/>
      <c r="FQ1464" s="47"/>
      <c r="FR1464" s="47"/>
      <c r="FS1464" s="47"/>
      <c r="FT1464" s="47"/>
      <c r="FU1464" s="47"/>
      <c r="FV1464" s="47"/>
      <c r="FW1464" s="47"/>
      <c r="FX1464" s="47"/>
      <c r="FY1464" s="47"/>
      <c r="FZ1464" s="47"/>
      <c r="GA1464" s="47"/>
      <c r="GB1464" s="47"/>
      <c r="GC1464" s="47"/>
      <c r="GD1464" s="47"/>
      <c r="GE1464" s="47"/>
      <c r="GF1464" s="47"/>
      <c r="GG1464" s="47"/>
      <c r="GH1464" s="47"/>
      <c r="GI1464" s="47"/>
      <c r="GJ1464" s="47"/>
      <c r="GK1464" s="47"/>
      <c r="GL1464" s="47"/>
      <c r="GM1464" s="47"/>
      <c r="GN1464" s="47"/>
      <c r="GO1464" s="47"/>
      <c r="GP1464" s="47"/>
      <c r="GQ1464" s="47"/>
      <c r="GR1464" s="47"/>
      <c r="GS1464" s="47"/>
      <c r="GT1464" s="47"/>
      <c r="GU1464" s="47"/>
      <c r="GV1464" s="47"/>
      <c r="GW1464" s="47"/>
      <c r="GX1464" s="47"/>
      <c r="GY1464" s="47"/>
      <c r="GZ1464" s="47"/>
      <c r="HA1464" s="47"/>
      <c r="HB1464" s="47"/>
      <c r="HC1464" s="47"/>
      <c r="HD1464" s="47"/>
      <c r="HE1464" s="47"/>
      <c r="HF1464" s="47"/>
      <c r="HG1464" s="47"/>
      <c r="HH1464" s="47"/>
      <c r="HI1464" s="47"/>
      <c r="HJ1464" s="47"/>
      <c r="HK1464" s="47"/>
      <c r="HL1464" s="47"/>
      <c r="HM1464" s="47"/>
      <c r="HN1464" s="47"/>
      <c r="HO1464" s="47"/>
      <c r="HP1464" s="47"/>
      <c r="HQ1464" s="47"/>
      <c r="HR1464" s="47"/>
      <c r="HS1464" s="47"/>
      <c r="HT1464" s="47"/>
      <c r="HU1464" s="47"/>
      <c r="HV1464" s="47"/>
      <c r="HW1464" s="47"/>
      <c r="HX1464" s="47"/>
      <c r="HY1464" s="47"/>
      <c r="HZ1464" s="47"/>
      <c r="IA1464" s="47"/>
      <c r="IB1464" s="47"/>
      <c r="IC1464" s="47"/>
      <c r="ID1464" s="47"/>
      <c r="IE1464" s="47"/>
      <c r="IF1464" s="47"/>
      <c r="IG1464" s="47"/>
      <c r="IH1464" s="47"/>
      <c r="II1464" s="47"/>
      <c r="IJ1464" s="47"/>
      <c r="IK1464" s="47"/>
      <c r="IL1464" s="47"/>
      <c r="IM1464" s="47"/>
      <c r="IN1464" s="47"/>
      <c r="IO1464" s="47"/>
      <c r="IP1464" s="47"/>
      <c r="IQ1464" s="47"/>
      <c r="IR1464" s="47"/>
      <c r="IS1464" s="47"/>
      <c r="IT1464" s="47"/>
      <c r="IU1464" s="47"/>
      <c r="IV1464" s="47"/>
      <c r="IW1464" s="47"/>
      <c r="IX1464" s="47"/>
      <c r="IY1464" s="47"/>
      <c r="IZ1464" s="47"/>
      <c r="JA1464" s="47"/>
      <c r="JB1464" s="47"/>
      <c r="JC1464" s="47"/>
      <c r="JD1464" s="47"/>
      <c r="JE1464" s="47"/>
    </row>
    <row r="1465" spans="1:265" customFormat="1" ht="15" customHeight="1" thickBot="1" x14ac:dyDescent="0.3">
      <c r="A1465" s="98"/>
      <c r="B1465" s="73" t="s">
        <v>387</v>
      </c>
      <c r="C1465" s="118"/>
      <c r="D1465" s="870" t="s">
        <v>655</v>
      </c>
      <c r="E1465" s="879"/>
      <c r="F1465" s="461"/>
      <c r="G1465" s="462"/>
      <c r="H1465" s="181" t="s">
        <v>351</v>
      </c>
      <c r="I1465" s="181" t="s">
        <v>394</v>
      </c>
      <c r="J1465" s="181"/>
      <c r="K1465" s="756" t="s">
        <v>2123</v>
      </c>
      <c r="L1465" s="756" t="s">
        <v>401</v>
      </c>
      <c r="M1465" s="757" t="s">
        <v>1127</v>
      </c>
      <c r="N1465" s="757" t="s">
        <v>24</v>
      </c>
      <c r="O1465" s="757" t="s">
        <v>348</v>
      </c>
      <c r="P1465" s="2159">
        <f t="shared" si="124"/>
        <v>2</v>
      </c>
      <c r="Q1465" s="758">
        <v>2</v>
      </c>
      <c r="R1465" s="326"/>
      <c r="S1465" s="326"/>
      <c r="T1465" s="326"/>
      <c r="U1465" s="326"/>
      <c r="V1465" s="326"/>
      <c r="W1465" s="327"/>
      <c r="X1465" s="119"/>
      <c r="Y1465" s="119"/>
      <c r="Z1465" s="63"/>
      <c r="AA1465" s="47"/>
      <c r="AB1465" s="47"/>
      <c r="AC1465" s="46" t="str">
        <f t="shared" si="129"/>
        <v/>
      </c>
      <c r="AD1465" s="47"/>
      <c r="AE1465" s="47"/>
      <c r="AF1465" s="2111">
        <f t="shared" si="125"/>
        <v>2</v>
      </c>
      <c r="AG1465" s="2111">
        <f t="shared" si="126"/>
        <v>0</v>
      </c>
      <c r="AH1465" s="47"/>
      <c r="AI1465" s="47"/>
      <c r="AJ1465" s="47"/>
      <c r="AK1465" s="47"/>
      <c r="AL1465" s="47"/>
      <c r="AM1465" s="47"/>
      <c r="AN1465" s="47"/>
      <c r="AO1465" s="47"/>
      <c r="AP1465" s="47"/>
      <c r="AQ1465" s="47"/>
      <c r="AR1465" s="47"/>
      <c r="AS1465" s="47"/>
      <c r="AT1465" s="47"/>
      <c r="AU1465" s="47"/>
      <c r="AV1465" s="47"/>
      <c r="AW1465" s="47"/>
      <c r="AX1465" s="47"/>
      <c r="AY1465" s="47"/>
      <c r="AZ1465" s="47"/>
      <c r="BA1465" s="47"/>
      <c r="BB1465" s="47"/>
      <c r="BC1465" s="47"/>
      <c r="BD1465" s="47"/>
      <c r="BE1465" s="47"/>
      <c r="BF1465" s="47"/>
      <c r="BG1465" s="47"/>
      <c r="BH1465" s="47"/>
      <c r="BI1465" s="47"/>
      <c r="BJ1465" s="47"/>
      <c r="BK1465" s="47"/>
      <c r="BL1465" s="47"/>
      <c r="BM1465" s="47"/>
      <c r="BN1465" s="47"/>
      <c r="BO1465" s="47"/>
      <c r="BP1465" s="47"/>
      <c r="BQ1465" s="47"/>
      <c r="BR1465" s="47"/>
      <c r="BS1465" s="47"/>
      <c r="BT1465" s="47"/>
      <c r="BU1465" s="47"/>
      <c r="BV1465" s="47"/>
      <c r="BW1465" s="47"/>
      <c r="BX1465" s="47"/>
      <c r="BY1465" s="47"/>
      <c r="BZ1465" s="47"/>
      <c r="CA1465" s="47"/>
      <c r="CB1465" s="47"/>
      <c r="CC1465" s="47"/>
      <c r="CD1465" s="47"/>
      <c r="CE1465" s="47"/>
      <c r="CF1465" s="47"/>
      <c r="CG1465" s="47"/>
      <c r="CH1465" s="47"/>
      <c r="CI1465" s="47"/>
      <c r="CJ1465" s="47"/>
      <c r="CK1465" s="47"/>
      <c r="CL1465" s="47"/>
      <c r="CM1465" s="47"/>
      <c r="CN1465" s="47"/>
      <c r="CO1465" s="47"/>
      <c r="CP1465" s="47"/>
      <c r="CQ1465" s="47"/>
      <c r="CR1465" s="47"/>
      <c r="CS1465" s="47"/>
      <c r="CT1465" s="47"/>
      <c r="CU1465" s="47"/>
      <c r="CV1465" s="47"/>
      <c r="CW1465" s="47"/>
      <c r="CX1465" s="47"/>
      <c r="CY1465" s="47"/>
      <c r="CZ1465" s="47"/>
      <c r="DA1465" s="47"/>
      <c r="DB1465" s="47"/>
      <c r="DC1465" s="47"/>
      <c r="DD1465" s="47"/>
      <c r="DE1465" s="47"/>
      <c r="DF1465" s="47"/>
      <c r="DG1465" s="47"/>
      <c r="DH1465" s="47"/>
      <c r="DI1465" s="47"/>
      <c r="DJ1465" s="47"/>
      <c r="DK1465" s="47"/>
      <c r="DL1465" s="47"/>
      <c r="DM1465" s="47"/>
      <c r="DN1465" s="47"/>
      <c r="DO1465" s="47"/>
      <c r="DP1465" s="47"/>
      <c r="DQ1465" s="47"/>
      <c r="DR1465" s="47"/>
      <c r="DS1465" s="47"/>
      <c r="DT1465" s="47"/>
      <c r="DU1465" s="47"/>
      <c r="DV1465" s="47"/>
      <c r="DW1465" s="47"/>
      <c r="DX1465" s="47"/>
      <c r="DY1465" s="47"/>
      <c r="DZ1465" s="47"/>
      <c r="EA1465" s="47"/>
      <c r="EB1465" s="47"/>
      <c r="EC1465" s="47"/>
      <c r="ED1465" s="47"/>
      <c r="EE1465" s="47"/>
      <c r="EF1465" s="47"/>
      <c r="EG1465" s="47"/>
      <c r="EH1465" s="47"/>
      <c r="EI1465" s="47"/>
      <c r="EJ1465" s="47"/>
      <c r="EK1465" s="47"/>
      <c r="EL1465" s="47"/>
      <c r="EM1465" s="47"/>
      <c r="EN1465" s="47"/>
      <c r="EO1465" s="47"/>
      <c r="EP1465" s="47"/>
      <c r="EQ1465" s="47"/>
      <c r="ER1465" s="47"/>
      <c r="ES1465" s="47"/>
      <c r="ET1465" s="47"/>
      <c r="EU1465" s="47"/>
      <c r="EV1465" s="47"/>
      <c r="EW1465" s="47"/>
      <c r="EX1465" s="47"/>
      <c r="EY1465" s="47"/>
      <c r="EZ1465" s="47"/>
      <c r="FA1465" s="47"/>
      <c r="FB1465" s="47"/>
      <c r="FC1465" s="47"/>
      <c r="FD1465" s="47"/>
      <c r="FE1465" s="47"/>
      <c r="FF1465" s="47"/>
      <c r="FG1465" s="47"/>
      <c r="FH1465" s="47"/>
      <c r="FI1465" s="47"/>
      <c r="FJ1465" s="47"/>
      <c r="FK1465" s="47"/>
      <c r="FL1465" s="47"/>
      <c r="FM1465" s="47"/>
      <c r="FN1465" s="47"/>
      <c r="FO1465" s="47"/>
      <c r="FP1465" s="47"/>
      <c r="FQ1465" s="47"/>
      <c r="FR1465" s="47"/>
      <c r="FS1465" s="47"/>
      <c r="FT1465" s="47"/>
      <c r="FU1465" s="47"/>
      <c r="FV1465" s="47"/>
      <c r="FW1465" s="47"/>
      <c r="FX1465" s="47"/>
      <c r="FY1465" s="47"/>
      <c r="FZ1465" s="47"/>
      <c r="GA1465" s="47"/>
      <c r="GB1465" s="47"/>
      <c r="GC1465" s="47"/>
      <c r="GD1465" s="47"/>
      <c r="GE1465" s="47"/>
      <c r="GF1465" s="47"/>
      <c r="GG1465" s="47"/>
      <c r="GH1465" s="47"/>
      <c r="GI1465" s="47"/>
      <c r="GJ1465" s="47"/>
      <c r="GK1465" s="47"/>
      <c r="GL1465" s="47"/>
      <c r="GM1465" s="47"/>
      <c r="GN1465" s="47"/>
      <c r="GO1465" s="47"/>
      <c r="GP1465" s="47"/>
      <c r="GQ1465" s="47"/>
      <c r="GR1465" s="47"/>
      <c r="GS1465" s="47"/>
      <c r="GT1465" s="47"/>
      <c r="GU1465" s="47"/>
      <c r="GV1465" s="47"/>
      <c r="GW1465" s="47"/>
      <c r="GX1465" s="47"/>
      <c r="GY1465" s="47"/>
      <c r="GZ1465" s="47"/>
      <c r="HA1465" s="47"/>
      <c r="HB1465" s="47"/>
      <c r="HC1465" s="47"/>
      <c r="HD1465" s="47"/>
      <c r="HE1465" s="47"/>
      <c r="HF1465" s="47"/>
      <c r="HG1465" s="47"/>
      <c r="HH1465" s="47"/>
      <c r="HI1465" s="47"/>
      <c r="HJ1465" s="47"/>
      <c r="HK1465" s="47"/>
      <c r="HL1465" s="47"/>
      <c r="HM1465" s="47"/>
      <c r="HN1465" s="47"/>
      <c r="HO1465" s="47"/>
      <c r="HP1465" s="47"/>
      <c r="HQ1465" s="47"/>
      <c r="HR1465" s="47"/>
      <c r="HS1465" s="47"/>
      <c r="HT1465" s="47"/>
      <c r="HU1465" s="47"/>
      <c r="HV1465" s="47"/>
      <c r="HW1465" s="47"/>
      <c r="HX1465" s="47"/>
      <c r="HY1465" s="47"/>
      <c r="HZ1465" s="47"/>
      <c r="IA1465" s="47"/>
      <c r="IB1465" s="47"/>
      <c r="IC1465" s="47"/>
      <c r="ID1465" s="47"/>
      <c r="IE1465" s="47"/>
      <c r="IF1465" s="47"/>
      <c r="IG1465" s="47"/>
      <c r="IH1465" s="47"/>
      <c r="II1465" s="47"/>
      <c r="IJ1465" s="47"/>
      <c r="IK1465" s="47"/>
      <c r="IL1465" s="47"/>
      <c r="IM1465" s="47"/>
      <c r="IN1465" s="47"/>
      <c r="IO1465" s="47"/>
      <c r="IP1465" s="47"/>
      <c r="IQ1465" s="47"/>
      <c r="IR1465" s="47"/>
      <c r="IS1465" s="47"/>
      <c r="IT1465" s="47"/>
      <c r="IU1465" s="47"/>
      <c r="IV1465" s="47"/>
      <c r="IW1465" s="47"/>
      <c r="IX1465" s="47"/>
      <c r="IY1465" s="47"/>
      <c r="IZ1465" s="47"/>
      <c r="JA1465" s="47"/>
      <c r="JB1465" s="47"/>
      <c r="JC1465" s="47"/>
      <c r="JD1465" s="47"/>
      <c r="JE1465" s="47"/>
    </row>
    <row r="1466" spans="1:265" customFormat="1" ht="15" customHeight="1" thickBot="1" x14ac:dyDescent="0.3">
      <c r="A1466" s="98"/>
      <c r="B1466" s="73" t="s">
        <v>387</v>
      </c>
      <c r="C1466" s="118"/>
      <c r="D1466" s="870" t="s">
        <v>655</v>
      </c>
      <c r="E1466" s="879"/>
      <c r="F1466" s="461"/>
      <c r="G1466" s="462"/>
      <c r="H1466" s="181" t="s">
        <v>351</v>
      </c>
      <c r="I1466" s="181" t="s">
        <v>394</v>
      </c>
      <c r="J1466" s="1757" t="s">
        <v>1424</v>
      </c>
      <c r="K1466" s="219" t="s">
        <v>1507</v>
      </c>
      <c r="L1466" s="219"/>
      <c r="M1466" s="511"/>
      <c r="N1466" s="511"/>
      <c r="O1466" s="219"/>
      <c r="P1466" s="2159">
        <f t="shared" si="124"/>
        <v>0</v>
      </c>
      <c r="Q1466" s="325"/>
      <c r="R1466" s="326"/>
      <c r="S1466" s="326"/>
      <c r="T1466" s="326"/>
      <c r="U1466" s="326"/>
      <c r="V1466" s="326"/>
      <c r="W1466" s="327">
        <v>6</v>
      </c>
      <c r="X1466" s="119"/>
      <c r="Y1466" s="119"/>
      <c r="Z1466" s="63"/>
      <c r="AA1466" s="47"/>
      <c r="AB1466" s="47"/>
      <c r="AC1466" s="46" t="str">
        <f t="shared" si="129"/>
        <v/>
      </c>
      <c r="AD1466" s="47"/>
      <c r="AE1466" s="47"/>
      <c r="AF1466" s="2111">
        <f t="shared" si="125"/>
        <v>0</v>
      </c>
      <c r="AG1466" s="2111">
        <f t="shared" si="126"/>
        <v>6</v>
      </c>
      <c r="AH1466" s="47"/>
      <c r="AI1466" s="47"/>
      <c r="AJ1466" s="47"/>
      <c r="AK1466" s="47"/>
      <c r="AL1466" s="47"/>
      <c r="AM1466" s="47"/>
      <c r="AN1466" s="47"/>
      <c r="AO1466" s="47"/>
      <c r="AP1466" s="47"/>
      <c r="AQ1466" s="47"/>
      <c r="AR1466" s="47"/>
      <c r="AS1466" s="47"/>
      <c r="AT1466" s="47"/>
      <c r="AU1466" s="47"/>
      <c r="AV1466" s="47"/>
      <c r="AW1466" s="47"/>
      <c r="AX1466" s="47"/>
      <c r="AY1466" s="47"/>
      <c r="AZ1466" s="47"/>
      <c r="BA1466" s="47"/>
      <c r="BB1466" s="47"/>
      <c r="BC1466" s="47"/>
      <c r="BD1466" s="47"/>
      <c r="BE1466" s="47"/>
      <c r="BF1466" s="47"/>
      <c r="BG1466" s="47"/>
      <c r="BH1466" s="47"/>
      <c r="BI1466" s="47"/>
      <c r="BJ1466" s="47"/>
      <c r="BK1466" s="47"/>
      <c r="BL1466" s="47"/>
      <c r="BM1466" s="47"/>
      <c r="BN1466" s="47"/>
      <c r="BO1466" s="47"/>
      <c r="BP1466" s="47"/>
      <c r="BQ1466" s="47"/>
      <c r="BR1466" s="47"/>
      <c r="BS1466" s="47"/>
      <c r="BT1466" s="47"/>
      <c r="BU1466" s="47"/>
      <c r="BV1466" s="47"/>
      <c r="BW1466" s="47"/>
      <c r="BX1466" s="47"/>
      <c r="BY1466" s="47"/>
      <c r="BZ1466" s="47"/>
      <c r="CA1466" s="47"/>
      <c r="CB1466" s="47"/>
      <c r="CC1466" s="47"/>
      <c r="CD1466" s="47"/>
      <c r="CE1466" s="47"/>
      <c r="CF1466" s="47"/>
      <c r="CG1466" s="47"/>
      <c r="CH1466" s="47"/>
      <c r="CI1466" s="47"/>
      <c r="CJ1466" s="47"/>
      <c r="CK1466" s="47"/>
      <c r="CL1466" s="47"/>
      <c r="CM1466" s="47"/>
      <c r="CN1466" s="47"/>
      <c r="CO1466" s="47"/>
      <c r="CP1466" s="47"/>
      <c r="CQ1466" s="47"/>
      <c r="CR1466" s="47"/>
      <c r="CS1466" s="47"/>
      <c r="CT1466" s="47"/>
      <c r="CU1466" s="47"/>
      <c r="CV1466" s="47"/>
      <c r="CW1466" s="47"/>
      <c r="CX1466" s="47"/>
      <c r="CY1466" s="47"/>
      <c r="CZ1466" s="47"/>
      <c r="DA1466" s="47"/>
      <c r="DB1466" s="47"/>
      <c r="DC1466" s="47"/>
      <c r="DD1466" s="47"/>
      <c r="DE1466" s="47"/>
      <c r="DF1466" s="47"/>
      <c r="DG1466" s="47"/>
      <c r="DH1466" s="47"/>
      <c r="DI1466" s="47"/>
      <c r="DJ1466" s="47"/>
      <c r="DK1466" s="47"/>
      <c r="DL1466" s="47"/>
      <c r="DM1466" s="47"/>
      <c r="DN1466" s="47"/>
      <c r="DO1466" s="47"/>
      <c r="DP1466" s="47"/>
      <c r="DQ1466" s="47"/>
      <c r="DR1466" s="47"/>
      <c r="DS1466" s="47"/>
      <c r="DT1466" s="47"/>
      <c r="DU1466" s="47"/>
      <c r="DV1466" s="47"/>
      <c r="DW1466" s="47"/>
      <c r="DX1466" s="47"/>
      <c r="DY1466" s="47"/>
      <c r="DZ1466" s="47"/>
      <c r="EA1466" s="47"/>
      <c r="EB1466" s="47"/>
      <c r="EC1466" s="47"/>
      <c r="ED1466" s="47"/>
      <c r="EE1466" s="47"/>
      <c r="EF1466" s="47"/>
      <c r="EG1466" s="47"/>
      <c r="EH1466" s="47"/>
      <c r="EI1466" s="47"/>
      <c r="EJ1466" s="47"/>
      <c r="EK1466" s="47"/>
      <c r="EL1466" s="47"/>
      <c r="EM1466" s="47"/>
      <c r="EN1466" s="47"/>
      <c r="EO1466" s="47"/>
      <c r="EP1466" s="47"/>
      <c r="EQ1466" s="47"/>
      <c r="ER1466" s="47"/>
      <c r="ES1466" s="47"/>
      <c r="ET1466" s="47"/>
      <c r="EU1466" s="47"/>
      <c r="EV1466" s="47"/>
      <c r="EW1466" s="47"/>
      <c r="EX1466" s="47"/>
      <c r="EY1466" s="47"/>
      <c r="EZ1466" s="47"/>
      <c r="FA1466" s="47"/>
      <c r="FB1466" s="47"/>
      <c r="FC1466" s="47"/>
      <c r="FD1466" s="47"/>
      <c r="FE1466" s="47"/>
      <c r="FF1466" s="47"/>
      <c r="FG1466" s="47"/>
      <c r="FH1466" s="47"/>
      <c r="FI1466" s="47"/>
      <c r="FJ1466" s="47"/>
      <c r="FK1466" s="47"/>
      <c r="FL1466" s="47"/>
      <c r="FM1466" s="47"/>
      <c r="FN1466" s="47"/>
      <c r="FO1466" s="47"/>
      <c r="FP1466" s="47"/>
      <c r="FQ1466" s="47"/>
      <c r="FR1466" s="47"/>
      <c r="FS1466" s="47"/>
      <c r="FT1466" s="47"/>
      <c r="FU1466" s="47"/>
      <c r="FV1466" s="47"/>
      <c r="FW1466" s="47"/>
      <c r="FX1466" s="47"/>
      <c r="FY1466" s="47"/>
      <c r="FZ1466" s="47"/>
      <c r="GA1466" s="47"/>
      <c r="GB1466" s="47"/>
      <c r="GC1466" s="47"/>
      <c r="GD1466" s="47"/>
      <c r="GE1466" s="47"/>
      <c r="GF1466" s="47"/>
      <c r="GG1466" s="47"/>
      <c r="GH1466" s="47"/>
      <c r="GI1466" s="47"/>
      <c r="GJ1466" s="47"/>
      <c r="GK1466" s="47"/>
      <c r="GL1466" s="47"/>
      <c r="GM1466" s="47"/>
      <c r="GN1466" s="47"/>
      <c r="GO1466" s="47"/>
      <c r="GP1466" s="47"/>
      <c r="GQ1466" s="47"/>
      <c r="GR1466" s="47"/>
      <c r="GS1466" s="47"/>
      <c r="GT1466" s="47"/>
      <c r="GU1466" s="47"/>
      <c r="GV1466" s="47"/>
      <c r="GW1466" s="47"/>
      <c r="GX1466" s="47"/>
      <c r="GY1466" s="47"/>
      <c r="GZ1466" s="47"/>
      <c r="HA1466" s="47"/>
      <c r="HB1466" s="47"/>
      <c r="HC1466" s="47"/>
      <c r="HD1466" s="47"/>
      <c r="HE1466" s="47"/>
      <c r="HF1466" s="47"/>
      <c r="HG1466" s="47"/>
      <c r="HH1466" s="47"/>
      <c r="HI1466" s="47"/>
      <c r="HJ1466" s="47"/>
      <c r="HK1466" s="47"/>
      <c r="HL1466" s="47"/>
      <c r="HM1466" s="47"/>
      <c r="HN1466" s="47"/>
      <c r="HO1466" s="47"/>
      <c r="HP1466" s="47"/>
      <c r="HQ1466" s="47"/>
      <c r="HR1466" s="47"/>
      <c r="HS1466" s="47"/>
      <c r="HT1466" s="47"/>
      <c r="HU1466" s="47"/>
      <c r="HV1466" s="47"/>
      <c r="HW1466" s="47"/>
      <c r="HX1466" s="47"/>
      <c r="HY1466" s="47"/>
      <c r="HZ1466" s="47"/>
      <c r="IA1466" s="47"/>
      <c r="IB1466" s="47"/>
      <c r="IC1466" s="47"/>
      <c r="ID1466" s="47"/>
      <c r="IE1466" s="47"/>
      <c r="IF1466" s="47"/>
      <c r="IG1466" s="47"/>
      <c r="IH1466" s="47"/>
      <c r="II1466" s="47"/>
      <c r="IJ1466" s="47"/>
      <c r="IK1466" s="47"/>
      <c r="IL1466" s="47"/>
      <c r="IM1466" s="47"/>
      <c r="IN1466" s="47"/>
      <c r="IO1466" s="47"/>
      <c r="IP1466" s="47"/>
      <c r="IQ1466" s="47"/>
      <c r="IR1466" s="47"/>
      <c r="IS1466" s="47"/>
      <c r="IT1466" s="47"/>
      <c r="IU1466" s="47"/>
      <c r="IV1466" s="47"/>
      <c r="IW1466" s="47"/>
      <c r="IX1466" s="47"/>
      <c r="IY1466" s="47"/>
      <c r="IZ1466" s="47"/>
      <c r="JA1466" s="47"/>
      <c r="JB1466" s="47"/>
      <c r="JC1466" s="47"/>
      <c r="JD1466" s="47"/>
      <c r="JE1466" s="47"/>
    </row>
    <row r="1467" spans="1:265" customFormat="1" ht="15" customHeight="1" thickBot="1" x14ac:dyDescent="0.3">
      <c r="A1467" s="98"/>
      <c r="B1467" s="73" t="s">
        <v>387</v>
      </c>
      <c r="C1467" s="118"/>
      <c r="D1467" s="870" t="s">
        <v>655</v>
      </c>
      <c r="E1467" s="879"/>
      <c r="F1467" s="461"/>
      <c r="G1467" s="462"/>
      <c r="H1467" s="181" t="s">
        <v>351</v>
      </c>
      <c r="I1467" s="181" t="s">
        <v>394</v>
      </c>
      <c r="J1467" s="1740" t="s">
        <v>1425</v>
      </c>
      <c r="K1467" s="219" t="s">
        <v>1732</v>
      </c>
      <c r="L1467" s="219"/>
      <c r="M1467" s="511"/>
      <c r="N1467" s="511"/>
      <c r="O1467" s="219"/>
      <c r="P1467" s="2159">
        <f t="shared" si="124"/>
        <v>0</v>
      </c>
      <c r="Q1467" s="325"/>
      <c r="R1467" s="326"/>
      <c r="S1467" s="326"/>
      <c r="T1467" s="326">
        <v>5</v>
      </c>
      <c r="U1467" s="326"/>
      <c r="V1467" s="326"/>
      <c r="W1467" s="327"/>
      <c r="X1467" s="119"/>
      <c r="Y1467" s="119"/>
      <c r="Z1467" s="63"/>
      <c r="AA1467" s="47"/>
      <c r="AB1467" s="47"/>
      <c r="AC1467" s="46" t="str">
        <f t="shared" si="129"/>
        <v/>
      </c>
      <c r="AD1467" s="45" t="s">
        <v>2077</v>
      </c>
      <c r="AE1467" s="47"/>
      <c r="AF1467" s="2111">
        <f t="shared" si="125"/>
        <v>0</v>
      </c>
      <c r="AG1467" s="2111">
        <f t="shared" si="126"/>
        <v>0</v>
      </c>
      <c r="AH1467" s="47"/>
      <c r="AI1467" s="47"/>
      <c r="AJ1467" s="47"/>
      <c r="AK1467" s="47"/>
      <c r="AL1467" s="47"/>
      <c r="AM1467" s="47"/>
      <c r="AN1467" s="47"/>
      <c r="AO1467" s="47"/>
      <c r="AP1467" s="47"/>
      <c r="AQ1467" s="47"/>
      <c r="AR1467" s="47"/>
      <c r="AS1467" s="47"/>
      <c r="AT1467" s="47"/>
      <c r="AU1467" s="47"/>
      <c r="AV1467" s="47"/>
      <c r="AW1467" s="47"/>
      <c r="AX1467" s="47"/>
      <c r="AY1467" s="47"/>
      <c r="AZ1467" s="47"/>
      <c r="BA1467" s="47"/>
      <c r="BB1467" s="47"/>
      <c r="BC1467" s="47"/>
      <c r="BD1467" s="47"/>
      <c r="BE1467" s="47"/>
      <c r="BF1467" s="47"/>
      <c r="BG1467" s="47"/>
      <c r="BH1467" s="47"/>
      <c r="BI1467" s="47"/>
      <c r="BJ1467" s="47"/>
      <c r="BK1467" s="47"/>
      <c r="BL1467" s="47"/>
      <c r="BM1467" s="47"/>
      <c r="BN1467" s="47"/>
      <c r="BO1467" s="47"/>
      <c r="BP1467" s="47"/>
      <c r="BQ1467" s="47"/>
      <c r="BR1467" s="47"/>
      <c r="BS1467" s="47"/>
      <c r="BT1467" s="47"/>
      <c r="BU1467" s="47"/>
      <c r="BV1467" s="47"/>
      <c r="BW1467" s="47"/>
      <c r="BX1467" s="47"/>
      <c r="BY1467" s="47"/>
      <c r="BZ1467" s="47"/>
      <c r="CA1467" s="47"/>
      <c r="CB1467" s="47"/>
      <c r="CC1467" s="47"/>
      <c r="CD1467" s="47"/>
      <c r="CE1467" s="47"/>
      <c r="CF1467" s="47"/>
      <c r="CG1467" s="47"/>
      <c r="CH1467" s="47"/>
      <c r="CI1467" s="47"/>
      <c r="CJ1467" s="47"/>
      <c r="CK1467" s="47"/>
      <c r="CL1467" s="47"/>
      <c r="CM1467" s="47"/>
      <c r="CN1467" s="47"/>
      <c r="CO1467" s="47"/>
      <c r="CP1467" s="47"/>
      <c r="CQ1467" s="47"/>
      <c r="CR1467" s="47"/>
      <c r="CS1467" s="47"/>
      <c r="CT1467" s="47"/>
      <c r="CU1467" s="47"/>
      <c r="CV1467" s="47"/>
      <c r="CW1467" s="47"/>
      <c r="CX1467" s="47"/>
      <c r="CY1467" s="47"/>
      <c r="CZ1467" s="47"/>
      <c r="DA1467" s="47"/>
      <c r="DB1467" s="47"/>
      <c r="DC1467" s="47"/>
      <c r="DD1467" s="47"/>
      <c r="DE1467" s="47"/>
      <c r="DF1467" s="47"/>
      <c r="DG1467" s="47"/>
      <c r="DH1467" s="47"/>
      <c r="DI1467" s="47"/>
      <c r="DJ1467" s="47"/>
      <c r="DK1467" s="47"/>
      <c r="DL1467" s="47"/>
      <c r="DM1467" s="47"/>
      <c r="DN1467" s="47"/>
      <c r="DO1467" s="47"/>
      <c r="DP1467" s="47"/>
      <c r="DQ1467" s="47"/>
      <c r="DR1467" s="47"/>
      <c r="DS1467" s="47"/>
      <c r="DT1467" s="47"/>
      <c r="DU1467" s="47"/>
      <c r="DV1467" s="47"/>
      <c r="DW1467" s="47"/>
      <c r="DX1467" s="47"/>
      <c r="DY1467" s="47"/>
      <c r="DZ1467" s="47"/>
      <c r="EA1467" s="47"/>
      <c r="EB1467" s="47"/>
      <c r="EC1467" s="47"/>
      <c r="ED1467" s="47"/>
      <c r="EE1467" s="47"/>
      <c r="EF1467" s="47"/>
      <c r="EG1467" s="47"/>
      <c r="EH1467" s="47"/>
      <c r="EI1467" s="47"/>
      <c r="EJ1467" s="47"/>
      <c r="EK1467" s="47"/>
      <c r="EL1467" s="47"/>
      <c r="EM1467" s="47"/>
      <c r="EN1467" s="47"/>
      <c r="EO1467" s="47"/>
      <c r="EP1467" s="47"/>
      <c r="EQ1467" s="47"/>
      <c r="ER1467" s="47"/>
      <c r="ES1467" s="47"/>
      <c r="ET1467" s="47"/>
      <c r="EU1467" s="47"/>
      <c r="EV1467" s="47"/>
      <c r="EW1467" s="47"/>
      <c r="EX1467" s="47"/>
      <c r="EY1467" s="47"/>
      <c r="EZ1467" s="47"/>
      <c r="FA1467" s="47"/>
      <c r="FB1467" s="47"/>
      <c r="FC1467" s="47"/>
      <c r="FD1467" s="47"/>
      <c r="FE1467" s="47"/>
      <c r="FF1467" s="47"/>
      <c r="FG1467" s="47"/>
      <c r="FH1467" s="47"/>
      <c r="FI1467" s="47"/>
      <c r="FJ1467" s="47"/>
      <c r="FK1467" s="47"/>
      <c r="FL1467" s="47"/>
      <c r="FM1467" s="47"/>
      <c r="FN1467" s="47"/>
      <c r="FO1467" s="47"/>
      <c r="FP1467" s="47"/>
      <c r="FQ1467" s="47"/>
      <c r="FR1467" s="47"/>
      <c r="FS1467" s="47"/>
      <c r="FT1467" s="47"/>
      <c r="FU1467" s="47"/>
      <c r="FV1467" s="47"/>
      <c r="FW1467" s="47"/>
      <c r="FX1467" s="47"/>
      <c r="FY1467" s="47"/>
      <c r="FZ1467" s="47"/>
      <c r="GA1467" s="47"/>
      <c r="GB1467" s="47"/>
      <c r="GC1467" s="47"/>
      <c r="GD1467" s="47"/>
      <c r="GE1467" s="47"/>
      <c r="GF1467" s="47"/>
      <c r="GG1467" s="47"/>
      <c r="GH1467" s="47"/>
      <c r="GI1467" s="47"/>
      <c r="GJ1467" s="47"/>
      <c r="GK1467" s="47"/>
      <c r="GL1467" s="47"/>
      <c r="GM1467" s="47"/>
      <c r="GN1467" s="47"/>
      <c r="GO1467" s="47"/>
      <c r="GP1467" s="47"/>
      <c r="GQ1467" s="47"/>
      <c r="GR1467" s="47"/>
      <c r="GS1467" s="47"/>
      <c r="GT1467" s="47"/>
      <c r="GU1467" s="47"/>
      <c r="GV1467" s="47"/>
      <c r="GW1467" s="47"/>
      <c r="GX1467" s="47"/>
      <c r="GY1467" s="47"/>
      <c r="GZ1467" s="47"/>
      <c r="HA1467" s="47"/>
      <c r="HB1467" s="47"/>
      <c r="HC1467" s="47"/>
      <c r="HD1467" s="47"/>
      <c r="HE1467" s="47"/>
      <c r="HF1467" s="47"/>
      <c r="HG1467" s="47"/>
      <c r="HH1467" s="47"/>
      <c r="HI1467" s="47"/>
      <c r="HJ1467" s="47"/>
      <c r="HK1467" s="47"/>
      <c r="HL1467" s="47"/>
      <c r="HM1467" s="47"/>
      <c r="HN1467" s="47"/>
      <c r="HO1467" s="47"/>
      <c r="HP1467" s="47"/>
      <c r="HQ1467" s="47"/>
      <c r="HR1467" s="47"/>
      <c r="HS1467" s="47"/>
      <c r="HT1467" s="47"/>
      <c r="HU1467" s="47"/>
      <c r="HV1467" s="47"/>
      <c r="HW1467" s="47"/>
      <c r="HX1467" s="47"/>
      <c r="HY1467" s="47"/>
      <c r="HZ1467" s="47"/>
      <c r="IA1467" s="47"/>
      <c r="IB1467" s="47"/>
      <c r="IC1467" s="47"/>
      <c r="ID1467" s="47"/>
      <c r="IE1467" s="47"/>
      <c r="IF1467" s="47"/>
      <c r="IG1467" s="47"/>
      <c r="IH1467" s="47"/>
      <c r="II1467" s="47"/>
      <c r="IJ1467" s="47"/>
      <c r="IK1467" s="47"/>
      <c r="IL1467" s="47"/>
      <c r="IM1467" s="47"/>
      <c r="IN1467" s="47"/>
      <c r="IO1467" s="47"/>
      <c r="IP1467" s="47"/>
      <c r="IQ1467" s="47"/>
      <c r="IR1467" s="47"/>
      <c r="IS1467" s="47"/>
      <c r="IT1467" s="47"/>
      <c r="IU1467" s="47"/>
      <c r="IV1467" s="47"/>
      <c r="IW1467" s="47"/>
      <c r="IX1467" s="47"/>
      <c r="IY1467" s="47"/>
      <c r="IZ1467" s="47"/>
      <c r="JA1467" s="47"/>
      <c r="JB1467" s="47"/>
      <c r="JC1467" s="47"/>
      <c r="JD1467" s="47"/>
      <c r="JE1467" s="47"/>
    </row>
    <row r="1468" spans="1:265" customFormat="1" ht="15" customHeight="1" thickBot="1" x14ac:dyDescent="0.3">
      <c r="A1468" s="98"/>
      <c r="B1468" s="73" t="s">
        <v>387</v>
      </c>
      <c r="C1468" s="118"/>
      <c r="D1468" s="870" t="s">
        <v>655</v>
      </c>
      <c r="E1468" s="879"/>
      <c r="F1468" s="461"/>
      <c r="G1468" s="462"/>
      <c r="H1468" s="181" t="s">
        <v>351</v>
      </c>
      <c r="I1468" s="181" t="s">
        <v>394</v>
      </c>
      <c r="J1468" s="1759" t="s">
        <v>1424</v>
      </c>
      <c r="K1468" s="219" t="s">
        <v>1558</v>
      </c>
      <c r="L1468" s="219"/>
      <c r="M1468" s="511"/>
      <c r="N1468" s="511"/>
      <c r="O1468" s="219"/>
      <c r="P1468" s="2159">
        <f t="shared" si="124"/>
        <v>0</v>
      </c>
      <c r="Q1468" s="325"/>
      <c r="R1468" s="326"/>
      <c r="S1468" s="326"/>
      <c r="T1468" s="326"/>
      <c r="U1468" s="326"/>
      <c r="V1468" s="326"/>
      <c r="W1468" s="327">
        <v>5</v>
      </c>
      <c r="X1468" s="119"/>
      <c r="Y1468" s="119"/>
      <c r="Z1468" s="63"/>
      <c r="AA1468" s="47"/>
      <c r="AB1468" s="47"/>
      <c r="AC1468" s="46" t="str">
        <f t="shared" si="129"/>
        <v/>
      </c>
      <c r="AD1468" s="47"/>
      <c r="AE1468" s="47"/>
      <c r="AF1468" s="2111">
        <f t="shared" si="125"/>
        <v>0</v>
      </c>
      <c r="AG1468" s="2111">
        <f t="shared" si="126"/>
        <v>5</v>
      </c>
      <c r="AH1468" s="47"/>
      <c r="AI1468" s="47"/>
      <c r="AJ1468" s="47"/>
      <c r="AK1468" s="47"/>
      <c r="AL1468" s="47"/>
      <c r="AM1468" s="47"/>
      <c r="AN1468" s="47"/>
      <c r="AO1468" s="47"/>
      <c r="AP1468" s="47"/>
      <c r="AQ1468" s="47"/>
      <c r="AR1468" s="47"/>
      <c r="AS1468" s="47"/>
      <c r="AT1468" s="47"/>
      <c r="AU1468" s="47"/>
      <c r="AV1468" s="47"/>
      <c r="AW1468" s="47"/>
      <c r="AX1468" s="47"/>
      <c r="AY1468" s="47"/>
      <c r="AZ1468" s="47"/>
      <c r="BA1468" s="47"/>
      <c r="BB1468" s="47"/>
      <c r="BC1468" s="47"/>
      <c r="BD1468" s="47"/>
      <c r="BE1468" s="47"/>
      <c r="BF1468" s="47"/>
      <c r="BG1468" s="47"/>
      <c r="BH1468" s="47"/>
      <c r="BI1468" s="47"/>
      <c r="BJ1468" s="47"/>
      <c r="BK1468" s="47"/>
      <c r="BL1468" s="47"/>
      <c r="BM1468" s="47"/>
      <c r="BN1468" s="47"/>
      <c r="BO1468" s="47"/>
      <c r="BP1468" s="47"/>
      <c r="BQ1468" s="47"/>
      <c r="BR1468" s="47"/>
      <c r="BS1468" s="47"/>
      <c r="BT1468" s="47"/>
      <c r="BU1468" s="47"/>
      <c r="BV1468" s="47"/>
      <c r="BW1468" s="47"/>
      <c r="BX1468" s="47"/>
      <c r="BY1468" s="47"/>
      <c r="BZ1468" s="47"/>
      <c r="CA1468" s="47"/>
      <c r="CB1468" s="47"/>
      <c r="CC1468" s="47"/>
      <c r="CD1468" s="47"/>
      <c r="CE1468" s="47"/>
      <c r="CF1468" s="47"/>
      <c r="CG1468" s="47"/>
      <c r="CH1468" s="47"/>
      <c r="CI1468" s="47"/>
      <c r="CJ1468" s="47"/>
      <c r="CK1468" s="47"/>
      <c r="CL1468" s="47"/>
      <c r="CM1468" s="47"/>
      <c r="CN1468" s="47"/>
      <c r="CO1468" s="47"/>
      <c r="CP1468" s="47"/>
      <c r="CQ1468" s="47"/>
      <c r="CR1468" s="47"/>
      <c r="CS1468" s="47"/>
      <c r="CT1468" s="47"/>
      <c r="CU1468" s="47"/>
      <c r="CV1468" s="47"/>
      <c r="CW1468" s="47"/>
      <c r="CX1468" s="47"/>
      <c r="CY1468" s="47"/>
      <c r="CZ1468" s="47"/>
      <c r="DA1468" s="47"/>
      <c r="DB1468" s="47"/>
      <c r="DC1468" s="47"/>
      <c r="DD1468" s="47"/>
      <c r="DE1468" s="47"/>
      <c r="DF1468" s="47"/>
      <c r="DG1468" s="47"/>
      <c r="DH1468" s="47"/>
      <c r="DI1468" s="47"/>
      <c r="DJ1468" s="47"/>
      <c r="DK1468" s="47"/>
      <c r="DL1468" s="47"/>
      <c r="DM1468" s="47"/>
      <c r="DN1468" s="47"/>
      <c r="DO1468" s="47"/>
      <c r="DP1468" s="47"/>
      <c r="DQ1468" s="47"/>
      <c r="DR1468" s="47"/>
      <c r="DS1468" s="47"/>
      <c r="DT1468" s="47"/>
      <c r="DU1468" s="47"/>
      <c r="DV1468" s="47"/>
      <c r="DW1468" s="47"/>
      <c r="DX1468" s="47"/>
      <c r="DY1468" s="47"/>
      <c r="DZ1468" s="47"/>
      <c r="EA1468" s="47"/>
      <c r="EB1468" s="47"/>
      <c r="EC1468" s="47"/>
      <c r="ED1468" s="47"/>
      <c r="EE1468" s="47"/>
      <c r="EF1468" s="47"/>
      <c r="EG1468" s="47"/>
      <c r="EH1468" s="47"/>
      <c r="EI1468" s="47"/>
      <c r="EJ1468" s="47"/>
      <c r="EK1468" s="47"/>
      <c r="EL1468" s="47"/>
      <c r="EM1468" s="47"/>
      <c r="EN1468" s="47"/>
      <c r="EO1468" s="47"/>
      <c r="EP1468" s="47"/>
      <c r="EQ1468" s="47"/>
      <c r="ER1468" s="47"/>
      <c r="ES1468" s="47"/>
      <c r="ET1468" s="47"/>
      <c r="EU1468" s="47"/>
      <c r="EV1468" s="47"/>
      <c r="EW1468" s="47"/>
      <c r="EX1468" s="47"/>
      <c r="EY1468" s="47"/>
      <c r="EZ1468" s="47"/>
      <c r="FA1468" s="47"/>
      <c r="FB1468" s="47"/>
      <c r="FC1468" s="47"/>
      <c r="FD1468" s="47"/>
      <c r="FE1468" s="47"/>
      <c r="FF1468" s="47"/>
      <c r="FG1468" s="47"/>
      <c r="FH1468" s="47"/>
      <c r="FI1468" s="47"/>
      <c r="FJ1468" s="47"/>
      <c r="FK1468" s="47"/>
      <c r="FL1468" s="47"/>
      <c r="FM1468" s="47"/>
      <c r="FN1468" s="47"/>
      <c r="FO1468" s="47"/>
      <c r="FP1468" s="47"/>
      <c r="FQ1468" s="47"/>
      <c r="FR1468" s="47"/>
      <c r="FS1468" s="47"/>
      <c r="FT1468" s="47"/>
      <c r="FU1468" s="47"/>
      <c r="FV1468" s="47"/>
      <c r="FW1468" s="47"/>
      <c r="FX1468" s="47"/>
      <c r="FY1468" s="47"/>
      <c r="FZ1468" s="47"/>
      <c r="GA1468" s="47"/>
      <c r="GB1468" s="47"/>
      <c r="GC1468" s="47"/>
      <c r="GD1468" s="47"/>
      <c r="GE1468" s="47"/>
      <c r="GF1468" s="47"/>
      <c r="GG1468" s="47"/>
      <c r="GH1468" s="47"/>
      <c r="GI1468" s="47"/>
      <c r="GJ1468" s="47"/>
      <c r="GK1468" s="47"/>
      <c r="GL1468" s="47"/>
      <c r="GM1468" s="47"/>
      <c r="GN1468" s="47"/>
      <c r="GO1468" s="47"/>
      <c r="GP1468" s="47"/>
      <c r="GQ1468" s="47"/>
      <c r="GR1468" s="47"/>
      <c r="GS1468" s="47"/>
      <c r="GT1468" s="47"/>
      <c r="GU1468" s="47"/>
      <c r="GV1468" s="47"/>
      <c r="GW1468" s="47"/>
      <c r="GX1468" s="47"/>
      <c r="GY1468" s="47"/>
      <c r="GZ1468" s="47"/>
      <c r="HA1468" s="47"/>
      <c r="HB1468" s="47"/>
      <c r="HC1468" s="47"/>
      <c r="HD1468" s="47"/>
      <c r="HE1468" s="47"/>
      <c r="HF1468" s="47"/>
      <c r="HG1468" s="47"/>
      <c r="HH1468" s="47"/>
      <c r="HI1468" s="47"/>
      <c r="HJ1468" s="47"/>
      <c r="HK1468" s="47"/>
      <c r="HL1468" s="47"/>
      <c r="HM1468" s="47"/>
      <c r="HN1468" s="47"/>
      <c r="HO1468" s="47"/>
      <c r="HP1468" s="47"/>
      <c r="HQ1468" s="47"/>
      <c r="HR1468" s="47"/>
      <c r="HS1468" s="47"/>
      <c r="HT1468" s="47"/>
      <c r="HU1468" s="47"/>
      <c r="HV1468" s="47"/>
      <c r="HW1468" s="47"/>
      <c r="HX1468" s="47"/>
      <c r="HY1468" s="47"/>
      <c r="HZ1468" s="47"/>
      <c r="IA1468" s="47"/>
      <c r="IB1468" s="47"/>
      <c r="IC1468" s="47"/>
      <c r="ID1468" s="47"/>
      <c r="IE1468" s="47"/>
      <c r="IF1468" s="47"/>
      <c r="IG1468" s="47"/>
      <c r="IH1468" s="47"/>
      <c r="II1468" s="47"/>
      <c r="IJ1468" s="47"/>
      <c r="IK1468" s="47"/>
      <c r="IL1468" s="47"/>
      <c r="IM1468" s="47"/>
      <c r="IN1468" s="47"/>
      <c r="IO1468" s="47"/>
      <c r="IP1468" s="47"/>
      <c r="IQ1468" s="47"/>
      <c r="IR1468" s="47"/>
      <c r="IS1468" s="47"/>
      <c r="IT1468" s="47"/>
      <c r="IU1468" s="47"/>
      <c r="IV1468" s="47"/>
      <c r="IW1468" s="47"/>
      <c r="IX1468" s="47"/>
      <c r="IY1468" s="47"/>
      <c r="IZ1468" s="47"/>
      <c r="JA1468" s="47"/>
      <c r="JB1468" s="47"/>
      <c r="JC1468" s="47"/>
      <c r="JD1468" s="47"/>
      <c r="JE1468" s="47"/>
    </row>
    <row r="1469" spans="1:265" customFormat="1" ht="15" customHeight="1" thickBot="1" x14ac:dyDescent="0.3">
      <c r="A1469" s="98"/>
      <c r="B1469" s="73" t="s">
        <v>387</v>
      </c>
      <c r="C1469" s="118"/>
      <c r="D1469" s="870" t="s">
        <v>655</v>
      </c>
      <c r="E1469" s="879"/>
      <c r="F1469" s="461"/>
      <c r="G1469" s="462"/>
      <c r="H1469" s="181" t="s">
        <v>351</v>
      </c>
      <c r="I1469" s="181" t="s">
        <v>394</v>
      </c>
      <c r="J1469" s="1756" t="s">
        <v>1424</v>
      </c>
      <c r="K1469" s="212" t="s">
        <v>1505</v>
      </c>
      <c r="L1469" s="219"/>
      <c r="M1469" s="511"/>
      <c r="N1469" s="511"/>
      <c r="O1469" s="219"/>
      <c r="P1469" s="2159">
        <f t="shared" si="124"/>
        <v>0</v>
      </c>
      <c r="Q1469" s="325"/>
      <c r="R1469" s="326"/>
      <c r="S1469" s="326">
        <v>4</v>
      </c>
      <c r="T1469" s="326"/>
      <c r="U1469" s="326"/>
      <c r="V1469" s="326"/>
      <c r="W1469" s="327"/>
      <c r="X1469" s="119"/>
      <c r="Y1469" s="119"/>
      <c r="Z1469" s="63"/>
      <c r="AA1469" s="47"/>
      <c r="AB1469" s="47"/>
      <c r="AC1469" s="46" t="str">
        <f t="shared" si="129"/>
        <v/>
      </c>
      <c r="AD1469" s="47"/>
      <c r="AE1469" s="47"/>
      <c r="AF1469" s="2111">
        <f t="shared" si="125"/>
        <v>0</v>
      </c>
      <c r="AG1469" s="2111">
        <f t="shared" si="126"/>
        <v>4</v>
      </c>
      <c r="AH1469" s="47"/>
      <c r="AI1469" s="47"/>
      <c r="AJ1469" s="47"/>
      <c r="AK1469" s="47"/>
      <c r="AL1469" s="47"/>
      <c r="AM1469" s="47"/>
      <c r="AN1469" s="47"/>
      <c r="AO1469" s="47"/>
      <c r="AP1469" s="47"/>
      <c r="AQ1469" s="47"/>
      <c r="AR1469" s="47"/>
      <c r="AS1469" s="47"/>
      <c r="AT1469" s="47"/>
      <c r="AU1469" s="47"/>
      <c r="AV1469" s="47"/>
      <c r="AW1469" s="47"/>
      <c r="AX1469" s="47"/>
      <c r="AY1469" s="47"/>
      <c r="AZ1469" s="47"/>
      <c r="BA1469" s="47"/>
      <c r="BB1469" s="47"/>
      <c r="BC1469" s="47"/>
      <c r="BD1469" s="47"/>
      <c r="BE1469" s="47"/>
      <c r="BF1469" s="47"/>
      <c r="BG1469" s="47"/>
      <c r="BH1469" s="47"/>
      <c r="BI1469" s="47"/>
      <c r="BJ1469" s="47"/>
      <c r="BK1469" s="47"/>
      <c r="BL1469" s="47"/>
      <c r="BM1469" s="47"/>
      <c r="BN1469" s="47"/>
      <c r="BO1469" s="47"/>
      <c r="BP1469" s="47"/>
      <c r="BQ1469" s="47"/>
      <c r="BR1469" s="47"/>
      <c r="BS1469" s="47"/>
      <c r="BT1469" s="47"/>
      <c r="BU1469" s="47"/>
      <c r="BV1469" s="47"/>
      <c r="BW1469" s="47"/>
      <c r="BX1469" s="47"/>
      <c r="BY1469" s="47"/>
      <c r="BZ1469" s="47"/>
      <c r="CA1469" s="47"/>
      <c r="CB1469" s="47"/>
      <c r="CC1469" s="47"/>
      <c r="CD1469" s="47"/>
      <c r="CE1469" s="47"/>
      <c r="CF1469" s="47"/>
      <c r="CG1469" s="47"/>
      <c r="CH1469" s="47"/>
      <c r="CI1469" s="47"/>
      <c r="CJ1469" s="47"/>
      <c r="CK1469" s="47"/>
      <c r="CL1469" s="47"/>
      <c r="CM1469" s="47"/>
      <c r="CN1469" s="47"/>
      <c r="CO1469" s="47"/>
      <c r="CP1469" s="47"/>
      <c r="CQ1469" s="47"/>
      <c r="CR1469" s="47"/>
      <c r="CS1469" s="47"/>
      <c r="CT1469" s="47"/>
      <c r="CU1469" s="47"/>
      <c r="CV1469" s="47"/>
      <c r="CW1469" s="47"/>
      <c r="CX1469" s="47"/>
      <c r="CY1469" s="47"/>
      <c r="CZ1469" s="47"/>
      <c r="DA1469" s="47"/>
      <c r="DB1469" s="47"/>
      <c r="DC1469" s="47"/>
      <c r="DD1469" s="47"/>
      <c r="DE1469" s="47"/>
      <c r="DF1469" s="47"/>
      <c r="DG1469" s="47"/>
      <c r="DH1469" s="47"/>
      <c r="DI1469" s="47"/>
      <c r="DJ1469" s="47"/>
      <c r="DK1469" s="47"/>
      <c r="DL1469" s="47"/>
      <c r="DM1469" s="47"/>
      <c r="DN1469" s="47"/>
      <c r="DO1469" s="47"/>
      <c r="DP1469" s="47"/>
      <c r="DQ1469" s="47"/>
      <c r="DR1469" s="47"/>
      <c r="DS1469" s="47"/>
      <c r="DT1469" s="47"/>
      <c r="DU1469" s="47"/>
      <c r="DV1469" s="47"/>
      <c r="DW1469" s="47"/>
      <c r="DX1469" s="47"/>
      <c r="DY1469" s="47"/>
      <c r="DZ1469" s="47"/>
      <c r="EA1469" s="47"/>
      <c r="EB1469" s="47"/>
      <c r="EC1469" s="47"/>
      <c r="ED1469" s="47"/>
      <c r="EE1469" s="47"/>
      <c r="EF1469" s="47"/>
      <c r="EG1469" s="47"/>
      <c r="EH1469" s="47"/>
      <c r="EI1469" s="47"/>
      <c r="EJ1469" s="47"/>
      <c r="EK1469" s="47"/>
      <c r="EL1469" s="47"/>
      <c r="EM1469" s="47"/>
      <c r="EN1469" s="47"/>
      <c r="EO1469" s="47"/>
      <c r="EP1469" s="47"/>
      <c r="EQ1469" s="47"/>
      <c r="ER1469" s="47"/>
      <c r="ES1469" s="47"/>
      <c r="ET1469" s="47"/>
      <c r="EU1469" s="47"/>
      <c r="EV1469" s="47"/>
      <c r="EW1469" s="47"/>
      <c r="EX1469" s="47"/>
      <c r="EY1469" s="47"/>
      <c r="EZ1469" s="47"/>
      <c r="FA1469" s="47"/>
      <c r="FB1469" s="47"/>
      <c r="FC1469" s="47"/>
      <c r="FD1469" s="47"/>
      <c r="FE1469" s="47"/>
      <c r="FF1469" s="47"/>
      <c r="FG1469" s="47"/>
      <c r="FH1469" s="47"/>
      <c r="FI1469" s="47"/>
      <c r="FJ1469" s="47"/>
      <c r="FK1469" s="47"/>
      <c r="FL1469" s="47"/>
      <c r="FM1469" s="47"/>
      <c r="FN1469" s="47"/>
      <c r="FO1469" s="47"/>
      <c r="FP1469" s="47"/>
      <c r="FQ1469" s="47"/>
      <c r="FR1469" s="47"/>
      <c r="FS1469" s="47"/>
      <c r="FT1469" s="47"/>
      <c r="FU1469" s="47"/>
      <c r="FV1469" s="47"/>
      <c r="FW1469" s="47"/>
      <c r="FX1469" s="47"/>
      <c r="FY1469" s="47"/>
      <c r="FZ1469" s="47"/>
      <c r="GA1469" s="47"/>
      <c r="GB1469" s="47"/>
      <c r="GC1469" s="47"/>
      <c r="GD1469" s="47"/>
      <c r="GE1469" s="47"/>
      <c r="GF1469" s="47"/>
      <c r="GG1469" s="47"/>
      <c r="GH1469" s="47"/>
      <c r="GI1469" s="47"/>
      <c r="GJ1469" s="47"/>
      <c r="GK1469" s="47"/>
      <c r="GL1469" s="47"/>
      <c r="GM1469" s="47"/>
      <c r="GN1469" s="47"/>
      <c r="GO1469" s="47"/>
      <c r="GP1469" s="47"/>
      <c r="GQ1469" s="47"/>
      <c r="GR1469" s="47"/>
      <c r="GS1469" s="47"/>
      <c r="GT1469" s="47"/>
      <c r="GU1469" s="47"/>
      <c r="GV1469" s="47"/>
      <c r="GW1469" s="47"/>
      <c r="GX1469" s="47"/>
      <c r="GY1469" s="47"/>
      <c r="GZ1469" s="47"/>
      <c r="HA1469" s="47"/>
      <c r="HB1469" s="47"/>
      <c r="HC1469" s="47"/>
      <c r="HD1469" s="47"/>
      <c r="HE1469" s="47"/>
      <c r="HF1469" s="47"/>
      <c r="HG1469" s="47"/>
      <c r="HH1469" s="47"/>
      <c r="HI1469" s="47"/>
      <c r="HJ1469" s="47"/>
      <c r="HK1469" s="47"/>
      <c r="HL1469" s="47"/>
      <c r="HM1469" s="47"/>
      <c r="HN1469" s="47"/>
      <c r="HO1469" s="47"/>
      <c r="HP1469" s="47"/>
      <c r="HQ1469" s="47"/>
      <c r="HR1469" s="47"/>
      <c r="HS1469" s="47"/>
      <c r="HT1469" s="47"/>
      <c r="HU1469" s="47"/>
      <c r="HV1469" s="47"/>
      <c r="HW1469" s="47"/>
      <c r="HX1469" s="47"/>
      <c r="HY1469" s="47"/>
      <c r="HZ1469" s="47"/>
      <c r="IA1469" s="47"/>
      <c r="IB1469" s="47"/>
      <c r="IC1469" s="47"/>
      <c r="ID1469" s="47"/>
      <c r="IE1469" s="47"/>
      <c r="IF1469" s="47"/>
      <c r="IG1469" s="47"/>
      <c r="IH1469" s="47"/>
      <c r="II1469" s="47"/>
      <c r="IJ1469" s="47"/>
      <c r="IK1469" s="47"/>
      <c r="IL1469" s="47"/>
      <c r="IM1469" s="47"/>
      <c r="IN1469" s="47"/>
      <c r="IO1469" s="47"/>
      <c r="IP1469" s="47"/>
      <c r="IQ1469" s="47"/>
      <c r="IR1469" s="47"/>
      <c r="IS1469" s="47"/>
      <c r="IT1469" s="47"/>
      <c r="IU1469" s="47"/>
      <c r="IV1469" s="47"/>
      <c r="IW1469" s="47"/>
      <c r="IX1469" s="47"/>
      <c r="IY1469" s="47"/>
      <c r="IZ1469" s="47"/>
      <c r="JA1469" s="47"/>
      <c r="JB1469" s="47"/>
      <c r="JC1469" s="47"/>
      <c r="JD1469" s="47"/>
      <c r="JE1469" s="47"/>
    </row>
    <row r="1470" spans="1:265" customFormat="1" ht="15" customHeight="1" thickBot="1" x14ac:dyDescent="0.3">
      <c r="A1470" s="98"/>
      <c r="B1470" s="73" t="s">
        <v>387</v>
      </c>
      <c r="C1470" s="118"/>
      <c r="D1470" s="873" t="s">
        <v>655</v>
      </c>
      <c r="E1470" s="879"/>
      <c r="F1470" s="461"/>
      <c r="G1470" s="462"/>
      <c r="H1470" s="200" t="s">
        <v>351</v>
      </c>
      <c r="I1470" s="200" t="s">
        <v>394</v>
      </c>
      <c r="J1470" s="1756" t="s">
        <v>1424</v>
      </c>
      <c r="K1470" s="212" t="s">
        <v>1506</v>
      </c>
      <c r="L1470" s="221"/>
      <c r="M1470" s="521"/>
      <c r="N1470" s="521"/>
      <c r="O1470" s="221"/>
      <c r="P1470" s="2159">
        <f t="shared" si="124"/>
        <v>0</v>
      </c>
      <c r="Q1470" s="338"/>
      <c r="R1470" s="339"/>
      <c r="S1470" s="339">
        <v>2</v>
      </c>
      <c r="T1470" s="339"/>
      <c r="U1470" s="339"/>
      <c r="V1470" s="339"/>
      <c r="W1470" s="340"/>
      <c r="X1470" s="133">
        <f>SUM(Q1460:W1470)</f>
        <v>40</v>
      </c>
      <c r="Y1470" s="133">
        <f>X1470</f>
        <v>40</v>
      </c>
      <c r="Z1470" s="63"/>
      <c r="AA1470" s="47"/>
      <c r="AB1470" s="47"/>
      <c r="AC1470" s="46" t="str">
        <f t="shared" si="129"/>
        <v/>
      </c>
      <c r="AD1470" s="47"/>
      <c r="AE1470" s="47"/>
      <c r="AF1470" s="2111">
        <f t="shared" si="125"/>
        <v>0</v>
      </c>
      <c r="AG1470" s="2111">
        <f t="shared" si="126"/>
        <v>2</v>
      </c>
      <c r="AH1470" s="47"/>
      <c r="AI1470" s="47"/>
      <c r="AJ1470" s="47"/>
      <c r="AK1470" s="47"/>
      <c r="AL1470" s="47"/>
      <c r="AM1470" s="47"/>
      <c r="AN1470" s="47"/>
      <c r="AO1470" s="47"/>
      <c r="AP1470" s="47"/>
      <c r="AQ1470" s="47"/>
      <c r="AR1470" s="47"/>
      <c r="AS1470" s="47"/>
      <c r="AT1470" s="47"/>
      <c r="AU1470" s="47"/>
      <c r="AV1470" s="47"/>
      <c r="AW1470" s="47"/>
      <c r="AX1470" s="47"/>
      <c r="AY1470" s="47"/>
      <c r="AZ1470" s="47"/>
      <c r="BA1470" s="47"/>
      <c r="BB1470" s="47"/>
      <c r="BC1470" s="47"/>
      <c r="BD1470" s="47"/>
      <c r="BE1470" s="47"/>
      <c r="BF1470" s="47"/>
      <c r="BG1470" s="47"/>
      <c r="BH1470" s="47"/>
      <c r="BI1470" s="47"/>
      <c r="BJ1470" s="47"/>
      <c r="BK1470" s="47"/>
      <c r="BL1470" s="47"/>
      <c r="BM1470" s="47"/>
      <c r="BN1470" s="47"/>
      <c r="BO1470" s="47"/>
      <c r="BP1470" s="47"/>
      <c r="BQ1470" s="47"/>
      <c r="BR1470" s="47"/>
      <c r="BS1470" s="47"/>
      <c r="BT1470" s="47"/>
      <c r="BU1470" s="47"/>
      <c r="BV1470" s="47"/>
      <c r="BW1470" s="47"/>
      <c r="BX1470" s="47"/>
      <c r="BY1470" s="47"/>
      <c r="BZ1470" s="47"/>
      <c r="CA1470" s="47"/>
      <c r="CB1470" s="47"/>
      <c r="CC1470" s="47"/>
      <c r="CD1470" s="47"/>
      <c r="CE1470" s="47"/>
      <c r="CF1470" s="47"/>
      <c r="CG1470" s="47"/>
      <c r="CH1470" s="47"/>
      <c r="CI1470" s="47"/>
      <c r="CJ1470" s="47"/>
      <c r="CK1470" s="47"/>
      <c r="CL1470" s="47"/>
      <c r="CM1470" s="47"/>
      <c r="CN1470" s="47"/>
      <c r="CO1470" s="47"/>
      <c r="CP1470" s="47"/>
      <c r="CQ1470" s="47"/>
      <c r="CR1470" s="47"/>
      <c r="CS1470" s="47"/>
      <c r="CT1470" s="47"/>
      <c r="CU1470" s="47"/>
      <c r="CV1470" s="47"/>
      <c r="CW1470" s="47"/>
      <c r="CX1470" s="47"/>
      <c r="CY1470" s="47"/>
      <c r="CZ1470" s="47"/>
      <c r="DA1470" s="47"/>
      <c r="DB1470" s="47"/>
      <c r="DC1470" s="47"/>
      <c r="DD1470" s="47"/>
      <c r="DE1470" s="47"/>
      <c r="DF1470" s="47"/>
      <c r="DG1470" s="47"/>
      <c r="DH1470" s="47"/>
      <c r="DI1470" s="47"/>
      <c r="DJ1470" s="47"/>
      <c r="DK1470" s="47"/>
      <c r="DL1470" s="47"/>
      <c r="DM1470" s="47"/>
      <c r="DN1470" s="47"/>
      <c r="DO1470" s="47"/>
      <c r="DP1470" s="47"/>
      <c r="DQ1470" s="47"/>
      <c r="DR1470" s="47"/>
      <c r="DS1470" s="47"/>
      <c r="DT1470" s="47"/>
      <c r="DU1470" s="47"/>
      <c r="DV1470" s="47"/>
      <c r="DW1470" s="47"/>
      <c r="DX1470" s="47"/>
      <c r="DY1470" s="47"/>
      <c r="DZ1470" s="47"/>
      <c r="EA1470" s="47"/>
      <c r="EB1470" s="47"/>
      <c r="EC1470" s="47"/>
      <c r="ED1470" s="47"/>
      <c r="EE1470" s="47"/>
      <c r="EF1470" s="47"/>
      <c r="EG1470" s="47"/>
      <c r="EH1470" s="47"/>
      <c r="EI1470" s="47"/>
      <c r="EJ1470" s="47"/>
      <c r="EK1470" s="47"/>
      <c r="EL1470" s="47"/>
      <c r="EM1470" s="47"/>
      <c r="EN1470" s="47"/>
      <c r="EO1470" s="47"/>
      <c r="EP1470" s="47"/>
      <c r="EQ1470" s="47"/>
      <c r="ER1470" s="47"/>
      <c r="ES1470" s="47"/>
      <c r="ET1470" s="47"/>
      <c r="EU1470" s="47"/>
      <c r="EV1470" s="47"/>
      <c r="EW1470" s="47"/>
      <c r="EX1470" s="47"/>
      <c r="EY1470" s="47"/>
      <c r="EZ1470" s="47"/>
      <c r="FA1470" s="47"/>
      <c r="FB1470" s="47"/>
      <c r="FC1470" s="47"/>
      <c r="FD1470" s="47"/>
      <c r="FE1470" s="47"/>
      <c r="FF1470" s="47"/>
      <c r="FG1470" s="47"/>
      <c r="FH1470" s="47"/>
      <c r="FI1470" s="47"/>
      <c r="FJ1470" s="47"/>
      <c r="FK1470" s="47"/>
      <c r="FL1470" s="47"/>
      <c r="FM1470" s="47"/>
      <c r="FN1470" s="47"/>
      <c r="FO1470" s="47"/>
      <c r="FP1470" s="47"/>
      <c r="FQ1470" s="47"/>
      <c r="FR1470" s="47"/>
      <c r="FS1470" s="47"/>
      <c r="FT1470" s="47"/>
      <c r="FU1470" s="47"/>
      <c r="FV1470" s="47"/>
      <c r="FW1470" s="47"/>
      <c r="FX1470" s="47"/>
      <c r="FY1470" s="47"/>
      <c r="FZ1470" s="47"/>
      <c r="GA1470" s="47"/>
      <c r="GB1470" s="47"/>
      <c r="GC1470" s="47"/>
      <c r="GD1470" s="47"/>
      <c r="GE1470" s="47"/>
      <c r="GF1470" s="47"/>
      <c r="GG1470" s="47"/>
      <c r="GH1470" s="47"/>
      <c r="GI1470" s="47"/>
      <c r="GJ1470" s="47"/>
      <c r="GK1470" s="47"/>
      <c r="GL1470" s="47"/>
      <c r="GM1470" s="47"/>
      <c r="GN1470" s="47"/>
      <c r="GO1470" s="47"/>
      <c r="GP1470" s="47"/>
      <c r="GQ1470" s="47"/>
      <c r="GR1470" s="47"/>
      <c r="GS1470" s="47"/>
      <c r="GT1470" s="47"/>
      <c r="GU1470" s="47"/>
      <c r="GV1470" s="47"/>
      <c r="GW1470" s="47"/>
      <c r="GX1470" s="47"/>
      <c r="GY1470" s="47"/>
      <c r="GZ1470" s="47"/>
      <c r="HA1470" s="47"/>
      <c r="HB1470" s="47"/>
      <c r="HC1470" s="47"/>
      <c r="HD1470" s="47"/>
      <c r="HE1470" s="47"/>
      <c r="HF1470" s="47"/>
      <c r="HG1470" s="47"/>
      <c r="HH1470" s="47"/>
      <c r="HI1470" s="47"/>
      <c r="HJ1470" s="47"/>
      <c r="HK1470" s="47"/>
      <c r="HL1470" s="47"/>
      <c r="HM1470" s="47"/>
      <c r="HN1470" s="47"/>
      <c r="HO1470" s="47"/>
      <c r="HP1470" s="47"/>
      <c r="HQ1470" s="47"/>
      <c r="HR1470" s="47"/>
      <c r="HS1470" s="47"/>
      <c r="HT1470" s="47"/>
      <c r="HU1470" s="47"/>
      <c r="HV1470" s="47"/>
      <c r="HW1470" s="47"/>
      <c r="HX1470" s="47"/>
      <c r="HY1470" s="47"/>
      <c r="HZ1470" s="47"/>
      <c r="IA1470" s="47"/>
      <c r="IB1470" s="47"/>
      <c r="IC1470" s="47"/>
      <c r="ID1470" s="47"/>
      <c r="IE1470" s="47"/>
      <c r="IF1470" s="47"/>
      <c r="IG1470" s="47"/>
      <c r="IH1470" s="47"/>
      <c r="II1470" s="47"/>
      <c r="IJ1470" s="47"/>
      <c r="IK1470" s="47"/>
      <c r="IL1470" s="47"/>
      <c r="IM1470" s="47"/>
      <c r="IN1470" s="47"/>
      <c r="IO1470" s="47"/>
      <c r="IP1470" s="47"/>
      <c r="IQ1470" s="47"/>
      <c r="IR1470" s="47"/>
      <c r="IS1470" s="47"/>
      <c r="IT1470" s="47"/>
      <c r="IU1470" s="47"/>
      <c r="IV1470" s="47"/>
      <c r="IW1470" s="47"/>
      <c r="IX1470" s="47"/>
      <c r="IY1470" s="47"/>
      <c r="IZ1470" s="47"/>
      <c r="JA1470" s="47"/>
      <c r="JB1470" s="47"/>
      <c r="JC1470" s="47"/>
      <c r="JD1470" s="47"/>
      <c r="JE1470" s="47"/>
    </row>
    <row r="1471" spans="1:265" customFormat="1" ht="15" customHeight="1" thickBot="1" x14ac:dyDescent="0.3">
      <c r="A1471" s="273">
        <f>+A1460+1</f>
        <v>158</v>
      </c>
      <c r="B1471" s="630" t="s">
        <v>2028</v>
      </c>
      <c r="C1471" s="111" t="s">
        <v>83</v>
      </c>
      <c r="D1471" s="898" t="s">
        <v>2029</v>
      </c>
      <c r="E1471" s="842" t="s">
        <v>88</v>
      </c>
      <c r="F1471" s="459" t="s">
        <v>1956</v>
      </c>
      <c r="G1471" s="460" t="s">
        <v>1950</v>
      </c>
      <c r="H1471" s="205" t="s">
        <v>421</v>
      </c>
      <c r="I1471" s="205" t="s">
        <v>1847</v>
      </c>
      <c r="J1471" s="205"/>
      <c r="K1471" s="230" t="s">
        <v>1987</v>
      </c>
      <c r="L1471" s="230" t="s">
        <v>97</v>
      </c>
      <c r="M1471" s="526">
        <v>2</v>
      </c>
      <c r="N1471" s="526" t="s">
        <v>395</v>
      </c>
      <c r="O1471" s="230" t="s">
        <v>429</v>
      </c>
      <c r="P1471" s="2159">
        <f t="shared" si="124"/>
        <v>5</v>
      </c>
      <c r="Q1471" s="277">
        <v>3</v>
      </c>
      <c r="R1471" s="278">
        <v>2</v>
      </c>
      <c r="S1471" s="278"/>
      <c r="T1471" s="278"/>
      <c r="U1471" s="278"/>
      <c r="V1471" s="278"/>
      <c r="W1471" s="279"/>
      <c r="X1471" s="1867"/>
      <c r="Y1471" s="1867"/>
      <c r="Z1471" s="1868" t="str">
        <f>C1471</f>
        <v>MT</v>
      </c>
      <c r="AA1471" t="s">
        <v>876</v>
      </c>
      <c r="AB1471" t="s">
        <v>881</v>
      </c>
      <c r="AC1471" s="549">
        <f t="shared" ref="AC1471:AC1478" si="130">IF(C1471&lt;&gt;"",SUMIF(D$6:D$1494,D1471,Q$6:R$1494),"")</f>
        <v>11</v>
      </c>
      <c r="AF1471" s="2111">
        <f t="shared" si="125"/>
        <v>5</v>
      </c>
      <c r="AG1471" s="2111">
        <f t="shared" si="126"/>
        <v>0</v>
      </c>
    </row>
    <row r="1472" spans="1:265" customFormat="1" ht="15" customHeight="1" thickBot="1" x14ac:dyDescent="0.3">
      <c r="A1472" s="790"/>
      <c r="B1472" s="73" t="s">
        <v>2028</v>
      </c>
      <c r="C1472" s="113"/>
      <c r="D1472" s="899" t="s">
        <v>2029</v>
      </c>
      <c r="E1472" s="900"/>
      <c r="F1472" s="472"/>
      <c r="G1472" s="473"/>
      <c r="H1472" s="187" t="s">
        <v>421</v>
      </c>
      <c r="I1472" s="187" t="s">
        <v>1847</v>
      </c>
      <c r="J1472" s="187"/>
      <c r="K1472" s="231" t="s">
        <v>1952</v>
      </c>
      <c r="L1472" s="231" t="s">
        <v>97</v>
      </c>
      <c r="M1472" s="515">
        <v>3</v>
      </c>
      <c r="N1472" s="515" t="s">
        <v>395</v>
      </c>
      <c r="O1472" s="231" t="s">
        <v>429</v>
      </c>
      <c r="P1472" s="2159">
        <f t="shared" si="124"/>
        <v>2</v>
      </c>
      <c r="Q1472" s="280">
        <v>2</v>
      </c>
      <c r="R1472" s="281"/>
      <c r="S1472" s="281"/>
      <c r="T1472" s="281"/>
      <c r="U1472" s="281"/>
      <c r="V1472" s="281"/>
      <c r="W1472" s="282"/>
      <c r="X1472" s="1870"/>
      <c r="Y1472" s="1870"/>
      <c r="Z1472" s="1868"/>
      <c r="AC1472" s="549" t="str">
        <f t="shared" si="130"/>
        <v/>
      </c>
      <c r="AF1472" s="2111">
        <f t="shared" si="125"/>
        <v>2</v>
      </c>
      <c r="AG1472" s="2111">
        <f t="shared" si="126"/>
        <v>0</v>
      </c>
    </row>
    <row r="1473" spans="1:265" customFormat="1" ht="15" customHeight="1" thickBot="1" x14ac:dyDescent="0.3">
      <c r="A1473" s="790"/>
      <c r="B1473" s="73" t="s">
        <v>2028</v>
      </c>
      <c r="C1473" s="113"/>
      <c r="D1473" s="899" t="s">
        <v>2029</v>
      </c>
      <c r="E1473" s="900"/>
      <c r="F1473" s="472"/>
      <c r="G1473" s="473"/>
      <c r="H1473" s="187" t="s">
        <v>421</v>
      </c>
      <c r="I1473" s="187" t="s">
        <v>1847</v>
      </c>
      <c r="J1473" s="187"/>
      <c r="K1473" s="231" t="s">
        <v>2018</v>
      </c>
      <c r="L1473" s="231" t="s">
        <v>97</v>
      </c>
      <c r="M1473" s="515">
        <v>4</v>
      </c>
      <c r="N1473" s="515" t="s">
        <v>395</v>
      </c>
      <c r="O1473" s="231" t="s">
        <v>429</v>
      </c>
      <c r="P1473" s="2159">
        <f t="shared" si="124"/>
        <v>4</v>
      </c>
      <c r="Q1473" s="280">
        <v>3</v>
      </c>
      <c r="R1473" s="281">
        <v>1</v>
      </c>
      <c r="S1473" s="281"/>
      <c r="T1473" s="281"/>
      <c r="U1473" s="281"/>
      <c r="V1473" s="281"/>
      <c r="W1473" s="282"/>
      <c r="X1473" s="1870"/>
      <c r="Y1473" s="1870"/>
      <c r="Z1473" s="1868"/>
      <c r="AC1473" s="549" t="str">
        <f t="shared" si="130"/>
        <v/>
      </c>
      <c r="AF1473" s="2111">
        <f t="shared" si="125"/>
        <v>4</v>
      </c>
      <c r="AG1473" s="2111">
        <f t="shared" si="126"/>
        <v>0</v>
      </c>
    </row>
    <row r="1474" spans="1:265" customFormat="1" ht="15" customHeight="1" thickBot="1" x14ac:dyDescent="0.3">
      <c r="A1474" s="790"/>
      <c r="B1474" s="73" t="s">
        <v>2028</v>
      </c>
      <c r="C1474" s="113"/>
      <c r="D1474" s="899" t="s">
        <v>2029</v>
      </c>
      <c r="E1474" s="900"/>
      <c r="F1474" s="472"/>
      <c r="G1474" s="473"/>
      <c r="H1474" s="187" t="s">
        <v>421</v>
      </c>
      <c r="I1474" s="187" t="s">
        <v>1847</v>
      </c>
      <c r="J1474" s="178"/>
      <c r="K1474" s="212" t="s">
        <v>1914</v>
      </c>
      <c r="L1474" s="231" t="s">
        <v>97</v>
      </c>
      <c r="M1474" s="515">
        <v>6</v>
      </c>
      <c r="N1474" s="515" t="s">
        <v>2053</v>
      </c>
      <c r="O1474" s="231" t="s">
        <v>429</v>
      </c>
      <c r="P1474" s="2159">
        <f t="shared" si="124"/>
        <v>3</v>
      </c>
      <c r="Q1474" s="280">
        <v>3</v>
      </c>
      <c r="R1474" s="281"/>
      <c r="S1474" s="281"/>
      <c r="T1474" s="281"/>
      <c r="U1474" s="281"/>
      <c r="V1474" s="281"/>
      <c r="W1474" s="282"/>
      <c r="X1474" s="1870"/>
      <c r="Y1474" s="1870"/>
      <c r="Z1474" s="1868"/>
      <c r="AC1474" s="549" t="str">
        <f t="shared" si="130"/>
        <v/>
      </c>
      <c r="AF1474" s="2111">
        <f t="shared" si="125"/>
        <v>3</v>
      </c>
      <c r="AG1474" s="2111">
        <f t="shared" si="126"/>
        <v>0</v>
      </c>
    </row>
    <row r="1475" spans="1:265" customFormat="1" ht="15" customHeight="1" thickBot="1" x14ac:dyDescent="0.3">
      <c r="A1475" s="790"/>
      <c r="B1475" s="73" t="s">
        <v>2028</v>
      </c>
      <c r="C1475" s="113"/>
      <c r="D1475" s="899" t="s">
        <v>2029</v>
      </c>
      <c r="E1475" s="900"/>
      <c r="F1475" s="472"/>
      <c r="G1475" s="473"/>
      <c r="H1475" s="187" t="s">
        <v>421</v>
      </c>
      <c r="I1475" s="187" t="s">
        <v>1847</v>
      </c>
      <c r="J1475" s="1759" t="s">
        <v>1424</v>
      </c>
      <c r="K1475" s="212" t="s">
        <v>1539</v>
      </c>
      <c r="L1475" s="231"/>
      <c r="M1475" s="515"/>
      <c r="N1475" s="515"/>
      <c r="O1475" s="231"/>
      <c r="P1475" s="2159">
        <f t="shared" si="124"/>
        <v>0</v>
      </c>
      <c r="Q1475" s="280"/>
      <c r="R1475" s="281"/>
      <c r="S1475" s="281">
        <v>1</v>
      </c>
      <c r="T1475" s="281"/>
      <c r="U1475" s="281"/>
      <c r="V1475" s="281"/>
      <c r="W1475" s="282"/>
      <c r="X1475" s="1870"/>
      <c r="Y1475" s="1870"/>
      <c r="Z1475" s="1868"/>
      <c r="AC1475" s="549" t="str">
        <f t="shared" si="130"/>
        <v/>
      </c>
      <c r="AF1475" s="2111">
        <f t="shared" si="125"/>
        <v>0</v>
      </c>
      <c r="AG1475" s="2111">
        <f t="shared" si="126"/>
        <v>1</v>
      </c>
    </row>
    <row r="1476" spans="1:265" customFormat="1" ht="15" customHeight="1" thickBot="1" x14ac:dyDescent="0.3">
      <c r="A1476" s="790"/>
      <c r="B1476" s="73" t="s">
        <v>2028</v>
      </c>
      <c r="C1476" s="113"/>
      <c r="D1476" s="899" t="s">
        <v>2029</v>
      </c>
      <c r="E1476" s="900"/>
      <c r="F1476" s="472"/>
      <c r="G1476" s="473"/>
      <c r="H1476" s="187" t="s">
        <v>421</v>
      </c>
      <c r="I1476" s="187" t="s">
        <v>1847</v>
      </c>
      <c r="J1476" s="1759" t="s">
        <v>1424</v>
      </c>
      <c r="K1476" s="212" t="s">
        <v>1863</v>
      </c>
      <c r="L1476" s="231"/>
      <c r="M1476" s="515"/>
      <c r="N1476" s="515"/>
      <c r="O1476" s="231"/>
      <c r="P1476" s="2159">
        <f t="shared" si="124"/>
        <v>0</v>
      </c>
      <c r="Q1476" s="280"/>
      <c r="R1476" s="281"/>
      <c r="S1476" s="281">
        <v>1</v>
      </c>
      <c r="T1476" s="281"/>
      <c r="U1476" s="281"/>
      <c r="V1476" s="281"/>
      <c r="W1476" s="282"/>
      <c r="X1476" s="1870"/>
      <c r="Y1476" s="1870"/>
      <c r="Z1476" s="1868"/>
      <c r="AC1476" s="549" t="str">
        <f t="shared" si="130"/>
        <v/>
      </c>
      <c r="AF1476" s="2111">
        <f t="shared" si="125"/>
        <v>0</v>
      </c>
      <c r="AG1476" s="2111">
        <f t="shared" si="126"/>
        <v>1</v>
      </c>
    </row>
    <row r="1477" spans="1:265" customFormat="1" ht="15" customHeight="1" thickBot="1" x14ac:dyDescent="0.3">
      <c r="A1477" s="790"/>
      <c r="B1477" s="73" t="s">
        <v>2028</v>
      </c>
      <c r="C1477" s="113"/>
      <c r="D1477" s="899" t="s">
        <v>2029</v>
      </c>
      <c r="E1477" s="900"/>
      <c r="F1477" s="472"/>
      <c r="G1477" s="473"/>
      <c r="H1477" s="187" t="s">
        <v>421</v>
      </c>
      <c r="I1477" s="187" t="s">
        <v>1847</v>
      </c>
      <c r="J1477" s="1759" t="s">
        <v>1424</v>
      </c>
      <c r="K1477" s="231" t="s">
        <v>1864</v>
      </c>
      <c r="L1477" s="231"/>
      <c r="M1477" s="515"/>
      <c r="N1477" s="515"/>
      <c r="O1477" s="231"/>
      <c r="P1477" s="2159">
        <f t="shared" si="124"/>
        <v>0</v>
      </c>
      <c r="Q1477" s="280"/>
      <c r="R1477" s="281"/>
      <c r="S1477" s="281"/>
      <c r="T1477" s="281"/>
      <c r="U1477" s="281"/>
      <c r="V1477" s="281"/>
      <c r="W1477" s="282">
        <v>1</v>
      </c>
      <c r="X1477" s="1870"/>
      <c r="Y1477" s="1870"/>
      <c r="Z1477" s="1868"/>
      <c r="AC1477" s="549" t="str">
        <f t="shared" si="130"/>
        <v/>
      </c>
      <c r="AF1477" s="2111">
        <f t="shared" si="125"/>
        <v>0</v>
      </c>
      <c r="AG1477" s="2111">
        <f t="shared" si="126"/>
        <v>1</v>
      </c>
    </row>
    <row r="1478" spans="1:265" customFormat="1" ht="15" customHeight="1" thickBot="1" x14ac:dyDescent="0.3">
      <c r="A1478" s="275"/>
      <c r="B1478" s="92" t="s">
        <v>2028</v>
      </c>
      <c r="C1478" s="115"/>
      <c r="D1478" s="1907" t="s">
        <v>2029</v>
      </c>
      <c r="E1478" s="904"/>
      <c r="F1478" s="474"/>
      <c r="G1478" s="475"/>
      <c r="H1478" s="1908" t="s">
        <v>421</v>
      </c>
      <c r="I1478" s="1908" t="s">
        <v>1847</v>
      </c>
      <c r="J1478" s="1740" t="s">
        <v>1425</v>
      </c>
      <c r="K1478" s="1909" t="s">
        <v>2030</v>
      </c>
      <c r="L1478" s="1909"/>
      <c r="M1478" s="1910"/>
      <c r="N1478" s="1910"/>
      <c r="O1478" s="1909"/>
      <c r="P1478" s="2159">
        <f t="shared" si="124"/>
        <v>0</v>
      </c>
      <c r="Q1478" s="1911"/>
      <c r="R1478" s="1912"/>
      <c r="S1478" s="1912">
        <v>3</v>
      </c>
      <c r="T1478" s="1912"/>
      <c r="U1478" s="1912"/>
      <c r="V1478" s="1912"/>
      <c r="W1478" s="1913"/>
      <c r="X1478" s="1893">
        <f>SUM(Q1471:W1478)</f>
        <v>20</v>
      </c>
      <c r="Y1478" s="1893">
        <f>X1478</f>
        <v>20</v>
      </c>
      <c r="Z1478" s="1868"/>
      <c r="AC1478" s="549" t="str">
        <f t="shared" si="130"/>
        <v/>
      </c>
      <c r="AF1478" s="2111">
        <f t="shared" si="125"/>
        <v>0</v>
      </c>
      <c r="AG1478" s="2111">
        <f t="shared" si="126"/>
        <v>3</v>
      </c>
    </row>
    <row r="1479" spans="1:265" customFormat="1" ht="15" customHeight="1" thickBot="1" x14ac:dyDescent="0.3">
      <c r="A1479" s="2039">
        <f>A1471+1</f>
        <v>159</v>
      </c>
      <c r="B1479" s="630" t="s">
        <v>388</v>
      </c>
      <c r="C1479" s="116" t="s">
        <v>35</v>
      </c>
      <c r="D1479" s="868" t="s">
        <v>657</v>
      </c>
      <c r="E1479" s="842" t="s">
        <v>91</v>
      </c>
      <c r="F1479" s="459" t="s">
        <v>573</v>
      </c>
      <c r="G1479" s="460" t="s">
        <v>22</v>
      </c>
      <c r="H1479" s="199" t="s">
        <v>351</v>
      </c>
      <c r="I1479" s="199" t="s">
        <v>352</v>
      </c>
      <c r="J1479" s="199"/>
      <c r="K1479" s="218" t="s">
        <v>1257</v>
      </c>
      <c r="L1479" s="218" t="s">
        <v>401</v>
      </c>
      <c r="M1479" s="510">
        <v>1</v>
      </c>
      <c r="N1479" s="510" t="s">
        <v>98</v>
      </c>
      <c r="O1479" s="218" t="s">
        <v>348</v>
      </c>
      <c r="P1479" s="2159">
        <f t="shared" ref="P1479:P1505" si="131">SUM(Q1479:R1479)</f>
        <v>3</v>
      </c>
      <c r="Q1479" s="322">
        <v>3</v>
      </c>
      <c r="R1479" s="323"/>
      <c r="S1479" s="323"/>
      <c r="T1479" s="323"/>
      <c r="U1479" s="323"/>
      <c r="V1479" s="323"/>
      <c r="W1479" s="324"/>
      <c r="X1479" s="117"/>
      <c r="Y1479" s="117"/>
      <c r="Z1479" s="63" t="str">
        <f>C1479</f>
        <v>TC</v>
      </c>
      <c r="AA1479" s="47" t="s">
        <v>874</v>
      </c>
      <c r="AB1479" s="47" t="s">
        <v>881</v>
      </c>
      <c r="AC1479" s="46">
        <f t="shared" ref="AC1479:AC1505" si="132">IF(C1479&lt;&gt;"",SUMIF(D$6:D$1505,D1479,Q$6:R$1505),"")</f>
        <v>16</v>
      </c>
      <c r="AD1479" s="47"/>
      <c r="AE1479" s="47"/>
      <c r="AF1479" s="2111">
        <f t="shared" si="125"/>
        <v>3</v>
      </c>
      <c r="AG1479" s="2111">
        <f t="shared" si="126"/>
        <v>0</v>
      </c>
      <c r="AH1479" s="47"/>
      <c r="AI1479" s="47"/>
      <c r="AJ1479" s="47"/>
      <c r="AK1479" s="47"/>
      <c r="AL1479" s="47"/>
      <c r="AM1479" s="47"/>
      <c r="AN1479" s="47"/>
      <c r="AO1479" s="47"/>
      <c r="AP1479" s="47"/>
      <c r="AQ1479" s="47"/>
      <c r="AR1479" s="47"/>
      <c r="AS1479" s="47"/>
      <c r="AT1479" s="47"/>
      <c r="AU1479" s="47"/>
      <c r="AV1479" s="47"/>
      <c r="AW1479" s="47"/>
      <c r="AX1479" s="47"/>
      <c r="AY1479" s="47"/>
      <c r="AZ1479" s="47"/>
      <c r="BA1479" s="47"/>
      <c r="BB1479" s="47"/>
      <c r="BC1479" s="47"/>
      <c r="BD1479" s="47"/>
      <c r="BE1479" s="47"/>
      <c r="BF1479" s="47"/>
      <c r="BG1479" s="47"/>
      <c r="BH1479" s="47"/>
      <c r="BI1479" s="47"/>
      <c r="BJ1479" s="47"/>
      <c r="BK1479" s="47"/>
      <c r="BL1479" s="47"/>
      <c r="BM1479" s="47"/>
      <c r="BN1479" s="47"/>
      <c r="BO1479" s="47"/>
      <c r="BP1479" s="47"/>
      <c r="BQ1479" s="47"/>
      <c r="BR1479" s="47"/>
      <c r="BS1479" s="47"/>
      <c r="BT1479" s="47"/>
      <c r="BU1479" s="47"/>
      <c r="BV1479" s="47"/>
      <c r="BW1479" s="47"/>
      <c r="BX1479" s="47"/>
      <c r="BY1479" s="47"/>
      <c r="BZ1479" s="47"/>
      <c r="CA1479" s="47"/>
      <c r="CB1479" s="47"/>
      <c r="CC1479" s="47"/>
      <c r="CD1479" s="47"/>
      <c r="CE1479" s="47"/>
      <c r="CF1479" s="47"/>
      <c r="CG1479" s="47"/>
      <c r="CH1479" s="47"/>
      <c r="CI1479" s="47"/>
      <c r="CJ1479" s="47"/>
      <c r="CK1479" s="47"/>
      <c r="CL1479" s="47"/>
      <c r="CM1479" s="47"/>
      <c r="CN1479" s="47"/>
      <c r="CO1479" s="47"/>
      <c r="CP1479" s="47"/>
      <c r="CQ1479" s="47"/>
      <c r="CR1479" s="47"/>
      <c r="CS1479" s="47"/>
      <c r="CT1479" s="47"/>
      <c r="CU1479" s="47"/>
      <c r="CV1479" s="47"/>
      <c r="CW1479" s="47"/>
      <c r="CX1479" s="47"/>
      <c r="CY1479" s="47"/>
      <c r="CZ1479" s="47"/>
      <c r="DA1479" s="47"/>
      <c r="DB1479" s="47"/>
      <c r="DC1479" s="47"/>
      <c r="DD1479" s="47"/>
      <c r="DE1479" s="47"/>
      <c r="DF1479" s="47"/>
      <c r="DG1479" s="47"/>
      <c r="DH1479" s="47"/>
      <c r="DI1479" s="47"/>
      <c r="DJ1479" s="47"/>
      <c r="DK1479" s="47"/>
      <c r="DL1479" s="47"/>
      <c r="DM1479" s="47"/>
      <c r="DN1479" s="47"/>
      <c r="DO1479" s="47"/>
      <c r="DP1479" s="47"/>
      <c r="DQ1479" s="47"/>
      <c r="DR1479" s="47"/>
      <c r="DS1479" s="47"/>
      <c r="DT1479" s="47"/>
      <c r="DU1479" s="47"/>
      <c r="DV1479" s="47"/>
      <c r="DW1479" s="47"/>
      <c r="DX1479" s="47"/>
      <c r="DY1479" s="47"/>
      <c r="DZ1479" s="47"/>
      <c r="EA1479" s="47"/>
      <c r="EB1479" s="47"/>
      <c r="EC1479" s="47"/>
      <c r="ED1479" s="47"/>
      <c r="EE1479" s="47"/>
      <c r="EF1479" s="47"/>
      <c r="EG1479" s="47"/>
      <c r="EH1479" s="47"/>
      <c r="EI1479" s="47"/>
      <c r="EJ1479" s="47"/>
      <c r="EK1479" s="47"/>
      <c r="EL1479" s="47"/>
      <c r="EM1479" s="47"/>
      <c r="EN1479" s="47"/>
      <c r="EO1479" s="47"/>
      <c r="EP1479" s="47"/>
      <c r="EQ1479" s="47"/>
      <c r="ER1479" s="47"/>
      <c r="ES1479" s="47"/>
      <c r="ET1479" s="47"/>
      <c r="EU1479" s="47"/>
      <c r="EV1479" s="47"/>
      <c r="EW1479" s="47"/>
      <c r="EX1479" s="47"/>
      <c r="EY1479" s="47"/>
      <c r="EZ1479" s="47"/>
      <c r="FA1479" s="47"/>
      <c r="FB1479" s="47"/>
      <c r="FC1479" s="47"/>
      <c r="FD1479" s="47"/>
      <c r="FE1479" s="47"/>
      <c r="FF1479" s="47"/>
      <c r="FG1479" s="47"/>
      <c r="FH1479" s="47"/>
      <c r="FI1479" s="47"/>
      <c r="FJ1479" s="47"/>
      <c r="FK1479" s="47"/>
      <c r="FL1479" s="47"/>
      <c r="FM1479" s="47"/>
      <c r="FN1479" s="47"/>
      <c r="FO1479" s="47"/>
      <c r="FP1479" s="47"/>
      <c r="FQ1479" s="47"/>
      <c r="FR1479" s="47"/>
      <c r="FS1479" s="47"/>
      <c r="FT1479" s="47"/>
      <c r="FU1479" s="47"/>
      <c r="FV1479" s="47"/>
      <c r="FW1479" s="47"/>
      <c r="FX1479" s="47"/>
      <c r="FY1479" s="47"/>
      <c r="FZ1479" s="47"/>
      <c r="GA1479" s="47"/>
      <c r="GB1479" s="47"/>
      <c r="GC1479" s="47"/>
      <c r="GD1479" s="47"/>
      <c r="GE1479" s="47"/>
      <c r="GF1479" s="47"/>
      <c r="GG1479" s="47"/>
      <c r="GH1479" s="47"/>
      <c r="GI1479" s="47"/>
      <c r="GJ1479" s="47"/>
      <c r="GK1479" s="47"/>
      <c r="GL1479" s="47"/>
      <c r="GM1479" s="47"/>
      <c r="GN1479" s="47"/>
      <c r="GO1479" s="47"/>
      <c r="GP1479" s="47"/>
      <c r="GQ1479" s="47"/>
      <c r="GR1479" s="47"/>
      <c r="GS1479" s="47"/>
      <c r="GT1479" s="47"/>
      <c r="GU1479" s="47"/>
      <c r="GV1479" s="47"/>
      <c r="GW1479" s="47"/>
      <c r="GX1479" s="47"/>
      <c r="GY1479" s="47"/>
      <c r="GZ1479" s="47"/>
      <c r="HA1479" s="47"/>
      <c r="HB1479" s="47"/>
      <c r="HC1479" s="47"/>
      <c r="HD1479" s="47"/>
      <c r="HE1479" s="47"/>
      <c r="HF1479" s="47"/>
      <c r="HG1479" s="47"/>
      <c r="HH1479" s="47"/>
      <c r="HI1479" s="47"/>
      <c r="HJ1479" s="47"/>
      <c r="HK1479" s="47"/>
      <c r="HL1479" s="47"/>
      <c r="HM1479" s="47"/>
      <c r="HN1479" s="47"/>
      <c r="HO1479" s="47"/>
      <c r="HP1479" s="47"/>
      <c r="HQ1479" s="47"/>
      <c r="HR1479" s="47"/>
      <c r="HS1479" s="47"/>
      <c r="HT1479" s="47"/>
      <c r="HU1479" s="47"/>
      <c r="HV1479" s="47"/>
      <c r="HW1479" s="47"/>
      <c r="HX1479" s="47"/>
      <c r="HY1479" s="47"/>
      <c r="HZ1479" s="47"/>
      <c r="IA1479" s="47"/>
      <c r="IB1479" s="47"/>
      <c r="IC1479" s="47"/>
      <c r="ID1479" s="47"/>
      <c r="IE1479" s="47"/>
      <c r="IF1479" s="47"/>
      <c r="IG1479" s="47"/>
      <c r="IH1479" s="47"/>
      <c r="II1479" s="47"/>
      <c r="IJ1479" s="47"/>
      <c r="IK1479" s="47"/>
      <c r="IL1479" s="47"/>
      <c r="IM1479" s="47"/>
      <c r="IN1479" s="47"/>
      <c r="IO1479" s="47"/>
      <c r="IP1479" s="47"/>
      <c r="IQ1479" s="47"/>
      <c r="IR1479" s="47"/>
      <c r="IS1479" s="47"/>
      <c r="IT1479" s="47"/>
      <c r="IU1479" s="47"/>
      <c r="IV1479" s="47"/>
      <c r="IW1479" s="47"/>
      <c r="IX1479" s="47"/>
      <c r="IY1479" s="47"/>
      <c r="IZ1479" s="47"/>
      <c r="JA1479" s="47"/>
      <c r="JB1479" s="47"/>
      <c r="JC1479" s="47"/>
      <c r="JD1479" s="47"/>
      <c r="JE1479" s="47"/>
    </row>
    <row r="1480" spans="1:265" customFormat="1" ht="15" customHeight="1" thickBot="1" x14ac:dyDescent="0.3">
      <c r="A1480" s="98"/>
      <c r="B1480" s="73" t="s">
        <v>388</v>
      </c>
      <c r="C1480" s="118"/>
      <c r="D1480" s="870" t="s">
        <v>657</v>
      </c>
      <c r="E1480" s="879"/>
      <c r="F1480" s="461"/>
      <c r="G1480" s="462"/>
      <c r="H1480" s="181" t="s">
        <v>351</v>
      </c>
      <c r="I1480" s="181" t="s">
        <v>352</v>
      </c>
      <c r="J1480" s="181"/>
      <c r="K1480" s="219" t="s">
        <v>1257</v>
      </c>
      <c r="L1480" s="219" t="s">
        <v>401</v>
      </c>
      <c r="M1480" s="511">
        <v>1</v>
      </c>
      <c r="N1480" s="511" t="s">
        <v>395</v>
      </c>
      <c r="O1480" s="219" t="s">
        <v>348</v>
      </c>
      <c r="P1480" s="2159">
        <f t="shared" si="131"/>
        <v>3</v>
      </c>
      <c r="Q1480" s="325">
        <v>3</v>
      </c>
      <c r="R1480" s="326"/>
      <c r="S1480" s="326"/>
      <c r="T1480" s="326"/>
      <c r="U1480" s="326"/>
      <c r="V1480" s="326"/>
      <c r="W1480" s="327"/>
      <c r="X1480" s="119"/>
      <c r="Y1480" s="119"/>
      <c r="Z1480" s="63"/>
      <c r="AA1480" s="47"/>
      <c r="AB1480" s="47"/>
      <c r="AC1480" s="46" t="str">
        <f t="shared" si="132"/>
        <v/>
      </c>
      <c r="AD1480" s="47"/>
      <c r="AE1480" s="47"/>
      <c r="AF1480" s="2111">
        <f t="shared" si="125"/>
        <v>3</v>
      </c>
      <c r="AG1480" s="2111">
        <f t="shared" si="126"/>
        <v>0</v>
      </c>
      <c r="AH1480" s="47"/>
      <c r="AI1480" s="47"/>
      <c r="AJ1480" s="47"/>
      <c r="AK1480" s="47"/>
      <c r="AL1480" s="47"/>
      <c r="AM1480" s="47"/>
      <c r="AN1480" s="47"/>
      <c r="AO1480" s="47"/>
      <c r="AP1480" s="47"/>
      <c r="AQ1480" s="47"/>
      <c r="AR1480" s="47"/>
      <c r="AS1480" s="47"/>
      <c r="AT1480" s="47"/>
      <c r="AU1480" s="47"/>
      <c r="AV1480" s="47"/>
      <c r="AW1480" s="47"/>
      <c r="AX1480" s="47"/>
      <c r="AY1480" s="47"/>
      <c r="AZ1480" s="47"/>
      <c r="BA1480" s="47"/>
      <c r="BB1480" s="47"/>
      <c r="BC1480" s="47"/>
      <c r="BD1480" s="47"/>
      <c r="BE1480" s="47"/>
      <c r="BF1480" s="47"/>
      <c r="BG1480" s="47"/>
      <c r="BH1480" s="47"/>
      <c r="BI1480" s="47"/>
      <c r="BJ1480" s="47"/>
      <c r="BK1480" s="47"/>
      <c r="BL1480" s="47"/>
      <c r="BM1480" s="47"/>
      <c r="BN1480" s="47"/>
      <c r="BO1480" s="47"/>
      <c r="BP1480" s="47"/>
      <c r="BQ1480" s="47"/>
      <c r="BR1480" s="47"/>
      <c r="BS1480" s="47"/>
      <c r="BT1480" s="47"/>
      <c r="BU1480" s="47"/>
      <c r="BV1480" s="47"/>
      <c r="BW1480" s="47"/>
      <c r="BX1480" s="47"/>
      <c r="BY1480" s="47"/>
      <c r="BZ1480" s="47"/>
      <c r="CA1480" s="47"/>
      <c r="CB1480" s="47"/>
      <c r="CC1480" s="47"/>
      <c r="CD1480" s="47"/>
      <c r="CE1480" s="47"/>
      <c r="CF1480" s="47"/>
      <c r="CG1480" s="47"/>
      <c r="CH1480" s="47"/>
      <c r="CI1480" s="47"/>
      <c r="CJ1480" s="47"/>
      <c r="CK1480" s="47"/>
      <c r="CL1480" s="47"/>
      <c r="CM1480" s="47"/>
      <c r="CN1480" s="47"/>
      <c r="CO1480" s="47"/>
      <c r="CP1480" s="47"/>
      <c r="CQ1480" s="47"/>
      <c r="CR1480" s="47"/>
      <c r="CS1480" s="47"/>
      <c r="CT1480" s="47"/>
      <c r="CU1480" s="47"/>
      <c r="CV1480" s="47"/>
      <c r="CW1480" s="47"/>
      <c r="CX1480" s="47"/>
      <c r="CY1480" s="47"/>
      <c r="CZ1480" s="47"/>
      <c r="DA1480" s="47"/>
      <c r="DB1480" s="47"/>
      <c r="DC1480" s="47"/>
      <c r="DD1480" s="47"/>
      <c r="DE1480" s="47"/>
      <c r="DF1480" s="47"/>
      <c r="DG1480" s="47"/>
      <c r="DH1480" s="47"/>
      <c r="DI1480" s="47"/>
      <c r="DJ1480" s="47"/>
      <c r="DK1480" s="47"/>
      <c r="DL1480" s="47"/>
      <c r="DM1480" s="47"/>
      <c r="DN1480" s="47"/>
      <c r="DO1480" s="47"/>
      <c r="DP1480" s="47"/>
      <c r="DQ1480" s="47"/>
      <c r="DR1480" s="47"/>
      <c r="DS1480" s="47"/>
      <c r="DT1480" s="47"/>
      <c r="DU1480" s="47"/>
      <c r="DV1480" s="47"/>
      <c r="DW1480" s="47"/>
      <c r="DX1480" s="47"/>
      <c r="DY1480" s="47"/>
      <c r="DZ1480" s="47"/>
      <c r="EA1480" s="47"/>
      <c r="EB1480" s="47"/>
      <c r="EC1480" s="47"/>
      <c r="ED1480" s="47"/>
      <c r="EE1480" s="47"/>
      <c r="EF1480" s="47"/>
      <c r="EG1480" s="47"/>
      <c r="EH1480" s="47"/>
      <c r="EI1480" s="47"/>
      <c r="EJ1480" s="47"/>
      <c r="EK1480" s="47"/>
      <c r="EL1480" s="47"/>
      <c r="EM1480" s="47"/>
      <c r="EN1480" s="47"/>
      <c r="EO1480" s="47"/>
      <c r="EP1480" s="47"/>
      <c r="EQ1480" s="47"/>
      <c r="ER1480" s="47"/>
      <c r="ES1480" s="47"/>
      <c r="ET1480" s="47"/>
      <c r="EU1480" s="47"/>
      <c r="EV1480" s="47"/>
      <c r="EW1480" s="47"/>
      <c r="EX1480" s="47"/>
      <c r="EY1480" s="47"/>
      <c r="EZ1480" s="47"/>
      <c r="FA1480" s="47"/>
      <c r="FB1480" s="47"/>
      <c r="FC1480" s="47"/>
      <c r="FD1480" s="47"/>
      <c r="FE1480" s="47"/>
      <c r="FF1480" s="47"/>
      <c r="FG1480" s="47"/>
      <c r="FH1480" s="47"/>
      <c r="FI1480" s="47"/>
      <c r="FJ1480" s="47"/>
      <c r="FK1480" s="47"/>
      <c r="FL1480" s="47"/>
      <c r="FM1480" s="47"/>
      <c r="FN1480" s="47"/>
      <c r="FO1480" s="47"/>
      <c r="FP1480" s="47"/>
      <c r="FQ1480" s="47"/>
      <c r="FR1480" s="47"/>
      <c r="FS1480" s="47"/>
      <c r="FT1480" s="47"/>
      <c r="FU1480" s="47"/>
      <c r="FV1480" s="47"/>
      <c r="FW1480" s="47"/>
      <c r="FX1480" s="47"/>
      <c r="FY1480" s="47"/>
      <c r="FZ1480" s="47"/>
      <c r="GA1480" s="47"/>
      <c r="GB1480" s="47"/>
      <c r="GC1480" s="47"/>
      <c r="GD1480" s="47"/>
      <c r="GE1480" s="47"/>
      <c r="GF1480" s="47"/>
      <c r="GG1480" s="47"/>
      <c r="GH1480" s="47"/>
      <c r="GI1480" s="47"/>
      <c r="GJ1480" s="47"/>
      <c r="GK1480" s="47"/>
      <c r="GL1480" s="47"/>
      <c r="GM1480" s="47"/>
      <c r="GN1480" s="47"/>
      <c r="GO1480" s="47"/>
      <c r="GP1480" s="47"/>
      <c r="GQ1480" s="47"/>
      <c r="GR1480" s="47"/>
      <c r="GS1480" s="47"/>
      <c r="GT1480" s="47"/>
      <c r="GU1480" s="47"/>
      <c r="GV1480" s="47"/>
      <c r="GW1480" s="47"/>
      <c r="GX1480" s="47"/>
      <c r="GY1480" s="47"/>
      <c r="GZ1480" s="47"/>
      <c r="HA1480" s="47"/>
      <c r="HB1480" s="47"/>
      <c r="HC1480" s="47"/>
      <c r="HD1480" s="47"/>
      <c r="HE1480" s="47"/>
      <c r="HF1480" s="47"/>
      <c r="HG1480" s="47"/>
      <c r="HH1480" s="47"/>
      <c r="HI1480" s="47"/>
      <c r="HJ1480" s="47"/>
      <c r="HK1480" s="47"/>
      <c r="HL1480" s="47"/>
      <c r="HM1480" s="47"/>
      <c r="HN1480" s="47"/>
      <c r="HO1480" s="47"/>
      <c r="HP1480" s="47"/>
      <c r="HQ1480" s="47"/>
      <c r="HR1480" s="47"/>
      <c r="HS1480" s="47"/>
      <c r="HT1480" s="47"/>
      <c r="HU1480" s="47"/>
      <c r="HV1480" s="47"/>
      <c r="HW1480" s="47"/>
      <c r="HX1480" s="47"/>
      <c r="HY1480" s="47"/>
      <c r="HZ1480" s="47"/>
      <c r="IA1480" s="47"/>
      <c r="IB1480" s="47"/>
      <c r="IC1480" s="47"/>
      <c r="ID1480" s="47"/>
      <c r="IE1480" s="47"/>
      <c r="IF1480" s="47"/>
      <c r="IG1480" s="47"/>
      <c r="IH1480" s="47"/>
      <c r="II1480" s="47"/>
      <c r="IJ1480" s="47"/>
      <c r="IK1480" s="47"/>
      <c r="IL1480" s="47"/>
      <c r="IM1480" s="47"/>
      <c r="IN1480" s="47"/>
      <c r="IO1480" s="47"/>
      <c r="IP1480" s="47"/>
      <c r="IQ1480" s="47"/>
      <c r="IR1480" s="47"/>
      <c r="IS1480" s="47"/>
      <c r="IT1480" s="47"/>
      <c r="IU1480" s="47"/>
      <c r="IV1480" s="47"/>
      <c r="IW1480" s="47"/>
      <c r="IX1480" s="47"/>
      <c r="IY1480" s="47"/>
      <c r="IZ1480" s="47"/>
      <c r="JA1480" s="47"/>
      <c r="JB1480" s="47"/>
      <c r="JC1480" s="47"/>
      <c r="JD1480" s="47"/>
      <c r="JE1480" s="47"/>
    </row>
    <row r="1481" spans="1:265" customFormat="1" ht="15" customHeight="1" thickBot="1" x14ac:dyDescent="0.3">
      <c r="A1481" s="98"/>
      <c r="B1481" s="73" t="s">
        <v>388</v>
      </c>
      <c r="C1481" s="118"/>
      <c r="D1481" s="870" t="s">
        <v>657</v>
      </c>
      <c r="E1481" s="879"/>
      <c r="F1481" s="461"/>
      <c r="G1481" s="462"/>
      <c r="H1481" s="184" t="s">
        <v>351</v>
      </c>
      <c r="I1481" s="184" t="s">
        <v>352</v>
      </c>
      <c r="J1481" s="184"/>
      <c r="K1481" s="225" t="s">
        <v>1633</v>
      </c>
      <c r="L1481" s="225" t="s">
        <v>401</v>
      </c>
      <c r="M1481" s="397">
        <v>6</v>
      </c>
      <c r="N1481" s="397" t="s">
        <v>24</v>
      </c>
      <c r="O1481" s="225" t="s">
        <v>839</v>
      </c>
      <c r="P1481" s="2159">
        <f t="shared" si="131"/>
        <v>4</v>
      </c>
      <c r="Q1481" s="297">
        <v>3</v>
      </c>
      <c r="R1481" s="326">
        <v>1</v>
      </c>
      <c r="S1481" s="326"/>
      <c r="T1481" s="326"/>
      <c r="U1481" s="326"/>
      <c r="V1481" s="326"/>
      <c r="W1481" s="327"/>
      <c r="X1481" s="119"/>
      <c r="Y1481" s="119"/>
      <c r="Z1481" s="63"/>
      <c r="AA1481" s="47"/>
      <c r="AB1481" s="47"/>
      <c r="AC1481" s="46" t="str">
        <f t="shared" si="132"/>
        <v/>
      </c>
      <c r="AD1481" s="47"/>
      <c r="AE1481" s="47"/>
      <c r="AF1481" s="2111">
        <f t="shared" ref="AF1481:AF1505" si="133">SUM(Q1481:R1481)</f>
        <v>4</v>
      </c>
      <c r="AG1481" s="2111">
        <f t="shared" ref="AG1481:AG1505" si="134">S1481+W1481</f>
        <v>0</v>
      </c>
      <c r="AH1481" s="47"/>
      <c r="AI1481" s="47"/>
      <c r="AJ1481" s="47"/>
      <c r="AK1481" s="47"/>
      <c r="AL1481" s="47"/>
      <c r="AM1481" s="47"/>
      <c r="AN1481" s="47"/>
      <c r="AO1481" s="47"/>
      <c r="AP1481" s="47"/>
      <c r="AQ1481" s="47"/>
      <c r="AR1481" s="47"/>
      <c r="AS1481" s="47"/>
      <c r="AT1481" s="47"/>
      <c r="AU1481" s="47"/>
      <c r="AV1481" s="47"/>
      <c r="AW1481" s="47"/>
      <c r="AX1481" s="47"/>
      <c r="AY1481" s="47"/>
      <c r="AZ1481" s="47"/>
      <c r="BA1481" s="47"/>
      <c r="BB1481" s="47"/>
      <c r="BC1481" s="47"/>
      <c r="BD1481" s="47"/>
      <c r="BE1481" s="47"/>
      <c r="BF1481" s="47"/>
      <c r="BG1481" s="47"/>
      <c r="BH1481" s="47"/>
      <c r="BI1481" s="47"/>
      <c r="BJ1481" s="47"/>
      <c r="BK1481" s="47"/>
      <c r="BL1481" s="47"/>
      <c r="BM1481" s="47"/>
      <c r="BN1481" s="47"/>
      <c r="BO1481" s="47"/>
      <c r="BP1481" s="47"/>
      <c r="BQ1481" s="47"/>
      <c r="BR1481" s="47"/>
      <c r="BS1481" s="47"/>
      <c r="BT1481" s="47"/>
      <c r="BU1481" s="47"/>
      <c r="BV1481" s="47"/>
      <c r="BW1481" s="47"/>
      <c r="BX1481" s="47"/>
      <c r="BY1481" s="47"/>
      <c r="BZ1481" s="47"/>
      <c r="CA1481" s="47"/>
      <c r="CB1481" s="47"/>
      <c r="CC1481" s="47"/>
      <c r="CD1481" s="47"/>
      <c r="CE1481" s="47"/>
      <c r="CF1481" s="47"/>
      <c r="CG1481" s="47"/>
      <c r="CH1481" s="47"/>
      <c r="CI1481" s="47"/>
      <c r="CJ1481" s="47"/>
      <c r="CK1481" s="47"/>
      <c r="CL1481" s="47"/>
      <c r="CM1481" s="47"/>
      <c r="CN1481" s="47"/>
      <c r="CO1481" s="47"/>
      <c r="CP1481" s="47"/>
      <c r="CQ1481" s="47"/>
      <c r="CR1481" s="47"/>
      <c r="CS1481" s="47"/>
      <c r="CT1481" s="47"/>
      <c r="CU1481" s="47"/>
      <c r="CV1481" s="47"/>
      <c r="CW1481" s="47"/>
      <c r="CX1481" s="47"/>
      <c r="CY1481" s="47"/>
      <c r="CZ1481" s="47"/>
      <c r="DA1481" s="47"/>
      <c r="DB1481" s="47"/>
      <c r="DC1481" s="47"/>
      <c r="DD1481" s="47"/>
      <c r="DE1481" s="47"/>
      <c r="DF1481" s="47"/>
      <c r="DG1481" s="47"/>
      <c r="DH1481" s="47"/>
      <c r="DI1481" s="47"/>
      <c r="DJ1481" s="47"/>
      <c r="DK1481" s="47"/>
      <c r="DL1481" s="47"/>
      <c r="DM1481" s="47"/>
      <c r="DN1481" s="47"/>
      <c r="DO1481" s="47"/>
      <c r="DP1481" s="47"/>
      <c r="DQ1481" s="47"/>
      <c r="DR1481" s="47"/>
      <c r="DS1481" s="47"/>
      <c r="DT1481" s="47"/>
      <c r="DU1481" s="47"/>
      <c r="DV1481" s="47"/>
      <c r="DW1481" s="47"/>
      <c r="DX1481" s="47"/>
      <c r="DY1481" s="47"/>
      <c r="DZ1481" s="47"/>
      <c r="EA1481" s="47"/>
      <c r="EB1481" s="47"/>
      <c r="EC1481" s="47"/>
      <c r="ED1481" s="47"/>
      <c r="EE1481" s="47"/>
      <c r="EF1481" s="47"/>
      <c r="EG1481" s="47"/>
      <c r="EH1481" s="47"/>
      <c r="EI1481" s="47"/>
      <c r="EJ1481" s="47"/>
      <c r="EK1481" s="47"/>
      <c r="EL1481" s="47"/>
      <c r="EM1481" s="47"/>
      <c r="EN1481" s="47"/>
      <c r="EO1481" s="47"/>
      <c r="EP1481" s="47"/>
      <c r="EQ1481" s="47"/>
      <c r="ER1481" s="47"/>
      <c r="ES1481" s="47"/>
      <c r="ET1481" s="47"/>
      <c r="EU1481" s="47"/>
      <c r="EV1481" s="47"/>
      <c r="EW1481" s="47"/>
      <c r="EX1481" s="47"/>
      <c r="EY1481" s="47"/>
      <c r="EZ1481" s="47"/>
      <c r="FA1481" s="47"/>
      <c r="FB1481" s="47"/>
      <c r="FC1481" s="47"/>
      <c r="FD1481" s="47"/>
      <c r="FE1481" s="47"/>
      <c r="FF1481" s="47"/>
      <c r="FG1481" s="47"/>
      <c r="FH1481" s="47"/>
      <c r="FI1481" s="47"/>
      <c r="FJ1481" s="47"/>
      <c r="FK1481" s="47"/>
      <c r="FL1481" s="47"/>
      <c r="FM1481" s="47"/>
      <c r="FN1481" s="47"/>
      <c r="FO1481" s="47"/>
      <c r="FP1481" s="47"/>
      <c r="FQ1481" s="47"/>
      <c r="FR1481" s="47"/>
      <c r="FS1481" s="47"/>
      <c r="FT1481" s="47"/>
      <c r="FU1481" s="47"/>
      <c r="FV1481" s="47"/>
      <c r="FW1481" s="47"/>
      <c r="FX1481" s="47"/>
      <c r="FY1481" s="47"/>
      <c r="FZ1481" s="47"/>
      <c r="GA1481" s="47"/>
      <c r="GB1481" s="47"/>
      <c r="GC1481" s="47"/>
      <c r="GD1481" s="47"/>
      <c r="GE1481" s="47"/>
      <c r="GF1481" s="47"/>
      <c r="GG1481" s="47"/>
      <c r="GH1481" s="47"/>
      <c r="GI1481" s="47"/>
      <c r="GJ1481" s="47"/>
      <c r="GK1481" s="47"/>
      <c r="GL1481" s="47"/>
      <c r="GM1481" s="47"/>
      <c r="GN1481" s="47"/>
      <c r="GO1481" s="47"/>
      <c r="GP1481" s="47"/>
      <c r="GQ1481" s="47"/>
      <c r="GR1481" s="47"/>
      <c r="GS1481" s="47"/>
      <c r="GT1481" s="47"/>
      <c r="GU1481" s="47"/>
      <c r="GV1481" s="47"/>
      <c r="GW1481" s="47"/>
      <c r="GX1481" s="47"/>
      <c r="GY1481" s="47"/>
      <c r="GZ1481" s="47"/>
      <c r="HA1481" s="47"/>
      <c r="HB1481" s="47"/>
      <c r="HC1481" s="47"/>
      <c r="HD1481" s="47"/>
      <c r="HE1481" s="47"/>
      <c r="HF1481" s="47"/>
      <c r="HG1481" s="47"/>
      <c r="HH1481" s="47"/>
      <c r="HI1481" s="47"/>
      <c r="HJ1481" s="47"/>
      <c r="HK1481" s="47"/>
      <c r="HL1481" s="47"/>
      <c r="HM1481" s="47"/>
      <c r="HN1481" s="47"/>
      <c r="HO1481" s="47"/>
      <c r="HP1481" s="47"/>
      <c r="HQ1481" s="47"/>
      <c r="HR1481" s="47"/>
      <c r="HS1481" s="47"/>
      <c r="HT1481" s="47"/>
      <c r="HU1481" s="47"/>
      <c r="HV1481" s="47"/>
      <c r="HW1481" s="47"/>
      <c r="HX1481" s="47"/>
      <c r="HY1481" s="47"/>
      <c r="HZ1481" s="47"/>
      <c r="IA1481" s="47"/>
      <c r="IB1481" s="47"/>
      <c r="IC1481" s="47"/>
      <c r="ID1481" s="47"/>
      <c r="IE1481" s="47"/>
      <c r="IF1481" s="47"/>
      <c r="IG1481" s="47"/>
      <c r="IH1481" s="47"/>
      <c r="II1481" s="47"/>
      <c r="IJ1481" s="47"/>
      <c r="IK1481" s="47"/>
      <c r="IL1481" s="47"/>
      <c r="IM1481" s="47"/>
      <c r="IN1481" s="47"/>
      <c r="IO1481" s="47"/>
      <c r="IP1481" s="47"/>
      <c r="IQ1481" s="47"/>
      <c r="IR1481" s="47"/>
      <c r="IS1481" s="47"/>
      <c r="IT1481" s="47"/>
      <c r="IU1481" s="47"/>
      <c r="IV1481" s="47"/>
      <c r="IW1481" s="47"/>
      <c r="IX1481" s="47"/>
      <c r="IY1481" s="47"/>
      <c r="IZ1481" s="47"/>
      <c r="JA1481" s="47"/>
      <c r="JB1481" s="47"/>
      <c r="JC1481" s="47"/>
      <c r="JD1481" s="47"/>
      <c r="JE1481" s="47"/>
    </row>
    <row r="1482" spans="1:265" customFormat="1" ht="15" customHeight="1" thickBot="1" x14ac:dyDescent="0.3">
      <c r="A1482" s="98"/>
      <c r="B1482" s="73" t="s">
        <v>388</v>
      </c>
      <c r="C1482" s="118"/>
      <c r="D1482" s="870" t="s">
        <v>657</v>
      </c>
      <c r="E1482" s="879"/>
      <c r="F1482" s="461"/>
      <c r="G1482" s="462"/>
      <c r="H1482" s="181" t="s">
        <v>351</v>
      </c>
      <c r="I1482" s="181" t="s">
        <v>352</v>
      </c>
      <c r="J1482" s="181"/>
      <c r="K1482" s="219" t="s">
        <v>1633</v>
      </c>
      <c r="L1482" s="219" t="s">
        <v>401</v>
      </c>
      <c r="M1482" s="511">
        <v>6</v>
      </c>
      <c r="N1482" s="511" t="s">
        <v>98</v>
      </c>
      <c r="O1482" s="219" t="s">
        <v>348</v>
      </c>
      <c r="P1482" s="2159">
        <f t="shared" si="131"/>
        <v>4</v>
      </c>
      <c r="Q1482" s="325">
        <v>3</v>
      </c>
      <c r="R1482" s="326">
        <v>1</v>
      </c>
      <c r="S1482" s="326"/>
      <c r="T1482" s="326"/>
      <c r="U1482" s="326"/>
      <c r="V1482" s="326"/>
      <c r="W1482" s="327"/>
      <c r="X1482" s="119"/>
      <c r="Y1482" s="119"/>
      <c r="Z1482" s="63"/>
      <c r="AA1482" s="47"/>
      <c r="AB1482" s="47"/>
      <c r="AC1482" s="46" t="str">
        <f t="shared" si="132"/>
        <v/>
      </c>
      <c r="AD1482" s="47"/>
      <c r="AE1482" s="47"/>
      <c r="AF1482" s="2111">
        <f t="shared" si="133"/>
        <v>4</v>
      </c>
      <c r="AG1482" s="2111">
        <f t="shared" si="134"/>
        <v>0</v>
      </c>
      <c r="AH1482" s="47"/>
      <c r="AI1482" s="47"/>
      <c r="AJ1482" s="47"/>
      <c r="AK1482" s="47"/>
      <c r="AL1482" s="47"/>
      <c r="AM1482" s="47"/>
      <c r="AN1482" s="47"/>
      <c r="AO1482" s="47"/>
      <c r="AP1482" s="47"/>
      <c r="AQ1482" s="47"/>
      <c r="AR1482" s="47"/>
      <c r="AS1482" s="47"/>
      <c r="AT1482" s="47"/>
      <c r="AU1482" s="47"/>
      <c r="AV1482" s="47"/>
      <c r="AW1482" s="47"/>
      <c r="AX1482" s="47"/>
      <c r="AY1482" s="47"/>
      <c r="AZ1482" s="47"/>
      <c r="BA1482" s="47"/>
      <c r="BB1482" s="47"/>
      <c r="BC1482" s="47"/>
      <c r="BD1482" s="47"/>
      <c r="BE1482" s="47"/>
      <c r="BF1482" s="47"/>
      <c r="BG1482" s="47"/>
      <c r="BH1482" s="47"/>
      <c r="BI1482" s="47"/>
      <c r="BJ1482" s="47"/>
      <c r="BK1482" s="47"/>
      <c r="BL1482" s="47"/>
      <c r="BM1482" s="47"/>
      <c r="BN1482" s="47"/>
      <c r="BO1482" s="47"/>
      <c r="BP1482" s="47"/>
      <c r="BQ1482" s="47"/>
      <c r="BR1482" s="47"/>
      <c r="BS1482" s="47"/>
      <c r="BT1482" s="47"/>
      <c r="BU1482" s="47"/>
      <c r="BV1482" s="47"/>
      <c r="BW1482" s="47"/>
      <c r="BX1482" s="47"/>
      <c r="BY1482" s="47"/>
      <c r="BZ1482" s="47"/>
      <c r="CA1482" s="47"/>
      <c r="CB1482" s="47"/>
      <c r="CC1482" s="47"/>
      <c r="CD1482" s="47"/>
      <c r="CE1482" s="47"/>
      <c r="CF1482" s="47"/>
      <c r="CG1482" s="47"/>
      <c r="CH1482" s="47"/>
      <c r="CI1482" s="47"/>
      <c r="CJ1482" s="47"/>
      <c r="CK1482" s="47"/>
      <c r="CL1482" s="47"/>
      <c r="CM1482" s="47"/>
      <c r="CN1482" s="47"/>
      <c r="CO1482" s="47"/>
      <c r="CP1482" s="47"/>
      <c r="CQ1482" s="47"/>
      <c r="CR1482" s="47"/>
      <c r="CS1482" s="47"/>
      <c r="CT1482" s="47"/>
      <c r="CU1482" s="47"/>
      <c r="CV1482" s="47"/>
      <c r="CW1482" s="47"/>
      <c r="CX1482" s="47"/>
      <c r="CY1482" s="47"/>
      <c r="CZ1482" s="47"/>
      <c r="DA1482" s="47"/>
      <c r="DB1482" s="47"/>
      <c r="DC1482" s="47"/>
      <c r="DD1482" s="47"/>
      <c r="DE1482" s="47"/>
      <c r="DF1482" s="47"/>
      <c r="DG1482" s="47"/>
      <c r="DH1482" s="47"/>
      <c r="DI1482" s="47"/>
      <c r="DJ1482" s="47"/>
      <c r="DK1482" s="47"/>
      <c r="DL1482" s="47"/>
      <c r="DM1482" s="47"/>
      <c r="DN1482" s="47"/>
      <c r="DO1482" s="47"/>
      <c r="DP1482" s="47"/>
      <c r="DQ1482" s="47"/>
      <c r="DR1482" s="47"/>
      <c r="DS1482" s="47"/>
      <c r="DT1482" s="47"/>
      <c r="DU1482" s="47"/>
      <c r="DV1482" s="47"/>
      <c r="DW1482" s="47"/>
      <c r="DX1482" s="47"/>
      <c r="DY1482" s="47"/>
      <c r="DZ1482" s="47"/>
      <c r="EA1482" s="47"/>
      <c r="EB1482" s="47"/>
      <c r="EC1482" s="47"/>
      <c r="ED1482" s="47"/>
      <c r="EE1482" s="47"/>
      <c r="EF1482" s="47"/>
      <c r="EG1482" s="47"/>
      <c r="EH1482" s="47"/>
      <c r="EI1482" s="47"/>
      <c r="EJ1482" s="47"/>
      <c r="EK1482" s="47"/>
      <c r="EL1482" s="47"/>
      <c r="EM1482" s="47"/>
      <c r="EN1482" s="47"/>
      <c r="EO1482" s="47"/>
      <c r="EP1482" s="47"/>
      <c r="EQ1482" s="47"/>
      <c r="ER1482" s="47"/>
      <c r="ES1482" s="47"/>
      <c r="ET1482" s="47"/>
      <c r="EU1482" s="47"/>
      <c r="EV1482" s="47"/>
      <c r="EW1482" s="47"/>
      <c r="EX1482" s="47"/>
      <c r="EY1482" s="47"/>
      <c r="EZ1482" s="47"/>
      <c r="FA1482" s="47"/>
      <c r="FB1482" s="47"/>
      <c r="FC1482" s="47"/>
      <c r="FD1482" s="47"/>
      <c r="FE1482" s="47"/>
      <c r="FF1482" s="47"/>
      <c r="FG1482" s="47"/>
      <c r="FH1482" s="47"/>
      <c r="FI1482" s="47"/>
      <c r="FJ1482" s="47"/>
      <c r="FK1482" s="47"/>
      <c r="FL1482" s="47"/>
      <c r="FM1482" s="47"/>
      <c r="FN1482" s="47"/>
      <c r="FO1482" s="47"/>
      <c r="FP1482" s="47"/>
      <c r="FQ1482" s="47"/>
      <c r="FR1482" s="47"/>
      <c r="FS1482" s="47"/>
      <c r="FT1482" s="47"/>
      <c r="FU1482" s="47"/>
      <c r="FV1482" s="47"/>
      <c r="FW1482" s="47"/>
      <c r="FX1482" s="47"/>
      <c r="FY1482" s="47"/>
      <c r="FZ1482" s="47"/>
      <c r="GA1482" s="47"/>
      <c r="GB1482" s="47"/>
      <c r="GC1482" s="47"/>
      <c r="GD1482" s="47"/>
      <c r="GE1482" s="47"/>
      <c r="GF1482" s="47"/>
      <c r="GG1482" s="47"/>
      <c r="GH1482" s="47"/>
      <c r="GI1482" s="47"/>
      <c r="GJ1482" s="47"/>
      <c r="GK1482" s="47"/>
      <c r="GL1482" s="47"/>
      <c r="GM1482" s="47"/>
      <c r="GN1482" s="47"/>
      <c r="GO1482" s="47"/>
      <c r="GP1482" s="47"/>
      <c r="GQ1482" s="47"/>
      <c r="GR1482" s="47"/>
      <c r="GS1482" s="47"/>
      <c r="GT1482" s="47"/>
      <c r="GU1482" s="47"/>
      <c r="GV1482" s="47"/>
      <c r="GW1482" s="47"/>
      <c r="GX1482" s="47"/>
      <c r="GY1482" s="47"/>
      <c r="GZ1482" s="47"/>
      <c r="HA1482" s="47"/>
      <c r="HB1482" s="47"/>
      <c r="HC1482" s="47"/>
      <c r="HD1482" s="47"/>
      <c r="HE1482" s="47"/>
      <c r="HF1482" s="47"/>
      <c r="HG1482" s="47"/>
      <c r="HH1482" s="47"/>
      <c r="HI1482" s="47"/>
      <c r="HJ1482" s="47"/>
      <c r="HK1482" s="47"/>
      <c r="HL1482" s="47"/>
      <c r="HM1482" s="47"/>
      <c r="HN1482" s="47"/>
      <c r="HO1482" s="47"/>
      <c r="HP1482" s="47"/>
      <c r="HQ1482" s="47"/>
      <c r="HR1482" s="47"/>
      <c r="HS1482" s="47"/>
      <c r="HT1482" s="47"/>
      <c r="HU1482" s="47"/>
      <c r="HV1482" s="47"/>
      <c r="HW1482" s="47"/>
      <c r="HX1482" s="47"/>
      <c r="HY1482" s="47"/>
      <c r="HZ1482" s="47"/>
      <c r="IA1482" s="47"/>
      <c r="IB1482" s="47"/>
      <c r="IC1482" s="47"/>
      <c r="ID1482" s="47"/>
      <c r="IE1482" s="47"/>
      <c r="IF1482" s="47"/>
      <c r="IG1482" s="47"/>
      <c r="IH1482" s="47"/>
      <c r="II1482" s="47"/>
      <c r="IJ1482" s="47"/>
      <c r="IK1482" s="47"/>
      <c r="IL1482" s="47"/>
      <c r="IM1482" s="47"/>
      <c r="IN1482" s="47"/>
      <c r="IO1482" s="47"/>
      <c r="IP1482" s="47"/>
      <c r="IQ1482" s="47"/>
      <c r="IR1482" s="47"/>
      <c r="IS1482" s="47"/>
      <c r="IT1482" s="47"/>
      <c r="IU1482" s="47"/>
      <c r="IV1482" s="47"/>
      <c r="IW1482" s="47"/>
      <c r="IX1482" s="47"/>
      <c r="IY1482" s="47"/>
      <c r="IZ1482" s="47"/>
      <c r="JA1482" s="47"/>
      <c r="JB1482" s="47"/>
      <c r="JC1482" s="47"/>
      <c r="JD1482" s="47"/>
      <c r="JE1482" s="47"/>
    </row>
    <row r="1483" spans="1:265" customFormat="1" ht="15" customHeight="1" thickBot="1" x14ac:dyDescent="0.3">
      <c r="A1483" s="98"/>
      <c r="B1483" s="73" t="s">
        <v>388</v>
      </c>
      <c r="C1483" s="118"/>
      <c r="D1483" s="870" t="s">
        <v>657</v>
      </c>
      <c r="E1483" s="879"/>
      <c r="F1483" s="461"/>
      <c r="G1483" s="462"/>
      <c r="H1483" s="181" t="s">
        <v>351</v>
      </c>
      <c r="I1483" s="181" t="s">
        <v>352</v>
      </c>
      <c r="J1483" s="181"/>
      <c r="K1483" s="219" t="s">
        <v>1375</v>
      </c>
      <c r="L1483" s="219" t="s">
        <v>401</v>
      </c>
      <c r="M1483" s="511">
        <v>5</v>
      </c>
      <c r="N1483" s="511" t="s">
        <v>24</v>
      </c>
      <c r="O1483" s="219" t="s">
        <v>839</v>
      </c>
      <c r="P1483" s="2159">
        <f t="shared" si="131"/>
        <v>6</v>
      </c>
      <c r="Q1483" s="325">
        <v>4</v>
      </c>
      <c r="R1483" s="326">
        <v>2</v>
      </c>
      <c r="S1483" s="326"/>
      <c r="T1483" s="326"/>
      <c r="U1483" s="326"/>
      <c r="V1483" s="326"/>
      <c r="W1483" s="327"/>
      <c r="X1483" s="119"/>
      <c r="Y1483" s="119"/>
      <c r="Z1483" s="63"/>
      <c r="AA1483" s="47"/>
      <c r="AB1483" s="47"/>
      <c r="AC1483" s="46" t="str">
        <f t="shared" si="132"/>
        <v/>
      </c>
      <c r="AD1483" s="47"/>
      <c r="AE1483" s="47"/>
      <c r="AF1483" s="2111">
        <f t="shared" si="133"/>
        <v>6</v>
      </c>
      <c r="AG1483" s="2111">
        <f t="shared" si="134"/>
        <v>0</v>
      </c>
      <c r="AH1483" s="47"/>
      <c r="AI1483" s="47"/>
      <c r="AJ1483" s="47"/>
      <c r="AK1483" s="47"/>
      <c r="AL1483" s="47"/>
      <c r="AM1483" s="47"/>
      <c r="AN1483" s="47"/>
      <c r="AO1483" s="47"/>
      <c r="AP1483" s="47"/>
      <c r="AQ1483" s="47"/>
      <c r="AR1483" s="47"/>
      <c r="AS1483" s="47"/>
      <c r="AT1483" s="47"/>
      <c r="AU1483" s="47"/>
      <c r="AV1483" s="47"/>
      <c r="AW1483" s="47"/>
      <c r="AX1483" s="47"/>
      <c r="AY1483" s="47"/>
      <c r="AZ1483" s="47"/>
      <c r="BA1483" s="47"/>
      <c r="BB1483" s="47"/>
      <c r="BC1483" s="47"/>
      <c r="BD1483" s="47"/>
      <c r="BE1483" s="47"/>
      <c r="BF1483" s="47"/>
      <c r="BG1483" s="47"/>
      <c r="BH1483" s="47"/>
      <c r="BI1483" s="47"/>
      <c r="BJ1483" s="47"/>
      <c r="BK1483" s="47"/>
      <c r="BL1483" s="47"/>
      <c r="BM1483" s="47"/>
      <c r="BN1483" s="47"/>
      <c r="BO1483" s="47"/>
      <c r="BP1483" s="47"/>
      <c r="BQ1483" s="47"/>
      <c r="BR1483" s="47"/>
      <c r="BS1483" s="47"/>
      <c r="BT1483" s="47"/>
      <c r="BU1483" s="47"/>
      <c r="BV1483" s="47"/>
      <c r="BW1483" s="47"/>
      <c r="BX1483" s="47"/>
      <c r="BY1483" s="47"/>
      <c r="BZ1483" s="47"/>
      <c r="CA1483" s="47"/>
      <c r="CB1483" s="47"/>
      <c r="CC1483" s="47"/>
      <c r="CD1483" s="47"/>
      <c r="CE1483" s="47"/>
      <c r="CF1483" s="47"/>
      <c r="CG1483" s="47"/>
      <c r="CH1483" s="47"/>
      <c r="CI1483" s="47"/>
      <c r="CJ1483" s="47"/>
      <c r="CK1483" s="47"/>
      <c r="CL1483" s="47"/>
      <c r="CM1483" s="47"/>
      <c r="CN1483" s="47"/>
      <c r="CO1483" s="47"/>
      <c r="CP1483" s="47"/>
      <c r="CQ1483" s="47"/>
      <c r="CR1483" s="47"/>
      <c r="CS1483" s="47"/>
      <c r="CT1483" s="47"/>
      <c r="CU1483" s="47"/>
      <c r="CV1483" s="47"/>
      <c r="CW1483" s="47"/>
      <c r="CX1483" s="47"/>
      <c r="CY1483" s="47"/>
      <c r="CZ1483" s="47"/>
      <c r="DA1483" s="47"/>
      <c r="DB1483" s="47"/>
      <c r="DC1483" s="47"/>
      <c r="DD1483" s="47"/>
      <c r="DE1483" s="47"/>
      <c r="DF1483" s="47"/>
      <c r="DG1483" s="47"/>
      <c r="DH1483" s="47"/>
      <c r="DI1483" s="47"/>
      <c r="DJ1483" s="47"/>
      <c r="DK1483" s="47"/>
      <c r="DL1483" s="47"/>
      <c r="DM1483" s="47"/>
      <c r="DN1483" s="47"/>
      <c r="DO1483" s="47"/>
      <c r="DP1483" s="47"/>
      <c r="DQ1483" s="47"/>
      <c r="DR1483" s="47"/>
      <c r="DS1483" s="47"/>
      <c r="DT1483" s="47"/>
      <c r="DU1483" s="47"/>
      <c r="DV1483" s="47"/>
      <c r="DW1483" s="47"/>
      <c r="DX1483" s="47"/>
      <c r="DY1483" s="47"/>
      <c r="DZ1483" s="47"/>
      <c r="EA1483" s="47"/>
      <c r="EB1483" s="47"/>
      <c r="EC1483" s="47"/>
      <c r="ED1483" s="47"/>
      <c r="EE1483" s="47"/>
      <c r="EF1483" s="47"/>
      <c r="EG1483" s="47"/>
      <c r="EH1483" s="47"/>
      <c r="EI1483" s="47"/>
      <c r="EJ1483" s="47"/>
      <c r="EK1483" s="47"/>
      <c r="EL1483" s="47"/>
      <c r="EM1483" s="47"/>
      <c r="EN1483" s="47"/>
      <c r="EO1483" s="47"/>
      <c r="EP1483" s="47"/>
      <c r="EQ1483" s="47"/>
      <c r="ER1483" s="47"/>
      <c r="ES1483" s="47"/>
      <c r="ET1483" s="47"/>
      <c r="EU1483" s="47"/>
      <c r="EV1483" s="47"/>
      <c r="EW1483" s="47"/>
      <c r="EX1483" s="47"/>
      <c r="EY1483" s="47"/>
      <c r="EZ1483" s="47"/>
      <c r="FA1483" s="47"/>
      <c r="FB1483" s="47"/>
      <c r="FC1483" s="47"/>
      <c r="FD1483" s="47"/>
      <c r="FE1483" s="47"/>
      <c r="FF1483" s="47"/>
      <c r="FG1483" s="47"/>
      <c r="FH1483" s="47"/>
      <c r="FI1483" s="47"/>
      <c r="FJ1483" s="47"/>
      <c r="FK1483" s="47"/>
      <c r="FL1483" s="47"/>
      <c r="FM1483" s="47"/>
      <c r="FN1483" s="47"/>
      <c r="FO1483" s="47"/>
      <c r="FP1483" s="47"/>
      <c r="FQ1483" s="47"/>
      <c r="FR1483" s="47"/>
      <c r="FS1483" s="47"/>
      <c r="FT1483" s="47"/>
      <c r="FU1483" s="47"/>
      <c r="FV1483" s="47"/>
      <c r="FW1483" s="47"/>
      <c r="FX1483" s="47"/>
      <c r="FY1483" s="47"/>
      <c r="FZ1483" s="47"/>
      <c r="GA1483" s="47"/>
      <c r="GB1483" s="47"/>
      <c r="GC1483" s="47"/>
      <c r="GD1483" s="47"/>
      <c r="GE1483" s="47"/>
      <c r="GF1483" s="47"/>
      <c r="GG1483" s="47"/>
      <c r="GH1483" s="47"/>
      <c r="GI1483" s="47"/>
      <c r="GJ1483" s="47"/>
      <c r="GK1483" s="47"/>
      <c r="GL1483" s="47"/>
      <c r="GM1483" s="47"/>
      <c r="GN1483" s="47"/>
      <c r="GO1483" s="47"/>
      <c r="GP1483" s="47"/>
      <c r="GQ1483" s="47"/>
      <c r="GR1483" s="47"/>
      <c r="GS1483" s="47"/>
      <c r="GT1483" s="47"/>
      <c r="GU1483" s="47"/>
      <c r="GV1483" s="47"/>
      <c r="GW1483" s="47"/>
      <c r="GX1483" s="47"/>
      <c r="GY1483" s="47"/>
      <c r="GZ1483" s="47"/>
      <c r="HA1483" s="47"/>
      <c r="HB1483" s="47"/>
      <c r="HC1483" s="47"/>
      <c r="HD1483" s="47"/>
      <c r="HE1483" s="47"/>
      <c r="HF1483" s="47"/>
      <c r="HG1483" s="47"/>
      <c r="HH1483" s="47"/>
      <c r="HI1483" s="47"/>
      <c r="HJ1483" s="47"/>
      <c r="HK1483" s="47"/>
      <c r="HL1483" s="47"/>
      <c r="HM1483" s="47"/>
      <c r="HN1483" s="47"/>
      <c r="HO1483" s="47"/>
      <c r="HP1483" s="47"/>
      <c r="HQ1483" s="47"/>
      <c r="HR1483" s="47"/>
      <c r="HS1483" s="47"/>
      <c r="HT1483" s="47"/>
      <c r="HU1483" s="47"/>
      <c r="HV1483" s="47"/>
      <c r="HW1483" s="47"/>
      <c r="HX1483" s="47"/>
      <c r="HY1483" s="47"/>
      <c r="HZ1483" s="47"/>
      <c r="IA1483" s="47"/>
      <c r="IB1483" s="47"/>
      <c r="IC1483" s="47"/>
      <c r="ID1483" s="47"/>
      <c r="IE1483" s="47"/>
      <c r="IF1483" s="47"/>
      <c r="IG1483" s="47"/>
      <c r="IH1483" s="47"/>
      <c r="II1483" s="47"/>
      <c r="IJ1483" s="47"/>
      <c r="IK1483" s="47"/>
      <c r="IL1483" s="47"/>
      <c r="IM1483" s="47"/>
      <c r="IN1483" s="47"/>
      <c r="IO1483" s="47"/>
      <c r="IP1483" s="47"/>
      <c r="IQ1483" s="47"/>
      <c r="IR1483" s="47"/>
      <c r="IS1483" s="47"/>
      <c r="IT1483" s="47"/>
      <c r="IU1483" s="47"/>
      <c r="IV1483" s="47"/>
      <c r="IW1483" s="47"/>
      <c r="IX1483" s="47"/>
      <c r="IY1483" s="47"/>
      <c r="IZ1483" s="47"/>
      <c r="JA1483" s="47"/>
      <c r="JB1483" s="47"/>
      <c r="JC1483" s="47"/>
      <c r="JD1483" s="47"/>
      <c r="JE1483" s="47"/>
    </row>
    <row r="1484" spans="1:265" customFormat="1" ht="15" customHeight="1" thickBot="1" x14ac:dyDescent="0.3">
      <c r="A1484" s="98"/>
      <c r="B1484" s="73" t="s">
        <v>388</v>
      </c>
      <c r="C1484" s="118"/>
      <c r="D1484" s="870" t="s">
        <v>657</v>
      </c>
      <c r="E1484" s="879"/>
      <c r="F1484" s="461"/>
      <c r="G1484" s="462"/>
      <c r="H1484" s="181" t="s">
        <v>351</v>
      </c>
      <c r="I1484" s="181" t="s">
        <v>352</v>
      </c>
      <c r="J1484" s="1757" t="s">
        <v>1424</v>
      </c>
      <c r="K1484" s="219" t="s">
        <v>1507</v>
      </c>
      <c r="L1484" s="219"/>
      <c r="M1484" s="511"/>
      <c r="N1484" s="511"/>
      <c r="O1484" s="219"/>
      <c r="P1484" s="2159">
        <f t="shared" si="131"/>
        <v>0</v>
      </c>
      <c r="Q1484" s="325"/>
      <c r="R1484" s="326"/>
      <c r="S1484" s="326"/>
      <c r="T1484" s="326"/>
      <c r="U1484" s="326"/>
      <c r="V1484" s="326"/>
      <c r="W1484" s="327">
        <v>5</v>
      </c>
      <c r="X1484" s="119"/>
      <c r="Y1484" s="119"/>
      <c r="Z1484" s="63"/>
      <c r="AA1484" s="47"/>
      <c r="AB1484" s="47"/>
      <c r="AC1484" s="46" t="str">
        <f t="shared" si="132"/>
        <v/>
      </c>
      <c r="AD1484" s="47"/>
      <c r="AE1484" s="47"/>
      <c r="AF1484" s="2111">
        <f t="shared" si="133"/>
        <v>0</v>
      </c>
      <c r="AG1484" s="2111">
        <f t="shared" si="134"/>
        <v>5</v>
      </c>
      <c r="AH1484" s="47"/>
      <c r="AI1484" s="47"/>
      <c r="AJ1484" s="47"/>
      <c r="AK1484" s="47"/>
      <c r="AL1484" s="47"/>
      <c r="AM1484" s="47"/>
      <c r="AN1484" s="47"/>
      <c r="AO1484" s="47"/>
      <c r="AP1484" s="47"/>
      <c r="AQ1484" s="47"/>
      <c r="AR1484" s="47"/>
      <c r="AS1484" s="47"/>
      <c r="AT1484" s="47"/>
      <c r="AU1484" s="47"/>
      <c r="AV1484" s="47"/>
      <c r="AW1484" s="47"/>
      <c r="AX1484" s="47"/>
      <c r="AY1484" s="47"/>
      <c r="AZ1484" s="47"/>
      <c r="BA1484" s="47"/>
      <c r="BB1484" s="47"/>
      <c r="BC1484" s="47"/>
      <c r="BD1484" s="47"/>
      <c r="BE1484" s="47"/>
      <c r="BF1484" s="47"/>
      <c r="BG1484" s="47"/>
      <c r="BH1484" s="47"/>
      <c r="BI1484" s="47"/>
      <c r="BJ1484" s="47"/>
      <c r="BK1484" s="47"/>
      <c r="BL1484" s="47"/>
      <c r="BM1484" s="47"/>
      <c r="BN1484" s="47"/>
      <c r="BO1484" s="47"/>
      <c r="BP1484" s="47"/>
      <c r="BQ1484" s="47"/>
      <c r="BR1484" s="47"/>
      <c r="BS1484" s="47"/>
      <c r="BT1484" s="47"/>
      <c r="BU1484" s="47"/>
      <c r="BV1484" s="47"/>
      <c r="BW1484" s="47"/>
      <c r="BX1484" s="47"/>
      <c r="BY1484" s="47"/>
      <c r="BZ1484" s="47"/>
      <c r="CA1484" s="47"/>
      <c r="CB1484" s="47"/>
      <c r="CC1484" s="47"/>
      <c r="CD1484" s="47"/>
      <c r="CE1484" s="47"/>
      <c r="CF1484" s="47"/>
      <c r="CG1484" s="47"/>
      <c r="CH1484" s="47"/>
      <c r="CI1484" s="47"/>
      <c r="CJ1484" s="47"/>
      <c r="CK1484" s="47"/>
      <c r="CL1484" s="47"/>
      <c r="CM1484" s="47"/>
      <c r="CN1484" s="47"/>
      <c r="CO1484" s="47"/>
      <c r="CP1484" s="47"/>
      <c r="CQ1484" s="47"/>
      <c r="CR1484" s="47"/>
      <c r="CS1484" s="47"/>
      <c r="CT1484" s="47"/>
      <c r="CU1484" s="47"/>
      <c r="CV1484" s="47"/>
      <c r="CW1484" s="47"/>
      <c r="CX1484" s="47"/>
      <c r="CY1484" s="47"/>
      <c r="CZ1484" s="47"/>
      <c r="DA1484" s="47"/>
      <c r="DB1484" s="47"/>
      <c r="DC1484" s="47"/>
      <c r="DD1484" s="47"/>
      <c r="DE1484" s="47"/>
      <c r="DF1484" s="47"/>
      <c r="DG1484" s="47"/>
      <c r="DH1484" s="47"/>
      <c r="DI1484" s="47"/>
      <c r="DJ1484" s="47"/>
      <c r="DK1484" s="47"/>
      <c r="DL1484" s="47"/>
      <c r="DM1484" s="47"/>
      <c r="DN1484" s="47"/>
      <c r="DO1484" s="47"/>
      <c r="DP1484" s="47"/>
      <c r="DQ1484" s="47"/>
      <c r="DR1484" s="47"/>
      <c r="DS1484" s="47"/>
      <c r="DT1484" s="47"/>
      <c r="DU1484" s="47"/>
      <c r="DV1484" s="47"/>
      <c r="DW1484" s="47"/>
      <c r="DX1484" s="47"/>
      <c r="DY1484" s="47"/>
      <c r="DZ1484" s="47"/>
      <c r="EA1484" s="47"/>
      <c r="EB1484" s="47"/>
      <c r="EC1484" s="47"/>
      <c r="ED1484" s="47"/>
      <c r="EE1484" s="47"/>
      <c r="EF1484" s="47"/>
      <c r="EG1484" s="47"/>
      <c r="EH1484" s="47"/>
      <c r="EI1484" s="47"/>
      <c r="EJ1484" s="47"/>
      <c r="EK1484" s="47"/>
      <c r="EL1484" s="47"/>
      <c r="EM1484" s="47"/>
      <c r="EN1484" s="47"/>
      <c r="EO1484" s="47"/>
      <c r="EP1484" s="47"/>
      <c r="EQ1484" s="47"/>
      <c r="ER1484" s="47"/>
      <c r="ES1484" s="47"/>
      <c r="ET1484" s="47"/>
      <c r="EU1484" s="47"/>
      <c r="EV1484" s="47"/>
      <c r="EW1484" s="47"/>
      <c r="EX1484" s="47"/>
      <c r="EY1484" s="47"/>
      <c r="EZ1484" s="47"/>
      <c r="FA1484" s="47"/>
      <c r="FB1484" s="47"/>
      <c r="FC1484" s="47"/>
      <c r="FD1484" s="47"/>
      <c r="FE1484" s="47"/>
      <c r="FF1484" s="47"/>
      <c r="FG1484" s="47"/>
      <c r="FH1484" s="47"/>
      <c r="FI1484" s="47"/>
      <c r="FJ1484" s="47"/>
      <c r="FK1484" s="47"/>
      <c r="FL1484" s="47"/>
      <c r="FM1484" s="47"/>
      <c r="FN1484" s="47"/>
      <c r="FO1484" s="47"/>
      <c r="FP1484" s="47"/>
      <c r="FQ1484" s="47"/>
      <c r="FR1484" s="47"/>
      <c r="FS1484" s="47"/>
      <c r="FT1484" s="47"/>
      <c r="FU1484" s="47"/>
      <c r="FV1484" s="47"/>
      <c r="FW1484" s="47"/>
      <c r="FX1484" s="47"/>
      <c r="FY1484" s="47"/>
      <c r="FZ1484" s="47"/>
      <c r="GA1484" s="47"/>
      <c r="GB1484" s="47"/>
      <c r="GC1484" s="47"/>
      <c r="GD1484" s="47"/>
      <c r="GE1484" s="47"/>
      <c r="GF1484" s="47"/>
      <c r="GG1484" s="47"/>
      <c r="GH1484" s="47"/>
      <c r="GI1484" s="47"/>
      <c r="GJ1484" s="47"/>
      <c r="GK1484" s="47"/>
      <c r="GL1484" s="47"/>
      <c r="GM1484" s="47"/>
      <c r="GN1484" s="47"/>
      <c r="GO1484" s="47"/>
      <c r="GP1484" s="47"/>
      <c r="GQ1484" s="47"/>
      <c r="GR1484" s="47"/>
      <c r="GS1484" s="47"/>
      <c r="GT1484" s="47"/>
      <c r="GU1484" s="47"/>
      <c r="GV1484" s="47"/>
      <c r="GW1484" s="47"/>
      <c r="GX1484" s="47"/>
      <c r="GY1484" s="47"/>
      <c r="GZ1484" s="47"/>
      <c r="HA1484" s="47"/>
      <c r="HB1484" s="47"/>
      <c r="HC1484" s="47"/>
      <c r="HD1484" s="47"/>
      <c r="HE1484" s="47"/>
      <c r="HF1484" s="47"/>
      <c r="HG1484" s="47"/>
      <c r="HH1484" s="47"/>
      <c r="HI1484" s="47"/>
      <c r="HJ1484" s="47"/>
      <c r="HK1484" s="47"/>
      <c r="HL1484" s="47"/>
      <c r="HM1484" s="47"/>
      <c r="HN1484" s="47"/>
      <c r="HO1484" s="47"/>
      <c r="HP1484" s="47"/>
      <c r="HQ1484" s="47"/>
      <c r="HR1484" s="47"/>
      <c r="HS1484" s="47"/>
      <c r="HT1484" s="47"/>
      <c r="HU1484" s="47"/>
      <c r="HV1484" s="47"/>
      <c r="HW1484" s="47"/>
      <c r="HX1484" s="47"/>
      <c r="HY1484" s="47"/>
      <c r="HZ1484" s="47"/>
      <c r="IA1484" s="47"/>
      <c r="IB1484" s="47"/>
      <c r="IC1484" s="47"/>
      <c r="ID1484" s="47"/>
      <c r="IE1484" s="47"/>
      <c r="IF1484" s="47"/>
      <c r="IG1484" s="47"/>
      <c r="IH1484" s="47"/>
      <c r="II1484" s="47"/>
      <c r="IJ1484" s="47"/>
      <c r="IK1484" s="47"/>
      <c r="IL1484" s="47"/>
      <c r="IM1484" s="47"/>
      <c r="IN1484" s="47"/>
      <c r="IO1484" s="47"/>
      <c r="IP1484" s="47"/>
      <c r="IQ1484" s="47"/>
      <c r="IR1484" s="47"/>
      <c r="IS1484" s="47"/>
      <c r="IT1484" s="47"/>
      <c r="IU1484" s="47"/>
      <c r="IV1484" s="47"/>
      <c r="IW1484" s="47"/>
      <c r="IX1484" s="47"/>
      <c r="IY1484" s="47"/>
      <c r="IZ1484" s="47"/>
      <c r="JA1484" s="47"/>
      <c r="JB1484" s="47"/>
      <c r="JC1484" s="47"/>
      <c r="JD1484" s="47"/>
      <c r="JE1484" s="47"/>
    </row>
    <row r="1485" spans="1:265" customFormat="1" ht="15" customHeight="1" thickBot="1" x14ac:dyDescent="0.3">
      <c r="A1485" s="98"/>
      <c r="B1485" s="73" t="s">
        <v>388</v>
      </c>
      <c r="C1485" s="118"/>
      <c r="D1485" s="870" t="s">
        <v>657</v>
      </c>
      <c r="E1485" s="879"/>
      <c r="F1485" s="461"/>
      <c r="G1485" s="462"/>
      <c r="H1485" s="181" t="s">
        <v>351</v>
      </c>
      <c r="I1485" s="181" t="s">
        <v>352</v>
      </c>
      <c r="J1485" s="1740" t="s">
        <v>1425</v>
      </c>
      <c r="K1485" s="219" t="s">
        <v>1732</v>
      </c>
      <c r="L1485" s="219"/>
      <c r="M1485" s="511"/>
      <c r="N1485" s="511"/>
      <c r="O1485" s="219"/>
      <c r="P1485" s="2159">
        <f t="shared" si="131"/>
        <v>0</v>
      </c>
      <c r="Q1485" s="325"/>
      <c r="R1485" s="326"/>
      <c r="S1485" s="326"/>
      <c r="T1485" s="326">
        <v>4</v>
      </c>
      <c r="U1485" s="326"/>
      <c r="V1485" s="326"/>
      <c r="W1485" s="327"/>
      <c r="X1485" s="119"/>
      <c r="Y1485" s="119"/>
      <c r="Z1485" s="63"/>
      <c r="AA1485" s="47"/>
      <c r="AB1485" s="47"/>
      <c r="AC1485" s="46" t="str">
        <f t="shared" si="132"/>
        <v/>
      </c>
      <c r="AD1485" s="45" t="s">
        <v>2077</v>
      </c>
      <c r="AE1485" s="47"/>
      <c r="AF1485" s="2111">
        <f t="shared" si="133"/>
        <v>0</v>
      </c>
      <c r="AG1485" s="2111">
        <f t="shared" si="134"/>
        <v>0</v>
      </c>
      <c r="AH1485" s="47"/>
      <c r="AI1485" s="47"/>
      <c r="AJ1485" s="47"/>
      <c r="AK1485" s="47"/>
      <c r="AL1485" s="47"/>
      <c r="AM1485" s="47"/>
      <c r="AN1485" s="47"/>
      <c r="AO1485" s="47"/>
      <c r="AP1485" s="47"/>
      <c r="AQ1485" s="47"/>
      <c r="AR1485" s="47"/>
      <c r="AS1485" s="47"/>
      <c r="AT1485" s="47"/>
      <c r="AU1485" s="47"/>
      <c r="AV1485" s="47"/>
      <c r="AW1485" s="47"/>
      <c r="AX1485" s="47"/>
      <c r="AY1485" s="47"/>
      <c r="AZ1485" s="47"/>
      <c r="BA1485" s="47"/>
      <c r="BB1485" s="47"/>
      <c r="BC1485" s="47"/>
      <c r="BD1485" s="47"/>
      <c r="BE1485" s="47"/>
      <c r="BF1485" s="47"/>
      <c r="BG1485" s="47"/>
      <c r="BH1485" s="47"/>
      <c r="BI1485" s="47"/>
      <c r="BJ1485" s="47"/>
      <c r="BK1485" s="47"/>
      <c r="BL1485" s="47"/>
      <c r="BM1485" s="47"/>
      <c r="BN1485" s="47"/>
      <c r="BO1485" s="47"/>
      <c r="BP1485" s="47"/>
      <c r="BQ1485" s="47"/>
      <c r="BR1485" s="47"/>
      <c r="BS1485" s="47"/>
      <c r="BT1485" s="47"/>
      <c r="BU1485" s="47"/>
      <c r="BV1485" s="47"/>
      <c r="BW1485" s="47"/>
      <c r="BX1485" s="47"/>
      <c r="BY1485" s="47"/>
      <c r="BZ1485" s="47"/>
      <c r="CA1485" s="47"/>
      <c r="CB1485" s="47"/>
      <c r="CC1485" s="47"/>
      <c r="CD1485" s="47"/>
      <c r="CE1485" s="47"/>
      <c r="CF1485" s="47"/>
      <c r="CG1485" s="47"/>
      <c r="CH1485" s="47"/>
      <c r="CI1485" s="47"/>
      <c r="CJ1485" s="47"/>
      <c r="CK1485" s="47"/>
      <c r="CL1485" s="47"/>
      <c r="CM1485" s="47"/>
      <c r="CN1485" s="47"/>
      <c r="CO1485" s="47"/>
      <c r="CP1485" s="47"/>
      <c r="CQ1485" s="47"/>
      <c r="CR1485" s="47"/>
      <c r="CS1485" s="47"/>
      <c r="CT1485" s="47"/>
      <c r="CU1485" s="47"/>
      <c r="CV1485" s="47"/>
      <c r="CW1485" s="47"/>
      <c r="CX1485" s="47"/>
      <c r="CY1485" s="47"/>
      <c r="CZ1485" s="47"/>
      <c r="DA1485" s="47"/>
      <c r="DB1485" s="47"/>
      <c r="DC1485" s="47"/>
      <c r="DD1485" s="47"/>
      <c r="DE1485" s="47"/>
      <c r="DF1485" s="47"/>
      <c r="DG1485" s="47"/>
      <c r="DH1485" s="47"/>
      <c r="DI1485" s="47"/>
      <c r="DJ1485" s="47"/>
      <c r="DK1485" s="47"/>
      <c r="DL1485" s="47"/>
      <c r="DM1485" s="47"/>
      <c r="DN1485" s="47"/>
      <c r="DO1485" s="47"/>
      <c r="DP1485" s="47"/>
      <c r="DQ1485" s="47"/>
      <c r="DR1485" s="47"/>
      <c r="DS1485" s="47"/>
      <c r="DT1485" s="47"/>
      <c r="DU1485" s="47"/>
      <c r="DV1485" s="47"/>
      <c r="DW1485" s="47"/>
      <c r="DX1485" s="47"/>
      <c r="DY1485" s="47"/>
      <c r="DZ1485" s="47"/>
      <c r="EA1485" s="47"/>
      <c r="EB1485" s="47"/>
      <c r="EC1485" s="47"/>
      <c r="ED1485" s="47"/>
      <c r="EE1485" s="47"/>
      <c r="EF1485" s="47"/>
      <c r="EG1485" s="47"/>
      <c r="EH1485" s="47"/>
      <c r="EI1485" s="47"/>
      <c r="EJ1485" s="47"/>
      <c r="EK1485" s="47"/>
      <c r="EL1485" s="47"/>
      <c r="EM1485" s="47"/>
      <c r="EN1485" s="47"/>
      <c r="EO1485" s="47"/>
      <c r="EP1485" s="47"/>
      <c r="EQ1485" s="47"/>
      <c r="ER1485" s="47"/>
      <c r="ES1485" s="47"/>
      <c r="ET1485" s="47"/>
      <c r="EU1485" s="47"/>
      <c r="EV1485" s="47"/>
      <c r="EW1485" s="47"/>
      <c r="EX1485" s="47"/>
      <c r="EY1485" s="47"/>
      <c r="EZ1485" s="47"/>
      <c r="FA1485" s="47"/>
      <c r="FB1485" s="47"/>
      <c r="FC1485" s="47"/>
      <c r="FD1485" s="47"/>
      <c r="FE1485" s="47"/>
      <c r="FF1485" s="47"/>
      <c r="FG1485" s="47"/>
      <c r="FH1485" s="47"/>
      <c r="FI1485" s="47"/>
      <c r="FJ1485" s="47"/>
      <c r="FK1485" s="47"/>
      <c r="FL1485" s="47"/>
      <c r="FM1485" s="47"/>
      <c r="FN1485" s="47"/>
      <c r="FO1485" s="47"/>
      <c r="FP1485" s="47"/>
      <c r="FQ1485" s="47"/>
      <c r="FR1485" s="47"/>
      <c r="FS1485" s="47"/>
      <c r="FT1485" s="47"/>
      <c r="FU1485" s="47"/>
      <c r="FV1485" s="47"/>
      <c r="FW1485" s="47"/>
      <c r="FX1485" s="47"/>
      <c r="FY1485" s="47"/>
      <c r="FZ1485" s="47"/>
      <c r="GA1485" s="47"/>
      <c r="GB1485" s="47"/>
      <c r="GC1485" s="47"/>
      <c r="GD1485" s="47"/>
      <c r="GE1485" s="47"/>
      <c r="GF1485" s="47"/>
      <c r="GG1485" s="47"/>
      <c r="GH1485" s="47"/>
      <c r="GI1485" s="47"/>
      <c r="GJ1485" s="47"/>
      <c r="GK1485" s="47"/>
      <c r="GL1485" s="47"/>
      <c r="GM1485" s="47"/>
      <c r="GN1485" s="47"/>
      <c r="GO1485" s="47"/>
      <c r="GP1485" s="47"/>
      <c r="GQ1485" s="47"/>
      <c r="GR1485" s="47"/>
      <c r="GS1485" s="47"/>
      <c r="GT1485" s="47"/>
      <c r="GU1485" s="47"/>
      <c r="GV1485" s="47"/>
      <c r="GW1485" s="47"/>
      <c r="GX1485" s="47"/>
      <c r="GY1485" s="47"/>
      <c r="GZ1485" s="47"/>
      <c r="HA1485" s="47"/>
      <c r="HB1485" s="47"/>
      <c r="HC1485" s="47"/>
      <c r="HD1485" s="47"/>
      <c r="HE1485" s="47"/>
      <c r="HF1485" s="47"/>
      <c r="HG1485" s="47"/>
      <c r="HH1485" s="47"/>
      <c r="HI1485" s="47"/>
      <c r="HJ1485" s="47"/>
      <c r="HK1485" s="47"/>
      <c r="HL1485" s="47"/>
      <c r="HM1485" s="47"/>
      <c r="HN1485" s="47"/>
      <c r="HO1485" s="47"/>
      <c r="HP1485" s="47"/>
      <c r="HQ1485" s="47"/>
      <c r="HR1485" s="47"/>
      <c r="HS1485" s="47"/>
      <c r="HT1485" s="47"/>
      <c r="HU1485" s="47"/>
      <c r="HV1485" s="47"/>
      <c r="HW1485" s="47"/>
      <c r="HX1485" s="47"/>
      <c r="HY1485" s="47"/>
      <c r="HZ1485" s="47"/>
      <c r="IA1485" s="47"/>
      <c r="IB1485" s="47"/>
      <c r="IC1485" s="47"/>
      <c r="ID1485" s="47"/>
      <c r="IE1485" s="47"/>
      <c r="IF1485" s="47"/>
      <c r="IG1485" s="47"/>
      <c r="IH1485" s="47"/>
      <c r="II1485" s="47"/>
      <c r="IJ1485" s="47"/>
      <c r="IK1485" s="47"/>
      <c r="IL1485" s="47"/>
      <c r="IM1485" s="47"/>
      <c r="IN1485" s="47"/>
      <c r="IO1485" s="47"/>
      <c r="IP1485" s="47"/>
      <c r="IQ1485" s="47"/>
      <c r="IR1485" s="47"/>
      <c r="IS1485" s="47"/>
      <c r="IT1485" s="47"/>
      <c r="IU1485" s="47"/>
      <c r="IV1485" s="47"/>
      <c r="IW1485" s="47"/>
      <c r="IX1485" s="47"/>
      <c r="IY1485" s="47"/>
      <c r="IZ1485" s="47"/>
      <c r="JA1485" s="47"/>
      <c r="JB1485" s="47"/>
      <c r="JC1485" s="47"/>
      <c r="JD1485" s="47"/>
      <c r="JE1485" s="47"/>
    </row>
    <row r="1486" spans="1:265" customFormat="1" ht="15" customHeight="1" thickBot="1" x14ac:dyDescent="0.3">
      <c r="A1486" s="98"/>
      <c r="B1486" s="73" t="s">
        <v>388</v>
      </c>
      <c r="C1486" s="118"/>
      <c r="D1486" s="870" t="s">
        <v>657</v>
      </c>
      <c r="E1486" s="879"/>
      <c r="F1486" s="461"/>
      <c r="G1486" s="462"/>
      <c r="H1486" s="181" t="s">
        <v>351</v>
      </c>
      <c r="I1486" s="181" t="s">
        <v>352</v>
      </c>
      <c r="J1486" s="1801" t="s">
        <v>96</v>
      </c>
      <c r="K1486" s="219" t="s">
        <v>2146</v>
      </c>
      <c r="L1486" s="219"/>
      <c r="M1486" s="511"/>
      <c r="N1486" s="511"/>
      <c r="O1486" s="219"/>
      <c r="P1486" s="2159">
        <f t="shared" si="131"/>
        <v>0</v>
      </c>
      <c r="Q1486" s="325"/>
      <c r="R1486" s="326"/>
      <c r="S1486" s="326"/>
      <c r="T1486" s="326"/>
      <c r="U1486" s="326"/>
      <c r="V1486" s="326">
        <v>5</v>
      </c>
      <c r="W1486" s="327"/>
      <c r="X1486" s="119"/>
      <c r="Y1486" s="119"/>
      <c r="Z1486" s="63"/>
      <c r="AA1486" s="47"/>
      <c r="AB1486" s="47"/>
      <c r="AC1486" s="46" t="str">
        <f t="shared" si="132"/>
        <v/>
      </c>
      <c r="AD1486" s="47"/>
      <c r="AE1486" s="47"/>
      <c r="AF1486" s="2111">
        <f t="shared" si="133"/>
        <v>0</v>
      </c>
      <c r="AG1486" s="2111">
        <f t="shared" si="134"/>
        <v>0</v>
      </c>
      <c r="AH1486" s="47"/>
      <c r="AI1486" s="47"/>
      <c r="AJ1486" s="47"/>
      <c r="AK1486" s="47"/>
      <c r="AL1486" s="47"/>
      <c r="AM1486" s="47"/>
      <c r="AN1486" s="47"/>
      <c r="AO1486" s="47"/>
      <c r="AP1486" s="47"/>
      <c r="AQ1486" s="47"/>
      <c r="AR1486" s="47"/>
      <c r="AS1486" s="47"/>
      <c r="AT1486" s="47"/>
      <c r="AU1486" s="47"/>
      <c r="AV1486" s="47"/>
      <c r="AW1486" s="47"/>
      <c r="AX1486" s="47"/>
      <c r="AY1486" s="47"/>
      <c r="AZ1486" s="47"/>
      <c r="BA1486" s="47"/>
      <c r="BB1486" s="47"/>
      <c r="BC1486" s="47"/>
      <c r="BD1486" s="47"/>
      <c r="BE1486" s="47"/>
      <c r="BF1486" s="47"/>
      <c r="BG1486" s="47"/>
      <c r="BH1486" s="47"/>
      <c r="BI1486" s="47"/>
      <c r="BJ1486" s="47"/>
      <c r="BK1486" s="47"/>
      <c r="BL1486" s="47"/>
      <c r="BM1486" s="47"/>
      <c r="BN1486" s="47"/>
      <c r="BO1486" s="47"/>
      <c r="BP1486" s="47"/>
      <c r="BQ1486" s="47"/>
      <c r="BR1486" s="47"/>
      <c r="BS1486" s="47"/>
      <c r="BT1486" s="47"/>
      <c r="BU1486" s="47"/>
      <c r="BV1486" s="47"/>
      <c r="BW1486" s="47"/>
      <c r="BX1486" s="47"/>
      <c r="BY1486" s="47"/>
      <c r="BZ1486" s="47"/>
      <c r="CA1486" s="47"/>
      <c r="CB1486" s="47"/>
      <c r="CC1486" s="47"/>
      <c r="CD1486" s="47"/>
      <c r="CE1486" s="47"/>
      <c r="CF1486" s="47"/>
      <c r="CG1486" s="47"/>
      <c r="CH1486" s="47"/>
      <c r="CI1486" s="47"/>
      <c r="CJ1486" s="47"/>
      <c r="CK1486" s="47"/>
      <c r="CL1486" s="47"/>
      <c r="CM1486" s="47"/>
      <c r="CN1486" s="47"/>
      <c r="CO1486" s="47"/>
      <c r="CP1486" s="47"/>
      <c r="CQ1486" s="47"/>
      <c r="CR1486" s="47"/>
      <c r="CS1486" s="47"/>
      <c r="CT1486" s="47"/>
      <c r="CU1486" s="47"/>
      <c r="CV1486" s="47"/>
      <c r="CW1486" s="47"/>
      <c r="CX1486" s="47"/>
      <c r="CY1486" s="47"/>
      <c r="CZ1486" s="47"/>
      <c r="DA1486" s="47"/>
      <c r="DB1486" s="47"/>
      <c r="DC1486" s="47"/>
      <c r="DD1486" s="47"/>
      <c r="DE1486" s="47"/>
      <c r="DF1486" s="47"/>
      <c r="DG1486" s="47"/>
      <c r="DH1486" s="47"/>
      <c r="DI1486" s="47"/>
      <c r="DJ1486" s="47"/>
      <c r="DK1486" s="47"/>
      <c r="DL1486" s="47"/>
      <c r="DM1486" s="47"/>
      <c r="DN1486" s="47"/>
      <c r="DO1486" s="47"/>
      <c r="DP1486" s="47"/>
      <c r="DQ1486" s="47"/>
      <c r="DR1486" s="47"/>
      <c r="DS1486" s="47"/>
      <c r="DT1486" s="47"/>
      <c r="DU1486" s="47"/>
      <c r="DV1486" s="47"/>
      <c r="DW1486" s="47"/>
      <c r="DX1486" s="47"/>
      <c r="DY1486" s="47"/>
      <c r="DZ1486" s="47"/>
      <c r="EA1486" s="47"/>
      <c r="EB1486" s="47"/>
      <c r="EC1486" s="47"/>
      <c r="ED1486" s="47"/>
      <c r="EE1486" s="47"/>
      <c r="EF1486" s="47"/>
      <c r="EG1486" s="47"/>
      <c r="EH1486" s="47"/>
      <c r="EI1486" s="47"/>
      <c r="EJ1486" s="47"/>
      <c r="EK1486" s="47"/>
      <c r="EL1486" s="47"/>
      <c r="EM1486" s="47"/>
      <c r="EN1486" s="47"/>
      <c r="EO1486" s="47"/>
      <c r="EP1486" s="47"/>
      <c r="EQ1486" s="47"/>
      <c r="ER1486" s="47"/>
      <c r="ES1486" s="47"/>
      <c r="ET1486" s="47"/>
      <c r="EU1486" s="47"/>
      <c r="EV1486" s="47"/>
      <c r="EW1486" s="47"/>
      <c r="EX1486" s="47"/>
      <c r="EY1486" s="47"/>
      <c r="EZ1486" s="47"/>
      <c r="FA1486" s="47"/>
      <c r="FB1486" s="47"/>
      <c r="FC1486" s="47"/>
      <c r="FD1486" s="47"/>
      <c r="FE1486" s="47"/>
      <c r="FF1486" s="47"/>
      <c r="FG1486" s="47"/>
      <c r="FH1486" s="47"/>
      <c r="FI1486" s="47"/>
      <c r="FJ1486" s="47"/>
      <c r="FK1486" s="47"/>
      <c r="FL1486" s="47"/>
      <c r="FM1486" s="47"/>
      <c r="FN1486" s="47"/>
      <c r="FO1486" s="47"/>
      <c r="FP1486" s="47"/>
      <c r="FQ1486" s="47"/>
      <c r="FR1486" s="47"/>
      <c r="FS1486" s="47"/>
      <c r="FT1486" s="47"/>
      <c r="FU1486" s="47"/>
      <c r="FV1486" s="47"/>
      <c r="FW1486" s="47"/>
      <c r="FX1486" s="47"/>
      <c r="FY1486" s="47"/>
      <c r="FZ1486" s="47"/>
      <c r="GA1486" s="47"/>
      <c r="GB1486" s="47"/>
      <c r="GC1486" s="47"/>
      <c r="GD1486" s="47"/>
      <c r="GE1486" s="47"/>
      <c r="GF1486" s="47"/>
      <c r="GG1486" s="47"/>
      <c r="GH1486" s="47"/>
      <c r="GI1486" s="47"/>
      <c r="GJ1486" s="47"/>
      <c r="GK1486" s="47"/>
      <c r="GL1486" s="47"/>
      <c r="GM1486" s="47"/>
      <c r="GN1486" s="47"/>
      <c r="GO1486" s="47"/>
      <c r="GP1486" s="47"/>
      <c r="GQ1486" s="47"/>
      <c r="GR1486" s="47"/>
      <c r="GS1486" s="47"/>
      <c r="GT1486" s="47"/>
      <c r="GU1486" s="47"/>
      <c r="GV1486" s="47"/>
      <c r="GW1486" s="47"/>
      <c r="GX1486" s="47"/>
      <c r="GY1486" s="47"/>
      <c r="GZ1486" s="47"/>
      <c r="HA1486" s="47"/>
      <c r="HB1486" s="47"/>
      <c r="HC1486" s="47"/>
      <c r="HD1486" s="47"/>
      <c r="HE1486" s="47"/>
      <c r="HF1486" s="47"/>
      <c r="HG1486" s="47"/>
      <c r="HH1486" s="47"/>
      <c r="HI1486" s="47"/>
      <c r="HJ1486" s="47"/>
      <c r="HK1486" s="47"/>
      <c r="HL1486" s="47"/>
      <c r="HM1486" s="47"/>
      <c r="HN1486" s="47"/>
      <c r="HO1486" s="47"/>
      <c r="HP1486" s="47"/>
      <c r="HQ1486" s="47"/>
      <c r="HR1486" s="47"/>
      <c r="HS1486" s="47"/>
      <c r="HT1486" s="47"/>
      <c r="HU1486" s="47"/>
      <c r="HV1486" s="47"/>
      <c r="HW1486" s="47"/>
      <c r="HX1486" s="47"/>
      <c r="HY1486" s="47"/>
      <c r="HZ1486" s="47"/>
      <c r="IA1486" s="47"/>
      <c r="IB1486" s="47"/>
      <c r="IC1486" s="47"/>
      <c r="ID1486" s="47"/>
      <c r="IE1486" s="47"/>
      <c r="IF1486" s="47"/>
      <c r="IG1486" s="47"/>
      <c r="IH1486" s="47"/>
      <c r="II1486" s="47"/>
      <c r="IJ1486" s="47"/>
      <c r="IK1486" s="47"/>
      <c r="IL1486" s="47"/>
      <c r="IM1486" s="47"/>
      <c r="IN1486" s="47"/>
      <c r="IO1486" s="47"/>
      <c r="IP1486" s="47"/>
      <c r="IQ1486" s="47"/>
      <c r="IR1486" s="47"/>
      <c r="IS1486" s="47"/>
      <c r="IT1486" s="47"/>
      <c r="IU1486" s="47"/>
      <c r="IV1486" s="47"/>
      <c r="IW1486" s="47"/>
      <c r="IX1486" s="47"/>
      <c r="IY1486" s="47"/>
      <c r="IZ1486" s="47"/>
      <c r="JA1486" s="47"/>
      <c r="JB1486" s="47"/>
      <c r="JC1486" s="47"/>
      <c r="JD1486" s="47"/>
      <c r="JE1486" s="47"/>
    </row>
    <row r="1487" spans="1:265" customFormat="1" ht="15" customHeight="1" thickBot="1" x14ac:dyDescent="0.3">
      <c r="A1487" s="98"/>
      <c r="B1487" s="73" t="s">
        <v>388</v>
      </c>
      <c r="C1487" s="118"/>
      <c r="D1487" s="870" t="s">
        <v>657</v>
      </c>
      <c r="E1487" s="879"/>
      <c r="F1487" s="461"/>
      <c r="G1487" s="462"/>
      <c r="H1487" s="181" t="s">
        <v>351</v>
      </c>
      <c r="I1487" s="181" t="s">
        <v>352</v>
      </c>
      <c r="J1487" s="1756" t="s">
        <v>1424</v>
      </c>
      <c r="K1487" s="212" t="s">
        <v>1505</v>
      </c>
      <c r="L1487" s="219"/>
      <c r="M1487" s="511"/>
      <c r="N1487" s="511"/>
      <c r="O1487" s="219"/>
      <c r="P1487" s="2159">
        <f t="shared" si="131"/>
        <v>0</v>
      </c>
      <c r="Q1487" s="325"/>
      <c r="R1487" s="326"/>
      <c r="S1487" s="326">
        <v>4</v>
      </c>
      <c r="T1487" s="326"/>
      <c r="U1487" s="326"/>
      <c r="V1487" s="326"/>
      <c r="W1487" s="327"/>
      <c r="X1487" s="119"/>
      <c r="Y1487" s="119"/>
      <c r="Z1487" s="63"/>
      <c r="AA1487" s="47"/>
      <c r="AB1487" s="47"/>
      <c r="AC1487" s="46" t="str">
        <f t="shared" si="132"/>
        <v/>
      </c>
      <c r="AD1487" s="47"/>
      <c r="AE1487" s="47"/>
      <c r="AF1487" s="2111">
        <f t="shared" si="133"/>
        <v>0</v>
      </c>
      <c r="AG1487" s="2111">
        <f t="shared" si="134"/>
        <v>4</v>
      </c>
      <c r="AH1487" s="47"/>
      <c r="AI1487" s="47"/>
      <c r="AJ1487" s="47"/>
      <c r="AK1487" s="47"/>
      <c r="AL1487" s="47"/>
      <c r="AM1487" s="47"/>
      <c r="AN1487" s="47"/>
      <c r="AO1487" s="47"/>
      <c r="AP1487" s="47"/>
      <c r="AQ1487" s="47"/>
      <c r="AR1487" s="47"/>
      <c r="AS1487" s="47"/>
      <c r="AT1487" s="47"/>
      <c r="AU1487" s="47"/>
      <c r="AV1487" s="47"/>
      <c r="AW1487" s="47"/>
      <c r="AX1487" s="47"/>
      <c r="AY1487" s="47"/>
      <c r="AZ1487" s="47"/>
      <c r="BA1487" s="47"/>
      <c r="BB1487" s="47"/>
      <c r="BC1487" s="47"/>
      <c r="BD1487" s="47"/>
      <c r="BE1487" s="47"/>
      <c r="BF1487" s="47"/>
      <c r="BG1487" s="47"/>
      <c r="BH1487" s="47"/>
      <c r="BI1487" s="47"/>
      <c r="BJ1487" s="47"/>
      <c r="BK1487" s="47"/>
      <c r="BL1487" s="47"/>
      <c r="BM1487" s="47"/>
      <c r="BN1487" s="47"/>
      <c r="BO1487" s="47"/>
      <c r="BP1487" s="47"/>
      <c r="BQ1487" s="47"/>
      <c r="BR1487" s="47"/>
      <c r="BS1487" s="47"/>
      <c r="BT1487" s="47"/>
      <c r="BU1487" s="47"/>
      <c r="BV1487" s="47"/>
      <c r="BW1487" s="47"/>
      <c r="BX1487" s="47"/>
      <c r="BY1487" s="47"/>
      <c r="BZ1487" s="47"/>
      <c r="CA1487" s="47"/>
      <c r="CB1487" s="47"/>
      <c r="CC1487" s="47"/>
      <c r="CD1487" s="47"/>
      <c r="CE1487" s="47"/>
      <c r="CF1487" s="47"/>
      <c r="CG1487" s="47"/>
      <c r="CH1487" s="47"/>
      <c r="CI1487" s="47"/>
      <c r="CJ1487" s="47"/>
      <c r="CK1487" s="47"/>
      <c r="CL1487" s="47"/>
      <c r="CM1487" s="47"/>
      <c r="CN1487" s="47"/>
      <c r="CO1487" s="47"/>
      <c r="CP1487" s="47"/>
      <c r="CQ1487" s="47"/>
      <c r="CR1487" s="47"/>
      <c r="CS1487" s="47"/>
      <c r="CT1487" s="47"/>
      <c r="CU1487" s="47"/>
      <c r="CV1487" s="47"/>
      <c r="CW1487" s="47"/>
      <c r="CX1487" s="47"/>
      <c r="CY1487" s="47"/>
      <c r="CZ1487" s="47"/>
      <c r="DA1487" s="47"/>
      <c r="DB1487" s="47"/>
      <c r="DC1487" s="47"/>
      <c r="DD1487" s="47"/>
      <c r="DE1487" s="47"/>
      <c r="DF1487" s="47"/>
      <c r="DG1487" s="47"/>
      <c r="DH1487" s="47"/>
      <c r="DI1487" s="47"/>
      <c r="DJ1487" s="47"/>
      <c r="DK1487" s="47"/>
      <c r="DL1487" s="47"/>
      <c r="DM1487" s="47"/>
      <c r="DN1487" s="47"/>
      <c r="DO1487" s="47"/>
      <c r="DP1487" s="47"/>
      <c r="DQ1487" s="47"/>
      <c r="DR1487" s="47"/>
      <c r="DS1487" s="47"/>
      <c r="DT1487" s="47"/>
      <c r="DU1487" s="47"/>
      <c r="DV1487" s="47"/>
      <c r="DW1487" s="47"/>
      <c r="DX1487" s="47"/>
      <c r="DY1487" s="47"/>
      <c r="DZ1487" s="47"/>
      <c r="EA1487" s="47"/>
      <c r="EB1487" s="47"/>
      <c r="EC1487" s="47"/>
      <c r="ED1487" s="47"/>
      <c r="EE1487" s="47"/>
      <c r="EF1487" s="47"/>
      <c r="EG1487" s="47"/>
      <c r="EH1487" s="47"/>
      <c r="EI1487" s="47"/>
      <c r="EJ1487" s="47"/>
      <c r="EK1487" s="47"/>
      <c r="EL1487" s="47"/>
      <c r="EM1487" s="47"/>
      <c r="EN1487" s="47"/>
      <c r="EO1487" s="47"/>
      <c r="EP1487" s="47"/>
      <c r="EQ1487" s="47"/>
      <c r="ER1487" s="47"/>
      <c r="ES1487" s="47"/>
      <c r="ET1487" s="47"/>
      <c r="EU1487" s="47"/>
      <c r="EV1487" s="47"/>
      <c r="EW1487" s="47"/>
      <c r="EX1487" s="47"/>
      <c r="EY1487" s="47"/>
      <c r="EZ1487" s="47"/>
      <c r="FA1487" s="47"/>
      <c r="FB1487" s="47"/>
      <c r="FC1487" s="47"/>
      <c r="FD1487" s="47"/>
      <c r="FE1487" s="47"/>
      <c r="FF1487" s="47"/>
      <c r="FG1487" s="47"/>
      <c r="FH1487" s="47"/>
      <c r="FI1487" s="47"/>
      <c r="FJ1487" s="47"/>
      <c r="FK1487" s="47"/>
      <c r="FL1487" s="47"/>
      <c r="FM1487" s="47"/>
      <c r="FN1487" s="47"/>
      <c r="FO1487" s="47"/>
      <c r="FP1487" s="47"/>
      <c r="FQ1487" s="47"/>
      <c r="FR1487" s="47"/>
      <c r="FS1487" s="47"/>
      <c r="FT1487" s="47"/>
      <c r="FU1487" s="47"/>
      <c r="FV1487" s="47"/>
      <c r="FW1487" s="47"/>
      <c r="FX1487" s="47"/>
      <c r="FY1487" s="47"/>
      <c r="FZ1487" s="47"/>
      <c r="GA1487" s="47"/>
      <c r="GB1487" s="47"/>
      <c r="GC1487" s="47"/>
      <c r="GD1487" s="47"/>
      <c r="GE1487" s="47"/>
      <c r="GF1487" s="47"/>
      <c r="GG1487" s="47"/>
      <c r="GH1487" s="47"/>
      <c r="GI1487" s="47"/>
      <c r="GJ1487" s="47"/>
      <c r="GK1487" s="47"/>
      <c r="GL1487" s="47"/>
      <c r="GM1487" s="47"/>
      <c r="GN1487" s="47"/>
      <c r="GO1487" s="47"/>
      <c r="GP1487" s="47"/>
      <c r="GQ1487" s="47"/>
      <c r="GR1487" s="47"/>
      <c r="GS1487" s="47"/>
      <c r="GT1487" s="47"/>
      <c r="GU1487" s="47"/>
      <c r="GV1487" s="47"/>
      <c r="GW1487" s="47"/>
      <c r="GX1487" s="47"/>
      <c r="GY1487" s="47"/>
      <c r="GZ1487" s="47"/>
      <c r="HA1487" s="47"/>
      <c r="HB1487" s="47"/>
      <c r="HC1487" s="47"/>
      <c r="HD1487" s="47"/>
      <c r="HE1487" s="47"/>
      <c r="HF1487" s="47"/>
      <c r="HG1487" s="47"/>
      <c r="HH1487" s="47"/>
      <c r="HI1487" s="47"/>
      <c r="HJ1487" s="47"/>
      <c r="HK1487" s="47"/>
      <c r="HL1487" s="47"/>
      <c r="HM1487" s="47"/>
      <c r="HN1487" s="47"/>
      <c r="HO1487" s="47"/>
      <c r="HP1487" s="47"/>
      <c r="HQ1487" s="47"/>
      <c r="HR1487" s="47"/>
      <c r="HS1487" s="47"/>
      <c r="HT1487" s="47"/>
      <c r="HU1487" s="47"/>
      <c r="HV1487" s="47"/>
      <c r="HW1487" s="47"/>
      <c r="HX1487" s="47"/>
      <c r="HY1487" s="47"/>
      <c r="HZ1487" s="47"/>
      <c r="IA1487" s="47"/>
      <c r="IB1487" s="47"/>
      <c r="IC1487" s="47"/>
      <c r="ID1487" s="47"/>
      <c r="IE1487" s="47"/>
      <c r="IF1487" s="47"/>
      <c r="IG1487" s="47"/>
      <c r="IH1487" s="47"/>
      <c r="II1487" s="47"/>
      <c r="IJ1487" s="47"/>
      <c r="IK1487" s="47"/>
      <c r="IL1487" s="47"/>
      <c r="IM1487" s="47"/>
      <c r="IN1487" s="47"/>
      <c r="IO1487" s="47"/>
      <c r="IP1487" s="47"/>
      <c r="IQ1487" s="47"/>
      <c r="IR1487" s="47"/>
      <c r="IS1487" s="47"/>
      <c r="IT1487" s="47"/>
      <c r="IU1487" s="47"/>
      <c r="IV1487" s="47"/>
      <c r="IW1487" s="47"/>
      <c r="IX1487" s="47"/>
      <c r="IY1487" s="47"/>
      <c r="IZ1487" s="47"/>
      <c r="JA1487" s="47"/>
      <c r="JB1487" s="47"/>
      <c r="JC1487" s="47"/>
      <c r="JD1487" s="47"/>
      <c r="JE1487" s="47"/>
    </row>
    <row r="1488" spans="1:265" customFormat="1" ht="15" customHeight="1" thickBot="1" x14ac:dyDescent="0.3">
      <c r="A1488" s="100"/>
      <c r="B1488" s="92" t="s">
        <v>388</v>
      </c>
      <c r="C1488" s="135"/>
      <c r="D1488" s="873" t="s">
        <v>657</v>
      </c>
      <c r="E1488" s="881"/>
      <c r="F1488" s="470"/>
      <c r="G1488" s="471"/>
      <c r="H1488" s="200" t="s">
        <v>351</v>
      </c>
      <c r="I1488" s="200" t="s">
        <v>352</v>
      </c>
      <c r="J1488" s="1756" t="s">
        <v>1424</v>
      </c>
      <c r="K1488" s="212" t="s">
        <v>1506</v>
      </c>
      <c r="L1488" s="221"/>
      <c r="M1488" s="521"/>
      <c r="N1488" s="521"/>
      <c r="O1488" s="221"/>
      <c r="P1488" s="2159">
        <f t="shared" si="131"/>
        <v>0</v>
      </c>
      <c r="Q1488" s="338"/>
      <c r="R1488" s="339"/>
      <c r="S1488" s="339">
        <v>2</v>
      </c>
      <c r="T1488" s="339"/>
      <c r="U1488" s="339"/>
      <c r="V1488" s="339"/>
      <c r="W1488" s="340"/>
      <c r="X1488" s="133">
        <f>SUM(Q1479:W1488)</f>
        <v>40</v>
      </c>
      <c r="Y1488" s="133">
        <f>X1488</f>
        <v>40</v>
      </c>
      <c r="Z1488" s="63"/>
      <c r="AA1488" s="47"/>
      <c r="AB1488" s="47"/>
      <c r="AC1488" s="46" t="str">
        <f t="shared" si="132"/>
        <v/>
      </c>
      <c r="AD1488" s="47"/>
      <c r="AE1488" s="47"/>
      <c r="AF1488" s="2111">
        <f t="shared" si="133"/>
        <v>0</v>
      </c>
      <c r="AG1488" s="2111">
        <f t="shared" si="134"/>
        <v>2</v>
      </c>
      <c r="AH1488" s="47"/>
      <c r="AI1488" s="47"/>
      <c r="AJ1488" s="47"/>
      <c r="AK1488" s="47"/>
      <c r="AL1488" s="47"/>
      <c r="AM1488" s="47"/>
      <c r="AN1488" s="47"/>
      <c r="AO1488" s="47"/>
      <c r="AP1488" s="47"/>
      <c r="AQ1488" s="47"/>
      <c r="AR1488" s="47"/>
      <c r="AS1488" s="47"/>
      <c r="AT1488" s="47"/>
      <c r="AU1488" s="47"/>
      <c r="AV1488" s="47"/>
      <c r="AW1488" s="47"/>
      <c r="AX1488" s="47"/>
      <c r="AY1488" s="47"/>
      <c r="AZ1488" s="47"/>
      <c r="BA1488" s="47"/>
      <c r="BB1488" s="47"/>
      <c r="BC1488" s="47"/>
      <c r="BD1488" s="47"/>
      <c r="BE1488" s="47"/>
      <c r="BF1488" s="47"/>
      <c r="BG1488" s="47"/>
      <c r="BH1488" s="47"/>
      <c r="BI1488" s="47"/>
      <c r="BJ1488" s="47"/>
      <c r="BK1488" s="47"/>
      <c r="BL1488" s="47"/>
      <c r="BM1488" s="47"/>
      <c r="BN1488" s="47"/>
      <c r="BO1488" s="47"/>
      <c r="BP1488" s="47"/>
      <c r="BQ1488" s="47"/>
      <c r="BR1488" s="47"/>
      <c r="BS1488" s="47"/>
      <c r="BT1488" s="47"/>
      <c r="BU1488" s="47"/>
      <c r="BV1488" s="47"/>
      <c r="BW1488" s="47"/>
      <c r="BX1488" s="47"/>
      <c r="BY1488" s="47"/>
      <c r="BZ1488" s="47"/>
      <c r="CA1488" s="47"/>
      <c r="CB1488" s="47"/>
      <c r="CC1488" s="47"/>
      <c r="CD1488" s="47"/>
      <c r="CE1488" s="47"/>
      <c r="CF1488" s="47"/>
      <c r="CG1488" s="47"/>
      <c r="CH1488" s="47"/>
      <c r="CI1488" s="47"/>
      <c r="CJ1488" s="47"/>
      <c r="CK1488" s="47"/>
      <c r="CL1488" s="47"/>
      <c r="CM1488" s="47"/>
      <c r="CN1488" s="47"/>
      <c r="CO1488" s="47"/>
      <c r="CP1488" s="47"/>
      <c r="CQ1488" s="47"/>
      <c r="CR1488" s="47"/>
      <c r="CS1488" s="47"/>
      <c r="CT1488" s="47"/>
      <c r="CU1488" s="47"/>
      <c r="CV1488" s="47"/>
      <c r="CW1488" s="47"/>
      <c r="CX1488" s="47"/>
      <c r="CY1488" s="47"/>
      <c r="CZ1488" s="47"/>
      <c r="DA1488" s="47"/>
      <c r="DB1488" s="47"/>
      <c r="DC1488" s="47"/>
      <c r="DD1488" s="47"/>
      <c r="DE1488" s="47"/>
      <c r="DF1488" s="47"/>
      <c r="DG1488" s="47"/>
      <c r="DH1488" s="47"/>
      <c r="DI1488" s="47"/>
      <c r="DJ1488" s="47"/>
      <c r="DK1488" s="47"/>
      <c r="DL1488" s="47"/>
      <c r="DM1488" s="47"/>
      <c r="DN1488" s="47"/>
      <c r="DO1488" s="47"/>
      <c r="DP1488" s="47"/>
      <c r="DQ1488" s="47"/>
      <c r="DR1488" s="47"/>
      <c r="DS1488" s="47"/>
      <c r="DT1488" s="47"/>
      <c r="DU1488" s="47"/>
      <c r="DV1488" s="47"/>
      <c r="DW1488" s="47"/>
      <c r="DX1488" s="47"/>
      <c r="DY1488" s="47"/>
      <c r="DZ1488" s="47"/>
      <c r="EA1488" s="47"/>
      <c r="EB1488" s="47"/>
      <c r="EC1488" s="47"/>
      <c r="ED1488" s="47"/>
      <c r="EE1488" s="47"/>
      <c r="EF1488" s="47"/>
      <c r="EG1488" s="47"/>
      <c r="EH1488" s="47"/>
      <c r="EI1488" s="47"/>
      <c r="EJ1488" s="47"/>
      <c r="EK1488" s="47"/>
      <c r="EL1488" s="47"/>
      <c r="EM1488" s="47"/>
      <c r="EN1488" s="47"/>
      <c r="EO1488" s="47"/>
      <c r="EP1488" s="47"/>
      <c r="EQ1488" s="47"/>
      <c r="ER1488" s="47"/>
      <c r="ES1488" s="47"/>
      <c r="ET1488" s="47"/>
      <c r="EU1488" s="47"/>
      <c r="EV1488" s="47"/>
      <c r="EW1488" s="47"/>
      <c r="EX1488" s="47"/>
      <c r="EY1488" s="47"/>
      <c r="EZ1488" s="47"/>
      <c r="FA1488" s="47"/>
      <c r="FB1488" s="47"/>
      <c r="FC1488" s="47"/>
      <c r="FD1488" s="47"/>
      <c r="FE1488" s="47"/>
      <c r="FF1488" s="47"/>
      <c r="FG1488" s="47"/>
      <c r="FH1488" s="47"/>
      <c r="FI1488" s="47"/>
      <c r="FJ1488" s="47"/>
      <c r="FK1488" s="47"/>
      <c r="FL1488" s="47"/>
      <c r="FM1488" s="47"/>
      <c r="FN1488" s="47"/>
      <c r="FO1488" s="47"/>
      <c r="FP1488" s="47"/>
      <c r="FQ1488" s="47"/>
      <c r="FR1488" s="47"/>
      <c r="FS1488" s="47"/>
      <c r="FT1488" s="47"/>
      <c r="FU1488" s="47"/>
      <c r="FV1488" s="47"/>
      <c r="FW1488" s="47"/>
      <c r="FX1488" s="47"/>
      <c r="FY1488" s="47"/>
      <c r="FZ1488" s="47"/>
      <c r="GA1488" s="47"/>
      <c r="GB1488" s="47"/>
      <c r="GC1488" s="47"/>
      <c r="GD1488" s="47"/>
      <c r="GE1488" s="47"/>
      <c r="GF1488" s="47"/>
      <c r="GG1488" s="47"/>
      <c r="GH1488" s="47"/>
      <c r="GI1488" s="47"/>
      <c r="GJ1488" s="47"/>
      <c r="GK1488" s="47"/>
      <c r="GL1488" s="47"/>
      <c r="GM1488" s="47"/>
      <c r="GN1488" s="47"/>
      <c r="GO1488" s="47"/>
      <c r="GP1488" s="47"/>
      <c r="GQ1488" s="47"/>
      <c r="GR1488" s="47"/>
      <c r="GS1488" s="47"/>
      <c r="GT1488" s="47"/>
      <c r="GU1488" s="47"/>
      <c r="GV1488" s="47"/>
      <c r="GW1488" s="47"/>
      <c r="GX1488" s="47"/>
      <c r="GY1488" s="47"/>
      <c r="GZ1488" s="47"/>
      <c r="HA1488" s="47"/>
      <c r="HB1488" s="47"/>
      <c r="HC1488" s="47"/>
      <c r="HD1488" s="47"/>
      <c r="HE1488" s="47"/>
      <c r="HF1488" s="47"/>
      <c r="HG1488" s="47"/>
      <c r="HH1488" s="47"/>
      <c r="HI1488" s="47"/>
      <c r="HJ1488" s="47"/>
      <c r="HK1488" s="47"/>
      <c r="HL1488" s="47"/>
      <c r="HM1488" s="47"/>
      <c r="HN1488" s="47"/>
      <c r="HO1488" s="47"/>
      <c r="HP1488" s="47"/>
      <c r="HQ1488" s="47"/>
      <c r="HR1488" s="47"/>
      <c r="HS1488" s="47"/>
      <c r="HT1488" s="47"/>
      <c r="HU1488" s="47"/>
      <c r="HV1488" s="47"/>
      <c r="HW1488" s="47"/>
      <c r="HX1488" s="47"/>
      <c r="HY1488" s="47"/>
      <c r="HZ1488" s="47"/>
      <c r="IA1488" s="47"/>
      <c r="IB1488" s="47"/>
      <c r="IC1488" s="47"/>
      <c r="ID1488" s="47"/>
      <c r="IE1488" s="47"/>
      <c r="IF1488" s="47"/>
      <c r="IG1488" s="47"/>
      <c r="IH1488" s="47"/>
      <c r="II1488" s="47"/>
      <c r="IJ1488" s="47"/>
      <c r="IK1488" s="47"/>
      <c r="IL1488" s="47"/>
      <c r="IM1488" s="47"/>
      <c r="IN1488" s="47"/>
      <c r="IO1488" s="47"/>
      <c r="IP1488" s="47"/>
      <c r="IQ1488" s="47"/>
      <c r="IR1488" s="47"/>
      <c r="IS1488" s="47"/>
      <c r="IT1488" s="47"/>
      <c r="IU1488" s="47"/>
      <c r="IV1488" s="47"/>
      <c r="IW1488" s="47"/>
      <c r="IX1488" s="47"/>
      <c r="IY1488" s="47"/>
      <c r="IZ1488" s="47"/>
      <c r="JA1488" s="47"/>
      <c r="JB1488" s="47"/>
      <c r="JC1488" s="47"/>
      <c r="JD1488" s="47"/>
      <c r="JE1488" s="47"/>
    </row>
    <row r="1489" spans="1:265" customFormat="1" ht="15" customHeight="1" thickBot="1" x14ac:dyDescent="0.3">
      <c r="A1489" s="2039">
        <f>+A1479+1</f>
        <v>160</v>
      </c>
      <c r="B1489" s="630" t="s">
        <v>389</v>
      </c>
      <c r="C1489" s="116" t="s">
        <v>35</v>
      </c>
      <c r="D1489" s="868" t="s">
        <v>658</v>
      </c>
      <c r="E1489" s="842" t="s">
        <v>423</v>
      </c>
      <c r="F1489" s="459" t="s">
        <v>404</v>
      </c>
      <c r="G1489" s="460" t="s">
        <v>25</v>
      </c>
      <c r="H1489" s="199" t="s">
        <v>351</v>
      </c>
      <c r="I1489" s="199" t="s">
        <v>394</v>
      </c>
      <c r="J1489" s="199"/>
      <c r="K1489" s="218" t="s">
        <v>1410</v>
      </c>
      <c r="L1489" s="218" t="s">
        <v>401</v>
      </c>
      <c r="M1489" s="510">
        <v>8</v>
      </c>
      <c r="N1489" s="510" t="s">
        <v>24</v>
      </c>
      <c r="O1489" s="218" t="s">
        <v>839</v>
      </c>
      <c r="P1489" s="2159">
        <f t="shared" si="131"/>
        <v>6</v>
      </c>
      <c r="Q1489" s="322">
        <v>4</v>
      </c>
      <c r="R1489" s="323">
        <v>2</v>
      </c>
      <c r="S1489" s="323"/>
      <c r="T1489" s="323"/>
      <c r="U1489" s="323"/>
      <c r="V1489" s="323"/>
      <c r="W1489" s="324"/>
      <c r="X1489" s="117"/>
      <c r="Y1489" s="117"/>
      <c r="Z1489" s="63" t="str">
        <f>C1489</f>
        <v>TC</v>
      </c>
      <c r="AA1489" s="47" t="s">
        <v>874</v>
      </c>
      <c r="AB1489" s="47" t="s">
        <v>881</v>
      </c>
      <c r="AC1489" s="46">
        <f t="shared" si="132"/>
        <v>13</v>
      </c>
      <c r="AD1489" s="47"/>
      <c r="AE1489" s="47"/>
      <c r="AF1489" s="2111">
        <f t="shared" si="133"/>
        <v>6</v>
      </c>
      <c r="AG1489" s="2111">
        <f t="shared" si="134"/>
        <v>0</v>
      </c>
      <c r="AH1489" s="47"/>
      <c r="AI1489" s="47"/>
      <c r="AJ1489" s="47"/>
      <c r="AK1489" s="47"/>
      <c r="AL1489" s="47"/>
      <c r="AM1489" s="47"/>
      <c r="AN1489" s="47"/>
      <c r="AO1489" s="47"/>
      <c r="AP1489" s="47"/>
      <c r="AQ1489" s="47"/>
      <c r="AR1489" s="47"/>
      <c r="AS1489" s="47"/>
      <c r="AT1489" s="47"/>
      <c r="AU1489" s="47"/>
      <c r="AV1489" s="47"/>
      <c r="AW1489" s="47"/>
      <c r="AX1489" s="47"/>
      <c r="AY1489" s="47"/>
      <c r="AZ1489" s="47"/>
      <c r="BA1489" s="47"/>
      <c r="BB1489" s="47"/>
      <c r="BC1489" s="47"/>
      <c r="BD1489" s="47"/>
      <c r="BE1489" s="47"/>
      <c r="BF1489" s="47"/>
      <c r="BG1489" s="47"/>
      <c r="BH1489" s="47"/>
      <c r="BI1489" s="47"/>
      <c r="BJ1489" s="47"/>
      <c r="BK1489" s="47"/>
      <c r="BL1489" s="47"/>
      <c r="BM1489" s="47"/>
      <c r="BN1489" s="47"/>
      <c r="BO1489" s="47"/>
      <c r="BP1489" s="47"/>
      <c r="BQ1489" s="47"/>
      <c r="BR1489" s="47"/>
      <c r="BS1489" s="47"/>
      <c r="BT1489" s="47"/>
      <c r="BU1489" s="47"/>
      <c r="BV1489" s="47"/>
      <c r="BW1489" s="47"/>
      <c r="BX1489" s="47"/>
      <c r="BY1489" s="47"/>
      <c r="BZ1489" s="47"/>
      <c r="CA1489" s="47"/>
      <c r="CB1489" s="47"/>
      <c r="CC1489" s="47"/>
      <c r="CD1489" s="47"/>
      <c r="CE1489" s="47"/>
      <c r="CF1489" s="47"/>
      <c r="CG1489" s="47"/>
      <c r="CH1489" s="47"/>
      <c r="CI1489" s="47"/>
      <c r="CJ1489" s="47"/>
      <c r="CK1489" s="47"/>
      <c r="CL1489" s="47"/>
      <c r="CM1489" s="47"/>
      <c r="CN1489" s="47"/>
      <c r="CO1489" s="47"/>
      <c r="CP1489" s="47"/>
      <c r="CQ1489" s="47"/>
      <c r="CR1489" s="47"/>
      <c r="CS1489" s="47"/>
      <c r="CT1489" s="47"/>
      <c r="CU1489" s="47"/>
      <c r="CV1489" s="47"/>
      <c r="CW1489" s="47"/>
      <c r="CX1489" s="47"/>
      <c r="CY1489" s="47"/>
      <c r="CZ1489" s="47"/>
      <c r="DA1489" s="47"/>
      <c r="DB1489" s="47"/>
      <c r="DC1489" s="47"/>
      <c r="DD1489" s="47"/>
      <c r="DE1489" s="47"/>
      <c r="DF1489" s="47"/>
      <c r="DG1489" s="47"/>
      <c r="DH1489" s="47"/>
      <c r="DI1489" s="47"/>
      <c r="DJ1489" s="47"/>
      <c r="DK1489" s="47"/>
      <c r="DL1489" s="47"/>
      <c r="DM1489" s="47"/>
      <c r="DN1489" s="47"/>
      <c r="DO1489" s="47"/>
      <c r="DP1489" s="47"/>
      <c r="DQ1489" s="47"/>
      <c r="DR1489" s="47"/>
      <c r="DS1489" s="47"/>
      <c r="DT1489" s="47"/>
      <c r="DU1489" s="47"/>
      <c r="DV1489" s="47"/>
      <c r="DW1489" s="47"/>
      <c r="DX1489" s="47"/>
      <c r="DY1489" s="47"/>
      <c r="DZ1489" s="47"/>
      <c r="EA1489" s="47"/>
      <c r="EB1489" s="47"/>
      <c r="EC1489" s="47"/>
      <c r="ED1489" s="47"/>
      <c r="EE1489" s="47"/>
      <c r="EF1489" s="47"/>
      <c r="EG1489" s="47"/>
      <c r="EH1489" s="47"/>
      <c r="EI1489" s="47"/>
      <c r="EJ1489" s="47"/>
      <c r="EK1489" s="47"/>
      <c r="EL1489" s="47"/>
      <c r="EM1489" s="47"/>
      <c r="EN1489" s="47"/>
      <c r="EO1489" s="47"/>
      <c r="EP1489" s="47"/>
      <c r="EQ1489" s="47"/>
      <c r="ER1489" s="47"/>
      <c r="ES1489" s="47"/>
      <c r="ET1489" s="47"/>
      <c r="EU1489" s="47"/>
      <c r="EV1489" s="47"/>
      <c r="EW1489" s="47"/>
      <c r="EX1489" s="47"/>
      <c r="EY1489" s="47"/>
      <c r="EZ1489" s="47"/>
      <c r="FA1489" s="47"/>
      <c r="FB1489" s="47"/>
      <c r="FC1489" s="47"/>
      <c r="FD1489" s="47"/>
      <c r="FE1489" s="47"/>
      <c r="FF1489" s="47"/>
      <c r="FG1489" s="47"/>
      <c r="FH1489" s="47"/>
      <c r="FI1489" s="47"/>
      <c r="FJ1489" s="47"/>
      <c r="FK1489" s="47"/>
      <c r="FL1489" s="47"/>
      <c r="FM1489" s="47"/>
      <c r="FN1489" s="47"/>
      <c r="FO1489" s="47"/>
      <c r="FP1489" s="47"/>
      <c r="FQ1489" s="47"/>
      <c r="FR1489" s="47"/>
      <c r="FS1489" s="47"/>
      <c r="FT1489" s="47"/>
      <c r="FU1489" s="47"/>
      <c r="FV1489" s="47"/>
      <c r="FW1489" s="47"/>
      <c r="FX1489" s="47"/>
      <c r="FY1489" s="47"/>
      <c r="FZ1489" s="47"/>
      <c r="GA1489" s="47"/>
      <c r="GB1489" s="47"/>
      <c r="GC1489" s="47"/>
      <c r="GD1489" s="47"/>
      <c r="GE1489" s="47"/>
      <c r="GF1489" s="47"/>
      <c r="GG1489" s="47"/>
      <c r="GH1489" s="47"/>
      <c r="GI1489" s="47"/>
      <c r="GJ1489" s="47"/>
      <c r="GK1489" s="47"/>
      <c r="GL1489" s="47"/>
      <c r="GM1489" s="47"/>
      <c r="GN1489" s="47"/>
      <c r="GO1489" s="47"/>
      <c r="GP1489" s="47"/>
      <c r="GQ1489" s="47"/>
      <c r="GR1489" s="47"/>
      <c r="GS1489" s="47"/>
      <c r="GT1489" s="47"/>
      <c r="GU1489" s="47"/>
      <c r="GV1489" s="47"/>
      <c r="GW1489" s="47"/>
      <c r="GX1489" s="47"/>
      <c r="GY1489" s="47"/>
      <c r="GZ1489" s="47"/>
      <c r="HA1489" s="47"/>
      <c r="HB1489" s="47"/>
      <c r="HC1489" s="47"/>
      <c r="HD1489" s="47"/>
      <c r="HE1489" s="47"/>
      <c r="HF1489" s="47"/>
      <c r="HG1489" s="47"/>
      <c r="HH1489" s="47"/>
      <c r="HI1489" s="47"/>
      <c r="HJ1489" s="47"/>
      <c r="HK1489" s="47"/>
      <c r="HL1489" s="47"/>
      <c r="HM1489" s="47"/>
      <c r="HN1489" s="47"/>
      <c r="HO1489" s="47"/>
      <c r="HP1489" s="47"/>
      <c r="HQ1489" s="47"/>
      <c r="HR1489" s="47"/>
      <c r="HS1489" s="47"/>
      <c r="HT1489" s="47"/>
      <c r="HU1489" s="47"/>
      <c r="HV1489" s="47"/>
      <c r="HW1489" s="47"/>
      <c r="HX1489" s="47"/>
      <c r="HY1489" s="47"/>
      <c r="HZ1489" s="47"/>
      <c r="IA1489" s="47"/>
      <c r="IB1489" s="47"/>
      <c r="IC1489" s="47"/>
      <c r="ID1489" s="47"/>
      <c r="IE1489" s="47"/>
      <c r="IF1489" s="47"/>
      <c r="IG1489" s="47"/>
      <c r="IH1489" s="47"/>
      <c r="II1489" s="47"/>
      <c r="IJ1489" s="47"/>
      <c r="IK1489" s="47"/>
      <c r="IL1489" s="47"/>
      <c r="IM1489" s="47"/>
      <c r="IN1489" s="47"/>
      <c r="IO1489" s="47"/>
      <c r="IP1489" s="47"/>
      <c r="IQ1489" s="47"/>
      <c r="IR1489" s="47"/>
      <c r="IS1489" s="47"/>
      <c r="IT1489" s="47"/>
      <c r="IU1489" s="47"/>
      <c r="IV1489" s="47"/>
      <c r="IW1489" s="47"/>
      <c r="IX1489" s="47"/>
      <c r="IY1489" s="47"/>
      <c r="IZ1489" s="47"/>
      <c r="JA1489" s="47"/>
      <c r="JB1489" s="47"/>
      <c r="JC1489" s="47"/>
      <c r="JD1489" s="47"/>
      <c r="JE1489" s="47"/>
    </row>
    <row r="1490" spans="1:265" customFormat="1" ht="15" customHeight="1" thickBot="1" x14ac:dyDescent="0.3">
      <c r="A1490" s="98"/>
      <c r="B1490" s="73" t="s">
        <v>389</v>
      </c>
      <c r="C1490" s="118"/>
      <c r="D1490" s="870" t="s">
        <v>658</v>
      </c>
      <c r="E1490" s="879"/>
      <c r="F1490" s="461"/>
      <c r="G1490" s="462"/>
      <c r="H1490" s="181" t="s">
        <v>351</v>
      </c>
      <c r="I1490" s="181" t="s">
        <v>394</v>
      </c>
      <c r="J1490" s="181"/>
      <c r="K1490" s="219" t="s">
        <v>1409</v>
      </c>
      <c r="L1490" s="219" t="s">
        <v>401</v>
      </c>
      <c r="M1490" s="511">
        <v>8</v>
      </c>
      <c r="N1490" s="511" t="s">
        <v>24</v>
      </c>
      <c r="O1490" s="219" t="s">
        <v>839</v>
      </c>
      <c r="P1490" s="2159">
        <f t="shared" si="131"/>
        <v>5</v>
      </c>
      <c r="Q1490" s="325">
        <v>3</v>
      </c>
      <c r="R1490" s="326">
        <v>2</v>
      </c>
      <c r="S1490" s="326"/>
      <c r="T1490" s="326"/>
      <c r="U1490" s="326"/>
      <c r="V1490" s="326"/>
      <c r="W1490" s="327"/>
      <c r="X1490" s="119"/>
      <c r="Y1490" s="119"/>
      <c r="Z1490" s="63"/>
      <c r="AA1490" s="47"/>
      <c r="AB1490" s="47"/>
      <c r="AC1490" s="46" t="str">
        <f t="shared" si="132"/>
        <v/>
      </c>
      <c r="AD1490" s="47"/>
      <c r="AE1490" s="47"/>
      <c r="AF1490" s="2111">
        <f t="shared" si="133"/>
        <v>5</v>
      </c>
      <c r="AG1490" s="2111">
        <f t="shared" si="134"/>
        <v>0</v>
      </c>
      <c r="AH1490" s="47"/>
      <c r="AI1490" s="47"/>
      <c r="AJ1490" s="47"/>
      <c r="AK1490" s="47"/>
      <c r="AL1490" s="47"/>
      <c r="AM1490" s="47"/>
      <c r="AN1490" s="47"/>
      <c r="AO1490" s="47"/>
      <c r="AP1490" s="47"/>
      <c r="AQ1490" s="47"/>
      <c r="AR1490" s="47"/>
      <c r="AS1490" s="47"/>
      <c r="AT1490" s="47"/>
      <c r="AU1490" s="47"/>
      <c r="AV1490" s="47"/>
      <c r="AW1490" s="47"/>
      <c r="AX1490" s="47"/>
      <c r="AY1490" s="47"/>
      <c r="AZ1490" s="47"/>
      <c r="BA1490" s="47"/>
      <c r="BB1490" s="47"/>
      <c r="BC1490" s="47"/>
      <c r="BD1490" s="47"/>
      <c r="BE1490" s="47"/>
      <c r="BF1490" s="47"/>
      <c r="BG1490" s="47"/>
      <c r="BH1490" s="47"/>
      <c r="BI1490" s="47"/>
      <c r="BJ1490" s="47"/>
      <c r="BK1490" s="47"/>
      <c r="BL1490" s="47"/>
      <c r="BM1490" s="47"/>
      <c r="BN1490" s="47"/>
      <c r="BO1490" s="47"/>
      <c r="BP1490" s="47"/>
      <c r="BQ1490" s="47"/>
      <c r="BR1490" s="47"/>
      <c r="BS1490" s="47"/>
      <c r="BT1490" s="47"/>
      <c r="BU1490" s="47"/>
      <c r="BV1490" s="47"/>
      <c r="BW1490" s="47"/>
      <c r="BX1490" s="47"/>
      <c r="BY1490" s="47"/>
      <c r="BZ1490" s="47"/>
      <c r="CA1490" s="47"/>
      <c r="CB1490" s="47"/>
      <c r="CC1490" s="47"/>
      <c r="CD1490" s="47"/>
      <c r="CE1490" s="47"/>
      <c r="CF1490" s="47"/>
      <c r="CG1490" s="47"/>
      <c r="CH1490" s="47"/>
      <c r="CI1490" s="47"/>
      <c r="CJ1490" s="47"/>
      <c r="CK1490" s="47"/>
      <c r="CL1490" s="47"/>
      <c r="CM1490" s="47"/>
      <c r="CN1490" s="47"/>
      <c r="CO1490" s="47"/>
      <c r="CP1490" s="47"/>
      <c r="CQ1490" s="47"/>
      <c r="CR1490" s="47"/>
      <c r="CS1490" s="47"/>
      <c r="CT1490" s="47"/>
      <c r="CU1490" s="47"/>
      <c r="CV1490" s="47"/>
      <c r="CW1490" s="47"/>
      <c r="CX1490" s="47"/>
      <c r="CY1490" s="47"/>
      <c r="CZ1490" s="47"/>
      <c r="DA1490" s="47"/>
      <c r="DB1490" s="47"/>
      <c r="DC1490" s="47"/>
      <c r="DD1490" s="47"/>
      <c r="DE1490" s="47"/>
      <c r="DF1490" s="47"/>
      <c r="DG1490" s="47"/>
      <c r="DH1490" s="47"/>
      <c r="DI1490" s="47"/>
      <c r="DJ1490" s="47"/>
      <c r="DK1490" s="47"/>
      <c r="DL1490" s="47"/>
      <c r="DM1490" s="47"/>
      <c r="DN1490" s="47"/>
      <c r="DO1490" s="47"/>
      <c r="DP1490" s="47"/>
      <c r="DQ1490" s="47"/>
      <c r="DR1490" s="47"/>
      <c r="DS1490" s="47"/>
      <c r="DT1490" s="47"/>
      <c r="DU1490" s="47"/>
      <c r="DV1490" s="47"/>
      <c r="DW1490" s="47"/>
      <c r="DX1490" s="47"/>
      <c r="DY1490" s="47"/>
      <c r="DZ1490" s="47"/>
      <c r="EA1490" s="47"/>
      <c r="EB1490" s="47"/>
      <c r="EC1490" s="47"/>
      <c r="ED1490" s="47"/>
      <c r="EE1490" s="47"/>
      <c r="EF1490" s="47"/>
      <c r="EG1490" s="47"/>
      <c r="EH1490" s="47"/>
      <c r="EI1490" s="47"/>
      <c r="EJ1490" s="47"/>
      <c r="EK1490" s="47"/>
      <c r="EL1490" s="47"/>
      <c r="EM1490" s="47"/>
      <c r="EN1490" s="47"/>
      <c r="EO1490" s="47"/>
      <c r="EP1490" s="47"/>
      <c r="EQ1490" s="47"/>
      <c r="ER1490" s="47"/>
      <c r="ES1490" s="47"/>
      <c r="ET1490" s="47"/>
      <c r="EU1490" s="47"/>
      <c r="EV1490" s="47"/>
      <c r="EW1490" s="47"/>
      <c r="EX1490" s="47"/>
      <c r="EY1490" s="47"/>
      <c r="EZ1490" s="47"/>
      <c r="FA1490" s="47"/>
      <c r="FB1490" s="47"/>
      <c r="FC1490" s="47"/>
      <c r="FD1490" s="47"/>
      <c r="FE1490" s="47"/>
      <c r="FF1490" s="47"/>
      <c r="FG1490" s="47"/>
      <c r="FH1490" s="47"/>
      <c r="FI1490" s="47"/>
      <c r="FJ1490" s="47"/>
      <c r="FK1490" s="47"/>
      <c r="FL1490" s="47"/>
      <c r="FM1490" s="47"/>
      <c r="FN1490" s="47"/>
      <c r="FO1490" s="47"/>
      <c r="FP1490" s="47"/>
      <c r="FQ1490" s="47"/>
      <c r="FR1490" s="47"/>
      <c r="FS1490" s="47"/>
      <c r="FT1490" s="47"/>
      <c r="FU1490" s="47"/>
      <c r="FV1490" s="47"/>
      <c r="FW1490" s="47"/>
      <c r="FX1490" s="47"/>
      <c r="FY1490" s="47"/>
      <c r="FZ1490" s="47"/>
      <c r="GA1490" s="47"/>
      <c r="GB1490" s="47"/>
      <c r="GC1490" s="47"/>
      <c r="GD1490" s="47"/>
      <c r="GE1490" s="47"/>
      <c r="GF1490" s="47"/>
      <c r="GG1490" s="47"/>
      <c r="GH1490" s="47"/>
      <c r="GI1490" s="47"/>
      <c r="GJ1490" s="47"/>
      <c r="GK1490" s="47"/>
      <c r="GL1490" s="47"/>
      <c r="GM1490" s="47"/>
      <c r="GN1490" s="47"/>
      <c r="GO1490" s="47"/>
      <c r="GP1490" s="47"/>
      <c r="GQ1490" s="47"/>
      <c r="GR1490" s="47"/>
      <c r="GS1490" s="47"/>
      <c r="GT1490" s="47"/>
      <c r="GU1490" s="47"/>
      <c r="GV1490" s="47"/>
      <c r="GW1490" s="47"/>
      <c r="GX1490" s="47"/>
      <c r="GY1490" s="47"/>
      <c r="GZ1490" s="47"/>
      <c r="HA1490" s="47"/>
      <c r="HB1490" s="47"/>
      <c r="HC1490" s="47"/>
      <c r="HD1490" s="47"/>
      <c r="HE1490" s="47"/>
      <c r="HF1490" s="47"/>
      <c r="HG1490" s="47"/>
      <c r="HH1490" s="47"/>
      <c r="HI1490" s="47"/>
      <c r="HJ1490" s="47"/>
      <c r="HK1490" s="47"/>
      <c r="HL1490" s="47"/>
      <c r="HM1490" s="47"/>
      <c r="HN1490" s="47"/>
      <c r="HO1490" s="47"/>
      <c r="HP1490" s="47"/>
      <c r="HQ1490" s="47"/>
      <c r="HR1490" s="47"/>
      <c r="HS1490" s="47"/>
      <c r="HT1490" s="47"/>
      <c r="HU1490" s="47"/>
      <c r="HV1490" s="47"/>
      <c r="HW1490" s="47"/>
      <c r="HX1490" s="47"/>
      <c r="HY1490" s="47"/>
      <c r="HZ1490" s="47"/>
      <c r="IA1490" s="47"/>
      <c r="IB1490" s="47"/>
      <c r="IC1490" s="47"/>
      <c r="ID1490" s="47"/>
      <c r="IE1490" s="47"/>
      <c r="IF1490" s="47"/>
      <c r="IG1490" s="47"/>
      <c r="IH1490" s="47"/>
      <c r="II1490" s="47"/>
      <c r="IJ1490" s="47"/>
      <c r="IK1490" s="47"/>
      <c r="IL1490" s="47"/>
      <c r="IM1490" s="47"/>
      <c r="IN1490" s="47"/>
      <c r="IO1490" s="47"/>
      <c r="IP1490" s="47"/>
      <c r="IQ1490" s="47"/>
      <c r="IR1490" s="47"/>
      <c r="IS1490" s="47"/>
      <c r="IT1490" s="47"/>
      <c r="IU1490" s="47"/>
      <c r="IV1490" s="47"/>
      <c r="IW1490" s="47"/>
      <c r="IX1490" s="47"/>
      <c r="IY1490" s="47"/>
      <c r="IZ1490" s="47"/>
      <c r="JA1490" s="47"/>
      <c r="JB1490" s="47"/>
      <c r="JC1490" s="47"/>
      <c r="JD1490" s="47"/>
      <c r="JE1490" s="47"/>
    </row>
    <row r="1491" spans="1:265" customFormat="1" ht="15" customHeight="1" thickBot="1" x14ac:dyDescent="0.3">
      <c r="A1491" s="98"/>
      <c r="B1491" s="73" t="s">
        <v>389</v>
      </c>
      <c r="C1491" s="118"/>
      <c r="D1491" s="870" t="s">
        <v>658</v>
      </c>
      <c r="E1491" s="879"/>
      <c r="F1491" s="461"/>
      <c r="G1491" s="462"/>
      <c r="H1491" s="181" t="s">
        <v>351</v>
      </c>
      <c r="I1491" s="181" t="s">
        <v>394</v>
      </c>
      <c r="J1491" s="181"/>
      <c r="K1491" s="639" t="s">
        <v>1631</v>
      </c>
      <c r="L1491" s="219" t="s">
        <v>401</v>
      </c>
      <c r="M1491" s="511" t="s">
        <v>392</v>
      </c>
      <c r="N1491" s="511" t="s">
        <v>933</v>
      </c>
      <c r="O1491" s="219" t="s">
        <v>839</v>
      </c>
      <c r="P1491" s="2159">
        <f t="shared" si="131"/>
        <v>3</v>
      </c>
      <c r="Q1491" s="325">
        <v>3</v>
      </c>
      <c r="R1491" s="326"/>
      <c r="S1491" s="326"/>
      <c r="T1491" s="326"/>
      <c r="U1491" s="326"/>
      <c r="V1491" s="326"/>
      <c r="W1491" s="327"/>
      <c r="X1491" s="119"/>
      <c r="Y1491" s="119"/>
      <c r="Z1491" s="63"/>
      <c r="AA1491" s="47"/>
      <c r="AB1491" s="47"/>
      <c r="AC1491" s="46" t="str">
        <f t="shared" si="132"/>
        <v/>
      </c>
      <c r="AD1491" s="47"/>
      <c r="AE1491" s="47"/>
      <c r="AF1491" s="2111">
        <f t="shared" si="133"/>
        <v>3</v>
      </c>
      <c r="AG1491" s="2111">
        <f t="shared" si="134"/>
        <v>0</v>
      </c>
      <c r="AH1491" s="47"/>
      <c r="AI1491" s="47"/>
      <c r="AJ1491" s="47"/>
      <c r="AK1491" s="47"/>
      <c r="AL1491" s="47"/>
      <c r="AM1491" s="47"/>
      <c r="AN1491" s="47"/>
      <c r="AO1491" s="47"/>
      <c r="AP1491" s="47"/>
      <c r="AQ1491" s="47"/>
      <c r="AR1491" s="47"/>
      <c r="AS1491" s="47"/>
      <c r="AT1491" s="47"/>
      <c r="AU1491" s="47"/>
      <c r="AV1491" s="47"/>
      <c r="AW1491" s="47"/>
      <c r="AX1491" s="47"/>
      <c r="AY1491" s="47"/>
      <c r="AZ1491" s="47"/>
      <c r="BA1491" s="47"/>
      <c r="BB1491" s="47"/>
      <c r="BC1491" s="47"/>
      <c r="BD1491" s="47"/>
      <c r="BE1491" s="47"/>
      <c r="BF1491" s="47"/>
      <c r="BG1491" s="47"/>
      <c r="BH1491" s="47"/>
      <c r="BI1491" s="47"/>
      <c r="BJ1491" s="47"/>
      <c r="BK1491" s="47"/>
      <c r="BL1491" s="47"/>
      <c r="BM1491" s="47"/>
      <c r="BN1491" s="47"/>
      <c r="BO1491" s="47"/>
      <c r="BP1491" s="47"/>
      <c r="BQ1491" s="47"/>
      <c r="BR1491" s="47"/>
      <c r="BS1491" s="47"/>
      <c r="BT1491" s="47"/>
      <c r="BU1491" s="47"/>
      <c r="BV1491" s="47"/>
      <c r="BW1491" s="47"/>
      <c r="BX1491" s="47"/>
      <c r="BY1491" s="47"/>
      <c r="BZ1491" s="47"/>
      <c r="CA1491" s="47"/>
      <c r="CB1491" s="47"/>
      <c r="CC1491" s="47"/>
      <c r="CD1491" s="47"/>
      <c r="CE1491" s="47"/>
      <c r="CF1491" s="47"/>
      <c r="CG1491" s="47"/>
      <c r="CH1491" s="47"/>
      <c r="CI1491" s="47"/>
      <c r="CJ1491" s="47"/>
      <c r="CK1491" s="47"/>
      <c r="CL1491" s="47"/>
      <c r="CM1491" s="47"/>
      <c r="CN1491" s="47"/>
      <c r="CO1491" s="47"/>
      <c r="CP1491" s="47"/>
      <c r="CQ1491" s="47"/>
      <c r="CR1491" s="47"/>
      <c r="CS1491" s="47"/>
      <c r="CT1491" s="47"/>
      <c r="CU1491" s="47"/>
      <c r="CV1491" s="47"/>
      <c r="CW1491" s="47"/>
      <c r="CX1491" s="47"/>
      <c r="CY1491" s="47"/>
      <c r="CZ1491" s="47"/>
      <c r="DA1491" s="47"/>
      <c r="DB1491" s="47"/>
      <c r="DC1491" s="47"/>
      <c r="DD1491" s="47"/>
      <c r="DE1491" s="47"/>
      <c r="DF1491" s="47"/>
      <c r="DG1491" s="47"/>
      <c r="DH1491" s="47"/>
      <c r="DI1491" s="47"/>
      <c r="DJ1491" s="47"/>
      <c r="DK1491" s="47"/>
      <c r="DL1491" s="47"/>
      <c r="DM1491" s="47"/>
      <c r="DN1491" s="47"/>
      <c r="DO1491" s="47"/>
      <c r="DP1491" s="47"/>
      <c r="DQ1491" s="47"/>
      <c r="DR1491" s="47"/>
      <c r="DS1491" s="47"/>
      <c r="DT1491" s="47"/>
      <c r="DU1491" s="47"/>
      <c r="DV1491" s="47"/>
      <c r="DW1491" s="47"/>
      <c r="DX1491" s="47"/>
      <c r="DY1491" s="47"/>
      <c r="DZ1491" s="47"/>
      <c r="EA1491" s="47"/>
      <c r="EB1491" s="47"/>
      <c r="EC1491" s="47"/>
      <c r="ED1491" s="47"/>
      <c r="EE1491" s="47"/>
      <c r="EF1491" s="47"/>
      <c r="EG1491" s="47"/>
      <c r="EH1491" s="47"/>
      <c r="EI1491" s="47"/>
      <c r="EJ1491" s="47"/>
      <c r="EK1491" s="47"/>
      <c r="EL1491" s="47"/>
      <c r="EM1491" s="47"/>
      <c r="EN1491" s="47"/>
      <c r="EO1491" s="47"/>
      <c r="EP1491" s="47"/>
      <c r="EQ1491" s="47"/>
      <c r="ER1491" s="47"/>
      <c r="ES1491" s="47"/>
      <c r="ET1491" s="47"/>
      <c r="EU1491" s="47"/>
      <c r="EV1491" s="47"/>
      <c r="EW1491" s="47"/>
      <c r="EX1491" s="47"/>
      <c r="EY1491" s="47"/>
      <c r="EZ1491" s="47"/>
      <c r="FA1491" s="47"/>
      <c r="FB1491" s="47"/>
      <c r="FC1491" s="47"/>
      <c r="FD1491" s="47"/>
      <c r="FE1491" s="47"/>
      <c r="FF1491" s="47"/>
      <c r="FG1491" s="47"/>
      <c r="FH1491" s="47"/>
      <c r="FI1491" s="47"/>
      <c r="FJ1491" s="47"/>
      <c r="FK1491" s="47"/>
      <c r="FL1491" s="47"/>
      <c r="FM1491" s="47"/>
      <c r="FN1491" s="47"/>
      <c r="FO1491" s="47"/>
      <c r="FP1491" s="47"/>
      <c r="FQ1491" s="47"/>
      <c r="FR1491" s="47"/>
      <c r="FS1491" s="47"/>
      <c r="FT1491" s="47"/>
      <c r="FU1491" s="47"/>
      <c r="FV1491" s="47"/>
      <c r="FW1491" s="47"/>
      <c r="FX1491" s="47"/>
      <c r="FY1491" s="47"/>
      <c r="FZ1491" s="47"/>
      <c r="GA1491" s="47"/>
      <c r="GB1491" s="47"/>
      <c r="GC1491" s="47"/>
      <c r="GD1491" s="47"/>
      <c r="GE1491" s="47"/>
      <c r="GF1491" s="47"/>
      <c r="GG1491" s="47"/>
      <c r="GH1491" s="47"/>
      <c r="GI1491" s="47"/>
      <c r="GJ1491" s="47"/>
      <c r="GK1491" s="47"/>
      <c r="GL1491" s="47"/>
      <c r="GM1491" s="47"/>
      <c r="GN1491" s="47"/>
      <c r="GO1491" s="47"/>
      <c r="GP1491" s="47"/>
      <c r="GQ1491" s="47"/>
      <c r="GR1491" s="47"/>
      <c r="GS1491" s="47"/>
      <c r="GT1491" s="47"/>
      <c r="GU1491" s="47"/>
      <c r="GV1491" s="47"/>
      <c r="GW1491" s="47"/>
      <c r="GX1491" s="47"/>
      <c r="GY1491" s="47"/>
      <c r="GZ1491" s="47"/>
      <c r="HA1491" s="47"/>
      <c r="HB1491" s="47"/>
      <c r="HC1491" s="47"/>
      <c r="HD1491" s="47"/>
      <c r="HE1491" s="47"/>
      <c r="HF1491" s="47"/>
      <c r="HG1491" s="47"/>
      <c r="HH1491" s="47"/>
      <c r="HI1491" s="47"/>
      <c r="HJ1491" s="47"/>
      <c r="HK1491" s="47"/>
      <c r="HL1491" s="47"/>
      <c r="HM1491" s="47"/>
      <c r="HN1491" s="47"/>
      <c r="HO1491" s="47"/>
      <c r="HP1491" s="47"/>
      <c r="HQ1491" s="47"/>
      <c r="HR1491" s="47"/>
      <c r="HS1491" s="47"/>
      <c r="HT1491" s="47"/>
      <c r="HU1491" s="47"/>
      <c r="HV1491" s="47"/>
      <c r="HW1491" s="47"/>
      <c r="HX1491" s="47"/>
      <c r="HY1491" s="47"/>
      <c r="HZ1491" s="47"/>
      <c r="IA1491" s="47"/>
      <c r="IB1491" s="47"/>
      <c r="IC1491" s="47"/>
      <c r="ID1491" s="47"/>
      <c r="IE1491" s="47"/>
      <c r="IF1491" s="47"/>
      <c r="IG1491" s="47"/>
      <c r="IH1491" s="47"/>
      <c r="II1491" s="47"/>
      <c r="IJ1491" s="47"/>
      <c r="IK1491" s="47"/>
      <c r="IL1491" s="47"/>
      <c r="IM1491" s="47"/>
      <c r="IN1491" s="47"/>
      <c r="IO1491" s="47"/>
      <c r="IP1491" s="47"/>
      <c r="IQ1491" s="47"/>
      <c r="IR1491" s="47"/>
      <c r="IS1491" s="47"/>
      <c r="IT1491" s="47"/>
      <c r="IU1491" s="47"/>
      <c r="IV1491" s="47"/>
      <c r="IW1491" s="47"/>
      <c r="IX1491" s="47"/>
      <c r="IY1491" s="47"/>
      <c r="IZ1491" s="47"/>
      <c r="JA1491" s="47"/>
      <c r="JB1491" s="47"/>
      <c r="JC1491" s="47"/>
      <c r="JD1491" s="47"/>
      <c r="JE1491" s="47"/>
    </row>
    <row r="1492" spans="1:265" customFormat="1" ht="15" customHeight="1" thickBot="1" x14ac:dyDescent="0.3">
      <c r="A1492" s="98"/>
      <c r="B1492" s="73" t="s">
        <v>389</v>
      </c>
      <c r="C1492" s="118"/>
      <c r="D1492" s="870" t="s">
        <v>658</v>
      </c>
      <c r="E1492" s="879"/>
      <c r="F1492" s="461"/>
      <c r="G1492" s="462"/>
      <c r="H1492" s="181" t="s">
        <v>351</v>
      </c>
      <c r="I1492" s="181" t="s">
        <v>394</v>
      </c>
      <c r="J1492" s="181"/>
      <c r="K1492" s="219" t="s">
        <v>1395</v>
      </c>
      <c r="L1492" s="219" t="s">
        <v>401</v>
      </c>
      <c r="M1492" s="511">
        <v>3</v>
      </c>
      <c r="N1492" s="511" t="s">
        <v>98</v>
      </c>
      <c r="O1492" s="219" t="s">
        <v>348</v>
      </c>
      <c r="P1492" s="2159">
        <f t="shared" si="131"/>
        <v>5</v>
      </c>
      <c r="Q1492" s="325">
        <v>3</v>
      </c>
      <c r="R1492" s="326">
        <v>2</v>
      </c>
      <c r="S1492" s="326"/>
      <c r="T1492" s="326"/>
      <c r="U1492" s="326"/>
      <c r="V1492" s="326"/>
      <c r="W1492" s="327"/>
      <c r="X1492" s="119"/>
      <c r="Y1492" s="119"/>
      <c r="Z1492" s="63"/>
      <c r="AA1492" s="47"/>
      <c r="AB1492" s="47"/>
      <c r="AC1492" s="46" t="str">
        <f t="shared" si="132"/>
        <v/>
      </c>
      <c r="AD1492" s="47"/>
      <c r="AE1492" s="47"/>
      <c r="AF1492" s="2111">
        <f t="shared" si="133"/>
        <v>5</v>
      </c>
      <c r="AG1492" s="2111">
        <f t="shared" si="134"/>
        <v>0</v>
      </c>
      <c r="AH1492" s="47"/>
      <c r="AI1492" s="47"/>
      <c r="AJ1492" s="47"/>
      <c r="AK1492" s="47"/>
      <c r="AL1492" s="47"/>
      <c r="AM1492" s="47"/>
      <c r="AN1492" s="47"/>
      <c r="AO1492" s="47"/>
      <c r="AP1492" s="47"/>
      <c r="AQ1492" s="47"/>
      <c r="AR1492" s="47"/>
      <c r="AS1492" s="47"/>
      <c r="AT1492" s="47"/>
      <c r="AU1492" s="47"/>
      <c r="AV1492" s="47"/>
      <c r="AW1492" s="47"/>
      <c r="AX1492" s="47"/>
      <c r="AY1492" s="47"/>
      <c r="AZ1492" s="47"/>
      <c r="BA1492" s="47"/>
      <c r="BB1492" s="47"/>
      <c r="BC1492" s="47"/>
      <c r="BD1492" s="47"/>
      <c r="BE1492" s="47"/>
      <c r="BF1492" s="47"/>
      <c r="BG1492" s="47"/>
      <c r="BH1492" s="47"/>
      <c r="BI1492" s="47"/>
      <c r="BJ1492" s="47"/>
      <c r="BK1492" s="47"/>
      <c r="BL1492" s="47"/>
      <c r="BM1492" s="47"/>
      <c r="BN1492" s="47"/>
      <c r="BO1492" s="47"/>
      <c r="BP1492" s="47"/>
      <c r="BQ1492" s="47"/>
      <c r="BR1492" s="47"/>
      <c r="BS1492" s="47"/>
      <c r="BT1492" s="47"/>
      <c r="BU1492" s="47"/>
      <c r="BV1492" s="47"/>
      <c r="BW1492" s="47"/>
      <c r="BX1492" s="47"/>
      <c r="BY1492" s="47"/>
      <c r="BZ1492" s="47"/>
      <c r="CA1492" s="47"/>
      <c r="CB1492" s="47"/>
      <c r="CC1492" s="47"/>
      <c r="CD1492" s="47"/>
      <c r="CE1492" s="47"/>
      <c r="CF1492" s="47"/>
      <c r="CG1492" s="47"/>
      <c r="CH1492" s="47"/>
      <c r="CI1492" s="47"/>
      <c r="CJ1492" s="47"/>
      <c r="CK1492" s="47"/>
      <c r="CL1492" s="47"/>
      <c r="CM1492" s="47"/>
      <c r="CN1492" s="47"/>
      <c r="CO1492" s="47"/>
      <c r="CP1492" s="47"/>
      <c r="CQ1492" s="47"/>
      <c r="CR1492" s="47"/>
      <c r="CS1492" s="47"/>
      <c r="CT1492" s="47"/>
      <c r="CU1492" s="47"/>
      <c r="CV1492" s="47"/>
      <c r="CW1492" s="47"/>
      <c r="CX1492" s="47"/>
      <c r="CY1492" s="47"/>
      <c r="CZ1492" s="47"/>
      <c r="DA1492" s="47"/>
      <c r="DB1492" s="47"/>
      <c r="DC1492" s="47"/>
      <c r="DD1492" s="47"/>
      <c r="DE1492" s="47"/>
      <c r="DF1492" s="47"/>
      <c r="DG1492" s="47"/>
      <c r="DH1492" s="47"/>
      <c r="DI1492" s="47"/>
      <c r="DJ1492" s="47"/>
      <c r="DK1492" s="47"/>
      <c r="DL1492" s="47"/>
      <c r="DM1492" s="47"/>
      <c r="DN1492" s="47"/>
      <c r="DO1492" s="47"/>
      <c r="DP1492" s="47"/>
      <c r="DQ1492" s="47"/>
      <c r="DR1492" s="47"/>
      <c r="DS1492" s="47"/>
      <c r="DT1492" s="47"/>
      <c r="DU1492" s="47"/>
      <c r="DV1492" s="47"/>
      <c r="DW1492" s="47"/>
      <c r="DX1492" s="47"/>
      <c r="DY1492" s="47"/>
      <c r="DZ1492" s="47"/>
      <c r="EA1492" s="47"/>
      <c r="EB1492" s="47"/>
      <c r="EC1492" s="47"/>
      <c r="ED1492" s="47"/>
      <c r="EE1492" s="47"/>
      <c r="EF1492" s="47"/>
      <c r="EG1492" s="47"/>
      <c r="EH1492" s="47"/>
      <c r="EI1492" s="47"/>
      <c r="EJ1492" s="47"/>
      <c r="EK1492" s="47"/>
      <c r="EL1492" s="47"/>
      <c r="EM1492" s="47"/>
      <c r="EN1492" s="47"/>
      <c r="EO1492" s="47"/>
      <c r="EP1492" s="47"/>
      <c r="EQ1492" s="47"/>
      <c r="ER1492" s="47"/>
      <c r="ES1492" s="47"/>
      <c r="ET1492" s="47"/>
      <c r="EU1492" s="47"/>
      <c r="EV1492" s="47"/>
      <c r="EW1492" s="47"/>
      <c r="EX1492" s="47"/>
      <c r="EY1492" s="47"/>
      <c r="EZ1492" s="47"/>
      <c r="FA1492" s="47"/>
      <c r="FB1492" s="47"/>
      <c r="FC1492" s="47"/>
      <c r="FD1492" s="47"/>
      <c r="FE1492" s="47"/>
      <c r="FF1492" s="47"/>
      <c r="FG1492" s="47"/>
      <c r="FH1492" s="47"/>
      <c r="FI1492" s="47"/>
      <c r="FJ1492" s="47"/>
      <c r="FK1492" s="47"/>
      <c r="FL1492" s="47"/>
      <c r="FM1492" s="47"/>
      <c r="FN1492" s="47"/>
      <c r="FO1492" s="47"/>
      <c r="FP1492" s="47"/>
      <c r="FQ1492" s="47"/>
      <c r="FR1492" s="47"/>
      <c r="FS1492" s="47"/>
      <c r="FT1492" s="47"/>
      <c r="FU1492" s="47"/>
      <c r="FV1492" s="47"/>
      <c r="FW1492" s="47"/>
      <c r="FX1492" s="47"/>
      <c r="FY1492" s="47"/>
      <c r="FZ1492" s="47"/>
      <c r="GA1492" s="47"/>
      <c r="GB1492" s="47"/>
      <c r="GC1492" s="47"/>
      <c r="GD1492" s="47"/>
      <c r="GE1492" s="47"/>
      <c r="GF1492" s="47"/>
      <c r="GG1492" s="47"/>
      <c r="GH1492" s="47"/>
      <c r="GI1492" s="47"/>
      <c r="GJ1492" s="47"/>
      <c r="GK1492" s="47"/>
      <c r="GL1492" s="47"/>
      <c r="GM1492" s="47"/>
      <c r="GN1492" s="47"/>
      <c r="GO1492" s="47"/>
      <c r="GP1492" s="47"/>
      <c r="GQ1492" s="47"/>
      <c r="GR1492" s="47"/>
      <c r="GS1492" s="47"/>
      <c r="GT1492" s="47"/>
      <c r="GU1492" s="47"/>
      <c r="GV1492" s="47"/>
      <c r="GW1492" s="47"/>
      <c r="GX1492" s="47"/>
      <c r="GY1492" s="47"/>
      <c r="GZ1492" s="47"/>
      <c r="HA1492" s="47"/>
      <c r="HB1492" s="47"/>
      <c r="HC1492" s="47"/>
      <c r="HD1492" s="47"/>
      <c r="HE1492" s="47"/>
      <c r="HF1492" s="47"/>
      <c r="HG1492" s="47"/>
      <c r="HH1492" s="47"/>
      <c r="HI1492" s="47"/>
      <c r="HJ1492" s="47"/>
      <c r="HK1492" s="47"/>
      <c r="HL1492" s="47"/>
      <c r="HM1492" s="47"/>
      <c r="HN1492" s="47"/>
      <c r="HO1492" s="47"/>
      <c r="HP1492" s="47"/>
      <c r="HQ1492" s="47"/>
      <c r="HR1492" s="47"/>
      <c r="HS1492" s="47"/>
      <c r="HT1492" s="47"/>
      <c r="HU1492" s="47"/>
      <c r="HV1492" s="47"/>
      <c r="HW1492" s="47"/>
      <c r="HX1492" s="47"/>
      <c r="HY1492" s="47"/>
      <c r="HZ1492" s="47"/>
      <c r="IA1492" s="47"/>
      <c r="IB1492" s="47"/>
      <c r="IC1492" s="47"/>
      <c r="ID1492" s="47"/>
      <c r="IE1492" s="47"/>
      <c r="IF1492" s="47"/>
      <c r="IG1492" s="47"/>
      <c r="IH1492" s="47"/>
      <c r="II1492" s="47"/>
      <c r="IJ1492" s="47"/>
      <c r="IK1492" s="47"/>
      <c r="IL1492" s="47"/>
      <c r="IM1492" s="47"/>
      <c r="IN1492" s="47"/>
      <c r="IO1492" s="47"/>
      <c r="IP1492" s="47"/>
      <c r="IQ1492" s="47"/>
      <c r="IR1492" s="47"/>
      <c r="IS1492" s="47"/>
      <c r="IT1492" s="47"/>
      <c r="IU1492" s="47"/>
      <c r="IV1492" s="47"/>
      <c r="IW1492" s="47"/>
      <c r="IX1492" s="47"/>
      <c r="IY1492" s="47"/>
      <c r="IZ1492" s="47"/>
      <c r="JA1492" s="47"/>
      <c r="JB1492" s="47"/>
      <c r="JC1492" s="47"/>
      <c r="JD1492" s="47"/>
      <c r="JE1492" s="47"/>
    </row>
    <row r="1493" spans="1:265" customFormat="1" ht="15" customHeight="1" thickBot="1" x14ac:dyDescent="0.3">
      <c r="A1493" s="98"/>
      <c r="B1493" s="73" t="s">
        <v>389</v>
      </c>
      <c r="C1493" s="118"/>
      <c r="D1493" s="870" t="s">
        <v>658</v>
      </c>
      <c r="E1493" s="879"/>
      <c r="F1493" s="461"/>
      <c r="G1493" s="462"/>
      <c r="H1493" s="181" t="s">
        <v>351</v>
      </c>
      <c r="I1493" s="181" t="s">
        <v>394</v>
      </c>
      <c r="J1493" s="1740" t="s">
        <v>1425</v>
      </c>
      <c r="K1493" s="219" t="s">
        <v>1732</v>
      </c>
      <c r="L1493" s="219"/>
      <c r="M1493" s="511"/>
      <c r="N1493" s="511"/>
      <c r="O1493" s="219"/>
      <c r="P1493" s="2159">
        <f t="shared" si="131"/>
        <v>0</v>
      </c>
      <c r="Q1493" s="325"/>
      <c r="R1493" s="326"/>
      <c r="S1493" s="326"/>
      <c r="T1493" s="326">
        <v>5</v>
      </c>
      <c r="U1493" s="326"/>
      <c r="V1493" s="326"/>
      <c r="W1493" s="327"/>
      <c r="X1493" s="119"/>
      <c r="Y1493" s="119"/>
      <c r="Z1493" s="63"/>
      <c r="AA1493" s="47"/>
      <c r="AB1493" s="47"/>
      <c r="AC1493" s="46" t="str">
        <f t="shared" si="132"/>
        <v/>
      </c>
      <c r="AD1493" s="45" t="s">
        <v>2077</v>
      </c>
      <c r="AE1493" s="47"/>
      <c r="AF1493" s="2111">
        <f t="shared" si="133"/>
        <v>0</v>
      </c>
      <c r="AG1493" s="2111">
        <f t="shared" si="134"/>
        <v>0</v>
      </c>
      <c r="AH1493" s="47"/>
      <c r="AI1493" s="47"/>
      <c r="AJ1493" s="47"/>
      <c r="AK1493" s="47"/>
      <c r="AL1493" s="47"/>
      <c r="AM1493" s="47"/>
      <c r="AN1493" s="47"/>
      <c r="AO1493" s="47"/>
      <c r="AP1493" s="47"/>
      <c r="AQ1493" s="47"/>
      <c r="AR1493" s="47"/>
      <c r="AS1493" s="47"/>
      <c r="AT1493" s="47"/>
      <c r="AU1493" s="47"/>
      <c r="AV1493" s="47"/>
      <c r="AW1493" s="47"/>
      <c r="AX1493" s="47"/>
      <c r="AY1493" s="47"/>
      <c r="AZ1493" s="47"/>
      <c r="BA1493" s="47"/>
      <c r="BB1493" s="47"/>
      <c r="BC1493" s="47"/>
      <c r="BD1493" s="47"/>
      <c r="BE1493" s="47"/>
      <c r="BF1493" s="47"/>
      <c r="BG1493" s="47"/>
      <c r="BH1493" s="47"/>
      <c r="BI1493" s="47"/>
      <c r="BJ1493" s="47"/>
      <c r="BK1493" s="47"/>
      <c r="BL1493" s="47"/>
      <c r="BM1493" s="47"/>
      <c r="BN1493" s="47"/>
      <c r="BO1493" s="47"/>
      <c r="BP1493" s="47"/>
      <c r="BQ1493" s="47"/>
      <c r="BR1493" s="47"/>
      <c r="BS1493" s="47"/>
      <c r="BT1493" s="47"/>
      <c r="BU1493" s="47"/>
      <c r="BV1493" s="47"/>
      <c r="BW1493" s="47"/>
      <c r="BX1493" s="47"/>
      <c r="BY1493" s="47"/>
      <c r="BZ1493" s="47"/>
      <c r="CA1493" s="47"/>
      <c r="CB1493" s="47"/>
      <c r="CC1493" s="47"/>
      <c r="CD1493" s="47"/>
      <c r="CE1493" s="47"/>
      <c r="CF1493" s="47"/>
      <c r="CG1493" s="47"/>
      <c r="CH1493" s="47"/>
      <c r="CI1493" s="47"/>
      <c r="CJ1493" s="47"/>
      <c r="CK1493" s="47"/>
      <c r="CL1493" s="47"/>
      <c r="CM1493" s="47"/>
      <c r="CN1493" s="47"/>
      <c r="CO1493" s="47"/>
      <c r="CP1493" s="47"/>
      <c r="CQ1493" s="47"/>
      <c r="CR1493" s="47"/>
      <c r="CS1493" s="47"/>
      <c r="CT1493" s="47"/>
      <c r="CU1493" s="47"/>
      <c r="CV1493" s="47"/>
      <c r="CW1493" s="47"/>
      <c r="CX1493" s="47"/>
      <c r="CY1493" s="47"/>
      <c r="CZ1493" s="47"/>
      <c r="DA1493" s="47"/>
      <c r="DB1493" s="47"/>
      <c r="DC1493" s="47"/>
      <c r="DD1493" s="47"/>
      <c r="DE1493" s="47"/>
      <c r="DF1493" s="47"/>
      <c r="DG1493" s="47"/>
      <c r="DH1493" s="47"/>
      <c r="DI1493" s="47"/>
      <c r="DJ1493" s="47"/>
      <c r="DK1493" s="47"/>
      <c r="DL1493" s="47"/>
      <c r="DM1493" s="47"/>
      <c r="DN1493" s="47"/>
      <c r="DO1493" s="47"/>
      <c r="DP1493" s="47"/>
      <c r="DQ1493" s="47"/>
      <c r="DR1493" s="47"/>
      <c r="DS1493" s="47"/>
      <c r="DT1493" s="47"/>
      <c r="DU1493" s="47"/>
      <c r="DV1493" s="47"/>
      <c r="DW1493" s="47"/>
      <c r="DX1493" s="47"/>
      <c r="DY1493" s="47"/>
      <c r="DZ1493" s="47"/>
      <c r="EA1493" s="47"/>
      <c r="EB1493" s="47"/>
      <c r="EC1493" s="47"/>
      <c r="ED1493" s="47"/>
      <c r="EE1493" s="47"/>
      <c r="EF1493" s="47"/>
      <c r="EG1493" s="47"/>
      <c r="EH1493" s="47"/>
      <c r="EI1493" s="47"/>
      <c r="EJ1493" s="47"/>
      <c r="EK1493" s="47"/>
      <c r="EL1493" s="47"/>
      <c r="EM1493" s="47"/>
      <c r="EN1493" s="47"/>
      <c r="EO1493" s="47"/>
      <c r="EP1493" s="47"/>
      <c r="EQ1493" s="47"/>
      <c r="ER1493" s="47"/>
      <c r="ES1493" s="47"/>
      <c r="ET1493" s="47"/>
      <c r="EU1493" s="47"/>
      <c r="EV1493" s="47"/>
      <c r="EW1493" s="47"/>
      <c r="EX1493" s="47"/>
      <c r="EY1493" s="47"/>
      <c r="EZ1493" s="47"/>
      <c r="FA1493" s="47"/>
      <c r="FB1493" s="47"/>
      <c r="FC1493" s="47"/>
      <c r="FD1493" s="47"/>
      <c r="FE1493" s="47"/>
      <c r="FF1493" s="47"/>
      <c r="FG1493" s="47"/>
      <c r="FH1493" s="47"/>
      <c r="FI1493" s="47"/>
      <c r="FJ1493" s="47"/>
      <c r="FK1493" s="47"/>
      <c r="FL1493" s="47"/>
      <c r="FM1493" s="47"/>
      <c r="FN1493" s="47"/>
      <c r="FO1493" s="47"/>
      <c r="FP1493" s="47"/>
      <c r="FQ1493" s="47"/>
      <c r="FR1493" s="47"/>
      <c r="FS1493" s="47"/>
      <c r="FT1493" s="47"/>
      <c r="FU1493" s="47"/>
      <c r="FV1493" s="47"/>
      <c r="FW1493" s="47"/>
      <c r="FX1493" s="47"/>
      <c r="FY1493" s="47"/>
      <c r="FZ1493" s="47"/>
      <c r="GA1493" s="47"/>
      <c r="GB1493" s="47"/>
      <c r="GC1493" s="47"/>
      <c r="GD1493" s="47"/>
      <c r="GE1493" s="47"/>
      <c r="GF1493" s="47"/>
      <c r="GG1493" s="47"/>
      <c r="GH1493" s="47"/>
      <c r="GI1493" s="47"/>
      <c r="GJ1493" s="47"/>
      <c r="GK1493" s="47"/>
      <c r="GL1493" s="47"/>
      <c r="GM1493" s="47"/>
      <c r="GN1493" s="47"/>
      <c r="GO1493" s="47"/>
      <c r="GP1493" s="47"/>
      <c r="GQ1493" s="47"/>
      <c r="GR1493" s="47"/>
      <c r="GS1493" s="47"/>
      <c r="GT1493" s="47"/>
      <c r="GU1493" s="47"/>
      <c r="GV1493" s="47"/>
      <c r="GW1493" s="47"/>
      <c r="GX1493" s="47"/>
      <c r="GY1493" s="47"/>
      <c r="GZ1493" s="47"/>
      <c r="HA1493" s="47"/>
      <c r="HB1493" s="47"/>
      <c r="HC1493" s="47"/>
      <c r="HD1493" s="47"/>
      <c r="HE1493" s="47"/>
      <c r="HF1493" s="47"/>
      <c r="HG1493" s="47"/>
      <c r="HH1493" s="47"/>
      <c r="HI1493" s="47"/>
      <c r="HJ1493" s="47"/>
      <c r="HK1493" s="47"/>
      <c r="HL1493" s="47"/>
      <c r="HM1493" s="47"/>
      <c r="HN1493" s="47"/>
      <c r="HO1493" s="47"/>
      <c r="HP1493" s="47"/>
      <c r="HQ1493" s="47"/>
      <c r="HR1493" s="47"/>
      <c r="HS1493" s="47"/>
      <c r="HT1493" s="47"/>
      <c r="HU1493" s="47"/>
      <c r="HV1493" s="47"/>
      <c r="HW1493" s="47"/>
      <c r="HX1493" s="47"/>
      <c r="HY1493" s="47"/>
      <c r="HZ1493" s="47"/>
      <c r="IA1493" s="47"/>
      <c r="IB1493" s="47"/>
      <c r="IC1493" s="47"/>
      <c r="ID1493" s="47"/>
      <c r="IE1493" s="47"/>
      <c r="IF1493" s="47"/>
      <c r="IG1493" s="47"/>
      <c r="IH1493" s="47"/>
      <c r="II1493" s="47"/>
      <c r="IJ1493" s="47"/>
      <c r="IK1493" s="47"/>
      <c r="IL1493" s="47"/>
      <c r="IM1493" s="47"/>
      <c r="IN1493" s="47"/>
      <c r="IO1493" s="47"/>
      <c r="IP1493" s="47"/>
      <c r="IQ1493" s="47"/>
      <c r="IR1493" s="47"/>
      <c r="IS1493" s="47"/>
      <c r="IT1493" s="47"/>
      <c r="IU1493" s="47"/>
      <c r="IV1493" s="47"/>
      <c r="IW1493" s="47"/>
      <c r="IX1493" s="47"/>
      <c r="IY1493" s="47"/>
      <c r="IZ1493" s="47"/>
      <c r="JA1493" s="47"/>
      <c r="JB1493" s="47"/>
      <c r="JC1493" s="47"/>
      <c r="JD1493" s="47"/>
      <c r="JE1493" s="47"/>
    </row>
    <row r="1494" spans="1:265" customFormat="1" ht="15" customHeight="1" thickBot="1" x14ac:dyDescent="0.3">
      <c r="A1494" s="98"/>
      <c r="B1494" s="73" t="s">
        <v>389</v>
      </c>
      <c r="C1494" s="118"/>
      <c r="D1494" s="870" t="s">
        <v>658</v>
      </c>
      <c r="E1494" s="879"/>
      <c r="F1494" s="461"/>
      <c r="G1494" s="462"/>
      <c r="H1494" s="181" t="s">
        <v>351</v>
      </c>
      <c r="I1494" s="181" t="s">
        <v>394</v>
      </c>
      <c r="J1494" s="1792" t="s">
        <v>95</v>
      </c>
      <c r="K1494" s="219" t="s">
        <v>1711</v>
      </c>
      <c r="L1494" s="219"/>
      <c r="M1494" s="511"/>
      <c r="N1494" s="511"/>
      <c r="O1494" s="219"/>
      <c r="P1494" s="2159">
        <f t="shared" si="131"/>
        <v>0</v>
      </c>
      <c r="Q1494" s="325"/>
      <c r="R1494" s="326"/>
      <c r="S1494" s="326"/>
      <c r="T1494" s="326"/>
      <c r="U1494" s="326">
        <v>5</v>
      </c>
      <c r="V1494" s="326"/>
      <c r="W1494" s="327"/>
      <c r="X1494" s="119"/>
      <c r="Y1494" s="119"/>
      <c r="Z1494" s="63"/>
      <c r="AA1494" s="47"/>
      <c r="AB1494" s="47"/>
      <c r="AC1494" s="46" t="str">
        <f t="shared" si="132"/>
        <v/>
      </c>
      <c r="AD1494" s="47"/>
      <c r="AE1494" s="47"/>
      <c r="AF1494" s="2111">
        <f t="shared" si="133"/>
        <v>0</v>
      </c>
      <c r="AG1494" s="2111">
        <f t="shared" si="134"/>
        <v>0</v>
      </c>
      <c r="AH1494" s="47"/>
      <c r="AI1494" s="47"/>
      <c r="AJ1494" s="47"/>
      <c r="AK1494" s="47"/>
      <c r="AL1494" s="47"/>
      <c r="AM1494" s="47"/>
      <c r="AN1494" s="47"/>
      <c r="AO1494" s="47"/>
      <c r="AP1494" s="47"/>
      <c r="AQ1494" s="47"/>
      <c r="AR1494" s="47"/>
      <c r="AS1494" s="47"/>
      <c r="AT1494" s="47"/>
      <c r="AU1494" s="47"/>
      <c r="AV1494" s="47"/>
      <c r="AW1494" s="47"/>
      <c r="AX1494" s="47"/>
      <c r="AY1494" s="47"/>
      <c r="AZ1494" s="47"/>
      <c r="BA1494" s="47"/>
      <c r="BB1494" s="47"/>
      <c r="BC1494" s="47"/>
      <c r="BD1494" s="47"/>
      <c r="BE1494" s="47"/>
      <c r="BF1494" s="47"/>
      <c r="BG1494" s="47"/>
      <c r="BH1494" s="47"/>
      <c r="BI1494" s="47"/>
      <c r="BJ1494" s="47"/>
      <c r="BK1494" s="47"/>
      <c r="BL1494" s="47"/>
      <c r="BM1494" s="47"/>
      <c r="BN1494" s="47"/>
      <c r="BO1494" s="47"/>
      <c r="BP1494" s="47"/>
      <c r="BQ1494" s="47"/>
      <c r="BR1494" s="47"/>
      <c r="BS1494" s="47"/>
      <c r="BT1494" s="47"/>
      <c r="BU1494" s="47"/>
      <c r="BV1494" s="47"/>
      <c r="BW1494" s="47"/>
      <c r="BX1494" s="47"/>
      <c r="BY1494" s="47"/>
      <c r="BZ1494" s="47"/>
      <c r="CA1494" s="47"/>
      <c r="CB1494" s="47"/>
      <c r="CC1494" s="47"/>
      <c r="CD1494" s="47"/>
      <c r="CE1494" s="47"/>
      <c r="CF1494" s="47"/>
      <c r="CG1494" s="47"/>
      <c r="CH1494" s="47"/>
      <c r="CI1494" s="47"/>
      <c r="CJ1494" s="47"/>
      <c r="CK1494" s="47"/>
      <c r="CL1494" s="47"/>
      <c r="CM1494" s="47"/>
      <c r="CN1494" s="47"/>
      <c r="CO1494" s="47"/>
      <c r="CP1494" s="47"/>
      <c r="CQ1494" s="47"/>
      <c r="CR1494" s="47"/>
      <c r="CS1494" s="47"/>
      <c r="CT1494" s="47"/>
      <c r="CU1494" s="47"/>
      <c r="CV1494" s="47"/>
      <c r="CW1494" s="47"/>
      <c r="CX1494" s="47"/>
      <c r="CY1494" s="47"/>
      <c r="CZ1494" s="47"/>
      <c r="DA1494" s="47"/>
      <c r="DB1494" s="47"/>
      <c r="DC1494" s="47"/>
      <c r="DD1494" s="47"/>
      <c r="DE1494" s="47"/>
      <c r="DF1494" s="47"/>
      <c r="DG1494" s="47"/>
      <c r="DH1494" s="47"/>
      <c r="DI1494" s="47"/>
      <c r="DJ1494" s="47"/>
      <c r="DK1494" s="47"/>
      <c r="DL1494" s="47"/>
      <c r="DM1494" s="47"/>
      <c r="DN1494" s="47"/>
      <c r="DO1494" s="47"/>
      <c r="DP1494" s="47"/>
      <c r="DQ1494" s="47"/>
      <c r="DR1494" s="47"/>
      <c r="DS1494" s="47"/>
      <c r="DT1494" s="47"/>
      <c r="DU1494" s="47"/>
      <c r="DV1494" s="47"/>
      <c r="DW1494" s="47"/>
      <c r="DX1494" s="47"/>
      <c r="DY1494" s="47"/>
      <c r="DZ1494" s="47"/>
      <c r="EA1494" s="47"/>
      <c r="EB1494" s="47"/>
      <c r="EC1494" s="47"/>
      <c r="ED1494" s="47"/>
      <c r="EE1494" s="47"/>
      <c r="EF1494" s="47"/>
      <c r="EG1494" s="47"/>
      <c r="EH1494" s="47"/>
      <c r="EI1494" s="47"/>
      <c r="EJ1494" s="47"/>
      <c r="EK1494" s="47"/>
      <c r="EL1494" s="47"/>
      <c r="EM1494" s="47"/>
      <c r="EN1494" s="47"/>
      <c r="EO1494" s="47"/>
      <c r="EP1494" s="47"/>
      <c r="EQ1494" s="47"/>
      <c r="ER1494" s="47"/>
      <c r="ES1494" s="47"/>
      <c r="ET1494" s="47"/>
      <c r="EU1494" s="47"/>
      <c r="EV1494" s="47"/>
      <c r="EW1494" s="47"/>
      <c r="EX1494" s="47"/>
      <c r="EY1494" s="47"/>
      <c r="EZ1494" s="47"/>
      <c r="FA1494" s="47"/>
      <c r="FB1494" s="47"/>
      <c r="FC1494" s="47"/>
      <c r="FD1494" s="47"/>
      <c r="FE1494" s="47"/>
      <c r="FF1494" s="47"/>
      <c r="FG1494" s="47"/>
      <c r="FH1494" s="47"/>
      <c r="FI1494" s="47"/>
      <c r="FJ1494" s="47"/>
      <c r="FK1494" s="47"/>
      <c r="FL1494" s="47"/>
      <c r="FM1494" s="47"/>
      <c r="FN1494" s="47"/>
      <c r="FO1494" s="47"/>
      <c r="FP1494" s="47"/>
      <c r="FQ1494" s="47"/>
      <c r="FR1494" s="47"/>
      <c r="FS1494" s="47"/>
      <c r="FT1494" s="47"/>
      <c r="FU1494" s="47"/>
      <c r="FV1494" s="47"/>
      <c r="FW1494" s="47"/>
      <c r="FX1494" s="47"/>
      <c r="FY1494" s="47"/>
      <c r="FZ1494" s="47"/>
      <c r="GA1494" s="47"/>
      <c r="GB1494" s="47"/>
      <c r="GC1494" s="47"/>
      <c r="GD1494" s="47"/>
      <c r="GE1494" s="47"/>
      <c r="GF1494" s="47"/>
      <c r="GG1494" s="47"/>
      <c r="GH1494" s="47"/>
      <c r="GI1494" s="47"/>
      <c r="GJ1494" s="47"/>
      <c r="GK1494" s="47"/>
      <c r="GL1494" s="47"/>
      <c r="GM1494" s="47"/>
      <c r="GN1494" s="47"/>
      <c r="GO1494" s="47"/>
      <c r="GP1494" s="47"/>
      <c r="GQ1494" s="47"/>
      <c r="GR1494" s="47"/>
      <c r="GS1494" s="47"/>
      <c r="GT1494" s="47"/>
      <c r="GU1494" s="47"/>
      <c r="GV1494" s="47"/>
      <c r="GW1494" s="47"/>
      <c r="GX1494" s="47"/>
      <c r="GY1494" s="47"/>
      <c r="GZ1494" s="47"/>
      <c r="HA1494" s="47"/>
      <c r="HB1494" s="47"/>
      <c r="HC1494" s="47"/>
      <c r="HD1494" s="47"/>
      <c r="HE1494" s="47"/>
      <c r="HF1494" s="47"/>
      <c r="HG1494" s="47"/>
      <c r="HH1494" s="47"/>
      <c r="HI1494" s="47"/>
      <c r="HJ1494" s="47"/>
      <c r="HK1494" s="47"/>
      <c r="HL1494" s="47"/>
      <c r="HM1494" s="47"/>
      <c r="HN1494" s="47"/>
      <c r="HO1494" s="47"/>
      <c r="HP1494" s="47"/>
      <c r="HQ1494" s="47"/>
      <c r="HR1494" s="47"/>
      <c r="HS1494" s="47"/>
      <c r="HT1494" s="47"/>
      <c r="HU1494" s="47"/>
      <c r="HV1494" s="47"/>
      <c r="HW1494" s="47"/>
      <c r="HX1494" s="47"/>
      <c r="HY1494" s="47"/>
      <c r="HZ1494" s="47"/>
      <c r="IA1494" s="47"/>
      <c r="IB1494" s="47"/>
      <c r="IC1494" s="47"/>
      <c r="ID1494" s="47"/>
      <c r="IE1494" s="47"/>
      <c r="IF1494" s="47"/>
      <c r="IG1494" s="47"/>
      <c r="IH1494" s="47"/>
      <c r="II1494" s="47"/>
      <c r="IJ1494" s="47"/>
      <c r="IK1494" s="47"/>
      <c r="IL1494" s="47"/>
      <c r="IM1494" s="47"/>
      <c r="IN1494" s="47"/>
      <c r="IO1494" s="47"/>
      <c r="IP1494" s="47"/>
      <c r="IQ1494" s="47"/>
      <c r="IR1494" s="47"/>
      <c r="IS1494" s="47"/>
      <c r="IT1494" s="47"/>
      <c r="IU1494" s="47"/>
      <c r="IV1494" s="47"/>
      <c r="IW1494" s="47"/>
      <c r="IX1494" s="47"/>
      <c r="IY1494" s="47"/>
      <c r="IZ1494" s="47"/>
      <c r="JA1494" s="47"/>
      <c r="JB1494" s="47"/>
      <c r="JC1494" s="47"/>
      <c r="JD1494" s="47"/>
      <c r="JE1494" s="47"/>
    </row>
    <row r="1495" spans="1:265" customFormat="1" ht="15" customHeight="1" thickBot="1" x14ac:dyDescent="0.3">
      <c r="A1495" s="98"/>
      <c r="B1495" s="73" t="s">
        <v>389</v>
      </c>
      <c r="C1495" s="118"/>
      <c r="D1495" s="870" t="s">
        <v>658</v>
      </c>
      <c r="E1495" s="879"/>
      <c r="F1495" s="461"/>
      <c r="G1495" s="462"/>
      <c r="H1495" s="181" t="s">
        <v>351</v>
      </c>
      <c r="I1495" s="181" t="s">
        <v>394</v>
      </c>
      <c r="J1495" s="1757" t="s">
        <v>1424</v>
      </c>
      <c r="K1495" s="219" t="s">
        <v>1507</v>
      </c>
      <c r="L1495" s="219"/>
      <c r="M1495" s="511"/>
      <c r="N1495" s="511"/>
      <c r="O1495" s="219"/>
      <c r="P1495" s="2159">
        <f t="shared" si="131"/>
        <v>0</v>
      </c>
      <c r="Q1495" s="325"/>
      <c r="R1495" s="326"/>
      <c r="S1495" s="326"/>
      <c r="T1495" s="326"/>
      <c r="U1495" s="326"/>
      <c r="V1495" s="326"/>
      <c r="W1495" s="327">
        <v>5</v>
      </c>
      <c r="X1495" s="119"/>
      <c r="Y1495" s="119"/>
      <c r="Z1495" s="63"/>
      <c r="AA1495" s="47"/>
      <c r="AB1495" s="47"/>
      <c r="AC1495" s="46" t="str">
        <f t="shared" si="132"/>
        <v/>
      </c>
      <c r="AD1495" s="47"/>
      <c r="AE1495" s="47"/>
      <c r="AF1495" s="2111">
        <f t="shared" si="133"/>
        <v>0</v>
      </c>
      <c r="AG1495" s="2111">
        <f t="shared" si="134"/>
        <v>5</v>
      </c>
      <c r="AH1495" s="47"/>
      <c r="AI1495" s="47"/>
      <c r="AJ1495" s="47"/>
      <c r="AK1495" s="47"/>
      <c r="AL1495" s="47"/>
      <c r="AM1495" s="47"/>
      <c r="AN1495" s="47"/>
      <c r="AO1495" s="47"/>
      <c r="AP1495" s="47"/>
      <c r="AQ1495" s="47"/>
      <c r="AR1495" s="47"/>
      <c r="AS1495" s="47"/>
      <c r="AT1495" s="47"/>
      <c r="AU1495" s="47"/>
      <c r="AV1495" s="47"/>
      <c r="AW1495" s="47"/>
      <c r="AX1495" s="47"/>
      <c r="AY1495" s="47"/>
      <c r="AZ1495" s="47"/>
      <c r="BA1495" s="47"/>
      <c r="BB1495" s="47"/>
      <c r="BC1495" s="47"/>
      <c r="BD1495" s="47"/>
      <c r="BE1495" s="47"/>
      <c r="BF1495" s="47"/>
      <c r="BG1495" s="47"/>
      <c r="BH1495" s="47"/>
      <c r="BI1495" s="47"/>
      <c r="BJ1495" s="47"/>
      <c r="BK1495" s="47"/>
      <c r="BL1495" s="47"/>
      <c r="BM1495" s="47"/>
      <c r="BN1495" s="47"/>
      <c r="BO1495" s="47"/>
      <c r="BP1495" s="47"/>
      <c r="BQ1495" s="47"/>
      <c r="BR1495" s="47"/>
      <c r="BS1495" s="47"/>
      <c r="BT1495" s="47"/>
      <c r="BU1495" s="47"/>
      <c r="BV1495" s="47"/>
      <c r="BW1495" s="47"/>
      <c r="BX1495" s="47"/>
      <c r="BY1495" s="47"/>
      <c r="BZ1495" s="47"/>
      <c r="CA1495" s="47"/>
      <c r="CB1495" s="47"/>
      <c r="CC1495" s="47"/>
      <c r="CD1495" s="47"/>
      <c r="CE1495" s="47"/>
      <c r="CF1495" s="47"/>
      <c r="CG1495" s="47"/>
      <c r="CH1495" s="47"/>
      <c r="CI1495" s="47"/>
      <c r="CJ1495" s="47"/>
      <c r="CK1495" s="47"/>
      <c r="CL1495" s="47"/>
      <c r="CM1495" s="47"/>
      <c r="CN1495" s="47"/>
      <c r="CO1495" s="47"/>
      <c r="CP1495" s="47"/>
      <c r="CQ1495" s="47"/>
      <c r="CR1495" s="47"/>
      <c r="CS1495" s="47"/>
      <c r="CT1495" s="47"/>
      <c r="CU1495" s="47"/>
      <c r="CV1495" s="47"/>
      <c r="CW1495" s="47"/>
      <c r="CX1495" s="47"/>
      <c r="CY1495" s="47"/>
      <c r="CZ1495" s="47"/>
      <c r="DA1495" s="47"/>
      <c r="DB1495" s="47"/>
      <c r="DC1495" s="47"/>
      <c r="DD1495" s="47"/>
      <c r="DE1495" s="47"/>
      <c r="DF1495" s="47"/>
      <c r="DG1495" s="47"/>
      <c r="DH1495" s="47"/>
      <c r="DI1495" s="47"/>
      <c r="DJ1495" s="47"/>
      <c r="DK1495" s="47"/>
      <c r="DL1495" s="47"/>
      <c r="DM1495" s="47"/>
      <c r="DN1495" s="47"/>
      <c r="DO1495" s="47"/>
      <c r="DP1495" s="47"/>
      <c r="DQ1495" s="47"/>
      <c r="DR1495" s="47"/>
      <c r="DS1495" s="47"/>
      <c r="DT1495" s="47"/>
      <c r="DU1495" s="47"/>
      <c r="DV1495" s="47"/>
      <c r="DW1495" s="47"/>
      <c r="DX1495" s="47"/>
      <c r="DY1495" s="47"/>
      <c r="DZ1495" s="47"/>
      <c r="EA1495" s="47"/>
      <c r="EB1495" s="47"/>
      <c r="EC1495" s="47"/>
      <c r="ED1495" s="47"/>
      <c r="EE1495" s="47"/>
      <c r="EF1495" s="47"/>
      <c r="EG1495" s="47"/>
      <c r="EH1495" s="47"/>
      <c r="EI1495" s="47"/>
      <c r="EJ1495" s="47"/>
      <c r="EK1495" s="47"/>
      <c r="EL1495" s="47"/>
      <c r="EM1495" s="47"/>
      <c r="EN1495" s="47"/>
      <c r="EO1495" s="47"/>
      <c r="EP1495" s="47"/>
      <c r="EQ1495" s="47"/>
      <c r="ER1495" s="47"/>
      <c r="ES1495" s="47"/>
      <c r="ET1495" s="47"/>
      <c r="EU1495" s="47"/>
      <c r="EV1495" s="47"/>
      <c r="EW1495" s="47"/>
      <c r="EX1495" s="47"/>
      <c r="EY1495" s="47"/>
      <c r="EZ1495" s="47"/>
      <c r="FA1495" s="47"/>
      <c r="FB1495" s="47"/>
      <c r="FC1495" s="47"/>
      <c r="FD1495" s="47"/>
      <c r="FE1495" s="47"/>
      <c r="FF1495" s="47"/>
      <c r="FG1495" s="47"/>
      <c r="FH1495" s="47"/>
      <c r="FI1495" s="47"/>
      <c r="FJ1495" s="47"/>
      <c r="FK1495" s="47"/>
      <c r="FL1495" s="47"/>
      <c r="FM1495" s="47"/>
      <c r="FN1495" s="47"/>
      <c r="FO1495" s="47"/>
      <c r="FP1495" s="47"/>
      <c r="FQ1495" s="47"/>
      <c r="FR1495" s="47"/>
      <c r="FS1495" s="47"/>
      <c r="FT1495" s="47"/>
      <c r="FU1495" s="47"/>
      <c r="FV1495" s="47"/>
      <c r="FW1495" s="47"/>
      <c r="FX1495" s="47"/>
      <c r="FY1495" s="47"/>
      <c r="FZ1495" s="47"/>
      <c r="GA1495" s="47"/>
      <c r="GB1495" s="47"/>
      <c r="GC1495" s="47"/>
      <c r="GD1495" s="47"/>
      <c r="GE1495" s="47"/>
      <c r="GF1495" s="47"/>
      <c r="GG1495" s="47"/>
      <c r="GH1495" s="47"/>
      <c r="GI1495" s="47"/>
      <c r="GJ1495" s="47"/>
      <c r="GK1495" s="47"/>
      <c r="GL1495" s="47"/>
      <c r="GM1495" s="47"/>
      <c r="GN1495" s="47"/>
      <c r="GO1495" s="47"/>
      <c r="GP1495" s="47"/>
      <c r="GQ1495" s="47"/>
      <c r="GR1495" s="47"/>
      <c r="GS1495" s="47"/>
      <c r="GT1495" s="47"/>
      <c r="GU1495" s="47"/>
      <c r="GV1495" s="47"/>
      <c r="GW1495" s="47"/>
      <c r="GX1495" s="47"/>
      <c r="GY1495" s="47"/>
      <c r="GZ1495" s="47"/>
      <c r="HA1495" s="47"/>
      <c r="HB1495" s="47"/>
      <c r="HC1495" s="47"/>
      <c r="HD1495" s="47"/>
      <c r="HE1495" s="47"/>
      <c r="HF1495" s="47"/>
      <c r="HG1495" s="47"/>
      <c r="HH1495" s="47"/>
      <c r="HI1495" s="47"/>
      <c r="HJ1495" s="47"/>
      <c r="HK1495" s="47"/>
      <c r="HL1495" s="47"/>
      <c r="HM1495" s="47"/>
      <c r="HN1495" s="47"/>
      <c r="HO1495" s="47"/>
      <c r="HP1495" s="47"/>
      <c r="HQ1495" s="47"/>
      <c r="HR1495" s="47"/>
      <c r="HS1495" s="47"/>
      <c r="HT1495" s="47"/>
      <c r="HU1495" s="47"/>
      <c r="HV1495" s="47"/>
      <c r="HW1495" s="47"/>
      <c r="HX1495" s="47"/>
      <c r="HY1495" s="47"/>
      <c r="HZ1495" s="47"/>
      <c r="IA1495" s="47"/>
      <c r="IB1495" s="47"/>
      <c r="IC1495" s="47"/>
      <c r="ID1495" s="47"/>
      <c r="IE1495" s="47"/>
      <c r="IF1495" s="47"/>
      <c r="IG1495" s="47"/>
      <c r="IH1495" s="47"/>
      <c r="II1495" s="47"/>
      <c r="IJ1495" s="47"/>
      <c r="IK1495" s="47"/>
      <c r="IL1495" s="47"/>
      <c r="IM1495" s="47"/>
      <c r="IN1495" s="47"/>
      <c r="IO1495" s="47"/>
      <c r="IP1495" s="47"/>
      <c r="IQ1495" s="47"/>
      <c r="IR1495" s="47"/>
      <c r="IS1495" s="47"/>
      <c r="IT1495" s="47"/>
      <c r="IU1495" s="47"/>
      <c r="IV1495" s="47"/>
      <c r="IW1495" s="47"/>
      <c r="IX1495" s="47"/>
      <c r="IY1495" s="47"/>
      <c r="IZ1495" s="47"/>
      <c r="JA1495" s="47"/>
      <c r="JB1495" s="47"/>
      <c r="JC1495" s="47"/>
      <c r="JD1495" s="47"/>
      <c r="JE1495" s="47"/>
    </row>
    <row r="1496" spans="1:265" customFormat="1" ht="15" customHeight="1" thickBot="1" x14ac:dyDescent="0.3">
      <c r="A1496" s="98"/>
      <c r="B1496" s="73" t="s">
        <v>389</v>
      </c>
      <c r="C1496" s="118"/>
      <c r="D1496" s="870" t="s">
        <v>658</v>
      </c>
      <c r="E1496" s="879"/>
      <c r="F1496" s="461"/>
      <c r="G1496" s="462"/>
      <c r="H1496" s="181" t="s">
        <v>351</v>
      </c>
      <c r="I1496" s="181" t="s">
        <v>394</v>
      </c>
      <c r="J1496" s="1756" t="s">
        <v>1424</v>
      </c>
      <c r="K1496" s="212" t="s">
        <v>1505</v>
      </c>
      <c r="L1496" s="219"/>
      <c r="M1496" s="511"/>
      <c r="N1496" s="511"/>
      <c r="O1496" s="219"/>
      <c r="P1496" s="2159">
        <f t="shared" si="131"/>
        <v>0</v>
      </c>
      <c r="Q1496" s="325"/>
      <c r="R1496" s="326"/>
      <c r="S1496" s="326">
        <v>4</v>
      </c>
      <c r="T1496" s="326"/>
      <c r="U1496" s="326"/>
      <c r="V1496" s="326"/>
      <c r="W1496" s="327"/>
      <c r="X1496" s="119"/>
      <c r="Y1496" s="119"/>
      <c r="Z1496" s="63"/>
      <c r="AA1496" s="47"/>
      <c r="AB1496" s="47"/>
      <c r="AC1496" s="46" t="str">
        <f t="shared" si="132"/>
        <v/>
      </c>
      <c r="AD1496" s="47"/>
      <c r="AE1496" s="47"/>
      <c r="AF1496" s="2111">
        <f t="shared" si="133"/>
        <v>0</v>
      </c>
      <c r="AG1496" s="2111">
        <f t="shared" si="134"/>
        <v>4</v>
      </c>
      <c r="AH1496" s="47"/>
      <c r="AI1496" s="47"/>
      <c r="AJ1496" s="47"/>
      <c r="AK1496" s="47"/>
      <c r="AL1496" s="47"/>
      <c r="AM1496" s="47"/>
      <c r="AN1496" s="47"/>
      <c r="AO1496" s="47"/>
      <c r="AP1496" s="47"/>
      <c r="AQ1496" s="47"/>
      <c r="AR1496" s="47"/>
      <c r="AS1496" s="47"/>
      <c r="AT1496" s="47"/>
      <c r="AU1496" s="47"/>
      <c r="AV1496" s="47"/>
      <c r="AW1496" s="47"/>
      <c r="AX1496" s="47"/>
      <c r="AY1496" s="47"/>
      <c r="AZ1496" s="47"/>
      <c r="BA1496" s="47"/>
      <c r="BB1496" s="47"/>
      <c r="BC1496" s="47"/>
      <c r="BD1496" s="47"/>
      <c r="BE1496" s="47"/>
      <c r="BF1496" s="47"/>
      <c r="BG1496" s="47"/>
      <c r="BH1496" s="47"/>
      <c r="BI1496" s="47"/>
      <c r="BJ1496" s="47"/>
      <c r="BK1496" s="47"/>
      <c r="BL1496" s="47"/>
      <c r="BM1496" s="47"/>
      <c r="BN1496" s="47"/>
      <c r="BO1496" s="47"/>
      <c r="BP1496" s="47"/>
      <c r="BQ1496" s="47"/>
      <c r="BR1496" s="47"/>
      <c r="BS1496" s="47"/>
      <c r="BT1496" s="47"/>
      <c r="BU1496" s="47"/>
      <c r="BV1496" s="47"/>
      <c r="BW1496" s="47"/>
      <c r="BX1496" s="47"/>
      <c r="BY1496" s="47"/>
      <c r="BZ1496" s="47"/>
      <c r="CA1496" s="47"/>
      <c r="CB1496" s="47"/>
      <c r="CC1496" s="47"/>
      <c r="CD1496" s="47"/>
      <c r="CE1496" s="47"/>
      <c r="CF1496" s="47"/>
      <c r="CG1496" s="47"/>
      <c r="CH1496" s="47"/>
      <c r="CI1496" s="47"/>
      <c r="CJ1496" s="47"/>
      <c r="CK1496" s="47"/>
      <c r="CL1496" s="47"/>
      <c r="CM1496" s="47"/>
      <c r="CN1496" s="47"/>
      <c r="CO1496" s="47"/>
      <c r="CP1496" s="47"/>
      <c r="CQ1496" s="47"/>
      <c r="CR1496" s="47"/>
      <c r="CS1496" s="47"/>
      <c r="CT1496" s="47"/>
      <c r="CU1496" s="47"/>
      <c r="CV1496" s="47"/>
      <c r="CW1496" s="47"/>
      <c r="CX1496" s="47"/>
      <c r="CY1496" s="47"/>
      <c r="CZ1496" s="47"/>
      <c r="DA1496" s="47"/>
      <c r="DB1496" s="47"/>
      <c r="DC1496" s="47"/>
      <c r="DD1496" s="47"/>
      <c r="DE1496" s="47"/>
      <c r="DF1496" s="47"/>
      <c r="DG1496" s="47"/>
      <c r="DH1496" s="47"/>
      <c r="DI1496" s="47"/>
      <c r="DJ1496" s="47"/>
      <c r="DK1496" s="47"/>
      <c r="DL1496" s="47"/>
      <c r="DM1496" s="47"/>
      <c r="DN1496" s="47"/>
      <c r="DO1496" s="47"/>
      <c r="DP1496" s="47"/>
      <c r="DQ1496" s="47"/>
      <c r="DR1496" s="47"/>
      <c r="DS1496" s="47"/>
      <c r="DT1496" s="47"/>
      <c r="DU1496" s="47"/>
      <c r="DV1496" s="47"/>
      <c r="DW1496" s="47"/>
      <c r="DX1496" s="47"/>
      <c r="DY1496" s="47"/>
      <c r="DZ1496" s="47"/>
      <c r="EA1496" s="47"/>
      <c r="EB1496" s="47"/>
      <c r="EC1496" s="47"/>
      <c r="ED1496" s="47"/>
      <c r="EE1496" s="47"/>
      <c r="EF1496" s="47"/>
      <c r="EG1496" s="47"/>
      <c r="EH1496" s="47"/>
      <c r="EI1496" s="47"/>
      <c r="EJ1496" s="47"/>
      <c r="EK1496" s="47"/>
      <c r="EL1496" s="47"/>
      <c r="EM1496" s="47"/>
      <c r="EN1496" s="47"/>
      <c r="EO1496" s="47"/>
      <c r="EP1496" s="47"/>
      <c r="EQ1496" s="47"/>
      <c r="ER1496" s="47"/>
      <c r="ES1496" s="47"/>
      <c r="ET1496" s="47"/>
      <c r="EU1496" s="47"/>
      <c r="EV1496" s="47"/>
      <c r="EW1496" s="47"/>
      <c r="EX1496" s="47"/>
      <c r="EY1496" s="47"/>
      <c r="EZ1496" s="47"/>
      <c r="FA1496" s="47"/>
      <c r="FB1496" s="47"/>
      <c r="FC1496" s="47"/>
      <c r="FD1496" s="47"/>
      <c r="FE1496" s="47"/>
      <c r="FF1496" s="47"/>
      <c r="FG1496" s="47"/>
      <c r="FH1496" s="47"/>
      <c r="FI1496" s="47"/>
      <c r="FJ1496" s="47"/>
      <c r="FK1496" s="47"/>
      <c r="FL1496" s="47"/>
      <c r="FM1496" s="47"/>
      <c r="FN1496" s="47"/>
      <c r="FO1496" s="47"/>
      <c r="FP1496" s="47"/>
      <c r="FQ1496" s="47"/>
      <c r="FR1496" s="47"/>
      <c r="FS1496" s="47"/>
      <c r="FT1496" s="47"/>
      <c r="FU1496" s="47"/>
      <c r="FV1496" s="47"/>
      <c r="FW1496" s="47"/>
      <c r="FX1496" s="47"/>
      <c r="FY1496" s="47"/>
      <c r="FZ1496" s="47"/>
      <c r="GA1496" s="47"/>
      <c r="GB1496" s="47"/>
      <c r="GC1496" s="47"/>
      <c r="GD1496" s="47"/>
      <c r="GE1496" s="47"/>
      <c r="GF1496" s="47"/>
      <c r="GG1496" s="47"/>
      <c r="GH1496" s="47"/>
      <c r="GI1496" s="47"/>
      <c r="GJ1496" s="47"/>
      <c r="GK1496" s="47"/>
      <c r="GL1496" s="47"/>
      <c r="GM1496" s="47"/>
      <c r="GN1496" s="47"/>
      <c r="GO1496" s="47"/>
      <c r="GP1496" s="47"/>
      <c r="GQ1496" s="47"/>
      <c r="GR1496" s="47"/>
      <c r="GS1496" s="47"/>
      <c r="GT1496" s="47"/>
      <c r="GU1496" s="47"/>
      <c r="GV1496" s="47"/>
      <c r="GW1496" s="47"/>
      <c r="GX1496" s="47"/>
      <c r="GY1496" s="47"/>
      <c r="GZ1496" s="47"/>
      <c r="HA1496" s="47"/>
      <c r="HB1496" s="47"/>
      <c r="HC1496" s="47"/>
      <c r="HD1496" s="47"/>
      <c r="HE1496" s="47"/>
      <c r="HF1496" s="47"/>
      <c r="HG1496" s="47"/>
      <c r="HH1496" s="47"/>
      <c r="HI1496" s="47"/>
      <c r="HJ1496" s="47"/>
      <c r="HK1496" s="47"/>
      <c r="HL1496" s="47"/>
      <c r="HM1496" s="47"/>
      <c r="HN1496" s="47"/>
      <c r="HO1496" s="47"/>
      <c r="HP1496" s="47"/>
      <c r="HQ1496" s="47"/>
      <c r="HR1496" s="47"/>
      <c r="HS1496" s="47"/>
      <c r="HT1496" s="47"/>
      <c r="HU1496" s="47"/>
      <c r="HV1496" s="47"/>
      <c r="HW1496" s="47"/>
      <c r="HX1496" s="47"/>
      <c r="HY1496" s="47"/>
      <c r="HZ1496" s="47"/>
      <c r="IA1496" s="47"/>
      <c r="IB1496" s="47"/>
      <c r="IC1496" s="47"/>
      <c r="ID1496" s="47"/>
      <c r="IE1496" s="47"/>
      <c r="IF1496" s="47"/>
      <c r="IG1496" s="47"/>
      <c r="IH1496" s="47"/>
      <c r="II1496" s="47"/>
      <c r="IJ1496" s="47"/>
      <c r="IK1496" s="47"/>
      <c r="IL1496" s="47"/>
      <c r="IM1496" s="47"/>
      <c r="IN1496" s="47"/>
      <c r="IO1496" s="47"/>
      <c r="IP1496" s="47"/>
      <c r="IQ1496" s="47"/>
      <c r="IR1496" s="47"/>
      <c r="IS1496" s="47"/>
      <c r="IT1496" s="47"/>
      <c r="IU1496" s="47"/>
      <c r="IV1496" s="47"/>
      <c r="IW1496" s="47"/>
      <c r="IX1496" s="47"/>
      <c r="IY1496" s="47"/>
      <c r="IZ1496" s="47"/>
      <c r="JA1496" s="47"/>
      <c r="JB1496" s="47"/>
      <c r="JC1496" s="47"/>
      <c r="JD1496" s="47"/>
      <c r="JE1496" s="47"/>
    </row>
    <row r="1497" spans="1:265" customFormat="1" ht="15" customHeight="1" thickBot="1" x14ac:dyDescent="0.3">
      <c r="A1497" s="100"/>
      <c r="B1497" s="92" t="s">
        <v>389</v>
      </c>
      <c r="C1497" s="135"/>
      <c r="D1497" s="893" t="s">
        <v>658</v>
      </c>
      <c r="E1497" s="881"/>
      <c r="F1497" s="470"/>
      <c r="G1497" s="471"/>
      <c r="H1497" s="138" t="s">
        <v>351</v>
      </c>
      <c r="I1497" s="138" t="s">
        <v>394</v>
      </c>
      <c r="J1497" s="1773" t="s">
        <v>1424</v>
      </c>
      <c r="K1497" s="247" t="s">
        <v>1506</v>
      </c>
      <c r="L1497" s="244"/>
      <c r="M1497" s="525"/>
      <c r="N1497" s="525"/>
      <c r="O1497" s="244"/>
      <c r="P1497" s="2159">
        <f t="shared" si="131"/>
        <v>0</v>
      </c>
      <c r="Q1497" s="350"/>
      <c r="R1497" s="351"/>
      <c r="S1497" s="351">
        <v>2</v>
      </c>
      <c r="T1497" s="351"/>
      <c r="U1497" s="351"/>
      <c r="V1497" s="351"/>
      <c r="W1497" s="352"/>
      <c r="X1497" s="133">
        <f>SUM(Q1489:W1497)</f>
        <v>40</v>
      </c>
      <c r="Y1497" s="133">
        <f>X1497</f>
        <v>40</v>
      </c>
      <c r="Z1497" s="63"/>
      <c r="AA1497" s="47"/>
      <c r="AB1497" s="47"/>
      <c r="AC1497" s="46" t="str">
        <f t="shared" si="132"/>
        <v/>
      </c>
      <c r="AD1497" s="47"/>
      <c r="AE1497" s="47"/>
      <c r="AF1497" s="2111">
        <f t="shared" si="133"/>
        <v>0</v>
      </c>
      <c r="AG1497" s="2111">
        <f t="shared" si="134"/>
        <v>2</v>
      </c>
      <c r="AH1497" s="47"/>
      <c r="AI1497" s="47"/>
      <c r="AJ1497" s="47"/>
      <c r="AK1497" s="47"/>
      <c r="AL1497" s="47"/>
      <c r="AM1497" s="47"/>
      <c r="AN1497" s="47"/>
      <c r="AO1497" s="47"/>
      <c r="AP1497" s="47"/>
      <c r="AQ1497" s="47"/>
      <c r="AR1497" s="47"/>
      <c r="AS1497" s="47"/>
      <c r="AT1497" s="47"/>
      <c r="AU1497" s="47"/>
      <c r="AV1497" s="47"/>
      <c r="AW1497" s="47"/>
      <c r="AX1497" s="47"/>
      <c r="AY1497" s="47"/>
      <c r="AZ1497" s="47"/>
      <c r="BA1497" s="47"/>
      <c r="BB1497" s="47"/>
      <c r="BC1497" s="47"/>
      <c r="BD1497" s="47"/>
      <c r="BE1497" s="47"/>
      <c r="BF1497" s="47"/>
      <c r="BG1497" s="47"/>
      <c r="BH1497" s="47"/>
      <c r="BI1497" s="47"/>
      <c r="BJ1497" s="47"/>
      <c r="BK1497" s="47"/>
      <c r="BL1497" s="47"/>
      <c r="BM1497" s="47"/>
      <c r="BN1497" s="47"/>
      <c r="BO1497" s="47"/>
      <c r="BP1497" s="47"/>
      <c r="BQ1497" s="47"/>
      <c r="BR1497" s="47"/>
      <c r="BS1497" s="47"/>
      <c r="BT1497" s="47"/>
      <c r="BU1497" s="47"/>
      <c r="BV1497" s="47"/>
      <c r="BW1497" s="47"/>
      <c r="BX1497" s="47"/>
      <c r="BY1497" s="47"/>
      <c r="BZ1497" s="47"/>
      <c r="CA1497" s="47"/>
      <c r="CB1497" s="47"/>
      <c r="CC1497" s="47"/>
      <c r="CD1497" s="47"/>
      <c r="CE1497" s="47"/>
      <c r="CF1497" s="47"/>
      <c r="CG1497" s="47"/>
      <c r="CH1497" s="47"/>
      <c r="CI1497" s="47"/>
      <c r="CJ1497" s="47"/>
      <c r="CK1497" s="47"/>
      <c r="CL1497" s="47"/>
      <c r="CM1497" s="47"/>
      <c r="CN1497" s="47"/>
      <c r="CO1497" s="47"/>
      <c r="CP1497" s="47"/>
      <c r="CQ1497" s="47"/>
      <c r="CR1497" s="47"/>
      <c r="CS1497" s="47"/>
      <c r="CT1497" s="47"/>
      <c r="CU1497" s="47"/>
      <c r="CV1497" s="47"/>
      <c r="CW1497" s="47"/>
      <c r="CX1497" s="47"/>
      <c r="CY1497" s="47"/>
      <c r="CZ1497" s="47"/>
      <c r="DA1497" s="47"/>
      <c r="DB1497" s="47"/>
      <c r="DC1497" s="47"/>
      <c r="DD1497" s="47"/>
      <c r="DE1497" s="47"/>
      <c r="DF1497" s="47"/>
      <c r="DG1497" s="47"/>
      <c r="DH1497" s="47"/>
      <c r="DI1497" s="47"/>
      <c r="DJ1497" s="47"/>
      <c r="DK1497" s="47"/>
      <c r="DL1497" s="47"/>
      <c r="DM1497" s="47"/>
      <c r="DN1497" s="47"/>
      <c r="DO1497" s="47"/>
      <c r="DP1497" s="47"/>
      <c r="DQ1497" s="47"/>
      <c r="DR1497" s="47"/>
      <c r="DS1497" s="47"/>
      <c r="DT1497" s="47"/>
      <c r="DU1497" s="47"/>
      <c r="DV1497" s="47"/>
      <c r="DW1497" s="47"/>
      <c r="DX1497" s="47"/>
      <c r="DY1497" s="47"/>
      <c r="DZ1497" s="47"/>
      <c r="EA1497" s="47"/>
      <c r="EB1497" s="47"/>
      <c r="EC1497" s="47"/>
      <c r="ED1497" s="47"/>
      <c r="EE1497" s="47"/>
      <c r="EF1497" s="47"/>
      <c r="EG1497" s="47"/>
      <c r="EH1497" s="47"/>
      <c r="EI1497" s="47"/>
      <c r="EJ1497" s="47"/>
      <c r="EK1497" s="47"/>
      <c r="EL1497" s="47"/>
      <c r="EM1497" s="47"/>
      <c r="EN1497" s="47"/>
      <c r="EO1497" s="47"/>
      <c r="EP1497" s="47"/>
      <c r="EQ1497" s="47"/>
      <c r="ER1497" s="47"/>
      <c r="ES1497" s="47"/>
      <c r="ET1497" s="47"/>
      <c r="EU1497" s="47"/>
      <c r="EV1497" s="47"/>
      <c r="EW1497" s="47"/>
      <c r="EX1497" s="47"/>
      <c r="EY1497" s="47"/>
      <c r="EZ1497" s="47"/>
      <c r="FA1497" s="47"/>
      <c r="FB1497" s="47"/>
      <c r="FC1497" s="47"/>
      <c r="FD1497" s="47"/>
      <c r="FE1497" s="47"/>
      <c r="FF1497" s="47"/>
      <c r="FG1497" s="47"/>
      <c r="FH1497" s="47"/>
      <c r="FI1497" s="47"/>
      <c r="FJ1497" s="47"/>
      <c r="FK1497" s="47"/>
      <c r="FL1497" s="47"/>
      <c r="FM1497" s="47"/>
      <c r="FN1497" s="47"/>
      <c r="FO1497" s="47"/>
      <c r="FP1497" s="47"/>
      <c r="FQ1497" s="47"/>
      <c r="FR1497" s="47"/>
      <c r="FS1497" s="47"/>
      <c r="FT1497" s="47"/>
      <c r="FU1497" s="47"/>
      <c r="FV1497" s="47"/>
      <c r="FW1497" s="47"/>
      <c r="FX1497" s="47"/>
      <c r="FY1497" s="47"/>
      <c r="FZ1497" s="47"/>
      <c r="GA1497" s="47"/>
      <c r="GB1497" s="47"/>
      <c r="GC1497" s="47"/>
      <c r="GD1497" s="47"/>
      <c r="GE1497" s="47"/>
      <c r="GF1497" s="47"/>
      <c r="GG1497" s="47"/>
      <c r="GH1497" s="47"/>
      <c r="GI1497" s="47"/>
      <c r="GJ1497" s="47"/>
      <c r="GK1497" s="47"/>
      <c r="GL1497" s="47"/>
      <c r="GM1497" s="47"/>
      <c r="GN1497" s="47"/>
      <c r="GO1497" s="47"/>
      <c r="GP1497" s="47"/>
      <c r="GQ1497" s="47"/>
      <c r="GR1497" s="47"/>
      <c r="GS1497" s="47"/>
      <c r="GT1497" s="47"/>
      <c r="GU1497" s="47"/>
      <c r="GV1497" s="47"/>
      <c r="GW1497" s="47"/>
      <c r="GX1497" s="47"/>
      <c r="GY1497" s="47"/>
      <c r="GZ1497" s="47"/>
      <c r="HA1497" s="47"/>
      <c r="HB1497" s="47"/>
      <c r="HC1497" s="47"/>
      <c r="HD1497" s="47"/>
      <c r="HE1497" s="47"/>
      <c r="HF1497" s="47"/>
      <c r="HG1497" s="47"/>
      <c r="HH1497" s="47"/>
      <c r="HI1497" s="47"/>
      <c r="HJ1497" s="47"/>
      <c r="HK1497" s="47"/>
      <c r="HL1497" s="47"/>
      <c r="HM1497" s="47"/>
      <c r="HN1497" s="47"/>
      <c r="HO1497" s="47"/>
      <c r="HP1497" s="47"/>
      <c r="HQ1497" s="47"/>
      <c r="HR1497" s="47"/>
      <c r="HS1497" s="47"/>
      <c r="HT1497" s="47"/>
      <c r="HU1497" s="47"/>
      <c r="HV1497" s="47"/>
      <c r="HW1497" s="47"/>
      <c r="HX1497" s="47"/>
      <c r="HY1497" s="47"/>
      <c r="HZ1497" s="47"/>
      <c r="IA1497" s="47"/>
      <c r="IB1497" s="47"/>
      <c r="IC1497" s="47"/>
      <c r="ID1497" s="47"/>
      <c r="IE1497" s="47"/>
      <c r="IF1497" s="47"/>
      <c r="IG1497" s="47"/>
      <c r="IH1497" s="47"/>
      <c r="II1497" s="47"/>
      <c r="IJ1497" s="47"/>
      <c r="IK1497" s="47"/>
      <c r="IL1497" s="47"/>
      <c r="IM1497" s="47"/>
      <c r="IN1497" s="47"/>
      <c r="IO1497" s="47"/>
      <c r="IP1497" s="47"/>
      <c r="IQ1497" s="47"/>
      <c r="IR1497" s="47"/>
      <c r="IS1497" s="47"/>
      <c r="IT1497" s="47"/>
      <c r="IU1497" s="47"/>
      <c r="IV1497" s="47"/>
      <c r="IW1497" s="47"/>
      <c r="IX1497" s="47"/>
      <c r="IY1497" s="47"/>
      <c r="IZ1497" s="47"/>
      <c r="JA1497" s="47"/>
      <c r="JB1497" s="47"/>
      <c r="JC1497" s="47"/>
      <c r="JD1497" s="47"/>
      <c r="JE1497" s="47"/>
    </row>
    <row r="1498" spans="1:265" ht="15" customHeight="1" thickBot="1" x14ac:dyDescent="0.25">
      <c r="A1498" s="98">
        <f>+A1489+1</f>
        <v>161</v>
      </c>
      <c r="B1498" s="634" t="s">
        <v>665</v>
      </c>
      <c r="C1498" s="107" t="s">
        <v>35</v>
      </c>
      <c r="D1498" s="944" t="s">
        <v>666</v>
      </c>
      <c r="E1498" s="875" t="s">
        <v>86</v>
      </c>
      <c r="F1498" s="437" t="s">
        <v>667</v>
      </c>
      <c r="G1498" s="438" t="s">
        <v>668</v>
      </c>
      <c r="H1498" s="204" t="s">
        <v>1302</v>
      </c>
      <c r="I1498" s="177" t="s">
        <v>1238</v>
      </c>
      <c r="J1498" s="204"/>
      <c r="K1498" s="245" t="s">
        <v>913</v>
      </c>
      <c r="L1498" s="245" t="s">
        <v>1030</v>
      </c>
      <c r="M1498" s="535">
        <v>1</v>
      </c>
      <c r="N1498" s="535" t="s">
        <v>24</v>
      </c>
      <c r="O1498" s="245" t="s">
        <v>348</v>
      </c>
      <c r="P1498" s="2159">
        <f t="shared" si="131"/>
        <v>2</v>
      </c>
      <c r="Q1498" s="353">
        <v>2</v>
      </c>
      <c r="R1498" s="354"/>
      <c r="S1498" s="354"/>
      <c r="T1498" s="354"/>
      <c r="U1498" s="354"/>
      <c r="V1498" s="354"/>
      <c r="W1498" s="355"/>
      <c r="X1498" s="152"/>
      <c r="Y1498" s="152"/>
      <c r="Z1498" s="63" t="str">
        <f>C1498</f>
        <v>TC</v>
      </c>
      <c r="AA1498" s="45" t="s">
        <v>1303</v>
      </c>
      <c r="AB1498" s="45" t="s">
        <v>881</v>
      </c>
      <c r="AC1498" s="46">
        <f t="shared" si="132"/>
        <v>8</v>
      </c>
      <c r="AF1498" s="2111">
        <f t="shared" si="133"/>
        <v>2</v>
      </c>
      <c r="AG1498" s="2111">
        <f t="shared" si="134"/>
        <v>0</v>
      </c>
    </row>
    <row r="1499" spans="1:265" ht="15" customHeight="1" thickBot="1" x14ac:dyDescent="0.25">
      <c r="A1499" s="98"/>
      <c r="B1499" s="112" t="s">
        <v>665</v>
      </c>
      <c r="C1499" s="113"/>
      <c r="D1499" s="862" t="s">
        <v>666</v>
      </c>
      <c r="E1499" s="875"/>
      <c r="F1499" s="437"/>
      <c r="G1499" s="438"/>
      <c r="H1499" s="178" t="s">
        <v>1302</v>
      </c>
      <c r="I1499" s="178" t="s">
        <v>1238</v>
      </c>
      <c r="J1499" s="178"/>
      <c r="K1499" s="212" t="s">
        <v>913</v>
      </c>
      <c r="L1499" s="212" t="s">
        <v>1030</v>
      </c>
      <c r="M1499" s="501">
        <v>1</v>
      </c>
      <c r="N1499" s="501" t="s">
        <v>98</v>
      </c>
      <c r="O1499" s="212" t="s">
        <v>348</v>
      </c>
      <c r="P1499" s="2159">
        <f t="shared" si="131"/>
        <v>2</v>
      </c>
      <c r="Q1499" s="280">
        <v>2</v>
      </c>
      <c r="R1499" s="281"/>
      <c r="S1499" s="281"/>
      <c r="T1499" s="281"/>
      <c r="U1499" s="281"/>
      <c r="V1499" s="281"/>
      <c r="W1499" s="282"/>
      <c r="X1499" s="83"/>
      <c r="Y1499" s="83"/>
      <c r="Z1499" s="63"/>
      <c r="AC1499" s="46" t="str">
        <f t="shared" si="132"/>
        <v/>
      </c>
      <c r="AF1499" s="2111">
        <f t="shared" si="133"/>
        <v>2</v>
      </c>
      <c r="AG1499" s="2111">
        <f t="shared" si="134"/>
        <v>0</v>
      </c>
    </row>
    <row r="1500" spans="1:265" ht="15" customHeight="1" thickBot="1" x14ac:dyDescent="0.25">
      <c r="A1500" s="98"/>
      <c r="B1500" s="112" t="s">
        <v>665</v>
      </c>
      <c r="C1500" s="113"/>
      <c r="D1500" s="945" t="s">
        <v>666</v>
      </c>
      <c r="E1500" s="875"/>
      <c r="F1500" s="437"/>
      <c r="G1500" s="438"/>
      <c r="H1500" s="195" t="s">
        <v>1302</v>
      </c>
      <c r="I1500" s="195" t="s">
        <v>1238</v>
      </c>
      <c r="J1500" s="195"/>
      <c r="K1500" s="246" t="s">
        <v>914</v>
      </c>
      <c r="L1500" s="246" t="s">
        <v>1030</v>
      </c>
      <c r="M1500" s="536">
        <v>2</v>
      </c>
      <c r="N1500" s="536" t="s">
        <v>24</v>
      </c>
      <c r="O1500" s="246" t="s">
        <v>348</v>
      </c>
      <c r="P1500" s="2159">
        <f t="shared" si="131"/>
        <v>2</v>
      </c>
      <c r="Q1500" s="356">
        <v>2</v>
      </c>
      <c r="R1500" s="357"/>
      <c r="S1500" s="357"/>
      <c r="T1500" s="357"/>
      <c r="U1500" s="357"/>
      <c r="V1500" s="357"/>
      <c r="W1500" s="358"/>
      <c r="X1500" s="83"/>
      <c r="Y1500" s="83"/>
      <c r="Z1500" s="63"/>
      <c r="AC1500" s="46" t="str">
        <f t="shared" si="132"/>
        <v/>
      </c>
      <c r="AF1500" s="2111">
        <f t="shared" si="133"/>
        <v>2</v>
      </c>
      <c r="AG1500" s="2111">
        <f t="shared" si="134"/>
        <v>0</v>
      </c>
    </row>
    <row r="1501" spans="1:265" ht="15" customHeight="1" thickBot="1" x14ac:dyDescent="0.25">
      <c r="A1501" s="98"/>
      <c r="B1501" s="112" t="s">
        <v>665</v>
      </c>
      <c r="C1501" s="113"/>
      <c r="D1501" s="945" t="s">
        <v>666</v>
      </c>
      <c r="E1501" s="875"/>
      <c r="F1501" s="437"/>
      <c r="G1501" s="438"/>
      <c r="H1501" s="195" t="s">
        <v>1302</v>
      </c>
      <c r="I1501" s="195" t="s">
        <v>1238</v>
      </c>
      <c r="J1501" s="195"/>
      <c r="K1501" s="246" t="s">
        <v>914</v>
      </c>
      <c r="L1501" s="246" t="s">
        <v>1030</v>
      </c>
      <c r="M1501" s="536">
        <v>2</v>
      </c>
      <c r="N1501" s="536" t="s">
        <v>98</v>
      </c>
      <c r="O1501" s="246" t="s">
        <v>348</v>
      </c>
      <c r="P1501" s="2159">
        <f t="shared" si="131"/>
        <v>2</v>
      </c>
      <c r="Q1501" s="356">
        <v>2</v>
      </c>
      <c r="R1501" s="357"/>
      <c r="S1501" s="357"/>
      <c r="T1501" s="357"/>
      <c r="U1501" s="357"/>
      <c r="V1501" s="357"/>
      <c r="W1501" s="358"/>
      <c r="X1501" s="83"/>
      <c r="Y1501" s="83"/>
      <c r="Z1501" s="63"/>
      <c r="AC1501" s="46" t="str">
        <f t="shared" si="132"/>
        <v/>
      </c>
      <c r="AF1501" s="2111">
        <f t="shared" si="133"/>
        <v>2</v>
      </c>
      <c r="AG1501" s="2111">
        <f t="shared" si="134"/>
        <v>0</v>
      </c>
    </row>
    <row r="1502" spans="1:265" ht="15" customHeight="1" thickBot="1" x14ac:dyDescent="0.25">
      <c r="A1502" s="98"/>
      <c r="B1502" s="112" t="s">
        <v>665</v>
      </c>
      <c r="C1502" s="113"/>
      <c r="D1502" s="945" t="s">
        <v>666</v>
      </c>
      <c r="E1502" s="875"/>
      <c r="F1502" s="437"/>
      <c r="G1502" s="438"/>
      <c r="H1502" s="195" t="s">
        <v>1302</v>
      </c>
      <c r="I1502" s="195" t="s">
        <v>1238</v>
      </c>
      <c r="J1502" s="1756" t="s">
        <v>1424</v>
      </c>
      <c r="K1502" s="212" t="s">
        <v>1505</v>
      </c>
      <c r="L1502" s="246"/>
      <c r="M1502" s="536"/>
      <c r="N1502" s="536"/>
      <c r="O1502" s="246"/>
      <c r="P1502" s="2159">
        <f t="shared" si="131"/>
        <v>0</v>
      </c>
      <c r="Q1502" s="356"/>
      <c r="R1502" s="357"/>
      <c r="S1502" s="357">
        <v>2</v>
      </c>
      <c r="T1502" s="357"/>
      <c r="U1502" s="357"/>
      <c r="V1502" s="357"/>
      <c r="W1502" s="358"/>
      <c r="X1502" s="83"/>
      <c r="Y1502" s="83"/>
      <c r="Z1502" s="63"/>
      <c r="AC1502" s="46" t="str">
        <f t="shared" si="132"/>
        <v/>
      </c>
      <c r="AF1502" s="2111">
        <f t="shared" si="133"/>
        <v>0</v>
      </c>
      <c r="AG1502" s="2111">
        <f t="shared" si="134"/>
        <v>2</v>
      </c>
    </row>
    <row r="1503" spans="1:265" ht="15" customHeight="1" thickBot="1" x14ac:dyDescent="0.25">
      <c r="A1503" s="98"/>
      <c r="B1503" s="112" t="s">
        <v>665</v>
      </c>
      <c r="C1503" s="113"/>
      <c r="D1503" s="945" t="s">
        <v>666</v>
      </c>
      <c r="E1503" s="875"/>
      <c r="F1503" s="437"/>
      <c r="G1503" s="438"/>
      <c r="H1503" s="195" t="s">
        <v>1302</v>
      </c>
      <c r="I1503" s="195" t="s">
        <v>1238</v>
      </c>
      <c r="J1503" s="1756" t="s">
        <v>1424</v>
      </c>
      <c r="K1503" s="212" t="s">
        <v>1506</v>
      </c>
      <c r="L1503" s="246"/>
      <c r="M1503" s="536"/>
      <c r="N1503" s="536"/>
      <c r="O1503" s="246"/>
      <c r="P1503" s="2159">
        <f t="shared" si="131"/>
        <v>0</v>
      </c>
      <c r="Q1503" s="356"/>
      <c r="R1503" s="357"/>
      <c r="S1503" s="357">
        <v>1</v>
      </c>
      <c r="T1503" s="357"/>
      <c r="U1503" s="357"/>
      <c r="V1503" s="357"/>
      <c r="W1503" s="358"/>
      <c r="X1503" s="83"/>
      <c r="Y1503" s="83"/>
      <c r="Z1503" s="63"/>
      <c r="AC1503" s="46" t="str">
        <f t="shared" si="132"/>
        <v/>
      </c>
      <c r="AF1503" s="2111">
        <f t="shared" si="133"/>
        <v>0</v>
      </c>
      <c r="AG1503" s="2111">
        <f t="shared" si="134"/>
        <v>1</v>
      </c>
    </row>
    <row r="1504" spans="1:265" ht="15" customHeight="1" thickBot="1" x14ac:dyDescent="0.25">
      <c r="A1504" s="98"/>
      <c r="B1504" s="112" t="s">
        <v>665</v>
      </c>
      <c r="C1504" s="113"/>
      <c r="D1504" s="862" t="s">
        <v>666</v>
      </c>
      <c r="E1504" s="875"/>
      <c r="F1504" s="437"/>
      <c r="G1504" s="438"/>
      <c r="H1504" s="178" t="s">
        <v>1302</v>
      </c>
      <c r="I1504" s="195" t="s">
        <v>1238</v>
      </c>
      <c r="J1504" s="1756" t="s">
        <v>1424</v>
      </c>
      <c r="K1504" s="742" t="s">
        <v>1508</v>
      </c>
      <c r="L1504" s="212"/>
      <c r="M1504" s="501"/>
      <c r="N1504" s="501"/>
      <c r="O1504" s="212"/>
      <c r="P1504" s="2159">
        <f t="shared" si="131"/>
        <v>0</v>
      </c>
      <c r="Q1504" s="280"/>
      <c r="R1504" s="281"/>
      <c r="S1504" s="281"/>
      <c r="T1504" s="281"/>
      <c r="U1504" s="281"/>
      <c r="V1504" s="281"/>
      <c r="W1504" s="282">
        <v>3</v>
      </c>
      <c r="X1504" s="83"/>
      <c r="Y1504" s="83"/>
      <c r="Z1504" s="63"/>
      <c r="AC1504" s="46" t="str">
        <f t="shared" si="132"/>
        <v/>
      </c>
      <c r="AF1504" s="2111">
        <f t="shared" si="133"/>
        <v>0</v>
      </c>
      <c r="AG1504" s="2111">
        <f t="shared" si="134"/>
        <v>3</v>
      </c>
    </row>
    <row r="1505" spans="1:265" ht="15" customHeight="1" thickBot="1" x14ac:dyDescent="0.25">
      <c r="A1505" s="100"/>
      <c r="B1505" s="114" t="s">
        <v>665</v>
      </c>
      <c r="C1505" s="115"/>
      <c r="D1505" s="915" t="s">
        <v>666</v>
      </c>
      <c r="E1505" s="943"/>
      <c r="F1505" s="439"/>
      <c r="G1505" s="440"/>
      <c r="H1505" s="159" t="s">
        <v>1302</v>
      </c>
      <c r="I1505" s="2043" t="s">
        <v>1238</v>
      </c>
      <c r="J1505" s="1786" t="s">
        <v>1425</v>
      </c>
      <c r="K1505" s="247" t="s">
        <v>1739</v>
      </c>
      <c r="L1505" s="247"/>
      <c r="M1505" s="500"/>
      <c r="N1505" s="500"/>
      <c r="O1505" s="247"/>
      <c r="P1505" s="2159">
        <f t="shared" si="131"/>
        <v>0</v>
      </c>
      <c r="Q1505" s="359"/>
      <c r="R1505" s="360"/>
      <c r="S1505" s="360"/>
      <c r="T1505" s="360">
        <v>26</v>
      </c>
      <c r="U1505" s="360"/>
      <c r="V1505" s="360"/>
      <c r="W1505" s="361"/>
      <c r="X1505" s="162">
        <f>SUM(Q1498:W1505)</f>
        <v>40</v>
      </c>
      <c r="Y1505" s="162">
        <f>X1505</f>
        <v>40</v>
      </c>
      <c r="Z1505" s="63"/>
      <c r="AC1505" s="46" t="str">
        <f t="shared" si="132"/>
        <v/>
      </c>
      <c r="AD1505" s="45" t="s">
        <v>2079</v>
      </c>
      <c r="AF1505" s="2111">
        <f t="shared" si="133"/>
        <v>0</v>
      </c>
      <c r="AG1505" s="2111">
        <f t="shared" si="134"/>
        <v>0</v>
      </c>
    </row>
    <row r="1506" spans="1:265" x14ac:dyDescent="0.25">
      <c r="B1506" s="1924" t="s">
        <v>2130</v>
      </c>
      <c r="J1506"/>
      <c r="S1506" s="2"/>
      <c r="AF1506" s="2111"/>
      <c r="AG1506" s="2111"/>
    </row>
    <row r="1507" spans="1:265" x14ac:dyDescent="0.25">
      <c r="S1507" s="2"/>
    </row>
    <row r="1508" spans="1:265" x14ac:dyDescent="0.25">
      <c r="B1508" s="2259" t="s">
        <v>882</v>
      </c>
      <c r="C1508" s="2258" t="s">
        <v>35</v>
      </c>
      <c r="D1508" s="2258"/>
      <c r="E1508" s="2258"/>
      <c r="F1508" s="2258" t="s">
        <v>83</v>
      </c>
      <c r="G1508" s="2258"/>
      <c r="H1508" s="2258"/>
      <c r="I1508" s="2258" t="s">
        <v>332</v>
      </c>
      <c r="J1508" s="2258"/>
      <c r="K1508" s="2258"/>
      <c r="L1508" s="2260" t="s">
        <v>823</v>
      </c>
      <c r="M1508" s="6"/>
      <c r="N1508" s="6"/>
      <c r="O1508" s="3"/>
      <c r="P1508" s="3"/>
      <c r="Q1508" s="329"/>
      <c r="R1508" s="329"/>
      <c r="S1508" s="329"/>
    </row>
    <row r="1509" spans="1:265" x14ac:dyDescent="0.25">
      <c r="B1509" s="2259"/>
      <c r="C1509" s="393" t="s">
        <v>823</v>
      </c>
      <c r="D1509" s="393" t="s">
        <v>885</v>
      </c>
      <c r="E1509" s="394" t="s">
        <v>886</v>
      </c>
      <c r="F1509" s="395" t="s">
        <v>823</v>
      </c>
      <c r="G1509" s="393" t="s">
        <v>885</v>
      </c>
      <c r="H1509" s="394" t="s">
        <v>886</v>
      </c>
      <c r="I1509" s="396" t="s">
        <v>823</v>
      </c>
      <c r="J1509" s="396" t="s">
        <v>885</v>
      </c>
      <c r="K1509" s="396" t="s">
        <v>886</v>
      </c>
      <c r="L1509" s="2260"/>
      <c r="M1509" s="6"/>
      <c r="N1509" s="6"/>
      <c r="O1509" s="3"/>
      <c r="P1509" s="3"/>
      <c r="Q1509"/>
      <c r="R1509" s="329"/>
      <c r="S1509" s="329"/>
    </row>
    <row r="1510" spans="1:265" x14ac:dyDescent="0.25">
      <c r="A1510" s="2012" t="s">
        <v>873</v>
      </c>
      <c r="B1510" s="567" t="s">
        <v>23</v>
      </c>
      <c r="C1510" s="64">
        <f t="shared" ref="C1510:C1517" si="135">COUNTIFS($Z$6:$Z$1505,C$1508,$AA$6:$AA$1505,$A1510)</f>
        <v>48</v>
      </c>
      <c r="D1510" s="64">
        <f>COUNTIFS($Z$6:$Z$1505,C$1508,$AA$6:$AA$1505,$A1510,$AB$6:$AB$1505,"H")</f>
        <v>34</v>
      </c>
      <c r="E1510" s="64">
        <f t="shared" ref="E1510:E1517" si="136">COUNTIFS(Z$6:Z$1505,C$1508,AA$6:AA$1505,$A1510,AB$6:AB$1505,"M")</f>
        <v>14</v>
      </c>
      <c r="F1510" s="64">
        <f t="shared" ref="F1510:F1517" si="137">COUNTIFS($Z$6:$Z$1505,F$1508,$AA$6:$AA$1505,$A1510)</f>
        <v>1</v>
      </c>
      <c r="G1510" s="64">
        <f t="shared" ref="G1510:G1517" si="138">COUNTIFS($Z$6:$Z$1505,F$1508,$AA$6:$AA$1505,$A1510,$AB$6:$AB$1505,"H")</f>
        <v>0</v>
      </c>
      <c r="H1510" s="64">
        <f t="shared" ref="H1510:H1517" si="139">COUNTIFS($Z$6:$Z$1505,F$1508,$AA$6:$AA$1505,$A1510,$AB$6:$AB$1505,"M")</f>
        <v>1</v>
      </c>
      <c r="I1510" s="64">
        <f t="shared" ref="I1510:I1517" si="140">COUNTIFS($Z$6:$Z$1505,I$1508,$AA$6:$AA$1505,$A1510)</f>
        <v>3</v>
      </c>
      <c r="J1510" s="64">
        <f t="shared" ref="J1510:J1517" si="141">COUNTIFS($Z$6:$Z$1505,I$1508,$AA$6:$AA$1505,$A1510,$AB$6:$AB$1505,"H")</f>
        <v>3</v>
      </c>
      <c r="K1510" s="64">
        <f t="shared" ref="K1510:K1517" si="142">COUNTIFS($Z$6:$Z$1505,I$1508,$AA$6:$AA$1505,$A1510,$AB$6:$AB$1505,"M")</f>
        <v>0</v>
      </c>
      <c r="L1510" s="65">
        <f t="shared" ref="L1510:L1517" si="143">C1510+F1510+I1510</f>
        <v>52</v>
      </c>
      <c r="M1510" s="6"/>
      <c r="N1510" s="6"/>
      <c r="O1510" s="3"/>
      <c r="P1510" s="3"/>
      <c r="Q1510" s="329"/>
      <c r="R1510" s="329"/>
      <c r="S1510" s="329"/>
    </row>
    <row r="1511" spans="1:265" x14ac:dyDescent="0.25">
      <c r="A1511" s="2012" t="s">
        <v>874</v>
      </c>
      <c r="B1511" s="567" t="s">
        <v>351</v>
      </c>
      <c r="C1511" s="64">
        <f t="shared" si="135"/>
        <v>41</v>
      </c>
      <c r="D1511" s="64">
        <f t="shared" ref="D1511:D1517" si="144">COUNTIFS(Z$6:Z$1505,C$1508,AA$6:AA$1505,$A1511,AB$6:AB$1505,"H")</f>
        <v>29</v>
      </c>
      <c r="E1511" s="64">
        <f t="shared" si="136"/>
        <v>12</v>
      </c>
      <c r="F1511" s="64">
        <f t="shared" si="137"/>
        <v>0</v>
      </c>
      <c r="G1511" s="64">
        <f t="shared" si="138"/>
        <v>0</v>
      </c>
      <c r="H1511" s="64">
        <f t="shared" si="139"/>
        <v>0</v>
      </c>
      <c r="I1511" s="64">
        <f t="shared" si="140"/>
        <v>0</v>
      </c>
      <c r="J1511" s="64">
        <f t="shared" si="141"/>
        <v>0</v>
      </c>
      <c r="K1511" s="64">
        <f t="shared" si="142"/>
        <v>0</v>
      </c>
      <c r="L1511" s="65">
        <f t="shared" si="143"/>
        <v>41</v>
      </c>
      <c r="M1511" s="6"/>
      <c r="N1511" s="6"/>
      <c r="O1511" s="3"/>
      <c r="P1511" s="3"/>
      <c r="Q1511" s="329"/>
      <c r="R1511" s="329"/>
      <c r="S1511" s="329"/>
    </row>
    <row r="1512" spans="1:265" x14ac:dyDescent="0.25">
      <c r="A1512" s="2012" t="s">
        <v>875</v>
      </c>
      <c r="B1512" s="567" t="s">
        <v>539</v>
      </c>
      <c r="C1512" s="64">
        <f t="shared" si="135"/>
        <v>16</v>
      </c>
      <c r="D1512" s="64">
        <f t="shared" si="144"/>
        <v>11</v>
      </c>
      <c r="E1512" s="64">
        <f t="shared" si="136"/>
        <v>5</v>
      </c>
      <c r="F1512" s="64">
        <f t="shared" si="137"/>
        <v>2</v>
      </c>
      <c r="G1512" s="64">
        <f t="shared" si="138"/>
        <v>2</v>
      </c>
      <c r="H1512" s="64">
        <f t="shared" si="139"/>
        <v>0</v>
      </c>
      <c r="I1512" s="64">
        <f t="shared" si="140"/>
        <v>0</v>
      </c>
      <c r="J1512" s="64">
        <f t="shared" si="141"/>
        <v>0</v>
      </c>
      <c r="K1512" s="64">
        <f t="shared" si="142"/>
        <v>0</v>
      </c>
      <c r="L1512" s="65">
        <f t="shared" si="143"/>
        <v>18</v>
      </c>
      <c r="M1512" s="6"/>
      <c r="N1512" s="6"/>
      <c r="O1512" s="3"/>
      <c r="P1512" s="3"/>
      <c r="Q1512" s="329"/>
      <c r="R1512" s="329"/>
      <c r="S1512" s="329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  <c r="GG1512" s="3"/>
      <c r="GH1512" s="3"/>
      <c r="GI1512" s="3"/>
      <c r="GJ1512" s="3"/>
      <c r="GK1512" s="3"/>
      <c r="GL1512" s="3"/>
      <c r="GM1512" s="3"/>
      <c r="GN1512" s="3"/>
      <c r="GO1512" s="3"/>
      <c r="GP1512" s="3"/>
      <c r="GQ1512" s="3"/>
      <c r="GR1512" s="3"/>
      <c r="GS1512" s="3"/>
      <c r="GT1512" s="3"/>
      <c r="GU1512" s="3"/>
      <c r="GV1512" s="3"/>
      <c r="GW1512" s="3"/>
      <c r="GX1512" s="3"/>
      <c r="GY1512" s="3"/>
      <c r="GZ1512" s="3"/>
      <c r="HA1512" s="3"/>
      <c r="HB1512" s="3"/>
      <c r="HC1512" s="3"/>
      <c r="HD1512" s="3"/>
      <c r="HE1512" s="3"/>
      <c r="HF1512" s="3"/>
      <c r="HG1512" s="3"/>
      <c r="HH1512" s="3"/>
      <c r="HI1512" s="3"/>
      <c r="HJ1512" s="3"/>
      <c r="HK1512" s="3"/>
      <c r="HL1512" s="3"/>
      <c r="HM1512" s="3"/>
      <c r="HN1512" s="3"/>
      <c r="HO1512" s="3"/>
      <c r="HP1512" s="3"/>
      <c r="HQ1512" s="3"/>
      <c r="HR1512" s="3"/>
      <c r="HS1512" s="3"/>
      <c r="HT1512" s="3"/>
      <c r="HU1512" s="3"/>
      <c r="HV1512" s="3"/>
      <c r="HW1512" s="3"/>
      <c r="HX1512" s="3"/>
      <c r="HY1512" s="3"/>
      <c r="HZ1512" s="3"/>
      <c r="IA1512" s="3"/>
      <c r="IB1512" s="3"/>
      <c r="IC1512" s="3"/>
      <c r="ID1512" s="3"/>
      <c r="IE1512" s="3"/>
      <c r="IF1512" s="3"/>
      <c r="IG1512" s="3"/>
      <c r="IH1512" s="3"/>
      <c r="II1512" s="3"/>
      <c r="IJ1512" s="3"/>
      <c r="IK1512" s="3"/>
      <c r="IL1512" s="3"/>
      <c r="IM1512" s="3"/>
      <c r="IN1512" s="3"/>
      <c r="IO1512" s="3"/>
      <c r="IP1512" s="3"/>
      <c r="IQ1512" s="3"/>
      <c r="IR1512" s="3"/>
      <c r="IS1512" s="3"/>
      <c r="IT1512" s="3"/>
      <c r="IU1512" s="3"/>
      <c r="IV1512" s="3"/>
      <c r="IW1512" s="3"/>
      <c r="IX1512" s="3"/>
      <c r="IY1512" s="3"/>
      <c r="IZ1512" s="3"/>
      <c r="JA1512" s="3"/>
      <c r="JB1512" s="3"/>
      <c r="JC1512" s="3"/>
      <c r="JD1512" s="3"/>
      <c r="JE1512" s="3"/>
    </row>
    <row r="1513" spans="1:265" x14ac:dyDescent="0.25">
      <c r="A1513" s="2012" t="s">
        <v>877</v>
      </c>
      <c r="B1513" s="567" t="s">
        <v>509</v>
      </c>
      <c r="C1513" s="64">
        <f t="shared" si="135"/>
        <v>21</v>
      </c>
      <c r="D1513" s="64">
        <f t="shared" si="144"/>
        <v>9</v>
      </c>
      <c r="E1513" s="64">
        <f t="shared" si="136"/>
        <v>12</v>
      </c>
      <c r="F1513" s="64">
        <f t="shared" si="137"/>
        <v>3</v>
      </c>
      <c r="G1513" s="64">
        <f t="shared" si="138"/>
        <v>0</v>
      </c>
      <c r="H1513" s="64">
        <f t="shared" si="139"/>
        <v>3</v>
      </c>
      <c r="I1513" s="64">
        <f t="shared" si="140"/>
        <v>0</v>
      </c>
      <c r="J1513" s="64">
        <f t="shared" si="141"/>
        <v>0</v>
      </c>
      <c r="K1513" s="64">
        <f t="shared" si="142"/>
        <v>0</v>
      </c>
      <c r="L1513" s="65">
        <f t="shared" si="143"/>
        <v>24</v>
      </c>
      <c r="M1513" s="6"/>
      <c r="N1513" s="6"/>
      <c r="O1513" s="3"/>
      <c r="P1513" s="3"/>
      <c r="Q1513" s="329"/>
      <c r="R1513" s="329"/>
      <c r="S1513" s="329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  <c r="GG1513" s="3"/>
      <c r="GH1513" s="3"/>
      <c r="GI1513" s="3"/>
      <c r="GJ1513" s="3"/>
      <c r="GK1513" s="3"/>
      <c r="GL1513" s="3"/>
      <c r="GM1513" s="3"/>
      <c r="GN1513" s="3"/>
      <c r="GO1513" s="3"/>
      <c r="GP1513" s="3"/>
      <c r="GQ1513" s="3"/>
      <c r="GR1513" s="3"/>
      <c r="GS1513" s="3"/>
      <c r="GT1513" s="3"/>
      <c r="GU1513" s="3"/>
      <c r="GV1513" s="3"/>
      <c r="GW1513" s="3"/>
      <c r="GX1513" s="3"/>
      <c r="GY1513" s="3"/>
      <c r="GZ1513" s="3"/>
      <c r="HA1513" s="3"/>
      <c r="HB1513" s="3"/>
      <c r="HC1513" s="3"/>
      <c r="HD1513" s="3"/>
      <c r="HE1513" s="3"/>
      <c r="HF1513" s="3"/>
      <c r="HG1513" s="3"/>
      <c r="HH1513" s="3"/>
      <c r="HI1513" s="3"/>
      <c r="HJ1513" s="3"/>
      <c r="HK1513" s="3"/>
      <c r="HL1513" s="3"/>
      <c r="HM1513" s="3"/>
      <c r="HN1513" s="3"/>
      <c r="HO1513" s="3"/>
      <c r="HP1513" s="3"/>
      <c r="HQ1513" s="3"/>
      <c r="HR1513" s="3"/>
      <c r="HS1513" s="3"/>
      <c r="HT1513" s="3"/>
      <c r="HU1513" s="3"/>
      <c r="HV1513" s="3"/>
      <c r="HW1513" s="3"/>
      <c r="HX1513" s="3"/>
      <c r="HY1513" s="3"/>
      <c r="HZ1513" s="3"/>
      <c r="IA1513" s="3"/>
      <c r="IB1513" s="3"/>
      <c r="IC1513" s="3"/>
      <c r="ID1513" s="3"/>
      <c r="IE1513" s="3"/>
      <c r="IF1513" s="3"/>
      <c r="IG1513" s="3"/>
      <c r="IH1513" s="3"/>
      <c r="II1513" s="3"/>
      <c r="IJ1513" s="3"/>
      <c r="IK1513" s="3"/>
      <c r="IL1513" s="3"/>
      <c r="IM1513" s="3"/>
      <c r="IN1513" s="3"/>
      <c r="IO1513" s="3"/>
      <c r="IP1513" s="3"/>
      <c r="IQ1513" s="3"/>
      <c r="IR1513" s="3"/>
      <c r="IS1513" s="3"/>
      <c r="IT1513" s="3"/>
      <c r="IU1513" s="3"/>
      <c r="IV1513" s="3"/>
      <c r="IW1513" s="3"/>
      <c r="IX1513" s="3"/>
      <c r="IY1513" s="3"/>
      <c r="IZ1513" s="3"/>
      <c r="JA1513" s="3"/>
      <c r="JB1513" s="3"/>
      <c r="JC1513" s="3"/>
      <c r="JD1513" s="3"/>
      <c r="JE1513" s="3"/>
    </row>
    <row r="1514" spans="1:265" x14ac:dyDescent="0.25">
      <c r="A1514" s="2012" t="s">
        <v>876</v>
      </c>
      <c r="B1514" s="567" t="s">
        <v>421</v>
      </c>
      <c r="C1514" s="64">
        <f t="shared" si="135"/>
        <v>17</v>
      </c>
      <c r="D1514" s="64">
        <f t="shared" si="144"/>
        <v>13</v>
      </c>
      <c r="E1514" s="64">
        <f t="shared" si="136"/>
        <v>4</v>
      </c>
      <c r="F1514" s="64">
        <f t="shared" si="137"/>
        <v>2</v>
      </c>
      <c r="G1514" s="64">
        <f t="shared" si="138"/>
        <v>2</v>
      </c>
      <c r="H1514" s="64">
        <f t="shared" si="139"/>
        <v>0</v>
      </c>
      <c r="I1514" s="64">
        <f t="shared" si="140"/>
        <v>0</v>
      </c>
      <c r="J1514" s="64">
        <f t="shared" si="141"/>
        <v>0</v>
      </c>
      <c r="K1514" s="64">
        <f t="shared" si="142"/>
        <v>0</v>
      </c>
      <c r="L1514" s="65">
        <f t="shared" si="143"/>
        <v>19</v>
      </c>
      <c r="M1514" s="6"/>
      <c r="N1514" s="6"/>
      <c r="O1514" s="3"/>
      <c r="P1514" s="3"/>
      <c r="Q1514" s="329"/>
      <c r="R1514" s="329"/>
      <c r="S1514" s="329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  <c r="FJ1514" s="3"/>
      <c r="FK1514" s="3"/>
      <c r="FL1514" s="3"/>
      <c r="FM1514" s="3"/>
      <c r="FN1514" s="3"/>
      <c r="FO1514" s="3"/>
      <c r="FP1514" s="3"/>
      <c r="FQ1514" s="3"/>
      <c r="FR1514" s="3"/>
      <c r="FS1514" s="3"/>
      <c r="FT1514" s="3"/>
      <c r="FU1514" s="3"/>
      <c r="FV1514" s="3"/>
      <c r="FW1514" s="3"/>
      <c r="FX1514" s="3"/>
      <c r="FY1514" s="3"/>
      <c r="FZ1514" s="3"/>
      <c r="GA1514" s="3"/>
      <c r="GB1514" s="3"/>
      <c r="GC1514" s="3"/>
      <c r="GD1514" s="3"/>
      <c r="GE1514" s="3"/>
      <c r="GF1514" s="3"/>
      <c r="GG1514" s="3"/>
      <c r="GH1514" s="3"/>
      <c r="GI1514" s="3"/>
      <c r="GJ1514" s="3"/>
      <c r="GK1514" s="3"/>
      <c r="GL1514" s="3"/>
      <c r="GM1514" s="3"/>
      <c r="GN1514" s="3"/>
      <c r="GO1514" s="3"/>
      <c r="GP1514" s="3"/>
      <c r="GQ1514" s="3"/>
      <c r="GR1514" s="3"/>
      <c r="GS1514" s="3"/>
      <c r="GT1514" s="3"/>
      <c r="GU1514" s="3"/>
      <c r="GV1514" s="3"/>
      <c r="GW1514" s="3"/>
      <c r="GX1514" s="3"/>
      <c r="GY1514" s="3"/>
      <c r="GZ1514" s="3"/>
      <c r="HA1514" s="3"/>
      <c r="HB1514" s="3"/>
      <c r="HC1514" s="3"/>
      <c r="HD1514" s="3"/>
      <c r="HE1514" s="3"/>
      <c r="HF1514" s="3"/>
      <c r="HG1514" s="3"/>
      <c r="HH1514" s="3"/>
      <c r="HI1514" s="3"/>
      <c r="HJ1514" s="3"/>
      <c r="HK1514" s="3"/>
      <c r="HL1514" s="3"/>
      <c r="HM1514" s="3"/>
      <c r="HN1514" s="3"/>
      <c r="HO1514" s="3"/>
      <c r="HP1514" s="3"/>
      <c r="HQ1514" s="3"/>
      <c r="HR1514" s="3"/>
      <c r="HS1514" s="3"/>
      <c r="HT1514" s="3"/>
      <c r="HU1514" s="3"/>
      <c r="HV1514" s="3"/>
      <c r="HW1514" s="3"/>
      <c r="HX1514" s="3"/>
      <c r="HY1514" s="3"/>
      <c r="HZ1514" s="3"/>
      <c r="IA1514" s="3"/>
      <c r="IB1514" s="3"/>
      <c r="IC1514" s="3"/>
      <c r="ID1514" s="3"/>
      <c r="IE1514" s="3"/>
      <c r="IF1514" s="3"/>
      <c r="IG1514" s="3"/>
      <c r="IH1514" s="3"/>
      <c r="II1514" s="3"/>
      <c r="IJ1514" s="3"/>
      <c r="IK1514" s="3"/>
      <c r="IL1514" s="3"/>
      <c r="IM1514" s="3"/>
      <c r="IN1514" s="3"/>
      <c r="IO1514" s="3"/>
      <c r="IP1514" s="3"/>
      <c r="IQ1514" s="3"/>
      <c r="IR1514" s="3"/>
      <c r="IS1514" s="3"/>
      <c r="IT1514" s="3"/>
      <c r="IU1514" s="3"/>
      <c r="IV1514" s="3"/>
      <c r="IW1514" s="3"/>
      <c r="IX1514" s="3"/>
      <c r="IY1514" s="3"/>
      <c r="IZ1514" s="3"/>
      <c r="JA1514" s="3"/>
      <c r="JB1514" s="3"/>
      <c r="JC1514" s="3"/>
      <c r="JD1514" s="3"/>
      <c r="JE1514" s="3"/>
    </row>
    <row r="1515" spans="1:265" x14ac:dyDescent="0.25">
      <c r="A1515" s="2012" t="s">
        <v>1303</v>
      </c>
      <c r="B1515" s="567" t="s">
        <v>1304</v>
      </c>
      <c r="C1515" s="64">
        <f t="shared" si="135"/>
        <v>2</v>
      </c>
      <c r="D1515" s="64">
        <f t="shared" si="144"/>
        <v>2</v>
      </c>
      <c r="E1515" s="64">
        <f t="shared" si="136"/>
        <v>0</v>
      </c>
      <c r="F1515" s="64">
        <f t="shared" si="137"/>
        <v>0</v>
      </c>
      <c r="G1515" s="64">
        <f t="shared" si="138"/>
        <v>0</v>
      </c>
      <c r="H1515" s="64">
        <f t="shared" si="139"/>
        <v>0</v>
      </c>
      <c r="I1515" s="64">
        <f t="shared" si="140"/>
        <v>0</v>
      </c>
      <c r="J1515" s="64">
        <f t="shared" si="141"/>
        <v>0</v>
      </c>
      <c r="K1515" s="64">
        <f t="shared" si="142"/>
        <v>0</v>
      </c>
      <c r="L1515" s="65">
        <f>C1515+F1515+I1515</f>
        <v>2</v>
      </c>
      <c r="M1515" s="6"/>
      <c r="N1515" s="6"/>
      <c r="O1515" s="3"/>
      <c r="P1515" s="3"/>
      <c r="Q1515" s="329"/>
      <c r="R1515" s="329"/>
      <c r="S1515" s="329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  <c r="FJ1515" s="3"/>
      <c r="FK1515" s="3"/>
      <c r="FL1515" s="3"/>
      <c r="FM1515" s="3"/>
      <c r="FN1515" s="3"/>
      <c r="FO1515" s="3"/>
      <c r="FP1515" s="3"/>
      <c r="FQ1515" s="3"/>
      <c r="FR1515" s="3"/>
      <c r="FS1515" s="3"/>
      <c r="FT1515" s="3"/>
      <c r="FU1515" s="3"/>
      <c r="FV1515" s="3"/>
      <c r="FW1515" s="3"/>
      <c r="FX1515" s="3"/>
      <c r="FY1515" s="3"/>
      <c r="FZ1515" s="3"/>
      <c r="GA1515" s="3"/>
      <c r="GB1515" s="3"/>
      <c r="GC1515" s="3"/>
      <c r="GD1515" s="3"/>
      <c r="GE1515" s="3"/>
      <c r="GF1515" s="3"/>
      <c r="GG1515" s="3"/>
      <c r="GH1515" s="3"/>
      <c r="GI1515" s="3"/>
      <c r="GJ1515" s="3"/>
      <c r="GK1515" s="3"/>
      <c r="GL1515" s="3"/>
      <c r="GM1515" s="3"/>
      <c r="GN1515" s="3"/>
      <c r="GO1515" s="3"/>
      <c r="GP1515" s="3"/>
      <c r="GQ1515" s="3"/>
      <c r="GR1515" s="3"/>
      <c r="GS1515" s="3"/>
      <c r="GT1515" s="3"/>
      <c r="GU1515" s="3"/>
      <c r="GV1515" s="3"/>
      <c r="GW1515" s="3"/>
      <c r="GX1515" s="3"/>
      <c r="GY1515" s="3"/>
      <c r="GZ1515" s="3"/>
      <c r="HA1515" s="3"/>
      <c r="HB1515" s="3"/>
      <c r="HC1515" s="3"/>
      <c r="HD1515" s="3"/>
      <c r="HE1515" s="3"/>
      <c r="HF1515" s="3"/>
      <c r="HG1515" s="3"/>
      <c r="HH1515" s="3"/>
      <c r="HI1515" s="3"/>
      <c r="HJ1515" s="3"/>
      <c r="HK1515" s="3"/>
      <c r="HL1515" s="3"/>
      <c r="HM1515" s="3"/>
      <c r="HN1515" s="3"/>
      <c r="HO1515" s="3"/>
      <c r="HP1515" s="3"/>
      <c r="HQ1515" s="3"/>
      <c r="HR1515" s="3"/>
      <c r="HS1515" s="3"/>
      <c r="HT1515" s="3"/>
      <c r="HU1515" s="3"/>
      <c r="HV1515" s="3"/>
      <c r="HW1515" s="3"/>
      <c r="HX1515" s="3"/>
      <c r="HY1515" s="3"/>
      <c r="HZ1515" s="3"/>
      <c r="IA1515" s="3"/>
      <c r="IB1515" s="3"/>
      <c r="IC1515" s="3"/>
      <c r="ID1515" s="3"/>
      <c r="IE1515" s="3"/>
      <c r="IF1515" s="3"/>
      <c r="IG1515" s="3"/>
      <c r="IH1515" s="3"/>
      <c r="II1515" s="3"/>
      <c r="IJ1515" s="3"/>
      <c r="IK1515" s="3"/>
      <c r="IL1515" s="3"/>
      <c r="IM1515" s="3"/>
      <c r="IN1515" s="3"/>
      <c r="IO1515" s="3"/>
      <c r="IP1515" s="3"/>
      <c r="IQ1515" s="3"/>
      <c r="IR1515" s="3"/>
      <c r="IS1515" s="3"/>
      <c r="IT1515" s="3"/>
      <c r="IU1515" s="3"/>
      <c r="IV1515" s="3"/>
      <c r="IW1515" s="3"/>
      <c r="IX1515" s="3"/>
      <c r="IY1515" s="3"/>
      <c r="IZ1515" s="3"/>
      <c r="JA1515" s="3"/>
      <c r="JB1515" s="3"/>
      <c r="JC1515" s="3"/>
      <c r="JD1515" s="3"/>
      <c r="JE1515" s="3"/>
    </row>
    <row r="1516" spans="1:265" x14ac:dyDescent="0.25">
      <c r="A1516" s="2012" t="s">
        <v>878</v>
      </c>
      <c r="B1516" s="567" t="s">
        <v>883</v>
      </c>
      <c r="C1516" s="64">
        <f t="shared" si="135"/>
        <v>1</v>
      </c>
      <c r="D1516" s="64">
        <f t="shared" si="144"/>
        <v>0</v>
      </c>
      <c r="E1516" s="64">
        <f t="shared" si="136"/>
        <v>1</v>
      </c>
      <c r="F1516" s="64">
        <f t="shared" si="137"/>
        <v>0</v>
      </c>
      <c r="G1516" s="64">
        <f t="shared" si="138"/>
        <v>0</v>
      </c>
      <c r="H1516" s="64">
        <f t="shared" si="139"/>
        <v>0</v>
      </c>
      <c r="I1516" s="64">
        <f t="shared" si="140"/>
        <v>0</v>
      </c>
      <c r="J1516" s="64">
        <f t="shared" si="141"/>
        <v>0</v>
      </c>
      <c r="K1516" s="64">
        <f t="shared" si="142"/>
        <v>0</v>
      </c>
      <c r="L1516" s="65">
        <f t="shared" si="143"/>
        <v>1</v>
      </c>
      <c r="M1516" s="6"/>
      <c r="N1516" s="6"/>
      <c r="O1516" s="3"/>
      <c r="P1516" s="3"/>
      <c r="Q1516" s="329"/>
      <c r="R1516" s="329"/>
      <c r="S1516" s="329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  <c r="FJ1516" s="3"/>
      <c r="FK1516" s="3"/>
      <c r="FL1516" s="3"/>
      <c r="FM1516" s="3"/>
      <c r="FN1516" s="3"/>
      <c r="FO1516" s="3"/>
      <c r="FP1516" s="3"/>
      <c r="FQ1516" s="3"/>
      <c r="FR1516" s="3"/>
      <c r="FS1516" s="3"/>
      <c r="FT1516" s="3"/>
      <c r="FU1516" s="3"/>
      <c r="FV1516" s="3"/>
      <c r="FW1516" s="3"/>
      <c r="FX1516" s="3"/>
      <c r="FY1516" s="3"/>
      <c r="FZ1516" s="3"/>
      <c r="GA1516" s="3"/>
      <c r="GB1516" s="3"/>
      <c r="GC1516" s="3"/>
      <c r="GD1516" s="3"/>
      <c r="GE1516" s="3"/>
      <c r="GF1516" s="3"/>
      <c r="GG1516" s="3"/>
      <c r="GH1516" s="3"/>
      <c r="GI1516" s="3"/>
      <c r="GJ1516" s="3"/>
      <c r="GK1516" s="3"/>
      <c r="GL1516" s="3"/>
      <c r="GM1516" s="3"/>
      <c r="GN1516" s="3"/>
      <c r="GO1516" s="3"/>
      <c r="GP1516" s="3"/>
      <c r="GQ1516" s="3"/>
      <c r="GR1516" s="3"/>
      <c r="GS1516" s="3"/>
      <c r="GT1516" s="3"/>
      <c r="GU1516" s="3"/>
      <c r="GV1516" s="3"/>
      <c r="GW1516" s="3"/>
      <c r="GX1516" s="3"/>
      <c r="GY1516" s="3"/>
      <c r="GZ1516" s="3"/>
      <c r="HA1516" s="3"/>
      <c r="HB1516" s="3"/>
      <c r="HC1516" s="3"/>
      <c r="HD1516" s="3"/>
      <c r="HE1516" s="3"/>
      <c r="HF1516" s="3"/>
      <c r="HG1516" s="3"/>
      <c r="HH1516" s="3"/>
      <c r="HI1516" s="3"/>
      <c r="HJ1516" s="3"/>
      <c r="HK1516" s="3"/>
      <c r="HL1516" s="3"/>
      <c r="HM1516" s="3"/>
      <c r="HN1516" s="3"/>
      <c r="HO1516" s="3"/>
      <c r="HP1516" s="3"/>
      <c r="HQ1516" s="3"/>
      <c r="HR1516" s="3"/>
      <c r="HS1516" s="3"/>
      <c r="HT1516" s="3"/>
      <c r="HU1516" s="3"/>
      <c r="HV1516" s="3"/>
      <c r="HW1516" s="3"/>
      <c r="HX1516" s="3"/>
      <c r="HY1516" s="3"/>
      <c r="HZ1516" s="3"/>
      <c r="IA1516" s="3"/>
      <c r="IB1516" s="3"/>
      <c r="IC1516" s="3"/>
      <c r="ID1516" s="3"/>
      <c r="IE1516" s="3"/>
      <c r="IF1516" s="3"/>
      <c r="IG1516" s="3"/>
      <c r="IH1516" s="3"/>
      <c r="II1516" s="3"/>
      <c r="IJ1516" s="3"/>
      <c r="IK1516" s="3"/>
      <c r="IL1516" s="3"/>
      <c r="IM1516" s="3"/>
      <c r="IN1516" s="3"/>
      <c r="IO1516" s="3"/>
      <c r="IP1516" s="3"/>
      <c r="IQ1516" s="3"/>
      <c r="IR1516" s="3"/>
      <c r="IS1516" s="3"/>
      <c r="IT1516" s="3"/>
      <c r="IU1516" s="3"/>
      <c r="IV1516" s="3"/>
      <c r="IW1516" s="3"/>
      <c r="IX1516" s="3"/>
      <c r="IY1516" s="3"/>
      <c r="IZ1516" s="3"/>
      <c r="JA1516" s="3"/>
      <c r="JB1516" s="3"/>
      <c r="JC1516" s="3"/>
      <c r="JD1516" s="3"/>
      <c r="JE1516" s="3"/>
    </row>
    <row r="1517" spans="1:265" x14ac:dyDescent="0.25">
      <c r="A1517" s="2012" t="s">
        <v>879</v>
      </c>
      <c r="B1517" s="567" t="s">
        <v>884</v>
      </c>
      <c r="C1517" s="64">
        <f t="shared" si="135"/>
        <v>4</v>
      </c>
      <c r="D1517" s="64">
        <f t="shared" si="144"/>
        <v>2</v>
      </c>
      <c r="E1517" s="64">
        <f t="shared" si="136"/>
        <v>2</v>
      </c>
      <c r="F1517" s="64">
        <f t="shared" si="137"/>
        <v>0</v>
      </c>
      <c r="G1517" s="64">
        <f t="shared" si="138"/>
        <v>0</v>
      </c>
      <c r="H1517" s="64">
        <f t="shared" si="139"/>
        <v>0</v>
      </c>
      <c r="I1517" s="64">
        <f t="shared" si="140"/>
        <v>0</v>
      </c>
      <c r="J1517" s="64">
        <f t="shared" si="141"/>
        <v>0</v>
      </c>
      <c r="K1517" s="64">
        <f t="shared" si="142"/>
        <v>0</v>
      </c>
      <c r="L1517" s="65">
        <f t="shared" si="143"/>
        <v>4</v>
      </c>
      <c r="M1517" s="6"/>
      <c r="N1517" s="6"/>
      <c r="O1517" s="3"/>
      <c r="P1517" s="3"/>
      <c r="Q1517" s="329"/>
      <c r="R1517" s="329"/>
      <c r="S1517" s="329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  <c r="FJ1517" s="3"/>
      <c r="FK1517" s="3"/>
      <c r="FL1517" s="3"/>
      <c r="FM1517" s="3"/>
      <c r="FN1517" s="3"/>
      <c r="FO1517" s="3"/>
      <c r="FP1517" s="3"/>
      <c r="FQ1517" s="3"/>
      <c r="FR1517" s="3"/>
      <c r="FS1517" s="3"/>
      <c r="FT1517" s="3"/>
      <c r="FU1517" s="3"/>
      <c r="FV1517" s="3"/>
      <c r="FW1517" s="3"/>
      <c r="FX1517" s="3"/>
      <c r="FY1517" s="3"/>
      <c r="FZ1517" s="3"/>
      <c r="GA1517" s="3"/>
      <c r="GB1517" s="3"/>
      <c r="GC1517" s="3"/>
      <c r="GD1517" s="3"/>
      <c r="GE1517" s="3"/>
      <c r="GF1517" s="3"/>
      <c r="GG1517" s="3"/>
      <c r="GH1517" s="3"/>
      <c r="GI1517" s="3"/>
      <c r="GJ1517" s="3"/>
      <c r="GK1517" s="3"/>
      <c r="GL1517" s="3"/>
      <c r="GM1517" s="3"/>
      <c r="GN1517" s="3"/>
      <c r="GO1517" s="3"/>
      <c r="GP1517" s="3"/>
      <c r="GQ1517" s="3"/>
      <c r="GR1517" s="3"/>
      <c r="GS1517" s="3"/>
      <c r="GT1517" s="3"/>
      <c r="GU1517" s="3"/>
      <c r="GV1517" s="3"/>
      <c r="GW1517" s="3"/>
      <c r="GX1517" s="3"/>
      <c r="GY1517" s="3"/>
      <c r="GZ1517" s="3"/>
      <c r="HA1517" s="3"/>
      <c r="HB1517" s="3"/>
      <c r="HC1517" s="3"/>
      <c r="HD1517" s="3"/>
      <c r="HE1517" s="3"/>
      <c r="HF1517" s="3"/>
      <c r="HG1517" s="3"/>
      <c r="HH1517" s="3"/>
      <c r="HI1517" s="3"/>
      <c r="HJ1517" s="3"/>
      <c r="HK1517" s="3"/>
      <c r="HL1517" s="3"/>
      <c r="HM1517" s="3"/>
      <c r="HN1517" s="3"/>
      <c r="HO1517" s="3"/>
      <c r="HP1517" s="3"/>
      <c r="HQ1517" s="3"/>
      <c r="HR1517" s="3"/>
      <c r="HS1517" s="3"/>
      <c r="HT1517" s="3"/>
      <c r="HU1517" s="3"/>
      <c r="HV1517" s="3"/>
      <c r="HW1517" s="3"/>
      <c r="HX1517" s="3"/>
      <c r="HY1517" s="3"/>
      <c r="HZ1517" s="3"/>
      <c r="IA1517" s="3"/>
      <c r="IB1517" s="3"/>
      <c r="IC1517" s="3"/>
      <c r="ID1517" s="3"/>
      <c r="IE1517" s="3"/>
      <c r="IF1517" s="3"/>
      <c r="IG1517" s="3"/>
      <c r="IH1517" s="3"/>
      <c r="II1517" s="3"/>
      <c r="IJ1517" s="3"/>
      <c r="IK1517" s="3"/>
      <c r="IL1517" s="3"/>
      <c r="IM1517" s="3"/>
      <c r="IN1517" s="3"/>
      <c r="IO1517" s="3"/>
      <c r="IP1517" s="3"/>
      <c r="IQ1517" s="3"/>
      <c r="IR1517" s="3"/>
      <c r="IS1517" s="3"/>
      <c r="IT1517" s="3"/>
      <c r="IU1517" s="3"/>
      <c r="IV1517" s="3"/>
      <c r="IW1517" s="3"/>
      <c r="IX1517" s="3"/>
      <c r="IY1517" s="3"/>
      <c r="IZ1517" s="3"/>
      <c r="JA1517" s="3"/>
      <c r="JB1517" s="3"/>
      <c r="JC1517" s="3"/>
      <c r="JD1517" s="3"/>
      <c r="JE1517" s="3"/>
    </row>
    <row r="1518" spans="1:265" x14ac:dyDescent="0.25">
      <c r="B1518" s="568" t="s">
        <v>823</v>
      </c>
      <c r="C1518" s="64">
        <f>SUM(C1510:C1517)</f>
        <v>150</v>
      </c>
      <c r="D1518" s="64">
        <f t="shared" ref="D1518:K1518" si="145">SUM(D1510:D1517)</f>
        <v>100</v>
      </c>
      <c r="E1518" s="64">
        <f t="shared" si="145"/>
        <v>50</v>
      </c>
      <c r="F1518" s="64">
        <f t="shared" si="145"/>
        <v>8</v>
      </c>
      <c r="G1518" s="64">
        <f t="shared" si="145"/>
        <v>4</v>
      </c>
      <c r="H1518" s="64">
        <f t="shared" si="145"/>
        <v>4</v>
      </c>
      <c r="I1518" s="64">
        <f t="shared" si="145"/>
        <v>3</v>
      </c>
      <c r="J1518" s="64">
        <f t="shared" si="145"/>
        <v>3</v>
      </c>
      <c r="K1518" s="64">
        <f t="shared" si="145"/>
        <v>0</v>
      </c>
      <c r="L1518" s="64">
        <f>SUM(L1510:L1517)</f>
        <v>161</v>
      </c>
      <c r="M1518" s="6"/>
      <c r="N1518" s="6"/>
      <c r="O1518" s="3"/>
      <c r="P1518" s="3"/>
      <c r="Q1518" s="329"/>
      <c r="R1518" s="329"/>
      <c r="S1518" s="329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  <c r="FJ1518" s="3"/>
      <c r="FK1518" s="3"/>
      <c r="FL1518" s="3"/>
      <c r="FM1518" s="3"/>
      <c r="FN1518" s="3"/>
      <c r="FO1518" s="3"/>
      <c r="FP1518" s="3"/>
      <c r="FQ1518" s="3"/>
      <c r="FR1518" s="3"/>
      <c r="FS1518" s="3"/>
      <c r="FT1518" s="3"/>
      <c r="FU1518" s="3"/>
      <c r="FV1518" s="3"/>
      <c r="FW1518" s="3"/>
      <c r="FX1518" s="3"/>
      <c r="FY1518" s="3"/>
      <c r="FZ1518" s="3"/>
      <c r="GA1518" s="3"/>
      <c r="GB1518" s="3"/>
      <c r="GC1518" s="3"/>
      <c r="GD1518" s="3"/>
      <c r="GE1518" s="3"/>
      <c r="GF1518" s="3"/>
      <c r="GG1518" s="3"/>
      <c r="GH1518" s="3"/>
      <c r="GI1518" s="3"/>
      <c r="GJ1518" s="3"/>
      <c r="GK1518" s="3"/>
      <c r="GL1518" s="3"/>
      <c r="GM1518" s="3"/>
      <c r="GN1518" s="3"/>
      <c r="GO1518" s="3"/>
      <c r="GP1518" s="3"/>
      <c r="GQ1518" s="3"/>
      <c r="GR1518" s="3"/>
      <c r="GS1518" s="3"/>
      <c r="GT1518" s="3"/>
      <c r="GU1518" s="3"/>
      <c r="GV1518" s="3"/>
      <c r="GW1518" s="3"/>
      <c r="GX1518" s="3"/>
      <c r="GY1518" s="3"/>
      <c r="GZ1518" s="3"/>
      <c r="HA1518" s="3"/>
      <c r="HB1518" s="3"/>
      <c r="HC1518" s="3"/>
      <c r="HD1518" s="3"/>
      <c r="HE1518" s="3"/>
      <c r="HF1518" s="3"/>
      <c r="HG1518" s="3"/>
      <c r="HH1518" s="3"/>
      <c r="HI1518" s="3"/>
      <c r="HJ1518" s="3"/>
      <c r="HK1518" s="3"/>
      <c r="HL1518" s="3"/>
      <c r="HM1518" s="3"/>
      <c r="HN1518" s="3"/>
      <c r="HO1518" s="3"/>
      <c r="HP1518" s="3"/>
      <c r="HQ1518" s="3"/>
      <c r="HR1518" s="3"/>
      <c r="HS1518" s="3"/>
      <c r="HT1518" s="3"/>
      <c r="HU1518" s="3"/>
      <c r="HV1518" s="3"/>
      <c r="HW1518" s="3"/>
      <c r="HX1518" s="3"/>
      <c r="HY1518" s="3"/>
      <c r="HZ1518" s="3"/>
      <c r="IA1518" s="3"/>
      <c r="IB1518" s="3"/>
      <c r="IC1518" s="3"/>
      <c r="ID1518" s="3"/>
      <c r="IE1518" s="3"/>
      <c r="IF1518" s="3"/>
      <c r="IG1518" s="3"/>
      <c r="IH1518" s="3"/>
      <c r="II1518" s="3"/>
      <c r="IJ1518" s="3"/>
      <c r="IK1518" s="3"/>
      <c r="IL1518" s="3"/>
      <c r="IM1518" s="3"/>
      <c r="IN1518" s="3"/>
      <c r="IO1518" s="3"/>
      <c r="IP1518" s="3"/>
      <c r="IQ1518" s="3"/>
      <c r="IR1518" s="3"/>
      <c r="IS1518" s="3"/>
      <c r="IT1518" s="3"/>
      <c r="IU1518" s="3"/>
      <c r="IV1518" s="3"/>
      <c r="IW1518" s="3"/>
      <c r="IX1518" s="3"/>
      <c r="IY1518" s="3"/>
      <c r="IZ1518" s="3"/>
      <c r="JA1518" s="3"/>
      <c r="JB1518" s="3"/>
      <c r="JC1518" s="3"/>
      <c r="JD1518" s="3"/>
      <c r="JE1518" s="3"/>
    </row>
    <row r="1519" spans="1:265" x14ac:dyDescent="0.25">
      <c r="S1519" s="2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  <c r="GG1519" s="3"/>
      <c r="GH1519" s="3"/>
      <c r="GI1519" s="3"/>
      <c r="GJ1519" s="3"/>
      <c r="GK1519" s="3"/>
      <c r="GL1519" s="3"/>
      <c r="GM1519" s="3"/>
      <c r="GN1519" s="3"/>
      <c r="GO1519" s="3"/>
      <c r="GP1519" s="3"/>
      <c r="GQ1519" s="3"/>
      <c r="GR1519" s="3"/>
      <c r="GS1519" s="3"/>
      <c r="GT1519" s="3"/>
      <c r="GU1519" s="3"/>
      <c r="GV1519" s="3"/>
      <c r="GW1519" s="3"/>
      <c r="GX1519" s="3"/>
      <c r="GY1519" s="3"/>
      <c r="GZ1519" s="3"/>
      <c r="HA1519" s="3"/>
      <c r="HB1519" s="3"/>
      <c r="HC1519" s="3"/>
      <c r="HD1519" s="3"/>
      <c r="HE1519" s="3"/>
      <c r="HF1519" s="3"/>
      <c r="HG1519" s="3"/>
      <c r="HH1519" s="3"/>
      <c r="HI1519" s="3"/>
      <c r="HJ1519" s="3"/>
      <c r="HK1519" s="3"/>
      <c r="HL1519" s="3"/>
      <c r="HM1519" s="3"/>
      <c r="HN1519" s="3"/>
      <c r="HO1519" s="3"/>
      <c r="HP1519" s="3"/>
      <c r="HQ1519" s="3"/>
      <c r="HR1519" s="3"/>
      <c r="HS1519" s="3"/>
      <c r="HT1519" s="3"/>
      <c r="HU1519" s="3"/>
      <c r="HV1519" s="3"/>
      <c r="HW1519" s="3"/>
      <c r="HX1519" s="3"/>
      <c r="HY1519" s="3"/>
      <c r="HZ1519" s="3"/>
      <c r="IA1519" s="3"/>
      <c r="IB1519" s="3"/>
      <c r="IC1519" s="3"/>
      <c r="ID1519" s="3"/>
      <c r="IE1519" s="3"/>
      <c r="IF1519" s="3"/>
      <c r="IG1519" s="3"/>
      <c r="IH1519" s="3"/>
      <c r="II1519" s="3"/>
      <c r="IJ1519" s="3"/>
      <c r="IK1519" s="3"/>
      <c r="IL1519" s="3"/>
      <c r="IM1519" s="3"/>
      <c r="IN1519" s="3"/>
      <c r="IO1519" s="3"/>
      <c r="IP1519" s="3"/>
      <c r="IQ1519" s="3"/>
      <c r="IR1519" s="3"/>
      <c r="IS1519" s="3"/>
      <c r="IT1519" s="3"/>
      <c r="IU1519" s="3"/>
      <c r="IV1519" s="3"/>
      <c r="IW1519" s="3"/>
      <c r="IX1519" s="3"/>
      <c r="IY1519" s="3"/>
      <c r="IZ1519" s="3"/>
      <c r="JA1519" s="3"/>
      <c r="JB1519" s="3"/>
      <c r="JC1519" s="3"/>
      <c r="JD1519" s="3"/>
      <c r="JE1519" s="3"/>
    </row>
    <row r="1520" spans="1:265" x14ac:dyDescent="0.25">
      <c r="S1520" s="2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  <c r="GG1520" s="3"/>
      <c r="GH1520" s="3"/>
      <c r="GI1520" s="3"/>
      <c r="GJ1520" s="3"/>
      <c r="GK1520" s="3"/>
      <c r="GL1520" s="3"/>
      <c r="GM1520" s="3"/>
      <c r="GN1520" s="3"/>
      <c r="GO1520" s="3"/>
      <c r="GP1520" s="3"/>
      <c r="GQ1520" s="3"/>
      <c r="GR1520" s="3"/>
      <c r="GS1520" s="3"/>
      <c r="GT1520" s="3"/>
      <c r="GU1520" s="3"/>
      <c r="GV1520" s="3"/>
      <c r="GW1520" s="3"/>
      <c r="GX1520" s="3"/>
      <c r="GY1520" s="3"/>
      <c r="GZ1520" s="3"/>
      <c r="HA1520" s="3"/>
      <c r="HB1520" s="3"/>
      <c r="HC1520" s="3"/>
      <c r="HD1520" s="3"/>
      <c r="HE1520" s="3"/>
      <c r="HF1520" s="3"/>
      <c r="HG1520" s="3"/>
      <c r="HH1520" s="3"/>
      <c r="HI1520" s="3"/>
      <c r="HJ1520" s="3"/>
      <c r="HK1520" s="3"/>
      <c r="HL1520" s="3"/>
      <c r="HM1520" s="3"/>
      <c r="HN1520" s="3"/>
      <c r="HO1520" s="3"/>
      <c r="HP1520" s="3"/>
      <c r="HQ1520" s="3"/>
      <c r="HR1520" s="3"/>
      <c r="HS1520" s="3"/>
      <c r="HT1520" s="3"/>
      <c r="HU1520" s="3"/>
      <c r="HV1520" s="3"/>
      <c r="HW1520" s="3"/>
      <c r="HX1520" s="3"/>
      <c r="HY1520" s="3"/>
      <c r="HZ1520" s="3"/>
      <c r="IA1520" s="3"/>
      <c r="IB1520" s="3"/>
      <c r="IC1520" s="3"/>
      <c r="ID1520" s="3"/>
      <c r="IE1520" s="3"/>
      <c r="IF1520" s="3"/>
      <c r="IG1520" s="3"/>
      <c r="IH1520" s="3"/>
      <c r="II1520" s="3"/>
      <c r="IJ1520" s="3"/>
      <c r="IK1520" s="3"/>
      <c r="IL1520" s="3"/>
      <c r="IM1520" s="3"/>
      <c r="IN1520" s="3"/>
      <c r="IO1520" s="3"/>
      <c r="IP1520" s="3"/>
      <c r="IQ1520" s="3"/>
      <c r="IR1520" s="3"/>
      <c r="IS1520" s="3"/>
      <c r="IT1520" s="3"/>
      <c r="IU1520" s="3"/>
      <c r="IV1520" s="3"/>
      <c r="IW1520" s="3"/>
      <c r="IX1520" s="3"/>
      <c r="IY1520" s="3"/>
      <c r="IZ1520" s="3"/>
      <c r="JA1520" s="3"/>
      <c r="JB1520" s="3"/>
      <c r="JC1520" s="3"/>
      <c r="JD1520" s="3"/>
      <c r="JE1520" s="3"/>
    </row>
    <row r="1521" spans="1:265" x14ac:dyDescent="0.25">
      <c r="B1521" s="566" t="s">
        <v>2109</v>
      </c>
      <c r="S1521" s="2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  <c r="GG1521" s="3"/>
      <c r="GH1521" s="3"/>
      <c r="GI1521" s="3"/>
      <c r="GJ1521" s="3"/>
      <c r="GK1521" s="3"/>
      <c r="GL1521" s="3"/>
      <c r="GM1521" s="3"/>
      <c r="GN1521" s="3"/>
      <c r="GO1521" s="3"/>
      <c r="GP1521" s="3"/>
      <c r="GQ1521" s="3"/>
      <c r="GR1521" s="3"/>
      <c r="GS1521" s="3"/>
      <c r="GT1521" s="3"/>
      <c r="GU1521" s="3"/>
      <c r="GV1521" s="3"/>
      <c r="GW1521" s="3"/>
      <c r="GX1521" s="3"/>
      <c r="GY1521" s="3"/>
      <c r="GZ1521" s="3"/>
      <c r="HA1521" s="3"/>
      <c r="HB1521" s="3"/>
      <c r="HC1521" s="3"/>
      <c r="HD1521" s="3"/>
      <c r="HE1521" s="3"/>
      <c r="HF1521" s="3"/>
      <c r="HG1521" s="3"/>
      <c r="HH1521" s="3"/>
      <c r="HI1521" s="3"/>
      <c r="HJ1521" s="3"/>
      <c r="HK1521" s="3"/>
      <c r="HL1521" s="3"/>
      <c r="HM1521" s="3"/>
      <c r="HN1521" s="3"/>
      <c r="HO1521" s="3"/>
      <c r="HP1521" s="3"/>
      <c r="HQ1521" s="3"/>
      <c r="HR1521" s="3"/>
      <c r="HS1521" s="3"/>
      <c r="HT1521" s="3"/>
      <c r="HU1521" s="3"/>
      <c r="HV1521" s="3"/>
      <c r="HW1521" s="3"/>
      <c r="HX1521" s="3"/>
      <c r="HY1521" s="3"/>
      <c r="HZ1521" s="3"/>
      <c r="IA1521" s="3"/>
      <c r="IB1521" s="3"/>
      <c r="IC1521" s="3"/>
      <c r="ID1521" s="3"/>
      <c r="IE1521" s="3"/>
      <c r="IF1521" s="3"/>
      <c r="IG1521" s="3"/>
      <c r="IH1521" s="3"/>
      <c r="II1521" s="3"/>
      <c r="IJ1521" s="3"/>
      <c r="IK1521" s="3"/>
      <c r="IL1521" s="3"/>
      <c r="IM1521" s="3"/>
      <c r="IN1521" s="3"/>
      <c r="IO1521" s="3"/>
      <c r="IP1521" s="3"/>
      <c r="IQ1521" s="3"/>
      <c r="IR1521" s="3"/>
      <c r="IS1521" s="3"/>
      <c r="IT1521" s="3"/>
      <c r="IU1521" s="3"/>
      <c r="IV1521" s="3"/>
      <c r="IW1521" s="3"/>
      <c r="IX1521" s="3"/>
      <c r="IY1521" s="3"/>
      <c r="IZ1521" s="3"/>
      <c r="JA1521" s="3"/>
      <c r="JB1521" s="3"/>
      <c r="JC1521" s="3"/>
      <c r="JD1521" s="3"/>
      <c r="JE1521" s="3"/>
    </row>
    <row r="1522" spans="1:265" x14ac:dyDescent="0.25">
      <c r="S1522" s="2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  <c r="GG1522" s="3"/>
      <c r="GH1522" s="3"/>
      <c r="GI1522" s="3"/>
      <c r="GJ1522" s="3"/>
      <c r="GK1522" s="3"/>
      <c r="GL1522" s="3"/>
      <c r="GM1522" s="3"/>
      <c r="GN1522" s="3"/>
      <c r="GO1522" s="3"/>
      <c r="GP1522" s="3"/>
      <c r="GQ1522" s="3"/>
      <c r="GR1522" s="3"/>
      <c r="GS1522" s="3"/>
      <c r="GT1522" s="3"/>
      <c r="GU1522" s="3"/>
      <c r="GV1522" s="3"/>
      <c r="GW1522" s="3"/>
      <c r="GX1522" s="3"/>
      <c r="GY1522" s="3"/>
      <c r="GZ1522" s="3"/>
      <c r="HA1522" s="3"/>
      <c r="HB1522" s="3"/>
      <c r="HC1522" s="3"/>
      <c r="HD1522" s="3"/>
      <c r="HE1522" s="3"/>
      <c r="HF1522" s="3"/>
      <c r="HG1522" s="3"/>
      <c r="HH1522" s="3"/>
      <c r="HI1522" s="3"/>
      <c r="HJ1522" s="3"/>
      <c r="HK1522" s="3"/>
      <c r="HL1522" s="3"/>
      <c r="HM1522" s="3"/>
      <c r="HN1522" s="3"/>
      <c r="HO1522" s="3"/>
      <c r="HP1522" s="3"/>
      <c r="HQ1522" s="3"/>
      <c r="HR1522" s="3"/>
      <c r="HS1522" s="3"/>
      <c r="HT1522" s="3"/>
      <c r="HU1522" s="3"/>
      <c r="HV1522" s="3"/>
      <c r="HW1522" s="3"/>
      <c r="HX1522" s="3"/>
      <c r="HY1522" s="3"/>
      <c r="HZ1522" s="3"/>
      <c r="IA1522" s="3"/>
      <c r="IB1522" s="3"/>
      <c r="IC1522" s="3"/>
      <c r="ID1522" s="3"/>
      <c r="IE1522" s="3"/>
      <c r="IF1522" s="3"/>
      <c r="IG1522" s="3"/>
      <c r="IH1522" s="3"/>
      <c r="II1522" s="3"/>
      <c r="IJ1522" s="3"/>
      <c r="IK1522" s="3"/>
      <c r="IL1522" s="3"/>
      <c r="IM1522" s="3"/>
      <c r="IN1522" s="3"/>
      <c r="IO1522" s="3"/>
      <c r="IP1522" s="3"/>
      <c r="IQ1522" s="3"/>
      <c r="IR1522" s="3"/>
      <c r="IS1522" s="3"/>
      <c r="IT1522" s="3"/>
      <c r="IU1522" s="3"/>
      <c r="IV1522" s="3"/>
      <c r="IW1522" s="3"/>
      <c r="IX1522" s="3"/>
      <c r="IY1522" s="3"/>
      <c r="IZ1522" s="3"/>
      <c r="JA1522" s="3"/>
      <c r="JB1522" s="3"/>
      <c r="JC1522" s="3"/>
      <c r="JD1522" s="3"/>
      <c r="JE1522" s="3"/>
    </row>
    <row r="1523" spans="1:265" x14ac:dyDescent="0.25">
      <c r="S1523" s="2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  <c r="GG1523" s="3"/>
      <c r="GH1523" s="3"/>
      <c r="GI1523" s="3"/>
      <c r="GJ1523" s="3"/>
      <c r="GK1523" s="3"/>
      <c r="GL1523" s="3"/>
      <c r="GM1523" s="3"/>
      <c r="GN1523" s="3"/>
      <c r="GO1523" s="3"/>
      <c r="GP1523" s="3"/>
      <c r="GQ1523" s="3"/>
      <c r="GR1523" s="3"/>
      <c r="GS1523" s="3"/>
      <c r="GT1523" s="3"/>
      <c r="GU1523" s="3"/>
      <c r="GV1523" s="3"/>
      <c r="GW1523" s="3"/>
      <c r="GX1523" s="3"/>
      <c r="GY1523" s="3"/>
      <c r="GZ1523" s="3"/>
      <c r="HA1523" s="3"/>
      <c r="HB1523" s="3"/>
      <c r="HC1523" s="3"/>
      <c r="HD1523" s="3"/>
      <c r="HE1523" s="3"/>
      <c r="HF1523" s="3"/>
      <c r="HG1523" s="3"/>
      <c r="HH1523" s="3"/>
      <c r="HI1523" s="3"/>
      <c r="HJ1523" s="3"/>
      <c r="HK1523" s="3"/>
      <c r="HL1523" s="3"/>
      <c r="HM1523" s="3"/>
      <c r="HN1523" s="3"/>
      <c r="HO1523" s="3"/>
      <c r="HP1523" s="3"/>
      <c r="HQ1523" s="3"/>
      <c r="HR1523" s="3"/>
      <c r="HS1523" s="3"/>
      <c r="HT1523" s="3"/>
      <c r="HU1523" s="3"/>
      <c r="HV1523" s="3"/>
      <c r="HW1523" s="3"/>
      <c r="HX1523" s="3"/>
      <c r="HY1523" s="3"/>
      <c r="HZ1523" s="3"/>
      <c r="IA1523" s="3"/>
      <c r="IB1523" s="3"/>
      <c r="IC1523" s="3"/>
      <c r="ID1523" s="3"/>
      <c r="IE1523" s="3"/>
      <c r="IF1523" s="3"/>
      <c r="IG1523" s="3"/>
      <c r="IH1523" s="3"/>
      <c r="II1523" s="3"/>
      <c r="IJ1523" s="3"/>
      <c r="IK1523" s="3"/>
      <c r="IL1523" s="3"/>
      <c r="IM1523" s="3"/>
      <c r="IN1523" s="3"/>
      <c r="IO1523" s="3"/>
      <c r="IP1523" s="3"/>
      <c r="IQ1523" s="3"/>
      <c r="IR1523" s="3"/>
      <c r="IS1523" s="3"/>
      <c r="IT1523" s="3"/>
      <c r="IU1523" s="3"/>
      <c r="IV1523" s="3"/>
      <c r="IW1523" s="3"/>
      <c r="IX1523" s="3"/>
      <c r="IY1523" s="3"/>
      <c r="IZ1523" s="3"/>
      <c r="JA1523" s="3"/>
      <c r="JB1523" s="3"/>
      <c r="JC1523" s="3"/>
      <c r="JD1523" s="3"/>
      <c r="JE1523" s="3"/>
    </row>
    <row r="1524" spans="1:265" x14ac:dyDescent="0.25">
      <c r="S1524" s="2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  <c r="GG1524" s="3"/>
      <c r="GH1524" s="3"/>
      <c r="GI1524" s="3"/>
      <c r="GJ1524" s="3"/>
      <c r="GK1524" s="3"/>
      <c r="GL1524" s="3"/>
      <c r="GM1524" s="3"/>
      <c r="GN1524" s="3"/>
      <c r="GO1524" s="3"/>
      <c r="GP1524" s="3"/>
      <c r="GQ1524" s="3"/>
      <c r="GR1524" s="3"/>
      <c r="GS1524" s="3"/>
      <c r="GT1524" s="3"/>
      <c r="GU1524" s="3"/>
      <c r="GV1524" s="3"/>
      <c r="GW1524" s="3"/>
      <c r="GX1524" s="3"/>
      <c r="GY1524" s="3"/>
      <c r="GZ1524" s="3"/>
      <c r="HA1524" s="3"/>
      <c r="HB1524" s="3"/>
      <c r="HC1524" s="3"/>
      <c r="HD1524" s="3"/>
      <c r="HE1524" s="3"/>
      <c r="HF1524" s="3"/>
      <c r="HG1524" s="3"/>
      <c r="HH1524" s="3"/>
      <c r="HI1524" s="3"/>
      <c r="HJ1524" s="3"/>
      <c r="HK1524" s="3"/>
      <c r="HL1524" s="3"/>
      <c r="HM1524" s="3"/>
      <c r="HN1524" s="3"/>
      <c r="HO1524" s="3"/>
      <c r="HP1524" s="3"/>
      <c r="HQ1524" s="3"/>
      <c r="HR1524" s="3"/>
      <c r="HS1524" s="3"/>
      <c r="HT1524" s="3"/>
      <c r="HU1524" s="3"/>
      <c r="HV1524" s="3"/>
      <c r="HW1524" s="3"/>
      <c r="HX1524" s="3"/>
      <c r="HY1524" s="3"/>
      <c r="HZ1524" s="3"/>
      <c r="IA1524" s="3"/>
      <c r="IB1524" s="3"/>
      <c r="IC1524" s="3"/>
      <c r="ID1524" s="3"/>
      <c r="IE1524" s="3"/>
      <c r="IF1524" s="3"/>
      <c r="IG1524" s="3"/>
      <c r="IH1524" s="3"/>
      <c r="II1524" s="3"/>
      <c r="IJ1524" s="3"/>
      <c r="IK1524" s="3"/>
      <c r="IL1524" s="3"/>
      <c r="IM1524" s="3"/>
      <c r="IN1524" s="3"/>
      <c r="IO1524" s="3"/>
      <c r="IP1524" s="3"/>
      <c r="IQ1524" s="3"/>
      <c r="IR1524" s="3"/>
      <c r="IS1524" s="3"/>
      <c r="IT1524" s="3"/>
      <c r="IU1524" s="3"/>
      <c r="IV1524" s="3"/>
      <c r="IW1524" s="3"/>
      <c r="IX1524" s="3"/>
      <c r="IY1524" s="3"/>
      <c r="IZ1524" s="3"/>
      <c r="JA1524" s="3"/>
      <c r="JB1524" s="3"/>
      <c r="JC1524" s="3"/>
      <c r="JD1524" s="3"/>
      <c r="JE1524" s="3"/>
    </row>
    <row r="1525" spans="1:265" x14ac:dyDescent="0.25">
      <c r="S1525" s="2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  <c r="GG1525" s="3"/>
      <c r="GH1525" s="3"/>
      <c r="GI1525" s="3"/>
      <c r="GJ1525" s="3"/>
      <c r="GK1525" s="3"/>
      <c r="GL1525" s="3"/>
      <c r="GM1525" s="3"/>
      <c r="GN1525" s="3"/>
      <c r="GO1525" s="3"/>
      <c r="GP1525" s="3"/>
      <c r="GQ1525" s="3"/>
      <c r="GR1525" s="3"/>
      <c r="GS1525" s="3"/>
      <c r="GT1525" s="3"/>
      <c r="GU1525" s="3"/>
      <c r="GV1525" s="3"/>
      <c r="GW1525" s="3"/>
      <c r="GX1525" s="3"/>
      <c r="GY1525" s="3"/>
      <c r="GZ1525" s="3"/>
      <c r="HA1525" s="3"/>
      <c r="HB1525" s="3"/>
      <c r="HC1525" s="3"/>
      <c r="HD1525" s="3"/>
      <c r="HE1525" s="3"/>
      <c r="HF1525" s="3"/>
      <c r="HG1525" s="3"/>
      <c r="HH1525" s="3"/>
      <c r="HI1525" s="3"/>
      <c r="HJ1525" s="3"/>
      <c r="HK1525" s="3"/>
      <c r="HL1525" s="3"/>
      <c r="HM1525" s="3"/>
      <c r="HN1525" s="3"/>
      <c r="HO1525" s="3"/>
      <c r="HP1525" s="3"/>
      <c r="HQ1525" s="3"/>
      <c r="HR1525" s="3"/>
      <c r="HS1525" s="3"/>
      <c r="HT1525" s="3"/>
      <c r="HU1525" s="3"/>
      <c r="HV1525" s="3"/>
      <c r="HW1525" s="3"/>
      <c r="HX1525" s="3"/>
      <c r="HY1525" s="3"/>
      <c r="HZ1525" s="3"/>
      <c r="IA1525" s="3"/>
      <c r="IB1525" s="3"/>
      <c r="IC1525" s="3"/>
      <c r="ID1525" s="3"/>
      <c r="IE1525" s="3"/>
      <c r="IF1525" s="3"/>
      <c r="IG1525" s="3"/>
      <c r="IH1525" s="3"/>
      <c r="II1525" s="3"/>
      <c r="IJ1525" s="3"/>
      <c r="IK1525" s="3"/>
      <c r="IL1525" s="3"/>
      <c r="IM1525" s="3"/>
      <c r="IN1525" s="3"/>
      <c r="IO1525" s="3"/>
      <c r="IP1525" s="3"/>
      <c r="IQ1525" s="3"/>
      <c r="IR1525" s="3"/>
      <c r="IS1525" s="3"/>
      <c r="IT1525" s="3"/>
      <c r="IU1525" s="3"/>
      <c r="IV1525" s="3"/>
      <c r="IW1525" s="3"/>
      <c r="IX1525" s="3"/>
      <c r="IY1525" s="3"/>
      <c r="IZ1525" s="3"/>
      <c r="JA1525" s="3"/>
      <c r="JB1525" s="3"/>
      <c r="JC1525" s="3"/>
      <c r="JD1525" s="3"/>
      <c r="JE1525" s="3"/>
    </row>
    <row r="1526" spans="1:265" x14ac:dyDescent="0.25">
      <c r="S1526" s="2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/>
      <c r="FK1526" s="3"/>
      <c r="FL1526" s="3"/>
      <c r="FM1526" s="3"/>
      <c r="FN1526" s="3"/>
      <c r="FO1526" s="3"/>
      <c r="FP1526" s="3"/>
      <c r="FQ1526" s="3"/>
      <c r="FR1526" s="3"/>
      <c r="FS1526" s="3"/>
      <c r="FT1526" s="3"/>
      <c r="FU1526" s="3"/>
      <c r="FV1526" s="3"/>
      <c r="FW1526" s="3"/>
      <c r="FX1526" s="3"/>
      <c r="FY1526" s="3"/>
      <c r="FZ1526" s="3"/>
      <c r="GA1526" s="3"/>
      <c r="GB1526" s="3"/>
      <c r="GC1526" s="3"/>
      <c r="GD1526" s="3"/>
      <c r="GE1526" s="3"/>
      <c r="GF1526" s="3"/>
      <c r="GG1526" s="3"/>
      <c r="GH1526" s="3"/>
      <c r="GI1526" s="3"/>
      <c r="GJ1526" s="3"/>
      <c r="GK1526" s="3"/>
      <c r="GL1526" s="3"/>
      <c r="GM1526" s="3"/>
      <c r="GN1526" s="3"/>
      <c r="GO1526" s="3"/>
      <c r="GP1526" s="3"/>
      <c r="GQ1526" s="3"/>
      <c r="GR1526" s="3"/>
      <c r="GS1526" s="3"/>
      <c r="GT1526" s="3"/>
      <c r="GU1526" s="3"/>
      <c r="GV1526" s="3"/>
      <c r="GW1526" s="3"/>
      <c r="GX1526" s="3"/>
      <c r="GY1526" s="3"/>
      <c r="GZ1526" s="3"/>
      <c r="HA1526" s="3"/>
      <c r="HB1526" s="3"/>
      <c r="HC1526" s="3"/>
      <c r="HD1526" s="3"/>
      <c r="HE1526" s="3"/>
      <c r="HF1526" s="3"/>
      <c r="HG1526" s="3"/>
      <c r="HH1526" s="3"/>
      <c r="HI1526" s="3"/>
      <c r="HJ1526" s="3"/>
      <c r="HK1526" s="3"/>
      <c r="HL1526" s="3"/>
      <c r="HM1526" s="3"/>
      <c r="HN1526" s="3"/>
      <c r="HO1526" s="3"/>
      <c r="HP1526" s="3"/>
      <c r="HQ1526" s="3"/>
      <c r="HR1526" s="3"/>
      <c r="HS1526" s="3"/>
      <c r="HT1526" s="3"/>
      <c r="HU1526" s="3"/>
      <c r="HV1526" s="3"/>
      <c r="HW1526" s="3"/>
      <c r="HX1526" s="3"/>
      <c r="HY1526" s="3"/>
      <c r="HZ1526" s="3"/>
      <c r="IA1526" s="3"/>
      <c r="IB1526" s="3"/>
      <c r="IC1526" s="3"/>
      <c r="ID1526" s="3"/>
      <c r="IE1526" s="3"/>
      <c r="IF1526" s="3"/>
      <c r="IG1526" s="3"/>
      <c r="IH1526" s="3"/>
      <c r="II1526" s="3"/>
      <c r="IJ1526" s="3"/>
      <c r="IK1526" s="3"/>
      <c r="IL1526" s="3"/>
      <c r="IM1526" s="3"/>
      <c r="IN1526" s="3"/>
      <c r="IO1526" s="3"/>
      <c r="IP1526" s="3"/>
      <c r="IQ1526" s="3"/>
      <c r="IR1526" s="3"/>
      <c r="IS1526" s="3"/>
      <c r="IT1526" s="3"/>
      <c r="IU1526" s="3"/>
      <c r="IV1526" s="3"/>
      <c r="IW1526" s="3"/>
      <c r="IX1526" s="3"/>
      <c r="IY1526" s="3"/>
      <c r="IZ1526" s="3"/>
      <c r="JA1526" s="3"/>
      <c r="JB1526" s="3"/>
      <c r="JC1526" s="3"/>
      <c r="JD1526" s="3"/>
      <c r="JE1526" s="3"/>
    </row>
    <row r="1527" spans="1:265" x14ac:dyDescent="0.25">
      <c r="S1527" s="2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  <c r="EH1527" s="3"/>
      <c r="EI1527" s="3"/>
      <c r="EJ1527" s="3"/>
      <c r="EK1527" s="3"/>
      <c r="EL1527" s="3"/>
      <c r="EM1527" s="3"/>
      <c r="EN1527" s="3"/>
      <c r="EO1527" s="3"/>
      <c r="EP1527" s="3"/>
      <c r="EQ1527" s="3"/>
      <c r="ER1527" s="3"/>
      <c r="ES1527" s="3"/>
      <c r="ET1527" s="3"/>
      <c r="EU1527" s="3"/>
      <c r="EV1527" s="3"/>
      <c r="EW1527" s="3"/>
      <c r="EX1527" s="3"/>
      <c r="EY1527" s="3"/>
      <c r="EZ1527" s="3"/>
      <c r="FA1527" s="3"/>
      <c r="FB1527" s="3"/>
      <c r="FC1527" s="3"/>
      <c r="FD1527" s="3"/>
      <c r="FE1527" s="3"/>
      <c r="FF1527" s="3"/>
      <c r="FG1527" s="3"/>
      <c r="FH1527" s="3"/>
      <c r="FI1527" s="3"/>
      <c r="FJ1527" s="3"/>
      <c r="FK1527" s="3"/>
      <c r="FL1527" s="3"/>
      <c r="FM1527" s="3"/>
      <c r="FN1527" s="3"/>
      <c r="FO1527" s="3"/>
      <c r="FP1527" s="3"/>
      <c r="FQ1527" s="3"/>
      <c r="FR1527" s="3"/>
      <c r="FS1527" s="3"/>
      <c r="FT1527" s="3"/>
      <c r="FU1527" s="3"/>
      <c r="FV1527" s="3"/>
      <c r="FW1527" s="3"/>
      <c r="FX1527" s="3"/>
      <c r="FY1527" s="3"/>
      <c r="FZ1527" s="3"/>
      <c r="GA1527" s="3"/>
      <c r="GB1527" s="3"/>
      <c r="GC1527" s="3"/>
      <c r="GD1527" s="3"/>
      <c r="GE1527" s="3"/>
      <c r="GF1527" s="3"/>
      <c r="GG1527" s="3"/>
      <c r="GH1527" s="3"/>
      <c r="GI1527" s="3"/>
      <c r="GJ1527" s="3"/>
      <c r="GK1527" s="3"/>
      <c r="GL1527" s="3"/>
      <c r="GM1527" s="3"/>
      <c r="GN1527" s="3"/>
      <c r="GO1527" s="3"/>
      <c r="GP1527" s="3"/>
      <c r="GQ1527" s="3"/>
      <c r="GR1527" s="3"/>
      <c r="GS1527" s="3"/>
      <c r="GT1527" s="3"/>
      <c r="GU1527" s="3"/>
      <c r="GV1527" s="3"/>
      <c r="GW1527" s="3"/>
      <c r="GX1527" s="3"/>
      <c r="GY1527" s="3"/>
      <c r="GZ1527" s="3"/>
      <c r="HA1527" s="3"/>
      <c r="HB1527" s="3"/>
      <c r="HC1527" s="3"/>
      <c r="HD1527" s="3"/>
      <c r="HE1527" s="3"/>
      <c r="HF1527" s="3"/>
      <c r="HG1527" s="3"/>
      <c r="HH1527" s="3"/>
      <c r="HI1527" s="3"/>
      <c r="HJ1527" s="3"/>
      <c r="HK1527" s="3"/>
      <c r="HL1527" s="3"/>
      <c r="HM1527" s="3"/>
      <c r="HN1527" s="3"/>
      <c r="HO1527" s="3"/>
      <c r="HP1527" s="3"/>
      <c r="HQ1527" s="3"/>
      <c r="HR1527" s="3"/>
      <c r="HS1527" s="3"/>
      <c r="HT1527" s="3"/>
      <c r="HU1527" s="3"/>
      <c r="HV1527" s="3"/>
      <c r="HW1527" s="3"/>
      <c r="HX1527" s="3"/>
      <c r="HY1527" s="3"/>
      <c r="HZ1527" s="3"/>
      <c r="IA1527" s="3"/>
      <c r="IB1527" s="3"/>
      <c r="IC1527" s="3"/>
      <c r="ID1527" s="3"/>
      <c r="IE1527" s="3"/>
      <c r="IF1527" s="3"/>
      <c r="IG1527" s="3"/>
      <c r="IH1527" s="3"/>
      <c r="II1527" s="3"/>
      <c r="IJ1527" s="3"/>
      <c r="IK1527" s="3"/>
      <c r="IL1527" s="3"/>
      <c r="IM1527" s="3"/>
      <c r="IN1527" s="3"/>
      <c r="IO1527" s="3"/>
      <c r="IP1527" s="3"/>
      <c r="IQ1527" s="3"/>
      <c r="IR1527" s="3"/>
      <c r="IS1527" s="3"/>
      <c r="IT1527" s="3"/>
      <c r="IU1527" s="3"/>
      <c r="IV1527" s="3"/>
      <c r="IW1527" s="3"/>
      <c r="IX1527" s="3"/>
      <c r="IY1527" s="3"/>
      <c r="IZ1527" s="3"/>
      <c r="JA1527" s="3"/>
      <c r="JB1527" s="3"/>
      <c r="JC1527" s="3"/>
      <c r="JD1527" s="3"/>
      <c r="JE1527" s="3"/>
    </row>
    <row r="1528" spans="1:265" x14ac:dyDescent="0.25">
      <c r="S1528" s="2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  <c r="EH1528" s="3"/>
      <c r="EI1528" s="3"/>
      <c r="EJ1528" s="3"/>
      <c r="EK1528" s="3"/>
      <c r="EL1528" s="3"/>
      <c r="EM1528" s="3"/>
      <c r="EN1528" s="3"/>
      <c r="EO1528" s="3"/>
      <c r="EP1528" s="3"/>
      <c r="EQ1528" s="3"/>
      <c r="ER1528" s="3"/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/>
      <c r="FG1528" s="3"/>
      <c r="FH1528" s="3"/>
      <c r="FI1528" s="3"/>
      <c r="FJ1528" s="3"/>
      <c r="FK1528" s="3"/>
      <c r="FL1528" s="3"/>
      <c r="FM1528" s="3"/>
      <c r="FN1528" s="3"/>
      <c r="FO1528" s="3"/>
      <c r="FP1528" s="3"/>
      <c r="FQ1528" s="3"/>
      <c r="FR1528" s="3"/>
      <c r="FS1528" s="3"/>
      <c r="FT1528" s="3"/>
      <c r="FU1528" s="3"/>
      <c r="FV1528" s="3"/>
      <c r="FW1528" s="3"/>
      <c r="FX1528" s="3"/>
      <c r="FY1528" s="3"/>
      <c r="FZ1528" s="3"/>
      <c r="GA1528" s="3"/>
      <c r="GB1528" s="3"/>
      <c r="GC1528" s="3"/>
      <c r="GD1528" s="3"/>
      <c r="GE1528" s="3"/>
      <c r="GF1528" s="3"/>
      <c r="GG1528" s="3"/>
      <c r="GH1528" s="3"/>
      <c r="GI1528" s="3"/>
      <c r="GJ1528" s="3"/>
      <c r="GK1528" s="3"/>
      <c r="GL1528" s="3"/>
      <c r="GM1528" s="3"/>
      <c r="GN1528" s="3"/>
      <c r="GO1528" s="3"/>
      <c r="GP1528" s="3"/>
      <c r="GQ1528" s="3"/>
      <c r="GR1528" s="3"/>
      <c r="GS1528" s="3"/>
      <c r="GT1528" s="3"/>
      <c r="GU1528" s="3"/>
      <c r="GV1528" s="3"/>
      <c r="GW1528" s="3"/>
      <c r="GX1528" s="3"/>
      <c r="GY1528" s="3"/>
      <c r="GZ1528" s="3"/>
      <c r="HA1528" s="3"/>
      <c r="HB1528" s="3"/>
      <c r="HC1528" s="3"/>
      <c r="HD1528" s="3"/>
      <c r="HE1528" s="3"/>
      <c r="HF1528" s="3"/>
      <c r="HG1528" s="3"/>
      <c r="HH1528" s="3"/>
      <c r="HI1528" s="3"/>
      <c r="HJ1528" s="3"/>
      <c r="HK1528" s="3"/>
      <c r="HL1528" s="3"/>
      <c r="HM1528" s="3"/>
      <c r="HN1528" s="3"/>
      <c r="HO1528" s="3"/>
      <c r="HP1528" s="3"/>
      <c r="HQ1528" s="3"/>
      <c r="HR1528" s="3"/>
      <c r="HS1528" s="3"/>
      <c r="HT1528" s="3"/>
      <c r="HU1528" s="3"/>
      <c r="HV1528" s="3"/>
      <c r="HW1528" s="3"/>
      <c r="HX1528" s="3"/>
      <c r="HY1528" s="3"/>
      <c r="HZ1528" s="3"/>
      <c r="IA1528" s="3"/>
      <c r="IB1528" s="3"/>
      <c r="IC1528" s="3"/>
      <c r="ID1528" s="3"/>
      <c r="IE1528" s="3"/>
      <c r="IF1528" s="3"/>
      <c r="IG1528" s="3"/>
      <c r="IH1528" s="3"/>
      <c r="II1528" s="3"/>
      <c r="IJ1528" s="3"/>
      <c r="IK1528" s="3"/>
      <c r="IL1528" s="3"/>
      <c r="IM1528" s="3"/>
      <c r="IN1528" s="3"/>
      <c r="IO1528" s="3"/>
      <c r="IP1528" s="3"/>
      <c r="IQ1528" s="3"/>
      <c r="IR1528" s="3"/>
      <c r="IS1528" s="3"/>
      <c r="IT1528" s="3"/>
      <c r="IU1528" s="3"/>
      <c r="IV1528" s="3"/>
      <c r="IW1528" s="3"/>
      <c r="IX1528" s="3"/>
      <c r="IY1528" s="3"/>
      <c r="IZ1528" s="3"/>
      <c r="JA1528" s="3"/>
      <c r="JB1528" s="3"/>
      <c r="JC1528" s="3"/>
      <c r="JD1528" s="3"/>
      <c r="JE1528" s="3"/>
    </row>
    <row r="1529" spans="1:265" ht="14.25" x14ac:dyDescent="0.2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6"/>
      <c r="N1529" s="6"/>
      <c r="O1529" s="3"/>
      <c r="P1529" s="3"/>
      <c r="Q1529" s="3"/>
      <c r="R1529" s="3"/>
      <c r="S1529" s="2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  <c r="FJ1529" s="3"/>
      <c r="FK1529" s="3"/>
      <c r="FL1529" s="3"/>
      <c r="FM1529" s="3"/>
      <c r="FN1529" s="3"/>
      <c r="FO1529" s="3"/>
      <c r="FP1529" s="3"/>
      <c r="FQ1529" s="3"/>
      <c r="FR1529" s="3"/>
      <c r="FS1529" s="3"/>
      <c r="FT1529" s="3"/>
      <c r="FU1529" s="3"/>
      <c r="FV1529" s="3"/>
      <c r="FW1529" s="3"/>
      <c r="FX1529" s="3"/>
      <c r="FY1529" s="3"/>
      <c r="FZ1529" s="3"/>
      <c r="GA1529" s="3"/>
      <c r="GB1529" s="3"/>
      <c r="GC1529" s="3"/>
      <c r="GD1529" s="3"/>
      <c r="GE1529" s="3"/>
      <c r="GF1529" s="3"/>
      <c r="GG1529" s="3"/>
      <c r="GH1529" s="3"/>
      <c r="GI1529" s="3"/>
      <c r="GJ1529" s="3"/>
      <c r="GK1529" s="3"/>
      <c r="GL1529" s="3"/>
      <c r="GM1529" s="3"/>
      <c r="GN1529" s="3"/>
      <c r="GO1529" s="3"/>
      <c r="GP1529" s="3"/>
      <c r="GQ1529" s="3"/>
      <c r="GR1529" s="3"/>
      <c r="GS1529" s="3"/>
      <c r="GT1529" s="3"/>
      <c r="GU1529" s="3"/>
      <c r="GV1529" s="3"/>
      <c r="GW1529" s="3"/>
      <c r="GX1529" s="3"/>
      <c r="GY1529" s="3"/>
      <c r="GZ1529" s="3"/>
      <c r="HA1529" s="3"/>
      <c r="HB1529" s="3"/>
      <c r="HC1529" s="3"/>
      <c r="HD1529" s="3"/>
      <c r="HE1529" s="3"/>
      <c r="HF1529" s="3"/>
      <c r="HG1529" s="3"/>
      <c r="HH1529" s="3"/>
      <c r="HI1529" s="3"/>
      <c r="HJ1529" s="3"/>
      <c r="HK1529" s="3"/>
      <c r="HL1529" s="3"/>
      <c r="HM1529" s="3"/>
      <c r="HN1529" s="3"/>
      <c r="HO1529" s="3"/>
      <c r="HP1529" s="3"/>
      <c r="HQ1529" s="3"/>
      <c r="HR1529" s="3"/>
      <c r="HS1529" s="3"/>
      <c r="HT1529" s="3"/>
      <c r="HU1529" s="3"/>
      <c r="HV1529" s="3"/>
      <c r="HW1529" s="3"/>
      <c r="HX1529" s="3"/>
      <c r="HY1529" s="3"/>
      <c r="HZ1529" s="3"/>
      <c r="IA1529" s="3"/>
      <c r="IB1529" s="3"/>
      <c r="IC1529" s="3"/>
      <c r="ID1529" s="3"/>
      <c r="IE1529" s="3"/>
      <c r="IF1529" s="3"/>
      <c r="IG1529" s="3"/>
      <c r="IH1529" s="3"/>
      <c r="II1529" s="3"/>
      <c r="IJ1529" s="3"/>
      <c r="IK1529" s="3"/>
      <c r="IL1529" s="3"/>
      <c r="IM1529" s="3"/>
      <c r="IN1529" s="3"/>
      <c r="IO1529" s="3"/>
      <c r="IP1529" s="3"/>
      <c r="IQ1529" s="3"/>
      <c r="IR1529" s="3"/>
      <c r="IS1529" s="3"/>
      <c r="IT1529" s="3"/>
      <c r="IU1529" s="3"/>
      <c r="IV1529" s="3"/>
      <c r="IW1529" s="3"/>
      <c r="IX1529" s="3"/>
      <c r="IY1529" s="3"/>
      <c r="IZ1529" s="3"/>
      <c r="JA1529" s="3"/>
      <c r="JB1529" s="3"/>
      <c r="JC1529" s="3"/>
      <c r="JD1529" s="3"/>
      <c r="JE1529" s="3"/>
    </row>
    <row r="1530" spans="1:265" ht="14.25" x14ac:dyDescent="0.2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6"/>
      <c r="N1530" s="6"/>
      <c r="O1530" s="3"/>
      <c r="P1530" s="3"/>
      <c r="Q1530" s="3"/>
      <c r="R1530" s="3"/>
      <c r="S1530" s="2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  <c r="EH1530" s="3"/>
      <c r="EI1530" s="3"/>
      <c r="EJ1530" s="3"/>
      <c r="EK1530" s="3"/>
      <c r="EL1530" s="3"/>
      <c r="EM1530" s="3"/>
      <c r="EN1530" s="3"/>
      <c r="EO1530" s="3"/>
      <c r="EP1530" s="3"/>
      <c r="EQ1530" s="3"/>
      <c r="ER1530" s="3"/>
      <c r="ES1530" s="3"/>
      <c r="ET1530" s="3"/>
      <c r="EU1530" s="3"/>
      <c r="EV1530" s="3"/>
      <c r="EW1530" s="3"/>
      <c r="EX1530" s="3"/>
      <c r="EY1530" s="3"/>
      <c r="EZ1530" s="3"/>
      <c r="FA1530" s="3"/>
      <c r="FB1530" s="3"/>
      <c r="FC1530" s="3"/>
      <c r="FD1530" s="3"/>
      <c r="FE1530" s="3"/>
      <c r="FF1530" s="3"/>
      <c r="FG1530" s="3"/>
      <c r="FH1530" s="3"/>
      <c r="FI1530" s="3"/>
      <c r="FJ1530" s="3"/>
      <c r="FK1530" s="3"/>
      <c r="FL1530" s="3"/>
      <c r="FM1530" s="3"/>
      <c r="FN1530" s="3"/>
      <c r="FO1530" s="3"/>
      <c r="FP1530" s="3"/>
      <c r="FQ1530" s="3"/>
      <c r="FR1530" s="3"/>
      <c r="FS1530" s="3"/>
      <c r="FT1530" s="3"/>
      <c r="FU1530" s="3"/>
      <c r="FV1530" s="3"/>
      <c r="FW1530" s="3"/>
      <c r="FX1530" s="3"/>
      <c r="FY1530" s="3"/>
      <c r="FZ1530" s="3"/>
      <c r="GA1530" s="3"/>
      <c r="GB1530" s="3"/>
      <c r="GC1530" s="3"/>
      <c r="GD1530" s="3"/>
      <c r="GE1530" s="3"/>
      <c r="GF1530" s="3"/>
      <c r="GG1530" s="3"/>
      <c r="GH1530" s="3"/>
      <c r="GI1530" s="3"/>
      <c r="GJ1530" s="3"/>
      <c r="GK1530" s="3"/>
      <c r="GL1530" s="3"/>
      <c r="GM1530" s="3"/>
      <c r="GN1530" s="3"/>
      <c r="GO1530" s="3"/>
      <c r="GP1530" s="3"/>
      <c r="GQ1530" s="3"/>
      <c r="GR1530" s="3"/>
      <c r="GS1530" s="3"/>
      <c r="GT1530" s="3"/>
      <c r="GU1530" s="3"/>
      <c r="GV1530" s="3"/>
      <c r="GW1530" s="3"/>
      <c r="GX1530" s="3"/>
      <c r="GY1530" s="3"/>
      <c r="GZ1530" s="3"/>
      <c r="HA1530" s="3"/>
      <c r="HB1530" s="3"/>
      <c r="HC1530" s="3"/>
      <c r="HD1530" s="3"/>
      <c r="HE1530" s="3"/>
      <c r="HF1530" s="3"/>
      <c r="HG1530" s="3"/>
      <c r="HH1530" s="3"/>
      <c r="HI1530" s="3"/>
      <c r="HJ1530" s="3"/>
      <c r="HK1530" s="3"/>
      <c r="HL1530" s="3"/>
      <c r="HM1530" s="3"/>
      <c r="HN1530" s="3"/>
      <c r="HO1530" s="3"/>
      <c r="HP1530" s="3"/>
      <c r="HQ1530" s="3"/>
      <c r="HR1530" s="3"/>
      <c r="HS1530" s="3"/>
      <c r="HT1530" s="3"/>
      <c r="HU1530" s="3"/>
      <c r="HV1530" s="3"/>
      <c r="HW1530" s="3"/>
      <c r="HX1530" s="3"/>
      <c r="HY1530" s="3"/>
      <c r="HZ1530" s="3"/>
      <c r="IA1530" s="3"/>
      <c r="IB1530" s="3"/>
      <c r="IC1530" s="3"/>
      <c r="ID1530" s="3"/>
      <c r="IE1530" s="3"/>
      <c r="IF1530" s="3"/>
      <c r="IG1530" s="3"/>
      <c r="IH1530" s="3"/>
      <c r="II1530" s="3"/>
      <c r="IJ1530" s="3"/>
      <c r="IK1530" s="3"/>
      <c r="IL1530" s="3"/>
      <c r="IM1530" s="3"/>
      <c r="IN1530" s="3"/>
      <c r="IO1530" s="3"/>
      <c r="IP1530" s="3"/>
      <c r="IQ1530" s="3"/>
      <c r="IR1530" s="3"/>
      <c r="IS1530" s="3"/>
      <c r="IT1530" s="3"/>
      <c r="IU1530" s="3"/>
      <c r="IV1530" s="3"/>
      <c r="IW1530" s="3"/>
      <c r="IX1530" s="3"/>
      <c r="IY1530" s="3"/>
      <c r="IZ1530" s="3"/>
      <c r="JA1530" s="3"/>
      <c r="JB1530" s="3"/>
      <c r="JC1530" s="3"/>
      <c r="JD1530" s="3"/>
      <c r="JE1530" s="3"/>
    </row>
    <row r="1531" spans="1:265" ht="14.25" x14ac:dyDescent="0.2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6"/>
      <c r="N1531" s="6"/>
      <c r="O1531" s="3"/>
      <c r="P1531" s="3"/>
      <c r="Q1531" s="3"/>
      <c r="R1531" s="3"/>
      <c r="S1531" s="2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  <c r="EH1531" s="3"/>
      <c r="EI1531" s="3"/>
      <c r="EJ1531" s="3"/>
      <c r="EK1531" s="3"/>
      <c r="EL1531" s="3"/>
      <c r="EM1531" s="3"/>
      <c r="EN1531" s="3"/>
      <c r="EO1531" s="3"/>
      <c r="EP1531" s="3"/>
      <c r="EQ1531" s="3"/>
      <c r="ER1531" s="3"/>
      <c r="ES1531" s="3"/>
      <c r="ET1531" s="3"/>
      <c r="EU1531" s="3"/>
      <c r="EV1531" s="3"/>
      <c r="EW1531" s="3"/>
      <c r="EX1531" s="3"/>
      <c r="EY1531" s="3"/>
      <c r="EZ1531" s="3"/>
      <c r="FA1531" s="3"/>
      <c r="FB1531" s="3"/>
      <c r="FC1531" s="3"/>
      <c r="FD1531" s="3"/>
      <c r="FE1531" s="3"/>
      <c r="FF1531" s="3"/>
      <c r="FG1531" s="3"/>
      <c r="FH1531" s="3"/>
      <c r="FI1531" s="3"/>
      <c r="FJ1531" s="3"/>
      <c r="FK1531" s="3"/>
      <c r="FL1531" s="3"/>
      <c r="FM1531" s="3"/>
      <c r="FN1531" s="3"/>
      <c r="FO1531" s="3"/>
      <c r="FP1531" s="3"/>
      <c r="FQ1531" s="3"/>
      <c r="FR1531" s="3"/>
      <c r="FS1531" s="3"/>
      <c r="FT1531" s="3"/>
      <c r="FU1531" s="3"/>
      <c r="FV1531" s="3"/>
      <c r="FW1531" s="3"/>
      <c r="FX1531" s="3"/>
      <c r="FY1531" s="3"/>
      <c r="FZ1531" s="3"/>
      <c r="GA1531" s="3"/>
      <c r="GB1531" s="3"/>
      <c r="GC1531" s="3"/>
      <c r="GD1531" s="3"/>
      <c r="GE1531" s="3"/>
      <c r="GF1531" s="3"/>
      <c r="GG1531" s="3"/>
      <c r="GH1531" s="3"/>
      <c r="GI1531" s="3"/>
      <c r="GJ1531" s="3"/>
      <c r="GK1531" s="3"/>
      <c r="GL1531" s="3"/>
      <c r="GM1531" s="3"/>
      <c r="GN1531" s="3"/>
      <c r="GO1531" s="3"/>
      <c r="GP1531" s="3"/>
      <c r="GQ1531" s="3"/>
      <c r="GR1531" s="3"/>
      <c r="GS1531" s="3"/>
      <c r="GT1531" s="3"/>
      <c r="GU1531" s="3"/>
      <c r="GV1531" s="3"/>
      <c r="GW1531" s="3"/>
      <c r="GX1531" s="3"/>
      <c r="GY1531" s="3"/>
      <c r="GZ1531" s="3"/>
      <c r="HA1531" s="3"/>
      <c r="HB1531" s="3"/>
      <c r="HC1531" s="3"/>
      <c r="HD1531" s="3"/>
      <c r="HE1531" s="3"/>
      <c r="HF1531" s="3"/>
      <c r="HG1531" s="3"/>
      <c r="HH1531" s="3"/>
      <c r="HI1531" s="3"/>
      <c r="HJ1531" s="3"/>
      <c r="HK1531" s="3"/>
      <c r="HL1531" s="3"/>
      <c r="HM1531" s="3"/>
      <c r="HN1531" s="3"/>
      <c r="HO1531" s="3"/>
      <c r="HP1531" s="3"/>
      <c r="HQ1531" s="3"/>
      <c r="HR1531" s="3"/>
      <c r="HS1531" s="3"/>
      <c r="HT1531" s="3"/>
      <c r="HU1531" s="3"/>
      <c r="HV1531" s="3"/>
      <c r="HW1531" s="3"/>
      <c r="HX1531" s="3"/>
      <c r="HY1531" s="3"/>
      <c r="HZ1531" s="3"/>
      <c r="IA1531" s="3"/>
      <c r="IB1531" s="3"/>
      <c r="IC1531" s="3"/>
      <c r="ID1531" s="3"/>
      <c r="IE1531" s="3"/>
      <c r="IF1531" s="3"/>
      <c r="IG1531" s="3"/>
      <c r="IH1531" s="3"/>
      <c r="II1531" s="3"/>
      <c r="IJ1531" s="3"/>
      <c r="IK1531" s="3"/>
      <c r="IL1531" s="3"/>
      <c r="IM1531" s="3"/>
      <c r="IN1531" s="3"/>
      <c r="IO1531" s="3"/>
      <c r="IP1531" s="3"/>
      <c r="IQ1531" s="3"/>
      <c r="IR1531" s="3"/>
      <c r="IS1531" s="3"/>
      <c r="IT1531" s="3"/>
      <c r="IU1531" s="3"/>
      <c r="IV1531" s="3"/>
      <c r="IW1531" s="3"/>
      <c r="IX1531" s="3"/>
      <c r="IY1531" s="3"/>
      <c r="IZ1531" s="3"/>
      <c r="JA1531" s="3"/>
      <c r="JB1531" s="3"/>
      <c r="JC1531" s="3"/>
      <c r="JD1531" s="3"/>
      <c r="JE1531" s="3"/>
    </row>
    <row r="1532" spans="1:265" ht="14.25" x14ac:dyDescent="0.2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6"/>
      <c r="N1532" s="6"/>
      <c r="O1532" s="3"/>
      <c r="P1532" s="3"/>
      <c r="Q1532" s="3"/>
      <c r="R1532" s="3"/>
      <c r="S1532" s="2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  <c r="EH1532" s="3"/>
      <c r="EI1532" s="3"/>
      <c r="EJ1532" s="3"/>
      <c r="EK1532" s="3"/>
      <c r="EL1532" s="3"/>
      <c r="EM1532" s="3"/>
      <c r="EN1532" s="3"/>
      <c r="EO1532" s="3"/>
      <c r="EP1532" s="3"/>
      <c r="EQ1532" s="3"/>
      <c r="ER1532" s="3"/>
      <c r="ES1532" s="3"/>
      <c r="ET1532" s="3"/>
      <c r="EU1532" s="3"/>
      <c r="EV1532" s="3"/>
      <c r="EW1532" s="3"/>
      <c r="EX1532" s="3"/>
      <c r="EY1532" s="3"/>
      <c r="EZ1532" s="3"/>
      <c r="FA1532" s="3"/>
      <c r="FB1532" s="3"/>
      <c r="FC1532" s="3"/>
      <c r="FD1532" s="3"/>
      <c r="FE1532" s="3"/>
      <c r="FF1532" s="3"/>
      <c r="FG1532" s="3"/>
      <c r="FH1532" s="3"/>
      <c r="FI1532" s="3"/>
      <c r="FJ1532" s="3"/>
      <c r="FK1532" s="3"/>
      <c r="FL1532" s="3"/>
      <c r="FM1532" s="3"/>
      <c r="FN1532" s="3"/>
      <c r="FO1532" s="3"/>
      <c r="FP1532" s="3"/>
      <c r="FQ1532" s="3"/>
      <c r="FR1532" s="3"/>
      <c r="FS1532" s="3"/>
      <c r="FT1532" s="3"/>
      <c r="FU1532" s="3"/>
      <c r="FV1532" s="3"/>
      <c r="FW1532" s="3"/>
      <c r="FX1532" s="3"/>
      <c r="FY1532" s="3"/>
      <c r="FZ1532" s="3"/>
      <c r="GA1532" s="3"/>
      <c r="GB1532" s="3"/>
      <c r="GC1532" s="3"/>
      <c r="GD1532" s="3"/>
      <c r="GE1532" s="3"/>
      <c r="GF1532" s="3"/>
      <c r="GG1532" s="3"/>
      <c r="GH1532" s="3"/>
      <c r="GI1532" s="3"/>
      <c r="GJ1532" s="3"/>
      <c r="GK1532" s="3"/>
      <c r="GL1532" s="3"/>
      <c r="GM1532" s="3"/>
      <c r="GN1532" s="3"/>
      <c r="GO1532" s="3"/>
      <c r="GP1532" s="3"/>
      <c r="GQ1532" s="3"/>
      <c r="GR1532" s="3"/>
      <c r="GS1532" s="3"/>
      <c r="GT1532" s="3"/>
      <c r="GU1532" s="3"/>
      <c r="GV1532" s="3"/>
      <c r="GW1532" s="3"/>
      <c r="GX1532" s="3"/>
      <c r="GY1532" s="3"/>
      <c r="GZ1532" s="3"/>
      <c r="HA1532" s="3"/>
      <c r="HB1532" s="3"/>
      <c r="HC1532" s="3"/>
      <c r="HD1532" s="3"/>
      <c r="HE1532" s="3"/>
      <c r="HF1532" s="3"/>
      <c r="HG1532" s="3"/>
      <c r="HH1532" s="3"/>
      <c r="HI1532" s="3"/>
      <c r="HJ1532" s="3"/>
      <c r="HK1532" s="3"/>
      <c r="HL1532" s="3"/>
      <c r="HM1532" s="3"/>
      <c r="HN1532" s="3"/>
      <c r="HO1532" s="3"/>
      <c r="HP1532" s="3"/>
      <c r="HQ1532" s="3"/>
      <c r="HR1532" s="3"/>
      <c r="HS1532" s="3"/>
      <c r="HT1532" s="3"/>
      <c r="HU1532" s="3"/>
      <c r="HV1532" s="3"/>
      <c r="HW1532" s="3"/>
      <c r="HX1532" s="3"/>
      <c r="HY1532" s="3"/>
      <c r="HZ1532" s="3"/>
      <c r="IA1532" s="3"/>
      <c r="IB1532" s="3"/>
      <c r="IC1532" s="3"/>
      <c r="ID1532" s="3"/>
      <c r="IE1532" s="3"/>
      <c r="IF1532" s="3"/>
      <c r="IG1532" s="3"/>
      <c r="IH1532" s="3"/>
      <c r="II1532" s="3"/>
      <c r="IJ1532" s="3"/>
      <c r="IK1532" s="3"/>
      <c r="IL1532" s="3"/>
      <c r="IM1532" s="3"/>
      <c r="IN1532" s="3"/>
      <c r="IO1532" s="3"/>
      <c r="IP1532" s="3"/>
      <c r="IQ1532" s="3"/>
      <c r="IR1532" s="3"/>
      <c r="IS1532" s="3"/>
      <c r="IT1532" s="3"/>
      <c r="IU1532" s="3"/>
      <c r="IV1532" s="3"/>
      <c r="IW1532" s="3"/>
      <c r="IX1532" s="3"/>
      <c r="IY1532" s="3"/>
      <c r="IZ1532" s="3"/>
      <c r="JA1532" s="3"/>
      <c r="JB1532" s="3"/>
      <c r="JC1532" s="3"/>
      <c r="JD1532" s="3"/>
      <c r="JE1532" s="3"/>
    </row>
    <row r="1533" spans="1:265" ht="14.25" x14ac:dyDescent="0.2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6"/>
      <c r="N1533" s="6"/>
      <c r="O1533" s="3"/>
      <c r="P1533" s="3"/>
      <c r="Q1533" s="3"/>
      <c r="R1533" s="3"/>
      <c r="S1533" s="2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  <c r="FF1533" s="3"/>
      <c r="FG1533" s="3"/>
      <c r="FH1533" s="3"/>
      <c r="FI1533" s="3"/>
      <c r="FJ1533" s="3"/>
      <c r="FK1533" s="3"/>
      <c r="FL1533" s="3"/>
      <c r="FM1533" s="3"/>
      <c r="FN1533" s="3"/>
      <c r="FO1533" s="3"/>
      <c r="FP1533" s="3"/>
      <c r="FQ1533" s="3"/>
      <c r="FR1533" s="3"/>
      <c r="FS1533" s="3"/>
      <c r="FT1533" s="3"/>
      <c r="FU1533" s="3"/>
      <c r="FV1533" s="3"/>
      <c r="FW1533" s="3"/>
      <c r="FX1533" s="3"/>
      <c r="FY1533" s="3"/>
      <c r="FZ1533" s="3"/>
      <c r="GA1533" s="3"/>
      <c r="GB1533" s="3"/>
      <c r="GC1533" s="3"/>
      <c r="GD1533" s="3"/>
      <c r="GE1533" s="3"/>
      <c r="GF1533" s="3"/>
      <c r="GG1533" s="3"/>
      <c r="GH1533" s="3"/>
      <c r="GI1533" s="3"/>
      <c r="GJ1533" s="3"/>
      <c r="GK1533" s="3"/>
      <c r="GL1533" s="3"/>
      <c r="GM1533" s="3"/>
      <c r="GN1533" s="3"/>
      <c r="GO1533" s="3"/>
      <c r="GP1533" s="3"/>
      <c r="GQ1533" s="3"/>
      <c r="GR1533" s="3"/>
      <c r="GS1533" s="3"/>
      <c r="GT1533" s="3"/>
      <c r="GU1533" s="3"/>
      <c r="GV1533" s="3"/>
      <c r="GW1533" s="3"/>
      <c r="GX1533" s="3"/>
      <c r="GY1533" s="3"/>
      <c r="GZ1533" s="3"/>
      <c r="HA1533" s="3"/>
      <c r="HB1533" s="3"/>
      <c r="HC1533" s="3"/>
      <c r="HD1533" s="3"/>
      <c r="HE1533" s="3"/>
      <c r="HF1533" s="3"/>
      <c r="HG1533" s="3"/>
      <c r="HH1533" s="3"/>
      <c r="HI1533" s="3"/>
      <c r="HJ1533" s="3"/>
      <c r="HK1533" s="3"/>
      <c r="HL1533" s="3"/>
      <c r="HM1533" s="3"/>
      <c r="HN1533" s="3"/>
      <c r="HO1533" s="3"/>
      <c r="HP1533" s="3"/>
      <c r="HQ1533" s="3"/>
      <c r="HR1533" s="3"/>
      <c r="HS1533" s="3"/>
      <c r="HT1533" s="3"/>
      <c r="HU1533" s="3"/>
      <c r="HV1533" s="3"/>
      <c r="HW1533" s="3"/>
      <c r="HX1533" s="3"/>
      <c r="HY1533" s="3"/>
      <c r="HZ1533" s="3"/>
      <c r="IA1533" s="3"/>
      <c r="IB1533" s="3"/>
      <c r="IC1533" s="3"/>
      <c r="ID1533" s="3"/>
      <c r="IE1533" s="3"/>
      <c r="IF1533" s="3"/>
      <c r="IG1533" s="3"/>
      <c r="IH1533" s="3"/>
      <c r="II1533" s="3"/>
      <c r="IJ1533" s="3"/>
      <c r="IK1533" s="3"/>
      <c r="IL1533" s="3"/>
      <c r="IM1533" s="3"/>
      <c r="IN1533" s="3"/>
      <c r="IO1533" s="3"/>
      <c r="IP1533" s="3"/>
      <c r="IQ1533" s="3"/>
      <c r="IR1533" s="3"/>
      <c r="IS1533" s="3"/>
      <c r="IT1533" s="3"/>
      <c r="IU1533" s="3"/>
      <c r="IV1533" s="3"/>
      <c r="IW1533" s="3"/>
      <c r="IX1533" s="3"/>
      <c r="IY1533" s="3"/>
      <c r="IZ1533" s="3"/>
      <c r="JA1533" s="3"/>
      <c r="JB1533" s="3"/>
      <c r="JC1533" s="3"/>
      <c r="JD1533" s="3"/>
      <c r="JE1533" s="3"/>
    </row>
    <row r="1534" spans="1:265" ht="14.25" x14ac:dyDescent="0.2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6"/>
      <c r="N1534" s="6"/>
      <c r="O1534" s="3"/>
      <c r="P1534" s="3"/>
      <c r="Q1534" s="3"/>
      <c r="R1534" s="3"/>
      <c r="S1534" s="2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  <c r="EH1534" s="3"/>
      <c r="EI1534" s="3"/>
      <c r="EJ1534" s="3"/>
      <c r="EK1534" s="3"/>
      <c r="EL1534" s="3"/>
      <c r="EM1534" s="3"/>
      <c r="EN1534" s="3"/>
      <c r="EO1534" s="3"/>
      <c r="EP1534" s="3"/>
      <c r="EQ1534" s="3"/>
      <c r="ER1534" s="3"/>
      <c r="ES1534" s="3"/>
      <c r="ET1534" s="3"/>
      <c r="EU1534" s="3"/>
      <c r="EV1534" s="3"/>
      <c r="EW1534" s="3"/>
      <c r="EX1534" s="3"/>
      <c r="EY1534" s="3"/>
      <c r="EZ1534" s="3"/>
      <c r="FA1534" s="3"/>
      <c r="FB1534" s="3"/>
      <c r="FC1534" s="3"/>
      <c r="FD1534" s="3"/>
      <c r="FE1534" s="3"/>
      <c r="FF1534" s="3"/>
      <c r="FG1534" s="3"/>
      <c r="FH1534" s="3"/>
      <c r="FI1534" s="3"/>
      <c r="FJ1534" s="3"/>
      <c r="FK1534" s="3"/>
      <c r="FL1534" s="3"/>
      <c r="FM1534" s="3"/>
      <c r="FN1534" s="3"/>
      <c r="FO1534" s="3"/>
      <c r="FP1534" s="3"/>
      <c r="FQ1534" s="3"/>
      <c r="FR1534" s="3"/>
      <c r="FS1534" s="3"/>
      <c r="FT1534" s="3"/>
      <c r="FU1534" s="3"/>
      <c r="FV1534" s="3"/>
      <c r="FW1534" s="3"/>
      <c r="FX1534" s="3"/>
      <c r="FY1534" s="3"/>
      <c r="FZ1534" s="3"/>
      <c r="GA1534" s="3"/>
      <c r="GB1534" s="3"/>
      <c r="GC1534" s="3"/>
      <c r="GD1534" s="3"/>
      <c r="GE1534" s="3"/>
      <c r="GF1534" s="3"/>
      <c r="GG1534" s="3"/>
      <c r="GH1534" s="3"/>
      <c r="GI1534" s="3"/>
      <c r="GJ1534" s="3"/>
      <c r="GK1534" s="3"/>
      <c r="GL1534" s="3"/>
      <c r="GM1534" s="3"/>
      <c r="GN1534" s="3"/>
      <c r="GO1534" s="3"/>
      <c r="GP1534" s="3"/>
      <c r="GQ1534" s="3"/>
      <c r="GR1534" s="3"/>
      <c r="GS1534" s="3"/>
      <c r="GT1534" s="3"/>
      <c r="GU1534" s="3"/>
      <c r="GV1534" s="3"/>
      <c r="GW1534" s="3"/>
      <c r="GX1534" s="3"/>
      <c r="GY1534" s="3"/>
      <c r="GZ1534" s="3"/>
      <c r="HA1534" s="3"/>
      <c r="HB1534" s="3"/>
      <c r="HC1534" s="3"/>
      <c r="HD1534" s="3"/>
      <c r="HE1534" s="3"/>
      <c r="HF1534" s="3"/>
      <c r="HG1534" s="3"/>
      <c r="HH1534" s="3"/>
      <c r="HI1534" s="3"/>
      <c r="HJ1534" s="3"/>
      <c r="HK1534" s="3"/>
      <c r="HL1534" s="3"/>
      <c r="HM1534" s="3"/>
      <c r="HN1534" s="3"/>
      <c r="HO1534" s="3"/>
      <c r="HP1534" s="3"/>
      <c r="HQ1534" s="3"/>
      <c r="HR1534" s="3"/>
      <c r="HS1534" s="3"/>
      <c r="HT1534" s="3"/>
      <c r="HU1534" s="3"/>
      <c r="HV1534" s="3"/>
      <c r="HW1534" s="3"/>
      <c r="HX1534" s="3"/>
      <c r="HY1534" s="3"/>
      <c r="HZ1534" s="3"/>
      <c r="IA1534" s="3"/>
      <c r="IB1534" s="3"/>
      <c r="IC1534" s="3"/>
      <c r="ID1534" s="3"/>
      <c r="IE1534" s="3"/>
      <c r="IF1534" s="3"/>
      <c r="IG1534" s="3"/>
      <c r="IH1534" s="3"/>
      <c r="II1534" s="3"/>
      <c r="IJ1534" s="3"/>
      <c r="IK1534" s="3"/>
      <c r="IL1534" s="3"/>
      <c r="IM1534" s="3"/>
      <c r="IN1534" s="3"/>
      <c r="IO1534" s="3"/>
      <c r="IP1534" s="3"/>
      <c r="IQ1534" s="3"/>
      <c r="IR1534" s="3"/>
      <c r="IS1534" s="3"/>
      <c r="IT1534" s="3"/>
      <c r="IU1534" s="3"/>
      <c r="IV1534" s="3"/>
      <c r="IW1534" s="3"/>
      <c r="IX1534" s="3"/>
      <c r="IY1534" s="3"/>
      <c r="IZ1534" s="3"/>
      <c r="JA1534" s="3"/>
      <c r="JB1534" s="3"/>
      <c r="JC1534" s="3"/>
      <c r="JD1534" s="3"/>
      <c r="JE1534" s="3"/>
    </row>
    <row r="1535" spans="1:265" ht="14.25" x14ac:dyDescent="0.2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6"/>
      <c r="N1535" s="6"/>
      <c r="O1535" s="3"/>
      <c r="P1535" s="3"/>
      <c r="Q1535" s="3"/>
      <c r="R1535" s="3"/>
      <c r="S1535" s="2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  <c r="EH1535" s="3"/>
      <c r="EI1535" s="3"/>
      <c r="EJ1535" s="3"/>
      <c r="EK1535" s="3"/>
      <c r="EL1535" s="3"/>
      <c r="EM1535" s="3"/>
      <c r="EN1535" s="3"/>
      <c r="EO1535" s="3"/>
      <c r="EP1535" s="3"/>
      <c r="EQ1535" s="3"/>
      <c r="ER1535" s="3"/>
      <c r="ES1535" s="3"/>
      <c r="ET1535" s="3"/>
      <c r="EU1535" s="3"/>
      <c r="EV1535" s="3"/>
      <c r="EW1535" s="3"/>
      <c r="EX1535" s="3"/>
      <c r="EY1535" s="3"/>
      <c r="EZ1535" s="3"/>
      <c r="FA1535" s="3"/>
      <c r="FB1535" s="3"/>
      <c r="FC1535" s="3"/>
      <c r="FD1535" s="3"/>
      <c r="FE1535" s="3"/>
      <c r="FF1535" s="3"/>
      <c r="FG1535" s="3"/>
      <c r="FH1535" s="3"/>
      <c r="FI1535" s="3"/>
      <c r="FJ1535" s="3"/>
      <c r="FK1535" s="3"/>
      <c r="FL1535" s="3"/>
      <c r="FM1535" s="3"/>
      <c r="FN1535" s="3"/>
      <c r="FO1535" s="3"/>
      <c r="FP1535" s="3"/>
      <c r="FQ1535" s="3"/>
      <c r="FR1535" s="3"/>
      <c r="FS1535" s="3"/>
      <c r="FT1535" s="3"/>
      <c r="FU1535" s="3"/>
      <c r="FV1535" s="3"/>
      <c r="FW1535" s="3"/>
      <c r="FX1535" s="3"/>
      <c r="FY1535" s="3"/>
      <c r="FZ1535" s="3"/>
      <c r="GA1535" s="3"/>
      <c r="GB1535" s="3"/>
      <c r="GC1535" s="3"/>
      <c r="GD1535" s="3"/>
      <c r="GE1535" s="3"/>
      <c r="GF1535" s="3"/>
      <c r="GG1535" s="3"/>
      <c r="GH1535" s="3"/>
      <c r="GI1535" s="3"/>
      <c r="GJ1535" s="3"/>
      <c r="GK1535" s="3"/>
      <c r="GL1535" s="3"/>
      <c r="GM1535" s="3"/>
      <c r="GN1535" s="3"/>
      <c r="GO1535" s="3"/>
      <c r="GP1535" s="3"/>
      <c r="GQ1535" s="3"/>
      <c r="GR1535" s="3"/>
      <c r="GS1535" s="3"/>
      <c r="GT1535" s="3"/>
      <c r="GU1535" s="3"/>
      <c r="GV1535" s="3"/>
      <c r="GW1535" s="3"/>
      <c r="GX1535" s="3"/>
      <c r="GY1535" s="3"/>
      <c r="GZ1535" s="3"/>
      <c r="HA1535" s="3"/>
      <c r="HB1535" s="3"/>
      <c r="HC1535" s="3"/>
      <c r="HD1535" s="3"/>
      <c r="HE1535" s="3"/>
      <c r="HF1535" s="3"/>
      <c r="HG1535" s="3"/>
      <c r="HH1535" s="3"/>
      <c r="HI1535" s="3"/>
      <c r="HJ1535" s="3"/>
      <c r="HK1535" s="3"/>
      <c r="HL1535" s="3"/>
      <c r="HM1535" s="3"/>
      <c r="HN1535" s="3"/>
      <c r="HO1535" s="3"/>
      <c r="HP1535" s="3"/>
      <c r="HQ1535" s="3"/>
      <c r="HR1535" s="3"/>
      <c r="HS1535" s="3"/>
      <c r="HT1535" s="3"/>
      <c r="HU1535" s="3"/>
      <c r="HV1535" s="3"/>
      <c r="HW1535" s="3"/>
      <c r="HX1535" s="3"/>
      <c r="HY1535" s="3"/>
      <c r="HZ1535" s="3"/>
      <c r="IA1535" s="3"/>
      <c r="IB1535" s="3"/>
      <c r="IC1535" s="3"/>
      <c r="ID1535" s="3"/>
      <c r="IE1535" s="3"/>
      <c r="IF1535" s="3"/>
      <c r="IG1535" s="3"/>
      <c r="IH1535" s="3"/>
      <c r="II1535" s="3"/>
      <c r="IJ1535" s="3"/>
      <c r="IK1535" s="3"/>
      <c r="IL1535" s="3"/>
      <c r="IM1535" s="3"/>
      <c r="IN1535" s="3"/>
      <c r="IO1535" s="3"/>
      <c r="IP1535" s="3"/>
      <c r="IQ1535" s="3"/>
      <c r="IR1535" s="3"/>
      <c r="IS1535" s="3"/>
      <c r="IT1535" s="3"/>
      <c r="IU1535" s="3"/>
      <c r="IV1535" s="3"/>
      <c r="IW1535" s="3"/>
      <c r="IX1535" s="3"/>
      <c r="IY1535" s="3"/>
      <c r="IZ1535" s="3"/>
      <c r="JA1535" s="3"/>
      <c r="JB1535" s="3"/>
      <c r="JC1535" s="3"/>
      <c r="JD1535" s="3"/>
      <c r="JE1535" s="3"/>
    </row>
    <row r="1536" spans="1:265" ht="14.25" x14ac:dyDescent="0.2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6"/>
      <c r="N1536" s="6"/>
      <c r="O1536" s="3"/>
      <c r="P1536" s="3"/>
      <c r="Q1536" s="3"/>
      <c r="R1536" s="3"/>
      <c r="S1536" s="2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  <c r="FF1536" s="3"/>
      <c r="FG1536" s="3"/>
      <c r="FH1536" s="3"/>
      <c r="FI1536" s="3"/>
      <c r="FJ1536" s="3"/>
      <c r="FK1536" s="3"/>
      <c r="FL1536" s="3"/>
      <c r="FM1536" s="3"/>
      <c r="FN1536" s="3"/>
      <c r="FO1536" s="3"/>
      <c r="FP1536" s="3"/>
      <c r="FQ1536" s="3"/>
      <c r="FR1536" s="3"/>
      <c r="FS1536" s="3"/>
      <c r="FT1536" s="3"/>
      <c r="FU1536" s="3"/>
      <c r="FV1536" s="3"/>
      <c r="FW1536" s="3"/>
      <c r="FX1536" s="3"/>
      <c r="FY1536" s="3"/>
      <c r="FZ1536" s="3"/>
      <c r="GA1536" s="3"/>
      <c r="GB1536" s="3"/>
      <c r="GC1536" s="3"/>
      <c r="GD1536" s="3"/>
      <c r="GE1536" s="3"/>
      <c r="GF1536" s="3"/>
      <c r="GG1536" s="3"/>
      <c r="GH1536" s="3"/>
      <c r="GI1536" s="3"/>
      <c r="GJ1536" s="3"/>
      <c r="GK1536" s="3"/>
      <c r="GL1536" s="3"/>
      <c r="GM1536" s="3"/>
      <c r="GN1536" s="3"/>
      <c r="GO1536" s="3"/>
      <c r="GP1536" s="3"/>
      <c r="GQ1536" s="3"/>
      <c r="GR1536" s="3"/>
      <c r="GS1536" s="3"/>
      <c r="GT1536" s="3"/>
      <c r="GU1536" s="3"/>
      <c r="GV1536" s="3"/>
      <c r="GW1536" s="3"/>
      <c r="GX1536" s="3"/>
      <c r="GY1536" s="3"/>
      <c r="GZ1536" s="3"/>
      <c r="HA1536" s="3"/>
      <c r="HB1536" s="3"/>
      <c r="HC1536" s="3"/>
      <c r="HD1536" s="3"/>
      <c r="HE1536" s="3"/>
      <c r="HF1536" s="3"/>
      <c r="HG1536" s="3"/>
      <c r="HH1536" s="3"/>
      <c r="HI1536" s="3"/>
      <c r="HJ1536" s="3"/>
      <c r="HK1536" s="3"/>
      <c r="HL1536" s="3"/>
      <c r="HM1536" s="3"/>
      <c r="HN1536" s="3"/>
      <c r="HO1536" s="3"/>
      <c r="HP1536" s="3"/>
      <c r="HQ1536" s="3"/>
      <c r="HR1536" s="3"/>
      <c r="HS1536" s="3"/>
      <c r="HT1536" s="3"/>
      <c r="HU1536" s="3"/>
      <c r="HV1536" s="3"/>
      <c r="HW1536" s="3"/>
      <c r="HX1536" s="3"/>
      <c r="HY1536" s="3"/>
      <c r="HZ1536" s="3"/>
      <c r="IA1536" s="3"/>
      <c r="IB1536" s="3"/>
      <c r="IC1536" s="3"/>
      <c r="ID1536" s="3"/>
      <c r="IE1536" s="3"/>
      <c r="IF1536" s="3"/>
      <c r="IG1536" s="3"/>
      <c r="IH1536" s="3"/>
      <c r="II1536" s="3"/>
      <c r="IJ1536" s="3"/>
      <c r="IK1536" s="3"/>
      <c r="IL1536" s="3"/>
      <c r="IM1536" s="3"/>
      <c r="IN1536" s="3"/>
      <c r="IO1536" s="3"/>
      <c r="IP1536" s="3"/>
      <c r="IQ1536" s="3"/>
      <c r="IR1536" s="3"/>
      <c r="IS1536" s="3"/>
      <c r="IT1536" s="3"/>
      <c r="IU1536" s="3"/>
      <c r="IV1536" s="3"/>
      <c r="IW1536" s="3"/>
      <c r="IX1536" s="3"/>
      <c r="IY1536" s="3"/>
      <c r="IZ1536" s="3"/>
      <c r="JA1536" s="3"/>
      <c r="JB1536" s="3"/>
      <c r="JC1536" s="3"/>
      <c r="JD1536" s="3"/>
      <c r="JE1536" s="3"/>
    </row>
    <row r="1537" spans="13:19" s="3" customFormat="1" ht="14.25" x14ac:dyDescent="0.2">
      <c r="M1537" s="6"/>
      <c r="N1537" s="6"/>
      <c r="S1537" s="2"/>
    </row>
    <row r="1538" spans="13:19" s="3" customFormat="1" ht="14.25" x14ac:dyDescent="0.2">
      <c r="M1538" s="6"/>
      <c r="N1538" s="6"/>
      <c r="S1538" s="2"/>
    </row>
    <row r="1539" spans="13:19" s="3" customFormat="1" ht="14.25" x14ac:dyDescent="0.2">
      <c r="M1539" s="6"/>
      <c r="N1539" s="6"/>
      <c r="S1539" s="2"/>
    </row>
    <row r="1540" spans="13:19" s="3" customFormat="1" ht="14.25" x14ac:dyDescent="0.2">
      <c r="M1540" s="6"/>
      <c r="N1540" s="6"/>
      <c r="S1540" s="2"/>
    </row>
    <row r="1541" spans="13:19" s="3" customFormat="1" ht="14.25" x14ac:dyDescent="0.2">
      <c r="M1541" s="6"/>
      <c r="N1541" s="6"/>
      <c r="S1541" s="2"/>
    </row>
    <row r="1542" spans="13:19" s="3" customFormat="1" ht="14.25" x14ac:dyDescent="0.2">
      <c r="M1542" s="6"/>
      <c r="N1542" s="6"/>
      <c r="S1542" s="2"/>
    </row>
    <row r="1543" spans="13:19" s="3" customFormat="1" ht="14.25" x14ac:dyDescent="0.2">
      <c r="M1543" s="6"/>
      <c r="N1543" s="6"/>
      <c r="S1543" s="2"/>
    </row>
    <row r="1544" spans="13:19" s="3" customFormat="1" ht="14.25" x14ac:dyDescent="0.2">
      <c r="M1544" s="6"/>
      <c r="N1544" s="6"/>
      <c r="S1544" s="2"/>
    </row>
    <row r="1545" spans="13:19" s="3" customFormat="1" ht="14.25" x14ac:dyDescent="0.2">
      <c r="M1545" s="6"/>
      <c r="N1545" s="6"/>
      <c r="S1545" s="2"/>
    </row>
    <row r="1546" spans="13:19" s="3" customFormat="1" ht="14.25" x14ac:dyDescent="0.2">
      <c r="M1546" s="6"/>
      <c r="N1546" s="6"/>
      <c r="S1546" s="2"/>
    </row>
    <row r="1547" spans="13:19" s="3" customFormat="1" ht="14.25" x14ac:dyDescent="0.2">
      <c r="M1547" s="6"/>
      <c r="N1547" s="6"/>
      <c r="S1547" s="2"/>
    </row>
    <row r="1548" spans="13:19" s="3" customFormat="1" ht="14.25" x14ac:dyDescent="0.2">
      <c r="M1548" s="6"/>
      <c r="N1548" s="6"/>
      <c r="S1548" s="2"/>
    </row>
    <row r="1549" spans="13:19" s="3" customFormat="1" ht="14.25" x14ac:dyDescent="0.2">
      <c r="M1549" s="6"/>
      <c r="N1549" s="6"/>
      <c r="S1549" s="2"/>
    </row>
    <row r="1550" spans="13:19" s="3" customFormat="1" ht="14.25" x14ac:dyDescent="0.2">
      <c r="M1550" s="6"/>
      <c r="N1550" s="6"/>
      <c r="S1550" s="2"/>
    </row>
    <row r="1551" spans="13:19" s="3" customFormat="1" ht="14.25" x14ac:dyDescent="0.2">
      <c r="M1551" s="6"/>
      <c r="N1551" s="6"/>
      <c r="S1551" s="2"/>
    </row>
    <row r="1552" spans="13:19" s="3" customFormat="1" ht="14.25" x14ac:dyDescent="0.2">
      <c r="M1552" s="6"/>
      <c r="N1552" s="6"/>
      <c r="S1552" s="2"/>
    </row>
    <row r="1553" spans="13:19" s="3" customFormat="1" ht="14.25" x14ac:dyDescent="0.2">
      <c r="M1553" s="6"/>
      <c r="N1553" s="6"/>
      <c r="S1553" s="2"/>
    </row>
    <row r="1554" spans="13:19" s="3" customFormat="1" ht="14.25" x14ac:dyDescent="0.2">
      <c r="M1554" s="6"/>
      <c r="N1554" s="6"/>
      <c r="S1554" s="2"/>
    </row>
  </sheetData>
  <autoFilter ref="A5:JF1506" xr:uid="{00000000-0009-0000-0000-000000000000}"/>
  <mergeCells count="26">
    <mergeCell ref="A2:Y2"/>
    <mergeCell ref="A3:Y3"/>
    <mergeCell ref="F4:F5"/>
    <mergeCell ref="A1:Y1"/>
    <mergeCell ref="N4:N5"/>
    <mergeCell ref="O4:O5"/>
    <mergeCell ref="Q4:W4"/>
    <mergeCell ref="X4:X5"/>
    <mergeCell ref="Y4:Y5"/>
    <mergeCell ref="G4:G5"/>
    <mergeCell ref="H4:H5"/>
    <mergeCell ref="I4:I5"/>
    <mergeCell ref="K4:K5"/>
    <mergeCell ref="L4:L5"/>
    <mergeCell ref="M4:M5"/>
    <mergeCell ref="J4:J5"/>
    <mergeCell ref="A4:A5"/>
    <mergeCell ref="B4:B5"/>
    <mergeCell ref="C4:C5"/>
    <mergeCell ref="D4:D5"/>
    <mergeCell ref="E4:E5"/>
    <mergeCell ref="I1508:K1508"/>
    <mergeCell ref="F1508:H1508"/>
    <mergeCell ref="C1508:E1508"/>
    <mergeCell ref="B1508:B1509"/>
    <mergeCell ref="L1508:L1509"/>
  </mergeCells>
  <phoneticPr fontId="21" type="noConversion"/>
  <pageMargins left="0.31496062992125984" right="0.31496062992125984" top="0.35433070866141736" bottom="0.35433070866141736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FD1021"/>
  <sheetViews>
    <sheetView topLeftCell="A2" zoomScale="115" zoomScaleNormal="115" workbookViewId="0">
      <pane xSplit="20100" topLeftCell="AW1"/>
      <selection activeCell="AV729" sqref="AD1:AV1048576"/>
      <selection pane="topRight" activeCell="E165" sqref="E165"/>
    </sheetView>
  </sheetViews>
  <sheetFormatPr baseColWidth="10" defaultColWidth="11.42578125" defaultRowHeight="15" x14ac:dyDescent="0.25"/>
  <cols>
    <col min="1" max="1" width="3.42578125" style="29" customWidth="1"/>
    <col min="2" max="2" width="24" style="4" customWidth="1"/>
    <col min="3" max="3" width="3.140625" style="427" customWidth="1"/>
    <col min="4" max="4" width="3.42578125" style="407" customWidth="1"/>
    <col min="5" max="5" width="3.42578125" style="39" customWidth="1"/>
    <col min="6" max="6" width="3.42578125" style="30" customWidth="1"/>
    <col min="7" max="7" width="3.42578125" style="31" customWidth="1"/>
    <col min="8" max="8" width="11.28515625" style="276" customWidth="1"/>
    <col min="9" max="9" width="14.7109375" style="1" customWidth="1"/>
    <col min="10" max="10" width="5.7109375" style="37" customWidth="1"/>
    <col min="11" max="11" width="29.5703125" style="1" customWidth="1"/>
    <col min="12" max="12" width="6.28515625" style="37" customWidth="1"/>
    <col min="13" max="13" width="4.7109375" style="5" customWidth="1"/>
    <col min="14" max="14" width="9.5703125" style="5" customWidth="1"/>
    <col min="15" max="15" width="8.7109375" style="5" customWidth="1"/>
    <col min="16" max="16" width="2.28515625" style="5" hidden="1" customWidth="1"/>
    <col min="17" max="17" width="3.42578125" style="2" customWidth="1"/>
    <col min="18" max="20" width="2.7109375" style="2" customWidth="1"/>
    <col min="21" max="23" width="2.7109375" style="39" customWidth="1"/>
    <col min="24" max="24" width="4.140625" style="25" customWidth="1"/>
    <col min="25" max="25" width="3.28515625" style="25" customWidth="1"/>
    <col min="26" max="26" width="3.28515625" style="6" hidden="1" customWidth="1"/>
    <col min="27" max="27" width="3.140625" style="6" hidden="1" customWidth="1"/>
    <col min="28" max="28" width="5.42578125" style="3" hidden="1" customWidth="1"/>
    <col min="29" max="30" width="11.5703125" hidden="1" customWidth="1"/>
    <col min="31" max="33" width="1.85546875" style="3" hidden="1" customWidth="1"/>
    <col min="34" max="46" width="11.42578125" style="3" hidden="1" customWidth="1"/>
    <col min="47" max="47" width="4.140625" style="3" hidden="1" customWidth="1"/>
    <col min="48" max="48" width="0" style="3" hidden="1" customWidth="1"/>
    <col min="49" max="16384" width="11.42578125" style="3"/>
  </cols>
  <sheetData>
    <row r="1" spans="1:47" ht="25.15" hidden="1" customHeight="1" x14ac:dyDescent="0.45">
      <c r="A1" s="2279" t="s">
        <v>0</v>
      </c>
      <c r="B1" s="2299"/>
      <c r="C1" s="2280"/>
      <c r="D1" s="2280"/>
      <c r="E1" s="2280"/>
      <c r="F1" s="2280"/>
      <c r="G1" s="2280"/>
      <c r="H1" s="2280"/>
      <c r="I1" s="2280"/>
      <c r="J1" s="2280"/>
      <c r="K1" s="2280"/>
      <c r="L1" s="2280"/>
      <c r="M1" s="2280"/>
      <c r="N1" s="2280"/>
      <c r="O1" s="2280"/>
      <c r="P1" s="2280"/>
      <c r="Q1" s="2280"/>
      <c r="R1" s="2280"/>
      <c r="S1" s="2280"/>
      <c r="T1" s="2280"/>
      <c r="U1" s="2280"/>
      <c r="V1" s="2280"/>
      <c r="W1" s="2280"/>
      <c r="X1" s="2280"/>
      <c r="Y1" s="2282"/>
    </row>
    <row r="2" spans="1:47" ht="22.9" customHeight="1" thickBot="1" x14ac:dyDescent="0.35">
      <c r="A2" s="2300" t="s">
        <v>0</v>
      </c>
      <c r="B2" s="2301"/>
      <c r="C2" s="2302"/>
      <c r="D2" s="2302"/>
      <c r="E2" s="2302"/>
      <c r="F2" s="2302"/>
      <c r="G2" s="2302"/>
      <c r="H2" s="2302"/>
      <c r="I2" s="2302"/>
      <c r="J2" s="2303"/>
      <c r="K2" s="2302"/>
      <c r="L2" s="2302"/>
      <c r="M2" s="2302"/>
      <c r="N2" s="2302"/>
      <c r="O2" s="2304"/>
      <c r="P2" s="2304"/>
      <c r="Q2" s="2302"/>
      <c r="R2" s="2302"/>
      <c r="S2" s="2302"/>
      <c r="T2" s="2302"/>
      <c r="U2" s="2302"/>
      <c r="V2" s="2302"/>
      <c r="W2" s="2302"/>
      <c r="X2" s="2302"/>
      <c r="Y2" s="2305"/>
    </row>
    <row r="3" spans="1:47" ht="27" customHeight="1" thickBot="1" x14ac:dyDescent="0.35">
      <c r="A3" s="2300" t="s">
        <v>1806</v>
      </c>
      <c r="B3" s="2301"/>
      <c r="C3" s="2302"/>
      <c r="D3" s="2302"/>
      <c r="E3" s="2302"/>
      <c r="F3" s="2302"/>
      <c r="G3" s="2302"/>
      <c r="H3" s="2302"/>
      <c r="I3" s="2302"/>
      <c r="J3" s="2303"/>
      <c r="K3" s="2302"/>
      <c r="L3" s="2302"/>
      <c r="M3" s="2302"/>
      <c r="N3" s="2302"/>
      <c r="O3" s="2304"/>
      <c r="P3" s="2304"/>
      <c r="Q3" s="2302"/>
      <c r="R3" s="2302"/>
      <c r="S3" s="2302"/>
      <c r="T3" s="2302"/>
      <c r="U3" s="2302"/>
      <c r="V3" s="2302"/>
      <c r="W3" s="2302"/>
      <c r="X3" s="2302"/>
      <c r="Y3" s="2305"/>
    </row>
    <row r="4" spans="1:47" ht="13.5" customHeight="1" thickBot="1" x14ac:dyDescent="0.3">
      <c r="A4" s="2306" t="s">
        <v>1</v>
      </c>
      <c r="B4" s="2308" t="s">
        <v>2</v>
      </c>
      <c r="C4" s="2310" t="s">
        <v>3</v>
      </c>
      <c r="D4" s="2312" t="s">
        <v>418</v>
      </c>
      <c r="E4" s="2314" t="s">
        <v>84</v>
      </c>
      <c r="F4" s="2315" t="s">
        <v>4</v>
      </c>
      <c r="G4" s="2317" t="s">
        <v>5</v>
      </c>
      <c r="H4" s="2330" t="s">
        <v>6</v>
      </c>
      <c r="I4" s="2332" t="s">
        <v>7</v>
      </c>
      <c r="J4" s="2294" t="s">
        <v>1734</v>
      </c>
      <c r="K4" s="2332" t="s">
        <v>8</v>
      </c>
      <c r="L4" s="2334" t="s">
        <v>9</v>
      </c>
      <c r="M4" s="2328" t="s">
        <v>10</v>
      </c>
      <c r="N4" s="2326" t="s">
        <v>11</v>
      </c>
      <c r="O4" s="2319" t="s">
        <v>12</v>
      </c>
      <c r="P4" s="2155"/>
      <c r="Q4" s="2321" t="s">
        <v>13</v>
      </c>
      <c r="R4" s="2322"/>
      <c r="S4" s="2322"/>
      <c r="T4" s="2322"/>
      <c r="U4" s="2322"/>
      <c r="V4" s="2322"/>
      <c r="W4" s="2323"/>
      <c r="X4" s="2324" t="s">
        <v>14</v>
      </c>
      <c r="Y4" s="2324" t="s">
        <v>15</v>
      </c>
    </row>
    <row r="5" spans="1:47" ht="35.25" customHeight="1" thickBot="1" x14ac:dyDescent="0.3">
      <c r="A5" s="2307"/>
      <c r="B5" s="2309"/>
      <c r="C5" s="2311"/>
      <c r="D5" s="2313"/>
      <c r="E5" s="2294"/>
      <c r="F5" s="2316"/>
      <c r="G5" s="2318"/>
      <c r="H5" s="2331"/>
      <c r="I5" s="2333"/>
      <c r="J5" s="2290"/>
      <c r="K5" s="2333"/>
      <c r="L5" s="2335"/>
      <c r="M5" s="2329"/>
      <c r="N5" s="2327"/>
      <c r="O5" s="2320"/>
      <c r="P5" s="2156"/>
      <c r="Q5" s="950" t="s">
        <v>94</v>
      </c>
      <c r="R5" s="951" t="s">
        <v>16</v>
      </c>
      <c r="S5" s="951" t="s">
        <v>18</v>
      </c>
      <c r="T5" s="952" t="s">
        <v>19</v>
      </c>
      <c r="U5" s="952" t="s">
        <v>95</v>
      </c>
      <c r="V5" s="953" t="s">
        <v>96</v>
      </c>
      <c r="W5" s="954" t="s">
        <v>20</v>
      </c>
      <c r="X5" s="2325"/>
      <c r="Y5" s="2325"/>
      <c r="AB5" s="49" t="s">
        <v>854</v>
      </c>
      <c r="AE5" s="3" t="s">
        <v>2171</v>
      </c>
      <c r="AF5" s="3" t="s">
        <v>2169</v>
      </c>
    </row>
    <row r="6" spans="1:47" s="12" customFormat="1" ht="12" customHeight="1" thickBot="1" x14ac:dyDescent="0.3">
      <c r="A6" s="2084">
        <v>1</v>
      </c>
      <c r="B6" s="1169" t="s">
        <v>1706</v>
      </c>
      <c r="C6" s="1158" t="s">
        <v>35</v>
      </c>
      <c r="D6" s="1139" t="s">
        <v>1726</v>
      </c>
      <c r="E6" s="1140" t="s">
        <v>284</v>
      </c>
      <c r="F6" s="1141" t="s">
        <v>404</v>
      </c>
      <c r="G6" s="1142" t="s">
        <v>634</v>
      </c>
      <c r="H6" s="1584" t="s">
        <v>351</v>
      </c>
      <c r="I6" s="1598" t="s">
        <v>394</v>
      </c>
      <c r="J6" s="1127"/>
      <c r="K6" s="1530" t="s">
        <v>1634</v>
      </c>
      <c r="L6" s="1529" t="s">
        <v>401</v>
      </c>
      <c r="M6" s="1088">
        <v>3</v>
      </c>
      <c r="N6" s="1089" t="s">
        <v>395</v>
      </c>
      <c r="O6" s="1066" t="s">
        <v>348</v>
      </c>
      <c r="P6" s="1066">
        <f>SUM(Q6:R6)</f>
        <v>5</v>
      </c>
      <c r="Q6" s="1051">
        <v>3</v>
      </c>
      <c r="R6" s="1052">
        <v>2</v>
      </c>
      <c r="S6" s="1052"/>
      <c r="T6" s="1052"/>
      <c r="U6" s="1052"/>
      <c r="V6" s="1052"/>
      <c r="W6" s="1053"/>
      <c r="X6" s="1025"/>
      <c r="Y6" s="996"/>
      <c r="Z6" s="23"/>
      <c r="AA6" s="23" t="str">
        <f t="shared" ref="AA6:AA37" si="0">IF(Y6&lt;&gt;"",IF(Y6&gt;=40,"TC",IF(AND(Y6&gt;=20,Y6&lt;30),"MT",IF(Y6&lt;20,"TP",""))),"")</f>
        <v/>
      </c>
      <c r="AB6" s="48" t="str">
        <f t="shared" ref="AB6:AB37" si="1">Z6&amp;AA6</f>
        <v/>
      </c>
      <c r="AC6"/>
      <c r="AD6"/>
      <c r="AE6" s="12">
        <f>Q6+R6</f>
        <v>5</v>
      </c>
      <c r="AF6" s="12">
        <f>S6+W6</f>
        <v>0</v>
      </c>
      <c r="AU6" s="22">
        <f t="shared" ref="AU6:AU37" si="2">IF(C6&lt;&gt;"",SUMIF(D$379:D$956,D6,Q$379:R$956),"")</f>
        <v>0</v>
      </c>
    </row>
    <row r="7" spans="1:47" s="12" customFormat="1" ht="13.5" customHeight="1" thickBot="1" x14ac:dyDescent="0.3">
      <c r="A7" s="2085"/>
      <c r="B7" s="1110" t="s">
        <v>1706</v>
      </c>
      <c r="C7" s="1159"/>
      <c r="D7" s="1143" t="s">
        <v>1726</v>
      </c>
      <c r="E7" s="956"/>
      <c r="F7" s="957"/>
      <c r="G7" s="1130"/>
      <c r="H7" s="1122" t="s">
        <v>351</v>
      </c>
      <c r="I7" s="1086" t="s">
        <v>394</v>
      </c>
      <c r="J7" s="1078"/>
      <c r="K7" s="1107" t="s">
        <v>1634</v>
      </c>
      <c r="L7" s="1068" t="s">
        <v>401</v>
      </c>
      <c r="M7" s="1090">
        <v>3</v>
      </c>
      <c r="N7" s="1043" t="s">
        <v>325</v>
      </c>
      <c r="O7" s="1067" t="s">
        <v>348</v>
      </c>
      <c r="P7" s="1066">
        <f t="shared" ref="P7:P70" si="3">SUM(Q7:R7)</f>
        <v>5</v>
      </c>
      <c r="Q7" s="829">
        <v>3</v>
      </c>
      <c r="R7" s="955">
        <v>2</v>
      </c>
      <c r="S7" s="955"/>
      <c r="T7" s="955"/>
      <c r="U7" s="955"/>
      <c r="V7" s="955"/>
      <c r="W7" s="1012"/>
      <c r="X7" s="1026"/>
      <c r="Y7" s="997"/>
      <c r="Z7" s="23"/>
      <c r="AA7" s="23" t="str">
        <f t="shared" si="0"/>
        <v/>
      </c>
      <c r="AB7" s="48" t="str">
        <f t="shared" si="1"/>
        <v/>
      </c>
      <c r="AC7"/>
      <c r="AD7"/>
      <c r="AE7" s="12">
        <f t="shared" ref="AE7:AE70" si="4">Q7+R7</f>
        <v>5</v>
      </c>
      <c r="AF7" s="12">
        <f t="shared" ref="AF7:AF70" si="5">S7+W7</f>
        <v>0</v>
      </c>
      <c r="AU7" s="22" t="str">
        <f t="shared" si="2"/>
        <v/>
      </c>
    </row>
    <row r="8" spans="1:47" s="12" customFormat="1" ht="13.5" customHeight="1" thickBot="1" x14ac:dyDescent="0.3">
      <c r="A8" s="2085"/>
      <c r="B8" s="1110" t="s">
        <v>1706</v>
      </c>
      <c r="C8" s="1159"/>
      <c r="D8" s="1143" t="s">
        <v>1726</v>
      </c>
      <c r="E8" s="956"/>
      <c r="F8" s="957"/>
      <c r="G8" s="1130"/>
      <c r="H8" s="1122" t="s">
        <v>351</v>
      </c>
      <c r="I8" s="76" t="s">
        <v>394</v>
      </c>
      <c r="J8" s="76"/>
      <c r="K8" s="78" t="s">
        <v>1368</v>
      </c>
      <c r="L8" s="76" t="s">
        <v>401</v>
      </c>
      <c r="M8" s="170">
        <v>6</v>
      </c>
      <c r="N8" s="77" t="s">
        <v>98</v>
      </c>
      <c r="O8" s="502" t="s">
        <v>839</v>
      </c>
      <c r="P8" s="1066">
        <f t="shared" si="3"/>
        <v>5</v>
      </c>
      <c r="Q8" s="170">
        <v>3</v>
      </c>
      <c r="R8" s="260">
        <v>2</v>
      </c>
      <c r="S8" s="955"/>
      <c r="T8" s="955"/>
      <c r="U8" s="955"/>
      <c r="V8" s="955"/>
      <c r="W8" s="1012"/>
      <c r="X8" s="1026"/>
      <c r="Y8" s="997"/>
      <c r="Z8" s="23"/>
      <c r="AA8" s="23" t="str">
        <f t="shared" si="0"/>
        <v/>
      </c>
      <c r="AB8" s="48" t="str">
        <f t="shared" si="1"/>
        <v/>
      </c>
      <c r="AC8"/>
      <c r="AD8"/>
      <c r="AE8" s="12">
        <f t="shared" si="4"/>
        <v>5</v>
      </c>
      <c r="AF8" s="12">
        <f t="shared" si="5"/>
        <v>0</v>
      </c>
      <c r="AU8" s="22" t="str">
        <f t="shared" si="2"/>
        <v/>
      </c>
    </row>
    <row r="9" spans="1:47" s="12" customFormat="1" ht="13.5" customHeight="1" thickBot="1" x14ac:dyDescent="0.3">
      <c r="A9" s="2085"/>
      <c r="B9" s="1110" t="s">
        <v>1706</v>
      </c>
      <c r="C9" s="1159"/>
      <c r="D9" s="1143" t="s">
        <v>1726</v>
      </c>
      <c r="E9" s="956"/>
      <c r="F9" s="957"/>
      <c r="G9" s="1130"/>
      <c r="H9" s="1122" t="s">
        <v>351</v>
      </c>
      <c r="I9" s="1086" t="s">
        <v>394</v>
      </c>
      <c r="J9" s="1078"/>
      <c r="K9" s="1107" t="s">
        <v>1636</v>
      </c>
      <c r="L9" s="1068" t="s">
        <v>401</v>
      </c>
      <c r="M9" s="1090">
        <v>5</v>
      </c>
      <c r="N9" s="1043" t="s">
        <v>395</v>
      </c>
      <c r="O9" s="1067" t="s">
        <v>348</v>
      </c>
      <c r="P9" s="1066">
        <f t="shared" si="3"/>
        <v>5</v>
      </c>
      <c r="Q9" s="829">
        <v>3</v>
      </c>
      <c r="R9" s="955">
        <v>2</v>
      </c>
      <c r="S9" s="955"/>
      <c r="T9" s="955"/>
      <c r="U9" s="955"/>
      <c r="V9" s="955"/>
      <c r="W9" s="1012"/>
      <c r="X9" s="1026"/>
      <c r="Y9" s="997"/>
      <c r="Z9" s="23"/>
      <c r="AA9" s="23" t="str">
        <f t="shared" si="0"/>
        <v/>
      </c>
      <c r="AB9" s="48" t="str">
        <f t="shared" si="1"/>
        <v/>
      </c>
      <c r="AC9"/>
      <c r="AD9"/>
      <c r="AE9" s="12">
        <f t="shared" si="4"/>
        <v>5</v>
      </c>
      <c r="AF9" s="12">
        <f t="shared" si="5"/>
        <v>0</v>
      </c>
      <c r="AU9" s="22" t="str">
        <f t="shared" si="2"/>
        <v/>
      </c>
    </row>
    <row r="10" spans="1:47" s="12" customFormat="1" ht="13.5" customHeight="1" thickBot="1" x14ac:dyDescent="0.3">
      <c r="A10" s="2085"/>
      <c r="B10" s="1110" t="s">
        <v>1706</v>
      </c>
      <c r="C10" s="1159"/>
      <c r="D10" s="1143" t="s">
        <v>1726</v>
      </c>
      <c r="E10" s="956"/>
      <c r="F10" s="957"/>
      <c r="G10" s="1130"/>
      <c r="H10" s="1122" t="s">
        <v>351</v>
      </c>
      <c r="I10" s="76" t="s">
        <v>394</v>
      </c>
      <c r="J10" s="76"/>
      <c r="K10" s="78" t="s">
        <v>1636</v>
      </c>
      <c r="L10" s="76" t="s">
        <v>401</v>
      </c>
      <c r="M10" s="170">
        <v>5</v>
      </c>
      <c r="N10" s="77" t="s">
        <v>325</v>
      </c>
      <c r="O10" s="502" t="s">
        <v>348</v>
      </c>
      <c r="P10" s="1066">
        <f t="shared" si="3"/>
        <v>5</v>
      </c>
      <c r="Q10" s="170">
        <v>3</v>
      </c>
      <c r="R10" s="260">
        <v>2</v>
      </c>
      <c r="S10" s="955"/>
      <c r="T10" s="955"/>
      <c r="U10" s="955"/>
      <c r="V10" s="955"/>
      <c r="W10" s="1012"/>
      <c r="X10" s="1026"/>
      <c r="Y10" s="997"/>
      <c r="Z10" s="23"/>
      <c r="AA10" s="23" t="str">
        <f t="shared" si="0"/>
        <v/>
      </c>
      <c r="AB10" s="48" t="str">
        <f t="shared" si="1"/>
        <v/>
      </c>
      <c r="AC10"/>
      <c r="AD10"/>
      <c r="AE10" s="12">
        <f t="shared" si="4"/>
        <v>5</v>
      </c>
      <c r="AF10" s="12">
        <f t="shared" si="5"/>
        <v>0</v>
      </c>
      <c r="AU10" s="22" t="str">
        <f t="shared" si="2"/>
        <v/>
      </c>
    </row>
    <row r="11" spans="1:47" s="12" customFormat="1" ht="13.5" customHeight="1" thickBot="1" x14ac:dyDescent="0.3">
      <c r="A11" s="2085"/>
      <c r="B11" s="1110" t="s">
        <v>1706</v>
      </c>
      <c r="C11" s="1159"/>
      <c r="D11" s="1143" t="s">
        <v>1726</v>
      </c>
      <c r="E11" s="956"/>
      <c r="F11" s="957"/>
      <c r="G11" s="1130"/>
      <c r="H11" s="1122" t="s">
        <v>351</v>
      </c>
      <c r="I11" s="1086" t="s">
        <v>394</v>
      </c>
      <c r="J11" s="1740" t="s">
        <v>1425</v>
      </c>
      <c r="K11" s="219" t="s">
        <v>1732</v>
      </c>
      <c r="L11" s="1068"/>
      <c r="M11" s="1090"/>
      <c r="N11" s="1043"/>
      <c r="O11" s="1067"/>
      <c r="P11" s="1066">
        <f t="shared" si="3"/>
        <v>0</v>
      </c>
      <c r="Q11" s="829"/>
      <c r="R11" s="955"/>
      <c r="S11" s="955"/>
      <c r="T11" s="955">
        <v>5</v>
      </c>
      <c r="U11" s="955"/>
      <c r="V11" s="955"/>
      <c r="W11" s="1012"/>
      <c r="X11" s="1026"/>
      <c r="Y11" s="997"/>
      <c r="Z11" s="23"/>
      <c r="AA11" s="23" t="str">
        <f t="shared" si="0"/>
        <v/>
      </c>
      <c r="AB11" s="48" t="str">
        <f t="shared" si="1"/>
        <v/>
      </c>
      <c r="AC11"/>
      <c r="AD11" t="s">
        <v>2077</v>
      </c>
      <c r="AE11" s="12">
        <f t="shared" si="4"/>
        <v>0</v>
      </c>
      <c r="AF11" s="12">
        <f t="shared" si="5"/>
        <v>0</v>
      </c>
      <c r="AU11" s="22" t="str">
        <f t="shared" si="2"/>
        <v/>
      </c>
    </row>
    <row r="12" spans="1:47" s="12" customFormat="1" ht="13.5" customHeight="1" thickBot="1" x14ac:dyDescent="0.3">
      <c r="A12" s="2085"/>
      <c r="B12" s="1110" t="s">
        <v>1706</v>
      </c>
      <c r="C12" s="1159"/>
      <c r="D12" s="1143" t="s">
        <v>1726</v>
      </c>
      <c r="E12" s="956"/>
      <c r="F12" s="957"/>
      <c r="G12" s="1130"/>
      <c r="H12" s="1122" t="s">
        <v>351</v>
      </c>
      <c r="I12" s="1086" t="s">
        <v>394</v>
      </c>
      <c r="J12" s="1801" t="s">
        <v>96</v>
      </c>
      <c r="K12" s="219" t="s">
        <v>2146</v>
      </c>
      <c r="L12" s="1068"/>
      <c r="M12" s="1090"/>
      <c r="N12" s="1043"/>
      <c r="O12" s="1067"/>
      <c r="P12" s="1066">
        <f t="shared" si="3"/>
        <v>0</v>
      </c>
      <c r="Q12" s="829"/>
      <c r="R12" s="955"/>
      <c r="S12" s="955"/>
      <c r="T12" s="955"/>
      <c r="U12" s="955"/>
      <c r="V12" s="955">
        <v>4</v>
      </c>
      <c r="W12" s="1012"/>
      <c r="X12" s="1026"/>
      <c r="Y12" s="997"/>
      <c r="Z12" s="23"/>
      <c r="AA12" s="23" t="str">
        <f t="shared" si="0"/>
        <v/>
      </c>
      <c r="AB12" s="48" t="str">
        <f t="shared" si="1"/>
        <v/>
      </c>
      <c r="AC12"/>
      <c r="AD12"/>
      <c r="AE12" s="12">
        <f t="shared" si="4"/>
        <v>0</v>
      </c>
      <c r="AF12" s="12">
        <f t="shared" si="5"/>
        <v>0</v>
      </c>
      <c r="AU12" s="22" t="str">
        <f t="shared" si="2"/>
        <v/>
      </c>
    </row>
    <row r="13" spans="1:47" s="12" customFormat="1" ht="13.5" customHeight="1" thickBot="1" x14ac:dyDescent="0.3">
      <c r="A13" s="2085"/>
      <c r="B13" s="1110" t="s">
        <v>1706</v>
      </c>
      <c r="C13" s="1159"/>
      <c r="D13" s="1143" t="s">
        <v>1726</v>
      </c>
      <c r="E13" s="956"/>
      <c r="F13" s="957"/>
      <c r="G13" s="1130"/>
      <c r="H13" s="1122" t="s">
        <v>351</v>
      </c>
      <c r="I13" s="76" t="s">
        <v>394</v>
      </c>
      <c r="J13" s="1756" t="s">
        <v>1424</v>
      </c>
      <c r="K13" s="212" t="s">
        <v>1839</v>
      </c>
      <c r="L13" s="219"/>
      <c r="M13" s="511"/>
      <c r="N13" s="511"/>
      <c r="O13" s="219"/>
      <c r="P13" s="1066">
        <f t="shared" si="3"/>
        <v>0</v>
      </c>
      <c r="Q13" s="325"/>
      <c r="R13" s="326"/>
      <c r="S13" s="326">
        <v>4</v>
      </c>
      <c r="T13" s="955"/>
      <c r="U13" s="955"/>
      <c r="V13" s="955"/>
      <c r="W13" s="1012"/>
      <c r="X13" s="1026"/>
      <c r="Y13" s="997"/>
      <c r="Z13" s="23"/>
      <c r="AA13" s="23" t="str">
        <f t="shared" si="0"/>
        <v/>
      </c>
      <c r="AB13" s="48" t="str">
        <f t="shared" si="1"/>
        <v/>
      </c>
      <c r="AC13"/>
      <c r="AD13"/>
      <c r="AE13" s="12">
        <f t="shared" si="4"/>
        <v>0</v>
      </c>
      <c r="AF13" s="12">
        <f t="shared" si="5"/>
        <v>4</v>
      </c>
      <c r="AU13" s="22" t="str">
        <f t="shared" si="2"/>
        <v/>
      </c>
    </row>
    <row r="14" spans="1:47" s="12" customFormat="1" ht="13.5" customHeight="1" thickBot="1" x14ac:dyDescent="0.3">
      <c r="A14" s="2086"/>
      <c r="B14" s="1175" t="s">
        <v>1706</v>
      </c>
      <c r="C14" s="1176"/>
      <c r="D14" s="1177" t="s">
        <v>1726</v>
      </c>
      <c r="E14" s="1178"/>
      <c r="F14" s="1179"/>
      <c r="G14" s="1180"/>
      <c r="H14" s="1522" t="s">
        <v>351</v>
      </c>
      <c r="I14" s="1193" t="s">
        <v>394</v>
      </c>
      <c r="J14" s="1756" t="s">
        <v>1424</v>
      </c>
      <c r="K14" s="212" t="s">
        <v>1540</v>
      </c>
      <c r="L14" s="221"/>
      <c r="M14" s="521"/>
      <c r="N14" s="521"/>
      <c r="O14" s="221"/>
      <c r="P14" s="1066">
        <f t="shared" si="3"/>
        <v>0</v>
      </c>
      <c r="Q14" s="338"/>
      <c r="R14" s="339"/>
      <c r="S14" s="339">
        <v>2</v>
      </c>
      <c r="T14" s="1188"/>
      <c r="U14" s="1188"/>
      <c r="V14" s="1188"/>
      <c r="W14" s="1189"/>
      <c r="X14" s="1190">
        <f>SUM(Q6:W14)</f>
        <v>40</v>
      </c>
      <c r="Y14" s="1191">
        <f>X14</f>
        <v>40</v>
      </c>
      <c r="Z14" s="23" t="s">
        <v>874</v>
      </c>
      <c r="AA14" s="23" t="str">
        <f t="shared" si="0"/>
        <v>TC</v>
      </c>
      <c r="AB14" s="48" t="str">
        <f t="shared" si="1"/>
        <v>AGTC</v>
      </c>
      <c r="AC14"/>
      <c r="AD14"/>
      <c r="AE14" s="12">
        <f t="shared" si="4"/>
        <v>0</v>
      </c>
      <c r="AF14" s="12">
        <f t="shared" si="5"/>
        <v>2</v>
      </c>
      <c r="AU14" s="22" t="str">
        <f t="shared" si="2"/>
        <v/>
      </c>
    </row>
    <row r="15" spans="1:47" s="12" customFormat="1" ht="13.5" customHeight="1" thickBot="1" x14ac:dyDescent="0.3">
      <c r="A15" s="2084">
        <f>A6+1</f>
        <v>2</v>
      </c>
      <c r="B15" s="1169" t="s">
        <v>1298</v>
      </c>
      <c r="C15" s="1158" t="s">
        <v>35</v>
      </c>
      <c r="D15" s="1139" t="s">
        <v>1748</v>
      </c>
      <c r="E15" s="1140" t="s">
        <v>284</v>
      </c>
      <c r="F15" s="1141" t="s">
        <v>1731</v>
      </c>
      <c r="G15" s="1142" t="s">
        <v>544</v>
      </c>
      <c r="H15" s="1584" t="s">
        <v>351</v>
      </c>
      <c r="I15" s="1598" t="s">
        <v>352</v>
      </c>
      <c r="J15" s="1127"/>
      <c r="K15" s="1530" t="s">
        <v>916</v>
      </c>
      <c r="L15" s="1529" t="s">
        <v>401</v>
      </c>
      <c r="M15" s="1088">
        <v>1</v>
      </c>
      <c r="N15" s="1089" t="s">
        <v>24</v>
      </c>
      <c r="O15" s="1066" t="s">
        <v>348</v>
      </c>
      <c r="P15" s="1066">
        <f t="shared" si="3"/>
        <v>4</v>
      </c>
      <c r="Q15" s="1051">
        <v>3</v>
      </c>
      <c r="R15" s="1052">
        <v>1</v>
      </c>
      <c r="S15" s="1052"/>
      <c r="T15" s="1052"/>
      <c r="U15" s="1052"/>
      <c r="V15" s="1052"/>
      <c r="W15" s="1053"/>
      <c r="X15" s="1025"/>
      <c r="Y15" s="996"/>
      <c r="Z15" s="23"/>
      <c r="AA15" s="23" t="str">
        <f t="shared" si="0"/>
        <v/>
      </c>
      <c r="AB15" s="48" t="str">
        <f t="shared" si="1"/>
        <v/>
      </c>
      <c r="AC15"/>
      <c r="AD15"/>
      <c r="AE15" s="12">
        <f t="shared" si="4"/>
        <v>4</v>
      </c>
      <c r="AF15" s="12">
        <f t="shared" si="5"/>
        <v>0</v>
      </c>
      <c r="AU15" s="22">
        <f t="shared" si="2"/>
        <v>0</v>
      </c>
    </row>
    <row r="16" spans="1:47" s="12" customFormat="1" ht="13.5" customHeight="1" thickBot="1" x14ac:dyDescent="0.3">
      <c r="A16" s="2085"/>
      <c r="B16" s="1110" t="s">
        <v>1298</v>
      </c>
      <c r="C16" s="1159"/>
      <c r="D16" s="1143" t="s">
        <v>1748</v>
      </c>
      <c r="E16" s="956"/>
      <c r="F16" s="957"/>
      <c r="G16" s="1130"/>
      <c r="H16" s="1122" t="s">
        <v>351</v>
      </c>
      <c r="I16" s="1086" t="s">
        <v>352</v>
      </c>
      <c r="J16" s="1078"/>
      <c r="K16" s="1107" t="s">
        <v>916</v>
      </c>
      <c r="L16" s="1068" t="s">
        <v>401</v>
      </c>
      <c r="M16" s="1090">
        <v>1</v>
      </c>
      <c r="N16" s="1043" t="s">
        <v>98</v>
      </c>
      <c r="O16" s="1067" t="s">
        <v>348</v>
      </c>
      <c r="P16" s="1066">
        <f t="shared" si="3"/>
        <v>4</v>
      </c>
      <c r="Q16" s="829">
        <v>3</v>
      </c>
      <c r="R16" s="955">
        <v>1</v>
      </c>
      <c r="S16" s="955"/>
      <c r="T16" s="955"/>
      <c r="U16" s="955"/>
      <c r="V16" s="955"/>
      <c r="W16" s="1012"/>
      <c r="X16" s="1026"/>
      <c r="Y16" s="997"/>
      <c r="Z16" s="23"/>
      <c r="AA16" s="23" t="str">
        <f t="shared" si="0"/>
        <v/>
      </c>
      <c r="AB16" s="48" t="str">
        <f t="shared" si="1"/>
        <v/>
      </c>
      <c r="AC16"/>
      <c r="AD16"/>
      <c r="AE16" s="12">
        <f t="shared" si="4"/>
        <v>4</v>
      </c>
      <c r="AF16" s="12">
        <f t="shared" si="5"/>
        <v>0</v>
      </c>
      <c r="AU16" s="22" t="str">
        <f t="shared" si="2"/>
        <v/>
      </c>
    </row>
    <row r="17" spans="1:47" s="12" customFormat="1" ht="13.5" customHeight="1" thickBot="1" x14ac:dyDescent="0.3">
      <c r="A17" s="2085"/>
      <c r="B17" s="1110" t="s">
        <v>1298</v>
      </c>
      <c r="C17" s="1159"/>
      <c r="D17" s="1143" t="s">
        <v>1748</v>
      </c>
      <c r="E17" s="956"/>
      <c r="F17" s="957"/>
      <c r="G17" s="1130"/>
      <c r="H17" s="1122" t="s">
        <v>351</v>
      </c>
      <c r="I17" s="1086" t="s">
        <v>352</v>
      </c>
      <c r="J17" s="1078"/>
      <c r="K17" s="1107" t="s">
        <v>916</v>
      </c>
      <c r="L17" s="1068" t="s">
        <v>401</v>
      </c>
      <c r="M17" s="1090">
        <v>1</v>
      </c>
      <c r="N17" s="1043" t="s">
        <v>395</v>
      </c>
      <c r="O17" s="1067" t="s">
        <v>348</v>
      </c>
      <c r="P17" s="1066">
        <f t="shared" si="3"/>
        <v>4</v>
      </c>
      <c r="Q17" s="829">
        <v>3</v>
      </c>
      <c r="R17" s="955">
        <v>1</v>
      </c>
      <c r="S17" s="955"/>
      <c r="T17" s="955"/>
      <c r="U17" s="955"/>
      <c r="V17" s="955"/>
      <c r="W17" s="1012"/>
      <c r="X17" s="1026"/>
      <c r="Y17" s="997"/>
      <c r="Z17" s="23"/>
      <c r="AA17" s="23" t="str">
        <f t="shared" si="0"/>
        <v/>
      </c>
      <c r="AB17" s="48" t="str">
        <f t="shared" si="1"/>
        <v/>
      </c>
      <c r="AC17"/>
      <c r="AD17"/>
      <c r="AE17" s="12">
        <f t="shared" si="4"/>
        <v>4</v>
      </c>
      <c r="AF17" s="12">
        <f t="shared" si="5"/>
        <v>0</v>
      </c>
      <c r="AU17" s="22" t="str">
        <f t="shared" si="2"/>
        <v/>
      </c>
    </row>
    <row r="18" spans="1:47" s="12" customFormat="1" ht="13.5" customHeight="1" thickBot="1" x14ac:dyDescent="0.3">
      <c r="A18" s="2085"/>
      <c r="B18" s="1110" t="s">
        <v>1298</v>
      </c>
      <c r="C18" s="1159"/>
      <c r="D18" s="1143" t="s">
        <v>1748</v>
      </c>
      <c r="E18" s="956"/>
      <c r="F18" s="957"/>
      <c r="G18" s="1130"/>
      <c r="H18" s="1122" t="s">
        <v>351</v>
      </c>
      <c r="I18" s="1086" t="s">
        <v>1371</v>
      </c>
      <c r="J18" s="1078"/>
      <c r="K18" s="1107" t="s">
        <v>1364</v>
      </c>
      <c r="L18" s="1068" t="s">
        <v>401</v>
      </c>
      <c r="M18" s="1090">
        <v>2</v>
      </c>
      <c r="N18" s="1043" t="s">
        <v>24</v>
      </c>
      <c r="O18" s="1067" t="s">
        <v>348</v>
      </c>
      <c r="P18" s="1066">
        <f t="shared" si="3"/>
        <v>4</v>
      </c>
      <c r="Q18" s="829">
        <v>3</v>
      </c>
      <c r="R18" s="955">
        <v>1</v>
      </c>
      <c r="S18" s="955"/>
      <c r="T18" s="955"/>
      <c r="U18" s="955"/>
      <c r="V18" s="955"/>
      <c r="W18" s="1012"/>
      <c r="X18" s="1026"/>
      <c r="Y18" s="997"/>
      <c r="Z18" s="23"/>
      <c r="AA18" s="23" t="str">
        <f t="shared" si="0"/>
        <v/>
      </c>
      <c r="AB18" s="48" t="str">
        <f t="shared" si="1"/>
        <v/>
      </c>
      <c r="AC18"/>
      <c r="AD18"/>
      <c r="AE18" s="12">
        <f t="shared" si="4"/>
        <v>4</v>
      </c>
      <c r="AF18" s="12">
        <f t="shared" si="5"/>
        <v>0</v>
      </c>
      <c r="AU18" s="22" t="str">
        <f t="shared" si="2"/>
        <v/>
      </c>
    </row>
    <row r="19" spans="1:47" s="12" customFormat="1" ht="13.5" customHeight="1" thickBot="1" x14ac:dyDescent="0.3">
      <c r="A19" s="2085"/>
      <c r="B19" s="1110" t="s">
        <v>1298</v>
      </c>
      <c r="C19" s="1159"/>
      <c r="D19" s="1143" t="s">
        <v>1748</v>
      </c>
      <c r="E19" s="956"/>
      <c r="F19" s="957"/>
      <c r="G19" s="1130"/>
      <c r="H19" s="1122" t="s">
        <v>351</v>
      </c>
      <c r="I19" s="1086" t="s">
        <v>1371</v>
      </c>
      <c r="J19" s="1078"/>
      <c r="K19" s="1107" t="s">
        <v>1364</v>
      </c>
      <c r="L19" s="1068" t="s">
        <v>401</v>
      </c>
      <c r="M19" s="1090">
        <v>2</v>
      </c>
      <c r="N19" s="1043" t="s">
        <v>98</v>
      </c>
      <c r="O19" s="1067" t="s">
        <v>348</v>
      </c>
      <c r="P19" s="1066">
        <f t="shared" si="3"/>
        <v>4</v>
      </c>
      <c r="Q19" s="829">
        <v>3</v>
      </c>
      <c r="R19" s="955">
        <v>1</v>
      </c>
      <c r="S19" s="955"/>
      <c r="T19" s="955"/>
      <c r="U19" s="955"/>
      <c r="V19" s="955"/>
      <c r="W19" s="1012"/>
      <c r="X19" s="1026"/>
      <c r="Y19" s="997"/>
      <c r="Z19" s="23"/>
      <c r="AA19" s="23" t="str">
        <f t="shared" si="0"/>
        <v/>
      </c>
      <c r="AB19" s="48" t="str">
        <f t="shared" si="1"/>
        <v/>
      </c>
      <c r="AC19"/>
      <c r="AD19"/>
      <c r="AE19" s="12">
        <f t="shared" si="4"/>
        <v>4</v>
      </c>
      <c r="AF19" s="12">
        <f t="shared" si="5"/>
        <v>0</v>
      </c>
      <c r="AU19" s="22" t="str">
        <f t="shared" si="2"/>
        <v/>
      </c>
    </row>
    <row r="20" spans="1:47" s="12" customFormat="1" ht="13.5" customHeight="1" thickBot="1" x14ac:dyDescent="0.3">
      <c r="A20" s="2085"/>
      <c r="B20" s="1110" t="s">
        <v>1298</v>
      </c>
      <c r="C20" s="1159"/>
      <c r="D20" s="1143" t="s">
        <v>1748</v>
      </c>
      <c r="E20" s="956"/>
      <c r="F20" s="957"/>
      <c r="G20" s="1130"/>
      <c r="H20" s="1122" t="s">
        <v>351</v>
      </c>
      <c r="I20" s="1086" t="s">
        <v>394</v>
      </c>
      <c r="J20" s="1078"/>
      <c r="K20" s="1107" t="s">
        <v>1365</v>
      </c>
      <c r="L20" s="1068" t="s">
        <v>401</v>
      </c>
      <c r="M20" s="1090">
        <v>2</v>
      </c>
      <c r="N20" s="1043" t="s">
        <v>24</v>
      </c>
      <c r="O20" s="1067" t="s">
        <v>348</v>
      </c>
      <c r="P20" s="1066">
        <f t="shared" si="3"/>
        <v>4</v>
      </c>
      <c r="Q20" s="829">
        <v>3</v>
      </c>
      <c r="R20" s="955">
        <v>1</v>
      </c>
      <c r="S20" s="955"/>
      <c r="T20" s="955"/>
      <c r="U20" s="955"/>
      <c r="V20" s="955"/>
      <c r="W20" s="1012"/>
      <c r="X20" s="1026"/>
      <c r="Y20" s="997"/>
      <c r="Z20" s="23"/>
      <c r="AA20" s="23" t="str">
        <f t="shared" si="0"/>
        <v/>
      </c>
      <c r="AB20" s="48" t="str">
        <f t="shared" si="1"/>
        <v/>
      </c>
      <c r="AC20"/>
      <c r="AD20"/>
      <c r="AE20" s="12">
        <f t="shared" si="4"/>
        <v>4</v>
      </c>
      <c r="AF20" s="12">
        <f t="shared" si="5"/>
        <v>0</v>
      </c>
      <c r="AU20" s="22" t="str">
        <f t="shared" si="2"/>
        <v/>
      </c>
    </row>
    <row r="21" spans="1:47" s="12" customFormat="1" ht="13.5" customHeight="1" thickBot="1" x14ac:dyDescent="0.3">
      <c r="A21" s="2085"/>
      <c r="B21" s="1110" t="s">
        <v>1298</v>
      </c>
      <c r="C21" s="1159"/>
      <c r="D21" s="1143" t="s">
        <v>1748</v>
      </c>
      <c r="E21" s="956"/>
      <c r="F21" s="957"/>
      <c r="G21" s="1130"/>
      <c r="H21" s="1122" t="s">
        <v>351</v>
      </c>
      <c r="I21" s="1086" t="s">
        <v>394</v>
      </c>
      <c r="J21" s="1736" t="s">
        <v>1425</v>
      </c>
      <c r="K21" s="225" t="s">
        <v>2092</v>
      </c>
      <c r="L21" s="229"/>
      <c r="M21" s="397"/>
      <c r="N21" s="1820"/>
      <c r="O21" s="225"/>
      <c r="P21" s="1066">
        <f t="shared" si="3"/>
        <v>0</v>
      </c>
      <c r="Q21" s="1826"/>
      <c r="R21" s="987"/>
      <c r="S21" s="298"/>
      <c r="T21" s="289">
        <v>5</v>
      </c>
      <c r="U21" s="289"/>
      <c r="V21" s="955"/>
      <c r="W21" s="1012"/>
      <c r="X21" s="1026"/>
      <c r="Y21" s="997"/>
      <c r="Z21" s="23"/>
      <c r="AA21" s="23" t="str">
        <f t="shared" si="0"/>
        <v/>
      </c>
      <c r="AB21" s="48" t="str">
        <f t="shared" si="1"/>
        <v/>
      </c>
      <c r="AC21"/>
      <c r="AD21"/>
      <c r="AE21" s="12">
        <f t="shared" si="4"/>
        <v>0</v>
      </c>
      <c r="AF21" s="12">
        <f t="shared" si="5"/>
        <v>0</v>
      </c>
      <c r="AU21" s="22" t="str">
        <f t="shared" si="2"/>
        <v/>
      </c>
    </row>
    <row r="22" spans="1:47" s="12" customFormat="1" ht="13.5" customHeight="1" thickBot="1" x14ac:dyDescent="0.3">
      <c r="A22" s="2085"/>
      <c r="B22" s="1110" t="s">
        <v>1298</v>
      </c>
      <c r="C22" s="1159"/>
      <c r="D22" s="1143" t="s">
        <v>1748</v>
      </c>
      <c r="E22" s="956"/>
      <c r="F22" s="957"/>
      <c r="G22" s="1130"/>
      <c r="H22" s="1122" t="s">
        <v>351</v>
      </c>
      <c r="I22" s="1086" t="s">
        <v>394</v>
      </c>
      <c r="J22" s="1736" t="s">
        <v>1425</v>
      </c>
      <c r="K22" s="1107" t="s">
        <v>1732</v>
      </c>
      <c r="L22" s="1068"/>
      <c r="M22" s="1090"/>
      <c r="N22" s="1043"/>
      <c r="O22" s="1067"/>
      <c r="P22" s="1066">
        <f t="shared" si="3"/>
        <v>0</v>
      </c>
      <c r="Q22" s="829"/>
      <c r="R22" s="955"/>
      <c r="S22" s="955"/>
      <c r="T22" s="955">
        <v>5</v>
      </c>
      <c r="U22" s="955"/>
      <c r="V22" s="955"/>
      <c r="W22" s="1012"/>
      <c r="X22" s="1026"/>
      <c r="Y22" s="997"/>
      <c r="Z22" s="23"/>
      <c r="AA22" s="23" t="str">
        <f t="shared" si="0"/>
        <v/>
      </c>
      <c r="AB22" s="48" t="str">
        <f t="shared" si="1"/>
        <v/>
      </c>
      <c r="AC22"/>
      <c r="AD22" t="s">
        <v>2077</v>
      </c>
      <c r="AE22" s="12">
        <f t="shared" si="4"/>
        <v>0</v>
      </c>
      <c r="AF22" s="12">
        <f t="shared" si="5"/>
        <v>0</v>
      </c>
      <c r="AU22" s="22" t="str">
        <f t="shared" si="2"/>
        <v/>
      </c>
    </row>
    <row r="23" spans="1:47" s="12" customFormat="1" ht="13.5" customHeight="1" thickBot="1" x14ac:dyDescent="0.3">
      <c r="A23" s="2085"/>
      <c r="B23" s="1110" t="s">
        <v>1298</v>
      </c>
      <c r="C23" s="1159"/>
      <c r="D23" s="1143" t="s">
        <v>1748</v>
      </c>
      <c r="E23" s="956"/>
      <c r="F23" s="957"/>
      <c r="G23" s="1130"/>
      <c r="H23" s="1122" t="s">
        <v>351</v>
      </c>
      <c r="I23" s="1086" t="s">
        <v>394</v>
      </c>
      <c r="J23" s="2035" t="s">
        <v>1424</v>
      </c>
      <c r="K23" s="1107" t="s">
        <v>1539</v>
      </c>
      <c r="L23" s="1068"/>
      <c r="M23" s="1090"/>
      <c r="N23" s="1043"/>
      <c r="O23" s="1067"/>
      <c r="P23" s="1066">
        <f t="shared" si="3"/>
        <v>0</v>
      </c>
      <c r="Q23" s="829"/>
      <c r="R23" s="955"/>
      <c r="S23" s="955">
        <v>4</v>
      </c>
      <c r="T23" s="955"/>
      <c r="U23" s="955"/>
      <c r="V23" s="955"/>
      <c r="W23" s="1012"/>
      <c r="X23" s="1026"/>
      <c r="Y23" s="997"/>
      <c r="Z23" s="23"/>
      <c r="AA23" s="23" t="str">
        <f t="shared" si="0"/>
        <v/>
      </c>
      <c r="AB23" s="48" t="str">
        <f t="shared" si="1"/>
        <v/>
      </c>
      <c r="AC23"/>
      <c r="AD23"/>
      <c r="AE23" s="12">
        <f t="shared" si="4"/>
        <v>0</v>
      </c>
      <c r="AF23" s="12">
        <f t="shared" si="5"/>
        <v>4</v>
      </c>
      <c r="AU23" s="22" t="str">
        <f t="shared" si="2"/>
        <v/>
      </c>
    </row>
    <row r="24" spans="1:47" s="12" customFormat="1" ht="13.5" customHeight="1" thickBot="1" x14ac:dyDescent="0.3">
      <c r="A24" s="2087"/>
      <c r="B24" s="1282" t="s">
        <v>1298</v>
      </c>
      <c r="C24" s="1168"/>
      <c r="D24" s="1283" t="s">
        <v>1748</v>
      </c>
      <c r="E24" s="1263"/>
      <c r="F24" s="1264"/>
      <c r="G24" s="1265"/>
      <c r="H24" s="1470" t="s">
        <v>351</v>
      </c>
      <c r="I24" s="1138" t="s">
        <v>394</v>
      </c>
      <c r="J24" s="1713" t="s">
        <v>1424</v>
      </c>
      <c r="K24" s="1284" t="s">
        <v>1540</v>
      </c>
      <c r="L24" s="1087"/>
      <c r="M24" s="1102"/>
      <c r="N24" s="1103"/>
      <c r="O24" s="1087"/>
      <c r="P24" s="1066">
        <f t="shared" si="3"/>
        <v>0</v>
      </c>
      <c r="Q24" s="857"/>
      <c r="R24" s="1059"/>
      <c r="S24" s="1059">
        <v>2</v>
      </c>
      <c r="T24" s="1059"/>
      <c r="U24" s="1059"/>
      <c r="V24" s="1059"/>
      <c r="W24" s="1268"/>
      <c r="X24" s="1285">
        <f>SUM(Q15:W24)</f>
        <v>40</v>
      </c>
      <c r="Y24" s="1229">
        <f>X24</f>
        <v>40</v>
      </c>
      <c r="Z24" s="23" t="s">
        <v>874</v>
      </c>
      <c r="AA24" s="23" t="str">
        <f t="shared" si="0"/>
        <v>TC</v>
      </c>
      <c r="AB24" s="48" t="str">
        <f t="shared" si="1"/>
        <v>AGTC</v>
      </c>
      <c r="AC24"/>
      <c r="AD24"/>
      <c r="AE24" s="12">
        <f t="shared" si="4"/>
        <v>0</v>
      </c>
      <c r="AF24" s="12">
        <f t="shared" si="5"/>
        <v>2</v>
      </c>
      <c r="AU24" s="22" t="str">
        <f t="shared" si="2"/>
        <v/>
      </c>
    </row>
    <row r="25" spans="1:47" s="12" customFormat="1" ht="13.5" customHeight="1" thickBot="1" x14ac:dyDescent="0.3">
      <c r="A25" s="2088">
        <f>A15+1</f>
        <v>3</v>
      </c>
      <c r="B25" s="1271" t="s">
        <v>1299</v>
      </c>
      <c r="C25" s="1272" t="s">
        <v>35</v>
      </c>
      <c r="D25" s="1273" t="s">
        <v>1749</v>
      </c>
      <c r="E25" s="1274" t="s">
        <v>284</v>
      </c>
      <c r="F25" s="1275" t="s">
        <v>573</v>
      </c>
      <c r="G25" s="1276" t="s">
        <v>1750</v>
      </c>
      <c r="H25" s="1486" t="s">
        <v>351</v>
      </c>
      <c r="I25" s="1423" t="s">
        <v>352</v>
      </c>
      <c r="J25" s="1202"/>
      <c r="K25" s="1424" t="s">
        <v>918</v>
      </c>
      <c r="L25" s="1566"/>
      <c r="M25" s="1278">
        <v>1</v>
      </c>
      <c r="N25" s="1279" t="s">
        <v>98</v>
      </c>
      <c r="O25" s="1280"/>
      <c r="P25" s="1066">
        <f t="shared" si="3"/>
        <v>7</v>
      </c>
      <c r="Q25" s="418">
        <v>4</v>
      </c>
      <c r="R25" s="1259">
        <v>3</v>
      </c>
      <c r="S25" s="1259"/>
      <c r="T25" s="1259"/>
      <c r="U25" s="1259"/>
      <c r="V25" s="1259"/>
      <c r="W25" s="1260"/>
      <c r="X25" s="1281"/>
      <c r="Y25" s="1242"/>
      <c r="Z25" s="23"/>
      <c r="AA25" s="23" t="str">
        <f t="shared" si="0"/>
        <v/>
      </c>
      <c r="AB25" s="48" t="str">
        <f t="shared" si="1"/>
        <v/>
      </c>
      <c r="AC25"/>
      <c r="AD25"/>
      <c r="AE25" s="12">
        <f t="shared" si="4"/>
        <v>7</v>
      </c>
      <c r="AF25" s="12">
        <f t="shared" si="5"/>
        <v>0</v>
      </c>
      <c r="AU25" s="22">
        <f t="shared" si="2"/>
        <v>0</v>
      </c>
    </row>
    <row r="26" spans="1:47" s="12" customFormat="1" ht="13.5" customHeight="1" thickBot="1" x14ac:dyDescent="0.3">
      <c r="A26" s="2085"/>
      <c r="B26" s="1110" t="s">
        <v>1299</v>
      </c>
      <c r="C26" s="1159"/>
      <c r="D26" s="1143" t="s">
        <v>1749</v>
      </c>
      <c r="E26" s="956"/>
      <c r="F26" s="957"/>
      <c r="G26" s="1130"/>
      <c r="H26" s="1122" t="s">
        <v>351</v>
      </c>
      <c r="I26" s="1086" t="s">
        <v>352</v>
      </c>
      <c r="J26" s="1078"/>
      <c r="K26" s="1107" t="s">
        <v>918</v>
      </c>
      <c r="L26" s="1068"/>
      <c r="M26" s="1090">
        <v>1</v>
      </c>
      <c r="N26" s="1043" t="s">
        <v>395</v>
      </c>
      <c r="O26" s="1067"/>
      <c r="P26" s="1066">
        <f t="shared" si="3"/>
        <v>7</v>
      </c>
      <c r="Q26" s="829">
        <v>4</v>
      </c>
      <c r="R26" s="955">
        <v>3</v>
      </c>
      <c r="S26" s="955"/>
      <c r="T26" s="955"/>
      <c r="U26" s="955"/>
      <c r="V26" s="955"/>
      <c r="W26" s="1012"/>
      <c r="X26" s="1026"/>
      <c r="Y26" s="997"/>
      <c r="Z26" s="23"/>
      <c r="AA26" s="23" t="str">
        <f t="shared" si="0"/>
        <v/>
      </c>
      <c r="AB26" s="48" t="str">
        <f t="shared" si="1"/>
        <v/>
      </c>
      <c r="AC26"/>
      <c r="AD26"/>
      <c r="AE26" s="12">
        <f t="shared" si="4"/>
        <v>7</v>
      </c>
      <c r="AF26" s="12">
        <f t="shared" si="5"/>
        <v>0</v>
      </c>
      <c r="AU26" s="22" t="str">
        <f t="shared" si="2"/>
        <v/>
      </c>
    </row>
    <row r="27" spans="1:47" s="12" customFormat="1" ht="13.5" customHeight="1" thickBot="1" x14ac:dyDescent="0.3">
      <c r="A27" s="2085"/>
      <c r="B27" s="1110" t="s">
        <v>1299</v>
      </c>
      <c r="C27" s="1159"/>
      <c r="D27" s="1143" t="s">
        <v>1749</v>
      </c>
      <c r="E27" s="956"/>
      <c r="F27" s="957"/>
      <c r="G27" s="1130"/>
      <c r="H27" s="1122" t="s">
        <v>351</v>
      </c>
      <c r="I27" s="1086" t="s">
        <v>352</v>
      </c>
      <c r="J27" s="1078"/>
      <c r="K27" s="1107" t="s">
        <v>1392</v>
      </c>
      <c r="L27" s="1068" t="s">
        <v>401</v>
      </c>
      <c r="M27" s="1090">
        <v>3</v>
      </c>
      <c r="N27" s="1043" t="s">
        <v>98</v>
      </c>
      <c r="O27" s="1067" t="s">
        <v>348</v>
      </c>
      <c r="P27" s="1066">
        <f t="shared" si="3"/>
        <v>4</v>
      </c>
      <c r="Q27" s="829">
        <v>3</v>
      </c>
      <c r="R27" s="955">
        <v>1</v>
      </c>
      <c r="S27" s="955"/>
      <c r="T27" s="955"/>
      <c r="U27" s="955"/>
      <c r="V27" s="955"/>
      <c r="W27" s="1012"/>
      <c r="X27" s="1026"/>
      <c r="Y27" s="997"/>
      <c r="Z27" s="23"/>
      <c r="AA27" s="23" t="str">
        <f t="shared" si="0"/>
        <v/>
      </c>
      <c r="AB27" s="48" t="str">
        <f t="shared" si="1"/>
        <v/>
      </c>
      <c r="AC27"/>
      <c r="AD27"/>
      <c r="AE27" s="12">
        <f t="shared" si="4"/>
        <v>4</v>
      </c>
      <c r="AF27" s="12">
        <f t="shared" si="5"/>
        <v>0</v>
      </c>
      <c r="AU27" s="22" t="str">
        <f t="shared" si="2"/>
        <v/>
      </c>
    </row>
    <row r="28" spans="1:47" s="12" customFormat="1" ht="13.5" customHeight="1" thickBot="1" x14ac:dyDescent="0.3">
      <c r="A28" s="2085"/>
      <c r="B28" s="1110" t="s">
        <v>1299</v>
      </c>
      <c r="C28" s="1159"/>
      <c r="D28" s="1143" t="s">
        <v>1749</v>
      </c>
      <c r="E28" s="956"/>
      <c r="F28" s="957"/>
      <c r="G28" s="1130"/>
      <c r="H28" s="1122" t="s">
        <v>351</v>
      </c>
      <c r="I28" s="1086" t="s">
        <v>352</v>
      </c>
      <c r="J28" s="1078"/>
      <c r="K28" s="1107" t="s">
        <v>1202</v>
      </c>
      <c r="L28" s="1068" t="s">
        <v>401</v>
      </c>
      <c r="M28" s="1090" t="s">
        <v>391</v>
      </c>
      <c r="N28" s="1043" t="s">
        <v>98</v>
      </c>
      <c r="O28" s="1067" t="s">
        <v>839</v>
      </c>
      <c r="P28" s="1066">
        <f t="shared" si="3"/>
        <v>4</v>
      </c>
      <c r="Q28" s="829">
        <v>3</v>
      </c>
      <c r="R28" s="955">
        <v>1</v>
      </c>
      <c r="S28" s="955"/>
      <c r="T28" s="955"/>
      <c r="U28" s="955"/>
      <c r="V28" s="955"/>
      <c r="W28" s="1012"/>
      <c r="X28" s="1026"/>
      <c r="Y28" s="997"/>
      <c r="Z28" s="23"/>
      <c r="AA28" s="23" t="str">
        <f t="shared" si="0"/>
        <v/>
      </c>
      <c r="AB28" s="48" t="str">
        <f t="shared" si="1"/>
        <v/>
      </c>
      <c r="AC28"/>
      <c r="AD28"/>
      <c r="AE28" s="12">
        <f t="shared" si="4"/>
        <v>4</v>
      </c>
      <c r="AF28" s="12">
        <f t="shared" si="5"/>
        <v>0</v>
      </c>
      <c r="AU28" s="22" t="str">
        <f t="shared" si="2"/>
        <v/>
      </c>
    </row>
    <row r="29" spans="1:47" s="12" customFormat="1" ht="13.5" customHeight="1" thickBot="1" x14ac:dyDescent="0.3">
      <c r="A29" s="2085"/>
      <c r="B29" s="1110" t="s">
        <v>1299</v>
      </c>
      <c r="C29" s="1159"/>
      <c r="D29" s="1143" t="s">
        <v>1749</v>
      </c>
      <c r="E29" s="956"/>
      <c r="F29" s="957"/>
      <c r="G29" s="1130"/>
      <c r="H29" s="1122" t="s">
        <v>351</v>
      </c>
      <c r="I29" s="1086" t="s">
        <v>352</v>
      </c>
      <c r="J29" s="1078"/>
      <c r="K29" s="1107" t="s">
        <v>1202</v>
      </c>
      <c r="L29" s="1068" t="s">
        <v>401</v>
      </c>
      <c r="M29" s="1090" t="s">
        <v>391</v>
      </c>
      <c r="N29" s="1043" t="s">
        <v>24</v>
      </c>
      <c r="O29" s="1067" t="s">
        <v>839</v>
      </c>
      <c r="P29" s="1066">
        <f t="shared" si="3"/>
        <v>4</v>
      </c>
      <c r="Q29" s="829">
        <v>3</v>
      </c>
      <c r="R29" s="955">
        <v>1</v>
      </c>
      <c r="S29" s="955"/>
      <c r="T29" s="955"/>
      <c r="U29" s="955"/>
      <c r="V29" s="955"/>
      <c r="W29" s="1012"/>
      <c r="X29" s="1026"/>
      <c r="Y29" s="997"/>
      <c r="Z29" s="23"/>
      <c r="AA29" s="23" t="str">
        <f t="shared" si="0"/>
        <v/>
      </c>
      <c r="AB29" s="48" t="str">
        <f t="shared" si="1"/>
        <v/>
      </c>
      <c r="AC29"/>
      <c r="AD29"/>
      <c r="AE29" s="12">
        <f t="shared" si="4"/>
        <v>4</v>
      </c>
      <c r="AF29" s="12">
        <f t="shared" si="5"/>
        <v>0</v>
      </c>
      <c r="AU29" s="22" t="str">
        <f t="shared" si="2"/>
        <v/>
      </c>
    </row>
    <row r="30" spans="1:47" s="12" customFormat="1" ht="13.5" customHeight="1" thickBot="1" x14ac:dyDescent="0.3">
      <c r="A30" s="2085"/>
      <c r="B30" s="1110" t="s">
        <v>1299</v>
      </c>
      <c r="C30" s="1159"/>
      <c r="D30" s="1143" t="s">
        <v>1749</v>
      </c>
      <c r="E30" s="956"/>
      <c r="F30" s="957"/>
      <c r="G30" s="1130"/>
      <c r="H30" s="1122" t="s">
        <v>351</v>
      </c>
      <c r="I30" s="1086" t="s">
        <v>352</v>
      </c>
      <c r="J30" s="1736" t="s">
        <v>1425</v>
      </c>
      <c r="K30" s="1107" t="s">
        <v>1732</v>
      </c>
      <c r="L30" s="1068"/>
      <c r="M30" s="1090"/>
      <c r="N30" s="1043"/>
      <c r="O30" s="1067"/>
      <c r="P30" s="1066">
        <f t="shared" si="3"/>
        <v>0</v>
      </c>
      <c r="Q30" s="829"/>
      <c r="R30" s="955"/>
      <c r="S30" s="955"/>
      <c r="T30" s="955">
        <v>2</v>
      </c>
      <c r="U30" s="955"/>
      <c r="V30" s="955"/>
      <c r="W30" s="1012"/>
      <c r="X30" s="1026"/>
      <c r="Y30" s="997"/>
      <c r="Z30" s="23"/>
      <c r="AA30" s="23" t="str">
        <f t="shared" si="0"/>
        <v/>
      </c>
      <c r="AB30" s="48" t="str">
        <f t="shared" si="1"/>
        <v/>
      </c>
      <c r="AC30"/>
      <c r="AD30" t="s">
        <v>2077</v>
      </c>
      <c r="AE30" s="12">
        <f t="shared" si="4"/>
        <v>0</v>
      </c>
      <c r="AF30" s="12">
        <f t="shared" si="5"/>
        <v>0</v>
      </c>
      <c r="AU30" s="22" t="str">
        <f t="shared" si="2"/>
        <v/>
      </c>
    </row>
    <row r="31" spans="1:47" s="12" customFormat="1" ht="13.5" customHeight="1" thickBot="1" x14ac:dyDescent="0.3">
      <c r="A31" s="2085"/>
      <c r="B31" s="1110" t="s">
        <v>1299</v>
      </c>
      <c r="C31" s="1159"/>
      <c r="D31" s="1143" t="s">
        <v>1749</v>
      </c>
      <c r="E31" s="956"/>
      <c r="F31" s="957"/>
      <c r="G31" s="1130"/>
      <c r="H31" s="1122" t="s">
        <v>351</v>
      </c>
      <c r="I31" s="1086" t="s">
        <v>352</v>
      </c>
      <c r="J31" s="2035" t="s">
        <v>1424</v>
      </c>
      <c r="K31" s="1107" t="s">
        <v>1837</v>
      </c>
      <c r="L31" s="1068"/>
      <c r="M31" s="1090"/>
      <c r="N31" s="1043"/>
      <c r="O31" s="1067"/>
      <c r="P31" s="1066">
        <f t="shared" si="3"/>
        <v>0</v>
      </c>
      <c r="Q31" s="829"/>
      <c r="R31" s="955"/>
      <c r="S31" s="955"/>
      <c r="T31" s="955"/>
      <c r="U31" s="955"/>
      <c r="V31" s="955"/>
      <c r="W31" s="1012">
        <v>3</v>
      </c>
      <c r="X31" s="1026"/>
      <c r="Y31" s="997"/>
      <c r="Z31" s="23"/>
      <c r="AA31" s="23" t="str">
        <f t="shared" si="0"/>
        <v/>
      </c>
      <c r="AB31" s="48" t="str">
        <f t="shared" si="1"/>
        <v/>
      </c>
      <c r="AC31"/>
      <c r="AD31"/>
      <c r="AE31" s="12">
        <f t="shared" si="4"/>
        <v>0</v>
      </c>
      <c r="AF31" s="12">
        <f t="shared" si="5"/>
        <v>3</v>
      </c>
      <c r="AU31" s="22" t="str">
        <f t="shared" si="2"/>
        <v/>
      </c>
    </row>
    <row r="32" spans="1:47" s="12" customFormat="1" ht="13.5" customHeight="1" thickBot="1" x14ac:dyDescent="0.3">
      <c r="A32" s="2085"/>
      <c r="B32" s="1110" t="s">
        <v>1299</v>
      </c>
      <c r="C32" s="1159"/>
      <c r="D32" s="1143" t="s">
        <v>1749</v>
      </c>
      <c r="E32" s="956"/>
      <c r="F32" s="957"/>
      <c r="G32" s="1130"/>
      <c r="H32" s="1122" t="s">
        <v>351</v>
      </c>
      <c r="I32" s="1086" t="s">
        <v>352</v>
      </c>
      <c r="J32" s="1731" t="s">
        <v>96</v>
      </c>
      <c r="K32" s="1107" t="s">
        <v>2150</v>
      </c>
      <c r="L32" s="1068"/>
      <c r="M32" s="1090"/>
      <c r="N32" s="1043"/>
      <c r="O32" s="1067"/>
      <c r="P32" s="1066">
        <f t="shared" si="3"/>
        <v>0</v>
      </c>
      <c r="Q32" s="829"/>
      <c r="R32" s="955"/>
      <c r="S32" s="955"/>
      <c r="T32" s="955"/>
      <c r="U32" s="955"/>
      <c r="V32" s="955">
        <v>3</v>
      </c>
      <c r="W32" s="1012"/>
      <c r="X32" s="1026"/>
      <c r="Y32" s="997"/>
      <c r="Z32" s="23"/>
      <c r="AA32" s="23" t="str">
        <f t="shared" si="0"/>
        <v/>
      </c>
      <c r="AB32" s="48" t="str">
        <f t="shared" si="1"/>
        <v/>
      </c>
      <c r="AC32"/>
      <c r="AD32"/>
      <c r="AE32" s="12">
        <f t="shared" si="4"/>
        <v>0</v>
      </c>
      <c r="AF32" s="12">
        <f t="shared" si="5"/>
        <v>0</v>
      </c>
      <c r="AU32" s="22" t="str">
        <f t="shared" si="2"/>
        <v/>
      </c>
    </row>
    <row r="33" spans="1:47" s="12" customFormat="1" ht="13.5" customHeight="1" thickBot="1" x14ac:dyDescent="0.3">
      <c r="A33" s="2085"/>
      <c r="B33" s="1110" t="s">
        <v>1299</v>
      </c>
      <c r="C33" s="1159"/>
      <c r="D33" s="1143" t="s">
        <v>1749</v>
      </c>
      <c r="E33" s="956"/>
      <c r="F33" s="957"/>
      <c r="G33" s="1130"/>
      <c r="H33" s="1122" t="s">
        <v>351</v>
      </c>
      <c r="I33" s="1086" t="s">
        <v>352</v>
      </c>
      <c r="J33" s="2035" t="s">
        <v>1424</v>
      </c>
      <c r="K33" s="1107" t="s">
        <v>1539</v>
      </c>
      <c r="L33" s="1068"/>
      <c r="M33" s="1090"/>
      <c r="N33" s="1043"/>
      <c r="O33" s="1067"/>
      <c r="P33" s="1066">
        <f t="shared" si="3"/>
        <v>0</v>
      </c>
      <c r="Q33" s="829"/>
      <c r="R33" s="955"/>
      <c r="S33" s="955">
        <v>4</v>
      </c>
      <c r="T33" s="955"/>
      <c r="U33" s="955"/>
      <c r="V33" s="955"/>
      <c r="W33" s="1012"/>
      <c r="X33" s="1026"/>
      <c r="Y33" s="997"/>
      <c r="Z33" s="23"/>
      <c r="AA33" s="23" t="str">
        <f t="shared" si="0"/>
        <v/>
      </c>
      <c r="AB33" s="48" t="str">
        <f t="shared" si="1"/>
        <v/>
      </c>
      <c r="AC33"/>
      <c r="AD33"/>
      <c r="AE33" s="12">
        <f t="shared" si="4"/>
        <v>0</v>
      </c>
      <c r="AF33" s="12">
        <f t="shared" si="5"/>
        <v>4</v>
      </c>
      <c r="AU33" s="22" t="str">
        <f t="shared" si="2"/>
        <v/>
      </c>
    </row>
    <row r="34" spans="1:47" s="12" customFormat="1" ht="13.5" customHeight="1" thickBot="1" x14ac:dyDescent="0.3">
      <c r="A34" s="2086"/>
      <c r="B34" s="1175" t="s">
        <v>1299</v>
      </c>
      <c r="C34" s="1176"/>
      <c r="D34" s="1177" t="s">
        <v>1749</v>
      </c>
      <c r="E34" s="1178"/>
      <c r="F34" s="1179"/>
      <c r="G34" s="1180"/>
      <c r="H34" s="1522" t="s">
        <v>351</v>
      </c>
      <c r="I34" s="1193" t="s">
        <v>352</v>
      </c>
      <c r="J34" s="1712" t="s">
        <v>1424</v>
      </c>
      <c r="K34" s="1181" t="s">
        <v>1540</v>
      </c>
      <c r="L34" s="1186"/>
      <c r="M34" s="1184"/>
      <c r="N34" s="1185"/>
      <c r="O34" s="1186"/>
      <c r="P34" s="1066">
        <f t="shared" si="3"/>
        <v>0</v>
      </c>
      <c r="Q34" s="1187"/>
      <c r="R34" s="1188"/>
      <c r="S34" s="1188">
        <v>2</v>
      </c>
      <c r="T34" s="1188"/>
      <c r="U34" s="1188"/>
      <c r="V34" s="1188"/>
      <c r="W34" s="1189"/>
      <c r="X34" s="1190">
        <f>SUM(Q25:W34)</f>
        <v>40</v>
      </c>
      <c r="Y34" s="1191">
        <f>X34</f>
        <v>40</v>
      </c>
      <c r="Z34" s="23" t="s">
        <v>874</v>
      </c>
      <c r="AA34" s="23" t="str">
        <f t="shared" si="0"/>
        <v>TC</v>
      </c>
      <c r="AB34" s="48" t="str">
        <f t="shared" si="1"/>
        <v>AGTC</v>
      </c>
      <c r="AC34"/>
      <c r="AD34"/>
      <c r="AE34" s="12">
        <f t="shared" si="4"/>
        <v>0</v>
      </c>
      <c r="AF34" s="12">
        <f t="shared" si="5"/>
        <v>2</v>
      </c>
      <c r="AU34" s="22" t="str">
        <f t="shared" si="2"/>
        <v/>
      </c>
    </row>
    <row r="35" spans="1:47" s="12" customFormat="1" ht="13.5" customHeight="1" thickBot="1" x14ac:dyDescent="0.3">
      <c r="A35" s="2084">
        <f>A25+1</f>
        <v>4</v>
      </c>
      <c r="B35" s="1169" t="s">
        <v>1751</v>
      </c>
      <c r="C35" s="1158" t="s">
        <v>35</v>
      </c>
      <c r="D35" s="1139" t="s">
        <v>1752</v>
      </c>
      <c r="E35" s="1140" t="s">
        <v>284</v>
      </c>
      <c r="F35" s="1141" t="s">
        <v>280</v>
      </c>
      <c r="G35" s="1142" t="s">
        <v>1753</v>
      </c>
      <c r="H35" s="1584" t="s">
        <v>351</v>
      </c>
      <c r="I35" s="1598" t="s">
        <v>394</v>
      </c>
      <c r="J35" s="1127"/>
      <c r="K35" s="1530" t="s">
        <v>912</v>
      </c>
      <c r="L35" s="1529" t="s">
        <v>401</v>
      </c>
      <c r="M35" s="1088">
        <v>1</v>
      </c>
      <c r="N35" s="1089" t="s">
        <v>24</v>
      </c>
      <c r="O35" s="1066" t="s">
        <v>348</v>
      </c>
      <c r="P35" s="1066">
        <f t="shared" si="3"/>
        <v>4</v>
      </c>
      <c r="Q35" s="1051">
        <v>3</v>
      </c>
      <c r="R35" s="1052">
        <v>1</v>
      </c>
      <c r="S35" s="1052"/>
      <c r="T35" s="1052"/>
      <c r="U35" s="1052"/>
      <c r="V35" s="1052"/>
      <c r="W35" s="1053"/>
      <c r="X35" s="1025"/>
      <c r="Y35" s="996"/>
      <c r="Z35" s="23"/>
      <c r="AA35" s="23" t="str">
        <f t="shared" si="0"/>
        <v/>
      </c>
      <c r="AB35" s="48" t="str">
        <f t="shared" si="1"/>
        <v/>
      </c>
      <c r="AC35"/>
      <c r="AD35"/>
      <c r="AE35" s="12">
        <f t="shared" si="4"/>
        <v>4</v>
      </c>
      <c r="AF35" s="12">
        <f t="shared" si="5"/>
        <v>0</v>
      </c>
      <c r="AU35" s="22">
        <f t="shared" si="2"/>
        <v>0</v>
      </c>
    </row>
    <row r="36" spans="1:47" s="12" customFormat="1" ht="13.5" customHeight="1" thickBot="1" x14ac:dyDescent="0.3">
      <c r="A36" s="2085"/>
      <c r="B36" s="1110" t="s">
        <v>1751</v>
      </c>
      <c r="C36" s="1159"/>
      <c r="D36" s="1143" t="s">
        <v>1752</v>
      </c>
      <c r="E36" s="956"/>
      <c r="F36" s="957"/>
      <c r="G36" s="1130"/>
      <c r="H36" s="1122" t="s">
        <v>351</v>
      </c>
      <c r="I36" s="1086" t="s">
        <v>394</v>
      </c>
      <c r="J36" s="1078"/>
      <c r="K36" s="1107" t="s">
        <v>912</v>
      </c>
      <c r="L36" s="1068" t="s">
        <v>401</v>
      </c>
      <c r="M36" s="1090">
        <v>1</v>
      </c>
      <c r="N36" s="1043" t="s">
        <v>98</v>
      </c>
      <c r="O36" s="1067" t="s">
        <v>348</v>
      </c>
      <c r="P36" s="1066">
        <f t="shared" si="3"/>
        <v>4</v>
      </c>
      <c r="Q36" s="829">
        <v>3</v>
      </c>
      <c r="R36" s="955">
        <v>1</v>
      </c>
      <c r="S36" s="955"/>
      <c r="T36" s="955"/>
      <c r="U36" s="955"/>
      <c r="V36" s="955"/>
      <c r="W36" s="1012"/>
      <c r="X36" s="1026"/>
      <c r="Y36" s="997"/>
      <c r="Z36" s="23"/>
      <c r="AA36" s="23" t="str">
        <f t="shared" si="0"/>
        <v/>
      </c>
      <c r="AB36" s="48" t="str">
        <f t="shared" si="1"/>
        <v/>
      </c>
      <c r="AC36"/>
      <c r="AD36"/>
      <c r="AE36" s="12">
        <f t="shared" si="4"/>
        <v>4</v>
      </c>
      <c r="AF36" s="12">
        <f t="shared" si="5"/>
        <v>0</v>
      </c>
      <c r="AU36" s="22" t="str">
        <f t="shared" si="2"/>
        <v/>
      </c>
    </row>
    <row r="37" spans="1:47" s="12" customFormat="1" ht="13.5" customHeight="1" thickBot="1" x14ac:dyDescent="0.3">
      <c r="A37" s="2085"/>
      <c r="B37" s="1110" t="s">
        <v>1751</v>
      </c>
      <c r="C37" s="1159"/>
      <c r="D37" s="1143" t="s">
        <v>1752</v>
      </c>
      <c r="E37" s="956"/>
      <c r="F37" s="957"/>
      <c r="G37" s="1130"/>
      <c r="H37" s="1122" t="s">
        <v>351</v>
      </c>
      <c r="I37" s="1086" t="s">
        <v>394</v>
      </c>
      <c r="J37" s="1078"/>
      <c r="K37" s="1107" t="s">
        <v>1391</v>
      </c>
      <c r="L37" s="1068" t="s">
        <v>401</v>
      </c>
      <c r="M37" s="1090">
        <v>2</v>
      </c>
      <c r="N37" s="1043" t="s">
        <v>98</v>
      </c>
      <c r="O37" s="1067" t="s">
        <v>348</v>
      </c>
      <c r="P37" s="1066">
        <f t="shared" si="3"/>
        <v>4</v>
      </c>
      <c r="Q37" s="829">
        <v>3</v>
      </c>
      <c r="R37" s="955">
        <v>1</v>
      </c>
      <c r="S37" s="955"/>
      <c r="T37" s="955"/>
      <c r="U37" s="955"/>
      <c r="V37" s="955"/>
      <c r="W37" s="1012"/>
      <c r="X37" s="1026"/>
      <c r="Y37" s="997"/>
      <c r="Z37" s="23"/>
      <c r="AA37" s="23" t="str">
        <f t="shared" si="0"/>
        <v/>
      </c>
      <c r="AB37" s="48" t="str">
        <f t="shared" si="1"/>
        <v/>
      </c>
      <c r="AC37"/>
      <c r="AD37"/>
      <c r="AE37" s="12">
        <f t="shared" si="4"/>
        <v>4</v>
      </c>
      <c r="AF37" s="12">
        <f t="shared" si="5"/>
        <v>0</v>
      </c>
      <c r="AU37" s="22" t="str">
        <f t="shared" si="2"/>
        <v/>
      </c>
    </row>
    <row r="38" spans="1:47" s="12" customFormat="1" ht="13.5" customHeight="1" thickBot="1" x14ac:dyDescent="0.3">
      <c r="A38" s="2085"/>
      <c r="B38" s="1110" t="s">
        <v>1751</v>
      </c>
      <c r="C38" s="1159"/>
      <c r="D38" s="1143" t="s">
        <v>1752</v>
      </c>
      <c r="E38" s="956"/>
      <c r="F38" s="957"/>
      <c r="G38" s="1130"/>
      <c r="H38" s="1122" t="s">
        <v>351</v>
      </c>
      <c r="I38" s="1086" t="s">
        <v>394</v>
      </c>
      <c r="J38" s="1078"/>
      <c r="K38" s="1107" t="s">
        <v>1391</v>
      </c>
      <c r="L38" s="1068" t="s">
        <v>401</v>
      </c>
      <c r="M38" s="1090">
        <v>2</v>
      </c>
      <c r="N38" s="1043" t="s">
        <v>395</v>
      </c>
      <c r="O38" s="1067" t="s">
        <v>348</v>
      </c>
      <c r="P38" s="1066">
        <f t="shared" si="3"/>
        <v>4</v>
      </c>
      <c r="Q38" s="829">
        <v>3</v>
      </c>
      <c r="R38" s="955">
        <v>1</v>
      </c>
      <c r="S38" s="955"/>
      <c r="T38" s="955"/>
      <c r="U38" s="955"/>
      <c r="V38" s="955"/>
      <c r="W38" s="1012"/>
      <c r="X38" s="1026"/>
      <c r="Y38" s="997"/>
      <c r="Z38" s="23"/>
      <c r="AA38" s="23" t="str">
        <f t="shared" ref="AA38:AA69" si="6">IF(Y38&lt;&gt;"",IF(Y38&gt;=40,"TC",IF(AND(Y38&gt;=20,Y38&lt;30),"MT",IF(Y38&lt;20,"TP",""))),"")</f>
        <v/>
      </c>
      <c r="AB38" s="48" t="str">
        <f t="shared" ref="AB38:AB69" si="7">Z38&amp;AA38</f>
        <v/>
      </c>
      <c r="AC38"/>
      <c r="AD38"/>
      <c r="AE38" s="12">
        <f t="shared" si="4"/>
        <v>4</v>
      </c>
      <c r="AF38" s="12">
        <f t="shared" si="5"/>
        <v>0</v>
      </c>
      <c r="AU38" s="22" t="str">
        <f t="shared" ref="AU38:AU69" si="8">IF(C38&lt;&gt;"",SUMIF(D$379:D$956,D38,Q$379:R$956),"")</f>
        <v/>
      </c>
    </row>
    <row r="39" spans="1:47" s="12" customFormat="1" ht="13.5" customHeight="1" thickBot="1" x14ac:dyDescent="0.3">
      <c r="A39" s="2085"/>
      <c r="B39" s="1110" t="s">
        <v>1751</v>
      </c>
      <c r="C39" s="1159"/>
      <c r="D39" s="1143" t="s">
        <v>1752</v>
      </c>
      <c r="E39" s="956"/>
      <c r="F39" s="957"/>
      <c r="G39" s="1130"/>
      <c r="H39" s="1122" t="s">
        <v>351</v>
      </c>
      <c r="I39" s="1086" t="s">
        <v>1371</v>
      </c>
      <c r="J39" s="1078"/>
      <c r="K39" s="1107" t="s">
        <v>1622</v>
      </c>
      <c r="L39" s="1068" t="s">
        <v>401</v>
      </c>
      <c r="M39" s="1090" t="s">
        <v>392</v>
      </c>
      <c r="N39" s="1043" t="s">
        <v>24</v>
      </c>
      <c r="O39" s="1067" t="s">
        <v>348</v>
      </c>
      <c r="P39" s="1066">
        <f t="shared" si="3"/>
        <v>5</v>
      </c>
      <c r="Q39" s="829">
        <v>3</v>
      </c>
      <c r="R39" s="955">
        <v>2</v>
      </c>
      <c r="S39" s="955"/>
      <c r="T39" s="955"/>
      <c r="U39" s="955"/>
      <c r="V39" s="955"/>
      <c r="W39" s="1012"/>
      <c r="X39" s="1026"/>
      <c r="Y39" s="997"/>
      <c r="Z39" s="23"/>
      <c r="AA39" s="23" t="str">
        <f t="shared" si="6"/>
        <v/>
      </c>
      <c r="AB39" s="48" t="str">
        <f t="shared" si="7"/>
        <v/>
      </c>
      <c r="AC39"/>
      <c r="AD39"/>
      <c r="AE39" s="12">
        <f t="shared" si="4"/>
        <v>5</v>
      </c>
      <c r="AF39" s="12">
        <f t="shared" si="5"/>
        <v>0</v>
      </c>
      <c r="AU39" s="22" t="str">
        <f t="shared" si="8"/>
        <v/>
      </c>
    </row>
    <row r="40" spans="1:47" s="12" customFormat="1" ht="13.5" customHeight="1" thickBot="1" x14ac:dyDescent="0.3">
      <c r="A40" s="2085"/>
      <c r="B40" s="1110" t="s">
        <v>1751</v>
      </c>
      <c r="C40" s="1159"/>
      <c r="D40" s="1143" t="s">
        <v>1752</v>
      </c>
      <c r="E40" s="956"/>
      <c r="F40" s="957"/>
      <c r="G40" s="1130"/>
      <c r="H40" s="1122" t="s">
        <v>351</v>
      </c>
      <c r="I40" s="1086" t="s">
        <v>1371</v>
      </c>
      <c r="J40" s="1078"/>
      <c r="K40" s="1107" t="s">
        <v>1391</v>
      </c>
      <c r="L40" s="1068" t="s">
        <v>401</v>
      </c>
      <c r="M40" s="1090">
        <v>2</v>
      </c>
      <c r="N40" s="1043" t="s">
        <v>24</v>
      </c>
      <c r="O40" s="1067" t="s">
        <v>348</v>
      </c>
      <c r="P40" s="1066">
        <f t="shared" si="3"/>
        <v>4</v>
      </c>
      <c r="Q40" s="829">
        <v>3</v>
      </c>
      <c r="R40" s="955">
        <v>1</v>
      </c>
      <c r="S40" s="955"/>
      <c r="T40" s="955"/>
      <c r="U40" s="955"/>
      <c r="V40" s="955"/>
      <c r="W40" s="1012"/>
      <c r="X40" s="1026"/>
      <c r="Y40" s="997"/>
      <c r="Z40" s="23"/>
      <c r="AA40" s="23" t="str">
        <f t="shared" si="6"/>
        <v/>
      </c>
      <c r="AB40" s="48" t="str">
        <f t="shared" si="7"/>
        <v/>
      </c>
      <c r="AC40"/>
      <c r="AD40"/>
      <c r="AE40" s="12">
        <f t="shared" si="4"/>
        <v>4</v>
      </c>
      <c r="AF40" s="12">
        <f t="shared" si="5"/>
        <v>0</v>
      </c>
      <c r="AU40" s="22" t="str">
        <f t="shared" si="8"/>
        <v/>
      </c>
    </row>
    <row r="41" spans="1:47" s="12" customFormat="1" ht="13.5" customHeight="1" thickBot="1" x14ac:dyDescent="0.3">
      <c r="A41" s="2085"/>
      <c r="B41" s="1110" t="s">
        <v>1751</v>
      </c>
      <c r="C41" s="1159"/>
      <c r="D41" s="1143" t="s">
        <v>1752</v>
      </c>
      <c r="E41" s="956"/>
      <c r="F41" s="957"/>
      <c r="G41" s="1130"/>
      <c r="H41" s="1122" t="s">
        <v>351</v>
      </c>
      <c r="I41" s="1086" t="s">
        <v>1371</v>
      </c>
      <c r="J41" s="2035" t="s">
        <v>1424</v>
      </c>
      <c r="K41" s="1107" t="s">
        <v>1837</v>
      </c>
      <c r="L41" s="1068"/>
      <c r="M41" s="1090"/>
      <c r="N41" s="1043"/>
      <c r="O41" s="1067"/>
      <c r="P41" s="1066">
        <f t="shared" si="3"/>
        <v>0</v>
      </c>
      <c r="Q41" s="829"/>
      <c r="R41" s="955"/>
      <c r="S41" s="955"/>
      <c r="T41" s="955"/>
      <c r="U41" s="955"/>
      <c r="V41" s="955"/>
      <c r="W41" s="1012">
        <v>3</v>
      </c>
      <c r="X41" s="1026"/>
      <c r="Y41" s="997"/>
      <c r="Z41" s="23"/>
      <c r="AA41" s="23" t="str">
        <f t="shared" si="6"/>
        <v/>
      </c>
      <c r="AB41" s="48" t="str">
        <f t="shared" si="7"/>
        <v/>
      </c>
      <c r="AC41"/>
      <c r="AD41"/>
      <c r="AE41" s="12">
        <f t="shared" si="4"/>
        <v>0</v>
      </c>
      <c r="AF41" s="12">
        <f t="shared" si="5"/>
        <v>3</v>
      </c>
      <c r="AU41" s="22" t="str">
        <f t="shared" si="8"/>
        <v/>
      </c>
    </row>
    <row r="42" spans="1:47" s="12" customFormat="1" ht="13.5" customHeight="1" thickBot="1" x14ac:dyDescent="0.3">
      <c r="A42" s="2085"/>
      <c r="B42" s="1110" t="s">
        <v>1751</v>
      </c>
      <c r="C42" s="1159"/>
      <c r="D42" s="1143" t="s">
        <v>1752</v>
      </c>
      <c r="E42" s="956"/>
      <c r="F42" s="957"/>
      <c r="G42" s="1130"/>
      <c r="H42" s="1122" t="s">
        <v>351</v>
      </c>
      <c r="I42" s="1086" t="s">
        <v>1371</v>
      </c>
      <c r="J42" s="1731" t="s">
        <v>96</v>
      </c>
      <c r="K42" s="1107" t="s">
        <v>2146</v>
      </c>
      <c r="L42" s="1068"/>
      <c r="M42" s="1090"/>
      <c r="N42" s="1043"/>
      <c r="O42" s="1067"/>
      <c r="P42" s="1066">
        <f t="shared" si="3"/>
        <v>0</v>
      </c>
      <c r="Q42" s="829"/>
      <c r="R42" s="955"/>
      <c r="S42" s="955"/>
      <c r="T42" s="955"/>
      <c r="U42" s="955"/>
      <c r="V42" s="955">
        <v>3</v>
      </c>
      <c r="W42" s="1012"/>
      <c r="X42" s="1026"/>
      <c r="Y42" s="997"/>
      <c r="Z42" s="23"/>
      <c r="AA42" s="23" t="str">
        <f t="shared" si="6"/>
        <v/>
      </c>
      <c r="AB42" s="48" t="str">
        <f t="shared" si="7"/>
        <v/>
      </c>
      <c r="AC42"/>
      <c r="AD42"/>
      <c r="AE42" s="12">
        <f t="shared" si="4"/>
        <v>0</v>
      </c>
      <c r="AF42" s="12">
        <f t="shared" si="5"/>
        <v>0</v>
      </c>
      <c r="AU42" s="22" t="str">
        <f t="shared" si="8"/>
        <v/>
      </c>
    </row>
    <row r="43" spans="1:47" s="12" customFormat="1" ht="13.5" customHeight="1" thickBot="1" x14ac:dyDescent="0.3">
      <c r="A43" s="2085"/>
      <c r="B43" s="1110" t="s">
        <v>1751</v>
      </c>
      <c r="C43" s="1159"/>
      <c r="D43" s="1143" t="s">
        <v>1752</v>
      </c>
      <c r="E43" s="956"/>
      <c r="F43" s="957"/>
      <c r="G43" s="1130"/>
      <c r="H43" s="1122" t="s">
        <v>351</v>
      </c>
      <c r="I43" s="1086" t="s">
        <v>1371</v>
      </c>
      <c r="J43" s="1736" t="s">
        <v>1425</v>
      </c>
      <c r="K43" s="1107" t="s">
        <v>1732</v>
      </c>
      <c r="L43" s="1068"/>
      <c r="M43" s="1090"/>
      <c r="N43" s="1043"/>
      <c r="O43" s="1067"/>
      <c r="P43" s="1066">
        <f t="shared" si="3"/>
        <v>0</v>
      </c>
      <c r="Q43" s="829"/>
      <c r="R43" s="955"/>
      <c r="S43" s="955"/>
      <c r="T43" s="955">
        <v>3</v>
      </c>
      <c r="U43" s="955"/>
      <c r="V43" s="955"/>
      <c r="W43" s="1012"/>
      <c r="X43" s="1026"/>
      <c r="Y43" s="997"/>
      <c r="Z43" s="23"/>
      <c r="AA43" s="23" t="str">
        <f t="shared" si="6"/>
        <v/>
      </c>
      <c r="AB43" s="48" t="str">
        <f t="shared" si="7"/>
        <v/>
      </c>
      <c r="AC43"/>
      <c r="AD43" t="s">
        <v>2077</v>
      </c>
      <c r="AE43" s="12">
        <f t="shared" si="4"/>
        <v>0</v>
      </c>
      <c r="AF43" s="12">
        <f t="shared" si="5"/>
        <v>0</v>
      </c>
      <c r="AU43" s="22" t="str">
        <f t="shared" si="8"/>
        <v/>
      </c>
    </row>
    <row r="44" spans="1:47" s="12" customFormat="1" ht="13.5" customHeight="1" thickBot="1" x14ac:dyDescent="0.3">
      <c r="A44" s="2085"/>
      <c r="B44" s="1110" t="s">
        <v>1751</v>
      </c>
      <c r="C44" s="1159"/>
      <c r="D44" s="1143" t="s">
        <v>1752</v>
      </c>
      <c r="E44" s="956"/>
      <c r="F44" s="957"/>
      <c r="G44" s="1130"/>
      <c r="H44" s="1122" t="s">
        <v>351</v>
      </c>
      <c r="I44" s="1086" t="s">
        <v>1371</v>
      </c>
      <c r="J44" s="1711" t="s">
        <v>1424</v>
      </c>
      <c r="K44" s="1107" t="s">
        <v>1539</v>
      </c>
      <c r="L44" s="1068"/>
      <c r="M44" s="1090"/>
      <c r="N44" s="1043"/>
      <c r="O44" s="1067"/>
      <c r="P44" s="1066">
        <f t="shared" si="3"/>
        <v>0</v>
      </c>
      <c r="Q44" s="829"/>
      <c r="R44" s="955"/>
      <c r="S44" s="955">
        <v>4</v>
      </c>
      <c r="T44" s="955"/>
      <c r="U44" s="955"/>
      <c r="V44" s="955"/>
      <c r="W44" s="1012"/>
      <c r="X44" s="1026"/>
      <c r="Y44" s="997"/>
      <c r="Z44" s="23"/>
      <c r="AA44" s="23" t="str">
        <f t="shared" si="6"/>
        <v/>
      </c>
      <c r="AB44" s="48" t="str">
        <f t="shared" si="7"/>
        <v/>
      </c>
      <c r="AC44"/>
      <c r="AD44"/>
      <c r="AE44" s="12">
        <f t="shared" si="4"/>
        <v>0</v>
      </c>
      <c r="AF44" s="12">
        <f t="shared" si="5"/>
        <v>4</v>
      </c>
      <c r="AU44" s="22" t="str">
        <f t="shared" si="8"/>
        <v/>
      </c>
    </row>
    <row r="45" spans="1:47" s="12" customFormat="1" ht="13.5" customHeight="1" thickBot="1" x14ac:dyDescent="0.3">
      <c r="A45" s="2087"/>
      <c r="B45" s="1282" t="s">
        <v>1751</v>
      </c>
      <c r="C45" s="1168"/>
      <c r="D45" s="1283" t="s">
        <v>1752</v>
      </c>
      <c r="E45" s="1263"/>
      <c r="F45" s="1264"/>
      <c r="G45" s="1265"/>
      <c r="H45" s="1470" t="s">
        <v>351</v>
      </c>
      <c r="I45" s="1138" t="s">
        <v>1371</v>
      </c>
      <c r="J45" s="1713" t="s">
        <v>1424</v>
      </c>
      <c r="K45" s="1284" t="s">
        <v>1540</v>
      </c>
      <c r="L45" s="1087"/>
      <c r="M45" s="1102"/>
      <c r="N45" s="1103"/>
      <c r="O45" s="1087"/>
      <c r="P45" s="1066">
        <f t="shared" si="3"/>
        <v>0</v>
      </c>
      <c r="Q45" s="857"/>
      <c r="R45" s="1059"/>
      <c r="S45" s="1059">
        <v>2</v>
      </c>
      <c r="T45" s="1059"/>
      <c r="U45" s="1059"/>
      <c r="V45" s="1059"/>
      <c r="W45" s="1268"/>
      <c r="X45" s="1285">
        <f>SUM(Q35:W45)</f>
        <v>40</v>
      </c>
      <c r="Y45" s="1229">
        <f>X45</f>
        <v>40</v>
      </c>
      <c r="Z45" s="23" t="s">
        <v>874</v>
      </c>
      <c r="AA45" s="23" t="str">
        <f t="shared" si="6"/>
        <v>TC</v>
      </c>
      <c r="AB45" s="48" t="str">
        <f t="shared" si="7"/>
        <v>AGTC</v>
      </c>
      <c r="AC45"/>
      <c r="AD45"/>
      <c r="AE45" s="12">
        <f t="shared" si="4"/>
        <v>0</v>
      </c>
      <c r="AF45" s="12">
        <f t="shared" si="5"/>
        <v>2</v>
      </c>
      <c r="AU45" s="22" t="str">
        <f t="shared" si="8"/>
        <v/>
      </c>
    </row>
    <row r="46" spans="1:47" s="12" customFormat="1" ht="13.5" customHeight="1" thickBot="1" x14ac:dyDescent="0.3">
      <c r="A46" s="2088">
        <f>A35+1</f>
        <v>5</v>
      </c>
      <c r="B46" s="1271" t="s">
        <v>2045</v>
      </c>
      <c r="C46" s="1272" t="s">
        <v>83</v>
      </c>
      <c r="D46" s="1273" t="s">
        <v>2044</v>
      </c>
      <c r="E46" s="1274" t="s">
        <v>284</v>
      </c>
      <c r="F46" s="1275" t="s">
        <v>404</v>
      </c>
      <c r="G46" s="1276" t="s">
        <v>2043</v>
      </c>
      <c r="H46" s="1486" t="s">
        <v>351</v>
      </c>
      <c r="I46" s="1423" t="s">
        <v>394</v>
      </c>
      <c r="J46" s="1202"/>
      <c r="K46" s="1424" t="s">
        <v>1636</v>
      </c>
      <c r="L46" s="1566" t="s">
        <v>401</v>
      </c>
      <c r="M46" s="1278">
        <v>5</v>
      </c>
      <c r="N46" s="1279" t="s">
        <v>1851</v>
      </c>
      <c r="O46" s="1280" t="s">
        <v>348</v>
      </c>
      <c r="P46" s="1066">
        <f t="shared" si="3"/>
        <v>5</v>
      </c>
      <c r="Q46" s="418">
        <v>3</v>
      </c>
      <c r="R46" s="1259">
        <v>2</v>
      </c>
      <c r="S46" s="1259"/>
      <c r="T46" s="1259"/>
      <c r="U46" s="1259"/>
      <c r="V46" s="1259"/>
      <c r="W46" s="1260"/>
      <c r="X46" s="1281"/>
      <c r="Y46" s="1242"/>
      <c r="Z46" s="23"/>
      <c r="AA46" s="23" t="str">
        <f t="shared" si="6"/>
        <v/>
      </c>
      <c r="AB46" s="48" t="str">
        <f t="shared" si="7"/>
        <v/>
      </c>
      <c r="AC46"/>
      <c r="AD46"/>
      <c r="AE46" s="12">
        <f t="shared" si="4"/>
        <v>5</v>
      </c>
      <c r="AF46" s="12">
        <f t="shared" si="5"/>
        <v>0</v>
      </c>
      <c r="AU46" s="22">
        <f t="shared" si="8"/>
        <v>0</v>
      </c>
    </row>
    <row r="47" spans="1:47" s="12" customFormat="1" ht="13.5" customHeight="1" thickBot="1" x14ac:dyDescent="0.3">
      <c r="A47" s="2085"/>
      <c r="B47" s="1110" t="s">
        <v>2045</v>
      </c>
      <c r="C47" s="1159"/>
      <c r="D47" s="1143" t="s">
        <v>2044</v>
      </c>
      <c r="E47" s="956"/>
      <c r="F47" s="957"/>
      <c r="G47" s="1130"/>
      <c r="H47" s="1122" t="s">
        <v>351</v>
      </c>
      <c r="I47" s="1086" t="s">
        <v>394</v>
      </c>
      <c r="J47" s="1078"/>
      <c r="K47" s="1107" t="s">
        <v>910</v>
      </c>
      <c r="L47" s="1068" t="s">
        <v>401</v>
      </c>
      <c r="M47" s="1090">
        <v>3</v>
      </c>
      <c r="N47" s="1043" t="s">
        <v>24</v>
      </c>
      <c r="O47" s="1067" t="s">
        <v>839</v>
      </c>
      <c r="P47" s="1066">
        <f t="shared" si="3"/>
        <v>5</v>
      </c>
      <c r="Q47" s="829">
        <v>3</v>
      </c>
      <c r="R47" s="955">
        <v>2</v>
      </c>
      <c r="S47" s="955"/>
      <c r="T47" s="955"/>
      <c r="U47" s="955"/>
      <c r="V47" s="955"/>
      <c r="W47" s="1012"/>
      <c r="X47" s="1026"/>
      <c r="Y47" s="997"/>
      <c r="Z47" s="23"/>
      <c r="AA47" s="23" t="str">
        <f t="shared" si="6"/>
        <v/>
      </c>
      <c r="AB47" s="48" t="str">
        <f t="shared" si="7"/>
        <v/>
      </c>
      <c r="AC47"/>
      <c r="AD47"/>
      <c r="AE47" s="12">
        <f t="shared" si="4"/>
        <v>5</v>
      </c>
      <c r="AF47" s="12">
        <f t="shared" si="5"/>
        <v>0</v>
      </c>
      <c r="AU47" s="22" t="str">
        <f t="shared" si="8"/>
        <v/>
      </c>
    </row>
    <row r="48" spans="1:47" s="12" customFormat="1" ht="13.5" customHeight="1" thickBot="1" x14ac:dyDescent="0.3">
      <c r="A48" s="2085"/>
      <c r="B48" s="1110" t="s">
        <v>2045</v>
      </c>
      <c r="C48" s="1159"/>
      <c r="D48" s="1143" t="s">
        <v>2044</v>
      </c>
      <c r="E48" s="956"/>
      <c r="F48" s="957"/>
      <c r="G48" s="1130"/>
      <c r="H48" s="1122" t="s">
        <v>351</v>
      </c>
      <c r="I48" s="1086" t="s">
        <v>394</v>
      </c>
      <c r="J48" s="1078"/>
      <c r="K48" s="1107" t="s">
        <v>910</v>
      </c>
      <c r="L48" s="1068" t="s">
        <v>401</v>
      </c>
      <c r="M48" s="1090">
        <v>3</v>
      </c>
      <c r="N48" s="1043" t="s">
        <v>98</v>
      </c>
      <c r="O48" s="1067" t="s">
        <v>839</v>
      </c>
      <c r="P48" s="1066">
        <f t="shared" si="3"/>
        <v>5</v>
      </c>
      <c r="Q48" s="829">
        <v>3</v>
      </c>
      <c r="R48" s="955">
        <v>2</v>
      </c>
      <c r="S48" s="955"/>
      <c r="T48" s="955"/>
      <c r="U48" s="955"/>
      <c r="V48" s="955"/>
      <c r="W48" s="1012"/>
      <c r="X48" s="1026"/>
      <c r="Y48" s="997"/>
      <c r="Z48" s="23"/>
      <c r="AA48" s="23" t="str">
        <f t="shared" si="6"/>
        <v/>
      </c>
      <c r="AB48" s="48" t="str">
        <f t="shared" si="7"/>
        <v/>
      </c>
      <c r="AC48"/>
      <c r="AD48"/>
      <c r="AE48" s="12">
        <f t="shared" si="4"/>
        <v>5</v>
      </c>
      <c r="AF48" s="12">
        <f t="shared" si="5"/>
        <v>0</v>
      </c>
      <c r="AU48" s="22" t="str">
        <f t="shared" si="8"/>
        <v/>
      </c>
    </row>
    <row r="49" spans="1:47" s="12" customFormat="1" ht="13.5" customHeight="1" thickBot="1" x14ac:dyDescent="0.3">
      <c r="A49" s="2086"/>
      <c r="B49" s="1175" t="s">
        <v>2045</v>
      </c>
      <c r="C49" s="1176"/>
      <c r="D49" s="1177" t="s">
        <v>2044</v>
      </c>
      <c r="E49" s="1178"/>
      <c r="F49" s="1179"/>
      <c r="G49" s="1180"/>
      <c r="H49" s="1522" t="s">
        <v>351</v>
      </c>
      <c r="I49" s="1086" t="s">
        <v>394</v>
      </c>
      <c r="J49" s="1078"/>
      <c r="K49" s="1107" t="s">
        <v>1464</v>
      </c>
      <c r="L49" s="1068" t="s">
        <v>401</v>
      </c>
      <c r="M49" s="1090">
        <v>4</v>
      </c>
      <c r="N49" s="1043" t="s">
        <v>325</v>
      </c>
      <c r="O49" s="1067" t="s">
        <v>348</v>
      </c>
      <c r="P49" s="1066">
        <f t="shared" si="3"/>
        <v>5</v>
      </c>
      <c r="Q49" s="829">
        <v>3</v>
      </c>
      <c r="R49" s="955">
        <v>2</v>
      </c>
      <c r="S49" s="955"/>
      <c r="T49" s="955"/>
      <c r="U49" s="955"/>
      <c r="V49" s="955"/>
      <c r="W49" s="1012"/>
      <c r="X49" s="1190">
        <f>SUM(Q46:W49)</f>
        <v>20</v>
      </c>
      <c r="Y49" s="1191">
        <f>X49</f>
        <v>20</v>
      </c>
      <c r="Z49" s="23" t="s">
        <v>874</v>
      </c>
      <c r="AA49" s="23" t="str">
        <f t="shared" si="6"/>
        <v>MT</v>
      </c>
      <c r="AB49" s="48" t="str">
        <f t="shared" si="7"/>
        <v>AGMT</v>
      </c>
      <c r="AC49"/>
      <c r="AD49"/>
      <c r="AE49" s="12">
        <f t="shared" si="4"/>
        <v>5</v>
      </c>
      <c r="AF49" s="12">
        <f t="shared" si="5"/>
        <v>0</v>
      </c>
      <c r="AU49" s="22" t="str">
        <f t="shared" si="8"/>
        <v/>
      </c>
    </row>
    <row r="50" spans="1:47" s="12" customFormat="1" ht="13.5" customHeight="1" thickBot="1" x14ac:dyDescent="0.3">
      <c r="A50" s="2084">
        <f>A46+1</f>
        <v>6</v>
      </c>
      <c r="B50" s="1169" t="s">
        <v>1754</v>
      </c>
      <c r="C50" s="1158" t="s">
        <v>35</v>
      </c>
      <c r="D50" s="1139" t="s">
        <v>1755</v>
      </c>
      <c r="E50" s="1140" t="s">
        <v>284</v>
      </c>
      <c r="F50" s="1141" t="s">
        <v>1757</v>
      </c>
      <c r="G50" s="1142" t="s">
        <v>1756</v>
      </c>
      <c r="H50" s="1584" t="s">
        <v>351</v>
      </c>
      <c r="I50" s="1598" t="s">
        <v>352</v>
      </c>
      <c r="J50" s="1127"/>
      <c r="K50" s="1530" t="s">
        <v>925</v>
      </c>
      <c r="L50" s="1529"/>
      <c r="M50" s="1088">
        <v>4</v>
      </c>
      <c r="N50" s="1089" t="s">
        <v>24</v>
      </c>
      <c r="O50" s="1066"/>
      <c r="P50" s="1066">
        <f t="shared" si="3"/>
        <v>5</v>
      </c>
      <c r="Q50" s="322">
        <v>3</v>
      </c>
      <c r="R50" s="1052">
        <v>2</v>
      </c>
      <c r="S50" s="1052"/>
      <c r="T50" s="1052"/>
      <c r="U50" s="1052"/>
      <c r="V50" s="1052"/>
      <c r="W50" s="1053"/>
      <c r="X50" s="1025"/>
      <c r="Y50" s="996"/>
      <c r="Z50" s="23"/>
      <c r="AA50" s="23" t="str">
        <f t="shared" si="6"/>
        <v/>
      </c>
      <c r="AB50" s="48" t="str">
        <f t="shared" si="7"/>
        <v/>
      </c>
      <c r="AC50"/>
      <c r="AD50"/>
      <c r="AE50" s="12">
        <f t="shared" si="4"/>
        <v>5</v>
      </c>
      <c r="AF50" s="12">
        <f t="shared" si="5"/>
        <v>0</v>
      </c>
      <c r="AU50" s="22">
        <f t="shared" si="8"/>
        <v>0</v>
      </c>
    </row>
    <row r="51" spans="1:47" s="12" customFormat="1" ht="13.5" customHeight="1" thickBot="1" x14ac:dyDescent="0.3">
      <c r="A51" s="2085"/>
      <c r="B51" s="1110" t="s">
        <v>1754</v>
      </c>
      <c r="C51" s="1159"/>
      <c r="D51" s="1143" t="s">
        <v>1755</v>
      </c>
      <c r="E51" s="956"/>
      <c r="F51" s="957"/>
      <c r="G51" s="1130"/>
      <c r="H51" s="1122" t="s">
        <v>351</v>
      </c>
      <c r="I51" s="736" t="s">
        <v>352</v>
      </c>
      <c r="J51" s="736"/>
      <c r="K51" s="756" t="s">
        <v>1208</v>
      </c>
      <c r="L51" s="756" t="s">
        <v>401</v>
      </c>
      <c r="M51" s="757">
        <v>6</v>
      </c>
      <c r="N51" s="757" t="s">
        <v>24</v>
      </c>
      <c r="O51" s="756" t="s">
        <v>839</v>
      </c>
      <c r="P51" s="1066">
        <f t="shared" si="3"/>
        <v>2</v>
      </c>
      <c r="Q51" s="758">
        <v>2</v>
      </c>
      <c r="R51" s="759"/>
      <c r="S51" s="955"/>
      <c r="T51" s="955"/>
      <c r="U51" s="955"/>
      <c r="V51" s="955"/>
      <c r="W51" s="1012"/>
      <c r="X51" s="1026"/>
      <c r="Y51" s="997"/>
      <c r="Z51" s="23"/>
      <c r="AA51" s="23" t="str">
        <f t="shared" si="6"/>
        <v/>
      </c>
      <c r="AB51" s="48" t="str">
        <f t="shared" si="7"/>
        <v/>
      </c>
      <c r="AC51"/>
      <c r="AD51"/>
      <c r="AE51" s="12">
        <f t="shared" si="4"/>
        <v>2</v>
      </c>
      <c r="AF51" s="12">
        <f t="shared" si="5"/>
        <v>0</v>
      </c>
      <c r="AU51" s="22" t="str">
        <f t="shared" si="8"/>
        <v/>
      </c>
    </row>
    <row r="52" spans="1:47" s="12" customFormat="1" ht="13.5" customHeight="1" thickBot="1" x14ac:dyDescent="0.3">
      <c r="A52" s="2085"/>
      <c r="B52" s="1110" t="s">
        <v>1754</v>
      </c>
      <c r="C52" s="1159"/>
      <c r="D52" s="1143" t="s">
        <v>1755</v>
      </c>
      <c r="E52" s="956"/>
      <c r="F52" s="957"/>
      <c r="G52" s="1130"/>
      <c r="H52" s="1122" t="s">
        <v>351</v>
      </c>
      <c r="I52" s="736" t="s">
        <v>352</v>
      </c>
      <c r="J52" s="736"/>
      <c r="K52" s="756" t="s">
        <v>1208</v>
      </c>
      <c r="L52" s="756" t="s">
        <v>401</v>
      </c>
      <c r="M52" s="757">
        <v>6</v>
      </c>
      <c r="N52" s="757" t="s">
        <v>98</v>
      </c>
      <c r="O52" s="756" t="s">
        <v>839</v>
      </c>
      <c r="P52" s="1066">
        <f t="shared" si="3"/>
        <v>2</v>
      </c>
      <c r="Q52" s="758">
        <v>2</v>
      </c>
      <c r="R52" s="759"/>
      <c r="S52" s="955"/>
      <c r="T52" s="955"/>
      <c r="U52" s="955"/>
      <c r="V52" s="955"/>
      <c r="W52" s="1012"/>
      <c r="X52" s="1026"/>
      <c r="Y52" s="997"/>
      <c r="Z52" s="23"/>
      <c r="AA52" s="23" t="str">
        <f t="shared" si="6"/>
        <v/>
      </c>
      <c r="AB52" s="48" t="str">
        <f t="shared" si="7"/>
        <v/>
      </c>
      <c r="AC52"/>
      <c r="AD52"/>
      <c r="AE52" s="12">
        <f t="shared" si="4"/>
        <v>2</v>
      </c>
      <c r="AF52" s="12">
        <f t="shared" si="5"/>
        <v>0</v>
      </c>
      <c r="AU52" s="22" t="str">
        <f t="shared" si="8"/>
        <v/>
      </c>
    </row>
    <row r="53" spans="1:47" s="12" customFormat="1" ht="13.5" customHeight="1" thickBot="1" x14ac:dyDescent="0.3">
      <c r="A53" s="2085"/>
      <c r="B53" s="1110" t="s">
        <v>1754</v>
      </c>
      <c r="C53" s="1159"/>
      <c r="D53" s="1143" t="s">
        <v>1755</v>
      </c>
      <c r="E53" s="956"/>
      <c r="F53" s="957"/>
      <c r="G53" s="1130"/>
      <c r="H53" s="1122" t="s">
        <v>351</v>
      </c>
      <c r="I53" s="1086" t="s">
        <v>352</v>
      </c>
      <c r="J53" s="1078"/>
      <c r="K53" s="1107" t="s">
        <v>1367</v>
      </c>
      <c r="L53" s="1068"/>
      <c r="M53" s="1090">
        <v>9</v>
      </c>
      <c r="N53" s="1043" t="s">
        <v>24</v>
      </c>
      <c r="O53" s="1067"/>
      <c r="P53" s="1066">
        <f t="shared" si="3"/>
        <v>5</v>
      </c>
      <c r="Q53" s="829">
        <v>3</v>
      </c>
      <c r="R53" s="955">
        <v>2</v>
      </c>
      <c r="S53" s="955"/>
      <c r="T53" s="955"/>
      <c r="U53" s="955"/>
      <c r="V53" s="955"/>
      <c r="W53" s="1012"/>
      <c r="X53" s="1026"/>
      <c r="Y53" s="997"/>
      <c r="Z53" s="23"/>
      <c r="AA53" s="23" t="str">
        <f t="shared" si="6"/>
        <v/>
      </c>
      <c r="AB53" s="48" t="str">
        <f t="shared" si="7"/>
        <v/>
      </c>
      <c r="AC53"/>
      <c r="AD53"/>
      <c r="AE53" s="12">
        <f t="shared" si="4"/>
        <v>5</v>
      </c>
      <c r="AF53" s="12">
        <f t="shared" si="5"/>
        <v>0</v>
      </c>
      <c r="AU53" s="22" t="str">
        <f t="shared" si="8"/>
        <v/>
      </c>
    </row>
    <row r="54" spans="1:47" s="12" customFormat="1" ht="13.5" customHeight="1" thickBot="1" x14ac:dyDescent="0.3">
      <c r="A54" s="2085"/>
      <c r="B54" s="1110" t="s">
        <v>1754</v>
      </c>
      <c r="C54" s="1159"/>
      <c r="D54" s="1143" t="s">
        <v>1755</v>
      </c>
      <c r="E54" s="956"/>
      <c r="F54" s="957"/>
      <c r="G54" s="1130"/>
      <c r="H54" s="1122" t="s">
        <v>351</v>
      </c>
      <c r="I54" s="1086" t="s">
        <v>352</v>
      </c>
      <c r="J54" s="1078"/>
      <c r="K54" s="1107" t="s">
        <v>1638</v>
      </c>
      <c r="L54" s="1068"/>
      <c r="M54" s="1090">
        <v>7</v>
      </c>
      <c r="N54" s="1043" t="s">
        <v>24</v>
      </c>
      <c r="O54" s="1067"/>
      <c r="P54" s="1066">
        <f t="shared" si="3"/>
        <v>5</v>
      </c>
      <c r="Q54" s="829">
        <v>4</v>
      </c>
      <c r="R54" s="955">
        <v>1</v>
      </c>
      <c r="S54" s="955"/>
      <c r="T54" s="955"/>
      <c r="U54" s="955"/>
      <c r="V54" s="955"/>
      <c r="W54" s="1012"/>
      <c r="X54" s="1026"/>
      <c r="Y54" s="997"/>
      <c r="Z54" s="23"/>
      <c r="AA54" s="23" t="str">
        <f t="shared" si="6"/>
        <v/>
      </c>
      <c r="AB54" s="48" t="str">
        <f t="shared" si="7"/>
        <v/>
      </c>
      <c r="AC54"/>
      <c r="AD54"/>
      <c r="AE54" s="12">
        <f t="shared" si="4"/>
        <v>5</v>
      </c>
      <c r="AF54" s="12">
        <f t="shared" si="5"/>
        <v>0</v>
      </c>
      <c r="AU54" s="22" t="str">
        <f t="shared" si="8"/>
        <v/>
      </c>
    </row>
    <row r="55" spans="1:47" s="12" customFormat="1" ht="13.5" customHeight="1" thickBot="1" x14ac:dyDescent="0.3">
      <c r="A55" s="2085"/>
      <c r="B55" s="1110" t="s">
        <v>1754</v>
      </c>
      <c r="C55" s="1159"/>
      <c r="D55" s="1143" t="s">
        <v>1755</v>
      </c>
      <c r="E55" s="956"/>
      <c r="F55" s="957"/>
      <c r="G55" s="1130"/>
      <c r="H55" s="1122" t="s">
        <v>351</v>
      </c>
      <c r="I55" s="1086" t="s">
        <v>352</v>
      </c>
      <c r="J55" s="1078"/>
      <c r="K55" s="1107" t="s">
        <v>1638</v>
      </c>
      <c r="L55" s="1068"/>
      <c r="M55" s="1090">
        <v>7</v>
      </c>
      <c r="N55" s="1043" t="s">
        <v>98</v>
      </c>
      <c r="O55" s="1067"/>
      <c r="P55" s="1066">
        <f t="shared" si="3"/>
        <v>5</v>
      </c>
      <c r="Q55" s="829">
        <v>4</v>
      </c>
      <c r="R55" s="955">
        <v>1</v>
      </c>
      <c r="S55" s="955"/>
      <c r="T55" s="955"/>
      <c r="U55" s="955"/>
      <c r="V55" s="955"/>
      <c r="W55" s="1012"/>
      <c r="X55" s="1026"/>
      <c r="Y55" s="997"/>
      <c r="Z55" s="23"/>
      <c r="AA55" s="23" t="str">
        <f t="shared" si="6"/>
        <v/>
      </c>
      <c r="AB55" s="48" t="str">
        <f t="shared" si="7"/>
        <v/>
      </c>
      <c r="AC55"/>
      <c r="AD55"/>
      <c r="AE55" s="12">
        <f t="shared" si="4"/>
        <v>5</v>
      </c>
      <c r="AF55" s="12">
        <f t="shared" si="5"/>
        <v>0</v>
      </c>
      <c r="AU55" s="22" t="str">
        <f t="shared" si="8"/>
        <v/>
      </c>
    </row>
    <row r="56" spans="1:47" s="12" customFormat="1" ht="13.5" customHeight="1" thickBot="1" x14ac:dyDescent="0.3">
      <c r="A56" s="2085"/>
      <c r="B56" s="1110" t="s">
        <v>1754</v>
      </c>
      <c r="C56" s="1159"/>
      <c r="D56" s="1143" t="s">
        <v>1755</v>
      </c>
      <c r="E56" s="956"/>
      <c r="F56" s="957"/>
      <c r="G56" s="1130"/>
      <c r="H56" s="1122" t="s">
        <v>351</v>
      </c>
      <c r="I56" s="1086" t="s">
        <v>352</v>
      </c>
      <c r="J56" s="2035" t="s">
        <v>1424</v>
      </c>
      <c r="K56" s="1107" t="s">
        <v>1837</v>
      </c>
      <c r="L56" s="1068"/>
      <c r="M56" s="1090"/>
      <c r="N56" s="1043"/>
      <c r="O56" s="1067"/>
      <c r="P56" s="1066">
        <f t="shared" si="3"/>
        <v>0</v>
      </c>
      <c r="Q56" s="829"/>
      <c r="R56" s="955"/>
      <c r="S56" s="955"/>
      <c r="T56" s="955"/>
      <c r="U56" s="955"/>
      <c r="V56" s="955"/>
      <c r="W56" s="1012">
        <v>2</v>
      </c>
      <c r="X56" s="1026"/>
      <c r="Y56" s="997"/>
      <c r="Z56" s="23"/>
      <c r="AA56" s="23" t="str">
        <f t="shared" si="6"/>
        <v/>
      </c>
      <c r="AB56" s="48" t="str">
        <f t="shared" si="7"/>
        <v/>
      </c>
      <c r="AC56"/>
      <c r="AD56"/>
      <c r="AE56" s="12">
        <f t="shared" si="4"/>
        <v>0</v>
      </c>
      <c r="AF56" s="12">
        <f t="shared" si="5"/>
        <v>2</v>
      </c>
      <c r="AU56" s="22" t="str">
        <f t="shared" si="8"/>
        <v/>
      </c>
    </row>
    <row r="57" spans="1:47" s="12" customFormat="1" ht="13.5" customHeight="1" thickBot="1" x14ac:dyDescent="0.3">
      <c r="A57" s="2085"/>
      <c r="B57" s="1110" t="s">
        <v>1754</v>
      </c>
      <c r="C57" s="1159"/>
      <c r="D57" s="1143" t="s">
        <v>1755</v>
      </c>
      <c r="E57" s="956"/>
      <c r="F57" s="957"/>
      <c r="G57" s="1130"/>
      <c r="H57" s="1122" t="s">
        <v>351</v>
      </c>
      <c r="I57" s="1086" t="s">
        <v>352</v>
      </c>
      <c r="J57" s="1736" t="s">
        <v>1425</v>
      </c>
      <c r="K57" s="1085" t="s">
        <v>2152</v>
      </c>
      <c r="L57" s="1068"/>
      <c r="M57" s="1090"/>
      <c r="N57" s="1043"/>
      <c r="O57" s="1067"/>
      <c r="P57" s="1066">
        <f t="shared" si="3"/>
        <v>0</v>
      </c>
      <c r="Q57" s="829"/>
      <c r="R57" s="955"/>
      <c r="S57" s="955"/>
      <c r="T57" s="955">
        <v>4</v>
      </c>
      <c r="U57" s="955"/>
      <c r="V57" s="955"/>
      <c r="W57" s="1012"/>
      <c r="X57" s="1026"/>
      <c r="Y57" s="997"/>
      <c r="Z57" s="23"/>
      <c r="AA57" s="23" t="str">
        <f t="shared" si="6"/>
        <v/>
      </c>
      <c r="AB57" s="48" t="str">
        <f t="shared" si="7"/>
        <v/>
      </c>
      <c r="AC57"/>
      <c r="AD57"/>
      <c r="AE57" s="12">
        <f t="shared" si="4"/>
        <v>0</v>
      </c>
      <c r="AF57" s="12">
        <f t="shared" si="5"/>
        <v>0</v>
      </c>
      <c r="AU57" s="22" t="str">
        <f t="shared" si="8"/>
        <v/>
      </c>
    </row>
    <row r="58" spans="1:47" s="12" customFormat="1" ht="13.5" customHeight="1" thickBot="1" x14ac:dyDescent="0.3">
      <c r="A58" s="2085"/>
      <c r="B58" s="1110" t="s">
        <v>1754</v>
      </c>
      <c r="C58" s="1159"/>
      <c r="D58" s="1143" t="s">
        <v>1755</v>
      </c>
      <c r="E58" s="956"/>
      <c r="F58" s="957"/>
      <c r="G58" s="1130"/>
      <c r="H58" s="1122" t="s">
        <v>351</v>
      </c>
      <c r="I58" s="1086" t="s">
        <v>352</v>
      </c>
      <c r="J58" s="1731" t="s">
        <v>96</v>
      </c>
      <c r="K58" s="1107" t="s">
        <v>2146</v>
      </c>
      <c r="L58" s="1068"/>
      <c r="M58" s="1090"/>
      <c r="N58" s="1043"/>
      <c r="O58" s="1067"/>
      <c r="P58" s="1066">
        <f t="shared" si="3"/>
        <v>0</v>
      </c>
      <c r="Q58" s="829"/>
      <c r="R58" s="955"/>
      <c r="S58" s="955"/>
      <c r="T58" s="955"/>
      <c r="U58" s="955"/>
      <c r="V58" s="955">
        <v>4</v>
      </c>
      <c r="W58" s="1012"/>
      <c r="X58" s="1026"/>
      <c r="Y58" s="997"/>
      <c r="Z58" s="23"/>
      <c r="AA58" s="23" t="str">
        <f t="shared" si="6"/>
        <v/>
      </c>
      <c r="AB58" s="48" t="str">
        <f t="shared" si="7"/>
        <v/>
      </c>
      <c r="AC58"/>
      <c r="AD58"/>
      <c r="AE58" s="12">
        <f t="shared" si="4"/>
        <v>0</v>
      </c>
      <c r="AF58" s="12">
        <f t="shared" si="5"/>
        <v>0</v>
      </c>
      <c r="AU58" s="22" t="str">
        <f t="shared" si="8"/>
        <v/>
      </c>
    </row>
    <row r="59" spans="1:47" s="12" customFormat="1" ht="13.5" customHeight="1" thickBot="1" x14ac:dyDescent="0.3">
      <c r="A59" s="2085"/>
      <c r="B59" s="1110" t="s">
        <v>1754</v>
      </c>
      <c r="C59" s="1159"/>
      <c r="D59" s="1143" t="s">
        <v>1755</v>
      </c>
      <c r="E59" s="956"/>
      <c r="F59" s="957"/>
      <c r="G59" s="1130"/>
      <c r="H59" s="1122" t="s">
        <v>351</v>
      </c>
      <c r="I59" s="1086" t="s">
        <v>352</v>
      </c>
      <c r="J59" s="2035" t="s">
        <v>1424</v>
      </c>
      <c r="K59" s="1107" t="s">
        <v>1539</v>
      </c>
      <c r="L59" s="1068"/>
      <c r="M59" s="1090"/>
      <c r="N59" s="1043"/>
      <c r="O59" s="1067"/>
      <c r="P59" s="1066">
        <f t="shared" si="3"/>
        <v>0</v>
      </c>
      <c r="Q59" s="829"/>
      <c r="R59" s="955"/>
      <c r="S59" s="955">
        <v>4</v>
      </c>
      <c r="T59" s="955"/>
      <c r="U59" s="955"/>
      <c r="V59" s="955"/>
      <c r="W59" s="1012"/>
      <c r="X59" s="1026"/>
      <c r="Y59" s="997"/>
      <c r="Z59" s="23"/>
      <c r="AA59" s="23" t="str">
        <f t="shared" si="6"/>
        <v/>
      </c>
      <c r="AB59" s="48" t="str">
        <f t="shared" si="7"/>
        <v/>
      </c>
      <c r="AC59"/>
      <c r="AD59"/>
      <c r="AE59" s="12">
        <f t="shared" si="4"/>
        <v>0</v>
      </c>
      <c r="AF59" s="12">
        <f t="shared" si="5"/>
        <v>4</v>
      </c>
      <c r="AU59" s="22" t="str">
        <f t="shared" si="8"/>
        <v/>
      </c>
    </row>
    <row r="60" spans="1:47" s="12" customFormat="1" ht="13.5" customHeight="1" thickBot="1" x14ac:dyDescent="0.3">
      <c r="A60" s="2087"/>
      <c r="B60" s="1282" t="s">
        <v>1754</v>
      </c>
      <c r="C60" s="1168"/>
      <c r="D60" s="1283" t="s">
        <v>1755</v>
      </c>
      <c r="E60" s="1263"/>
      <c r="F60" s="1264"/>
      <c r="G60" s="1265"/>
      <c r="H60" s="1470" t="s">
        <v>351</v>
      </c>
      <c r="I60" s="1138" t="s">
        <v>352</v>
      </c>
      <c r="J60" s="1713" t="s">
        <v>1424</v>
      </c>
      <c r="K60" s="1284" t="s">
        <v>1540</v>
      </c>
      <c r="L60" s="1087"/>
      <c r="M60" s="1102"/>
      <c r="N60" s="1103"/>
      <c r="O60" s="1087"/>
      <c r="P60" s="1066">
        <f t="shared" si="3"/>
        <v>0</v>
      </c>
      <c r="Q60" s="857"/>
      <c r="R60" s="1059"/>
      <c r="S60" s="1059">
        <v>2</v>
      </c>
      <c r="T60" s="1059"/>
      <c r="U60" s="1059"/>
      <c r="V60" s="1059"/>
      <c r="W60" s="1268"/>
      <c r="X60" s="1285">
        <f>SUM(Q50:W60)</f>
        <v>40</v>
      </c>
      <c r="Y60" s="1229">
        <f>X60</f>
        <v>40</v>
      </c>
      <c r="Z60" s="23" t="s">
        <v>874</v>
      </c>
      <c r="AA60" s="23" t="str">
        <f t="shared" si="6"/>
        <v>TC</v>
      </c>
      <c r="AB60" s="48" t="str">
        <f t="shared" si="7"/>
        <v>AGTC</v>
      </c>
      <c r="AC60"/>
      <c r="AD60"/>
      <c r="AE60" s="12">
        <f t="shared" si="4"/>
        <v>0</v>
      </c>
      <c r="AF60" s="12">
        <f t="shared" si="5"/>
        <v>2</v>
      </c>
      <c r="AU60" s="22" t="str">
        <f t="shared" si="8"/>
        <v/>
      </c>
    </row>
    <row r="61" spans="1:47" s="12" customFormat="1" ht="13.5" customHeight="1" thickBot="1" x14ac:dyDescent="0.3">
      <c r="A61" s="2088">
        <f>A50+1</f>
        <v>7</v>
      </c>
      <c r="B61" s="1271" t="s">
        <v>1758</v>
      </c>
      <c r="C61" s="1272" t="s">
        <v>83</v>
      </c>
      <c r="D61" s="1273" t="s">
        <v>1759</v>
      </c>
      <c r="E61" s="1274" t="s">
        <v>284</v>
      </c>
      <c r="F61" s="1275" t="s">
        <v>1757</v>
      </c>
      <c r="G61" s="1276" t="s">
        <v>1760</v>
      </c>
      <c r="H61" s="1486" t="s">
        <v>351</v>
      </c>
      <c r="I61" s="1423" t="s">
        <v>352</v>
      </c>
      <c r="J61" s="1202"/>
      <c r="K61" s="1931" t="s">
        <v>1640</v>
      </c>
      <c r="L61" s="1566" t="s">
        <v>401</v>
      </c>
      <c r="M61" s="1278" t="s">
        <v>391</v>
      </c>
      <c r="N61" s="1279" t="s">
        <v>24</v>
      </c>
      <c r="O61" s="1280" t="s">
        <v>839</v>
      </c>
      <c r="P61" s="1066">
        <f t="shared" si="3"/>
        <v>3</v>
      </c>
      <c r="Q61" s="418">
        <v>3</v>
      </c>
      <c r="R61" s="1259"/>
      <c r="S61" s="1259"/>
      <c r="T61" s="1259"/>
      <c r="U61" s="1259"/>
      <c r="V61" s="1259"/>
      <c r="W61" s="1260"/>
      <c r="X61" s="1281"/>
      <c r="Y61" s="1242"/>
      <c r="Z61" s="23"/>
      <c r="AA61" s="23" t="str">
        <f t="shared" si="6"/>
        <v/>
      </c>
      <c r="AB61" s="48" t="str">
        <f t="shared" si="7"/>
        <v/>
      </c>
      <c r="AC61"/>
      <c r="AD61"/>
      <c r="AE61" s="12">
        <f t="shared" si="4"/>
        <v>3</v>
      </c>
      <c r="AF61" s="12">
        <f t="shared" si="5"/>
        <v>0</v>
      </c>
      <c r="AU61" s="22">
        <f t="shared" si="8"/>
        <v>0</v>
      </c>
    </row>
    <row r="62" spans="1:47" s="12" customFormat="1" ht="13.5" customHeight="1" thickBot="1" x14ac:dyDescent="0.3">
      <c r="A62" s="2085"/>
      <c r="B62" s="1110" t="s">
        <v>1639</v>
      </c>
      <c r="C62" s="1159"/>
      <c r="D62" s="1143" t="s">
        <v>1759</v>
      </c>
      <c r="E62" s="956"/>
      <c r="F62" s="957"/>
      <c r="G62" s="1130"/>
      <c r="H62" s="1122" t="s">
        <v>351</v>
      </c>
      <c r="I62" s="1086" t="s">
        <v>352</v>
      </c>
      <c r="J62" s="1078"/>
      <c r="K62" s="1932" t="s">
        <v>1640</v>
      </c>
      <c r="L62" s="1068" t="s">
        <v>401</v>
      </c>
      <c r="M62" s="1090" t="s">
        <v>391</v>
      </c>
      <c r="N62" s="1043" t="s">
        <v>98</v>
      </c>
      <c r="O62" s="1067" t="s">
        <v>839</v>
      </c>
      <c r="P62" s="1066">
        <f t="shared" si="3"/>
        <v>3</v>
      </c>
      <c r="Q62" s="829">
        <v>3</v>
      </c>
      <c r="R62" s="955"/>
      <c r="S62" s="955"/>
      <c r="T62" s="955"/>
      <c r="U62" s="955"/>
      <c r="V62" s="955"/>
      <c r="W62" s="1012"/>
      <c r="X62" s="1026"/>
      <c r="Y62" s="997"/>
      <c r="Z62" s="23"/>
      <c r="AA62" s="23" t="str">
        <f t="shared" si="6"/>
        <v/>
      </c>
      <c r="AB62" s="48" t="str">
        <f t="shared" si="7"/>
        <v/>
      </c>
      <c r="AC62"/>
      <c r="AD62"/>
      <c r="AE62" s="12">
        <f t="shared" si="4"/>
        <v>3</v>
      </c>
      <c r="AF62" s="12">
        <f t="shared" si="5"/>
        <v>0</v>
      </c>
      <c r="AU62" s="22" t="str">
        <f t="shared" si="8"/>
        <v/>
      </c>
    </row>
    <row r="63" spans="1:47" s="12" customFormat="1" ht="13.5" customHeight="1" thickBot="1" x14ac:dyDescent="0.3">
      <c r="A63" s="2085"/>
      <c r="B63" s="1110" t="s">
        <v>1639</v>
      </c>
      <c r="C63" s="1159"/>
      <c r="D63" s="1143" t="s">
        <v>1759</v>
      </c>
      <c r="E63" s="956"/>
      <c r="F63" s="957"/>
      <c r="G63" s="1130"/>
      <c r="H63" s="1122" t="s">
        <v>351</v>
      </c>
      <c r="I63" s="1086" t="s">
        <v>352</v>
      </c>
      <c r="J63" s="1078"/>
      <c r="K63" s="1932" t="s">
        <v>1640</v>
      </c>
      <c r="L63" s="1068" t="s">
        <v>401</v>
      </c>
      <c r="M63" s="1090" t="s">
        <v>391</v>
      </c>
      <c r="N63" s="1043" t="s">
        <v>395</v>
      </c>
      <c r="O63" s="1067" t="s">
        <v>839</v>
      </c>
      <c r="P63" s="1066">
        <f t="shared" si="3"/>
        <v>3</v>
      </c>
      <c r="Q63" s="829">
        <v>3</v>
      </c>
      <c r="R63" s="955"/>
      <c r="S63" s="955"/>
      <c r="T63" s="955"/>
      <c r="U63" s="955"/>
      <c r="V63" s="955"/>
      <c r="W63" s="1012"/>
      <c r="X63" s="1026"/>
      <c r="Y63" s="997"/>
      <c r="Z63" s="23"/>
      <c r="AA63" s="23" t="str">
        <f t="shared" si="6"/>
        <v/>
      </c>
      <c r="AB63" s="48" t="str">
        <f t="shared" si="7"/>
        <v/>
      </c>
      <c r="AC63"/>
      <c r="AD63"/>
      <c r="AE63" s="12">
        <f t="shared" si="4"/>
        <v>3</v>
      </c>
      <c r="AF63" s="12">
        <f t="shared" si="5"/>
        <v>0</v>
      </c>
      <c r="AU63" s="22" t="str">
        <f t="shared" si="8"/>
        <v/>
      </c>
    </row>
    <row r="64" spans="1:47" s="12" customFormat="1" ht="13.5" customHeight="1" thickBot="1" x14ac:dyDescent="0.3">
      <c r="A64" s="2085"/>
      <c r="B64" s="1110" t="s">
        <v>1639</v>
      </c>
      <c r="C64" s="1159"/>
      <c r="D64" s="1143" t="s">
        <v>1759</v>
      </c>
      <c r="E64" s="956"/>
      <c r="F64" s="957"/>
      <c r="G64" s="1130"/>
      <c r="H64" s="1122" t="s">
        <v>351</v>
      </c>
      <c r="I64" s="1086" t="s">
        <v>352</v>
      </c>
      <c r="J64" s="1078"/>
      <c r="K64" s="1107" t="s">
        <v>1202</v>
      </c>
      <c r="L64" s="1068" t="s">
        <v>401</v>
      </c>
      <c r="M64" s="1090" t="s">
        <v>1155</v>
      </c>
      <c r="N64" s="1043" t="s">
        <v>395</v>
      </c>
      <c r="O64" s="1067" t="s">
        <v>839</v>
      </c>
      <c r="P64" s="1066">
        <f t="shared" si="3"/>
        <v>4</v>
      </c>
      <c r="Q64" s="829">
        <v>3</v>
      </c>
      <c r="R64" s="955">
        <v>1</v>
      </c>
      <c r="S64" s="955"/>
      <c r="T64" s="955"/>
      <c r="U64" s="955"/>
      <c r="V64" s="955"/>
      <c r="W64" s="1012"/>
      <c r="X64" s="1026"/>
      <c r="Y64" s="997"/>
      <c r="Z64" s="23"/>
      <c r="AA64" s="23" t="str">
        <f t="shared" si="6"/>
        <v/>
      </c>
      <c r="AB64" s="48" t="str">
        <f t="shared" si="7"/>
        <v/>
      </c>
      <c r="AC64"/>
      <c r="AD64"/>
      <c r="AE64" s="12">
        <f t="shared" si="4"/>
        <v>4</v>
      </c>
      <c r="AF64" s="12">
        <f t="shared" si="5"/>
        <v>0</v>
      </c>
      <c r="AU64" s="22" t="str">
        <f t="shared" si="8"/>
        <v/>
      </c>
    </row>
    <row r="65" spans="1:47" s="12" customFormat="1" ht="13.5" customHeight="1" thickBot="1" x14ac:dyDescent="0.3">
      <c r="A65" s="2085"/>
      <c r="B65" s="1110" t="s">
        <v>1639</v>
      </c>
      <c r="C65" s="1159"/>
      <c r="D65" s="1143" t="s">
        <v>1759</v>
      </c>
      <c r="E65" s="956"/>
      <c r="F65" s="957"/>
      <c r="G65" s="1130"/>
      <c r="H65" s="1122" t="s">
        <v>351</v>
      </c>
      <c r="I65" s="1086" t="s">
        <v>352</v>
      </c>
      <c r="J65" s="1078"/>
      <c r="K65" s="1932" t="s">
        <v>1641</v>
      </c>
      <c r="L65" s="1068" t="s">
        <v>401</v>
      </c>
      <c r="M65" s="1090">
        <v>9</v>
      </c>
      <c r="N65" s="1043" t="s">
        <v>24</v>
      </c>
      <c r="O65" s="1067" t="s">
        <v>839</v>
      </c>
      <c r="P65" s="1066">
        <f t="shared" si="3"/>
        <v>3</v>
      </c>
      <c r="Q65" s="829">
        <v>3</v>
      </c>
      <c r="R65" s="955"/>
      <c r="S65" s="955"/>
      <c r="T65" s="955"/>
      <c r="U65" s="955"/>
      <c r="V65" s="955"/>
      <c r="W65" s="1012"/>
      <c r="X65" s="1026"/>
      <c r="Y65" s="997"/>
      <c r="Z65" s="23"/>
      <c r="AA65" s="23" t="str">
        <f t="shared" si="6"/>
        <v/>
      </c>
      <c r="AB65" s="48" t="str">
        <f t="shared" si="7"/>
        <v/>
      </c>
      <c r="AC65"/>
      <c r="AD65"/>
      <c r="AE65" s="12">
        <f t="shared" si="4"/>
        <v>3</v>
      </c>
      <c r="AF65" s="12">
        <f t="shared" si="5"/>
        <v>0</v>
      </c>
      <c r="AU65" s="22" t="str">
        <f t="shared" si="8"/>
        <v/>
      </c>
    </row>
    <row r="66" spans="1:47" s="12" customFormat="1" ht="13.5" customHeight="1" thickBot="1" x14ac:dyDescent="0.3">
      <c r="A66" s="2085"/>
      <c r="B66" s="1110" t="s">
        <v>1639</v>
      </c>
      <c r="C66" s="1159"/>
      <c r="D66" s="1143" t="s">
        <v>1759</v>
      </c>
      <c r="E66" s="956"/>
      <c r="F66" s="957"/>
      <c r="G66" s="1130"/>
      <c r="H66" s="1122" t="s">
        <v>351</v>
      </c>
      <c r="I66" s="1086" t="s">
        <v>352</v>
      </c>
      <c r="J66" s="1711" t="s">
        <v>1424</v>
      </c>
      <c r="K66" s="1107" t="s">
        <v>1539</v>
      </c>
      <c r="L66" s="1068"/>
      <c r="M66" s="1090"/>
      <c r="N66" s="1043"/>
      <c r="O66" s="1067"/>
      <c r="P66" s="1066">
        <f t="shared" si="3"/>
        <v>0</v>
      </c>
      <c r="Q66" s="829"/>
      <c r="R66" s="955"/>
      <c r="S66" s="955">
        <v>2</v>
      </c>
      <c r="T66" s="955"/>
      <c r="U66" s="955"/>
      <c r="V66" s="955"/>
      <c r="W66" s="1012"/>
      <c r="X66" s="1026"/>
      <c r="Y66" s="997"/>
      <c r="Z66" s="23"/>
      <c r="AA66" s="23" t="str">
        <f t="shared" si="6"/>
        <v/>
      </c>
      <c r="AB66" s="48" t="str">
        <f t="shared" si="7"/>
        <v/>
      </c>
      <c r="AC66"/>
      <c r="AD66"/>
      <c r="AE66" s="12">
        <f t="shared" si="4"/>
        <v>0</v>
      </c>
      <c r="AF66" s="12">
        <f t="shared" si="5"/>
        <v>2</v>
      </c>
      <c r="AU66" s="22" t="str">
        <f t="shared" si="8"/>
        <v/>
      </c>
    </row>
    <row r="67" spans="1:47" s="12" customFormat="1" ht="13.5" customHeight="1" thickBot="1" x14ac:dyDescent="0.3">
      <c r="A67" s="2086"/>
      <c r="B67" s="1175" t="s">
        <v>1639</v>
      </c>
      <c r="C67" s="1176"/>
      <c r="D67" s="1177" t="s">
        <v>1759</v>
      </c>
      <c r="E67" s="1178"/>
      <c r="F67" s="1179"/>
      <c r="G67" s="1180"/>
      <c r="H67" s="1522" t="s">
        <v>351</v>
      </c>
      <c r="I67" s="1193" t="s">
        <v>352</v>
      </c>
      <c r="J67" s="1712" t="s">
        <v>1424</v>
      </c>
      <c r="K67" s="1181" t="s">
        <v>1540</v>
      </c>
      <c r="L67" s="1186"/>
      <c r="M67" s="1184"/>
      <c r="N67" s="1185"/>
      <c r="O67" s="1186"/>
      <c r="P67" s="1066">
        <f t="shared" si="3"/>
        <v>0</v>
      </c>
      <c r="Q67" s="1187"/>
      <c r="R67" s="1188"/>
      <c r="S67" s="1188">
        <v>2</v>
      </c>
      <c r="T67" s="1188"/>
      <c r="U67" s="1188"/>
      <c r="V67" s="1188"/>
      <c r="W67" s="1189"/>
      <c r="X67" s="1190">
        <f>SUM(Q61:W67)</f>
        <v>20</v>
      </c>
      <c r="Y67" s="1191">
        <f>X67</f>
        <v>20</v>
      </c>
      <c r="Z67" s="23" t="s">
        <v>874</v>
      </c>
      <c r="AA67" s="23" t="str">
        <f t="shared" si="6"/>
        <v>MT</v>
      </c>
      <c r="AB67" s="48" t="str">
        <f t="shared" si="7"/>
        <v>AGMT</v>
      </c>
      <c r="AC67"/>
      <c r="AD67"/>
      <c r="AE67" s="12">
        <f t="shared" si="4"/>
        <v>0</v>
      </c>
      <c r="AF67" s="12">
        <f t="shared" si="5"/>
        <v>2</v>
      </c>
      <c r="AU67" s="22" t="str">
        <f t="shared" si="8"/>
        <v/>
      </c>
    </row>
    <row r="68" spans="1:47" s="12" customFormat="1" ht="13.5" customHeight="1" thickBot="1" x14ac:dyDescent="0.3">
      <c r="A68" s="2084">
        <f>A61+1</f>
        <v>8</v>
      </c>
      <c r="B68" s="1169" t="s">
        <v>1300</v>
      </c>
      <c r="C68" s="1158" t="s">
        <v>35</v>
      </c>
      <c r="D68" s="1139" t="s">
        <v>1761</v>
      </c>
      <c r="E68" s="1140" t="s">
        <v>284</v>
      </c>
      <c r="F68" s="1141" t="s">
        <v>1762</v>
      </c>
      <c r="G68" s="1142" t="s">
        <v>634</v>
      </c>
      <c r="H68" s="1584" t="s">
        <v>351</v>
      </c>
      <c r="I68" s="1598" t="s">
        <v>394</v>
      </c>
      <c r="J68" s="1127"/>
      <c r="K68" s="1530" t="s">
        <v>923</v>
      </c>
      <c r="L68" s="1529" t="s">
        <v>401</v>
      </c>
      <c r="M68" s="1088">
        <v>4</v>
      </c>
      <c r="N68" s="1089" t="s">
        <v>24</v>
      </c>
      <c r="O68" s="1066" t="s">
        <v>348</v>
      </c>
      <c r="P68" s="1066">
        <f t="shared" si="3"/>
        <v>5</v>
      </c>
      <c r="Q68" s="1051">
        <v>3</v>
      </c>
      <c r="R68" s="1052">
        <v>2</v>
      </c>
      <c r="S68" s="1052"/>
      <c r="T68" s="1052"/>
      <c r="U68" s="1052"/>
      <c r="V68" s="1052"/>
      <c r="W68" s="1053"/>
      <c r="X68" s="1025"/>
      <c r="Y68" s="996"/>
      <c r="Z68" s="23"/>
      <c r="AA68" s="23" t="str">
        <f t="shared" si="6"/>
        <v/>
      </c>
      <c r="AB68" s="48" t="str">
        <f t="shared" si="7"/>
        <v/>
      </c>
      <c r="AC68"/>
      <c r="AD68"/>
      <c r="AE68" s="12">
        <f t="shared" si="4"/>
        <v>5</v>
      </c>
      <c r="AF68" s="12">
        <f t="shared" si="5"/>
        <v>0</v>
      </c>
      <c r="AU68" s="22">
        <f t="shared" si="8"/>
        <v>0</v>
      </c>
    </row>
    <row r="69" spans="1:47" s="12" customFormat="1" ht="13.5" customHeight="1" thickBot="1" x14ac:dyDescent="0.3">
      <c r="A69" s="2085"/>
      <c r="B69" s="1110" t="s">
        <v>1300</v>
      </c>
      <c r="C69" s="1159"/>
      <c r="D69" s="1143" t="s">
        <v>1761</v>
      </c>
      <c r="E69" s="956"/>
      <c r="F69" s="957"/>
      <c r="G69" s="1130"/>
      <c r="H69" s="1122" t="s">
        <v>351</v>
      </c>
      <c r="I69" s="1086" t="s">
        <v>394</v>
      </c>
      <c r="J69" s="1078"/>
      <c r="K69" s="1932" t="s">
        <v>1642</v>
      </c>
      <c r="L69" s="1068" t="s">
        <v>401</v>
      </c>
      <c r="M69" s="1090">
        <v>4</v>
      </c>
      <c r="N69" s="1043" t="s">
        <v>98</v>
      </c>
      <c r="O69" s="1067" t="s">
        <v>348</v>
      </c>
      <c r="P69" s="1066">
        <f t="shared" si="3"/>
        <v>5</v>
      </c>
      <c r="Q69" s="829">
        <v>3</v>
      </c>
      <c r="R69" s="955">
        <v>2</v>
      </c>
      <c r="S69" s="955"/>
      <c r="T69" s="955"/>
      <c r="U69" s="955"/>
      <c r="V69" s="955"/>
      <c r="W69" s="1012"/>
      <c r="X69" s="1026"/>
      <c r="Y69" s="997"/>
      <c r="Z69" s="23"/>
      <c r="AA69" s="23" t="str">
        <f t="shared" si="6"/>
        <v/>
      </c>
      <c r="AB69" s="48" t="str">
        <f t="shared" si="7"/>
        <v/>
      </c>
      <c r="AC69"/>
      <c r="AD69"/>
      <c r="AE69" s="12">
        <f t="shared" si="4"/>
        <v>5</v>
      </c>
      <c r="AF69" s="12">
        <f t="shared" si="5"/>
        <v>0</v>
      </c>
      <c r="AU69" s="22" t="str">
        <f t="shared" si="8"/>
        <v/>
      </c>
    </row>
    <row r="70" spans="1:47" s="12" customFormat="1" ht="13.5" customHeight="1" thickBot="1" x14ac:dyDescent="0.3">
      <c r="A70" s="2085"/>
      <c r="B70" s="1110" t="s">
        <v>1300</v>
      </c>
      <c r="C70" s="1159"/>
      <c r="D70" s="1143" t="s">
        <v>1761</v>
      </c>
      <c r="E70" s="956"/>
      <c r="F70" s="957"/>
      <c r="G70" s="1130"/>
      <c r="H70" s="1122" t="s">
        <v>351</v>
      </c>
      <c r="I70" s="1086" t="s">
        <v>394</v>
      </c>
      <c r="J70" s="1078"/>
      <c r="K70" s="1107" t="s">
        <v>1395</v>
      </c>
      <c r="L70" s="1068" t="s">
        <v>401</v>
      </c>
      <c r="M70" s="1090">
        <v>3</v>
      </c>
      <c r="N70" s="1043" t="s">
        <v>24</v>
      </c>
      <c r="O70" s="1067" t="s">
        <v>348</v>
      </c>
      <c r="P70" s="1066">
        <f t="shared" si="3"/>
        <v>5</v>
      </c>
      <c r="Q70" s="829">
        <v>3</v>
      </c>
      <c r="R70" s="955">
        <v>2</v>
      </c>
      <c r="S70" s="955"/>
      <c r="T70" s="955"/>
      <c r="U70" s="955"/>
      <c r="V70" s="955"/>
      <c r="W70" s="1012"/>
      <c r="X70" s="1026"/>
      <c r="Y70" s="997"/>
      <c r="Z70" s="23"/>
      <c r="AA70" s="23" t="str">
        <f t="shared" ref="AA70:AA98" si="9">IF(Y70&lt;&gt;"",IF(Y70&gt;=40,"TC",IF(AND(Y70&gt;=20,Y70&lt;30),"MT",IF(Y70&lt;20,"TP",""))),"")</f>
        <v/>
      </c>
      <c r="AB70" s="48" t="str">
        <f t="shared" ref="AB70:AB98" si="10">Z70&amp;AA70</f>
        <v/>
      </c>
      <c r="AC70"/>
      <c r="AD70"/>
      <c r="AE70" s="12">
        <f t="shared" si="4"/>
        <v>5</v>
      </c>
      <c r="AF70" s="12">
        <f t="shared" si="5"/>
        <v>0</v>
      </c>
      <c r="AU70" s="22" t="str">
        <f t="shared" ref="AU70:AU98" si="11">IF(C70&lt;&gt;"",SUMIF(D$379:D$956,D70,Q$379:R$956),"")</f>
        <v/>
      </c>
    </row>
    <row r="71" spans="1:47" s="12" customFormat="1" ht="13.5" customHeight="1" thickBot="1" x14ac:dyDescent="0.3">
      <c r="A71" s="2085"/>
      <c r="B71" s="1110" t="s">
        <v>1300</v>
      </c>
      <c r="C71" s="1159"/>
      <c r="D71" s="1143" t="s">
        <v>1761</v>
      </c>
      <c r="E71" s="956"/>
      <c r="F71" s="957"/>
      <c r="G71" s="1130"/>
      <c r="H71" s="1122" t="s">
        <v>351</v>
      </c>
      <c r="I71" s="1086" t="s">
        <v>394</v>
      </c>
      <c r="J71" s="1736" t="s">
        <v>1425</v>
      </c>
      <c r="K71" s="1933" t="s">
        <v>1646</v>
      </c>
      <c r="L71" s="1068"/>
      <c r="M71" s="1090"/>
      <c r="N71" s="1043"/>
      <c r="O71" s="1067"/>
      <c r="P71" s="1066">
        <f t="shared" ref="P71:P134" si="12">SUM(Q71:R71)</f>
        <v>0</v>
      </c>
      <c r="Q71" s="829"/>
      <c r="R71" s="955"/>
      <c r="S71" s="955"/>
      <c r="T71" s="955">
        <v>19</v>
      </c>
      <c r="U71" s="955"/>
      <c r="V71" s="955"/>
      <c r="W71" s="1012"/>
      <c r="X71" s="1026"/>
      <c r="Y71" s="997"/>
      <c r="Z71" s="23"/>
      <c r="AA71" s="23" t="str">
        <f t="shared" si="9"/>
        <v/>
      </c>
      <c r="AB71" s="48" t="str">
        <f t="shared" si="10"/>
        <v/>
      </c>
      <c r="AC71"/>
      <c r="AD71" t="s">
        <v>2078</v>
      </c>
      <c r="AE71" s="12">
        <f t="shared" ref="AE71:AE134" si="13">Q71+R71</f>
        <v>0</v>
      </c>
      <c r="AF71" s="12">
        <f t="shared" ref="AF71:AF134" si="14">S71+W71</f>
        <v>0</v>
      </c>
      <c r="AU71" s="22" t="str">
        <f t="shared" si="11"/>
        <v/>
      </c>
    </row>
    <row r="72" spans="1:47" s="12" customFormat="1" ht="13.5" customHeight="1" thickBot="1" x14ac:dyDescent="0.3">
      <c r="A72" s="2085"/>
      <c r="B72" s="1110" t="s">
        <v>1300</v>
      </c>
      <c r="C72" s="1159"/>
      <c r="D72" s="1143" t="s">
        <v>1761</v>
      </c>
      <c r="E72" s="956"/>
      <c r="F72" s="957"/>
      <c r="G72" s="1130"/>
      <c r="H72" s="1122" t="s">
        <v>351</v>
      </c>
      <c r="I72" s="1086" t="s">
        <v>394</v>
      </c>
      <c r="J72" s="1711" t="s">
        <v>1424</v>
      </c>
      <c r="K72" s="1107" t="s">
        <v>1539</v>
      </c>
      <c r="L72" s="1068"/>
      <c r="M72" s="1090"/>
      <c r="N72" s="1043"/>
      <c r="O72" s="1067"/>
      <c r="P72" s="1066">
        <f t="shared" si="12"/>
        <v>0</v>
      </c>
      <c r="Q72" s="829"/>
      <c r="R72" s="955"/>
      <c r="S72" s="955">
        <v>4</v>
      </c>
      <c r="T72" s="955"/>
      <c r="U72" s="955"/>
      <c r="V72" s="955"/>
      <c r="W72" s="1012"/>
      <c r="X72" s="1026"/>
      <c r="Y72" s="997"/>
      <c r="Z72" s="23"/>
      <c r="AA72" s="23" t="str">
        <f t="shared" si="9"/>
        <v/>
      </c>
      <c r="AB72" s="48" t="str">
        <f t="shared" si="10"/>
        <v/>
      </c>
      <c r="AC72"/>
      <c r="AD72"/>
      <c r="AE72" s="12">
        <f t="shared" si="13"/>
        <v>0</v>
      </c>
      <c r="AF72" s="12">
        <f t="shared" si="14"/>
        <v>4</v>
      </c>
      <c r="AU72" s="22" t="str">
        <f t="shared" si="11"/>
        <v/>
      </c>
    </row>
    <row r="73" spans="1:47" s="12" customFormat="1" ht="13.5" customHeight="1" thickBot="1" x14ac:dyDescent="0.3">
      <c r="A73" s="2086"/>
      <c r="B73" s="1175" t="s">
        <v>1300</v>
      </c>
      <c r="C73" s="1176"/>
      <c r="D73" s="1177" t="s">
        <v>1761</v>
      </c>
      <c r="E73" s="1178"/>
      <c r="F73" s="1179"/>
      <c r="G73" s="1180"/>
      <c r="H73" s="1522" t="s">
        <v>351</v>
      </c>
      <c r="I73" s="1193" t="s">
        <v>394</v>
      </c>
      <c r="J73" s="1712" t="s">
        <v>1424</v>
      </c>
      <c r="K73" s="1181" t="s">
        <v>1540</v>
      </c>
      <c r="L73" s="1186"/>
      <c r="M73" s="1184"/>
      <c r="N73" s="1185"/>
      <c r="O73" s="1186"/>
      <c r="P73" s="1066">
        <f t="shared" si="12"/>
        <v>0</v>
      </c>
      <c r="Q73" s="1187"/>
      <c r="R73" s="1188"/>
      <c r="S73" s="1188">
        <v>2</v>
      </c>
      <c r="T73" s="1188"/>
      <c r="U73" s="1188"/>
      <c r="V73" s="1188"/>
      <c r="W73" s="1189"/>
      <c r="X73" s="1190">
        <f>SUM(Q68:W73)</f>
        <v>40</v>
      </c>
      <c r="Y73" s="1191">
        <f>X73</f>
        <v>40</v>
      </c>
      <c r="Z73" s="23" t="s">
        <v>874</v>
      </c>
      <c r="AA73" s="23" t="str">
        <f t="shared" si="9"/>
        <v>TC</v>
      </c>
      <c r="AB73" s="48" t="str">
        <f t="shared" si="10"/>
        <v>AGTC</v>
      </c>
      <c r="AC73"/>
      <c r="AD73"/>
      <c r="AE73" s="12">
        <f t="shared" si="13"/>
        <v>0</v>
      </c>
      <c r="AF73" s="12">
        <f t="shared" si="14"/>
        <v>2</v>
      </c>
      <c r="AU73" s="22" t="str">
        <f t="shared" si="11"/>
        <v/>
      </c>
    </row>
    <row r="74" spans="1:47" s="12" customFormat="1" ht="13.5" customHeight="1" thickBot="1" x14ac:dyDescent="0.3">
      <c r="A74" s="2084">
        <f>A68+1</f>
        <v>9</v>
      </c>
      <c r="B74" s="1169" t="s">
        <v>1301</v>
      </c>
      <c r="C74" s="1158" t="s">
        <v>35</v>
      </c>
      <c r="D74" s="1139" t="s">
        <v>1763</v>
      </c>
      <c r="E74" s="1140" t="s">
        <v>284</v>
      </c>
      <c r="F74" s="1141" t="s">
        <v>1764</v>
      </c>
      <c r="G74" s="1142" t="s">
        <v>1765</v>
      </c>
      <c r="H74" s="1584" t="s">
        <v>351</v>
      </c>
      <c r="I74" s="1598" t="s">
        <v>394</v>
      </c>
      <c r="J74" s="1127"/>
      <c r="K74" s="1530" t="s">
        <v>911</v>
      </c>
      <c r="L74" s="1529" t="s">
        <v>401</v>
      </c>
      <c r="M74" s="1088">
        <v>3</v>
      </c>
      <c r="N74" s="1089" t="s">
        <v>24</v>
      </c>
      <c r="O74" s="1066" t="s">
        <v>839</v>
      </c>
      <c r="P74" s="1066">
        <f t="shared" si="12"/>
        <v>5</v>
      </c>
      <c r="Q74" s="1051">
        <v>3</v>
      </c>
      <c r="R74" s="1052">
        <v>2</v>
      </c>
      <c r="S74" s="1052"/>
      <c r="T74" s="1052"/>
      <c r="U74" s="1052"/>
      <c r="V74" s="1052"/>
      <c r="W74" s="1053"/>
      <c r="X74" s="1025"/>
      <c r="Y74" s="996"/>
      <c r="Z74" s="23"/>
      <c r="AA74" s="23" t="str">
        <f t="shared" si="9"/>
        <v/>
      </c>
      <c r="AB74" s="48" t="str">
        <f t="shared" si="10"/>
        <v/>
      </c>
      <c r="AC74"/>
      <c r="AD74"/>
      <c r="AE74" s="12">
        <f t="shared" si="13"/>
        <v>5</v>
      </c>
      <c r="AF74" s="12">
        <f t="shared" si="14"/>
        <v>0</v>
      </c>
      <c r="AU74" s="22">
        <f t="shared" si="11"/>
        <v>0</v>
      </c>
    </row>
    <row r="75" spans="1:47" s="12" customFormat="1" ht="13.5" customHeight="1" thickBot="1" x14ac:dyDescent="0.3">
      <c r="A75" s="2085"/>
      <c r="B75" s="1110" t="s">
        <v>1301</v>
      </c>
      <c r="C75" s="1159"/>
      <c r="D75" s="1143" t="s">
        <v>1763</v>
      </c>
      <c r="E75" s="956"/>
      <c r="F75" s="957"/>
      <c r="G75" s="1130"/>
      <c r="H75" s="1122" t="s">
        <v>351</v>
      </c>
      <c r="I75" s="1086" t="s">
        <v>394</v>
      </c>
      <c r="J75" s="1078"/>
      <c r="K75" s="1107" t="s">
        <v>911</v>
      </c>
      <c r="L75" s="1068" t="s">
        <v>401</v>
      </c>
      <c r="M75" s="1090">
        <v>3</v>
      </c>
      <c r="N75" s="1043" t="s">
        <v>98</v>
      </c>
      <c r="O75" s="1067" t="s">
        <v>839</v>
      </c>
      <c r="P75" s="1066">
        <f t="shared" si="12"/>
        <v>5</v>
      </c>
      <c r="Q75" s="829">
        <v>3</v>
      </c>
      <c r="R75" s="955">
        <v>2</v>
      </c>
      <c r="S75" s="955"/>
      <c r="T75" s="955"/>
      <c r="U75" s="955"/>
      <c r="V75" s="955"/>
      <c r="W75" s="1012"/>
      <c r="X75" s="1026"/>
      <c r="Y75" s="997"/>
      <c r="Z75" s="23"/>
      <c r="AA75" s="23" t="str">
        <f t="shared" si="9"/>
        <v/>
      </c>
      <c r="AB75" s="48" t="str">
        <f t="shared" si="10"/>
        <v/>
      </c>
      <c r="AC75"/>
      <c r="AD75"/>
      <c r="AE75" s="12">
        <f t="shared" si="13"/>
        <v>5</v>
      </c>
      <c r="AF75" s="12">
        <f t="shared" si="14"/>
        <v>0</v>
      </c>
      <c r="AU75" s="22" t="str">
        <f t="shared" si="11"/>
        <v/>
      </c>
    </row>
    <row r="76" spans="1:47" s="12" customFormat="1" ht="13.5" customHeight="1" thickBot="1" x14ac:dyDescent="0.3">
      <c r="A76" s="2085"/>
      <c r="B76" s="1110" t="s">
        <v>1301</v>
      </c>
      <c r="C76" s="1159"/>
      <c r="D76" s="1143" t="s">
        <v>1763</v>
      </c>
      <c r="E76" s="956"/>
      <c r="F76" s="957"/>
      <c r="G76" s="1130"/>
      <c r="H76" s="1122" t="s">
        <v>351</v>
      </c>
      <c r="I76" s="1086" t="s">
        <v>1371</v>
      </c>
      <c r="J76" s="1078"/>
      <c r="K76" s="1107" t="s">
        <v>132</v>
      </c>
      <c r="L76" s="1068" t="s">
        <v>401</v>
      </c>
      <c r="M76" s="1090">
        <v>8</v>
      </c>
      <c r="N76" s="1043" t="s">
        <v>24</v>
      </c>
      <c r="O76" s="1067" t="s">
        <v>839</v>
      </c>
      <c r="P76" s="1066">
        <f t="shared" si="12"/>
        <v>5</v>
      </c>
      <c r="Q76" s="829">
        <v>3</v>
      </c>
      <c r="R76" s="955">
        <v>2</v>
      </c>
      <c r="S76" s="955"/>
      <c r="T76" s="955"/>
      <c r="U76" s="955"/>
      <c r="V76" s="955"/>
      <c r="W76" s="1012"/>
      <c r="X76" s="1026"/>
      <c r="Y76" s="997"/>
      <c r="Z76" s="23"/>
      <c r="AA76" s="23" t="str">
        <f t="shared" si="9"/>
        <v/>
      </c>
      <c r="AB76" s="48" t="str">
        <f t="shared" si="10"/>
        <v/>
      </c>
      <c r="AC76"/>
      <c r="AD76"/>
      <c r="AE76" s="12">
        <f t="shared" si="13"/>
        <v>5</v>
      </c>
      <c r="AF76" s="12">
        <f t="shared" si="14"/>
        <v>0</v>
      </c>
      <c r="AU76" s="22" t="str">
        <f t="shared" si="11"/>
        <v/>
      </c>
    </row>
    <row r="77" spans="1:47" s="12" customFormat="1" ht="13.5" customHeight="1" thickBot="1" x14ac:dyDescent="0.3">
      <c r="A77" s="2085"/>
      <c r="B77" s="1110" t="s">
        <v>1301</v>
      </c>
      <c r="C77" s="1159"/>
      <c r="D77" s="1143" t="s">
        <v>1763</v>
      </c>
      <c r="E77" s="956"/>
      <c r="F77" s="957"/>
      <c r="G77" s="1130"/>
      <c r="H77" s="1122" t="s">
        <v>351</v>
      </c>
      <c r="I77" s="1112" t="s">
        <v>1371</v>
      </c>
      <c r="J77" s="1075"/>
      <c r="K77" s="1107" t="s">
        <v>1707</v>
      </c>
      <c r="L77" s="1959" t="s">
        <v>401</v>
      </c>
      <c r="M77" s="1093">
        <v>6</v>
      </c>
      <c r="N77" s="1045" t="s">
        <v>24</v>
      </c>
      <c r="O77" s="1070" t="s">
        <v>839</v>
      </c>
      <c r="P77" s="1066">
        <f t="shared" si="12"/>
        <v>5</v>
      </c>
      <c r="Q77" s="734">
        <v>3</v>
      </c>
      <c r="R77" s="960">
        <v>2</v>
      </c>
      <c r="S77" s="955"/>
      <c r="T77" s="955"/>
      <c r="U77" s="955"/>
      <c r="V77" s="955"/>
      <c r="W77" s="1012"/>
      <c r="X77" s="1026"/>
      <c r="Y77" s="997"/>
      <c r="Z77" s="23"/>
      <c r="AA77" s="23" t="str">
        <f t="shared" si="9"/>
        <v/>
      </c>
      <c r="AB77" s="48" t="str">
        <f t="shared" si="10"/>
        <v/>
      </c>
      <c r="AC77"/>
      <c r="AD77"/>
      <c r="AE77" s="12">
        <f t="shared" si="13"/>
        <v>5</v>
      </c>
      <c r="AF77" s="12">
        <f t="shared" si="14"/>
        <v>0</v>
      </c>
      <c r="AU77" s="22" t="str">
        <f t="shared" si="11"/>
        <v/>
      </c>
    </row>
    <row r="78" spans="1:47" s="12" customFormat="1" ht="13.5" customHeight="1" thickBot="1" x14ac:dyDescent="0.3">
      <c r="A78" s="2085"/>
      <c r="B78" s="1110" t="s">
        <v>1301</v>
      </c>
      <c r="C78" s="1159"/>
      <c r="D78" s="1143" t="s">
        <v>1763</v>
      </c>
      <c r="E78" s="956"/>
      <c r="F78" s="957"/>
      <c r="G78" s="1130"/>
      <c r="H78" s="1122" t="s">
        <v>351</v>
      </c>
      <c r="I78" s="1086" t="s">
        <v>1371</v>
      </c>
      <c r="J78" s="1078"/>
      <c r="K78" s="1107" t="s">
        <v>398</v>
      </c>
      <c r="L78" s="1068" t="s">
        <v>401</v>
      </c>
      <c r="M78" s="1090">
        <v>3</v>
      </c>
      <c r="N78" s="1043" t="s">
        <v>24</v>
      </c>
      <c r="O78" s="1067" t="s">
        <v>348</v>
      </c>
      <c r="P78" s="1066">
        <f t="shared" si="12"/>
        <v>5</v>
      </c>
      <c r="Q78" s="829">
        <v>3</v>
      </c>
      <c r="R78" s="955">
        <v>2</v>
      </c>
      <c r="S78" s="955"/>
      <c r="T78" s="955"/>
      <c r="U78" s="955"/>
      <c r="V78" s="955"/>
      <c r="W78" s="1012"/>
      <c r="X78" s="1026"/>
      <c r="Y78" s="997"/>
      <c r="Z78" s="23"/>
      <c r="AA78" s="23" t="str">
        <f t="shared" si="9"/>
        <v/>
      </c>
      <c r="AB78" s="48" t="str">
        <f t="shared" si="10"/>
        <v/>
      </c>
      <c r="AC78"/>
      <c r="AD78"/>
      <c r="AE78" s="12">
        <f t="shared" si="13"/>
        <v>5</v>
      </c>
      <c r="AF78" s="12">
        <f t="shared" si="14"/>
        <v>0</v>
      </c>
      <c r="AU78" s="22" t="str">
        <f t="shared" si="11"/>
        <v/>
      </c>
    </row>
    <row r="79" spans="1:47" s="12" customFormat="1" ht="13.5" customHeight="1" thickBot="1" x14ac:dyDescent="0.3">
      <c r="A79" s="2085"/>
      <c r="B79" s="1110" t="s">
        <v>1301</v>
      </c>
      <c r="C79" s="1159"/>
      <c r="D79" s="1143" t="s">
        <v>1763</v>
      </c>
      <c r="E79" s="956"/>
      <c r="F79" s="957"/>
      <c r="G79" s="1130"/>
      <c r="H79" s="1122" t="s">
        <v>351</v>
      </c>
      <c r="I79" s="1086" t="s">
        <v>394</v>
      </c>
      <c r="J79" s="1731" t="s">
        <v>96</v>
      </c>
      <c r="K79" s="1107" t="s">
        <v>2153</v>
      </c>
      <c r="L79" s="1068"/>
      <c r="M79" s="1090"/>
      <c r="N79" s="1043"/>
      <c r="O79" s="1067"/>
      <c r="P79" s="1066">
        <f t="shared" si="12"/>
        <v>0</v>
      </c>
      <c r="Q79" s="829"/>
      <c r="R79" s="955"/>
      <c r="S79" s="955"/>
      <c r="T79" s="955"/>
      <c r="U79" s="955"/>
      <c r="V79" s="955">
        <v>4</v>
      </c>
      <c r="W79" s="1012"/>
      <c r="X79" s="1026"/>
      <c r="Y79" s="997"/>
      <c r="Z79" s="23"/>
      <c r="AA79" s="23" t="str">
        <f t="shared" si="9"/>
        <v/>
      </c>
      <c r="AB79" s="48" t="str">
        <f t="shared" si="10"/>
        <v/>
      </c>
      <c r="AC79"/>
      <c r="AD79"/>
      <c r="AE79" s="12">
        <f t="shared" si="13"/>
        <v>0</v>
      </c>
      <c r="AF79" s="12">
        <f t="shared" si="14"/>
        <v>0</v>
      </c>
      <c r="AU79" s="22" t="str">
        <f t="shared" si="11"/>
        <v/>
      </c>
    </row>
    <row r="80" spans="1:47" s="12" customFormat="1" ht="13.5" customHeight="1" thickBot="1" x14ac:dyDescent="0.3">
      <c r="A80" s="2085"/>
      <c r="B80" s="1110" t="s">
        <v>1301</v>
      </c>
      <c r="C80" s="1159"/>
      <c r="D80" s="1143" t="s">
        <v>1763</v>
      </c>
      <c r="E80" s="956"/>
      <c r="F80" s="957"/>
      <c r="G80" s="1130"/>
      <c r="H80" s="1122" t="s">
        <v>351</v>
      </c>
      <c r="I80" s="1086" t="s">
        <v>394</v>
      </c>
      <c r="J80" s="1736" t="s">
        <v>1425</v>
      </c>
      <c r="K80" s="1107" t="s">
        <v>1732</v>
      </c>
      <c r="L80" s="1068"/>
      <c r="M80" s="1090"/>
      <c r="N80" s="1043"/>
      <c r="O80" s="1067"/>
      <c r="P80" s="1066">
        <f t="shared" si="12"/>
        <v>0</v>
      </c>
      <c r="Q80" s="829"/>
      <c r="R80" s="955"/>
      <c r="S80" s="955"/>
      <c r="T80" s="955">
        <v>5</v>
      </c>
      <c r="U80" s="955"/>
      <c r="V80" s="955"/>
      <c r="W80" s="1012"/>
      <c r="X80" s="1026"/>
      <c r="Y80" s="997"/>
      <c r="Z80" s="23"/>
      <c r="AA80" s="23" t="str">
        <f t="shared" si="9"/>
        <v/>
      </c>
      <c r="AB80" s="48" t="str">
        <f t="shared" si="10"/>
        <v/>
      </c>
      <c r="AC80"/>
      <c r="AD80" t="s">
        <v>2077</v>
      </c>
      <c r="AE80" s="12">
        <f t="shared" si="13"/>
        <v>0</v>
      </c>
      <c r="AF80" s="12">
        <f t="shared" si="14"/>
        <v>0</v>
      </c>
      <c r="AU80" s="22" t="str">
        <f t="shared" si="11"/>
        <v/>
      </c>
    </row>
    <row r="81" spans="1:47" s="12" customFormat="1" ht="13.5" customHeight="1" thickBot="1" x14ac:dyDescent="0.3">
      <c r="A81" s="2085"/>
      <c r="B81" s="1110" t="s">
        <v>1301</v>
      </c>
      <c r="C81" s="1159"/>
      <c r="D81" s="1143" t="s">
        <v>1763</v>
      </c>
      <c r="E81" s="956"/>
      <c r="F81" s="957"/>
      <c r="G81" s="1130"/>
      <c r="H81" s="1122" t="s">
        <v>351</v>
      </c>
      <c r="I81" s="1086" t="s">
        <v>394</v>
      </c>
      <c r="J81" s="1711" t="s">
        <v>1424</v>
      </c>
      <c r="K81" s="1107" t="s">
        <v>1539</v>
      </c>
      <c r="L81" s="1068"/>
      <c r="M81" s="1090"/>
      <c r="N81" s="1043"/>
      <c r="O81" s="1067"/>
      <c r="P81" s="1066">
        <f t="shared" si="12"/>
        <v>0</v>
      </c>
      <c r="Q81" s="829"/>
      <c r="R81" s="955"/>
      <c r="S81" s="955">
        <v>4</v>
      </c>
      <c r="T81" s="955"/>
      <c r="U81" s="955"/>
      <c r="V81" s="955"/>
      <c r="W81" s="1012"/>
      <c r="X81" s="1026"/>
      <c r="Y81" s="997"/>
      <c r="Z81" s="23"/>
      <c r="AA81" s="23" t="str">
        <f t="shared" si="9"/>
        <v/>
      </c>
      <c r="AB81" s="48" t="str">
        <f t="shared" si="10"/>
        <v/>
      </c>
      <c r="AC81"/>
      <c r="AD81"/>
      <c r="AE81" s="12">
        <f t="shared" si="13"/>
        <v>0</v>
      </c>
      <c r="AF81" s="12">
        <f t="shared" si="14"/>
        <v>4</v>
      </c>
      <c r="AU81" s="22" t="str">
        <f t="shared" si="11"/>
        <v/>
      </c>
    </row>
    <row r="82" spans="1:47" s="12" customFormat="1" ht="13.5" customHeight="1" thickBot="1" x14ac:dyDescent="0.3">
      <c r="A82" s="2087"/>
      <c r="B82" s="1282" t="s">
        <v>1301</v>
      </c>
      <c r="C82" s="1168"/>
      <c r="D82" s="1283" t="s">
        <v>1763</v>
      </c>
      <c r="E82" s="1263"/>
      <c r="F82" s="1264"/>
      <c r="G82" s="1265"/>
      <c r="H82" s="1470" t="s">
        <v>351</v>
      </c>
      <c r="I82" s="1138" t="s">
        <v>394</v>
      </c>
      <c r="J82" s="1713" t="s">
        <v>1424</v>
      </c>
      <c r="K82" s="1284" t="s">
        <v>1540</v>
      </c>
      <c r="L82" s="1087"/>
      <c r="M82" s="1102"/>
      <c r="N82" s="1103"/>
      <c r="O82" s="1087"/>
      <c r="P82" s="1066">
        <f t="shared" si="12"/>
        <v>0</v>
      </c>
      <c r="Q82" s="857"/>
      <c r="R82" s="1059"/>
      <c r="S82" s="1059">
        <v>2</v>
      </c>
      <c r="T82" s="1059"/>
      <c r="U82" s="1059"/>
      <c r="V82" s="1059"/>
      <c r="W82" s="1268"/>
      <c r="X82" s="1285">
        <f>SUM(Q74:W82)</f>
        <v>40</v>
      </c>
      <c r="Y82" s="1229">
        <f>X82</f>
        <v>40</v>
      </c>
      <c r="Z82" s="23" t="s">
        <v>874</v>
      </c>
      <c r="AA82" s="23" t="str">
        <f t="shared" si="9"/>
        <v>TC</v>
      </c>
      <c r="AB82" s="48" t="str">
        <f t="shared" si="10"/>
        <v>AGTC</v>
      </c>
      <c r="AC82"/>
      <c r="AD82"/>
      <c r="AE82" s="12">
        <f t="shared" si="13"/>
        <v>0</v>
      </c>
      <c r="AF82" s="12">
        <f t="shared" si="14"/>
        <v>2</v>
      </c>
      <c r="AU82" s="22" t="str">
        <f t="shared" si="11"/>
        <v/>
      </c>
    </row>
    <row r="83" spans="1:47" s="12" customFormat="1" ht="13.5" customHeight="1" thickBot="1" x14ac:dyDescent="0.3">
      <c r="A83" s="2088">
        <f>A74+1</f>
        <v>10</v>
      </c>
      <c r="B83" s="1271" t="s">
        <v>2115</v>
      </c>
      <c r="C83" s="1272" t="s">
        <v>83</v>
      </c>
      <c r="D83" s="1273" t="s">
        <v>2116</v>
      </c>
      <c r="E83" s="1274" t="s">
        <v>284</v>
      </c>
      <c r="F83" s="1275" t="s">
        <v>563</v>
      </c>
      <c r="G83" s="1276" t="s">
        <v>2117</v>
      </c>
      <c r="H83" s="1486" t="s">
        <v>351</v>
      </c>
      <c r="I83" s="1384" t="s">
        <v>1371</v>
      </c>
      <c r="J83" s="1286"/>
      <c r="K83" s="1383" t="s">
        <v>1390</v>
      </c>
      <c r="L83" s="1958" t="s">
        <v>401</v>
      </c>
      <c r="M83" s="1287">
        <v>6</v>
      </c>
      <c r="N83" s="1288" t="s">
        <v>24</v>
      </c>
      <c r="O83" s="1289" t="s">
        <v>348</v>
      </c>
      <c r="P83" s="1066">
        <f t="shared" si="12"/>
        <v>5</v>
      </c>
      <c r="Q83" s="1290">
        <v>3</v>
      </c>
      <c r="R83" s="1291">
        <v>2</v>
      </c>
      <c r="S83" s="1259"/>
      <c r="T83" s="1259"/>
      <c r="U83" s="1259"/>
      <c r="V83" s="1259"/>
      <c r="W83" s="1260"/>
      <c r="X83" s="1281"/>
      <c r="Y83" s="1242"/>
      <c r="Z83" s="23"/>
      <c r="AA83" s="23" t="str">
        <f t="shared" si="9"/>
        <v/>
      </c>
      <c r="AB83" s="48" t="str">
        <f t="shared" si="10"/>
        <v/>
      </c>
      <c r="AC83"/>
      <c r="AD83"/>
      <c r="AE83" s="12">
        <f t="shared" si="13"/>
        <v>5</v>
      </c>
      <c r="AF83" s="12">
        <f t="shared" si="14"/>
        <v>0</v>
      </c>
      <c r="AU83" s="22">
        <f t="shared" si="11"/>
        <v>0</v>
      </c>
    </row>
    <row r="84" spans="1:47" s="12" customFormat="1" ht="13.5" customHeight="1" thickBot="1" x14ac:dyDescent="0.3">
      <c r="A84" s="2085"/>
      <c r="B84" s="1110" t="s">
        <v>2115</v>
      </c>
      <c r="C84" s="1159"/>
      <c r="D84" s="1143" t="s">
        <v>2116</v>
      </c>
      <c r="E84" s="956"/>
      <c r="F84" s="957"/>
      <c r="G84" s="1130"/>
      <c r="H84" s="1122" t="s">
        <v>351</v>
      </c>
      <c r="I84" s="1423" t="s">
        <v>1371</v>
      </c>
      <c r="J84" s="1202"/>
      <c r="K84" s="1424" t="s">
        <v>1363</v>
      </c>
      <c r="L84" s="1566" t="s">
        <v>401</v>
      </c>
      <c r="M84" s="1278">
        <v>5</v>
      </c>
      <c r="N84" s="1279" t="s">
        <v>24</v>
      </c>
      <c r="O84" s="1280" t="s">
        <v>348</v>
      </c>
      <c r="P84" s="1066">
        <f t="shared" si="12"/>
        <v>5</v>
      </c>
      <c r="Q84" s="418">
        <v>3</v>
      </c>
      <c r="R84" s="1259">
        <v>2</v>
      </c>
      <c r="S84" s="955"/>
      <c r="T84" s="955"/>
      <c r="U84" s="955"/>
      <c r="V84" s="955"/>
      <c r="W84" s="1012"/>
      <c r="X84" s="1026"/>
      <c r="Y84" s="997"/>
      <c r="Z84" s="23"/>
      <c r="AA84" s="23" t="str">
        <f t="shared" si="9"/>
        <v/>
      </c>
      <c r="AB84" s="48" t="str">
        <f t="shared" si="10"/>
        <v/>
      </c>
      <c r="AC84"/>
      <c r="AD84"/>
      <c r="AE84" s="12">
        <f t="shared" si="13"/>
        <v>5</v>
      </c>
      <c r="AF84" s="12">
        <f t="shared" si="14"/>
        <v>0</v>
      </c>
      <c r="AU84" s="22" t="str">
        <f t="shared" si="11"/>
        <v/>
      </c>
    </row>
    <row r="85" spans="1:47" s="12" customFormat="1" ht="13.5" customHeight="1" thickBot="1" x14ac:dyDescent="0.3">
      <c r="A85" s="2085"/>
      <c r="B85" s="1110" t="s">
        <v>2115</v>
      </c>
      <c r="C85" s="1159"/>
      <c r="D85" s="1143" t="s">
        <v>2116</v>
      </c>
      <c r="E85" s="956"/>
      <c r="F85" s="957"/>
      <c r="G85" s="1130"/>
      <c r="H85" s="1122" t="s">
        <v>351</v>
      </c>
      <c r="I85" s="1086" t="s">
        <v>1371</v>
      </c>
      <c r="J85" s="1078"/>
      <c r="K85" s="1107" t="s">
        <v>1363</v>
      </c>
      <c r="L85" s="1068" t="s">
        <v>401</v>
      </c>
      <c r="M85" s="1090">
        <v>5</v>
      </c>
      <c r="N85" s="1043" t="s">
        <v>98</v>
      </c>
      <c r="O85" s="1067" t="s">
        <v>348</v>
      </c>
      <c r="P85" s="1066">
        <f t="shared" si="12"/>
        <v>5</v>
      </c>
      <c r="Q85" s="829">
        <v>3</v>
      </c>
      <c r="R85" s="955">
        <v>2</v>
      </c>
      <c r="S85" s="955"/>
      <c r="T85" s="955"/>
      <c r="U85" s="955"/>
      <c r="V85" s="955"/>
      <c r="W85" s="1012"/>
      <c r="X85" s="1026"/>
      <c r="Y85" s="997"/>
      <c r="Z85" s="23"/>
      <c r="AA85" s="23" t="str">
        <f t="shared" si="9"/>
        <v/>
      </c>
      <c r="AB85" s="48" t="str">
        <f t="shared" si="10"/>
        <v/>
      </c>
      <c r="AC85"/>
      <c r="AD85"/>
      <c r="AE85" s="12">
        <f t="shared" si="13"/>
        <v>5</v>
      </c>
      <c r="AF85" s="12">
        <f t="shared" si="14"/>
        <v>0</v>
      </c>
      <c r="AU85" s="22" t="str">
        <f t="shared" si="11"/>
        <v/>
      </c>
    </row>
    <row r="86" spans="1:47" s="12" customFormat="1" ht="13.5" customHeight="1" thickBot="1" x14ac:dyDescent="0.3">
      <c r="A86" s="2085"/>
      <c r="B86" s="1110" t="s">
        <v>2115</v>
      </c>
      <c r="C86" s="1159"/>
      <c r="D86" s="1143" t="s">
        <v>2116</v>
      </c>
      <c r="E86" s="956"/>
      <c r="F86" s="957"/>
      <c r="G86" s="1130"/>
      <c r="H86" s="1122" t="s">
        <v>351</v>
      </c>
      <c r="I86" s="1112" t="s">
        <v>1371</v>
      </c>
      <c r="J86" s="1736" t="s">
        <v>1425</v>
      </c>
      <c r="K86" s="1107" t="s">
        <v>1732</v>
      </c>
      <c r="L86" s="1068"/>
      <c r="M86" s="1090"/>
      <c r="N86" s="1043"/>
      <c r="O86" s="1067"/>
      <c r="P86" s="1066">
        <f t="shared" si="12"/>
        <v>0</v>
      </c>
      <c r="Q86" s="829"/>
      <c r="R86" s="955"/>
      <c r="S86" s="955"/>
      <c r="T86" s="955">
        <v>2</v>
      </c>
      <c r="U86" s="955"/>
      <c r="V86" s="955"/>
      <c r="W86" s="1012"/>
      <c r="X86" s="1026"/>
      <c r="Y86" s="997"/>
      <c r="Z86" s="23"/>
      <c r="AA86" s="23" t="str">
        <f t="shared" si="9"/>
        <v/>
      </c>
      <c r="AB86" s="48" t="str">
        <f t="shared" si="10"/>
        <v/>
      </c>
      <c r="AC86"/>
      <c r="AD86" t="s">
        <v>2077</v>
      </c>
      <c r="AE86" s="12">
        <f t="shared" si="13"/>
        <v>0</v>
      </c>
      <c r="AF86" s="12">
        <f t="shared" si="14"/>
        <v>0</v>
      </c>
      <c r="AU86" s="22" t="str">
        <f t="shared" si="11"/>
        <v/>
      </c>
    </row>
    <row r="87" spans="1:47" s="12" customFormat="1" ht="13.5" customHeight="1" thickBot="1" x14ac:dyDescent="0.3">
      <c r="A87" s="2085"/>
      <c r="B87" s="1110" t="s">
        <v>2115</v>
      </c>
      <c r="C87" s="1159"/>
      <c r="D87" s="1143" t="s">
        <v>2116</v>
      </c>
      <c r="E87" s="956"/>
      <c r="F87" s="957"/>
      <c r="G87" s="1130"/>
      <c r="H87" s="1122" t="s">
        <v>351</v>
      </c>
      <c r="I87" s="1112" t="s">
        <v>1371</v>
      </c>
      <c r="J87" s="1711" t="s">
        <v>1424</v>
      </c>
      <c r="K87" s="1107" t="s">
        <v>1539</v>
      </c>
      <c r="L87" s="1068"/>
      <c r="M87" s="1090"/>
      <c r="N87" s="1043"/>
      <c r="O87" s="1067"/>
      <c r="P87" s="1066">
        <f t="shared" si="12"/>
        <v>0</v>
      </c>
      <c r="Q87" s="829"/>
      <c r="R87" s="955"/>
      <c r="S87" s="955">
        <v>2</v>
      </c>
      <c r="T87" s="955"/>
      <c r="U87" s="955"/>
      <c r="V87" s="955"/>
      <c r="W87" s="1012"/>
      <c r="X87" s="1026"/>
      <c r="Y87" s="997"/>
      <c r="Z87" s="23"/>
      <c r="AA87" s="23" t="str">
        <f t="shared" si="9"/>
        <v/>
      </c>
      <c r="AB87" s="48" t="str">
        <f t="shared" si="10"/>
        <v/>
      </c>
      <c r="AC87"/>
      <c r="AD87"/>
      <c r="AE87" s="12">
        <f t="shared" si="13"/>
        <v>0</v>
      </c>
      <c r="AF87" s="12">
        <f t="shared" si="14"/>
        <v>2</v>
      </c>
      <c r="AU87" s="22" t="str">
        <f t="shared" si="11"/>
        <v/>
      </c>
    </row>
    <row r="88" spans="1:47" s="12" customFormat="1" ht="13.5" customHeight="1" thickBot="1" x14ac:dyDescent="0.3">
      <c r="A88" s="2087"/>
      <c r="B88" s="1282" t="s">
        <v>2115</v>
      </c>
      <c r="C88" s="1168"/>
      <c r="D88" s="1283" t="s">
        <v>2116</v>
      </c>
      <c r="E88" s="1263"/>
      <c r="F88" s="1264"/>
      <c r="G88" s="1265"/>
      <c r="H88" s="1470" t="s">
        <v>351</v>
      </c>
      <c r="I88" s="1416" t="s">
        <v>1371</v>
      </c>
      <c r="J88" s="1713" t="s">
        <v>1424</v>
      </c>
      <c r="K88" s="1284" t="s">
        <v>1540</v>
      </c>
      <c r="L88" s="1087"/>
      <c r="M88" s="1102"/>
      <c r="N88" s="1103"/>
      <c r="O88" s="1087"/>
      <c r="P88" s="1066">
        <f t="shared" si="12"/>
        <v>0</v>
      </c>
      <c r="Q88" s="857"/>
      <c r="R88" s="1059"/>
      <c r="S88" s="1059">
        <v>1</v>
      </c>
      <c r="T88" s="1059"/>
      <c r="U88" s="1059"/>
      <c r="V88" s="1059"/>
      <c r="W88" s="1268"/>
      <c r="X88" s="1285">
        <f>SUM(Q83:W88)</f>
        <v>20</v>
      </c>
      <c r="Y88" s="1229">
        <f>X88</f>
        <v>20</v>
      </c>
      <c r="Z88" s="23" t="s">
        <v>874</v>
      </c>
      <c r="AA88" s="23" t="str">
        <f t="shared" si="9"/>
        <v>MT</v>
      </c>
      <c r="AB88" s="48" t="str">
        <f t="shared" si="10"/>
        <v>AGMT</v>
      </c>
      <c r="AC88"/>
      <c r="AD88"/>
      <c r="AE88" s="12">
        <f t="shared" si="13"/>
        <v>0</v>
      </c>
      <c r="AF88" s="12">
        <f t="shared" si="14"/>
        <v>1</v>
      </c>
      <c r="AU88" s="22" t="str">
        <f t="shared" si="11"/>
        <v/>
      </c>
    </row>
    <row r="89" spans="1:47" s="12" customFormat="1" ht="13.5" customHeight="1" thickBot="1" x14ac:dyDescent="0.3">
      <c r="A89" s="2088">
        <f>A83+1</f>
        <v>11</v>
      </c>
      <c r="B89" s="1271" t="s">
        <v>2182</v>
      </c>
      <c r="C89" s="1272" t="s">
        <v>83</v>
      </c>
      <c r="D89" s="1273" t="s">
        <v>2181</v>
      </c>
      <c r="E89" s="1274" t="s">
        <v>284</v>
      </c>
      <c r="F89" s="1275" t="s">
        <v>583</v>
      </c>
      <c r="G89" s="1276" t="s">
        <v>2180</v>
      </c>
      <c r="H89" s="1486" t="s">
        <v>351</v>
      </c>
      <c r="I89" s="1423" t="s">
        <v>394</v>
      </c>
      <c r="J89" s="1202"/>
      <c r="K89" s="1931" t="s">
        <v>1636</v>
      </c>
      <c r="L89" s="1566" t="s">
        <v>401</v>
      </c>
      <c r="M89" s="1278">
        <v>5</v>
      </c>
      <c r="N89" s="1279" t="s">
        <v>933</v>
      </c>
      <c r="O89" s="1280" t="s">
        <v>348</v>
      </c>
      <c r="P89" s="1066">
        <f t="shared" si="12"/>
        <v>5</v>
      </c>
      <c r="Q89" s="418">
        <v>3</v>
      </c>
      <c r="R89" s="1259">
        <v>2</v>
      </c>
      <c r="S89" s="1259"/>
      <c r="T89" s="1259"/>
      <c r="U89" s="1259"/>
      <c r="V89" s="1259"/>
      <c r="W89" s="1260"/>
      <c r="X89" s="1281"/>
      <c r="Y89" s="1242"/>
      <c r="Z89" s="23"/>
      <c r="AA89" s="23" t="str">
        <f t="shared" si="9"/>
        <v/>
      </c>
      <c r="AB89" s="48" t="str">
        <f t="shared" si="10"/>
        <v/>
      </c>
      <c r="AC89"/>
      <c r="AD89"/>
      <c r="AE89" s="12">
        <f t="shared" si="13"/>
        <v>5</v>
      </c>
      <c r="AF89" s="12">
        <f t="shared" si="14"/>
        <v>0</v>
      </c>
      <c r="AI89" s="12" t="s">
        <v>2113</v>
      </c>
      <c r="AU89" s="22">
        <f t="shared" si="11"/>
        <v>0</v>
      </c>
    </row>
    <row r="90" spans="1:47" s="12" customFormat="1" ht="13.5" customHeight="1" thickBot="1" x14ac:dyDescent="0.3">
      <c r="A90" s="2085"/>
      <c r="B90" s="1110" t="s">
        <v>2182</v>
      </c>
      <c r="C90" s="1159"/>
      <c r="D90" s="1143" t="s">
        <v>2181</v>
      </c>
      <c r="E90" s="956"/>
      <c r="F90" s="957"/>
      <c r="G90" s="1130"/>
      <c r="H90" s="1122" t="s">
        <v>351</v>
      </c>
      <c r="I90" s="1086" t="s">
        <v>394</v>
      </c>
      <c r="J90" s="1078"/>
      <c r="K90" s="1107" t="s">
        <v>1189</v>
      </c>
      <c r="L90" s="1068" t="s">
        <v>401</v>
      </c>
      <c r="M90" s="1090">
        <v>6</v>
      </c>
      <c r="N90" s="1043" t="s">
        <v>98</v>
      </c>
      <c r="O90" s="1067" t="s">
        <v>348</v>
      </c>
      <c r="P90" s="1066">
        <f t="shared" si="12"/>
        <v>5</v>
      </c>
      <c r="Q90" s="829">
        <v>3</v>
      </c>
      <c r="R90" s="955">
        <v>2</v>
      </c>
      <c r="S90" s="955"/>
      <c r="T90" s="955"/>
      <c r="U90" s="955"/>
      <c r="V90" s="955"/>
      <c r="W90" s="1012"/>
      <c r="X90" s="1026"/>
      <c r="Y90" s="997"/>
      <c r="Z90" s="23"/>
      <c r="AA90" s="23" t="str">
        <f t="shared" si="9"/>
        <v/>
      </c>
      <c r="AB90" s="48" t="str">
        <f t="shared" si="10"/>
        <v/>
      </c>
      <c r="AC90"/>
      <c r="AD90"/>
      <c r="AE90" s="12">
        <f t="shared" si="13"/>
        <v>5</v>
      </c>
      <c r="AF90" s="12">
        <f t="shared" si="14"/>
        <v>0</v>
      </c>
      <c r="AU90" s="22" t="str">
        <f t="shared" si="11"/>
        <v/>
      </c>
    </row>
    <row r="91" spans="1:47" s="12" customFormat="1" ht="13.5" customHeight="1" thickBot="1" x14ac:dyDescent="0.3">
      <c r="A91" s="2085"/>
      <c r="B91" s="1110" t="s">
        <v>2182</v>
      </c>
      <c r="C91" s="1159"/>
      <c r="D91" s="1143" t="s">
        <v>2181</v>
      </c>
      <c r="E91" s="956"/>
      <c r="F91" s="957"/>
      <c r="G91" s="1130"/>
      <c r="H91" s="1122" t="s">
        <v>351</v>
      </c>
      <c r="I91" s="1086" t="s">
        <v>394</v>
      </c>
      <c r="J91" s="1078"/>
      <c r="K91" s="1932" t="s">
        <v>1635</v>
      </c>
      <c r="L91" s="1068" t="s">
        <v>401</v>
      </c>
      <c r="M91" s="1090">
        <v>6</v>
      </c>
      <c r="N91" s="1043" t="s">
        <v>395</v>
      </c>
      <c r="O91" s="1067" t="s">
        <v>348</v>
      </c>
      <c r="P91" s="1066">
        <f t="shared" si="12"/>
        <v>5</v>
      </c>
      <c r="Q91" s="829">
        <v>3</v>
      </c>
      <c r="R91" s="955">
        <v>2</v>
      </c>
      <c r="S91" s="955"/>
      <c r="T91" s="955"/>
      <c r="U91" s="955"/>
      <c r="V91" s="955"/>
      <c r="W91" s="1012"/>
      <c r="X91" s="1026"/>
      <c r="Y91" s="997"/>
      <c r="Z91" s="23"/>
      <c r="AA91" s="23" t="str">
        <f t="shared" si="9"/>
        <v/>
      </c>
      <c r="AB91" s="48" t="str">
        <f t="shared" si="10"/>
        <v/>
      </c>
      <c r="AC91"/>
      <c r="AD91"/>
      <c r="AE91" s="12">
        <f t="shared" si="13"/>
        <v>5</v>
      </c>
      <c r="AF91" s="12">
        <f t="shared" si="14"/>
        <v>0</v>
      </c>
      <c r="AU91" s="22" t="str">
        <f t="shared" si="11"/>
        <v/>
      </c>
    </row>
    <row r="92" spans="1:47" s="12" customFormat="1" ht="13.5" customHeight="1" thickBot="1" x14ac:dyDescent="0.3">
      <c r="A92" s="2085"/>
      <c r="B92" s="1110" t="s">
        <v>2182</v>
      </c>
      <c r="C92" s="1159"/>
      <c r="D92" s="1143" t="s">
        <v>2181</v>
      </c>
      <c r="E92" s="956"/>
      <c r="F92" s="957"/>
      <c r="G92" s="1130"/>
      <c r="H92" s="1122" t="s">
        <v>351</v>
      </c>
      <c r="I92" s="1086" t="s">
        <v>394</v>
      </c>
      <c r="J92" s="1736" t="s">
        <v>1425</v>
      </c>
      <c r="K92" s="1107" t="s">
        <v>1732</v>
      </c>
      <c r="L92" s="1068"/>
      <c r="M92" s="1090"/>
      <c r="N92" s="1043"/>
      <c r="O92" s="1067"/>
      <c r="P92" s="1066">
        <f t="shared" si="12"/>
        <v>0</v>
      </c>
      <c r="Q92" s="829"/>
      <c r="R92" s="955"/>
      <c r="S92" s="955"/>
      <c r="T92" s="955">
        <v>2</v>
      </c>
      <c r="U92" s="955"/>
      <c r="V92" s="955"/>
      <c r="W92" s="1012"/>
      <c r="X92" s="1026"/>
      <c r="Y92" s="997"/>
      <c r="Z92" s="23"/>
      <c r="AA92" s="23" t="str">
        <f t="shared" si="9"/>
        <v/>
      </c>
      <c r="AB92" s="48" t="str">
        <f t="shared" si="10"/>
        <v/>
      </c>
      <c r="AC92"/>
      <c r="AD92" t="s">
        <v>2077</v>
      </c>
      <c r="AE92" s="12">
        <f t="shared" si="13"/>
        <v>0</v>
      </c>
      <c r="AF92" s="12">
        <f t="shared" si="14"/>
        <v>0</v>
      </c>
      <c r="AU92" s="22" t="str">
        <f t="shared" si="11"/>
        <v/>
      </c>
    </row>
    <row r="93" spans="1:47" s="12" customFormat="1" ht="13.5" customHeight="1" thickBot="1" x14ac:dyDescent="0.3">
      <c r="A93" s="2085"/>
      <c r="B93" s="1110" t="s">
        <v>2182</v>
      </c>
      <c r="C93" s="1159"/>
      <c r="D93" s="1143" t="s">
        <v>2181</v>
      </c>
      <c r="E93" s="956"/>
      <c r="F93" s="957"/>
      <c r="G93" s="1130"/>
      <c r="H93" s="1122" t="s">
        <v>351</v>
      </c>
      <c r="I93" s="1086" t="s">
        <v>394</v>
      </c>
      <c r="J93" s="1711" t="s">
        <v>1424</v>
      </c>
      <c r="K93" s="1107" t="s">
        <v>1539</v>
      </c>
      <c r="L93" s="1068"/>
      <c r="M93" s="1090"/>
      <c r="N93" s="1043"/>
      <c r="O93" s="1067"/>
      <c r="P93" s="1066">
        <f t="shared" si="12"/>
        <v>0</v>
      </c>
      <c r="Q93" s="829"/>
      <c r="R93" s="955"/>
      <c r="S93" s="955">
        <v>2</v>
      </c>
      <c r="T93" s="955"/>
      <c r="U93" s="955"/>
      <c r="V93" s="955"/>
      <c r="W93" s="1012"/>
      <c r="X93" s="1026"/>
      <c r="Y93" s="997"/>
      <c r="Z93" s="23"/>
      <c r="AA93" s="23" t="str">
        <f t="shared" si="9"/>
        <v/>
      </c>
      <c r="AB93" s="48" t="str">
        <f t="shared" si="10"/>
        <v/>
      </c>
      <c r="AC93"/>
      <c r="AD93"/>
      <c r="AE93" s="12">
        <f t="shared" si="13"/>
        <v>0</v>
      </c>
      <c r="AF93" s="12">
        <f t="shared" si="14"/>
        <v>2</v>
      </c>
      <c r="AU93" s="22" t="str">
        <f t="shared" si="11"/>
        <v/>
      </c>
    </row>
    <row r="94" spans="1:47" s="12" customFormat="1" ht="13.5" customHeight="1" thickBot="1" x14ac:dyDescent="0.3">
      <c r="A94" s="2086"/>
      <c r="B94" s="1175" t="s">
        <v>2182</v>
      </c>
      <c r="C94" s="1176"/>
      <c r="D94" s="1177" t="s">
        <v>2181</v>
      </c>
      <c r="E94" s="1178"/>
      <c r="F94" s="1179"/>
      <c r="G94" s="1180"/>
      <c r="H94" s="1522" t="s">
        <v>351</v>
      </c>
      <c r="I94" s="1193" t="s">
        <v>394</v>
      </c>
      <c r="J94" s="1712" t="s">
        <v>1424</v>
      </c>
      <c r="K94" s="1181" t="s">
        <v>1540</v>
      </c>
      <c r="L94" s="1186"/>
      <c r="M94" s="1184"/>
      <c r="N94" s="1185"/>
      <c r="O94" s="1186"/>
      <c r="P94" s="1066">
        <f t="shared" si="12"/>
        <v>0</v>
      </c>
      <c r="Q94" s="1187"/>
      <c r="R94" s="1188"/>
      <c r="S94" s="1188">
        <v>1</v>
      </c>
      <c r="T94" s="1188"/>
      <c r="U94" s="1188"/>
      <c r="V94" s="1188"/>
      <c r="W94" s="1189"/>
      <c r="X94" s="1190">
        <f>SUM(Q89:W94)</f>
        <v>20</v>
      </c>
      <c r="Y94" s="1191">
        <f>X94</f>
        <v>20</v>
      </c>
      <c r="Z94" s="23" t="s">
        <v>874</v>
      </c>
      <c r="AA94" s="23" t="str">
        <f t="shared" si="9"/>
        <v>MT</v>
      </c>
      <c r="AB94" s="48" t="str">
        <f t="shared" si="10"/>
        <v>AGMT</v>
      </c>
      <c r="AC94"/>
      <c r="AD94"/>
      <c r="AE94" s="12">
        <f t="shared" si="13"/>
        <v>0</v>
      </c>
      <c r="AF94" s="12">
        <f t="shared" si="14"/>
        <v>1</v>
      </c>
      <c r="AU94" s="22" t="str">
        <f t="shared" si="11"/>
        <v/>
      </c>
    </row>
    <row r="95" spans="1:47" s="12" customFormat="1" ht="13.5" customHeight="1" thickBot="1" x14ac:dyDescent="0.3">
      <c r="A95" s="2084">
        <f>A89+1</f>
        <v>12</v>
      </c>
      <c r="B95" s="1169" t="s">
        <v>1797</v>
      </c>
      <c r="C95" s="1158" t="s">
        <v>83</v>
      </c>
      <c r="D95" s="1139" t="s">
        <v>1798</v>
      </c>
      <c r="E95" s="1140" t="s">
        <v>284</v>
      </c>
      <c r="F95" s="1141" t="s">
        <v>1799</v>
      </c>
      <c r="G95" s="1142" t="s">
        <v>1800</v>
      </c>
      <c r="H95" s="1584" t="s">
        <v>351</v>
      </c>
      <c r="I95" s="1598" t="s">
        <v>1371</v>
      </c>
      <c r="J95" s="1127"/>
      <c r="K95" s="1530" t="s">
        <v>1796</v>
      </c>
      <c r="L95" s="1529" t="s">
        <v>401</v>
      </c>
      <c r="M95" s="1088">
        <v>1</v>
      </c>
      <c r="N95" s="1089" t="s">
        <v>24</v>
      </c>
      <c r="O95" s="1066" t="s">
        <v>348</v>
      </c>
      <c r="P95" s="1066">
        <f t="shared" si="12"/>
        <v>5</v>
      </c>
      <c r="Q95" s="1051">
        <v>3</v>
      </c>
      <c r="R95" s="1052">
        <v>2</v>
      </c>
      <c r="S95" s="1052"/>
      <c r="T95" s="1052"/>
      <c r="U95" s="1052"/>
      <c r="V95" s="1052"/>
      <c r="W95" s="1053"/>
      <c r="X95" s="1025"/>
      <c r="Y95" s="996"/>
      <c r="Z95" s="23"/>
      <c r="AA95" s="23" t="str">
        <f t="shared" si="9"/>
        <v/>
      </c>
      <c r="AB95" s="48" t="str">
        <f t="shared" si="10"/>
        <v/>
      </c>
      <c r="AC95"/>
      <c r="AD95"/>
      <c r="AE95" s="12">
        <f t="shared" si="13"/>
        <v>5</v>
      </c>
      <c r="AF95" s="12">
        <f t="shared" si="14"/>
        <v>0</v>
      </c>
      <c r="AU95" s="22">
        <f t="shared" si="11"/>
        <v>0</v>
      </c>
    </row>
    <row r="96" spans="1:47" s="12" customFormat="1" ht="13.5" customHeight="1" thickBot="1" x14ac:dyDescent="0.3">
      <c r="A96" s="2085"/>
      <c r="B96" s="1110" t="s">
        <v>1797</v>
      </c>
      <c r="C96" s="1159"/>
      <c r="D96" s="1143" t="s">
        <v>1798</v>
      </c>
      <c r="E96" s="956"/>
      <c r="F96" s="957"/>
      <c r="G96" s="1130"/>
      <c r="H96" s="1122" t="s">
        <v>351</v>
      </c>
      <c r="I96" s="1086" t="s">
        <v>1371</v>
      </c>
      <c r="J96" s="1078"/>
      <c r="K96" s="1107" t="s">
        <v>1852</v>
      </c>
      <c r="L96" s="1068" t="s">
        <v>401</v>
      </c>
      <c r="M96" s="1090">
        <v>4</v>
      </c>
      <c r="N96" s="1043" t="s">
        <v>24</v>
      </c>
      <c r="O96" s="1067" t="s">
        <v>348</v>
      </c>
      <c r="P96" s="1066">
        <f t="shared" si="12"/>
        <v>5</v>
      </c>
      <c r="Q96" s="829">
        <v>3</v>
      </c>
      <c r="R96" s="955">
        <v>2</v>
      </c>
      <c r="S96" s="955"/>
      <c r="T96" s="955"/>
      <c r="U96" s="955"/>
      <c r="V96" s="955"/>
      <c r="W96" s="1012"/>
      <c r="X96" s="1026"/>
      <c r="Y96" s="997"/>
      <c r="Z96" s="23"/>
      <c r="AA96" s="23" t="str">
        <f t="shared" si="9"/>
        <v/>
      </c>
      <c r="AB96" s="48" t="str">
        <f t="shared" si="10"/>
        <v/>
      </c>
      <c r="AC96"/>
      <c r="AD96"/>
      <c r="AE96" s="12">
        <f t="shared" si="13"/>
        <v>5</v>
      </c>
      <c r="AF96" s="12">
        <f t="shared" si="14"/>
        <v>0</v>
      </c>
      <c r="AU96" s="22" t="str">
        <f t="shared" si="11"/>
        <v/>
      </c>
    </row>
    <row r="97" spans="1:47" s="12" customFormat="1" ht="13.5" customHeight="1" thickBot="1" x14ac:dyDescent="0.3">
      <c r="A97" s="2085"/>
      <c r="B97" s="1110" t="s">
        <v>1797</v>
      </c>
      <c r="C97" s="1159"/>
      <c r="D97" s="1143" t="s">
        <v>1798</v>
      </c>
      <c r="E97" s="956"/>
      <c r="F97" s="957"/>
      <c r="G97" s="1130"/>
      <c r="H97" s="1122" t="s">
        <v>351</v>
      </c>
      <c r="I97" s="1086" t="s">
        <v>1371</v>
      </c>
      <c r="J97" s="1078"/>
      <c r="K97" s="1107" t="s">
        <v>1637</v>
      </c>
      <c r="L97" s="1068" t="s">
        <v>401</v>
      </c>
      <c r="M97" s="1090" t="s">
        <v>397</v>
      </c>
      <c r="N97" s="1043" t="s">
        <v>24</v>
      </c>
      <c r="O97" s="1067" t="s">
        <v>839</v>
      </c>
      <c r="P97" s="1066">
        <f t="shared" si="12"/>
        <v>5</v>
      </c>
      <c r="Q97" s="829">
        <v>3</v>
      </c>
      <c r="R97" s="955">
        <v>2</v>
      </c>
      <c r="S97" s="955"/>
      <c r="T97" s="955"/>
      <c r="U97" s="955"/>
      <c r="V97" s="955"/>
      <c r="W97" s="1012"/>
      <c r="X97" s="1026"/>
      <c r="Y97" s="997"/>
      <c r="Z97" s="23"/>
      <c r="AA97" s="23" t="str">
        <f t="shared" si="9"/>
        <v/>
      </c>
      <c r="AB97" s="48" t="str">
        <f t="shared" si="10"/>
        <v/>
      </c>
      <c r="AC97"/>
      <c r="AD97"/>
      <c r="AE97" s="12">
        <f t="shared" si="13"/>
        <v>5</v>
      </c>
      <c r="AF97" s="12">
        <f t="shared" si="14"/>
        <v>0</v>
      </c>
      <c r="AU97" s="22" t="str">
        <f t="shared" si="11"/>
        <v/>
      </c>
    </row>
    <row r="98" spans="1:47" s="12" customFormat="1" ht="13.5" customHeight="1" thickBot="1" x14ac:dyDescent="0.3">
      <c r="A98" s="2087"/>
      <c r="B98" s="1282" t="s">
        <v>1797</v>
      </c>
      <c r="C98" s="1168"/>
      <c r="D98" s="1283" t="s">
        <v>1798</v>
      </c>
      <c r="E98" s="1263"/>
      <c r="F98" s="1264"/>
      <c r="G98" s="1265"/>
      <c r="H98" s="1470" t="s">
        <v>351</v>
      </c>
      <c r="I98" s="1138" t="s">
        <v>1371</v>
      </c>
      <c r="J98" s="1174"/>
      <c r="K98" s="1284" t="s">
        <v>1637</v>
      </c>
      <c r="L98" s="1087" t="s">
        <v>401</v>
      </c>
      <c r="M98" s="1102" t="s">
        <v>397</v>
      </c>
      <c r="N98" s="1103" t="s">
        <v>98</v>
      </c>
      <c r="O98" s="1087" t="s">
        <v>839</v>
      </c>
      <c r="P98" s="1066">
        <f t="shared" si="12"/>
        <v>5</v>
      </c>
      <c r="Q98" s="857">
        <v>3</v>
      </c>
      <c r="R98" s="1059">
        <v>2</v>
      </c>
      <c r="S98" s="1059"/>
      <c r="T98" s="1059"/>
      <c r="U98" s="1059"/>
      <c r="V98" s="1059"/>
      <c r="W98" s="1268"/>
      <c r="X98" s="1285">
        <f>SUM(Q95:W98)</f>
        <v>20</v>
      </c>
      <c r="Y98" s="1229">
        <f>X98</f>
        <v>20</v>
      </c>
      <c r="Z98" s="23" t="s">
        <v>874</v>
      </c>
      <c r="AA98" s="23" t="str">
        <f t="shared" si="9"/>
        <v>MT</v>
      </c>
      <c r="AB98" s="48" t="str">
        <f t="shared" si="10"/>
        <v>AGMT</v>
      </c>
      <c r="AC98"/>
      <c r="AD98"/>
      <c r="AE98" s="12">
        <f t="shared" si="13"/>
        <v>5</v>
      </c>
      <c r="AF98" s="12">
        <f t="shared" si="14"/>
        <v>0</v>
      </c>
      <c r="AU98" s="22" t="str">
        <f t="shared" si="11"/>
        <v/>
      </c>
    </row>
    <row r="99" spans="1:47" s="15" customFormat="1" ht="13.5" customHeight="1" thickBot="1" x14ac:dyDescent="0.3">
      <c r="A99" s="2076">
        <f>A95+1</f>
        <v>13</v>
      </c>
      <c r="B99" s="1318" t="s">
        <v>800</v>
      </c>
      <c r="C99" s="1295" t="s">
        <v>83</v>
      </c>
      <c r="D99" s="1296" t="s">
        <v>859</v>
      </c>
      <c r="E99" s="1297" t="s">
        <v>284</v>
      </c>
      <c r="F99" s="1319" t="s">
        <v>801</v>
      </c>
      <c r="G99" s="1320" t="s">
        <v>22</v>
      </c>
      <c r="H99" s="1300" t="s">
        <v>539</v>
      </c>
      <c r="I99" s="1300" t="s">
        <v>1024</v>
      </c>
      <c r="J99" s="1286"/>
      <c r="K99" s="1300" t="s">
        <v>1480</v>
      </c>
      <c r="L99" s="1435" t="s">
        <v>97</v>
      </c>
      <c r="M99" s="1301">
        <v>4</v>
      </c>
      <c r="N99" s="1302" t="s">
        <v>24</v>
      </c>
      <c r="O99" s="1303" t="s">
        <v>348</v>
      </c>
      <c r="P99" s="1066">
        <f t="shared" si="12"/>
        <v>3</v>
      </c>
      <c r="Q99" s="1301">
        <v>3</v>
      </c>
      <c r="R99" s="1304"/>
      <c r="S99" s="1304"/>
      <c r="T99" s="1304"/>
      <c r="U99" s="1304"/>
      <c r="V99" s="1304"/>
      <c r="W99" s="1302"/>
      <c r="X99" s="1305"/>
      <c r="Y99" s="1306"/>
      <c r="Z99" s="576"/>
      <c r="AA99" s="576" t="str">
        <f t="shared" ref="AA99:AA106" si="15">IF(Y99&lt;&gt;"",IF(Y99=40,"TC",IF(Y99=20,"MT",IF(Y99&lt;20,"TP",""))),"")</f>
        <v/>
      </c>
      <c r="AB99" s="577"/>
      <c r="AC99"/>
      <c r="AD99"/>
      <c r="AE99" s="12">
        <f t="shared" si="13"/>
        <v>3</v>
      </c>
      <c r="AF99" s="12">
        <f t="shared" si="14"/>
        <v>0</v>
      </c>
      <c r="AU99" s="15">
        <f t="shared" ref="AU99:AU106" si="16">IF(C99&lt;&gt;"",SUMIF(D$172:D$749,D99,Q$172:R$749),"")</f>
        <v>0</v>
      </c>
    </row>
    <row r="100" spans="1:47" s="15" customFormat="1" ht="13.5" customHeight="1" thickBot="1" x14ac:dyDescent="0.3">
      <c r="A100" s="2089"/>
      <c r="B100" s="1170" t="s">
        <v>800</v>
      </c>
      <c r="C100" s="1161"/>
      <c r="D100" s="1145" t="s">
        <v>859</v>
      </c>
      <c r="E100" s="964"/>
      <c r="F100" s="965"/>
      <c r="G100" s="1132"/>
      <c r="H100" s="1114" t="s">
        <v>539</v>
      </c>
      <c r="I100" s="1114" t="s">
        <v>1024</v>
      </c>
      <c r="J100" s="1075"/>
      <c r="K100" s="1114" t="s">
        <v>1472</v>
      </c>
      <c r="L100" s="1074" t="s">
        <v>97</v>
      </c>
      <c r="M100" s="762">
        <v>1</v>
      </c>
      <c r="N100" s="668" t="s">
        <v>24</v>
      </c>
      <c r="O100" s="1071" t="s">
        <v>344</v>
      </c>
      <c r="P100" s="1066">
        <f t="shared" si="12"/>
        <v>3</v>
      </c>
      <c r="Q100" s="762">
        <v>3</v>
      </c>
      <c r="R100" s="963"/>
      <c r="S100" s="963"/>
      <c r="T100" s="963"/>
      <c r="U100" s="963"/>
      <c r="V100" s="963"/>
      <c r="W100" s="668"/>
      <c r="X100" s="1027"/>
      <c r="Y100" s="998"/>
      <c r="Z100" s="576"/>
      <c r="AA100" s="576" t="str">
        <f t="shared" si="15"/>
        <v/>
      </c>
      <c r="AB100" s="577"/>
      <c r="AC100"/>
      <c r="AD100"/>
      <c r="AE100" s="12">
        <f t="shared" si="13"/>
        <v>3</v>
      </c>
      <c r="AF100" s="12">
        <f t="shared" si="14"/>
        <v>0</v>
      </c>
      <c r="AU100" s="15" t="str">
        <f t="shared" si="16"/>
        <v/>
      </c>
    </row>
    <row r="101" spans="1:47" s="15" customFormat="1" ht="13.5" customHeight="1" thickBot="1" x14ac:dyDescent="0.3">
      <c r="A101" s="2070"/>
      <c r="B101" s="1170" t="s">
        <v>800</v>
      </c>
      <c r="C101" s="1161"/>
      <c r="D101" s="1144" t="s">
        <v>859</v>
      </c>
      <c r="E101" s="961"/>
      <c r="F101" s="966"/>
      <c r="G101" s="1133"/>
      <c r="H101" s="1114" t="s">
        <v>539</v>
      </c>
      <c r="I101" s="1114" t="s">
        <v>1024</v>
      </c>
      <c r="J101" s="1075"/>
      <c r="K101" s="1114" t="s">
        <v>1474</v>
      </c>
      <c r="L101" s="1074" t="s">
        <v>97</v>
      </c>
      <c r="M101" s="762">
        <v>4</v>
      </c>
      <c r="N101" s="668" t="s">
        <v>24</v>
      </c>
      <c r="O101" s="1071" t="s">
        <v>344</v>
      </c>
      <c r="P101" s="1066">
        <f t="shared" si="12"/>
        <v>3</v>
      </c>
      <c r="Q101" s="762">
        <v>3</v>
      </c>
      <c r="R101" s="963"/>
      <c r="S101" s="963"/>
      <c r="T101" s="963"/>
      <c r="U101" s="963"/>
      <c r="V101" s="963"/>
      <c r="W101" s="668"/>
      <c r="X101" s="1027"/>
      <c r="Y101" s="998"/>
      <c r="Z101" s="576"/>
      <c r="AA101" s="576" t="str">
        <f t="shared" si="15"/>
        <v/>
      </c>
      <c r="AB101" s="577"/>
      <c r="AC101"/>
      <c r="AD101"/>
      <c r="AE101" s="12">
        <f t="shared" si="13"/>
        <v>3</v>
      </c>
      <c r="AF101" s="12">
        <f t="shared" si="14"/>
        <v>0</v>
      </c>
      <c r="AU101" s="15" t="str">
        <f t="shared" si="16"/>
        <v/>
      </c>
    </row>
    <row r="102" spans="1:47" s="15" customFormat="1" ht="13.5" customHeight="1" thickBot="1" x14ac:dyDescent="0.3">
      <c r="A102" s="2070"/>
      <c r="B102" s="1170" t="s">
        <v>800</v>
      </c>
      <c r="C102" s="1161"/>
      <c r="D102" s="1144" t="s">
        <v>859</v>
      </c>
      <c r="E102" s="961"/>
      <c r="F102" s="966"/>
      <c r="G102" s="1133"/>
      <c r="H102" s="1114" t="s">
        <v>539</v>
      </c>
      <c r="I102" s="1114" t="s">
        <v>1024</v>
      </c>
      <c r="J102" s="1075"/>
      <c r="K102" s="1114" t="s">
        <v>1563</v>
      </c>
      <c r="L102" s="1074" t="s">
        <v>1020</v>
      </c>
      <c r="M102" s="762">
        <v>8</v>
      </c>
      <c r="N102" s="668" t="s">
        <v>24</v>
      </c>
      <c r="O102" s="1071" t="s">
        <v>344</v>
      </c>
      <c r="P102" s="1066">
        <f t="shared" si="12"/>
        <v>3</v>
      </c>
      <c r="Q102" s="762">
        <v>3</v>
      </c>
      <c r="R102" s="963"/>
      <c r="S102" s="963"/>
      <c r="T102" s="963"/>
      <c r="U102" s="963"/>
      <c r="V102" s="963"/>
      <c r="W102" s="668"/>
      <c r="X102" s="1027"/>
      <c r="Y102" s="998"/>
      <c r="Z102" s="576"/>
      <c r="AA102" s="576" t="str">
        <f t="shared" si="15"/>
        <v/>
      </c>
      <c r="AB102" s="577"/>
      <c r="AC102"/>
      <c r="AD102"/>
      <c r="AE102" s="12">
        <f t="shared" si="13"/>
        <v>3</v>
      </c>
      <c r="AF102" s="12">
        <f t="shared" si="14"/>
        <v>0</v>
      </c>
      <c r="AU102" s="15" t="str">
        <f t="shared" si="16"/>
        <v/>
      </c>
    </row>
    <row r="103" spans="1:47" s="15" customFormat="1" ht="13.5" customHeight="1" thickBot="1" x14ac:dyDescent="0.3">
      <c r="A103" s="2070"/>
      <c r="B103" s="1170" t="s">
        <v>800</v>
      </c>
      <c r="C103" s="1161"/>
      <c r="D103" s="1144" t="s">
        <v>859</v>
      </c>
      <c r="E103" s="961"/>
      <c r="F103" s="966"/>
      <c r="G103" s="1133"/>
      <c r="H103" s="1114" t="s">
        <v>539</v>
      </c>
      <c r="I103" s="1114" t="s">
        <v>1017</v>
      </c>
      <c r="J103" s="1075"/>
      <c r="K103" s="1934" t="s">
        <v>1604</v>
      </c>
      <c r="L103" s="1074" t="s">
        <v>97</v>
      </c>
      <c r="M103" s="762">
        <v>3</v>
      </c>
      <c r="N103" s="668" t="s">
        <v>1613</v>
      </c>
      <c r="O103" s="1071" t="s">
        <v>402</v>
      </c>
      <c r="P103" s="1066">
        <f t="shared" si="12"/>
        <v>2</v>
      </c>
      <c r="Q103" s="762">
        <v>2</v>
      </c>
      <c r="R103" s="963"/>
      <c r="S103" s="963"/>
      <c r="T103" s="963"/>
      <c r="U103" s="963"/>
      <c r="V103" s="963"/>
      <c r="W103" s="668"/>
      <c r="X103" s="1027"/>
      <c r="Y103" s="998"/>
      <c r="Z103" s="576"/>
      <c r="AA103" s="576" t="str">
        <f t="shared" si="15"/>
        <v/>
      </c>
      <c r="AB103" s="577"/>
      <c r="AC103"/>
      <c r="AD103"/>
      <c r="AE103" s="12">
        <f t="shared" si="13"/>
        <v>2</v>
      </c>
      <c r="AF103" s="12">
        <f t="shared" si="14"/>
        <v>0</v>
      </c>
      <c r="AU103" s="15" t="str">
        <f t="shared" si="16"/>
        <v/>
      </c>
    </row>
    <row r="104" spans="1:47" s="15" customFormat="1" ht="13.5" customHeight="1" thickBot="1" x14ac:dyDescent="0.3">
      <c r="A104" s="2070"/>
      <c r="B104" s="1170" t="s">
        <v>800</v>
      </c>
      <c r="C104" s="1161"/>
      <c r="D104" s="1144" t="s">
        <v>859</v>
      </c>
      <c r="E104" s="961"/>
      <c r="F104" s="966"/>
      <c r="G104" s="1133"/>
      <c r="H104" s="1114" t="s">
        <v>539</v>
      </c>
      <c r="I104" s="1114" t="s">
        <v>1017</v>
      </c>
      <c r="J104" s="1075"/>
      <c r="K104" s="1934" t="s">
        <v>1604</v>
      </c>
      <c r="L104" s="1074" t="s">
        <v>97</v>
      </c>
      <c r="M104" s="762">
        <v>3</v>
      </c>
      <c r="N104" s="668" t="s">
        <v>1614</v>
      </c>
      <c r="O104" s="1071" t="s">
        <v>402</v>
      </c>
      <c r="P104" s="1066">
        <f t="shared" si="12"/>
        <v>2</v>
      </c>
      <c r="Q104" s="762">
        <v>2</v>
      </c>
      <c r="R104" s="963"/>
      <c r="S104" s="963"/>
      <c r="T104" s="963"/>
      <c r="U104" s="963"/>
      <c r="V104" s="963"/>
      <c r="W104" s="668"/>
      <c r="X104" s="1027"/>
      <c r="Y104" s="998"/>
      <c r="Z104" s="576"/>
      <c r="AA104" s="576" t="str">
        <f t="shared" si="15"/>
        <v/>
      </c>
      <c r="AB104" s="577"/>
      <c r="AC104"/>
      <c r="AD104"/>
      <c r="AE104" s="12">
        <f t="shared" si="13"/>
        <v>2</v>
      </c>
      <c r="AF104" s="12">
        <f t="shared" si="14"/>
        <v>0</v>
      </c>
      <c r="AU104" s="15" t="str">
        <f t="shared" si="16"/>
        <v/>
      </c>
    </row>
    <row r="105" spans="1:47" s="15" customFormat="1" ht="13.5" customHeight="1" thickBot="1" x14ac:dyDescent="0.3">
      <c r="A105" s="2070"/>
      <c r="B105" s="1170" t="s">
        <v>800</v>
      </c>
      <c r="C105" s="1161"/>
      <c r="D105" s="1144" t="s">
        <v>859</v>
      </c>
      <c r="E105" s="961"/>
      <c r="F105" s="966"/>
      <c r="G105" s="1133"/>
      <c r="H105" s="1114" t="s">
        <v>539</v>
      </c>
      <c r="I105" s="1114" t="s">
        <v>1017</v>
      </c>
      <c r="J105" s="1075"/>
      <c r="K105" s="1934" t="s">
        <v>1604</v>
      </c>
      <c r="L105" s="1074" t="s">
        <v>97</v>
      </c>
      <c r="M105" s="762">
        <v>3</v>
      </c>
      <c r="N105" s="668" t="s">
        <v>1615</v>
      </c>
      <c r="O105" s="1071" t="s">
        <v>402</v>
      </c>
      <c r="P105" s="1066">
        <f t="shared" si="12"/>
        <v>2</v>
      </c>
      <c r="Q105" s="762">
        <v>2</v>
      </c>
      <c r="R105" s="963"/>
      <c r="S105" s="963"/>
      <c r="T105" s="963"/>
      <c r="U105" s="963"/>
      <c r="V105" s="963"/>
      <c r="W105" s="668"/>
      <c r="X105" s="1027"/>
      <c r="Y105" s="998"/>
      <c r="Z105" s="576"/>
      <c r="AA105" s="576" t="str">
        <f t="shared" si="15"/>
        <v/>
      </c>
      <c r="AB105" s="577"/>
      <c r="AC105"/>
      <c r="AD105"/>
      <c r="AE105" s="12">
        <f t="shared" si="13"/>
        <v>2</v>
      </c>
      <c r="AF105" s="12">
        <f t="shared" si="14"/>
        <v>0</v>
      </c>
      <c r="AU105" s="15" t="str">
        <f t="shared" si="16"/>
        <v/>
      </c>
    </row>
    <row r="106" spans="1:47" s="15" customFormat="1" ht="13.5" customHeight="1" thickBot="1" x14ac:dyDescent="0.3">
      <c r="A106" s="2070"/>
      <c r="B106" s="1170" t="s">
        <v>800</v>
      </c>
      <c r="C106" s="1161"/>
      <c r="D106" s="1144" t="s">
        <v>859</v>
      </c>
      <c r="E106" s="961"/>
      <c r="F106" s="966"/>
      <c r="G106" s="1133"/>
      <c r="H106" s="1114" t="s">
        <v>539</v>
      </c>
      <c r="I106" s="1114" t="s">
        <v>1017</v>
      </c>
      <c r="J106" s="1075"/>
      <c r="K106" s="1934" t="s">
        <v>1604</v>
      </c>
      <c r="L106" s="1074" t="s">
        <v>97</v>
      </c>
      <c r="M106" s="762">
        <v>3</v>
      </c>
      <c r="N106" s="668" t="s">
        <v>1616</v>
      </c>
      <c r="O106" s="1071" t="s">
        <v>402</v>
      </c>
      <c r="P106" s="1066">
        <f t="shared" si="12"/>
        <v>2</v>
      </c>
      <c r="Q106" s="762">
        <v>2</v>
      </c>
      <c r="R106" s="963"/>
      <c r="S106" s="963"/>
      <c r="T106" s="963"/>
      <c r="U106" s="963"/>
      <c r="V106" s="963"/>
      <c r="W106" s="668"/>
      <c r="X106" s="1027"/>
      <c r="Y106" s="998"/>
      <c r="Z106" s="576"/>
      <c r="AA106" s="576" t="str">
        <f t="shared" si="15"/>
        <v/>
      </c>
      <c r="AB106" s="577"/>
      <c r="AC106"/>
      <c r="AD106"/>
      <c r="AE106" s="12">
        <f t="shared" si="13"/>
        <v>2</v>
      </c>
      <c r="AF106" s="12">
        <f t="shared" si="14"/>
        <v>0</v>
      </c>
      <c r="AU106" s="15" t="str">
        <f t="shared" si="16"/>
        <v/>
      </c>
    </row>
    <row r="107" spans="1:47" s="15" customFormat="1" ht="13.5" customHeight="1" thickBot="1" x14ac:dyDescent="0.3">
      <c r="A107" s="2090"/>
      <c r="B107" s="1321" t="s">
        <v>800</v>
      </c>
      <c r="C107" s="1322"/>
      <c r="D107" s="1323" t="s">
        <v>859</v>
      </c>
      <c r="E107" s="1324"/>
      <c r="F107" s="1325"/>
      <c r="G107" s="1326"/>
      <c r="H107" s="1327" t="s">
        <v>539</v>
      </c>
      <c r="I107" s="1327" t="s">
        <v>1024</v>
      </c>
      <c r="J107" s="1712"/>
      <c r="K107" s="1428"/>
      <c r="L107" s="1960"/>
      <c r="M107" s="637"/>
      <c r="N107" s="674"/>
      <c r="O107" s="1329"/>
      <c r="P107" s="1066">
        <f t="shared" si="12"/>
        <v>0</v>
      </c>
      <c r="Q107" s="637"/>
      <c r="R107" s="1330"/>
      <c r="S107" s="1330"/>
      <c r="T107" s="1331"/>
      <c r="U107" s="1330"/>
      <c r="V107" s="1330"/>
      <c r="W107" s="674"/>
      <c r="X107" s="1332">
        <f>SUM(Q99:W107)</f>
        <v>20</v>
      </c>
      <c r="Y107" s="1333">
        <f>X107</f>
        <v>20</v>
      </c>
      <c r="Z107" s="576" t="s">
        <v>875</v>
      </c>
      <c r="AA107" s="576" t="str">
        <f t="shared" ref="AA107:AA138" si="17">IF(Y107&lt;&gt;"",IF(Y107&gt;=40,"TC",IF(AND(Y107&gt;=20,Y107&lt;30),"MT",IF(Y107&lt;20,"TP",""))),"")</f>
        <v>MT</v>
      </c>
      <c r="AB107" s="577" t="str">
        <f t="shared" ref="AB107:AB138" si="18">Z107&amp;AA107</f>
        <v>EDMT</v>
      </c>
      <c r="AC107"/>
      <c r="AD107"/>
      <c r="AE107" s="12">
        <f t="shared" si="13"/>
        <v>0</v>
      </c>
      <c r="AF107" s="12">
        <f t="shared" si="14"/>
        <v>0</v>
      </c>
    </row>
    <row r="108" spans="1:47" s="15" customFormat="1" ht="13.5" customHeight="1" thickBot="1" x14ac:dyDescent="0.3">
      <c r="A108" s="2091">
        <f>A99+1</f>
        <v>14</v>
      </c>
      <c r="B108" s="1340" t="s">
        <v>785</v>
      </c>
      <c r="C108" s="1341" t="s">
        <v>35</v>
      </c>
      <c r="D108" s="1342" t="s">
        <v>784</v>
      </c>
      <c r="E108" s="1343" t="s">
        <v>284</v>
      </c>
      <c r="F108" s="1344" t="s">
        <v>786</v>
      </c>
      <c r="G108" s="1345" t="s">
        <v>22</v>
      </c>
      <c r="H108" s="1346" t="s">
        <v>539</v>
      </c>
      <c r="I108" s="646" t="s">
        <v>1017</v>
      </c>
      <c r="J108" s="646"/>
      <c r="K108" s="646" t="s">
        <v>141</v>
      </c>
      <c r="L108" s="646" t="s">
        <v>97</v>
      </c>
      <c r="M108" s="1347">
        <v>1</v>
      </c>
      <c r="N108" s="650" t="s">
        <v>24</v>
      </c>
      <c r="O108" s="647" t="s">
        <v>402</v>
      </c>
      <c r="P108" s="1066">
        <f t="shared" si="12"/>
        <v>3</v>
      </c>
      <c r="Q108" s="1347">
        <v>3</v>
      </c>
      <c r="R108" s="1348"/>
      <c r="S108" s="1348"/>
      <c r="T108" s="1349"/>
      <c r="U108" s="1350"/>
      <c r="V108" s="1350"/>
      <c r="W108" s="1351"/>
      <c r="X108" s="1352"/>
      <c r="Y108" s="1353"/>
      <c r="Z108" s="576"/>
      <c r="AA108" s="576" t="str">
        <f t="shared" si="17"/>
        <v/>
      </c>
      <c r="AB108" s="577" t="str">
        <f t="shared" si="18"/>
        <v/>
      </c>
      <c r="AC108"/>
      <c r="AD108"/>
      <c r="AE108" s="12">
        <f t="shared" si="13"/>
        <v>3</v>
      </c>
      <c r="AF108" s="12">
        <f t="shared" si="14"/>
        <v>0</v>
      </c>
      <c r="AU108" s="15">
        <f t="shared" ref="AU108:AU139" si="19">IF(C108&lt;&gt;"",SUMIF(D$172:D$749,D108,Q$172:R$749),"")</f>
        <v>0</v>
      </c>
    </row>
    <row r="109" spans="1:47" s="15" customFormat="1" ht="13.5" customHeight="1" thickBot="1" x14ac:dyDescent="0.3">
      <c r="A109" s="2070"/>
      <c r="B109" s="1171" t="s">
        <v>785</v>
      </c>
      <c r="C109" s="1163"/>
      <c r="D109" s="1147" t="s">
        <v>784</v>
      </c>
      <c r="E109" s="968"/>
      <c r="F109" s="969"/>
      <c r="G109" s="1134"/>
      <c r="H109" s="1114" t="s">
        <v>539</v>
      </c>
      <c r="I109" s="657" t="s">
        <v>1017</v>
      </c>
      <c r="J109" s="657"/>
      <c r="K109" s="657" t="s">
        <v>141</v>
      </c>
      <c r="L109" s="657" t="s">
        <v>97</v>
      </c>
      <c r="M109" s="1054">
        <v>1</v>
      </c>
      <c r="N109" s="661" t="s">
        <v>98</v>
      </c>
      <c r="O109" s="658" t="s">
        <v>402</v>
      </c>
      <c r="P109" s="1066">
        <f t="shared" si="12"/>
        <v>3</v>
      </c>
      <c r="Q109" s="1054">
        <v>3</v>
      </c>
      <c r="R109" s="967"/>
      <c r="S109" s="967"/>
      <c r="T109" s="963"/>
      <c r="U109" s="970"/>
      <c r="V109" s="970"/>
      <c r="W109" s="1013"/>
      <c r="X109" s="1027"/>
      <c r="Y109" s="998"/>
      <c r="Z109" s="576"/>
      <c r="AA109" s="576" t="str">
        <f t="shared" si="17"/>
        <v/>
      </c>
      <c r="AB109" s="577" t="str">
        <f t="shared" si="18"/>
        <v/>
      </c>
      <c r="AC109"/>
      <c r="AD109"/>
      <c r="AE109" s="12">
        <f t="shared" si="13"/>
        <v>3</v>
      </c>
      <c r="AF109" s="12">
        <f t="shared" si="14"/>
        <v>0</v>
      </c>
      <c r="AU109" s="15" t="str">
        <f t="shared" si="19"/>
        <v/>
      </c>
    </row>
    <row r="110" spans="1:47" s="15" customFormat="1" ht="13.5" customHeight="1" thickBot="1" x14ac:dyDescent="0.3">
      <c r="A110" s="2070"/>
      <c r="B110" s="1171" t="s">
        <v>785</v>
      </c>
      <c r="C110" s="1163"/>
      <c r="D110" s="1147" t="s">
        <v>784</v>
      </c>
      <c r="E110" s="968"/>
      <c r="F110" s="969"/>
      <c r="G110" s="1134"/>
      <c r="H110" s="1114" t="s">
        <v>539</v>
      </c>
      <c r="I110" s="657" t="s">
        <v>1023</v>
      </c>
      <c r="J110" s="657"/>
      <c r="K110" s="657" t="s">
        <v>1025</v>
      </c>
      <c r="L110" s="657" t="s">
        <v>97</v>
      </c>
      <c r="M110" s="1054">
        <v>3</v>
      </c>
      <c r="N110" s="661" t="s">
        <v>24</v>
      </c>
      <c r="O110" s="658" t="s">
        <v>402</v>
      </c>
      <c r="P110" s="1066">
        <f t="shared" si="12"/>
        <v>2</v>
      </c>
      <c r="Q110" s="1054">
        <v>2</v>
      </c>
      <c r="R110" s="967"/>
      <c r="S110" s="967"/>
      <c r="T110" s="963"/>
      <c r="U110" s="970"/>
      <c r="V110" s="970"/>
      <c r="W110" s="1013"/>
      <c r="X110" s="1027"/>
      <c r="Y110" s="998"/>
      <c r="Z110" s="576"/>
      <c r="AA110" s="576" t="str">
        <f t="shared" si="17"/>
        <v/>
      </c>
      <c r="AB110" s="577" t="str">
        <f t="shared" si="18"/>
        <v/>
      </c>
      <c r="AC110"/>
      <c r="AD110"/>
      <c r="AE110" s="12">
        <f t="shared" si="13"/>
        <v>2</v>
      </c>
      <c r="AF110" s="12">
        <f t="shared" si="14"/>
        <v>0</v>
      </c>
      <c r="AU110" s="15" t="str">
        <f t="shared" si="19"/>
        <v/>
      </c>
    </row>
    <row r="111" spans="1:47" s="15" customFormat="1" ht="13.5" customHeight="1" thickBot="1" x14ac:dyDescent="0.3">
      <c r="A111" s="2070"/>
      <c r="B111" s="1171" t="s">
        <v>785</v>
      </c>
      <c r="C111" s="1163"/>
      <c r="D111" s="1147" t="s">
        <v>784</v>
      </c>
      <c r="E111" s="968"/>
      <c r="F111" s="969"/>
      <c r="G111" s="1134"/>
      <c r="H111" s="1114" t="s">
        <v>539</v>
      </c>
      <c r="I111" s="657" t="s">
        <v>1023</v>
      </c>
      <c r="J111" s="657"/>
      <c r="K111" s="657" t="s">
        <v>1032</v>
      </c>
      <c r="L111" s="657" t="s">
        <v>97</v>
      </c>
      <c r="M111" s="1054">
        <v>8</v>
      </c>
      <c r="N111" s="661" t="s">
        <v>24</v>
      </c>
      <c r="O111" s="658" t="s">
        <v>402</v>
      </c>
      <c r="P111" s="1066">
        <f t="shared" si="12"/>
        <v>2</v>
      </c>
      <c r="Q111" s="1054">
        <v>2</v>
      </c>
      <c r="R111" s="967"/>
      <c r="S111" s="967"/>
      <c r="T111" s="963"/>
      <c r="U111" s="970"/>
      <c r="V111" s="970"/>
      <c r="W111" s="1013"/>
      <c r="X111" s="1027"/>
      <c r="Y111" s="998"/>
      <c r="Z111" s="576"/>
      <c r="AA111" s="576" t="str">
        <f t="shared" si="17"/>
        <v/>
      </c>
      <c r="AB111" s="577" t="str">
        <f t="shared" si="18"/>
        <v/>
      </c>
      <c r="AC111"/>
      <c r="AD111"/>
      <c r="AE111" s="12">
        <f t="shared" si="13"/>
        <v>2</v>
      </c>
      <c r="AF111" s="12">
        <f t="shared" si="14"/>
        <v>0</v>
      </c>
      <c r="AU111" s="15" t="str">
        <f t="shared" si="19"/>
        <v/>
      </c>
    </row>
    <row r="112" spans="1:47" s="15" customFormat="1" ht="13.5" customHeight="1" thickBot="1" x14ac:dyDescent="0.3">
      <c r="A112" s="2070"/>
      <c r="B112" s="1171" t="s">
        <v>785</v>
      </c>
      <c r="C112" s="1163"/>
      <c r="D112" s="1147" t="s">
        <v>784</v>
      </c>
      <c r="E112" s="968"/>
      <c r="F112" s="969"/>
      <c r="G112" s="1134"/>
      <c r="H112" s="1114" t="s">
        <v>539</v>
      </c>
      <c r="I112" s="657" t="s">
        <v>1023</v>
      </c>
      <c r="J112" s="657"/>
      <c r="K112" s="657" t="s">
        <v>1044</v>
      </c>
      <c r="L112" s="657" t="s">
        <v>97</v>
      </c>
      <c r="M112" s="1054">
        <v>3</v>
      </c>
      <c r="N112" s="661" t="s">
        <v>24</v>
      </c>
      <c r="O112" s="658" t="s">
        <v>402</v>
      </c>
      <c r="P112" s="1066">
        <f t="shared" si="12"/>
        <v>3</v>
      </c>
      <c r="Q112" s="1054">
        <v>3</v>
      </c>
      <c r="R112" s="967"/>
      <c r="S112" s="967"/>
      <c r="T112" s="963"/>
      <c r="U112" s="970"/>
      <c r="V112" s="970"/>
      <c r="W112" s="1013"/>
      <c r="X112" s="1027"/>
      <c r="Y112" s="998"/>
      <c r="Z112" s="576"/>
      <c r="AA112" s="576" t="str">
        <f t="shared" si="17"/>
        <v/>
      </c>
      <c r="AB112" s="577" t="str">
        <f t="shared" si="18"/>
        <v/>
      </c>
      <c r="AC112"/>
      <c r="AD112"/>
      <c r="AE112" s="12">
        <f t="shared" si="13"/>
        <v>3</v>
      </c>
      <c r="AF112" s="12">
        <f t="shared" si="14"/>
        <v>0</v>
      </c>
      <c r="AU112" s="15" t="str">
        <f t="shared" si="19"/>
        <v/>
      </c>
    </row>
    <row r="113" spans="1:47" s="15" customFormat="1" ht="13.5" customHeight="1" thickBot="1" x14ac:dyDescent="0.3">
      <c r="A113" s="2070"/>
      <c r="B113" s="1171" t="s">
        <v>785</v>
      </c>
      <c r="C113" s="1163"/>
      <c r="D113" s="1147" t="s">
        <v>784</v>
      </c>
      <c r="E113" s="968"/>
      <c r="F113" s="969"/>
      <c r="G113" s="1134"/>
      <c r="H113" s="1112" t="s">
        <v>539</v>
      </c>
      <c r="I113" s="1112" t="s">
        <v>1023</v>
      </c>
      <c r="J113" s="1112"/>
      <c r="K113" s="1112" t="s">
        <v>1220</v>
      </c>
      <c r="L113" s="1112" t="s">
        <v>97</v>
      </c>
      <c r="M113" s="734">
        <v>9</v>
      </c>
      <c r="N113" s="1014" t="s">
        <v>24</v>
      </c>
      <c r="O113" s="1072" t="s">
        <v>402</v>
      </c>
      <c r="P113" s="1066">
        <f t="shared" si="12"/>
        <v>2</v>
      </c>
      <c r="Q113" s="734">
        <v>2</v>
      </c>
      <c r="R113" s="967"/>
      <c r="S113" s="967"/>
      <c r="T113" s="963"/>
      <c r="U113" s="970"/>
      <c r="V113" s="970"/>
      <c r="W113" s="1013"/>
      <c r="X113" s="1027"/>
      <c r="Y113" s="998"/>
      <c r="Z113" s="576"/>
      <c r="AA113" s="576" t="str">
        <f t="shared" si="17"/>
        <v/>
      </c>
      <c r="AB113" s="577" t="str">
        <f t="shared" si="18"/>
        <v/>
      </c>
      <c r="AC113"/>
      <c r="AD113"/>
      <c r="AE113" s="12">
        <f t="shared" si="13"/>
        <v>2</v>
      </c>
      <c r="AF113" s="12">
        <f t="shared" si="14"/>
        <v>0</v>
      </c>
      <c r="AU113" s="15" t="str">
        <f t="shared" si="19"/>
        <v/>
      </c>
    </row>
    <row r="114" spans="1:47" s="15" customFormat="1" ht="13.5" customHeight="1" thickBot="1" x14ac:dyDescent="0.3">
      <c r="A114" s="2070"/>
      <c r="B114" s="1171" t="s">
        <v>785</v>
      </c>
      <c r="C114" s="1163"/>
      <c r="D114" s="1147" t="s">
        <v>784</v>
      </c>
      <c r="E114" s="968"/>
      <c r="F114" s="969"/>
      <c r="G114" s="1134"/>
      <c r="H114" s="1114" t="s">
        <v>539</v>
      </c>
      <c r="I114" s="1114" t="s">
        <v>1023</v>
      </c>
      <c r="J114" s="1075"/>
      <c r="K114" s="1114" t="s">
        <v>1219</v>
      </c>
      <c r="L114" s="1074" t="s">
        <v>97</v>
      </c>
      <c r="M114" s="762">
        <v>1</v>
      </c>
      <c r="N114" s="668" t="s">
        <v>24</v>
      </c>
      <c r="O114" s="1071" t="s">
        <v>402</v>
      </c>
      <c r="P114" s="1066">
        <f t="shared" si="12"/>
        <v>2</v>
      </c>
      <c r="Q114" s="762">
        <v>2</v>
      </c>
      <c r="R114" s="963"/>
      <c r="S114" s="967"/>
      <c r="T114" s="963"/>
      <c r="U114" s="970"/>
      <c r="V114" s="970"/>
      <c r="W114" s="1013"/>
      <c r="X114" s="1027"/>
      <c r="Y114" s="998"/>
      <c r="Z114" s="576"/>
      <c r="AA114" s="576" t="str">
        <f t="shared" si="17"/>
        <v/>
      </c>
      <c r="AB114" s="577" t="str">
        <f t="shared" si="18"/>
        <v/>
      </c>
      <c r="AC114"/>
      <c r="AD114"/>
      <c r="AE114" s="12">
        <f t="shared" si="13"/>
        <v>2</v>
      </c>
      <c r="AF114" s="12">
        <f t="shared" si="14"/>
        <v>0</v>
      </c>
      <c r="AU114" s="15" t="str">
        <f t="shared" si="19"/>
        <v/>
      </c>
    </row>
    <row r="115" spans="1:47" s="15" customFormat="1" ht="13.5" customHeight="1" thickBot="1" x14ac:dyDescent="0.3">
      <c r="A115" s="2070"/>
      <c r="B115" s="1171" t="s">
        <v>785</v>
      </c>
      <c r="C115" s="1163"/>
      <c r="D115" s="1147" t="s">
        <v>784</v>
      </c>
      <c r="E115" s="968"/>
      <c r="F115" s="969"/>
      <c r="G115" s="1134"/>
      <c r="H115" s="1114" t="s">
        <v>539</v>
      </c>
      <c r="I115" s="657" t="s">
        <v>1026</v>
      </c>
      <c r="J115" s="657"/>
      <c r="K115" s="657" t="s">
        <v>1422</v>
      </c>
      <c r="L115" s="657" t="s">
        <v>97</v>
      </c>
      <c r="M115" s="1054">
        <v>1</v>
      </c>
      <c r="N115" s="661" t="s">
        <v>24</v>
      </c>
      <c r="O115" s="658" t="s">
        <v>402</v>
      </c>
      <c r="P115" s="1066">
        <f t="shared" si="12"/>
        <v>2</v>
      </c>
      <c r="Q115" s="1054">
        <v>2</v>
      </c>
      <c r="R115" s="967"/>
      <c r="S115" s="967"/>
      <c r="T115" s="963"/>
      <c r="U115" s="970"/>
      <c r="V115" s="970"/>
      <c r="W115" s="1013"/>
      <c r="X115" s="1027"/>
      <c r="Y115" s="998"/>
      <c r="Z115" s="576"/>
      <c r="AA115" s="576" t="str">
        <f t="shared" si="17"/>
        <v/>
      </c>
      <c r="AB115" s="577" t="str">
        <f t="shared" si="18"/>
        <v/>
      </c>
      <c r="AC115"/>
      <c r="AD115"/>
      <c r="AE115" s="12">
        <f t="shared" si="13"/>
        <v>2</v>
      </c>
      <c r="AF115" s="12">
        <f t="shared" si="14"/>
        <v>0</v>
      </c>
      <c r="AU115" s="15" t="str">
        <f t="shared" si="19"/>
        <v/>
      </c>
    </row>
    <row r="116" spans="1:47" s="15" customFormat="1" ht="13.5" customHeight="1" thickBot="1" x14ac:dyDescent="0.3">
      <c r="A116" s="2070"/>
      <c r="B116" s="1171" t="s">
        <v>785</v>
      </c>
      <c r="C116" s="1163"/>
      <c r="D116" s="1147" t="s">
        <v>784</v>
      </c>
      <c r="E116" s="968"/>
      <c r="F116" s="969"/>
      <c r="G116" s="1134"/>
      <c r="H116" s="1114" t="s">
        <v>539</v>
      </c>
      <c r="I116" s="657" t="s">
        <v>1017</v>
      </c>
      <c r="J116" s="1714" t="s">
        <v>1424</v>
      </c>
      <c r="K116" s="657" t="s">
        <v>1539</v>
      </c>
      <c r="L116" s="657"/>
      <c r="M116" s="1054"/>
      <c r="N116" s="661"/>
      <c r="O116" s="658"/>
      <c r="P116" s="1066">
        <f t="shared" si="12"/>
        <v>0</v>
      </c>
      <c r="Q116" s="1054"/>
      <c r="R116" s="967"/>
      <c r="S116" s="967">
        <v>5</v>
      </c>
      <c r="T116" s="963"/>
      <c r="U116" s="970"/>
      <c r="V116" s="970"/>
      <c r="W116" s="1013"/>
      <c r="X116" s="1027"/>
      <c r="Y116" s="998"/>
      <c r="Z116" s="576"/>
      <c r="AA116" s="576" t="str">
        <f t="shared" si="17"/>
        <v/>
      </c>
      <c r="AB116" s="577" t="str">
        <f t="shared" si="18"/>
        <v/>
      </c>
      <c r="AC116"/>
      <c r="AD116"/>
      <c r="AE116" s="12">
        <f t="shared" si="13"/>
        <v>0</v>
      </c>
      <c r="AF116" s="12">
        <f t="shared" si="14"/>
        <v>5</v>
      </c>
      <c r="AU116" s="15" t="str">
        <f t="shared" si="19"/>
        <v/>
      </c>
    </row>
    <row r="117" spans="1:47" s="15" customFormat="1" ht="13.5" customHeight="1" thickBot="1" x14ac:dyDescent="0.3">
      <c r="A117" s="2070"/>
      <c r="B117" s="1171" t="s">
        <v>785</v>
      </c>
      <c r="C117" s="1163"/>
      <c r="D117" s="1147" t="s">
        <v>784</v>
      </c>
      <c r="E117" s="968"/>
      <c r="F117" s="969"/>
      <c r="G117" s="1134"/>
      <c r="H117" s="1114" t="s">
        <v>539</v>
      </c>
      <c r="I117" s="1114" t="s">
        <v>1017</v>
      </c>
      <c r="J117" s="1711" t="s">
        <v>1424</v>
      </c>
      <c r="K117" s="1114" t="s">
        <v>1540</v>
      </c>
      <c r="L117" s="1074"/>
      <c r="M117" s="762"/>
      <c r="N117" s="668"/>
      <c r="O117" s="1071"/>
      <c r="P117" s="1066">
        <f t="shared" si="12"/>
        <v>0</v>
      </c>
      <c r="Q117" s="762"/>
      <c r="R117" s="963"/>
      <c r="S117" s="967">
        <v>3</v>
      </c>
      <c r="T117" s="963"/>
      <c r="U117" s="970"/>
      <c r="V117" s="970"/>
      <c r="W117" s="1013"/>
      <c r="X117" s="1027"/>
      <c r="Y117" s="998"/>
      <c r="Z117" s="576"/>
      <c r="AA117" s="576" t="str">
        <f t="shared" si="17"/>
        <v/>
      </c>
      <c r="AB117" s="577" t="str">
        <f t="shared" si="18"/>
        <v/>
      </c>
      <c r="AC117"/>
      <c r="AD117"/>
      <c r="AE117" s="12">
        <f t="shared" si="13"/>
        <v>0</v>
      </c>
      <c r="AF117" s="12">
        <f t="shared" si="14"/>
        <v>3</v>
      </c>
      <c r="AU117" s="15" t="str">
        <f t="shared" si="19"/>
        <v/>
      </c>
    </row>
    <row r="118" spans="1:47" s="15" customFormat="1" ht="13.5" customHeight="1" thickBot="1" x14ac:dyDescent="0.3">
      <c r="A118" s="2070"/>
      <c r="B118" s="1171" t="s">
        <v>785</v>
      </c>
      <c r="C118" s="1163"/>
      <c r="D118" s="1147" t="s">
        <v>784</v>
      </c>
      <c r="E118" s="968"/>
      <c r="F118" s="969"/>
      <c r="G118" s="1134"/>
      <c r="H118" s="1114" t="s">
        <v>539</v>
      </c>
      <c r="I118" s="657" t="s">
        <v>1017</v>
      </c>
      <c r="J118" s="1739" t="s">
        <v>1425</v>
      </c>
      <c r="K118" s="1085" t="s">
        <v>1824</v>
      </c>
      <c r="L118" s="657"/>
      <c r="M118" s="762"/>
      <c r="N118" s="668"/>
      <c r="O118" s="665"/>
      <c r="P118" s="1066">
        <f t="shared" si="12"/>
        <v>0</v>
      </c>
      <c r="Q118" s="762"/>
      <c r="R118" s="963"/>
      <c r="S118" s="963"/>
      <c r="T118" s="963">
        <v>2</v>
      </c>
      <c r="U118" s="970"/>
      <c r="V118" s="970"/>
      <c r="W118" s="1013"/>
      <c r="X118" s="1027"/>
      <c r="Y118" s="998"/>
      <c r="Z118" s="576"/>
      <c r="AA118" s="576" t="str">
        <f t="shared" si="17"/>
        <v/>
      </c>
      <c r="AB118" s="577" t="str">
        <f t="shared" si="18"/>
        <v/>
      </c>
      <c r="AC118"/>
      <c r="AD118" t="s">
        <v>2081</v>
      </c>
      <c r="AE118" s="12">
        <f t="shared" si="13"/>
        <v>0</v>
      </c>
      <c r="AF118" s="12">
        <f t="shared" si="14"/>
        <v>0</v>
      </c>
      <c r="AU118" s="15" t="str">
        <f t="shared" si="19"/>
        <v/>
      </c>
    </row>
    <row r="119" spans="1:47" s="15" customFormat="1" ht="13.5" customHeight="1" thickBot="1" x14ac:dyDescent="0.3">
      <c r="A119" s="2070"/>
      <c r="B119" s="1171" t="s">
        <v>785</v>
      </c>
      <c r="C119" s="1163"/>
      <c r="D119" s="1147" t="s">
        <v>784</v>
      </c>
      <c r="E119" s="968"/>
      <c r="F119" s="969"/>
      <c r="G119" s="1134"/>
      <c r="H119" s="1114" t="s">
        <v>539</v>
      </c>
      <c r="I119" s="657" t="s">
        <v>1017</v>
      </c>
      <c r="J119" s="1737" t="s">
        <v>1425</v>
      </c>
      <c r="K119" s="657" t="s">
        <v>1732</v>
      </c>
      <c r="L119" s="657"/>
      <c r="M119" s="762"/>
      <c r="N119" s="668"/>
      <c r="O119" s="665"/>
      <c r="P119" s="1066">
        <f t="shared" si="12"/>
        <v>0</v>
      </c>
      <c r="Q119" s="762"/>
      <c r="R119" s="963"/>
      <c r="S119" s="963"/>
      <c r="T119" s="963">
        <v>5</v>
      </c>
      <c r="U119" s="970"/>
      <c r="V119" s="970"/>
      <c r="W119" s="1013"/>
      <c r="X119" s="1027"/>
      <c r="Y119" s="998"/>
      <c r="Z119" s="576"/>
      <c r="AA119" s="576" t="str">
        <f t="shared" si="17"/>
        <v/>
      </c>
      <c r="AB119" s="577" t="str">
        <f t="shared" si="18"/>
        <v/>
      </c>
      <c r="AC119"/>
      <c r="AD119" t="s">
        <v>2077</v>
      </c>
      <c r="AE119" s="12">
        <f t="shared" si="13"/>
        <v>0</v>
      </c>
      <c r="AF119" s="12">
        <f t="shared" si="14"/>
        <v>0</v>
      </c>
      <c r="AU119" s="15" t="str">
        <f t="shared" si="19"/>
        <v/>
      </c>
    </row>
    <row r="120" spans="1:47" s="15" customFormat="1" ht="13.5" customHeight="1" thickBot="1" x14ac:dyDescent="0.3">
      <c r="A120" s="2090"/>
      <c r="B120" s="1356" t="s">
        <v>785</v>
      </c>
      <c r="C120" s="1357"/>
      <c r="D120" s="1358" t="s">
        <v>784</v>
      </c>
      <c r="E120" s="1359"/>
      <c r="F120" s="1360"/>
      <c r="G120" s="1361"/>
      <c r="H120" s="1327" t="s">
        <v>539</v>
      </c>
      <c r="I120" s="671" t="s">
        <v>1017</v>
      </c>
      <c r="J120" s="1715" t="s">
        <v>1424</v>
      </c>
      <c r="K120" s="671" t="s">
        <v>1838</v>
      </c>
      <c r="L120" s="671"/>
      <c r="M120" s="637"/>
      <c r="N120" s="674"/>
      <c r="O120" s="672"/>
      <c r="P120" s="1066">
        <f t="shared" si="12"/>
        <v>0</v>
      </c>
      <c r="Q120" s="637"/>
      <c r="R120" s="1330"/>
      <c r="S120" s="1330"/>
      <c r="T120" s="1330"/>
      <c r="U120" s="1362"/>
      <c r="V120" s="1362"/>
      <c r="W120" s="1363">
        <v>6</v>
      </c>
      <c r="X120" s="1332">
        <f>SUM(Q108:W120)</f>
        <v>40</v>
      </c>
      <c r="Y120" s="1333">
        <f>X120</f>
        <v>40</v>
      </c>
      <c r="Z120" s="576" t="s">
        <v>875</v>
      </c>
      <c r="AA120" s="576" t="str">
        <f t="shared" si="17"/>
        <v>TC</v>
      </c>
      <c r="AB120" s="577" t="str">
        <f t="shared" si="18"/>
        <v>EDTC</v>
      </c>
      <c r="AC120"/>
      <c r="AD120"/>
      <c r="AE120" s="12">
        <f t="shared" si="13"/>
        <v>0</v>
      </c>
      <c r="AF120" s="12">
        <f t="shared" si="14"/>
        <v>6</v>
      </c>
      <c r="AU120" s="15" t="str">
        <f t="shared" si="19"/>
        <v/>
      </c>
    </row>
    <row r="121" spans="1:47" s="15" customFormat="1" ht="13.5" customHeight="1" thickBot="1" x14ac:dyDescent="0.3">
      <c r="A121" s="2069">
        <f>A108+1</f>
        <v>15</v>
      </c>
      <c r="B121" s="1367" t="s">
        <v>777</v>
      </c>
      <c r="C121" s="1341" t="s">
        <v>332</v>
      </c>
      <c r="D121" s="1342" t="s">
        <v>776</v>
      </c>
      <c r="E121" s="1368" t="s">
        <v>284</v>
      </c>
      <c r="F121" s="1344" t="s">
        <v>809</v>
      </c>
      <c r="G121" s="1345" t="s">
        <v>652</v>
      </c>
      <c r="H121" s="1346" t="s">
        <v>539</v>
      </c>
      <c r="I121" s="1346" t="s">
        <v>1019</v>
      </c>
      <c r="J121" s="1369"/>
      <c r="K121" s="1346" t="s">
        <v>1256</v>
      </c>
      <c r="L121" s="1617" t="s">
        <v>97</v>
      </c>
      <c r="M121" s="1370">
        <v>1</v>
      </c>
      <c r="N121" s="1371" t="s">
        <v>24</v>
      </c>
      <c r="O121" s="1372" t="s">
        <v>402</v>
      </c>
      <c r="P121" s="1066">
        <f t="shared" si="12"/>
        <v>3</v>
      </c>
      <c r="Q121" s="1370">
        <v>3</v>
      </c>
      <c r="R121" s="1349"/>
      <c r="S121" s="1349"/>
      <c r="T121" s="1349"/>
      <c r="U121" s="1349"/>
      <c r="V121" s="1349"/>
      <c r="W121" s="1371"/>
      <c r="X121" s="1352"/>
      <c r="Y121" s="1353"/>
      <c r="Z121" s="576"/>
      <c r="AA121" s="576" t="str">
        <f t="shared" si="17"/>
        <v/>
      </c>
      <c r="AB121" s="577" t="str">
        <f t="shared" si="18"/>
        <v/>
      </c>
      <c r="AC121"/>
      <c r="AD121"/>
      <c r="AE121" s="12">
        <f t="shared" si="13"/>
        <v>3</v>
      </c>
      <c r="AF121" s="12">
        <f t="shared" si="14"/>
        <v>0</v>
      </c>
      <c r="AU121" s="15">
        <f t="shared" si="19"/>
        <v>0</v>
      </c>
    </row>
    <row r="122" spans="1:47" s="15" customFormat="1" ht="15" customHeight="1" thickBot="1" x14ac:dyDescent="0.3">
      <c r="A122" s="2070"/>
      <c r="B122" s="1113" t="s">
        <v>777</v>
      </c>
      <c r="C122" s="1161"/>
      <c r="D122" s="1146" t="s">
        <v>776</v>
      </c>
      <c r="E122" s="971"/>
      <c r="F122" s="966"/>
      <c r="G122" s="1133"/>
      <c r="H122" s="1114" t="s">
        <v>539</v>
      </c>
      <c r="I122" s="1114" t="s">
        <v>1019</v>
      </c>
      <c r="J122" s="1075"/>
      <c r="K122" s="1114" t="s">
        <v>1256</v>
      </c>
      <c r="L122" s="1074" t="s">
        <v>97</v>
      </c>
      <c r="M122" s="762">
        <v>1</v>
      </c>
      <c r="N122" s="668" t="s">
        <v>98</v>
      </c>
      <c r="O122" s="1071" t="s">
        <v>402</v>
      </c>
      <c r="P122" s="1066">
        <f t="shared" si="12"/>
        <v>3</v>
      </c>
      <c r="Q122" s="762">
        <v>3</v>
      </c>
      <c r="R122" s="963"/>
      <c r="S122" s="963"/>
      <c r="T122" s="963"/>
      <c r="U122" s="963"/>
      <c r="V122" s="963"/>
      <c r="W122" s="668"/>
      <c r="X122" s="1027"/>
      <c r="Y122" s="998"/>
      <c r="Z122" s="576"/>
      <c r="AA122" s="576" t="str">
        <f t="shared" si="17"/>
        <v/>
      </c>
      <c r="AB122" s="577" t="str">
        <f t="shared" si="18"/>
        <v/>
      </c>
      <c r="AC122"/>
      <c r="AD122"/>
      <c r="AE122" s="12">
        <f t="shared" si="13"/>
        <v>3</v>
      </c>
      <c r="AF122" s="12">
        <f t="shared" si="14"/>
        <v>0</v>
      </c>
      <c r="AU122" s="15" t="str">
        <f t="shared" si="19"/>
        <v/>
      </c>
    </row>
    <row r="123" spans="1:47" s="15" customFormat="1" ht="13.5" customHeight="1" thickBot="1" x14ac:dyDescent="0.3">
      <c r="A123" s="2070"/>
      <c r="B123" s="1113" t="s">
        <v>777</v>
      </c>
      <c r="C123" s="1161"/>
      <c r="D123" s="1146" t="s">
        <v>776</v>
      </c>
      <c r="E123" s="971"/>
      <c r="F123" s="966"/>
      <c r="G123" s="1133"/>
      <c r="H123" s="1114" t="s">
        <v>539</v>
      </c>
      <c r="I123" s="1114" t="s">
        <v>1019</v>
      </c>
      <c r="J123" s="1075"/>
      <c r="K123" s="1085" t="s">
        <v>1256</v>
      </c>
      <c r="L123" s="1074" t="s">
        <v>97</v>
      </c>
      <c r="M123" s="762">
        <v>1</v>
      </c>
      <c r="N123" s="668" t="s">
        <v>395</v>
      </c>
      <c r="O123" s="1071" t="s">
        <v>402</v>
      </c>
      <c r="P123" s="1066">
        <f t="shared" si="12"/>
        <v>3</v>
      </c>
      <c r="Q123" s="762">
        <v>3</v>
      </c>
      <c r="R123" s="963"/>
      <c r="S123" s="963"/>
      <c r="T123" s="963"/>
      <c r="U123" s="963"/>
      <c r="V123" s="963"/>
      <c r="W123" s="668"/>
      <c r="X123" s="1027"/>
      <c r="Y123" s="998"/>
      <c r="Z123" s="576"/>
      <c r="AA123" s="576" t="str">
        <f t="shared" si="17"/>
        <v/>
      </c>
      <c r="AB123" s="577" t="str">
        <f t="shared" si="18"/>
        <v/>
      </c>
      <c r="AC123"/>
      <c r="AD123"/>
      <c r="AE123" s="12">
        <f t="shared" si="13"/>
        <v>3</v>
      </c>
      <c r="AF123" s="12">
        <f t="shared" si="14"/>
        <v>0</v>
      </c>
      <c r="AU123" s="15" t="str">
        <f t="shared" si="19"/>
        <v/>
      </c>
    </row>
    <row r="124" spans="1:47" s="15" customFormat="1" ht="13.5" customHeight="1" thickBot="1" x14ac:dyDescent="0.3">
      <c r="A124" s="2070"/>
      <c r="B124" s="1113" t="s">
        <v>777</v>
      </c>
      <c r="C124" s="1161"/>
      <c r="D124" s="1146" t="s">
        <v>776</v>
      </c>
      <c r="E124" s="971"/>
      <c r="F124" s="966"/>
      <c r="G124" s="1133"/>
      <c r="H124" s="1114" t="s">
        <v>539</v>
      </c>
      <c r="I124" s="1114" t="s">
        <v>1019</v>
      </c>
      <c r="J124" s="1075"/>
      <c r="K124" s="1085" t="s">
        <v>1420</v>
      </c>
      <c r="L124" s="1074" t="s">
        <v>97</v>
      </c>
      <c r="M124" s="762">
        <v>2</v>
      </c>
      <c r="N124" s="668" t="s">
        <v>24</v>
      </c>
      <c r="O124" s="1071" t="s">
        <v>402</v>
      </c>
      <c r="P124" s="1066">
        <f t="shared" si="12"/>
        <v>3</v>
      </c>
      <c r="Q124" s="762">
        <v>3</v>
      </c>
      <c r="R124" s="963"/>
      <c r="S124" s="963"/>
      <c r="T124" s="963"/>
      <c r="U124" s="963"/>
      <c r="V124" s="963"/>
      <c r="W124" s="668"/>
      <c r="X124" s="1027"/>
      <c r="Y124" s="998"/>
      <c r="Z124" s="576"/>
      <c r="AA124" s="576" t="str">
        <f t="shared" si="17"/>
        <v/>
      </c>
      <c r="AB124" s="577" t="str">
        <f t="shared" si="18"/>
        <v/>
      </c>
      <c r="AC124"/>
      <c r="AD124"/>
      <c r="AE124" s="12">
        <f t="shared" si="13"/>
        <v>3</v>
      </c>
      <c r="AF124" s="12">
        <f t="shared" si="14"/>
        <v>0</v>
      </c>
      <c r="AU124" s="15" t="str">
        <f t="shared" si="19"/>
        <v/>
      </c>
    </row>
    <row r="125" spans="1:47" s="15" customFormat="1" ht="15" customHeight="1" thickBot="1" x14ac:dyDescent="0.3">
      <c r="A125" s="2070"/>
      <c r="B125" s="1113" t="s">
        <v>777</v>
      </c>
      <c r="C125" s="1161"/>
      <c r="D125" s="1146" t="s">
        <v>776</v>
      </c>
      <c r="E125" s="971"/>
      <c r="F125" s="966"/>
      <c r="G125" s="1133"/>
      <c r="H125" s="1114" t="s">
        <v>539</v>
      </c>
      <c r="I125" s="1114" t="s">
        <v>1019</v>
      </c>
      <c r="J125" s="1075"/>
      <c r="K125" s="1085" t="s">
        <v>1420</v>
      </c>
      <c r="L125" s="1074" t="s">
        <v>97</v>
      </c>
      <c r="M125" s="762">
        <v>2</v>
      </c>
      <c r="N125" s="668" t="s">
        <v>98</v>
      </c>
      <c r="O125" s="1071" t="s">
        <v>402</v>
      </c>
      <c r="P125" s="1066">
        <f t="shared" si="12"/>
        <v>3</v>
      </c>
      <c r="Q125" s="762">
        <v>3</v>
      </c>
      <c r="R125" s="963"/>
      <c r="S125" s="963"/>
      <c r="T125" s="963"/>
      <c r="U125" s="963"/>
      <c r="V125" s="963"/>
      <c r="W125" s="668"/>
      <c r="X125" s="1027"/>
      <c r="Y125" s="998"/>
      <c r="Z125" s="576"/>
      <c r="AA125" s="576" t="str">
        <f t="shared" si="17"/>
        <v/>
      </c>
      <c r="AB125" s="577" t="str">
        <f t="shared" si="18"/>
        <v/>
      </c>
      <c r="AC125"/>
      <c r="AD125"/>
      <c r="AE125" s="12">
        <f t="shared" si="13"/>
        <v>3</v>
      </c>
      <c r="AF125" s="12">
        <f t="shared" si="14"/>
        <v>0</v>
      </c>
      <c r="AU125" s="15" t="str">
        <f t="shared" si="19"/>
        <v/>
      </c>
    </row>
    <row r="126" spans="1:47" s="15" customFormat="1" ht="13.5" customHeight="1" thickBot="1" x14ac:dyDescent="0.3">
      <c r="A126" s="2071"/>
      <c r="B126" s="1373" t="s">
        <v>777</v>
      </c>
      <c r="C126" s="1308"/>
      <c r="D126" s="1354" t="s">
        <v>776</v>
      </c>
      <c r="E126" s="1355"/>
      <c r="F126" s="1310"/>
      <c r="G126" s="1311"/>
      <c r="H126" s="1312" t="s">
        <v>539</v>
      </c>
      <c r="I126" s="1312" t="s">
        <v>1019</v>
      </c>
      <c r="J126" s="1174"/>
      <c r="K126" s="1224"/>
      <c r="L126" s="1619"/>
      <c r="M126" s="1313"/>
      <c r="N126" s="698"/>
      <c r="O126" s="1314"/>
      <c r="P126" s="1066">
        <f t="shared" si="12"/>
        <v>0</v>
      </c>
      <c r="Q126" s="1313"/>
      <c r="R126" s="1315"/>
      <c r="S126" s="1315"/>
      <c r="T126" s="1315"/>
      <c r="U126" s="1315"/>
      <c r="V126" s="1315"/>
      <c r="W126" s="698"/>
      <c r="X126" s="1316">
        <f>SUM(Q121:W126)</f>
        <v>15</v>
      </c>
      <c r="Y126" s="1317">
        <f>X126</f>
        <v>15</v>
      </c>
      <c r="Z126" s="576" t="s">
        <v>875</v>
      </c>
      <c r="AA126" s="576" t="str">
        <f t="shared" si="17"/>
        <v>TP</v>
      </c>
      <c r="AB126" s="577" t="str">
        <f t="shared" si="18"/>
        <v>EDTP</v>
      </c>
      <c r="AC126"/>
      <c r="AD126"/>
      <c r="AE126" s="12">
        <f t="shared" si="13"/>
        <v>0</v>
      </c>
      <c r="AF126" s="12">
        <f t="shared" si="14"/>
        <v>0</v>
      </c>
      <c r="AU126" s="15" t="str">
        <f t="shared" si="19"/>
        <v/>
      </c>
    </row>
    <row r="127" spans="1:47" s="15" customFormat="1" ht="13.5" customHeight="1" thickBot="1" x14ac:dyDescent="0.3">
      <c r="A127" s="2076">
        <f>A121+1</f>
        <v>16</v>
      </c>
      <c r="B127" s="1364" t="s">
        <v>778</v>
      </c>
      <c r="C127" s="1365" t="s">
        <v>83</v>
      </c>
      <c r="D127" s="1335" t="s">
        <v>779</v>
      </c>
      <c r="E127" s="1366" t="s">
        <v>284</v>
      </c>
      <c r="F127" s="1319" t="s">
        <v>809</v>
      </c>
      <c r="G127" s="1320" t="s">
        <v>652</v>
      </c>
      <c r="H127" s="1300" t="s">
        <v>539</v>
      </c>
      <c r="I127" s="1300" t="s">
        <v>1019</v>
      </c>
      <c r="J127" s="1286"/>
      <c r="K127" s="1300" t="s">
        <v>1415</v>
      </c>
      <c r="L127" s="1435" t="s">
        <v>97</v>
      </c>
      <c r="M127" s="1301">
        <v>3</v>
      </c>
      <c r="N127" s="1302" t="s">
        <v>24</v>
      </c>
      <c r="O127" s="1303" t="s">
        <v>402</v>
      </c>
      <c r="P127" s="1066">
        <f t="shared" si="12"/>
        <v>3</v>
      </c>
      <c r="Q127" s="1301">
        <v>3</v>
      </c>
      <c r="R127" s="1304"/>
      <c r="S127" s="1304"/>
      <c r="T127" s="1304"/>
      <c r="U127" s="1304"/>
      <c r="V127" s="1304"/>
      <c r="W127" s="1302"/>
      <c r="X127" s="1305"/>
      <c r="Y127" s="1306"/>
      <c r="Z127" s="576"/>
      <c r="AA127" s="576" t="str">
        <f t="shared" si="17"/>
        <v/>
      </c>
      <c r="AB127" s="577" t="str">
        <f t="shared" si="18"/>
        <v/>
      </c>
      <c r="AC127"/>
      <c r="AD127"/>
      <c r="AE127" s="12">
        <f t="shared" si="13"/>
        <v>3</v>
      </c>
      <c r="AF127" s="12">
        <f t="shared" si="14"/>
        <v>0</v>
      </c>
      <c r="AU127" s="15">
        <f t="shared" si="19"/>
        <v>0</v>
      </c>
    </row>
    <row r="128" spans="1:47" s="15" customFormat="1" ht="13.5" customHeight="1" thickBot="1" x14ac:dyDescent="0.3">
      <c r="A128" s="2070"/>
      <c r="B128" s="1085" t="s">
        <v>778</v>
      </c>
      <c r="C128" s="1161"/>
      <c r="D128" s="1146" t="s">
        <v>779</v>
      </c>
      <c r="E128" s="971"/>
      <c r="F128" s="966"/>
      <c r="G128" s="1133"/>
      <c r="H128" s="1114" t="s">
        <v>539</v>
      </c>
      <c r="I128" s="1114" t="s">
        <v>1019</v>
      </c>
      <c r="J128" s="1075"/>
      <c r="K128" s="1114" t="s">
        <v>1415</v>
      </c>
      <c r="L128" s="1074" t="s">
        <v>97</v>
      </c>
      <c r="M128" s="762">
        <v>3</v>
      </c>
      <c r="N128" s="668" t="s">
        <v>98</v>
      </c>
      <c r="O128" s="1071" t="s">
        <v>402</v>
      </c>
      <c r="P128" s="1066">
        <f t="shared" si="12"/>
        <v>3</v>
      </c>
      <c r="Q128" s="762">
        <v>3</v>
      </c>
      <c r="R128" s="963"/>
      <c r="S128" s="963"/>
      <c r="T128" s="963"/>
      <c r="U128" s="963"/>
      <c r="V128" s="963"/>
      <c r="W128" s="668"/>
      <c r="X128" s="1027"/>
      <c r="Y128" s="998"/>
      <c r="Z128" s="576"/>
      <c r="AA128" s="576" t="str">
        <f t="shared" si="17"/>
        <v/>
      </c>
      <c r="AB128" s="577" t="str">
        <f t="shared" si="18"/>
        <v/>
      </c>
      <c r="AC128"/>
      <c r="AD128"/>
      <c r="AE128" s="12">
        <f t="shared" si="13"/>
        <v>3</v>
      </c>
      <c r="AF128" s="12">
        <f t="shared" si="14"/>
        <v>0</v>
      </c>
      <c r="AU128" s="15" t="str">
        <f t="shared" si="19"/>
        <v/>
      </c>
    </row>
    <row r="129" spans="1:47" s="15" customFormat="1" ht="13.5" customHeight="1" thickBot="1" x14ac:dyDescent="0.3">
      <c r="A129" s="2070"/>
      <c r="B129" s="1085" t="s">
        <v>778</v>
      </c>
      <c r="C129" s="1161"/>
      <c r="D129" s="1146" t="s">
        <v>779</v>
      </c>
      <c r="E129" s="971"/>
      <c r="F129" s="966"/>
      <c r="G129" s="1133"/>
      <c r="H129" s="1114" t="s">
        <v>539</v>
      </c>
      <c r="I129" s="1114" t="s">
        <v>1019</v>
      </c>
      <c r="J129" s="1075"/>
      <c r="K129" s="1114" t="s">
        <v>1490</v>
      </c>
      <c r="L129" s="1074" t="s">
        <v>97</v>
      </c>
      <c r="M129" s="762">
        <v>8</v>
      </c>
      <c r="N129" s="668" t="s">
        <v>1568</v>
      </c>
      <c r="O129" s="1071" t="s">
        <v>402</v>
      </c>
      <c r="P129" s="1066">
        <f t="shared" si="12"/>
        <v>5</v>
      </c>
      <c r="Q129" s="762">
        <v>5</v>
      </c>
      <c r="R129" s="963"/>
      <c r="S129" s="963"/>
      <c r="T129" s="963"/>
      <c r="U129" s="963"/>
      <c r="V129" s="963"/>
      <c r="W129" s="668"/>
      <c r="X129" s="1027"/>
      <c r="Y129" s="998"/>
      <c r="Z129" s="576"/>
      <c r="AA129" s="576" t="str">
        <f t="shared" si="17"/>
        <v/>
      </c>
      <c r="AB129" s="577" t="str">
        <f t="shared" si="18"/>
        <v/>
      </c>
      <c r="AC129"/>
      <c r="AD129"/>
      <c r="AE129" s="12">
        <f t="shared" si="13"/>
        <v>5</v>
      </c>
      <c r="AF129" s="12">
        <f t="shared" si="14"/>
        <v>0</v>
      </c>
      <c r="AU129" s="15" t="str">
        <f t="shared" si="19"/>
        <v/>
      </c>
    </row>
    <row r="130" spans="1:47" s="15" customFormat="1" ht="13.5" customHeight="1" thickBot="1" x14ac:dyDescent="0.3">
      <c r="A130" s="2070"/>
      <c r="B130" s="1085" t="s">
        <v>778</v>
      </c>
      <c r="C130" s="1161"/>
      <c r="D130" s="1146" t="s">
        <v>779</v>
      </c>
      <c r="E130" s="971"/>
      <c r="F130" s="966"/>
      <c r="G130" s="1133"/>
      <c r="H130" s="1114" t="s">
        <v>539</v>
      </c>
      <c r="I130" s="1114" t="s">
        <v>1019</v>
      </c>
      <c r="J130" s="1075"/>
      <c r="K130" s="1114" t="s">
        <v>1416</v>
      </c>
      <c r="L130" s="1074" t="s">
        <v>97</v>
      </c>
      <c r="M130" s="762">
        <v>4</v>
      </c>
      <c r="N130" s="668" t="s">
        <v>24</v>
      </c>
      <c r="O130" s="1071" t="s">
        <v>402</v>
      </c>
      <c r="P130" s="1066">
        <f t="shared" si="12"/>
        <v>3</v>
      </c>
      <c r="Q130" s="762">
        <v>3</v>
      </c>
      <c r="R130" s="963"/>
      <c r="S130" s="963"/>
      <c r="T130" s="963"/>
      <c r="U130" s="963"/>
      <c r="V130" s="963"/>
      <c r="W130" s="668"/>
      <c r="X130" s="1027"/>
      <c r="Y130" s="998"/>
      <c r="Z130" s="576"/>
      <c r="AA130" s="576" t="str">
        <f t="shared" si="17"/>
        <v/>
      </c>
      <c r="AB130" s="577" t="str">
        <f t="shared" si="18"/>
        <v/>
      </c>
      <c r="AC130"/>
      <c r="AD130"/>
      <c r="AE130" s="12">
        <f t="shared" si="13"/>
        <v>3</v>
      </c>
      <c r="AF130" s="12">
        <f t="shared" si="14"/>
        <v>0</v>
      </c>
      <c r="AU130" s="15" t="str">
        <f t="shared" si="19"/>
        <v/>
      </c>
    </row>
    <row r="131" spans="1:47" s="15" customFormat="1" ht="13.5" customHeight="1" thickBot="1" x14ac:dyDescent="0.3">
      <c r="A131" s="2070"/>
      <c r="B131" s="1085" t="s">
        <v>778</v>
      </c>
      <c r="C131" s="1161"/>
      <c r="D131" s="1146" t="s">
        <v>779</v>
      </c>
      <c r="E131" s="971"/>
      <c r="F131" s="966"/>
      <c r="G131" s="1133"/>
      <c r="H131" s="1114" t="s">
        <v>539</v>
      </c>
      <c r="I131" s="1114" t="s">
        <v>1019</v>
      </c>
      <c r="J131" s="1075"/>
      <c r="K131" s="1114" t="s">
        <v>1416</v>
      </c>
      <c r="L131" s="1074" t="s">
        <v>97</v>
      </c>
      <c r="M131" s="762">
        <v>4</v>
      </c>
      <c r="N131" s="668" t="s">
        <v>98</v>
      </c>
      <c r="O131" s="1071" t="s">
        <v>402</v>
      </c>
      <c r="P131" s="1066">
        <f t="shared" si="12"/>
        <v>3</v>
      </c>
      <c r="Q131" s="762">
        <v>3</v>
      </c>
      <c r="R131" s="963"/>
      <c r="S131" s="963"/>
      <c r="T131" s="963"/>
      <c r="U131" s="963"/>
      <c r="V131" s="963"/>
      <c r="W131" s="668"/>
      <c r="X131" s="1027"/>
      <c r="Y131" s="998"/>
      <c r="Z131" s="576"/>
      <c r="AA131" s="576" t="str">
        <f t="shared" si="17"/>
        <v/>
      </c>
      <c r="AB131" s="577" t="str">
        <f t="shared" si="18"/>
        <v/>
      </c>
      <c r="AC131"/>
      <c r="AD131"/>
      <c r="AE131" s="12">
        <f t="shared" si="13"/>
        <v>3</v>
      </c>
      <c r="AF131" s="12">
        <f t="shared" si="14"/>
        <v>0</v>
      </c>
      <c r="AU131" s="15" t="str">
        <f t="shared" si="19"/>
        <v/>
      </c>
    </row>
    <row r="132" spans="1:47" s="15" customFormat="1" ht="13.5" customHeight="1" thickBot="1" x14ac:dyDescent="0.3">
      <c r="A132" s="2070"/>
      <c r="B132" s="1085" t="s">
        <v>778</v>
      </c>
      <c r="C132" s="1161"/>
      <c r="D132" s="1146" t="s">
        <v>779</v>
      </c>
      <c r="E132" s="971"/>
      <c r="F132" s="966"/>
      <c r="G132" s="1133"/>
      <c r="H132" s="1114" t="s">
        <v>539</v>
      </c>
      <c r="I132" s="1114" t="s">
        <v>1019</v>
      </c>
      <c r="J132" s="1711" t="s">
        <v>1424</v>
      </c>
      <c r="K132" s="1107" t="s">
        <v>1539</v>
      </c>
      <c r="L132" s="1074"/>
      <c r="M132" s="762"/>
      <c r="N132" s="668"/>
      <c r="O132" s="1071"/>
      <c r="P132" s="1066">
        <f t="shared" si="12"/>
        <v>0</v>
      </c>
      <c r="Q132" s="762"/>
      <c r="R132" s="963"/>
      <c r="S132" s="963">
        <v>2</v>
      </c>
      <c r="T132" s="963"/>
      <c r="U132" s="963"/>
      <c r="V132" s="963"/>
      <c r="W132" s="668"/>
      <c r="X132" s="1027"/>
      <c r="Y132" s="998"/>
      <c r="Z132" s="576"/>
      <c r="AA132" s="576" t="str">
        <f t="shared" si="17"/>
        <v/>
      </c>
      <c r="AB132" s="577" t="str">
        <f t="shared" si="18"/>
        <v/>
      </c>
      <c r="AC132"/>
      <c r="AD132"/>
      <c r="AE132" s="12">
        <f t="shared" si="13"/>
        <v>0</v>
      </c>
      <c r="AF132" s="12">
        <f t="shared" si="14"/>
        <v>2</v>
      </c>
      <c r="AU132" s="15" t="str">
        <f t="shared" si="19"/>
        <v/>
      </c>
    </row>
    <row r="133" spans="1:47" s="15" customFormat="1" ht="13.5" customHeight="1" thickBot="1" x14ac:dyDescent="0.3">
      <c r="A133" s="2071"/>
      <c r="B133" s="1224" t="s">
        <v>778</v>
      </c>
      <c r="C133" s="1308"/>
      <c r="D133" s="1354" t="s">
        <v>779</v>
      </c>
      <c r="E133" s="1355"/>
      <c r="F133" s="1310"/>
      <c r="G133" s="1311"/>
      <c r="H133" s="1312" t="s">
        <v>539</v>
      </c>
      <c r="I133" s="1312" t="s">
        <v>1019</v>
      </c>
      <c r="J133" s="1738" t="s">
        <v>1425</v>
      </c>
      <c r="K133" s="1312" t="s">
        <v>1732</v>
      </c>
      <c r="L133" s="1619"/>
      <c r="M133" s="1313"/>
      <c r="N133" s="698"/>
      <c r="O133" s="1314"/>
      <c r="P133" s="1066">
        <f t="shared" si="12"/>
        <v>0</v>
      </c>
      <c r="Q133" s="1313"/>
      <c r="R133" s="1315"/>
      <c r="S133" s="1315"/>
      <c r="T133" s="1315">
        <v>1</v>
      </c>
      <c r="U133" s="1315"/>
      <c r="V133" s="1315"/>
      <c r="W133" s="698"/>
      <c r="X133" s="1316">
        <f>SUM(Q127:W133)</f>
        <v>20</v>
      </c>
      <c r="Y133" s="1317">
        <v>20</v>
      </c>
      <c r="Z133" s="576" t="s">
        <v>875</v>
      </c>
      <c r="AA133" s="576" t="str">
        <f t="shared" si="17"/>
        <v>MT</v>
      </c>
      <c r="AB133" s="577" t="str">
        <f t="shared" si="18"/>
        <v>EDMT</v>
      </c>
      <c r="AC133"/>
      <c r="AD133" t="s">
        <v>2077</v>
      </c>
      <c r="AE133" s="12">
        <f t="shared" si="13"/>
        <v>0</v>
      </c>
      <c r="AF133" s="12">
        <f t="shared" si="14"/>
        <v>0</v>
      </c>
      <c r="AU133" s="15" t="str">
        <f t="shared" si="19"/>
        <v/>
      </c>
    </row>
    <row r="134" spans="1:47" s="15" customFormat="1" ht="13.5" customHeight="1" thickBot="1" x14ac:dyDescent="0.3">
      <c r="A134" s="2076">
        <f>A127+1</f>
        <v>17</v>
      </c>
      <c r="B134" s="1334" t="s">
        <v>557</v>
      </c>
      <c r="C134" s="1295" t="s">
        <v>35</v>
      </c>
      <c r="D134" s="1335" t="s">
        <v>861</v>
      </c>
      <c r="E134" s="1336" t="s">
        <v>284</v>
      </c>
      <c r="F134" s="1337" t="s">
        <v>842</v>
      </c>
      <c r="G134" s="1320" t="s">
        <v>630</v>
      </c>
      <c r="H134" s="1300" t="s">
        <v>539</v>
      </c>
      <c r="I134" s="1300" t="s">
        <v>1024</v>
      </c>
      <c r="J134" s="1300"/>
      <c r="K134" s="1300" t="s">
        <v>1569</v>
      </c>
      <c r="L134" s="1435" t="s">
        <v>97</v>
      </c>
      <c r="M134" s="1301">
        <v>1</v>
      </c>
      <c r="N134" s="1302" t="s">
        <v>2048</v>
      </c>
      <c r="O134" s="1338" t="s">
        <v>348</v>
      </c>
      <c r="P134" s="1066">
        <f t="shared" si="12"/>
        <v>2</v>
      </c>
      <c r="Q134" s="1301">
        <v>2</v>
      </c>
      <c r="R134" s="1304"/>
      <c r="S134" s="1339"/>
      <c r="T134" s="1304"/>
      <c r="U134" s="1304"/>
      <c r="V134" s="1304"/>
      <c r="W134" s="1302"/>
      <c r="X134" s="1305"/>
      <c r="Y134" s="1306"/>
      <c r="Z134" s="576"/>
      <c r="AA134" s="576" t="str">
        <f t="shared" si="17"/>
        <v/>
      </c>
      <c r="AB134" s="577" t="str">
        <f t="shared" si="18"/>
        <v/>
      </c>
      <c r="AC134"/>
      <c r="AD134"/>
      <c r="AE134" s="12">
        <f t="shared" si="13"/>
        <v>2</v>
      </c>
      <c r="AF134" s="12">
        <f t="shared" si="14"/>
        <v>0</v>
      </c>
      <c r="AU134" s="15">
        <f t="shared" si="19"/>
        <v>0</v>
      </c>
    </row>
    <row r="135" spans="1:47" s="15" customFormat="1" ht="13.5" customHeight="1" thickBot="1" x14ac:dyDescent="0.3">
      <c r="A135" s="2070"/>
      <c r="B135" s="1113" t="s">
        <v>557</v>
      </c>
      <c r="C135" s="1161"/>
      <c r="D135" s="1146" t="s">
        <v>861</v>
      </c>
      <c r="E135" s="971"/>
      <c r="F135" s="966"/>
      <c r="G135" s="1133"/>
      <c r="H135" s="1114" t="s">
        <v>539</v>
      </c>
      <c r="I135" s="657" t="s">
        <v>1024</v>
      </c>
      <c r="J135" s="1114"/>
      <c r="K135" s="1114" t="s">
        <v>1476</v>
      </c>
      <c r="L135" s="657" t="s">
        <v>97</v>
      </c>
      <c r="M135" s="1054">
        <v>1</v>
      </c>
      <c r="N135" s="661" t="s">
        <v>24</v>
      </c>
      <c r="O135" s="658" t="s">
        <v>348</v>
      </c>
      <c r="P135" s="1066">
        <f t="shared" ref="P135:P198" si="20">SUM(Q135:R135)</f>
        <v>2</v>
      </c>
      <c r="Q135" s="1054">
        <v>2</v>
      </c>
      <c r="R135" s="967"/>
      <c r="S135" s="972"/>
      <c r="T135" s="963"/>
      <c r="U135" s="963"/>
      <c r="V135" s="963"/>
      <c r="W135" s="668"/>
      <c r="X135" s="1027"/>
      <c r="Y135" s="998"/>
      <c r="Z135" s="576"/>
      <c r="AA135" s="576" t="str">
        <f t="shared" si="17"/>
        <v/>
      </c>
      <c r="AB135" s="577" t="str">
        <f t="shared" si="18"/>
        <v/>
      </c>
      <c r="AC135"/>
      <c r="AD135"/>
      <c r="AE135" s="12">
        <f t="shared" ref="AE135:AE198" si="21">Q135+R135</f>
        <v>2</v>
      </c>
      <c r="AF135" s="12">
        <f t="shared" ref="AF135:AF198" si="22">S135+W135</f>
        <v>0</v>
      </c>
      <c r="AU135" s="15" t="str">
        <f t="shared" si="19"/>
        <v/>
      </c>
    </row>
    <row r="136" spans="1:47" s="15" customFormat="1" ht="13.5" customHeight="1" thickBot="1" x14ac:dyDescent="0.3">
      <c r="A136" s="2070"/>
      <c r="B136" s="1113" t="s">
        <v>557</v>
      </c>
      <c r="C136" s="1161"/>
      <c r="D136" s="1146" t="s">
        <v>861</v>
      </c>
      <c r="E136" s="971"/>
      <c r="F136" s="966"/>
      <c r="G136" s="1133"/>
      <c r="H136" s="1114" t="s">
        <v>539</v>
      </c>
      <c r="I136" s="1114" t="s">
        <v>1024</v>
      </c>
      <c r="J136" s="1114"/>
      <c r="K136" s="1114" t="s">
        <v>1570</v>
      </c>
      <c r="L136" s="1074" t="s">
        <v>97</v>
      </c>
      <c r="M136" s="762">
        <v>3</v>
      </c>
      <c r="N136" s="668" t="s">
        <v>2047</v>
      </c>
      <c r="O136" s="1071" t="s">
        <v>348</v>
      </c>
      <c r="P136" s="1066">
        <f t="shared" si="20"/>
        <v>3</v>
      </c>
      <c r="Q136" s="762">
        <v>3</v>
      </c>
      <c r="R136" s="972"/>
      <c r="S136" s="972"/>
      <c r="T136" s="963"/>
      <c r="U136" s="963"/>
      <c r="V136" s="963"/>
      <c r="W136" s="668"/>
      <c r="X136" s="1027"/>
      <c r="Y136" s="998"/>
      <c r="Z136" s="576"/>
      <c r="AA136" s="576" t="str">
        <f t="shared" si="17"/>
        <v/>
      </c>
      <c r="AB136" s="577" t="str">
        <f t="shared" si="18"/>
        <v/>
      </c>
      <c r="AC136"/>
      <c r="AD136"/>
      <c r="AE136" s="12">
        <f t="shared" si="21"/>
        <v>3</v>
      </c>
      <c r="AF136" s="12">
        <f t="shared" si="22"/>
        <v>0</v>
      </c>
      <c r="AU136" s="15" t="str">
        <f t="shared" si="19"/>
        <v/>
      </c>
    </row>
    <row r="137" spans="1:47" s="15" customFormat="1" ht="13.5" customHeight="1" thickBot="1" x14ac:dyDescent="0.3">
      <c r="A137" s="2070"/>
      <c r="B137" s="1113" t="s">
        <v>557</v>
      </c>
      <c r="C137" s="1161"/>
      <c r="D137" s="1146" t="s">
        <v>861</v>
      </c>
      <c r="E137" s="971"/>
      <c r="F137" s="966"/>
      <c r="G137" s="1133"/>
      <c r="H137" s="1114" t="s">
        <v>539</v>
      </c>
      <c r="I137" s="1114" t="s">
        <v>1024</v>
      </c>
      <c r="J137" s="1114"/>
      <c r="K137" s="1114" t="s">
        <v>1477</v>
      </c>
      <c r="L137" s="1074" t="s">
        <v>97</v>
      </c>
      <c r="M137" s="762">
        <v>3</v>
      </c>
      <c r="N137" s="668" t="s">
        <v>24</v>
      </c>
      <c r="O137" s="1071" t="s">
        <v>348</v>
      </c>
      <c r="P137" s="1066">
        <f t="shared" si="20"/>
        <v>3</v>
      </c>
      <c r="Q137" s="762">
        <v>3</v>
      </c>
      <c r="R137" s="972"/>
      <c r="S137" s="972"/>
      <c r="T137" s="963"/>
      <c r="U137" s="963"/>
      <c r="V137" s="963"/>
      <c r="W137" s="668"/>
      <c r="X137" s="1027"/>
      <c r="Y137" s="998"/>
      <c r="Z137" s="576"/>
      <c r="AA137" s="576" t="str">
        <f t="shared" si="17"/>
        <v/>
      </c>
      <c r="AB137" s="577" t="str">
        <f t="shared" si="18"/>
        <v/>
      </c>
      <c r="AC137"/>
      <c r="AD137"/>
      <c r="AE137" s="12">
        <f t="shared" si="21"/>
        <v>3</v>
      </c>
      <c r="AF137" s="12">
        <f t="shared" si="22"/>
        <v>0</v>
      </c>
      <c r="AU137" s="15" t="str">
        <f t="shared" si="19"/>
        <v/>
      </c>
    </row>
    <row r="138" spans="1:47" s="15" customFormat="1" ht="13.5" customHeight="1" thickBot="1" x14ac:dyDescent="0.3">
      <c r="A138" s="2070"/>
      <c r="B138" s="1113" t="s">
        <v>557</v>
      </c>
      <c r="C138" s="1161"/>
      <c r="D138" s="1146" t="s">
        <v>861</v>
      </c>
      <c r="E138" s="971"/>
      <c r="F138" s="966"/>
      <c r="G138" s="1133"/>
      <c r="H138" s="1114" t="s">
        <v>539</v>
      </c>
      <c r="I138" s="1114" t="s">
        <v>1024</v>
      </c>
      <c r="J138" s="1114"/>
      <c r="K138" s="1114" t="s">
        <v>1571</v>
      </c>
      <c r="L138" s="1074" t="s">
        <v>97</v>
      </c>
      <c r="M138" s="762">
        <v>2</v>
      </c>
      <c r="N138" s="668" t="s">
        <v>1572</v>
      </c>
      <c r="O138" s="1071" t="s">
        <v>344</v>
      </c>
      <c r="P138" s="1066">
        <f t="shared" si="20"/>
        <v>3</v>
      </c>
      <c r="Q138" s="762">
        <v>3</v>
      </c>
      <c r="R138" s="972"/>
      <c r="S138" s="972"/>
      <c r="T138" s="963"/>
      <c r="U138" s="963"/>
      <c r="V138" s="963"/>
      <c r="W138" s="668"/>
      <c r="X138" s="1027"/>
      <c r="Y138" s="998"/>
      <c r="Z138" s="576"/>
      <c r="AA138" s="576" t="str">
        <f t="shared" si="17"/>
        <v/>
      </c>
      <c r="AB138" s="577" t="str">
        <f t="shared" si="18"/>
        <v/>
      </c>
      <c r="AC138"/>
      <c r="AD138"/>
      <c r="AE138" s="12">
        <f t="shared" si="21"/>
        <v>3</v>
      </c>
      <c r="AF138" s="12">
        <f t="shared" si="22"/>
        <v>0</v>
      </c>
      <c r="AU138" s="15" t="str">
        <f t="shared" si="19"/>
        <v/>
      </c>
    </row>
    <row r="139" spans="1:47" s="15" customFormat="1" ht="13.5" customHeight="1" thickBot="1" x14ac:dyDescent="0.3">
      <c r="A139" s="2070"/>
      <c r="B139" s="1113" t="s">
        <v>557</v>
      </c>
      <c r="C139" s="1161"/>
      <c r="D139" s="1146" t="s">
        <v>861</v>
      </c>
      <c r="E139" s="971"/>
      <c r="F139" s="966"/>
      <c r="G139" s="1133"/>
      <c r="H139" s="1114" t="s">
        <v>539</v>
      </c>
      <c r="I139" s="1114" t="s">
        <v>1026</v>
      </c>
      <c r="J139" s="1114"/>
      <c r="K139" s="1114" t="s">
        <v>1216</v>
      </c>
      <c r="L139" s="1074" t="s">
        <v>97</v>
      </c>
      <c r="M139" s="762">
        <v>6</v>
      </c>
      <c r="N139" s="668" t="s">
        <v>24</v>
      </c>
      <c r="O139" s="1071" t="s">
        <v>402</v>
      </c>
      <c r="P139" s="1066">
        <f t="shared" si="20"/>
        <v>2</v>
      </c>
      <c r="Q139" s="762">
        <v>2</v>
      </c>
      <c r="R139" s="972"/>
      <c r="S139" s="972"/>
      <c r="T139" s="963"/>
      <c r="U139" s="963"/>
      <c r="V139" s="963"/>
      <c r="W139" s="668"/>
      <c r="X139" s="1027"/>
      <c r="Y139" s="998"/>
      <c r="Z139" s="576"/>
      <c r="AA139" s="576" t="str">
        <f t="shared" ref="AA139:AA170" si="23">IF(Y139&lt;&gt;"",IF(Y139&gt;=40,"TC",IF(AND(Y139&gt;=20,Y139&lt;30),"MT",IF(Y139&lt;20,"TP",""))),"")</f>
        <v/>
      </c>
      <c r="AB139" s="577" t="str">
        <f t="shared" ref="AB139:AB161" si="24">Z139&amp;AA139</f>
        <v/>
      </c>
      <c r="AC139"/>
      <c r="AD139"/>
      <c r="AE139" s="12">
        <f t="shared" si="21"/>
        <v>2</v>
      </c>
      <c r="AF139" s="12">
        <f t="shared" si="22"/>
        <v>0</v>
      </c>
      <c r="AU139" s="15" t="str">
        <f t="shared" si="19"/>
        <v/>
      </c>
    </row>
    <row r="140" spans="1:47" s="15" customFormat="1" ht="13.5" customHeight="1" thickBot="1" x14ac:dyDescent="0.3">
      <c r="A140" s="2070"/>
      <c r="B140" s="1113" t="s">
        <v>557</v>
      </c>
      <c r="C140" s="1161"/>
      <c r="D140" s="1146" t="s">
        <v>861</v>
      </c>
      <c r="E140" s="971"/>
      <c r="F140" s="966"/>
      <c r="G140" s="1133"/>
      <c r="H140" s="1114" t="s">
        <v>539</v>
      </c>
      <c r="I140" s="1114" t="s">
        <v>1023</v>
      </c>
      <c r="J140" s="1114"/>
      <c r="K140" s="1114" t="s">
        <v>1033</v>
      </c>
      <c r="L140" s="1074" t="s">
        <v>97</v>
      </c>
      <c r="M140" s="762">
        <v>3</v>
      </c>
      <c r="N140" s="668" t="s">
        <v>24</v>
      </c>
      <c r="O140" s="1071" t="s">
        <v>402</v>
      </c>
      <c r="P140" s="1066">
        <f t="shared" si="20"/>
        <v>3</v>
      </c>
      <c r="Q140" s="762">
        <v>3</v>
      </c>
      <c r="R140" s="972"/>
      <c r="S140" s="972"/>
      <c r="T140" s="963"/>
      <c r="U140" s="963"/>
      <c r="V140" s="963"/>
      <c r="W140" s="668"/>
      <c r="X140" s="1027"/>
      <c r="Y140" s="998"/>
      <c r="Z140" s="576"/>
      <c r="AA140" s="576" t="str">
        <f t="shared" si="23"/>
        <v/>
      </c>
      <c r="AB140" s="577" t="str">
        <f t="shared" si="24"/>
        <v/>
      </c>
      <c r="AC140"/>
      <c r="AD140"/>
      <c r="AE140" s="12">
        <f t="shared" si="21"/>
        <v>3</v>
      </c>
      <c r="AF140" s="12">
        <f t="shared" si="22"/>
        <v>0</v>
      </c>
      <c r="AU140" s="15" t="str">
        <f t="shared" ref="AU140:AU171" si="25">IF(C140&lt;&gt;"",SUMIF(D$172:D$749,D140,Q$172:R$749),"")</f>
        <v/>
      </c>
    </row>
    <row r="141" spans="1:47" s="15" customFormat="1" ht="13.5" customHeight="1" thickBot="1" x14ac:dyDescent="0.3">
      <c r="A141" s="2070"/>
      <c r="B141" s="1113" t="s">
        <v>557</v>
      </c>
      <c r="C141" s="1161"/>
      <c r="D141" s="1146" t="s">
        <v>861</v>
      </c>
      <c r="E141" s="971"/>
      <c r="F141" s="966"/>
      <c r="G141" s="1133"/>
      <c r="H141" s="1114" t="s">
        <v>539</v>
      </c>
      <c r="I141" s="657" t="s">
        <v>1023</v>
      </c>
      <c r="J141" s="1114"/>
      <c r="K141" s="1114" t="s">
        <v>1034</v>
      </c>
      <c r="L141" s="657" t="s">
        <v>97</v>
      </c>
      <c r="M141" s="1054">
        <v>4</v>
      </c>
      <c r="N141" s="661" t="s">
        <v>24</v>
      </c>
      <c r="O141" s="658" t="s">
        <v>402</v>
      </c>
      <c r="P141" s="1066">
        <f t="shared" si="20"/>
        <v>2</v>
      </c>
      <c r="Q141" s="1054">
        <v>2</v>
      </c>
      <c r="R141" s="967"/>
      <c r="S141" s="972"/>
      <c r="T141" s="963"/>
      <c r="U141" s="963"/>
      <c r="V141" s="963"/>
      <c r="W141" s="668"/>
      <c r="X141" s="1027"/>
      <c r="Y141" s="998"/>
      <c r="Z141" s="576"/>
      <c r="AA141" s="576" t="str">
        <f t="shared" si="23"/>
        <v/>
      </c>
      <c r="AB141" s="577" t="str">
        <f t="shared" si="24"/>
        <v/>
      </c>
      <c r="AC141"/>
      <c r="AD141"/>
      <c r="AE141" s="12">
        <f t="shared" si="21"/>
        <v>2</v>
      </c>
      <c r="AF141" s="12">
        <f t="shared" si="22"/>
        <v>0</v>
      </c>
      <c r="AU141" s="15" t="str">
        <f t="shared" si="25"/>
        <v/>
      </c>
    </row>
    <row r="142" spans="1:47" s="15" customFormat="1" ht="13.5" customHeight="1" thickBot="1" x14ac:dyDescent="0.3">
      <c r="A142" s="2070"/>
      <c r="B142" s="1113" t="s">
        <v>557</v>
      </c>
      <c r="C142" s="1161"/>
      <c r="D142" s="1146" t="s">
        <v>861</v>
      </c>
      <c r="E142" s="971"/>
      <c r="F142" s="966"/>
      <c r="G142" s="1133"/>
      <c r="H142" s="1114" t="s">
        <v>539</v>
      </c>
      <c r="I142" s="1114" t="s">
        <v>1023</v>
      </c>
      <c r="J142" s="1114"/>
      <c r="K142" s="1114" t="s">
        <v>2031</v>
      </c>
      <c r="L142" s="1074" t="s">
        <v>97</v>
      </c>
      <c r="M142" s="762">
        <v>8</v>
      </c>
      <c r="N142" s="668" t="s">
        <v>24</v>
      </c>
      <c r="O142" s="1071" t="s">
        <v>402</v>
      </c>
      <c r="P142" s="1066">
        <f t="shared" si="20"/>
        <v>2</v>
      </c>
      <c r="Q142" s="762">
        <v>2</v>
      </c>
      <c r="R142" s="972"/>
      <c r="S142" s="972"/>
      <c r="T142" s="963"/>
      <c r="U142" s="963"/>
      <c r="V142" s="963"/>
      <c r="W142" s="668"/>
      <c r="X142" s="1027"/>
      <c r="Y142" s="998"/>
      <c r="Z142" s="576"/>
      <c r="AA142" s="576" t="str">
        <f t="shared" si="23"/>
        <v/>
      </c>
      <c r="AB142" s="577" t="str">
        <f t="shared" si="24"/>
        <v/>
      </c>
      <c r="AC142"/>
      <c r="AD142"/>
      <c r="AE142" s="12">
        <f t="shared" si="21"/>
        <v>2</v>
      </c>
      <c r="AF142" s="12">
        <f t="shared" si="22"/>
        <v>0</v>
      </c>
      <c r="AU142" s="15" t="str">
        <f t="shared" si="25"/>
        <v/>
      </c>
    </row>
    <row r="143" spans="1:47" s="15" customFormat="1" ht="13.5" customHeight="1" thickBot="1" x14ac:dyDescent="0.3">
      <c r="A143" s="2070"/>
      <c r="B143" s="1113" t="s">
        <v>557</v>
      </c>
      <c r="C143" s="1161"/>
      <c r="D143" s="1146" t="s">
        <v>861</v>
      </c>
      <c r="E143" s="971"/>
      <c r="F143" s="966"/>
      <c r="G143" s="1133"/>
      <c r="H143" s="1114" t="s">
        <v>539</v>
      </c>
      <c r="I143" s="1114" t="s">
        <v>1024</v>
      </c>
      <c r="J143" s="1711" t="s">
        <v>1424</v>
      </c>
      <c r="K143" s="1114" t="s">
        <v>1539</v>
      </c>
      <c r="L143" s="1074"/>
      <c r="M143" s="762"/>
      <c r="N143" s="668"/>
      <c r="O143" s="1071"/>
      <c r="P143" s="1066">
        <f t="shared" si="20"/>
        <v>0</v>
      </c>
      <c r="Q143" s="762"/>
      <c r="R143" s="972"/>
      <c r="S143" s="972">
        <v>5</v>
      </c>
      <c r="T143" s="963"/>
      <c r="U143" s="963"/>
      <c r="V143" s="963"/>
      <c r="W143" s="668"/>
      <c r="X143" s="1027"/>
      <c r="Y143" s="998"/>
      <c r="Z143" s="576"/>
      <c r="AA143" s="576" t="str">
        <f t="shared" si="23"/>
        <v/>
      </c>
      <c r="AB143" s="577" t="str">
        <f t="shared" si="24"/>
        <v/>
      </c>
      <c r="AC143"/>
      <c r="AD143"/>
      <c r="AE143" s="12">
        <f t="shared" si="21"/>
        <v>0</v>
      </c>
      <c r="AF143" s="12">
        <f t="shared" si="22"/>
        <v>5</v>
      </c>
      <c r="AU143" s="15" t="str">
        <f t="shared" si="25"/>
        <v/>
      </c>
    </row>
    <row r="144" spans="1:47" s="15" customFormat="1" ht="13.5" customHeight="1" thickBot="1" x14ac:dyDescent="0.3">
      <c r="A144" s="2070"/>
      <c r="B144" s="1113" t="s">
        <v>557</v>
      </c>
      <c r="C144" s="1161"/>
      <c r="D144" s="1146" t="s">
        <v>861</v>
      </c>
      <c r="E144" s="971"/>
      <c r="F144" s="966"/>
      <c r="G144" s="1133"/>
      <c r="H144" s="1114" t="s">
        <v>539</v>
      </c>
      <c r="I144" s="1114" t="s">
        <v>1024</v>
      </c>
      <c r="J144" s="1711" t="s">
        <v>1424</v>
      </c>
      <c r="K144" s="1114" t="s">
        <v>1540</v>
      </c>
      <c r="L144" s="1074"/>
      <c r="M144" s="762"/>
      <c r="N144" s="668"/>
      <c r="O144" s="1071"/>
      <c r="P144" s="1066">
        <f t="shared" si="20"/>
        <v>0</v>
      </c>
      <c r="Q144" s="762"/>
      <c r="R144" s="972"/>
      <c r="S144" s="972">
        <v>3</v>
      </c>
      <c r="T144" s="963"/>
      <c r="U144" s="963"/>
      <c r="V144" s="963"/>
      <c r="W144" s="668"/>
      <c r="X144" s="1027"/>
      <c r="Y144" s="998"/>
      <c r="Z144" s="576"/>
      <c r="AA144" s="576" t="str">
        <f t="shared" si="23"/>
        <v/>
      </c>
      <c r="AB144" s="577" t="str">
        <f t="shared" si="24"/>
        <v/>
      </c>
      <c r="AC144"/>
      <c r="AD144"/>
      <c r="AE144" s="12">
        <f t="shared" si="21"/>
        <v>0</v>
      </c>
      <c r="AF144" s="12">
        <f t="shared" si="22"/>
        <v>3</v>
      </c>
      <c r="AU144" s="15" t="str">
        <f t="shared" si="25"/>
        <v/>
      </c>
    </row>
    <row r="145" spans="1:47" s="15" customFormat="1" ht="13.5" customHeight="1" thickBot="1" x14ac:dyDescent="0.3">
      <c r="A145" s="2070"/>
      <c r="B145" s="1113" t="s">
        <v>557</v>
      </c>
      <c r="C145" s="1161"/>
      <c r="D145" s="1146" t="s">
        <v>861</v>
      </c>
      <c r="E145" s="971"/>
      <c r="F145" s="966"/>
      <c r="G145" s="1133"/>
      <c r="H145" s="1114" t="s">
        <v>539</v>
      </c>
      <c r="I145" s="1114" t="s">
        <v>1024</v>
      </c>
      <c r="J145" s="1739" t="s">
        <v>1425</v>
      </c>
      <c r="K145" s="1114" t="s">
        <v>1732</v>
      </c>
      <c r="L145" s="1074"/>
      <c r="M145" s="762"/>
      <c r="N145" s="668"/>
      <c r="O145" s="1071"/>
      <c r="P145" s="1066">
        <f t="shared" si="20"/>
        <v>0</v>
      </c>
      <c r="Q145" s="762"/>
      <c r="R145" s="972"/>
      <c r="S145" s="972"/>
      <c r="T145" s="963">
        <v>3</v>
      </c>
      <c r="U145" s="963"/>
      <c r="V145" s="963"/>
      <c r="W145" s="668"/>
      <c r="X145" s="1027"/>
      <c r="Y145" s="998"/>
      <c r="Z145" s="576"/>
      <c r="AA145" s="576" t="str">
        <f t="shared" si="23"/>
        <v/>
      </c>
      <c r="AB145" s="577" t="str">
        <f t="shared" si="24"/>
        <v/>
      </c>
      <c r="AC145"/>
      <c r="AD145" t="s">
        <v>2077</v>
      </c>
      <c r="AE145" s="12">
        <f t="shared" si="21"/>
        <v>0</v>
      </c>
      <c r="AF145" s="12">
        <f t="shared" si="22"/>
        <v>0</v>
      </c>
      <c r="AU145" s="15" t="str">
        <f t="shared" si="25"/>
        <v/>
      </c>
    </row>
    <row r="146" spans="1:47" s="15" customFormat="1" ht="13.5" customHeight="1" thickBot="1" x14ac:dyDescent="0.3">
      <c r="A146" s="2070"/>
      <c r="B146" s="1113" t="s">
        <v>557</v>
      </c>
      <c r="C146" s="1161"/>
      <c r="D146" s="1146" t="s">
        <v>861</v>
      </c>
      <c r="E146" s="971"/>
      <c r="F146" s="966"/>
      <c r="G146" s="1133"/>
      <c r="H146" s="1114" t="s">
        <v>539</v>
      </c>
      <c r="I146" s="1114" t="s">
        <v>1024</v>
      </c>
      <c r="J146" s="1739" t="s">
        <v>1425</v>
      </c>
      <c r="K146" s="1085" t="s">
        <v>1824</v>
      </c>
      <c r="L146" s="1074"/>
      <c r="M146" s="762"/>
      <c r="N146" s="668"/>
      <c r="O146" s="1071"/>
      <c r="P146" s="1066">
        <f t="shared" si="20"/>
        <v>0</v>
      </c>
      <c r="Q146" s="762"/>
      <c r="R146" s="972"/>
      <c r="S146" s="972"/>
      <c r="T146" s="963">
        <v>3</v>
      </c>
      <c r="U146" s="963"/>
      <c r="V146" s="963"/>
      <c r="W146" s="668"/>
      <c r="X146" s="1027"/>
      <c r="Y146" s="998"/>
      <c r="Z146" s="576"/>
      <c r="AA146" s="576" t="str">
        <f t="shared" si="23"/>
        <v/>
      </c>
      <c r="AB146" s="577" t="str">
        <f t="shared" si="24"/>
        <v/>
      </c>
      <c r="AC146"/>
      <c r="AD146" t="s">
        <v>2081</v>
      </c>
      <c r="AE146" s="12">
        <f t="shared" si="21"/>
        <v>0</v>
      </c>
      <c r="AF146" s="12">
        <f t="shared" si="22"/>
        <v>0</v>
      </c>
      <c r="AU146" s="15" t="str">
        <f t="shared" si="25"/>
        <v/>
      </c>
    </row>
    <row r="147" spans="1:47" s="15" customFormat="1" ht="13.5" customHeight="1" thickBot="1" x14ac:dyDescent="0.3">
      <c r="A147" s="2090"/>
      <c r="B147" s="855" t="s">
        <v>557</v>
      </c>
      <c r="C147" s="1322"/>
      <c r="D147" s="1374" t="s">
        <v>861</v>
      </c>
      <c r="E147" s="1375"/>
      <c r="F147" s="1325"/>
      <c r="G147" s="1326"/>
      <c r="H147" s="1327" t="s">
        <v>539</v>
      </c>
      <c r="I147" s="1327" t="s">
        <v>1024</v>
      </c>
      <c r="J147" s="1712" t="s">
        <v>1424</v>
      </c>
      <c r="K147" s="1327" t="s">
        <v>1838</v>
      </c>
      <c r="L147" s="1960"/>
      <c r="M147" s="1376"/>
      <c r="N147" s="674"/>
      <c r="O147" s="1329"/>
      <c r="P147" s="1066">
        <f t="shared" si="20"/>
        <v>0</v>
      </c>
      <c r="Q147" s="637"/>
      <c r="R147" s="1377"/>
      <c r="S147" s="1377"/>
      <c r="T147" s="1330"/>
      <c r="U147" s="1330"/>
      <c r="V147" s="1330"/>
      <c r="W147" s="674">
        <v>4</v>
      </c>
      <c r="X147" s="1332">
        <f>SUM(Q134:W147)</f>
        <v>40</v>
      </c>
      <c r="Y147" s="1333">
        <v>40</v>
      </c>
      <c r="Z147" s="576" t="s">
        <v>875</v>
      </c>
      <c r="AA147" s="576" t="str">
        <f t="shared" si="23"/>
        <v>TC</v>
      </c>
      <c r="AB147" s="577" t="str">
        <f t="shared" si="24"/>
        <v>EDTC</v>
      </c>
      <c r="AC147"/>
      <c r="AD147"/>
      <c r="AE147" s="12">
        <f t="shared" si="21"/>
        <v>0</v>
      </c>
      <c r="AF147" s="12">
        <f t="shared" si="22"/>
        <v>4</v>
      </c>
      <c r="AU147" s="15" t="str">
        <f t="shared" si="25"/>
        <v/>
      </c>
    </row>
    <row r="148" spans="1:47" s="15" customFormat="1" ht="13.5" customHeight="1" thickBot="1" x14ac:dyDescent="0.3">
      <c r="A148" s="2069">
        <f>A134+1</f>
        <v>18</v>
      </c>
      <c r="B148" s="1367" t="s">
        <v>819</v>
      </c>
      <c r="C148" s="1341" t="s">
        <v>83</v>
      </c>
      <c r="D148" s="1342" t="s">
        <v>863</v>
      </c>
      <c r="E148" s="1389" t="s">
        <v>284</v>
      </c>
      <c r="F148" s="1344" t="s">
        <v>820</v>
      </c>
      <c r="G148" s="1345" t="s">
        <v>523</v>
      </c>
      <c r="H148" s="1346" t="s">
        <v>539</v>
      </c>
      <c r="I148" s="1346" t="s">
        <v>1019</v>
      </c>
      <c r="J148" s="1369"/>
      <c r="K148" s="1214" t="s">
        <v>1417</v>
      </c>
      <c r="L148" s="1127" t="s">
        <v>97</v>
      </c>
      <c r="M148" s="1217">
        <v>1</v>
      </c>
      <c r="N148" s="1247" t="s">
        <v>24</v>
      </c>
      <c r="O148" s="1248" t="s">
        <v>402</v>
      </c>
      <c r="P148" s="1066">
        <f t="shared" si="20"/>
        <v>2</v>
      </c>
      <c r="Q148" s="1217">
        <v>2</v>
      </c>
      <c r="R148" s="1218"/>
      <c r="S148" s="1218"/>
      <c r="T148" s="1349"/>
      <c r="U148" s="1349"/>
      <c r="V148" s="1349"/>
      <c r="W148" s="1371"/>
      <c r="X148" s="1353"/>
      <c r="Y148" s="1353"/>
      <c r="Z148" s="576"/>
      <c r="AA148" s="576" t="str">
        <f t="shared" si="23"/>
        <v/>
      </c>
      <c r="AB148" s="577" t="str">
        <f t="shared" si="24"/>
        <v/>
      </c>
      <c r="AC148"/>
      <c r="AD148"/>
      <c r="AE148" s="12">
        <f t="shared" si="21"/>
        <v>2</v>
      </c>
      <c r="AF148" s="12">
        <f t="shared" si="22"/>
        <v>0</v>
      </c>
      <c r="AU148" s="15">
        <f t="shared" si="25"/>
        <v>0</v>
      </c>
    </row>
    <row r="149" spans="1:47" s="15" customFormat="1" ht="13.5" customHeight="1" thickBot="1" x14ac:dyDescent="0.3">
      <c r="A149" s="2070"/>
      <c r="B149" s="1086" t="s">
        <v>669</v>
      </c>
      <c r="C149" s="1161"/>
      <c r="D149" s="1146" t="s">
        <v>863</v>
      </c>
      <c r="E149" s="971"/>
      <c r="F149" s="966"/>
      <c r="G149" s="1133"/>
      <c r="H149" s="1114" t="s">
        <v>539</v>
      </c>
      <c r="I149" s="1114" t="s">
        <v>1019</v>
      </c>
      <c r="J149" s="1075"/>
      <c r="K149" s="1085" t="s">
        <v>1417</v>
      </c>
      <c r="L149" s="1078" t="s">
        <v>97</v>
      </c>
      <c r="M149" s="545">
        <v>1</v>
      </c>
      <c r="N149" s="1015" t="s">
        <v>98</v>
      </c>
      <c r="O149" s="1069" t="s">
        <v>402</v>
      </c>
      <c r="P149" s="1066">
        <f t="shared" si="20"/>
        <v>2</v>
      </c>
      <c r="Q149" s="545">
        <v>2</v>
      </c>
      <c r="R149" s="958"/>
      <c r="S149" s="958"/>
      <c r="T149" s="963"/>
      <c r="U149" s="963"/>
      <c r="V149" s="963"/>
      <c r="W149" s="668"/>
      <c r="X149" s="998"/>
      <c r="Y149" s="998"/>
      <c r="Z149" s="576"/>
      <c r="AA149" s="576" t="str">
        <f t="shared" si="23"/>
        <v/>
      </c>
      <c r="AB149" s="577" t="str">
        <f t="shared" si="24"/>
        <v/>
      </c>
      <c r="AC149"/>
      <c r="AD149"/>
      <c r="AE149" s="12">
        <f t="shared" si="21"/>
        <v>2</v>
      </c>
      <c r="AF149" s="12">
        <f t="shared" si="22"/>
        <v>0</v>
      </c>
      <c r="AU149" s="15" t="str">
        <f t="shared" si="25"/>
        <v/>
      </c>
    </row>
    <row r="150" spans="1:47" s="15" customFormat="1" ht="13.5" customHeight="1" thickBot="1" x14ac:dyDescent="0.3">
      <c r="A150" s="2070"/>
      <c r="B150" s="1086" t="s">
        <v>669</v>
      </c>
      <c r="C150" s="1161"/>
      <c r="D150" s="1146" t="s">
        <v>863</v>
      </c>
      <c r="E150" s="971"/>
      <c r="F150" s="966"/>
      <c r="G150" s="1133"/>
      <c r="H150" s="1114" t="s">
        <v>539</v>
      </c>
      <c r="I150" s="1114" t="s">
        <v>1019</v>
      </c>
      <c r="J150" s="1075"/>
      <c r="K150" s="1085" t="s">
        <v>1417</v>
      </c>
      <c r="L150" s="1078" t="s">
        <v>97</v>
      </c>
      <c r="M150" s="545">
        <v>1</v>
      </c>
      <c r="N150" s="1015" t="s">
        <v>395</v>
      </c>
      <c r="O150" s="1069" t="s">
        <v>402</v>
      </c>
      <c r="P150" s="1066">
        <f t="shared" si="20"/>
        <v>2</v>
      </c>
      <c r="Q150" s="545">
        <v>2</v>
      </c>
      <c r="R150" s="958"/>
      <c r="S150" s="958"/>
      <c r="T150" s="963"/>
      <c r="U150" s="963"/>
      <c r="V150" s="963"/>
      <c r="W150" s="668"/>
      <c r="X150" s="998"/>
      <c r="Y150" s="998"/>
      <c r="Z150" s="576"/>
      <c r="AA150" s="576" t="str">
        <f t="shared" si="23"/>
        <v/>
      </c>
      <c r="AB150" s="577" t="str">
        <f t="shared" si="24"/>
        <v/>
      </c>
      <c r="AC150"/>
      <c r="AD150"/>
      <c r="AE150" s="12">
        <f t="shared" si="21"/>
        <v>2</v>
      </c>
      <c r="AF150" s="12">
        <f t="shared" si="22"/>
        <v>0</v>
      </c>
      <c r="AU150" s="15" t="str">
        <f t="shared" si="25"/>
        <v/>
      </c>
    </row>
    <row r="151" spans="1:47" s="15" customFormat="1" ht="13.5" customHeight="1" thickBot="1" x14ac:dyDescent="0.3">
      <c r="A151" s="2070"/>
      <c r="B151" s="1086" t="s">
        <v>669</v>
      </c>
      <c r="C151" s="1161"/>
      <c r="D151" s="1146" t="s">
        <v>863</v>
      </c>
      <c r="E151" s="971"/>
      <c r="F151" s="966"/>
      <c r="G151" s="1133"/>
      <c r="H151" s="1114" t="s">
        <v>539</v>
      </c>
      <c r="I151" s="1114" t="s">
        <v>1017</v>
      </c>
      <c r="J151" s="1075"/>
      <c r="K151" s="1114" t="s">
        <v>1451</v>
      </c>
      <c r="L151" s="1074" t="s">
        <v>97</v>
      </c>
      <c r="M151" s="1094">
        <v>5</v>
      </c>
      <c r="N151" s="668" t="s">
        <v>1579</v>
      </c>
      <c r="O151" s="1071" t="s">
        <v>402</v>
      </c>
      <c r="P151" s="1066">
        <f t="shared" si="20"/>
        <v>2</v>
      </c>
      <c r="Q151" s="762">
        <v>2</v>
      </c>
      <c r="R151" s="958"/>
      <c r="S151" s="958"/>
      <c r="T151" s="963"/>
      <c r="U151" s="963"/>
      <c r="V151" s="963"/>
      <c r="W151" s="668"/>
      <c r="X151" s="998"/>
      <c r="Y151" s="998"/>
      <c r="Z151" s="576"/>
      <c r="AA151" s="576" t="str">
        <f t="shared" si="23"/>
        <v/>
      </c>
      <c r="AB151" s="577" t="str">
        <f t="shared" si="24"/>
        <v/>
      </c>
      <c r="AC151"/>
      <c r="AD151"/>
      <c r="AE151" s="12">
        <f t="shared" si="21"/>
        <v>2</v>
      </c>
      <c r="AF151" s="12">
        <f t="shared" si="22"/>
        <v>0</v>
      </c>
      <c r="AU151" s="15" t="str">
        <f t="shared" si="25"/>
        <v/>
      </c>
    </row>
    <row r="152" spans="1:47" s="15" customFormat="1" ht="13.5" customHeight="1" thickBot="1" x14ac:dyDescent="0.3">
      <c r="A152" s="2070"/>
      <c r="B152" s="1086" t="s">
        <v>669</v>
      </c>
      <c r="C152" s="1161"/>
      <c r="D152" s="1146" t="s">
        <v>863</v>
      </c>
      <c r="E152" s="971"/>
      <c r="F152" s="966"/>
      <c r="G152" s="1133"/>
      <c r="H152" s="1114" t="s">
        <v>539</v>
      </c>
      <c r="I152" s="1114" t="s">
        <v>1026</v>
      </c>
      <c r="J152" s="1075"/>
      <c r="K152" s="1085" t="s">
        <v>1573</v>
      </c>
      <c r="L152" s="1078" t="s">
        <v>97</v>
      </c>
      <c r="M152" s="545">
        <v>6</v>
      </c>
      <c r="N152" s="1015" t="s">
        <v>24</v>
      </c>
      <c r="O152" s="1069" t="s">
        <v>402</v>
      </c>
      <c r="P152" s="1066">
        <f t="shared" si="20"/>
        <v>2</v>
      </c>
      <c r="Q152" s="545">
        <v>2</v>
      </c>
      <c r="R152" s="958"/>
      <c r="S152" s="958"/>
      <c r="T152" s="963"/>
      <c r="U152" s="963"/>
      <c r="V152" s="963"/>
      <c r="W152" s="668"/>
      <c r="X152" s="998"/>
      <c r="Y152" s="998"/>
      <c r="Z152" s="576"/>
      <c r="AA152" s="576" t="str">
        <f t="shared" si="23"/>
        <v/>
      </c>
      <c r="AB152" s="577" t="str">
        <f t="shared" si="24"/>
        <v/>
      </c>
      <c r="AC152"/>
      <c r="AD152"/>
      <c r="AE152" s="12">
        <f t="shared" si="21"/>
        <v>2</v>
      </c>
      <c r="AF152" s="12">
        <f t="shared" si="22"/>
        <v>0</v>
      </c>
      <c r="AU152" s="15" t="str">
        <f t="shared" si="25"/>
        <v/>
      </c>
    </row>
    <row r="153" spans="1:47" s="15" customFormat="1" ht="13.5" customHeight="1" thickBot="1" x14ac:dyDescent="0.3">
      <c r="A153" s="2070"/>
      <c r="B153" s="1086" t="s">
        <v>669</v>
      </c>
      <c r="C153" s="1161"/>
      <c r="D153" s="1146" t="s">
        <v>863</v>
      </c>
      <c r="E153" s="971"/>
      <c r="F153" s="966"/>
      <c r="G153" s="1133"/>
      <c r="H153" s="1114" t="s">
        <v>539</v>
      </c>
      <c r="I153" s="1114" t="s">
        <v>1017</v>
      </c>
      <c r="J153" s="1075"/>
      <c r="K153" s="1085" t="s">
        <v>1451</v>
      </c>
      <c r="L153" s="1078" t="s">
        <v>97</v>
      </c>
      <c r="M153" s="545">
        <v>5</v>
      </c>
      <c r="N153" s="1015" t="s">
        <v>1574</v>
      </c>
      <c r="O153" s="1069" t="s">
        <v>402</v>
      </c>
      <c r="P153" s="1066">
        <f t="shared" si="20"/>
        <v>2</v>
      </c>
      <c r="Q153" s="545">
        <v>2</v>
      </c>
      <c r="R153" s="958"/>
      <c r="S153" s="958"/>
      <c r="T153" s="963"/>
      <c r="U153" s="963"/>
      <c r="V153" s="963"/>
      <c r="W153" s="668"/>
      <c r="X153" s="998"/>
      <c r="Y153" s="998"/>
      <c r="Z153" s="576"/>
      <c r="AA153" s="576" t="str">
        <f t="shared" si="23"/>
        <v/>
      </c>
      <c r="AB153" s="577" t="str">
        <f t="shared" si="24"/>
        <v/>
      </c>
      <c r="AC153"/>
      <c r="AD153"/>
      <c r="AE153" s="12">
        <f t="shared" si="21"/>
        <v>2</v>
      </c>
      <c r="AF153" s="12">
        <f t="shared" si="22"/>
        <v>0</v>
      </c>
      <c r="AU153" s="15" t="str">
        <f t="shared" si="25"/>
        <v/>
      </c>
    </row>
    <row r="154" spans="1:47" s="15" customFormat="1" ht="13.5" customHeight="1" thickBot="1" x14ac:dyDescent="0.3">
      <c r="A154" s="2070"/>
      <c r="B154" s="1086" t="s">
        <v>669</v>
      </c>
      <c r="C154" s="1161"/>
      <c r="D154" s="1146" t="s">
        <v>863</v>
      </c>
      <c r="E154" s="971"/>
      <c r="F154" s="966"/>
      <c r="G154" s="1133"/>
      <c r="H154" s="1114" t="s">
        <v>539</v>
      </c>
      <c r="I154" s="1114" t="s">
        <v>1017</v>
      </c>
      <c r="J154" s="1075"/>
      <c r="K154" s="1085" t="s">
        <v>1451</v>
      </c>
      <c r="L154" s="1078" t="s">
        <v>97</v>
      </c>
      <c r="M154" s="545">
        <v>5</v>
      </c>
      <c r="N154" s="1015" t="s">
        <v>1575</v>
      </c>
      <c r="O154" s="1069" t="s">
        <v>402</v>
      </c>
      <c r="P154" s="1066">
        <f t="shared" si="20"/>
        <v>2</v>
      </c>
      <c r="Q154" s="545">
        <v>2</v>
      </c>
      <c r="R154" s="958"/>
      <c r="S154" s="958"/>
      <c r="T154" s="963"/>
      <c r="U154" s="963"/>
      <c r="V154" s="963"/>
      <c r="W154" s="668"/>
      <c r="X154" s="998"/>
      <c r="Y154" s="998"/>
      <c r="Z154" s="576"/>
      <c r="AA154" s="576" t="str">
        <f t="shared" si="23"/>
        <v/>
      </c>
      <c r="AB154" s="577" t="str">
        <f t="shared" si="24"/>
        <v/>
      </c>
      <c r="AC154"/>
      <c r="AD154"/>
      <c r="AE154" s="12">
        <f t="shared" si="21"/>
        <v>2</v>
      </c>
      <c r="AF154" s="12">
        <f t="shared" si="22"/>
        <v>0</v>
      </c>
      <c r="AU154" s="15" t="str">
        <f t="shared" si="25"/>
        <v/>
      </c>
    </row>
    <row r="155" spans="1:47" s="15" customFormat="1" ht="13.5" customHeight="1" thickBot="1" x14ac:dyDescent="0.3">
      <c r="A155" s="2070"/>
      <c r="B155" s="1086" t="s">
        <v>669</v>
      </c>
      <c r="C155" s="1161"/>
      <c r="D155" s="1146" t="s">
        <v>863</v>
      </c>
      <c r="E155" s="971"/>
      <c r="F155" s="966"/>
      <c r="G155" s="1133"/>
      <c r="H155" s="1114" t="s">
        <v>539</v>
      </c>
      <c r="I155" s="1327" t="s">
        <v>1017</v>
      </c>
      <c r="J155" s="1712" t="s">
        <v>1424</v>
      </c>
      <c r="K155" s="1428" t="s">
        <v>1539</v>
      </c>
      <c r="L155" s="1231"/>
      <c r="M155" s="1235"/>
      <c r="N155" s="1254"/>
      <c r="O155" s="1255"/>
      <c r="P155" s="1066">
        <f t="shared" si="20"/>
        <v>0</v>
      </c>
      <c r="Q155" s="1235"/>
      <c r="R155" s="1236"/>
      <c r="S155" s="1236">
        <v>2</v>
      </c>
      <c r="T155" s="963"/>
      <c r="U155" s="963"/>
      <c r="V155" s="963"/>
      <c r="W155" s="668"/>
      <c r="X155" s="998"/>
      <c r="Y155" s="998"/>
      <c r="Z155" s="576"/>
      <c r="AA155" s="576" t="str">
        <f t="shared" si="23"/>
        <v/>
      </c>
      <c r="AB155" s="577" t="str">
        <f t="shared" si="24"/>
        <v/>
      </c>
      <c r="AC155"/>
      <c r="AD155"/>
      <c r="AE155" s="12">
        <f t="shared" si="21"/>
        <v>0</v>
      </c>
      <c r="AF155" s="12">
        <f t="shared" si="22"/>
        <v>2</v>
      </c>
      <c r="AU155" s="15" t="str">
        <f t="shared" si="25"/>
        <v/>
      </c>
    </row>
    <row r="156" spans="1:47" s="15" customFormat="1" ht="13.5" customHeight="1" thickBot="1" x14ac:dyDescent="0.3">
      <c r="A156" s="2070"/>
      <c r="B156" s="1086" t="s">
        <v>669</v>
      </c>
      <c r="C156" s="1161"/>
      <c r="D156" s="1146" t="s">
        <v>863</v>
      </c>
      <c r="E156" s="971"/>
      <c r="F156" s="966"/>
      <c r="G156" s="1133"/>
      <c r="H156" s="1114" t="s">
        <v>539</v>
      </c>
      <c r="I156" s="1114" t="s">
        <v>1017</v>
      </c>
      <c r="J156" s="1711" t="s">
        <v>1424</v>
      </c>
      <c r="K156" s="1114" t="s">
        <v>1540</v>
      </c>
      <c r="L156" s="1074"/>
      <c r="M156" s="762"/>
      <c r="N156" s="668"/>
      <c r="O156" s="1071"/>
      <c r="P156" s="1066">
        <f t="shared" si="20"/>
        <v>0</v>
      </c>
      <c r="Q156" s="762"/>
      <c r="R156" s="972"/>
      <c r="S156" s="972">
        <v>1</v>
      </c>
      <c r="T156" s="963"/>
      <c r="U156" s="963"/>
      <c r="V156" s="963"/>
      <c r="W156" s="668"/>
      <c r="X156" s="998"/>
      <c r="Y156" s="998"/>
      <c r="Z156" s="576"/>
      <c r="AA156" s="576" t="str">
        <f t="shared" si="23"/>
        <v/>
      </c>
      <c r="AB156" s="577" t="str">
        <f t="shared" si="24"/>
        <v/>
      </c>
      <c r="AC156"/>
      <c r="AD156"/>
      <c r="AE156" s="12">
        <f t="shared" si="21"/>
        <v>0</v>
      </c>
      <c r="AF156" s="12">
        <f t="shared" si="22"/>
        <v>1</v>
      </c>
      <c r="AU156" s="15" t="str">
        <f t="shared" si="25"/>
        <v/>
      </c>
    </row>
    <row r="157" spans="1:47" s="15" customFormat="1" ht="13.5" customHeight="1" thickBot="1" x14ac:dyDescent="0.3">
      <c r="A157" s="2071"/>
      <c r="B157" s="1138" t="s">
        <v>669</v>
      </c>
      <c r="C157" s="1308"/>
      <c r="D157" s="1354" t="s">
        <v>863</v>
      </c>
      <c r="E157" s="1355"/>
      <c r="F157" s="1310"/>
      <c r="G157" s="1311"/>
      <c r="H157" s="1312" t="s">
        <v>539</v>
      </c>
      <c r="I157" s="1312" t="s">
        <v>1017</v>
      </c>
      <c r="J157" s="1989" t="s">
        <v>1425</v>
      </c>
      <c r="K157" s="1312" t="s">
        <v>1732</v>
      </c>
      <c r="L157" s="1225"/>
      <c r="M157" s="1226"/>
      <c r="N157" s="1061"/>
      <c r="O157" s="1227"/>
      <c r="P157" s="1066">
        <f t="shared" si="20"/>
        <v>0</v>
      </c>
      <c r="Q157" s="1226"/>
      <c r="R157" s="1060"/>
      <c r="S157" s="1060"/>
      <c r="T157" s="1315">
        <v>3</v>
      </c>
      <c r="U157" s="1315"/>
      <c r="V157" s="1315"/>
      <c r="W157" s="698"/>
      <c r="X157" s="1317">
        <f>SUM(Q148:W157)</f>
        <v>20</v>
      </c>
      <c r="Y157" s="1317">
        <f>X157</f>
        <v>20</v>
      </c>
      <c r="Z157" s="576" t="s">
        <v>875</v>
      </c>
      <c r="AA157" s="576" t="str">
        <f t="shared" si="23"/>
        <v>MT</v>
      </c>
      <c r="AB157" s="577" t="str">
        <f t="shared" si="24"/>
        <v>EDMT</v>
      </c>
      <c r="AC157"/>
      <c r="AD157"/>
      <c r="AE157" s="12">
        <f t="shared" si="21"/>
        <v>0</v>
      </c>
      <c r="AF157" s="12">
        <f t="shared" si="22"/>
        <v>0</v>
      </c>
      <c r="AU157" s="15" t="str">
        <f t="shared" si="25"/>
        <v/>
      </c>
    </row>
    <row r="158" spans="1:47" s="15" customFormat="1" ht="13.5" customHeight="1" thickBot="1" x14ac:dyDescent="0.3">
      <c r="A158" s="2088">
        <f>A148+1</f>
        <v>19</v>
      </c>
      <c r="B158" s="1271" t="s">
        <v>1082</v>
      </c>
      <c r="C158" s="1378" t="s">
        <v>83</v>
      </c>
      <c r="D158" s="1379" t="s">
        <v>1083</v>
      </c>
      <c r="E158" s="1380" t="s">
        <v>284</v>
      </c>
      <c r="F158" s="1381" t="s">
        <v>651</v>
      </c>
      <c r="G158" s="1382" t="s">
        <v>654</v>
      </c>
      <c r="H158" s="1384" t="s">
        <v>539</v>
      </c>
      <c r="I158" s="1384" t="s">
        <v>1026</v>
      </c>
      <c r="J158" s="1286"/>
      <c r="K158" s="1384" t="s">
        <v>1229</v>
      </c>
      <c r="L158" s="1384" t="s">
        <v>97</v>
      </c>
      <c r="M158" s="1290">
        <v>1</v>
      </c>
      <c r="N158" s="1385" t="s">
        <v>24</v>
      </c>
      <c r="O158" s="1386" t="s">
        <v>402</v>
      </c>
      <c r="P158" s="1066">
        <f t="shared" si="20"/>
        <v>3</v>
      </c>
      <c r="Q158" s="1290">
        <v>3</v>
      </c>
      <c r="R158" s="1291"/>
      <c r="S158" s="1291"/>
      <c r="T158" s="1291"/>
      <c r="U158" s="1291"/>
      <c r="V158" s="1291"/>
      <c r="W158" s="1385"/>
      <c r="X158" s="1387"/>
      <c r="Y158" s="1388"/>
      <c r="Z158" s="576"/>
      <c r="AA158" s="576" t="str">
        <f t="shared" si="23"/>
        <v/>
      </c>
      <c r="AB158" s="577" t="str">
        <f t="shared" si="24"/>
        <v/>
      </c>
      <c r="AC158"/>
      <c r="AD158"/>
      <c r="AE158" s="12">
        <f t="shared" si="21"/>
        <v>3</v>
      </c>
      <c r="AF158" s="12">
        <f t="shared" si="22"/>
        <v>0</v>
      </c>
      <c r="AU158" s="15">
        <f t="shared" si="25"/>
        <v>0</v>
      </c>
    </row>
    <row r="159" spans="1:47" s="15" customFormat="1" ht="13.5" customHeight="1" thickBot="1" x14ac:dyDescent="0.3">
      <c r="A159" s="2085"/>
      <c r="B159" s="1110" t="s">
        <v>1082</v>
      </c>
      <c r="C159" s="1162"/>
      <c r="D159" s="1148" t="s">
        <v>1083</v>
      </c>
      <c r="E159" s="961"/>
      <c r="F159" s="962"/>
      <c r="G159" s="1131"/>
      <c r="H159" s="1112" t="s">
        <v>1016</v>
      </c>
      <c r="I159" s="1112" t="s">
        <v>1026</v>
      </c>
      <c r="J159" s="1075"/>
      <c r="K159" s="1112" t="s">
        <v>1043</v>
      </c>
      <c r="L159" s="1112" t="s">
        <v>97</v>
      </c>
      <c r="M159" s="734">
        <v>3</v>
      </c>
      <c r="N159" s="1014" t="s">
        <v>24</v>
      </c>
      <c r="O159" s="1072" t="s">
        <v>402</v>
      </c>
      <c r="P159" s="1066">
        <f t="shared" si="20"/>
        <v>2</v>
      </c>
      <c r="Q159" s="734">
        <v>2</v>
      </c>
      <c r="R159" s="960"/>
      <c r="S159" s="960"/>
      <c r="T159" s="960"/>
      <c r="U159" s="960"/>
      <c r="V159" s="960"/>
      <c r="W159" s="1014"/>
      <c r="X159" s="1028"/>
      <c r="Y159" s="999"/>
      <c r="Z159" s="576"/>
      <c r="AA159" s="576" t="str">
        <f t="shared" si="23"/>
        <v/>
      </c>
      <c r="AB159" s="577" t="str">
        <f t="shared" si="24"/>
        <v/>
      </c>
      <c r="AC159"/>
      <c r="AD159"/>
      <c r="AE159" s="12">
        <f t="shared" si="21"/>
        <v>2</v>
      </c>
      <c r="AF159" s="12">
        <f t="shared" si="22"/>
        <v>0</v>
      </c>
      <c r="AU159" s="15" t="str">
        <f t="shared" si="25"/>
        <v/>
      </c>
    </row>
    <row r="160" spans="1:47" s="15" customFormat="1" ht="13.5" customHeight="1" thickBot="1" x14ac:dyDescent="0.3">
      <c r="A160" s="2085"/>
      <c r="B160" s="1110" t="s">
        <v>1082</v>
      </c>
      <c r="C160" s="1162"/>
      <c r="D160" s="1148" t="s">
        <v>1083</v>
      </c>
      <c r="E160" s="961"/>
      <c r="F160" s="962"/>
      <c r="G160" s="1131"/>
      <c r="H160" s="1112" t="s">
        <v>1016</v>
      </c>
      <c r="I160" s="1112" t="s">
        <v>1026</v>
      </c>
      <c r="J160" s="1075"/>
      <c r="K160" s="1112" t="s">
        <v>1043</v>
      </c>
      <c r="L160" s="1112" t="s">
        <v>97</v>
      </c>
      <c r="M160" s="1093">
        <v>3</v>
      </c>
      <c r="N160" s="1045" t="s">
        <v>98</v>
      </c>
      <c r="O160" s="1070" t="s">
        <v>402</v>
      </c>
      <c r="P160" s="1066">
        <f t="shared" si="20"/>
        <v>2</v>
      </c>
      <c r="Q160" s="734">
        <v>2</v>
      </c>
      <c r="R160" s="960"/>
      <c r="S160" s="960"/>
      <c r="T160" s="960"/>
      <c r="U160" s="960"/>
      <c r="V160" s="960"/>
      <c r="W160" s="1014"/>
      <c r="X160" s="1028"/>
      <c r="Y160" s="999"/>
      <c r="Z160" s="576"/>
      <c r="AA160" s="576" t="str">
        <f t="shared" si="23"/>
        <v/>
      </c>
      <c r="AB160" s="577" t="str">
        <f t="shared" si="24"/>
        <v/>
      </c>
      <c r="AC160"/>
      <c r="AD160"/>
      <c r="AE160" s="12">
        <f t="shared" si="21"/>
        <v>2</v>
      </c>
      <c r="AF160" s="12">
        <f t="shared" si="22"/>
        <v>0</v>
      </c>
      <c r="AU160" s="15" t="str">
        <f t="shared" si="25"/>
        <v/>
      </c>
    </row>
    <row r="161" spans="1:47" s="15" customFormat="1" ht="13.5" customHeight="1" thickBot="1" x14ac:dyDescent="0.3">
      <c r="A161" s="2085"/>
      <c r="B161" s="1110" t="s">
        <v>1082</v>
      </c>
      <c r="C161" s="1162"/>
      <c r="D161" s="1148" t="s">
        <v>1083</v>
      </c>
      <c r="E161" s="961"/>
      <c r="F161" s="962"/>
      <c r="G161" s="1131"/>
      <c r="H161" s="1112" t="s">
        <v>1016</v>
      </c>
      <c r="I161" s="1112" t="s">
        <v>1026</v>
      </c>
      <c r="J161" s="1075"/>
      <c r="K161" s="1112" t="s">
        <v>1230</v>
      </c>
      <c r="L161" s="1112" t="s">
        <v>97</v>
      </c>
      <c r="M161" s="734">
        <v>4</v>
      </c>
      <c r="N161" s="1014" t="s">
        <v>24</v>
      </c>
      <c r="O161" s="1072" t="s">
        <v>402</v>
      </c>
      <c r="P161" s="1066">
        <f t="shared" si="20"/>
        <v>2</v>
      </c>
      <c r="Q161" s="734">
        <v>2</v>
      </c>
      <c r="R161" s="960"/>
      <c r="S161" s="960"/>
      <c r="T161" s="960"/>
      <c r="U161" s="960"/>
      <c r="V161" s="960"/>
      <c r="W161" s="1014"/>
      <c r="X161" s="1028"/>
      <c r="Y161" s="999"/>
      <c r="Z161" s="576"/>
      <c r="AA161" s="576" t="str">
        <f t="shared" si="23"/>
        <v/>
      </c>
      <c r="AB161" s="577" t="str">
        <f t="shared" si="24"/>
        <v/>
      </c>
      <c r="AC161"/>
      <c r="AD161"/>
      <c r="AE161" s="12">
        <f t="shared" si="21"/>
        <v>2</v>
      </c>
      <c r="AF161" s="12">
        <f t="shared" si="22"/>
        <v>0</v>
      </c>
      <c r="AU161" s="15" t="str">
        <f t="shared" si="25"/>
        <v/>
      </c>
    </row>
    <row r="162" spans="1:47" s="15" customFormat="1" ht="13.5" customHeight="1" thickBot="1" x14ac:dyDescent="0.3">
      <c r="A162" s="2085"/>
      <c r="B162" s="1110" t="s">
        <v>1082</v>
      </c>
      <c r="C162" s="1162"/>
      <c r="D162" s="1148" t="s">
        <v>1083</v>
      </c>
      <c r="E162" s="961"/>
      <c r="F162" s="962"/>
      <c r="G162" s="1131"/>
      <c r="H162" s="1114" t="s">
        <v>1016</v>
      </c>
      <c r="I162" s="657" t="s">
        <v>1026</v>
      </c>
      <c r="J162" s="1075"/>
      <c r="K162" s="1121" t="s">
        <v>1036</v>
      </c>
      <c r="L162" s="657" t="s">
        <v>97</v>
      </c>
      <c r="M162" s="1054">
        <v>3</v>
      </c>
      <c r="N162" s="661" t="s">
        <v>24</v>
      </c>
      <c r="O162" s="658" t="s">
        <v>402</v>
      </c>
      <c r="P162" s="1066">
        <f t="shared" si="20"/>
        <v>2</v>
      </c>
      <c r="Q162" s="1054">
        <v>2</v>
      </c>
      <c r="R162" s="960"/>
      <c r="S162" s="960"/>
      <c r="T162" s="960"/>
      <c r="U162" s="960"/>
      <c r="V162" s="960"/>
      <c r="W162" s="1014"/>
      <c r="X162" s="1028"/>
      <c r="Y162" s="999"/>
      <c r="Z162" s="576"/>
      <c r="AA162" s="576" t="str">
        <f t="shared" si="23"/>
        <v/>
      </c>
      <c r="AB162" s="577"/>
      <c r="AC162"/>
      <c r="AD162"/>
      <c r="AE162" s="12">
        <f t="shared" si="21"/>
        <v>2</v>
      </c>
      <c r="AF162" s="12">
        <f t="shared" si="22"/>
        <v>0</v>
      </c>
      <c r="AU162" s="15" t="str">
        <f t="shared" si="25"/>
        <v/>
      </c>
    </row>
    <row r="163" spans="1:47" s="15" customFormat="1" ht="13.5" customHeight="1" thickBot="1" x14ac:dyDescent="0.3">
      <c r="A163" s="2085"/>
      <c r="B163" s="1110" t="s">
        <v>1082</v>
      </c>
      <c r="C163" s="1162"/>
      <c r="D163" s="1148" t="s">
        <v>1083</v>
      </c>
      <c r="E163" s="961"/>
      <c r="F163" s="962"/>
      <c r="G163" s="1131"/>
      <c r="H163" s="1114" t="s">
        <v>539</v>
      </c>
      <c r="I163" s="657" t="s">
        <v>1026</v>
      </c>
      <c r="J163" s="1075"/>
      <c r="K163" s="1121" t="s">
        <v>1036</v>
      </c>
      <c r="L163" s="657" t="s">
        <v>97</v>
      </c>
      <c r="M163" s="1054">
        <v>3</v>
      </c>
      <c r="N163" s="661" t="s">
        <v>98</v>
      </c>
      <c r="O163" s="658" t="s">
        <v>402</v>
      </c>
      <c r="P163" s="1066">
        <f t="shared" si="20"/>
        <v>2</v>
      </c>
      <c r="Q163" s="1054">
        <v>2</v>
      </c>
      <c r="R163" s="960"/>
      <c r="S163" s="960"/>
      <c r="T163" s="960"/>
      <c r="U163" s="960"/>
      <c r="V163" s="960"/>
      <c r="W163" s="1014"/>
      <c r="X163" s="1028"/>
      <c r="Y163" s="999"/>
      <c r="Z163" s="576"/>
      <c r="AA163" s="576" t="str">
        <f t="shared" si="23"/>
        <v/>
      </c>
      <c r="AB163" s="577" t="str">
        <f>Z163&amp;AA163</f>
        <v/>
      </c>
      <c r="AC163"/>
      <c r="AD163"/>
      <c r="AE163" s="12">
        <f t="shared" si="21"/>
        <v>2</v>
      </c>
      <c r="AF163" s="12">
        <f t="shared" si="22"/>
        <v>0</v>
      </c>
      <c r="AU163" s="15" t="str">
        <f t="shared" si="25"/>
        <v/>
      </c>
    </row>
    <row r="164" spans="1:47" s="15" customFormat="1" ht="13.5" customHeight="1" thickBot="1" x14ac:dyDescent="0.3">
      <c r="A164" s="2085"/>
      <c r="B164" s="1110" t="s">
        <v>1082</v>
      </c>
      <c r="C164" s="1162"/>
      <c r="D164" s="1148" t="s">
        <v>1083</v>
      </c>
      <c r="E164" s="961"/>
      <c r="F164" s="962"/>
      <c r="G164" s="1131"/>
      <c r="H164" s="1112" t="s">
        <v>539</v>
      </c>
      <c r="I164" s="1112" t="s">
        <v>1026</v>
      </c>
      <c r="J164" s="1075"/>
      <c r="K164" s="1112" t="s">
        <v>1233</v>
      </c>
      <c r="L164" s="1112" t="s">
        <v>97</v>
      </c>
      <c r="M164" s="734">
        <v>4</v>
      </c>
      <c r="N164" s="1014" t="s">
        <v>24</v>
      </c>
      <c r="O164" s="1072" t="s">
        <v>402</v>
      </c>
      <c r="P164" s="1066">
        <f t="shared" si="20"/>
        <v>2</v>
      </c>
      <c r="Q164" s="734">
        <v>2</v>
      </c>
      <c r="R164" s="960"/>
      <c r="S164" s="960"/>
      <c r="T164" s="960"/>
      <c r="U164" s="960"/>
      <c r="V164" s="960"/>
      <c r="W164" s="1014"/>
      <c r="X164" s="1028"/>
      <c r="Y164" s="999"/>
      <c r="Z164" s="576"/>
      <c r="AA164" s="576" t="str">
        <f t="shared" si="23"/>
        <v/>
      </c>
      <c r="AB164" s="577"/>
      <c r="AC164"/>
      <c r="AD164"/>
      <c r="AE164" s="12">
        <f t="shared" si="21"/>
        <v>2</v>
      </c>
      <c r="AF164" s="12">
        <f t="shared" si="22"/>
        <v>0</v>
      </c>
      <c r="AU164" s="15" t="str">
        <f t="shared" si="25"/>
        <v/>
      </c>
    </row>
    <row r="165" spans="1:47" s="15" customFormat="1" ht="13.5" customHeight="1" thickBot="1" x14ac:dyDescent="0.3">
      <c r="A165" s="2085"/>
      <c r="B165" s="1110" t="s">
        <v>1082</v>
      </c>
      <c r="C165" s="1162"/>
      <c r="D165" s="1148" t="s">
        <v>1083</v>
      </c>
      <c r="E165" s="961" t="e">
        <f>SUMIFS(CONTRATOS!$P$6:$P$956,TITULARES!$I$6:$I$1505,'RESUMEN POR CARRERAS'!E$2,TITULARES!$D$6:$D$1505,'RESUMEN POR CARRERAS'!$C164)</f>
        <v>#VALUE!</v>
      </c>
      <c r="F165" s="962"/>
      <c r="G165" s="1131"/>
      <c r="H165" s="1112" t="s">
        <v>539</v>
      </c>
      <c r="I165" s="1112" t="s">
        <v>1026</v>
      </c>
      <c r="J165" s="1711" t="s">
        <v>1424</v>
      </c>
      <c r="K165" s="1107" t="s">
        <v>1539</v>
      </c>
      <c r="L165" s="1112"/>
      <c r="M165" s="734"/>
      <c r="N165" s="1014"/>
      <c r="O165" s="1072"/>
      <c r="P165" s="1066">
        <f t="shared" si="20"/>
        <v>0</v>
      </c>
      <c r="Q165" s="734"/>
      <c r="R165" s="960"/>
      <c r="S165" s="960">
        <v>1</v>
      </c>
      <c r="T165" s="960"/>
      <c r="U165" s="960"/>
      <c r="V165" s="960"/>
      <c r="W165" s="1014"/>
      <c r="X165" s="1028"/>
      <c r="Y165" s="999"/>
      <c r="Z165" s="576"/>
      <c r="AA165" s="576" t="str">
        <f t="shared" si="23"/>
        <v/>
      </c>
      <c r="AB165" s="577"/>
      <c r="AC165"/>
      <c r="AD165"/>
      <c r="AE165" s="12">
        <f t="shared" si="21"/>
        <v>0</v>
      </c>
      <c r="AF165" s="12">
        <f t="shared" si="22"/>
        <v>1</v>
      </c>
      <c r="AU165" s="15" t="str">
        <f t="shared" si="25"/>
        <v/>
      </c>
    </row>
    <row r="166" spans="1:47" s="15" customFormat="1" ht="13.5" customHeight="1" thickBot="1" x14ac:dyDescent="0.3">
      <c r="A166" s="2085"/>
      <c r="B166" s="1110" t="s">
        <v>1082</v>
      </c>
      <c r="C166" s="1162"/>
      <c r="D166" s="1148" t="s">
        <v>1083</v>
      </c>
      <c r="E166" s="961"/>
      <c r="F166" s="962"/>
      <c r="G166" s="1131"/>
      <c r="H166" s="1112" t="s">
        <v>539</v>
      </c>
      <c r="I166" s="1112" t="s">
        <v>1026</v>
      </c>
      <c r="J166" s="1740" t="s">
        <v>1425</v>
      </c>
      <c r="K166" s="212" t="s">
        <v>1732</v>
      </c>
      <c r="L166" s="1112"/>
      <c r="M166" s="734"/>
      <c r="N166" s="1014"/>
      <c r="O166" s="1072"/>
      <c r="P166" s="1066">
        <f t="shared" si="20"/>
        <v>0</v>
      </c>
      <c r="Q166" s="734"/>
      <c r="R166" s="960"/>
      <c r="S166" s="960"/>
      <c r="T166" s="960">
        <v>2</v>
      </c>
      <c r="U166" s="960"/>
      <c r="V166" s="960"/>
      <c r="W166" s="1014"/>
      <c r="X166" s="1028"/>
      <c r="Y166" s="999"/>
      <c r="Z166" s="576"/>
      <c r="AA166" s="576" t="str">
        <f t="shared" si="23"/>
        <v/>
      </c>
      <c r="AB166" s="577"/>
      <c r="AC166"/>
      <c r="AD166" t="s">
        <v>2077</v>
      </c>
      <c r="AE166" s="12">
        <f t="shared" si="21"/>
        <v>0</v>
      </c>
      <c r="AF166" s="12">
        <f t="shared" si="22"/>
        <v>0</v>
      </c>
      <c r="AU166" s="15" t="str">
        <f t="shared" si="25"/>
        <v/>
      </c>
    </row>
    <row r="167" spans="1:47" s="15" customFormat="1" ht="13.5" customHeight="1" thickBot="1" x14ac:dyDescent="0.3">
      <c r="A167" s="2086"/>
      <c r="B167" s="1175" t="s">
        <v>1082</v>
      </c>
      <c r="C167" s="1390"/>
      <c r="D167" s="1391" t="s">
        <v>1083</v>
      </c>
      <c r="E167" s="1324"/>
      <c r="F167" s="1392"/>
      <c r="G167" s="1393"/>
      <c r="H167" s="1394" t="s">
        <v>539</v>
      </c>
      <c r="I167" s="1394" t="s">
        <v>1026</v>
      </c>
      <c r="J167" s="1712" t="s">
        <v>1424</v>
      </c>
      <c r="K167" s="1394" t="s">
        <v>1558</v>
      </c>
      <c r="L167" s="1394"/>
      <c r="M167" s="1395"/>
      <c r="N167" s="1396"/>
      <c r="O167" s="1397"/>
      <c r="P167" s="1066">
        <f t="shared" si="20"/>
        <v>0</v>
      </c>
      <c r="Q167" s="1395"/>
      <c r="R167" s="1398"/>
      <c r="S167" s="1398"/>
      <c r="T167" s="1398"/>
      <c r="U167" s="1398"/>
      <c r="V167" s="1398"/>
      <c r="W167" s="1396">
        <v>2</v>
      </c>
      <c r="X167" s="1399">
        <f>SUM(Q158:W167)</f>
        <v>20</v>
      </c>
      <c r="Y167" s="1333">
        <f>X167</f>
        <v>20</v>
      </c>
      <c r="Z167" s="576" t="s">
        <v>875</v>
      </c>
      <c r="AA167" s="576" t="str">
        <f t="shared" si="23"/>
        <v>MT</v>
      </c>
      <c r="AB167" s="577" t="str">
        <f t="shared" ref="AB167:AB198" si="26">Z167&amp;AA167</f>
        <v>EDMT</v>
      </c>
      <c r="AC167"/>
      <c r="AD167"/>
      <c r="AE167" s="12">
        <f t="shared" si="21"/>
        <v>0</v>
      </c>
      <c r="AF167" s="12">
        <f t="shared" si="22"/>
        <v>2</v>
      </c>
      <c r="AU167" s="15" t="str">
        <f t="shared" si="25"/>
        <v/>
      </c>
    </row>
    <row r="168" spans="1:47" s="15" customFormat="1" ht="13.5" customHeight="1" thickBot="1" x14ac:dyDescent="0.3">
      <c r="A168" s="2084">
        <f>A158+1</f>
        <v>20</v>
      </c>
      <c r="B168" s="1169" t="s">
        <v>1075</v>
      </c>
      <c r="C168" s="1400" t="s">
        <v>83</v>
      </c>
      <c r="D168" s="1401" t="s">
        <v>733</v>
      </c>
      <c r="E168" s="1402" t="s">
        <v>284</v>
      </c>
      <c r="F168" s="1403" t="s">
        <v>36</v>
      </c>
      <c r="G168" s="1404" t="s">
        <v>133</v>
      </c>
      <c r="H168" s="1405" t="s">
        <v>1016</v>
      </c>
      <c r="I168" s="1405" t="s">
        <v>1019</v>
      </c>
      <c r="J168" s="1369"/>
      <c r="K168" s="1405" t="s">
        <v>1418</v>
      </c>
      <c r="L168" s="1405" t="s">
        <v>97</v>
      </c>
      <c r="M168" s="1406">
        <v>6</v>
      </c>
      <c r="N168" s="1407" t="s">
        <v>24</v>
      </c>
      <c r="O168" s="1408" t="s">
        <v>402</v>
      </c>
      <c r="P168" s="1066">
        <f t="shared" si="20"/>
        <v>3</v>
      </c>
      <c r="Q168" s="1406">
        <v>3</v>
      </c>
      <c r="R168" s="1409"/>
      <c r="S168" s="1409"/>
      <c r="T168" s="1409"/>
      <c r="U168" s="1409"/>
      <c r="V168" s="1409"/>
      <c r="W168" s="1407"/>
      <c r="X168" s="1410"/>
      <c r="Y168" s="1411"/>
      <c r="Z168" s="576"/>
      <c r="AA168" s="576" t="str">
        <f t="shared" si="23"/>
        <v/>
      </c>
      <c r="AB168" s="577" t="str">
        <f t="shared" si="26"/>
        <v/>
      </c>
      <c r="AC168"/>
      <c r="AD168"/>
      <c r="AE168" s="12">
        <f t="shared" si="21"/>
        <v>3</v>
      </c>
      <c r="AF168" s="12">
        <f t="shared" si="22"/>
        <v>0</v>
      </c>
      <c r="AU168" s="15">
        <f t="shared" si="25"/>
        <v>7</v>
      </c>
    </row>
    <row r="169" spans="1:47" s="15" customFormat="1" ht="13.5" customHeight="1" thickBot="1" x14ac:dyDescent="0.3">
      <c r="A169" s="2085"/>
      <c r="B169" s="1110" t="s">
        <v>1075</v>
      </c>
      <c r="C169" s="1162"/>
      <c r="D169" s="1148" t="s">
        <v>733</v>
      </c>
      <c r="E169" s="961"/>
      <c r="F169" s="962"/>
      <c r="G169" s="1131"/>
      <c r="H169" s="1112" t="s">
        <v>1016</v>
      </c>
      <c r="I169" s="1112" t="s">
        <v>1019</v>
      </c>
      <c r="J169" s="1075"/>
      <c r="K169" s="1112" t="s">
        <v>1418</v>
      </c>
      <c r="L169" s="1112" t="s">
        <v>97</v>
      </c>
      <c r="M169" s="734">
        <v>6</v>
      </c>
      <c r="N169" s="1014" t="s">
        <v>98</v>
      </c>
      <c r="O169" s="1072" t="s">
        <v>402</v>
      </c>
      <c r="P169" s="1066">
        <f t="shared" si="20"/>
        <v>3</v>
      </c>
      <c r="Q169" s="734">
        <v>3</v>
      </c>
      <c r="R169" s="960"/>
      <c r="S169" s="960"/>
      <c r="T169" s="960"/>
      <c r="U169" s="960"/>
      <c r="V169" s="960"/>
      <c r="W169" s="1014"/>
      <c r="X169" s="1028"/>
      <c r="Y169" s="999"/>
      <c r="Z169" s="576"/>
      <c r="AA169" s="576" t="str">
        <f t="shared" si="23"/>
        <v/>
      </c>
      <c r="AB169" s="577" t="str">
        <f t="shared" si="26"/>
        <v/>
      </c>
      <c r="AC169"/>
      <c r="AD169"/>
      <c r="AE169" s="12">
        <f t="shared" si="21"/>
        <v>3</v>
      </c>
      <c r="AF169" s="12">
        <f t="shared" si="22"/>
        <v>0</v>
      </c>
      <c r="AU169" s="15" t="str">
        <f t="shared" si="25"/>
        <v/>
      </c>
    </row>
    <row r="170" spans="1:47" s="15" customFormat="1" ht="13.5" customHeight="1" thickBot="1" x14ac:dyDescent="0.3">
      <c r="A170" s="2085"/>
      <c r="B170" s="1110" t="s">
        <v>1075</v>
      </c>
      <c r="C170" s="1162"/>
      <c r="D170" s="1148" t="s">
        <v>733</v>
      </c>
      <c r="E170" s="961"/>
      <c r="F170" s="962"/>
      <c r="G170" s="1131"/>
      <c r="H170" s="1112" t="s">
        <v>1016</v>
      </c>
      <c r="I170" s="1112" t="s">
        <v>1026</v>
      </c>
      <c r="J170" s="1075"/>
      <c r="K170" s="1112" t="s">
        <v>1177</v>
      </c>
      <c r="L170" s="1112" t="s">
        <v>97</v>
      </c>
      <c r="M170" s="1093">
        <v>4</v>
      </c>
      <c r="N170" s="1045" t="s">
        <v>24</v>
      </c>
      <c r="O170" s="1070" t="s">
        <v>402</v>
      </c>
      <c r="P170" s="1066">
        <f t="shared" si="20"/>
        <v>2</v>
      </c>
      <c r="Q170" s="734">
        <v>2</v>
      </c>
      <c r="R170" s="960"/>
      <c r="S170" s="960"/>
      <c r="T170" s="960"/>
      <c r="U170" s="960"/>
      <c r="V170" s="960"/>
      <c r="W170" s="1014"/>
      <c r="X170" s="1028"/>
      <c r="Y170" s="999"/>
      <c r="Z170" s="576"/>
      <c r="AA170" s="576" t="str">
        <f t="shared" si="23"/>
        <v/>
      </c>
      <c r="AB170" s="577" t="str">
        <f t="shared" si="26"/>
        <v/>
      </c>
      <c r="AC170"/>
      <c r="AD170"/>
      <c r="AE170" s="12">
        <f t="shared" si="21"/>
        <v>2</v>
      </c>
      <c r="AF170" s="12">
        <f t="shared" si="22"/>
        <v>0</v>
      </c>
      <c r="AU170" s="15" t="str">
        <f t="shared" si="25"/>
        <v/>
      </c>
    </row>
    <row r="171" spans="1:47" s="15" customFormat="1" ht="13.5" customHeight="1" thickBot="1" x14ac:dyDescent="0.3">
      <c r="A171" s="2085"/>
      <c r="B171" s="1110" t="s">
        <v>1075</v>
      </c>
      <c r="C171" s="1162"/>
      <c r="D171" s="1148" t="s">
        <v>733</v>
      </c>
      <c r="E171" s="961"/>
      <c r="F171" s="962"/>
      <c r="G171" s="1131"/>
      <c r="H171" s="1112" t="s">
        <v>539</v>
      </c>
      <c r="I171" s="1112" t="s">
        <v>1026</v>
      </c>
      <c r="J171" s="1075"/>
      <c r="K171" s="1112" t="s">
        <v>1419</v>
      </c>
      <c r="L171" s="1112" t="s">
        <v>97</v>
      </c>
      <c r="M171" s="734">
        <v>4</v>
      </c>
      <c r="N171" s="1014" t="s">
        <v>24</v>
      </c>
      <c r="O171" s="1072" t="s">
        <v>402</v>
      </c>
      <c r="P171" s="1066">
        <f t="shared" si="20"/>
        <v>4</v>
      </c>
      <c r="Q171" s="734">
        <v>4</v>
      </c>
      <c r="R171" s="960"/>
      <c r="S171" s="960"/>
      <c r="T171" s="960"/>
      <c r="U171" s="960"/>
      <c r="V171" s="960"/>
      <c r="W171" s="1014"/>
      <c r="X171" s="1028"/>
      <c r="Y171" s="999"/>
      <c r="Z171" s="576"/>
      <c r="AA171" s="576" t="str">
        <f t="shared" ref="AA171:AA202" si="27">IF(Y171&lt;&gt;"",IF(Y171&gt;=40,"TC",IF(AND(Y171&gt;=20,Y171&lt;30),"MT",IF(Y171&lt;20,"TP",""))),"")</f>
        <v/>
      </c>
      <c r="AB171" s="577" t="str">
        <f t="shared" si="26"/>
        <v/>
      </c>
      <c r="AC171"/>
      <c r="AD171"/>
      <c r="AE171" s="12">
        <f t="shared" si="21"/>
        <v>4</v>
      </c>
      <c r="AF171" s="12">
        <f t="shared" si="22"/>
        <v>0</v>
      </c>
      <c r="AU171" s="15" t="str">
        <f t="shared" si="25"/>
        <v/>
      </c>
    </row>
    <row r="172" spans="1:47" s="15" customFormat="1" ht="13.5" customHeight="1" thickBot="1" x14ac:dyDescent="0.3">
      <c r="A172" s="2085"/>
      <c r="B172" s="1110" t="s">
        <v>1075</v>
      </c>
      <c r="C172" s="1162"/>
      <c r="D172" s="1148" t="s">
        <v>733</v>
      </c>
      <c r="E172" s="961"/>
      <c r="F172" s="962"/>
      <c r="G172" s="1131"/>
      <c r="H172" s="1112" t="s">
        <v>1016</v>
      </c>
      <c r="I172" s="1112" t="s">
        <v>1026</v>
      </c>
      <c r="J172" s="1075"/>
      <c r="K172" s="1112" t="s">
        <v>1217</v>
      </c>
      <c r="L172" s="1112" t="s">
        <v>97</v>
      </c>
      <c r="M172" s="1093">
        <v>6</v>
      </c>
      <c r="N172" s="1045" t="s">
        <v>24</v>
      </c>
      <c r="O172" s="1070" t="s">
        <v>402</v>
      </c>
      <c r="P172" s="1066">
        <f t="shared" si="20"/>
        <v>3</v>
      </c>
      <c r="Q172" s="734">
        <v>3</v>
      </c>
      <c r="R172" s="960"/>
      <c r="S172" s="960"/>
      <c r="T172" s="960"/>
      <c r="U172" s="960"/>
      <c r="V172" s="960"/>
      <c r="W172" s="1014"/>
      <c r="X172" s="1028"/>
      <c r="Y172" s="999"/>
      <c r="Z172" s="576"/>
      <c r="AA172" s="576" t="str">
        <f t="shared" si="27"/>
        <v/>
      </c>
      <c r="AB172" s="577" t="str">
        <f t="shared" si="26"/>
        <v/>
      </c>
      <c r="AC172"/>
      <c r="AD172"/>
      <c r="AE172" s="12">
        <f t="shared" si="21"/>
        <v>3</v>
      </c>
      <c r="AF172" s="12">
        <f t="shared" si="22"/>
        <v>0</v>
      </c>
      <c r="AU172" s="15" t="str">
        <f t="shared" ref="AU172:AU203" si="28">IF(C172&lt;&gt;"",SUMIF(D$172:D$749,D172,Q$172:R$749),"")</f>
        <v/>
      </c>
    </row>
    <row r="173" spans="1:47" s="15" customFormat="1" ht="13.5" customHeight="1" thickBot="1" x14ac:dyDescent="0.3">
      <c r="A173" s="2085"/>
      <c r="B173" s="1110" t="s">
        <v>1075</v>
      </c>
      <c r="C173" s="1162"/>
      <c r="D173" s="1148" t="s">
        <v>733</v>
      </c>
      <c r="E173" s="961"/>
      <c r="F173" s="962"/>
      <c r="G173" s="1131"/>
      <c r="H173" s="1112" t="s">
        <v>539</v>
      </c>
      <c r="I173" s="1112" t="s">
        <v>1017</v>
      </c>
      <c r="J173" s="1075"/>
      <c r="K173" s="1112" t="s">
        <v>1452</v>
      </c>
      <c r="L173" s="1112" t="s">
        <v>97</v>
      </c>
      <c r="M173" s="734">
        <v>6</v>
      </c>
      <c r="N173" s="1014" t="s">
        <v>24</v>
      </c>
      <c r="O173" s="1072" t="s">
        <v>402</v>
      </c>
      <c r="P173" s="1066">
        <f t="shared" si="20"/>
        <v>2</v>
      </c>
      <c r="Q173" s="734">
        <v>2</v>
      </c>
      <c r="R173" s="960"/>
      <c r="S173" s="960"/>
      <c r="T173" s="960"/>
      <c r="U173" s="960"/>
      <c r="V173" s="960"/>
      <c r="W173" s="1014"/>
      <c r="X173" s="1028"/>
      <c r="Y173" s="999"/>
      <c r="Z173" s="576"/>
      <c r="AA173" s="576" t="str">
        <f t="shared" si="27"/>
        <v/>
      </c>
      <c r="AB173" s="577" t="str">
        <f t="shared" si="26"/>
        <v/>
      </c>
      <c r="AC173"/>
      <c r="AD173"/>
      <c r="AE173" s="12">
        <f t="shared" si="21"/>
        <v>2</v>
      </c>
      <c r="AF173" s="12">
        <f t="shared" si="22"/>
        <v>0</v>
      </c>
      <c r="AU173" s="15" t="str">
        <f t="shared" si="28"/>
        <v/>
      </c>
    </row>
    <row r="174" spans="1:47" s="15" customFormat="1" ht="13.5" customHeight="1" thickBot="1" x14ac:dyDescent="0.3">
      <c r="A174" s="2085"/>
      <c r="B174" s="1110" t="s">
        <v>1075</v>
      </c>
      <c r="C174" s="1162"/>
      <c r="D174" s="1148" t="s">
        <v>733</v>
      </c>
      <c r="E174" s="961"/>
      <c r="F174" s="962"/>
      <c r="G174" s="1131"/>
      <c r="H174" s="1112" t="s">
        <v>539</v>
      </c>
      <c r="I174" s="1112" t="s">
        <v>1017</v>
      </c>
      <c r="J174" s="1075"/>
      <c r="K174" s="1112" t="s">
        <v>1452</v>
      </c>
      <c r="L174" s="1112" t="s">
        <v>97</v>
      </c>
      <c r="M174" s="1093">
        <v>6</v>
      </c>
      <c r="N174" s="1045" t="s">
        <v>98</v>
      </c>
      <c r="O174" s="1070" t="s">
        <v>402</v>
      </c>
      <c r="P174" s="1066">
        <f t="shared" si="20"/>
        <v>2</v>
      </c>
      <c r="Q174" s="734">
        <v>2</v>
      </c>
      <c r="R174" s="960"/>
      <c r="S174" s="960"/>
      <c r="T174" s="960"/>
      <c r="U174" s="960"/>
      <c r="V174" s="960"/>
      <c r="W174" s="1014"/>
      <c r="X174" s="1028"/>
      <c r="Y174" s="999"/>
      <c r="Z174" s="576"/>
      <c r="AA174" s="576" t="str">
        <f t="shared" si="27"/>
        <v/>
      </c>
      <c r="AB174" s="577" t="str">
        <f t="shared" si="26"/>
        <v/>
      </c>
      <c r="AC174"/>
      <c r="AD174"/>
      <c r="AE174" s="12">
        <f t="shared" si="21"/>
        <v>2</v>
      </c>
      <c r="AF174" s="12">
        <f t="shared" si="22"/>
        <v>0</v>
      </c>
      <c r="AU174" s="15" t="str">
        <f t="shared" si="28"/>
        <v/>
      </c>
    </row>
    <row r="175" spans="1:47" s="15" customFormat="1" ht="13.5" customHeight="1" thickBot="1" x14ac:dyDescent="0.3">
      <c r="A175" s="2087"/>
      <c r="B175" s="1282" t="s">
        <v>1075</v>
      </c>
      <c r="C175" s="1412"/>
      <c r="D175" s="1413" t="s">
        <v>733</v>
      </c>
      <c r="E175" s="1309"/>
      <c r="F175" s="1414"/>
      <c r="G175" s="1415"/>
      <c r="H175" s="1416" t="s">
        <v>539</v>
      </c>
      <c r="I175" s="1416" t="s">
        <v>1026</v>
      </c>
      <c r="J175" s="1713" t="s">
        <v>1424</v>
      </c>
      <c r="K175" s="1416" t="s">
        <v>1558</v>
      </c>
      <c r="L175" s="1416"/>
      <c r="M175" s="1293"/>
      <c r="N175" s="1417"/>
      <c r="O175" s="1418"/>
      <c r="P175" s="1066">
        <f t="shared" si="20"/>
        <v>0</v>
      </c>
      <c r="Q175" s="1293"/>
      <c r="R175" s="1294"/>
      <c r="S175" s="1294"/>
      <c r="T175" s="1294"/>
      <c r="U175" s="1294"/>
      <c r="V175" s="1294"/>
      <c r="W175" s="1417">
        <v>1</v>
      </c>
      <c r="X175" s="1419">
        <f>SUM(Q168:W175)</f>
        <v>20</v>
      </c>
      <c r="Y175" s="1317">
        <f>X175</f>
        <v>20</v>
      </c>
      <c r="Z175" s="576" t="s">
        <v>875</v>
      </c>
      <c r="AA175" s="576" t="str">
        <f t="shared" si="27"/>
        <v>MT</v>
      </c>
      <c r="AB175" s="577" t="str">
        <f t="shared" si="26"/>
        <v>EDMT</v>
      </c>
      <c r="AC175"/>
      <c r="AD175"/>
      <c r="AE175" s="12">
        <f t="shared" si="21"/>
        <v>0</v>
      </c>
      <c r="AF175" s="12">
        <f t="shared" si="22"/>
        <v>1</v>
      </c>
      <c r="AU175" s="15" t="str">
        <f t="shared" si="28"/>
        <v/>
      </c>
    </row>
    <row r="176" spans="1:47" s="15" customFormat="1" ht="13.5" customHeight="1" thickBot="1" x14ac:dyDescent="0.3">
      <c r="A176" s="2076">
        <f>A168+1</f>
        <v>21</v>
      </c>
      <c r="B176" s="1318" t="s">
        <v>816</v>
      </c>
      <c r="C176" s="1295" t="s">
        <v>35</v>
      </c>
      <c r="D176" s="1335" t="s">
        <v>817</v>
      </c>
      <c r="E176" s="1297" t="s">
        <v>284</v>
      </c>
      <c r="F176" s="1298" t="s">
        <v>601</v>
      </c>
      <c r="G176" s="1299" t="s">
        <v>818</v>
      </c>
      <c r="H176" s="1300" t="s">
        <v>539</v>
      </c>
      <c r="I176" s="1300" t="s">
        <v>1019</v>
      </c>
      <c r="J176" s="1286"/>
      <c r="K176" s="1201" t="s">
        <v>1170</v>
      </c>
      <c r="L176" s="1202" t="s">
        <v>97</v>
      </c>
      <c r="M176" s="1204">
        <v>1</v>
      </c>
      <c r="N176" s="1206" t="s">
        <v>24</v>
      </c>
      <c r="O176" s="1240" t="s">
        <v>402</v>
      </c>
      <c r="P176" s="1066">
        <f t="shared" si="20"/>
        <v>3</v>
      </c>
      <c r="Q176" s="1204">
        <v>3</v>
      </c>
      <c r="R176" s="1205"/>
      <c r="S176" s="1205"/>
      <c r="T176" s="1205"/>
      <c r="U176" s="1205"/>
      <c r="V176" s="1205"/>
      <c r="W176" s="1206"/>
      <c r="X176" s="1305"/>
      <c r="Y176" s="1306"/>
      <c r="Z176" s="576"/>
      <c r="AA176" s="576" t="str">
        <f t="shared" si="27"/>
        <v/>
      </c>
      <c r="AB176" s="577" t="str">
        <f t="shared" si="26"/>
        <v/>
      </c>
      <c r="AC176"/>
      <c r="AD176"/>
      <c r="AE176" s="12">
        <f t="shared" si="21"/>
        <v>3</v>
      </c>
      <c r="AF176" s="12">
        <f t="shared" si="22"/>
        <v>0</v>
      </c>
      <c r="AU176" s="15">
        <f t="shared" si="28"/>
        <v>21</v>
      </c>
    </row>
    <row r="177" spans="1:47" s="15" customFormat="1" ht="13.5" customHeight="1" thickBot="1" x14ac:dyDescent="0.3">
      <c r="A177" s="2070"/>
      <c r="B177" s="1170" t="s">
        <v>816</v>
      </c>
      <c r="C177" s="1161"/>
      <c r="D177" s="1146" t="s">
        <v>817</v>
      </c>
      <c r="E177" s="971"/>
      <c r="F177" s="966"/>
      <c r="G177" s="1133"/>
      <c r="H177" s="1114" t="s">
        <v>539</v>
      </c>
      <c r="I177" s="1114" t="s">
        <v>1019</v>
      </c>
      <c r="J177" s="1075"/>
      <c r="K177" s="1085" t="s">
        <v>1170</v>
      </c>
      <c r="L177" s="1078" t="s">
        <v>97</v>
      </c>
      <c r="M177" s="545">
        <v>1</v>
      </c>
      <c r="N177" s="1015" t="s">
        <v>98</v>
      </c>
      <c r="O177" s="1069" t="s">
        <v>402</v>
      </c>
      <c r="P177" s="1066">
        <f t="shared" si="20"/>
        <v>3</v>
      </c>
      <c r="Q177" s="545">
        <v>3</v>
      </c>
      <c r="R177" s="958"/>
      <c r="S177" s="958"/>
      <c r="T177" s="958"/>
      <c r="U177" s="958"/>
      <c r="V177" s="958"/>
      <c r="W177" s="1015"/>
      <c r="X177" s="1027"/>
      <c r="Y177" s="998"/>
      <c r="Z177" s="576"/>
      <c r="AA177" s="576" t="str">
        <f t="shared" si="27"/>
        <v/>
      </c>
      <c r="AB177" s="577" t="str">
        <f t="shared" si="26"/>
        <v/>
      </c>
      <c r="AC177"/>
      <c r="AD177"/>
      <c r="AE177" s="12">
        <f t="shared" si="21"/>
        <v>3</v>
      </c>
      <c r="AF177" s="12">
        <f t="shared" si="22"/>
        <v>0</v>
      </c>
      <c r="AU177" s="15" t="str">
        <f t="shared" si="28"/>
        <v/>
      </c>
    </row>
    <row r="178" spans="1:47" s="15" customFormat="1" ht="13.5" customHeight="1" thickBot="1" x14ac:dyDescent="0.3">
      <c r="A178" s="2070"/>
      <c r="B178" s="1170" t="s">
        <v>816</v>
      </c>
      <c r="C178" s="1161"/>
      <c r="D178" s="1146" t="s">
        <v>817</v>
      </c>
      <c r="E178" s="971"/>
      <c r="F178" s="966"/>
      <c r="G178" s="1133"/>
      <c r="H178" s="1114" t="s">
        <v>539</v>
      </c>
      <c r="I178" s="1114" t="s">
        <v>1019</v>
      </c>
      <c r="J178" s="1075"/>
      <c r="K178" s="1085" t="s">
        <v>1170</v>
      </c>
      <c r="L178" s="1078" t="s">
        <v>97</v>
      </c>
      <c r="M178" s="545">
        <v>1</v>
      </c>
      <c r="N178" s="1015" t="s">
        <v>395</v>
      </c>
      <c r="O178" s="1069" t="s">
        <v>402</v>
      </c>
      <c r="P178" s="1066">
        <f t="shared" si="20"/>
        <v>3</v>
      </c>
      <c r="Q178" s="545">
        <v>3</v>
      </c>
      <c r="R178" s="958"/>
      <c r="S178" s="958"/>
      <c r="T178" s="958"/>
      <c r="U178" s="958"/>
      <c r="V178" s="958"/>
      <c r="W178" s="1015"/>
      <c r="X178" s="1027"/>
      <c r="Y178" s="998"/>
      <c r="Z178" s="576"/>
      <c r="AA178" s="576" t="str">
        <f t="shared" si="27"/>
        <v/>
      </c>
      <c r="AB178" s="577" t="str">
        <f t="shared" si="26"/>
        <v/>
      </c>
      <c r="AC178"/>
      <c r="AD178"/>
      <c r="AE178" s="12">
        <f t="shared" si="21"/>
        <v>3</v>
      </c>
      <c r="AF178" s="12">
        <f t="shared" si="22"/>
        <v>0</v>
      </c>
      <c r="AU178" s="15" t="str">
        <f t="shared" si="28"/>
        <v/>
      </c>
    </row>
    <row r="179" spans="1:47" s="15" customFormat="1" ht="13.5" customHeight="1" thickBot="1" x14ac:dyDescent="0.3">
      <c r="A179" s="2070"/>
      <c r="B179" s="1170" t="s">
        <v>816</v>
      </c>
      <c r="C179" s="1161"/>
      <c r="D179" s="1146" t="s">
        <v>817</v>
      </c>
      <c r="E179" s="971"/>
      <c r="F179" s="966"/>
      <c r="G179" s="1133"/>
      <c r="H179" s="1114" t="s">
        <v>539</v>
      </c>
      <c r="I179" s="1114" t="s">
        <v>1019</v>
      </c>
      <c r="J179" s="1075"/>
      <c r="K179" s="1085" t="s">
        <v>1011</v>
      </c>
      <c r="L179" s="1078" t="s">
        <v>97</v>
      </c>
      <c r="M179" s="545">
        <v>4</v>
      </c>
      <c r="N179" s="1015" t="s">
        <v>1619</v>
      </c>
      <c r="O179" s="1069" t="s">
        <v>402</v>
      </c>
      <c r="P179" s="1066">
        <f t="shared" si="20"/>
        <v>3</v>
      </c>
      <c r="Q179" s="545">
        <v>2</v>
      </c>
      <c r="R179" s="958">
        <v>1</v>
      </c>
      <c r="S179" s="958"/>
      <c r="T179" s="958"/>
      <c r="U179" s="958"/>
      <c r="V179" s="958"/>
      <c r="W179" s="1015"/>
      <c r="X179" s="1027"/>
      <c r="Y179" s="998"/>
      <c r="Z179" s="576"/>
      <c r="AA179" s="576" t="str">
        <f t="shared" si="27"/>
        <v/>
      </c>
      <c r="AB179" s="577" t="str">
        <f t="shared" si="26"/>
        <v/>
      </c>
      <c r="AC179"/>
      <c r="AD179"/>
      <c r="AE179" s="12">
        <f t="shared" si="21"/>
        <v>3</v>
      </c>
      <c r="AF179" s="12">
        <f t="shared" si="22"/>
        <v>0</v>
      </c>
      <c r="AU179" s="15" t="str">
        <f t="shared" si="28"/>
        <v/>
      </c>
    </row>
    <row r="180" spans="1:47" s="15" customFormat="1" ht="13.5" customHeight="1" thickBot="1" x14ac:dyDescent="0.3">
      <c r="A180" s="2070"/>
      <c r="B180" s="1170" t="s">
        <v>816</v>
      </c>
      <c r="C180" s="1161"/>
      <c r="D180" s="1146" t="s">
        <v>817</v>
      </c>
      <c r="E180" s="971"/>
      <c r="F180" s="966"/>
      <c r="G180" s="1133"/>
      <c r="H180" s="1114" t="s">
        <v>539</v>
      </c>
      <c r="I180" s="1114" t="s">
        <v>1019</v>
      </c>
      <c r="J180" s="1075"/>
      <c r="K180" s="1085" t="s">
        <v>1011</v>
      </c>
      <c r="L180" s="1078" t="s">
        <v>97</v>
      </c>
      <c r="M180" s="545">
        <v>4</v>
      </c>
      <c r="N180" s="1015" t="s">
        <v>1567</v>
      </c>
      <c r="O180" s="1069" t="s">
        <v>402</v>
      </c>
      <c r="P180" s="1066">
        <f t="shared" si="20"/>
        <v>3</v>
      </c>
      <c r="Q180" s="545">
        <v>2</v>
      </c>
      <c r="R180" s="958">
        <v>1</v>
      </c>
      <c r="S180" s="958"/>
      <c r="T180" s="958"/>
      <c r="U180" s="958"/>
      <c r="V180" s="958"/>
      <c r="W180" s="1015"/>
      <c r="X180" s="1027"/>
      <c r="Y180" s="998"/>
      <c r="Z180" s="576"/>
      <c r="AA180" s="576" t="str">
        <f t="shared" si="27"/>
        <v/>
      </c>
      <c r="AB180" s="577" t="str">
        <f t="shared" si="26"/>
        <v/>
      </c>
      <c r="AC180"/>
      <c r="AD180"/>
      <c r="AE180" s="12">
        <f t="shared" si="21"/>
        <v>3</v>
      </c>
      <c r="AF180" s="12">
        <f t="shared" si="22"/>
        <v>0</v>
      </c>
      <c r="AU180" s="15" t="str">
        <f t="shared" si="28"/>
        <v/>
      </c>
    </row>
    <row r="181" spans="1:47" s="15" customFormat="1" ht="13.5" customHeight="1" thickBot="1" x14ac:dyDescent="0.3">
      <c r="A181" s="2070"/>
      <c r="B181" s="1170" t="s">
        <v>816</v>
      </c>
      <c r="C181" s="1161"/>
      <c r="D181" s="1146" t="s">
        <v>817</v>
      </c>
      <c r="E181" s="971"/>
      <c r="F181" s="966"/>
      <c r="G181" s="1133"/>
      <c r="H181" s="1114" t="s">
        <v>539</v>
      </c>
      <c r="I181" s="1114" t="s">
        <v>1019</v>
      </c>
      <c r="J181" s="1075"/>
      <c r="K181" s="1934" t="s">
        <v>1421</v>
      </c>
      <c r="L181" s="1078" t="s">
        <v>97</v>
      </c>
      <c r="M181" s="545">
        <v>5</v>
      </c>
      <c r="N181" s="1015" t="s">
        <v>1576</v>
      </c>
      <c r="O181" s="1069" t="s">
        <v>402</v>
      </c>
      <c r="P181" s="1066">
        <f t="shared" si="20"/>
        <v>3</v>
      </c>
      <c r="Q181" s="545">
        <v>2</v>
      </c>
      <c r="R181" s="958">
        <v>1</v>
      </c>
      <c r="S181" s="958"/>
      <c r="T181" s="958"/>
      <c r="U181" s="958"/>
      <c r="V181" s="958"/>
      <c r="W181" s="1015"/>
      <c r="X181" s="1027"/>
      <c r="Y181" s="998"/>
      <c r="Z181" s="576"/>
      <c r="AA181" s="576" t="str">
        <f t="shared" si="27"/>
        <v/>
      </c>
      <c r="AB181" s="577" t="str">
        <f t="shared" si="26"/>
        <v/>
      </c>
      <c r="AC181"/>
      <c r="AD181"/>
      <c r="AE181" s="12">
        <f t="shared" si="21"/>
        <v>3</v>
      </c>
      <c r="AF181" s="12">
        <f t="shared" si="22"/>
        <v>0</v>
      </c>
      <c r="AU181" s="15" t="str">
        <f t="shared" si="28"/>
        <v/>
      </c>
    </row>
    <row r="182" spans="1:47" s="15" customFormat="1" ht="13.5" customHeight="1" thickBot="1" x14ac:dyDescent="0.3">
      <c r="A182" s="2070"/>
      <c r="B182" s="1170" t="s">
        <v>816</v>
      </c>
      <c r="C182" s="1161"/>
      <c r="D182" s="1146" t="s">
        <v>817</v>
      </c>
      <c r="E182" s="971"/>
      <c r="F182" s="966"/>
      <c r="G182" s="1133"/>
      <c r="H182" s="1114" t="s">
        <v>539</v>
      </c>
      <c r="I182" s="1114" t="s">
        <v>1019</v>
      </c>
      <c r="J182" s="1075"/>
      <c r="K182" s="1934" t="s">
        <v>1429</v>
      </c>
      <c r="L182" s="1078" t="s">
        <v>97</v>
      </c>
      <c r="M182" s="545">
        <v>6</v>
      </c>
      <c r="N182" s="1015" t="s">
        <v>1577</v>
      </c>
      <c r="O182" s="1069" t="s">
        <v>402</v>
      </c>
      <c r="P182" s="1066">
        <f t="shared" si="20"/>
        <v>3</v>
      </c>
      <c r="Q182" s="545">
        <v>3</v>
      </c>
      <c r="R182" s="958"/>
      <c r="S182" s="958"/>
      <c r="T182" s="958"/>
      <c r="U182" s="958"/>
      <c r="V182" s="958"/>
      <c r="W182" s="1015"/>
      <c r="X182" s="1027"/>
      <c r="Y182" s="998"/>
      <c r="Z182" s="576"/>
      <c r="AA182" s="576" t="str">
        <f t="shared" si="27"/>
        <v/>
      </c>
      <c r="AB182" s="577" t="str">
        <f t="shared" si="26"/>
        <v/>
      </c>
      <c r="AC182"/>
      <c r="AD182"/>
      <c r="AE182" s="12">
        <f t="shared" si="21"/>
        <v>3</v>
      </c>
      <c r="AF182" s="12">
        <f t="shared" si="22"/>
        <v>0</v>
      </c>
      <c r="AU182" s="15" t="str">
        <f t="shared" si="28"/>
        <v/>
      </c>
    </row>
    <row r="183" spans="1:47" s="15" customFormat="1" ht="13.5" customHeight="1" thickBot="1" x14ac:dyDescent="0.3">
      <c r="A183" s="2070"/>
      <c r="B183" s="1170" t="s">
        <v>816</v>
      </c>
      <c r="C183" s="1161"/>
      <c r="D183" s="1146" t="s">
        <v>817</v>
      </c>
      <c r="E183" s="971"/>
      <c r="F183" s="966"/>
      <c r="G183" s="1133"/>
      <c r="H183" s="1114" t="s">
        <v>539</v>
      </c>
      <c r="I183" s="1114" t="s">
        <v>1019</v>
      </c>
      <c r="J183" s="1075"/>
      <c r="K183" s="1934" t="s">
        <v>1414</v>
      </c>
      <c r="L183" s="1078" t="s">
        <v>97</v>
      </c>
      <c r="M183" s="545">
        <v>3</v>
      </c>
      <c r="N183" s="1015" t="s">
        <v>1578</v>
      </c>
      <c r="O183" s="1069" t="s">
        <v>402</v>
      </c>
      <c r="P183" s="1066">
        <f t="shared" si="20"/>
        <v>3</v>
      </c>
      <c r="Q183" s="545">
        <v>3</v>
      </c>
      <c r="R183" s="958"/>
      <c r="S183" s="958"/>
      <c r="T183" s="958"/>
      <c r="U183" s="958"/>
      <c r="V183" s="958"/>
      <c r="W183" s="1015"/>
      <c r="X183" s="1027"/>
      <c r="Y183" s="998"/>
      <c r="Z183" s="576"/>
      <c r="AA183" s="576" t="str">
        <f t="shared" si="27"/>
        <v/>
      </c>
      <c r="AB183" s="577" t="str">
        <f t="shared" si="26"/>
        <v/>
      </c>
      <c r="AC183"/>
      <c r="AD183"/>
      <c r="AE183" s="12">
        <f t="shared" si="21"/>
        <v>3</v>
      </c>
      <c r="AF183" s="12">
        <f t="shared" si="22"/>
        <v>0</v>
      </c>
      <c r="AU183" s="15" t="str">
        <f t="shared" si="28"/>
        <v/>
      </c>
    </row>
    <row r="184" spans="1:47" s="15" customFormat="1" ht="13.5" customHeight="1" thickBot="1" x14ac:dyDescent="0.3">
      <c r="A184" s="2070"/>
      <c r="B184" s="1170" t="s">
        <v>816</v>
      </c>
      <c r="C184" s="1161"/>
      <c r="D184" s="1146" t="s">
        <v>817</v>
      </c>
      <c r="E184" s="971"/>
      <c r="F184" s="966"/>
      <c r="G184" s="1133"/>
      <c r="H184" s="1114" t="s">
        <v>539</v>
      </c>
      <c r="I184" s="1114" t="s">
        <v>1019</v>
      </c>
      <c r="J184" s="1711" t="s">
        <v>1424</v>
      </c>
      <c r="K184" s="1107" t="s">
        <v>1539</v>
      </c>
      <c r="L184" s="1078"/>
      <c r="M184" s="545"/>
      <c r="N184" s="1015"/>
      <c r="O184" s="1069"/>
      <c r="P184" s="1066">
        <f t="shared" si="20"/>
        <v>0</v>
      </c>
      <c r="Q184" s="545"/>
      <c r="R184" s="958"/>
      <c r="S184" s="958">
        <v>5</v>
      </c>
      <c r="T184" s="958"/>
      <c r="U184" s="958"/>
      <c r="V184" s="958"/>
      <c r="W184" s="1015"/>
      <c r="X184" s="1027"/>
      <c r="Y184" s="998"/>
      <c r="Z184" s="576"/>
      <c r="AA184" s="576" t="str">
        <f t="shared" si="27"/>
        <v/>
      </c>
      <c r="AB184" s="577" t="str">
        <f t="shared" si="26"/>
        <v/>
      </c>
      <c r="AC184"/>
      <c r="AD184"/>
      <c r="AE184" s="12">
        <f t="shared" si="21"/>
        <v>0</v>
      </c>
      <c r="AF184" s="12">
        <f t="shared" si="22"/>
        <v>5</v>
      </c>
      <c r="AU184" s="15" t="str">
        <f t="shared" si="28"/>
        <v/>
      </c>
    </row>
    <row r="185" spans="1:47" s="15" customFormat="1" ht="13.5" customHeight="1" thickBot="1" x14ac:dyDescent="0.3">
      <c r="A185" s="2070"/>
      <c r="B185" s="1170" t="s">
        <v>816</v>
      </c>
      <c r="C185" s="1161"/>
      <c r="D185" s="1146" t="s">
        <v>817</v>
      </c>
      <c r="E185" s="971"/>
      <c r="F185" s="966"/>
      <c r="G185" s="1133"/>
      <c r="H185" s="1114" t="s">
        <v>539</v>
      </c>
      <c r="I185" s="1114" t="s">
        <v>1019</v>
      </c>
      <c r="J185" s="1711" t="s">
        <v>1424</v>
      </c>
      <c r="K185" s="1107" t="s">
        <v>1540</v>
      </c>
      <c r="L185" s="1078"/>
      <c r="M185" s="545"/>
      <c r="N185" s="1015"/>
      <c r="O185" s="1069"/>
      <c r="P185" s="1066">
        <f t="shared" si="20"/>
        <v>0</v>
      </c>
      <c r="Q185" s="545"/>
      <c r="R185" s="958"/>
      <c r="S185" s="958">
        <v>3</v>
      </c>
      <c r="T185" s="958"/>
      <c r="U185" s="958"/>
      <c r="V185" s="958"/>
      <c r="W185" s="1015"/>
      <c r="X185" s="1027"/>
      <c r="Y185" s="998"/>
      <c r="Z185" s="576"/>
      <c r="AA185" s="576" t="str">
        <f t="shared" si="27"/>
        <v/>
      </c>
      <c r="AB185" s="577" t="str">
        <f t="shared" si="26"/>
        <v/>
      </c>
      <c r="AC185"/>
      <c r="AD185"/>
      <c r="AE185" s="12">
        <f t="shared" si="21"/>
        <v>0</v>
      </c>
      <c r="AF185" s="12">
        <f t="shared" si="22"/>
        <v>3</v>
      </c>
      <c r="AU185" s="15" t="str">
        <f t="shared" si="28"/>
        <v/>
      </c>
    </row>
    <row r="186" spans="1:47" s="15" customFormat="1" ht="13.5" customHeight="1" thickBot="1" x14ac:dyDescent="0.3">
      <c r="A186" s="2070"/>
      <c r="B186" s="1170" t="s">
        <v>816</v>
      </c>
      <c r="C186" s="1161"/>
      <c r="D186" s="1146" t="s">
        <v>817</v>
      </c>
      <c r="E186" s="971"/>
      <c r="F186" s="966"/>
      <c r="G186" s="1133"/>
      <c r="H186" s="1114" t="s">
        <v>539</v>
      </c>
      <c r="I186" s="1114" t="s">
        <v>1019</v>
      </c>
      <c r="J186" s="1736" t="s">
        <v>1425</v>
      </c>
      <c r="K186" s="1085" t="s">
        <v>1732</v>
      </c>
      <c r="L186" s="1078"/>
      <c r="M186" s="545"/>
      <c r="N186" s="1015"/>
      <c r="O186" s="1069"/>
      <c r="P186" s="1066">
        <f t="shared" si="20"/>
        <v>0</v>
      </c>
      <c r="Q186" s="545"/>
      <c r="R186" s="958"/>
      <c r="S186" s="958"/>
      <c r="T186" s="958">
        <v>4</v>
      </c>
      <c r="U186" s="958"/>
      <c r="V186" s="958"/>
      <c r="W186" s="1015"/>
      <c r="X186" s="1027"/>
      <c r="Y186" s="998"/>
      <c r="Z186" s="576"/>
      <c r="AA186" s="576" t="str">
        <f t="shared" si="27"/>
        <v/>
      </c>
      <c r="AB186" s="577" t="str">
        <f t="shared" si="26"/>
        <v/>
      </c>
      <c r="AC186"/>
      <c r="AD186" t="s">
        <v>2077</v>
      </c>
      <c r="AE186" s="12">
        <f t="shared" si="21"/>
        <v>0</v>
      </c>
      <c r="AF186" s="12">
        <f t="shared" si="22"/>
        <v>0</v>
      </c>
      <c r="AU186" s="15" t="str">
        <f t="shared" si="28"/>
        <v/>
      </c>
    </row>
    <row r="187" spans="1:47" s="15" customFormat="1" ht="13.5" customHeight="1" thickBot="1" x14ac:dyDescent="0.3">
      <c r="A187" s="2090"/>
      <c r="B187" s="1321" t="s">
        <v>816</v>
      </c>
      <c r="C187" s="1322"/>
      <c r="D187" s="1374" t="s">
        <v>817</v>
      </c>
      <c r="E187" s="1375"/>
      <c r="F187" s="1325"/>
      <c r="G187" s="1326"/>
      <c r="H187" s="1327" t="s">
        <v>539</v>
      </c>
      <c r="I187" s="1327" t="s">
        <v>1019</v>
      </c>
      <c r="J187" s="1712" t="s">
        <v>1424</v>
      </c>
      <c r="K187" s="1230" t="s">
        <v>1838</v>
      </c>
      <c r="L187" s="1231"/>
      <c r="M187" s="1235"/>
      <c r="N187" s="1254"/>
      <c r="O187" s="1255"/>
      <c r="P187" s="1066">
        <f t="shared" si="20"/>
        <v>0</v>
      </c>
      <c r="Q187" s="1235"/>
      <c r="R187" s="1236"/>
      <c r="S187" s="1236"/>
      <c r="T187" s="1236"/>
      <c r="U187" s="1236"/>
      <c r="V187" s="1236"/>
      <c r="W187" s="1254">
        <v>4</v>
      </c>
      <c r="X187" s="1332">
        <f>SUM(Q176:W187)</f>
        <v>40</v>
      </c>
      <c r="Y187" s="1333">
        <f>X187</f>
        <v>40</v>
      </c>
      <c r="Z187" s="576" t="s">
        <v>875</v>
      </c>
      <c r="AA187" s="576" t="str">
        <f t="shared" si="27"/>
        <v>TC</v>
      </c>
      <c r="AB187" s="577" t="str">
        <f t="shared" si="26"/>
        <v>EDTC</v>
      </c>
      <c r="AC187"/>
      <c r="AD187"/>
      <c r="AE187" s="12">
        <f t="shared" si="21"/>
        <v>0</v>
      </c>
      <c r="AF187" s="12">
        <f t="shared" si="22"/>
        <v>4</v>
      </c>
      <c r="AU187" s="15" t="str">
        <f t="shared" si="28"/>
        <v/>
      </c>
    </row>
    <row r="188" spans="1:47" s="15" customFormat="1" ht="13.5" customHeight="1" thickBot="1" x14ac:dyDescent="0.3">
      <c r="A188" s="2069">
        <f>A176+1</f>
        <v>22</v>
      </c>
      <c r="B188" s="1340" t="s">
        <v>794</v>
      </c>
      <c r="C188" s="1420" t="s">
        <v>35</v>
      </c>
      <c r="D188" s="1421" t="s">
        <v>867</v>
      </c>
      <c r="E188" s="1368" t="s">
        <v>284</v>
      </c>
      <c r="F188" s="1344" t="s">
        <v>795</v>
      </c>
      <c r="G188" s="1345" t="s">
        <v>796</v>
      </c>
      <c r="H188" s="1346" t="s">
        <v>539</v>
      </c>
      <c r="I188" s="1346" t="s">
        <v>1017</v>
      </c>
      <c r="J188" s="1369"/>
      <c r="K188" s="1346" t="s">
        <v>1423</v>
      </c>
      <c r="L188" s="1617" t="s">
        <v>97</v>
      </c>
      <c r="M188" s="1370">
        <v>6</v>
      </c>
      <c r="N188" s="1371" t="s">
        <v>24</v>
      </c>
      <c r="O188" s="1372" t="s">
        <v>402</v>
      </c>
      <c r="P188" s="1066">
        <f t="shared" si="20"/>
        <v>3</v>
      </c>
      <c r="Q188" s="1370">
        <v>3</v>
      </c>
      <c r="R188" s="1349"/>
      <c r="S188" s="1349"/>
      <c r="T188" s="1349"/>
      <c r="U188" s="1349"/>
      <c r="V188" s="1349"/>
      <c r="W188" s="1371"/>
      <c r="X188" s="1352"/>
      <c r="Y188" s="1353"/>
      <c r="Z188" s="576"/>
      <c r="AA188" s="576" t="str">
        <f t="shared" si="27"/>
        <v/>
      </c>
      <c r="AB188" s="577" t="str">
        <f t="shared" si="26"/>
        <v/>
      </c>
      <c r="AC188"/>
      <c r="AD188"/>
      <c r="AE188" s="12">
        <f t="shared" si="21"/>
        <v>3</v>
      </c>
      <c r="AF188" s="12">
        <f t="shared" si="22"/>
        <v>0</v>
      </c>
      <c r="AU188" s="15">
        <f t="shared" si="28"/>
        <v>9</v>
      </c>
    </row>
    <row r="189" spans="1:47" s="15" customFormat="1" ht="13.5" customHeight="1" thickBot="1" x14ac:dyDescent="0.3">
      <c r="A189" s="2070"/>
      <c r="B189" s="1113" t="s">
        <v>780</v>
      </c>
      <c r="C189" s="1164"/>
      <c r="D189" s="1144" t="s">
        <v>867</v>
      </c>
      <c r="E189" s="973"/>
      <c r="F189" s="966"/>
      <c r="G189" s="1133"/>
      <c r="H189" s="1114" t="s">
        <v>539</v>
      </c>
      <c r="I189" s="1114" t="s">
        <v>1017</v>
      </c>
      <c r="J189" s="1075"/>
      <c r="K189" s="1114" t="s">
        <v>1423</v>
      </c>
      <c r="L189" s="1074" t="s">
        <v>97</v>
      </c>
      <c r="M189" s="762">
        <v>6</v>
      </c>
      <c r="N189" s="668" t="s">
        <v>98</v>
      </c>
      <c r="O189" s="1071" t="s">
        <v>402</v>
      </c>
      <c r="P189" s="1066">
        <f t="shared" si="20"/>
        <v>3</v>
      </c>
      <c r="Q189" s="762">
        <v>3</v>
      </c>
      <c r="R189" s="963"/>
      <c r="S189" s="963"/>
      <c r="T189" s="963"/>
      <c r="U189" s="963"/>
      <c r="V189" s="963"/>
      <c r="W189" s="668"/>
      <c r="X189" s="1027"/>
      <c r="Y189" s="998"/>
      <c r="Z189" s="576"/>
      <c r="AA189" s="576" t="str">
        <f t="shared" si="27"/>
        <v/>
      </c>
      <c r="AB189" s="577" t="str">
        <f t="shared" si="26"/>
        <v/>
      </c>
      <c r="AC189"/>
      <c r="AD189"/>
      <c r="AE189" s="12">
        <f t="shared" si="21"/>
        <v>3</v>
      </c>
      <c r="AF189" s="12">
        <f t="shared" si="22"/>
        <v>0</v>
      </c>
      <c r="AU189" s="15" t="str">
        <f t="shared" si="28"/>
        <v/>
      </c>
    </row>
    <row r="190" spans="1:47" s="15" customFormat="1" ht="13.5" customHeight="1" thickBot="1" x14ac:dyDescent="0.3">
      <c r="A190" s="2070"/>
      <c r="B190" s="1113" t="s">
        <v>780</v>
      </c>
      <c r="C190" s="1161"/>
      <c r="D190" s="1146" t="s">
        <v>867</v>
      </c>
      <c r="E190" s="971"/>
      <c r="F190" s="966"/>
      <c r="G190" s="1133"/>
      <c r="H190" s="1114" t="s">
        <v>539</v>
      </c>
      <c r="I190" s="1114" t="s">
        <v>1017</v>
      </c>
      <c r="J190" s="1075"/>
      <c r="K190" s="1114" t="s">
        <v>1423</v>
      </c>
      <c r="L190" s="1074" t="s">
        <v>97</v>
      </c>
      <c r="M190" s="762">
        <v>6</v>
      </c>
      <c r="N190" s="668" t="s">
        <v>395</v>
      </c>
      <c r="O190" s="1071" t="s">
        <v>402</v>
      </c>
      <c r="P190" s="1066">
        <f t="shared" si="20"/>
        <v>3</v>
      </c>
      <c r="Q190" s="762">
        <v>3</v>
      </c>
      <c r="R190" s="963"/>
      <c r="S190" s="963"/>
      <c r="T190" s="963"/>
      <c r="U190" s="963"/>
      <c r="V190" s="963"/>
      <c r="W190" s="668"/>
      <c r="X190" s="1027"/>
      <c r="Y190" s="998"/>
      <c r="Z190" s="576"/>
      <c r="AA190" s="576" t="str">
        <f t="shared" si="27"/>
        <v/>
      </c>
      <c r="AB190" s="577" t="str">
        <f t="shared" si="26"/>
        <v/>
      </c>
      <c r="AC190"/>
      <c r="AD190"/>
      <c r="AE190" s="12">
        <f t="shared" si="21"/>
        <v>3</v>
      </c>
      <c r="AF190" s="12">
        <f t="shared" si="22"/>
        <v>0</v>
      </c>
      <c r="AU190" s="15" t="str">
        <f t="shared" si="28"/>
        <v/>
      </c>
    </row>
    <row r="191" spans="1:47" s="15" customFormat="1" ht="13.5" customHeight="1" thickBot="1" x14ac:dyDescent="0.3">
      <c r="A191" s="2070"/>
      <c r="B191" s="1113" t="s">
        <v>780</v>
      </c>
      <c r="C191" s="1161"/>
      <c r="D191" s="1146" t="s">
        <v>867</v>
      </c>
      <c r="E191" s="971"/>
      <c r="F191" s="966"/>
      <c r="G191" s="1133"/>
      <c r="H191" s="1114" t="s">
        <v>539</v>
      </c>
      <c r="I191" s="1114" t="s">
        <v>1017</v>
      </c>
      <c r="J191" s="1711" t="s">
        <v>1424</v>
      </c>
      <c r="K191" s="1107" t="s">
        <v>1539</v>
      </c>
      <c r="L191" s="1074"/>
      <c r="M191" s="1094"/>
      <c r="N191" s="668"/>
      <c r="O191" s="1071"/>
      <c r="P191" s="1066">
        <f t="shared" si="20"/>
        <v>0</v>
      </c>
      <c r="Q191" s="762"/>
      <c r="R191" s="963"/>
      <c r="S191" s="963">
        <v>2</v>
      </c>
      <c r="T191" s="963"/>
      <c r="U191" s="963"/>
      <c r="V191" s="963"/>
      <c r="W191" s="668"/>
      <c r="X191" s="1027"/>
      <c r="Y191" s="998"/>
      <c r="Z191" s="576"/>
      <c r="AA191" s="576" t="str">
        <f t="shared" si="27"/>
        <v/>
      </c>
      <c r="AB191" s="577" t="str">
        <f t="shared" si="26"/>
        <v/>
      </c>
      <c r="AC191"/>
      <c r="AD191"/>
      <c r="AE191" s="12">
        <f t="shared" si="21"/>
        <v>0</v>
      </c>
      <c r="AF191" s="12">
        <f t="shared" si="22"/>
        <v>2</v>
      </c>
      <c r="AU191" s="15" t="str">
        <f t="shared" si="28"/>
        <v/>
      </c>
    </row>
    <row r="192" spans="1:47" s="15" customFormat="1" ht="13.5" customHeight="1" thickBot="1" x14ac:dyDescent="0.3">
      <c r="A192" s="2070"/>
      <c r="B192" s="1113" t="s">
        <v>780</v>
      </c>
      <c r="C192" s="1161"/>
      <c r="D192" s="1146" t="s">
        <v>867</v>
      </c>
      <c r="E192" s="971"/>
      <c r="F192" s="966"/>
      <c r="G192" s="1133"/>
      <c r="H192" s="1114" t="s">
        <v>539</v>
      </c>
      <c r="I192" s="1114" t="s">
        <v>1017</v>
      </c>
      <c r="J192" s="1711" t="s">
        <v>1424</v>
      </c>
      <c r="K192" s="1107" t="s">
        <v>1540</v>
      </c>
      <c r="L192" s="1074"/>
      <c r="M192" s="1094"/>
      <c r="N192" s="668"/>
      <c r="O192" s="1071"/>
      <c r="P192" s="1066">
        <f t="shared" si="20"/>
        <v>0</v>
      </c>
      <c r="Q192" s="762"/>
      <c r="R192" s="963"/>
      <c r="S192" s="963">
        <v>1</v>
      </c>
      <c r="T192" s="963"/>
      <c r="U192" s="963"/>
      <c r="V192" s="963"/>
      <c r="W192" s="668"/>
      <c r="X192" s="1027"/>
      <c r="Y192" s="998"/>
      <c r="Z192" s="576"/>
      <c r="AA192" s="576" t="str">
        <f t="shared" si="27"/>
        <v/>
      </c>
      <c r="AB192" s="577" t="str">
        <f t="shared" si="26"/>
        <v/>
      </c>
      <c r="AC192"/>
      <c r="AD192"/>
      <c r="AE192" s="12">
        <f t="shared" si="21"/>
        <v>0</v>
      </c>
      <c r="AF192" s="12">
        <f t="shared" si="22"/>
        <v>1</v>
      </c>
      <c r="AU192" s="15" t="str">
        <f t="shared" si="28"/>
        <v/>
      </c>
    </row>
    <row r="193" spans="1:47" s="15" customFormat="1" ht="13.5" customHeight="1" thickBot="1" x14ac:dyDescent="0.3">
      <c r="A193" s="2070"/>
      <c r="B193" s="1113" t="s">
        <v>780</v>
      </c>
      <c r="C193" s="1161"/>
      <c r="D193" s="1146" t="s">
        <v>867</v>
      </c>
      <c r="E193" s="971"/>
      <c r="F193" s="966"/>
      <c r="G193" s="1133"/>
      <c r="H193" s="1114" t="s">
        <v>539</v>
      </c>
      <c r="I193" s="1114" t="s">
        <v>1017</v>
      </c>
      <c r="J193" s="1759" t="s">
        <v>1424</v>
      </c>
      <c r="K193" s="742" t="s">
        <v>1508</v>
      </c>
      <c r="L193" s="1074"/>
      <c r="M193" s="1094"/>
      <c r="N193" s="668"/>
      <c r="O193" s="1071"/>
      <c r="P193" s="1066">
        <f t="shared" si="20"/>
        <v>0</v>
      </c>
      <c r="Q193" s="762"/>
      <c r="R193" s="963"/>
      <c r="S193" s="963"/>
      <c r="T193" s="963"/>
      <c r="U193" s="963"/>
      <c r="V193" s="963"/>
      <c r="W193" s="668">
        <v>4</v>
      </c>
      <c r="X193" s="1027"/>
      <c r="Y193" s="998"/>
      <c r="Z193" s="576"/>
      <c r="AA193" s="576" t="str">
        <f t="shared" si="27"/>
        <v/>
      </c>
      <c r="AB193" s="577" t="str">
        <f t="shared" si="26"/>
        <v/>
      </c>
      <c r="AC193"/>
      <c r="AD193"/>
      <c r="AE193" s="12">
        <f t="shared" si="21"/>
        <v>0</v>
      </c>
      <c r="AF193" s="12">
        <f t="shared" si="22"/>
        <v>4</v>
      </c>
      <c r="AU193" s="15" t="str">
        <f t="shared" si="28"/>
        <v/>
      </c>
    </row>
    <row r="194" spans="1:47" s="15" customFormat="1" ht="13.5" customHeight="1" thickBot="1" x14ac:dyDescent="0.3">
      <c r="A194" s="2071"/>
      <c r="B194" s="1373" t="s">
        <v>780</v>
      </c>
      <c r="C194" s="1308"/>
      <c r="D194" s="1354" t="s">
        <v>867</v>
      </c>
      <c r="E194" s="1355"/>
      <c r="F194" s="1310"/>
      <c r="G194" s="1311"/>
      <c r="H194" s="1312" t="s">
        <v>539</v>
      </c>
      <c r="I194" s="1312" t="s">
        <v>1017</v>
      </c>
      <c r="J194" s="1738" t="s">
        <v>1425</v>
      </c>
      <c r="K194" s="1312" t="s">
        <v>1646</v>
      </c>
      <c r="L194" s="1619"/>
      <c r="M194" s="1422"/>
      <c r="N194" s="698"/>
      <c r="O194" s="1314"/>
      <c r="P194" s="1066">
        <f t="shared" si="20"/>
        <v>0</v>
      </c>
      <c r="Q194" s="1313"/>
      <c r="R194" s="1315"/>
      <c r="S194" s="1315"/>
      <c r="T194" s="1315">
        <v>24</v>
      </c>
      <c r="U194" s="1315"/>
      <c r="V194" s="1315"/>
      <c r="W194" s="698"/>
      <c r="X194" s="1316">
        <f>SUM(Q188:W194)</f>
        <v>40</v>
      </c>
      <c r="Y194" s="1317">
        <f>X194</f>
        <v>40</v>
      </c>
      <c r="Z194" s="576" t="s">
        <v>875</v>
      </c>
      <c r="AA194" s="576" t="str">
        <f t="shared" si="27"/>
        <v>TC</v>
      </c>
      <c r="AB194" s="577" t="str">
        <f t="shared" si="26"/>
        <v>EDTC</v>
      </c>
      <c r="AC194"/>
      <c r="AD194" t="s">
        <v>2078</v>
      </c>
      <c r="AE194" s="12">
        <f t="shared" si="21"/>
        <v>0</v>
      </c>
      <c r="AF194" s="12">
        <f t="shared" si="22"/>
        <v>0</v>
      </c>
      <c r="AU194" s="15" t="str">
        <f t="shared" si="28"/>
        <v/>
      </c>
    </row>
    <row r="195" spans="1:47" s="15" customFormat="1" ht="13.5" customHeight="1" thickBot="1" x14ac:dyDescent="0.3">
      <c r="A195" s="2076">
        <f>A188+1</f>
        <v>23</v>
      </c>
      <c r="B195" s="1364" t="s">
        <v>858</v>
      </c>
      <c r="C195" s="1365" t="s">
        <v>83</v>
      </c>
      <c r="D195" s="1335" t="s">
        <v>868</v>
      </c>
      <c r="E195" s="1366" t="s">
        <v>284</v>
      </c>
      <c r="F195" s="1298" t="s">
        <v>1101</v>
      </c>
      <c r="G195" s="1299" t="s">
        <v>1100</v>
      </c>
      <c r="H195" s="1300" t="s">
        <v>1016</v>
      </c>
      <c r="I195" s="1300" t="s">
        <v>1019</v>
      </c>
      <c r="J195" s="1286"/>
      <c r="K195" s="1300" t="s">
        <v>1035</v>
      </c>
      <c r="L195" s="1435"/>
      <c r="M195" s="1301">
        <v>3</v>
      </c>
      <c r="N195" s="1302" t="s">
        <v>24</v>
      </c>
      <c r="O195" s="1303" t="s">
        <v>402</v>
      </c>
      <c r="P195" s="1066">
        <f t="shared" si="20"/>
        <v>2</v>
      </c>
      <c r="Q195" s="1301">
        <v>2</v>
      </c>
      <c r="R195" s="1304"/>
      <c r="S195" s="1304"/>
      <c r="T195" s="1304"/>
      <c r="U195" s="1304"/>
      <c r="V195" s="1304"/>
      <c r="W195" s="1302"/>
      <c r="X195" s="1305"/>
      <c r="Y195" s="1306"/>
      <c r="Z195" s="576"/>
      <c r="AA195" s="576" t="str">
        <f t="shared" si="27"/>
        <v/>
      </c>
      <c r="AB195" s="577" t="str">
        <f t="shared" si="26"/>
        <v/>
      </c>
      <c r="AC195"/>
      <c r="AD195"/>
      <c r="AE195" s="12">
        <f t="shared" si="21"/>
        <v>2</v>
      </c>
      <c r="AF195" s="12">
        <f t="shared" si="22"/>
        <v>0</v>
      </c>
      <c r="AU195" s="15">
        <f t="shared" si="28"/>
        <v>18</v>
      </c>
    </row>
    <row r="196" spans="1:47" s="15" customFormat="1" ht="13.5" customHeight="1" thickBot="1" x14ac:dyDescent="0.3">
      <c r="A196" s="2070"/>
      <c r="B196" s="1113" t="s">
        <v>858</v>
      </c>
      <c r="C196" s="1161"/>
      <c r="D196" s="1144" t="s">
        <v>868</v>
      </c>
      <c r="E196" s="961"/>
      <c r="F196" s="966"/>
      <c r="G196" s="1133"/>
      <c r="H196" s="1114" t="s">
        <v>1016</v>
      </c>
      <c r="I196" s="1114" t="s">
        <v>1019</v>
      </c>
      <c r="J196" s="1075"/>
      <c r="K196" s="1114" t="s">
        <v>1035</v>
      </c>
      <c r="L196" s="1074"/>
      <c r="M196" s="762">
        <v>3</v>
      </c>
      <c r="N196" s="668" t="s">
        <v>98</v>
      </c>
      <c r="O196" s="1071" t="s">
        <v>402</v>
      </c>
      <c r="P196" s="1066">
        <f t="shared" si="20"/>
        <v>2</v>
      </c>
      <c r="Q196" s="762">
        <v>2</v>
      </c>
      <c r="R196" s="963"/>
      <c r="S196" s="963"/>
      <c r="T196" s="963"/>
      <c r="U196" s="963"/>
      <c r="V196" s="963"/>
      <c r="W196" s="668"/>
      <c r="X196" s="1027"/>
      <c r="Y196" s="998"/>
      <c r="Z196" s="576"/>
      <c r="AA196" s="576" t="str">
        <f t="shared" si="27"/>
        <v/>
      </c>
      <c r="AB196" s="577" t="str">
        <f t="shared" si="26"/>
        <v/>
      </c>
      <c r="AC196"/>
      <c r="AD196"/>
      <c r="AE196" s="12">
        <f t="shared" si="21"/>
        <v>2</v>
      </c>
      <c r="AF196" s="12">
        <f t="shared" si="22"/>
        <v>0</v>
      </c>
      <c r="AU196" s="15" t="str">
        <f t="shared" si="28"/>
        <v/>
      </c>
    </row>
    <row r="197" spans="1:47" s="15" customFormat="1" ht="13.5" customHeight="1" thickBot="1" x14ac:dyDescent="0.3">
      <c r="A197" s="2070"/>
      <c r="B197" s="1113" t="s">
        <v>858</v>
      </c>
      <c r="C197" s="1161"/>
      <c r="D197" s="1146" t="s">
        <v>868</v>
      </c>
      <c r="E197" s="971"/>
      <c r="F197" s="966"/>
      <c r="G197" s="1133"/>
      <c r="H197" s="1114" t="s">
        <v>1016</v>
      </c>
      <c r="I197" s="1114" t="s">
        <v>1019</v>
      </c>
      <c r="J197" s="1075"/>
      <c r="K197" s="1934" t="s">
        <v>1426</v>
      </c>
      <c r="L197" s="1074"/>
      <c r="M197" s="762">
        <v>3</v>
      </c>
      <c r="N197" s="668" t="s">
        <v>1541</v>
      </c>
      <c r="O197" s="1071" t="s">
        <v>402</v>
      </c>
      <c r="P197" s="1066">
        <f t="shared" si="20"/>
        <v>2</v>
      </c>
      <c r="Q197" s="762">
        <v>2</v>
      </c>
      <c r="R197" s="963"/>
      <c r="S197" s="963"/>
      <c r="T197" s="963"/>
      <c r="U197" s="963"/>
      <c r="V197" s="963"/>
      <c r="W197" s="668"/>
      <c r="X197" s="1027"/>
      <c r="Y197" s="998"/>
      <c r="Z197" s="576"/>
      <c r="AA197" s="576" t="str">
        <f t="shared" si="27"/>
        <v/>
      </c>
      <c r="AB197" s="577" t="str">
        <f t="shared" si="26"/>
        <v/>
      </c>
      <c r="AC197"/>
      <c r="AD197"/>
      <c r="AE197" s="12">
        <f t="shared" si="21"/>
        <v>2</v>
      </c>
      <c r="AF197" s="12">
        <f t="shared" si="22"/>
        <v>0</v>
      </c>
      <c r="AU197" s="15" t="str">
        <f t="shared" si="28"/>
        <v/>
      </c>
    </row>
    <row r="198" spans="1:47" s="15" customFormat="1" ht="13.5" customHeight="1" thickBot="1" x14ac:dyDescent="0.3">
      <c r="A198" s="2070"/>
      <c r="B198" s="1113" t="s">
        <v>858</v>
      </c>
      <c r="C198" s="1161"/>
      <c r="D198" s="1146" t="s">
        <v>868</v>
      </c>
      <c r="E198" s="971"/>
      <c r="F198" s="966"/>
      <c r="G198" s="1133"/>
      <c r="H198" s="1114" t="s">
        <v>1016</v>
      </c>
      <c r="I198" s="1114" t="s">
        <v>1019</v>
      </c>
      <c r="J198" s="1075"/>
      <c r="K198" s="1934" t="s">
        <v>1426</v>
      </c>
      <c r="L198" s="1074"/>
      <c r="M198" s="762">
        <v>3</v>
      </c>
      <c r="N198" s="668" t="s">
        <v>1542</v>
      </c>
      <c r="O198" s="1071" t="s">
        <v>402</v>
      </c>
      <c r="P198" s="1066">
        <f t="shared" si="20"/>
        <v>2</v>
      </c>
      <c r="Q198" s="762">
        <v>2</v>
      </c>
      <c r="R198" s="963"/>
      <c r="S198" s="963"/>
      <c r="T198" s="963"/>
      <c r="U198" s="963"/>
      <c r="V198" s="963"/>
      <c r="W198" s="668"/>
      <c r="X198" s="1027"/>
      <c r="Y198" s="998"/>
      <c r="Z198" s="576"/>
      <c r="AA198" s="576" t="str">
        <f t="shared" si="27"/>
        <v/>
      </c>
      <c r="AB198" s="577" t="str">
        <f t="shared" si="26"/>
        <v/>
      </c>
      <c r="AC198"/>
      <c r="AD198"/>
      <c r="AE198" s="12">
        <f t="shared" si="21"/>
        <v>2</v>
      </c>
      <c r="AF198" s="12">
        <f t="shared" si="22"/>
        <v>0</v>
      </c>
      <c r="AU198" s="15" t="str">
        <f t="shared" si="28"/>
        <v/>
      </c>
    </row>
    <row r="199" spans="1:47" s="15" customFormat="1" ht="13.5" customHeight="1" thickBot="1" x14ac:dyDescent="0.3">
      <c r="A199" s="2070"/>
      <c r="B199" s="1113" t="s">
        <v>858</v>
      </c>
      <c r="C199" s="1161"/>
      <c r="D199" s="1146" t="s">
        <v>868</v>
      </c>
      <c r="E199" s="971"/>
      <c r="F199" s="966"/>
      <c r="G199" s="1133"/>
      <c r="H199" s="1114" t="s">
        <v>539</v>
      </c>
      <c r="I199" s="1114" t="s">
        <v>1019</v>
      </c>
      <c r="J199" s="1075"/>
      <c r="K199" s="1934" t="s">
        <v>1426</v>
      </c>
      <c r="L199" s="1074"/>
      <c r="M199" s="762">
        <v>3</v>
      </c>
      <c r="N199" s="668" t="s">
        <v>1543</v>
      </c>
      <c r="O199" s="1071" t="s">
        <v>402</v>
      </c>
      <c r="P199" s="1066">
        <f t="shared" ref="P199:P262" si="29">SUM(Q199:R199)</f>
        <v>2</v>
      </c>
      <c r="Q199" s="762">
        <v>2</v>
      </c>
      <c r="R199" s="974"/>
      <c r="S199" s="963"/>
      <c r="T199" s="963"/>
      <c r="U199" s="963"/>
      <c r="V199" s="963"/>
      <c r="W199" s="668"/>
      <c r="X199" s="1027"/>
      <c r="Y199" s="998"/>
      <c r="Z199" s="576"/>
      <c r="AA199" s="576" t="str">
        <f t="shared" si="27"/>
        <v/>
      </c>
      <c r="AB199" s="577" t="str">
        <f t="shared" ref="AB199:AB230" si="30">Z199&amp;AA199</f>
        <v/>
      </c>
      <c r="AC199"/>
      <c r="AD199"/>
      <c r="AE199" s="12">
        <f t="shared" ref="AE199:AE262" si="31">Q199+R199</f>
        <v>2</v>
      </c>
      <c r="AF199" s="12">
        <f t="shared" ref="AF199:AF262" si="32">S199+W199</f>
        <v>0</v>
      </c>
      <c r="AU199" s="15" t="str">
        <f t="shared" si="28"/>
        <v/>
      </c>
    </row>
    <row r="200" spans="1:47" s="15" customFormat="1" ht="13.5" customHeight="1" thickBot="1" x14ac:dyDescent="0.3">
      <c r="A200" s="2070"/>
      <c r="B200" s="1113" t="s">
        <v>858</v>
      </c>
      <c r="C200" s="1161"/>
      <c r="D200" s="1146" t="s">
        <v>868</v>
      </c>
      <c r="E200" s="971"/>
      <c r="F200" s="966"/>
      <c r="G200" s="1133"/>
      <c r="H200" s="1114" t="s">
        <v>539</v>
      </c>
      <c r="I200" s="1114" t="s">
        <v>1019</v>
      </c>
      <c r="J200" s="1075"/>
      <c r="K200" s="1934" t="s">
        <v>1426</v>
      </c>
      <c r="L200" s="1074"/>
      <c r="M200" s="762">
        <v>3</v>
      </c>
      <c r="N200" s="668" t="s">
        <v>1578</v>
      </c>
      <c r="O200" s="1071" t="s">
        <v>402</v>
      </c>
      <c r="P200" s="1066">
        <f t="shared" si="29"/>
        <v>2</v>
      </c>
      <c r="Q200" s="762">
        <v>2</v>
      </c>
      <c r="R200" s="974"/>
      <c r="S200" s="963"/>
      <c r="T200" s="963"/>
      <c r="U200" s="963"/>
      <c r="V200" s="963"/>
      <c r="W200" s="668"/>
      <c r="X200" s="1027"/>
      <c r="Y200" s="998"/>
      <c r="Z200" s="576"/>
      <c r="AA200" s="576" t="str">
        <f t="shared" si="27"/>
        <v/>
      </c>
      <c r="AB200" s="577" t="str">
        <f t="shared" si="30"/>
        <v/>
      </c>
      <c r="AC200"/>
      <c r="AD200"/>
      <c r="AE200" s="12">
        <f t="shared" si="31"/>
        <v>2</v>
      </c>
      <c r="AF200" s="12">
        <f t="shared" si="32"/>
        <v>0</v>
      </c>
      <c r="AU200" s="15" t="str">
        <f t="shared" si="28"/>
        <v/>
      </c>
    </row>
    <row r="201" spans="1:47" s="15" customFormat="1" ht="13.5" customHeight="1" thickBot="1" x14ac:dyDescent="0.3">
      <c r="A201" s="2070"/>
      <c r="B201" s="1113" t="s">
        <v>858</v>
      </c>
      <c r="C201" s="1161"/>
      <c r="D201" s="1146" t="s">
        <v>868</v>
      </c>
      <c r="E201" s="971"/>
      <c r="F201" s="966"/>
      <c r="G201" s="1133"/>
      <c r="H201" s="1114" t="s">
        <v>539</v>
      </c>
      <c r="I201" s="1114" t="s">
        <v>1017</v>
      </c>
      <c r="J201" s="1075"/>
      <c r="K201" s="1934" t="s">
        <v>1580</v>
      </c>
      <c r="L201" s="1074" t="s">
        <v>97</v>
      </c>
      <c r="M201" s="762">
        <v>2</v>
      </c>
      <c r="N201" s="668" t="s">
        <v>1562</v>
      </c>
      <c r="O201" s="1071" t="s">
        <v>402</v>
      </c>
      <c r="P201" s="1066">
        <f t="shared" si="29"/>
        <v>3</v>
      </c>
      <c r="Q201" s="762">
        <v>3</v>
      </c>
      <c r="R201" s="974"/>
      <c r="S201" s="963"/>
      <c r="T201" s="963"/>
      <c r="U201" s="963"/>
      <c r="V201" s="963"/>
      <c r="W201" s="668"/>
      <c r="X201" s="1027"/>
      <c r="Y201" s="998"/>
      <c r="Z201" s="576"/>
      <c r="AA201" s="576" t="str">
        <f t="shared" si="27"/>
        <v/>
      </c>
      <c r="AB201" s="577" t="str">
        <f t="shared" si="30"/>
        <v/>
      </c>
      <c r="AC201"/>
      <c r="AD201"/>
      <c r="AE201" s="12">
        <f t="shared" si="31"/>
        <v>3</v>
      </c>
      <c r="AF201" s="12">
        <f t="shared" si="32"/>
        <v>0</v>
      </c>
      <c r="AU201" s="15" t="str">
        <f t="shared" si="28"/>
        <v/>
      </c>
    </row>
    <row r="202" spans="1:47" s="15" customFormat="1" ht="13.5" customHeight="1" thickBot="1" x14ac:dyDescent="0.3">
      <c r="A202" s="2070"/>
      <c r="B202" s="1113" t="s">
        <v>858</v>
      </c>
      <c r="C202" s="1161"/>
      <c r="D202" s="1146" t="s">
        <v>868</v>
      </c>
      <c r="E202" s="971"/>
      <c r="F202" s="966"/>
      <c r="G202" s="1133"/>
      <c r="H202" s="1114" t="s">
        <v>539</v>
      </c>
      <c r="I202" s="1114" t="s">
        <v>1017</v>
      </c>
      <c r="J202" s="1075"/>
      <c r="K202" s="1934" t="s">
        <v>1580</v>
      </c>
      <c r="L202" s="1074" t="s">
        <v>97</v>
      </c>
      <c r="M202" s="762">
        <v>2</v>
      </c>
      <c r="N202" s="668" t="s">
        <v>1581</v>
      </c>
      <c r="O202" s="1071" t="s">
        <v>402</v>
      </c>
      <c r="P202" s="1066">
        <f t="shared" si="29"/>
        <v>3</v>
      </c>
      <c r="Q202" s="762">
        <v>3</v>
      </c>
      <c r="R202" s="974"/>
      <c r="S202" s="963"/>
      <c r="T202" s="963"/>
      <c r="U202" s="963"/>
      <c r="V202" s="963"/>
      <c r="W202" s="668"/>
      <c r="X202" s="1027"/>
      <c r="Y202" s="998"/>
      <c r="Z202" s="576"/>
      <c r="AA202" s="576" t="str">
        <f t="shared" si="27"/>
        <v/>
      </c>
      <c r="AB202" s="577" t="str">
        <f t="shared" si="30"/>
        <v/>
      </c>
      <c r="AC202"/>
      <c r="AD202"/>
      <c r="AE202" s="12">
        <f t="shared" si="31"/>
        <v>3</v>
      </c>
      <c r="AF202" s="12">
        <f t="shared" si="32"/>
        <v>0</v>
      </c>
      <c r="AU202" s="15" t="str">
        <f t="shared" si="28"/>
        <v/>
      </c>
    </row>
    <row r="203" spans="1:47" s="15" customFormat="1" ht="13.5" customHeight="1" thickBot="1" x14ac:dyDescent="0.3">
      <c r="A203" s="2090"/>
      <c r="B203" s="855" t="s">
        <v>858</v>
      </c>
      <c r="C203" s="1322"/>
      <c r="D203" s="1374" t="s">
        <v>868</v>
      </c>
      <c r="E203" s="1375"/>
      <c r="F203" s="1325"/>
      <c r="G203" s="1326"/>
      <c r="H203" s="1327" t="s">
        <v>539</v>
      </c>
      <c r="I203" s="1327" t="s">
        <v>1019</v>
      </c>
      <c r="J203" s="1712" t="s">
        <v>1424</v>
      </c>
      <c r="K203" s="1428" t="s">
        <v>1539</v>
      </c>
      <c r="L203" s="1960"/>
      <c r="M203" s="637"/>
      <c r="N203" s="674"/>
      <c r="O203" s="1329"/>
      <c r="P203" s="1066">
        <f t="shared" si="29"/>
        <v>0</v>
      </c>
      <c r="Q203" s="637"/>
      <c r="R203" s="1330"/>
      <c r="S203" s="1330">
        <v>2</v>
      </c>
      <c r="T203" s="1330"/>
      <c r="U203" s="1330"/>
      <c r="V203" s="1330"/>
      <c r="W203" s="674"/>
      <c r="X203" s="1332">
        <f>SUM(Q195:W203)</f>
        <v>20</v>
      </c>
      <c r="Y203" s="1333">
        <f>X203</f>
        <v>20</v>
      </c>
      <c r="Z203" s="576" t="s">
        <v>875</v>
      </c>
      <c r="AA203" s="576" t="str">
        <f t="shared" ref="AA203:AA209" si="33">IF(Y203&lt;&gt;"",IF(Y203&gt;=40,"TC",IF(AND(Y203&gt;=20,Y203&lt;30),"MT",IF(Y203&lt;20,"TP",""))),"")</f>
        <v>MT</v>
      </c>
      <c r="AB203" s="577" t="str">
        <f t="shared" si="30"/>
        <v>EDMT</v>
      </c>
      <c r="AC203"/>
      <c r="AD203"/>
      <c r="AE203" s="12">
        <f t="shared" si="31"/>
        <v>0</v>
      </c>
      <c r="AF203" s="12">
        <f t="shared" si="32"/>
        <v>2</v>
      </c>
      <c r="AU203" s="15" t="str">
        <f t="shared" si="28"/>
        <v/>
      </c>
    </row>
    <row r="204" spans="1:47" s="15" customFormat="1" ht="13.5" customHeight="1" thickBot="1" x14ac:dyDescent="0.3">
      <c r="A204" s="2084">
        <f>A195+1</f>
        <v>24</v>
      </c>
      <c r="B204" s="1426" t="s">
        <v>1105</v>
      </c>
      <c r="C204" s="1400" t="s">
        <v>83</v>
      </c>
      <c r="D204" s="1401" t="s">
        <v>1104</v>
      </c>
      <c r="E204" s="1368" t="s">
        <v>284</v>
      </c>
      <c r="F204" s="1403" t="s">
        <v>1106</v>
      </c>
      <c r="G204" s="1404" t="s">
        <v>1008</v>
      </c>
      <c r="H204" s="1405" t="s">
        <v>539</v>
      </c>
      <c r="I204" s="1405" t="s">
        <v>1019</v>
      </c>
      <c r="J204" s="1369"/>
      <c r="K204" s="1405" t="s">
        <v>1427</v>
      </c>
      <c r="L204" s="1405" t="s">
        <v>1020</v>
      </c>
      <c r="M204" s="1406">
        <v>3</v>
      </c>
      <c r="N204" s="1407" t="s">
        <v>24</v>
      </c>
      <c r="O204" s="1408" t="s">
        <v>402</v>
      </c>
      <c r="P204" s="1066">
        <f t="shared" si="29"/>
        <v>3</v>
      </c>
      <c r="Q204" s="1406">
        <v>2</v>
      </c>
      <c r="R204" s="1409">
        <v>1</v>
      </c>
      <c r="S204" s="1427"/>
      <c r="T204" s="1409"/>
      <c r="U204" s="1409"/>
      <c r="V204" s="1409"/>
      <c r="W204" s="1407"/>
      <c r="X204" s="2008"/>
      <c r="Y204" s="1411"/>
      <c r="Z204" s="576"/>
      <c r="AA204" s="576" t="str">
        <f t="shared" si="33"/>
        <v/>
      </c>
      <c r="AB204" s="577" t="str">
        <f t="shared" si="30"/>
        <v/>
      </c>
      <c r="AC204"/>
      <c r="AD204"/>
      <c r="AE204" s="12">
        <f t="shared" si="31"/>
        <v>3</v>
      </c>
      <c r="AF204" s="12">
        <f t="shared" si="32"/>
        <v>0</v>
      </c>
      <c r="AU204" s="15">
        <f t="shared" ref="AU204:AU235" si="34">IF(C204&lt;&gt;"",SUMIF(D$172:D$749,D204,Q$172:R$749),"")</f>
        <v>12</v>
      </c>
    </row>
    <row r="205" spans="1:47" s="15" customFormat="1" ht="13.5" customHeight="1" thickBot="1" x14ac:dyDescent="0.3">
      <c r="A205" s="2085"/>
      <c r="B205" s="1110" t="s">
        <v>1105</v>
      </c>
      <c r="C205" s="1162"/>
      <c r="D205" s="1148" t="s">
        <v>1104</v>
      </c>
      <c r="E205" s="961"/>
      <c r="F205" s="962"/>
      <c r="G205" s="1131"/>
      <c r="H205" s="1112" t="s">
        <v>539</v>
      </c>
      <c r="I205" s="1112" t="s">
        <v>1019</v>
      </c>
      <c r="J205" s="1075"/>
      <c r="K205" s="1112" t="s">
        <v>1427</v>
      </c>
      <c r="L205" s="1112" t="s">
        <v>1020</v>
      </c>
      <c r="M205" s="734">
        <v>3</v>
      </c>
      <c r="N205" s="1014" t="s">
        <v>98</v>
      </c>
      <c r="O205" s="1072" t="s">
        <v>402</v>
      </c>
      <c r="P205" s="1066">
        <f t="shared" si="29"/>
        <v>3</v>
      </c>
      <c r="Q205" s="734">
        <v>2</v>
      </c>
      <c r="R205" s="960">
        <v>1</v>
      </c>
      <c r="S205" s="974"/>
      <c r="T205" s="960"/>
      <c r="U205" s="960"/>
      <c r="V205" s="960"/>
      <c r="W205" s="1014"/>
      <c r="X205" s="2009"/>
      <c r="Y205" s="999"/>
      <c r="Z205" s="576"/>
      <c r="AA205" s="576" t="str">
        <f t="shared" si="33"/>
        <v/>
      </c>
      <c r="AB205" s="577" t="str">
        <f t="shared" si="30"/>
        <v/>
      </c>
      <c r="AC205"/>
      <c r="AD205"/>
      <c r="AE205" s="12">
        <f t="shared" si="31"/>
        <v>3</v>
      </c>
      <c r="AF205" s="12">
        <f t="shared" si="32"/>
        <v>0</v>
      </c>
      <c r="AU205" s="15" t="str">
        <f t="shared" si="34"/>
        <v/>
      </c>
    </row>
    <row r="206" spans="1:47" s="15" customFormat="1" ht="13.5" customHeight="1" thickBot="1" x14ac:dyDescent="0.3">
      <c r="A206" s="2085"/>
      <c r="B206" s="1110" t="s">
        <v>1105</v>
      </c>
      <c r="C206" s="1162"/>
      <c r="D206" s="1148" t="s">
        <v>1104</v>
      </c>
      <c r="E206" s="961"/>
      <c r="F206" s="962"/>
      <c r="G206" s="1131"/>
      <c r="H206" s="1112" t="s">
        <v>539</v>
      </c>
      <c r="I206" s="1112" t="s">
        <v>1024</v>
      </c>
      <c r="J206" s="1075"/>
      <c r="K206" s="1115" t="s">
        <v>1582</v>
      </c>
      <c r="L206" s="1112" t="s">
        <v>97</v>
      </c>
      <c r="M206" s="734">
        <v>3</v>
      </c>
      <c r="N206" s="1014" t="s">
        <v>2049</v>
      </c>
      <c r="O206" s="1072" t="s">
        <v>402</v>
      </c>
      <c r="P206" s="1066">
        <f t="shared" si="29"/>
        <v>4</v>
      </c>
      <c r="Q206" s="734">
        <v>2</v>
      </c>
      <c r="R206" s="960">
        <v>2</v>
      </c>
      <c r="S206" s="974"/>
      <c r="T206" s="960"/>
      <c r="U206" s="960"/>
      <c r="V206" s="960"/>
      <c r="W206" s="1014"/>
      <c r="X206" s="2009"/>
      <c r="Y206" s="999"/>
      <c r="Z206" s="576"/>
      <c r="AA206" s="576" t="str">
        <f t="shared" si="33"/>
        <v/>
      </c>
      <c r="AB206" s="577" t="str">
        <f t="shared" si="30"/>
        <v/>
      </c>
      <c r="AC206"/>
      <c r="AD206"/>
      <c r="AE206" s="12">
        <f t="shared" si="31"/>
        <v>4</v>
      </c>
      <c r="AF206" s="12">
        <f t="shared" si="32"/>
        <v>0</v>
      </c>
      <c r="AU206" s="15" t="str">
        <f t="shared" si="34"/>
        <v/>
      </c>
    </row>
    <row r="207" spans="1:47" s="15" customFormat="1" ht="13.5" customHeight="1" thickBot="1" x14ac:dyDescent="0.3">
      <c r="A207" s="2085"/>
      <c r="B207" s="1110" t="s">
        <v>1105</v>
      </c>
      <c r="C207" s="1162"/>
      <c r="D207" s="1148" t="s">
        <v>1104</v>
      </c>
      <c r="E207" s="961"/>
      <c r="F207" s="962"/>
      <c r="G207" s="1131"/>
      <c r="H207" s="1112" t="s">
        <v>539</v>
      </c>
      <c r="I207" s="1112" t="s">
        <v>1024</v>
      </c>
      <c r="J207" s="1075"/>
      <c r="K207" s="1112" t="s">
        <v>1583</v>
      </c>
      <c r="L207" s="1112" t="s">
        <v>97</v>
      </c>
      <c r="M207" s="734">
        <v>3</v>
      </c>
      <c r="N207" s="1014" t="s">
        <v>24</v>
      </c>
      <c r="O207" s="1072" t="s">
        <v>402</v>
      </c>
      <c r="P207" s="1066">
        <f t="shared" si="29"/>
        <v>4</v>
      </c>
      <c r="Q207" s="734">
        <v>2</v>
      </c>
      <c r="R207" s="960">
        <v>2</v>
      </c>
      <c r="S207" s="974"/>
      <c r="T207" s="960"/>
      <c r="U207" s="960"/>
      <c r="V207" s="960"/>
      <c r="W207" s="1014"/>
      <c r="X207" s="2009"/>
      <c r="Y207" s="999"/>
      <c r="Z207" s="576"/>
      <c r="AA207" s="576" t="str">
        <f t="shared" si="33"/>
        <v/>
      </c>
      <c r="AB207" s="577" t="str">
        <f t="shared" si="30"/>
        <v/>
      </c>
      <c r="AC207"/>
      <c r="AD207"/>
      <c r="AE207" s="12">
        <f t="shared" si="31"/>
        <v>4</v>
      </c>
      <c r="AF207" s="12">
        <f t="shared" si="32"/>
        <v>0</v>
      </c>
      <c r="AU207" s="15" t="str">
        <f t="shared" si="34"/>
        <v/>
      </c>
    </row>
    <row r="208" spans="1:47" s="15" customFormat="1" ht="13.5" customHeight="1" thickBot="1" x14ac:dyDescent="0.3">
      <c r="A208" s="2085"/>
      <c r="B208" s="1110" t="s">
        <v>1105</v>
      </c>
      <c r="C208" s="1162"/>
      <c r="D208" s="1148" t="s">
        <v>1104</v>
      </c>
      <c r="E208" s="961"/>
      <c r="F208" s="962"/>
      <c r="G208" s="1131"/>
      <c r="H208" s="1112" t="s">
        <v>539</v>
      </c>
      <c r="I208" s="1112" t="s">
        <v>1023</v>
      </c>
      <c r="J208" s="1075"/>
      <c r="K208" s="1112" t="s">
        <v>112</v>
      </c>
      <c r="L208" s="1112" t="s">
        <v>97</v>
      </c>
      <c r="M208" s="734">
        <v>4</v>
      </c>
      <c r="N208" s="1014" t="s">
        <v>24</v>
      </c>
      <c r="O208" s="1072" t="s">
        <v>402</v>
      </c>
      <c r="P208" s="1066">
        <f t="shared" si="29"/>
        <v>2</v>
      </c>
      <c r="Q208" s="734">
        <v>2</v>
      </c>
      <c r="R208" s="960"/>
      <c r="S208" s="974"/>
      <c r="T208" s="960"/>
      <c r="U208" s="960"/>
      <c r="V208" s="960"/>
      <c r="W208" s="1014"/>
      <c r="X208" s="2009"/>
      <c r="Y208" s="999"/>
      <c r="Z208" s="576"/>
      <c r="AA208" s="576" t="str">
        <f t="shared" si="33"/>
        <v/>
      </c>
      <c r="AB208" s="577" t="str">
        <f t="shared" si="30"/>
        <v/>
      </c>
      <c r="AC208"/>
      <c r="AD208"/>
      <c r="AE208" s="12">
        <f t="shared" si="31"/>
        <v>2</v>
      </c>
      <c r="AF208" s="12">
        <f t="shared" si="32"/>
        <v>0</v>
      </c>
      <c r="AU208" s="15" t="str">
        <f t="shared" si="34"/>
        <v/>
      </c>
    </row>
    <row r="209" spans="1:47" s="15" customFormat="1" ht="13.5" customHeight="1" thickBot="1" x14ac:dyDescent="0.3">
      <c r="A209" s="2085"/>
      <c r="B209" s="1110" t="s">
        <v>1105</v>
      </c>
      <c r="C209" s="1162"/>
      <c r="D209" s="1148" t="s">
        <v>1104</v>
      </c>
      <c r="E209" s="961"/>
      <c r="F209" s="962"/>
      <c r="G209" s="1131"/>
      <c r="H209" s="1112" t="s">
        <v>539</v>
      </c>
      <c r="I209" s="1112" t="s">
        <v>1023</v>
      </c>
      <c r="J209" s="1075"/>
      <c r="K209" s="1112" t="s">
        <v>1221</v>
      </c>
      <c r="L209" s="1112" t="s">
        <v>97</v>
      </c>
      <c r="M209" s="734">
        <v>9</v>
      </c>
      <c r="N209" s="1014" t="s">
        <v>24</v>
      </c>
      <c r="O209" s="1072" t="s">
        <v>402</v>
      </c>
      <c r="P209" s="1066">
        <f t="shared" si="29"/>
        <v>2</v>
      </c>
      <c r="Q209" s="734">
        <v>2</v>
      </c>
      <c r="R209" s="960"/>
      <c r="S209" s="974"/>
      <c r="T209" s="960"/>
      <c r="U209" s="960"/>
      <c r="V209" s="960"/>
      <c r="W209" s="1014"/>
      <c r="X209" s="2009"/>
      <c r="Y209" s="999"/>
      <c r="Z209" s="576"/>
      <c r="AA209" s="576" t="str">
        <f t="shared" si="33"/>
        <v/>
      </c>
      <c r="AB209" s="577" t="str">
        <f t="shared" si="30"/>
        <v/>
      </c>
      <c r="AC209"/>
      <c r="AD209"/>
      <c r="AE209" s="12">
        <f t="shared" si="31"/>
        <v>2</v>
      </c>
      <c r="AF209" s="12">
        <f t="shared" si="32"/>
        <v>0</v>
      </c>
      <c r="AU209" s="15" t="str">
        <f t="shared" si="34"/>
        <v/>
      </c>
    </row>
    <row r="210" spans="1:47" s="15" customFormat="1" ht="13.5" customHeight="1" thickBot="1" x14ac:dyDescent="0.3">
      <c r="A210" s="2092"/>
      <c r="B210" s="1992" t="s">
        <v>1105</v>
      </c>
      <c r="C210" s="1993"/>
      <c r="D210" s="1994" t="s">
        <v>1104</v>
      </c>
      <c r="E210" s="1995"/>
      <c r="F210" s="1996"/>
      <c r="G210" s="1997"/>
      <c r="H210" s="1998" t="s">
        <v>539</v>
      </c>
      <c r="I210" s="1998" t="s">
        <v>1023</v>
      </c>
      <c r="J210" s="1999" t="s">
        <v>1424</v>
      </c>
      <c r="K210" s="1998" t="s">
        <v>1539</v>
      </c>
      <c r="L210" s="1998"/>
      <c r="M210" s="2000"/>
      <c r="N210" s="2001"/>
      <c r="O210" s="2002"/>
      <c r="P210" s="1066">
        <f t="shared" si="29"/>
        <v>0</v>
      </c>
      <c r="Q210" s="2003"/>
      <c r="R210" s="2004"/>
      <c r="S210" s="2005">
        <v>2</v>
      </c>
      <c r="T210" s="2004"/>
      <c r="U210" s="2004"/>
      <c r="V210" s="2004"/>
      <c r="W210" s="2006"/>
      <c r="X210" s="2007">
        <f>SUM(Q204:W210)</f>
        <v>20</v>
      </c>
      <c r="Y210" s="1317">
        <f>X210</f>
        <v>20</v>
      </c>
      <c r="Z210" s="576" t="s">
        <v>875</v>
      </c>
      <c r="AA210" s="576" t="str">
        <f>IF(Y210&lt;&gt;"",IF(Y210&gt;=40,"TC",IF(AND(Y210&gt;=20,Y210&lt;=30),"MT",IF(Y210&lt;20,"TP",""))),"")</f>
        <v>MT</v>
      </c>
      <c r="AB210" s="577" t="str">
        <f t="shared" si="30"/>
        <v>EDMT</v>
      </c>
      <c r="AC210"/>
      <c r="AD210"/>
      <c r="AE210" s="12">
        <f t="shared" si="31"/>
        <v>0</v>
      </c>
      <c r="AF210" s="12">
        <f t="shared" si="32"/>
        <v>2</v>
      </c>
      <c r="AU210" s="15" t="str">
        <f t="shared" si="34"/>
        <v/>
      </c>
    </row>
    <row r="211" spans="1:47" s="15" customFormat="1" ht="13.5" customHeight="1" thickBot="1" x14ac:dyDescent="0.3">
      <c r="A211" s="2088">
        <f>A204+1</f>
        <v>25</v>
      </c>
      <c r="B211" s="1271" t="s">
        <v>1079</v>
      </c>
      <c r="C211" s="1378" t="s">
        <v>83</v>
      </c>
      <c r="D211" s="1379" t="s">
        <v>1080</v>
      </c>
      <c r="E211" s="1380" t="s">
        <v>284</v>
      </c>
      <c r="F211" s="1381" t="s">
        <v>797</v>
      </c>
      <c r="G211" s="1382" t="s">
        <v>1081</v>
      </c>
      <c r="H211" s="1384" t="s">
        <v>539</v>
      </c>
      <c r="I211" s="1384" t="s">
        <v>1017</v>
      </c>
      <c r="J211" s="1286"/>
      <c r="K211" s="1423" t="s">
        <v>1428</v>
      </c>
      <c r="L211" s="1423" t="s">
        <v>97</v>
      </c>
      <c r="M211" s="418">
        <v>4</v>
      </c>
      <c r="N211" s="1260" t="s">
        <v>24</v>
      </c>
      <c r="O211" s="1425" t="s">
        <v>402</v>
      </c>
      <c r="P211" s="1066">
        <f t="shared" si="29"/>
        <v>3</v>
      </c>
      <c r="Q211" s="418">
        <v>3</v>
      </c>
      <c r="R211" s="1259"/>
      <c r="S211" s="1259"/>
      <c r="T211" s="1259"/>
      <c r="U211" s="1259"/>
      <c r="V211" s="1259"/>
      <c r="W211" s="1260"/>
      <c r="X211" s="1387"/>
      <c r="Y211" s="1388"/>
      <c r="Z211" s="576"/>
      <c r="AA211" s="576" t="str">
        <f t="shared" ref="AA211:AA242" si="35">IF(Y211&lt;&gt;"",IF(Y211&gt;=40,"TC",IF(AND(Y211&gt;=20,Y211&lt;30),"MT",IF(Y211&lt;20,"TP",""))),"")</f>
        <v/>
      </c>
      <c r="AB211" s="577" t="str">
        <f t="shared" si="30"/>
        <v/>
      </c>
      <c r="AC211"/>
      <c r="AD211"/>
      <c r="AE211" s="12">
        <f t="shared" si="31"/>
        <v>3</v>
      </c>
      <c r="AF211" s="12">
        <f t="shared" si="32"/>
        <v>0</v>
      </c>
      <c r="AU211" s="15">
        <f t="shared" si="34"/>
        <v>15</v>
      </c>
    </row>
    <row r="212" spans="1:47" s="15" customFormat="1" ht="13.5" customHeight="1" thickBot="1" x14ac:dyDescent="0.3">
      <c r="A212" s="2085"/>
      <c r="B212" s="1110" t="s">
        <v>1079</v>
      </c>
      <c r="C212" s="1162"/>
      <c r="D212" s="1148" t="s">
        <v>1080</v>
      </c>
      <c r="E212" s="961"/>
      <c r="F212" s="962"/>
      <c r="G212" s="1131"/>
      <c r="H212" s="1112" t="s">
        <v>539</v>
      </c>
      <c r="I212" s="1112" t="s">
        <v>1017</v>
      </c>
      <c r="J212" s="1075"/>
      <c r="K212" s="1086" t="s">
        <v>1428</v>
      </c>
      <c r="L212" s="1086" t="s">
        <v>97</v>
      </c>
      <c r="M212" s="829">
        <v>4</v>
      </c>
      <c r="N212" s="1012" t="s">
        <v>98</v>
      </c>
      <c r="O212" s="1073" t="s">
        <v>402</v>
      </c>
      <c r="P212" s="1066">
        <f t="shared" si="29"/>
        <v>3</v>
      </c>
      <c r="Q212" s="829">
        <v>3</v>
      </c>
      <c r="R212" s="955"/>
      <c r="S212" s="955"/>
      <c r="T212" s="955"/>
      <c r="U212" s="955"/>
      <c r="V212" s="955"/>
      <c r="W212" s="1012"/>
      <c r="X212" s="1028"/>
      <c r="Y212" s="999"/>
      <c r="Z212" s="576"/>
      <c r="AA212" s="576" t="str">
        <f t="shared" si="35"/>
        <v/>
      </c>
      <c r="AB212" s="577" t="str">
        <f t="shared" si="30"/>
        <v/>
      </c>
      <c r="AC212"/>
      <c r="AD212"/>
      <c r="AE212" s="12">
        <f t="shared" si="31"/>
        <v>3</v>
      </c>
      <c r="AF212" s="12">
        <f t="shared" si="32"/>
        <v>0</v>
      </c>
      <c r="AU212" s="15" t="str">
        <f t="shared" si="34"/>
        <v/>
      </c>
    </row>
    <row r="213" spans="1:47" s="15" customFormat="1" ht="13.5" customHeight="1" thickBot="1" x14ac:dyDescent="0.3">
      <c r="A213" s="2085"/>
      <c r="B213" s="1110" t="s">
        <v>1079</v>
      </c>
      <c r="C213" s="1162"/>
      <c r="D213" s="1148" t="s">
        <v>1080</v>
      </c>
      <c r="E213" s="961"/>
      <c r="F213" s="962"/>
      <c r="G213" s="1131"/>
      <c r="H213" s="1125" t="s">
        <v>539</v>
      </c>
      <c r="I213" s="1125" t="s">
        <v>1017</v>
      </c>
      <c r="J213" s="1075"/>
      <c r="K213" s="1086" t="s">
        <v>1428</v>
      </c>
      <c r="L213" s="1068" t="s">
        <v>97</v>
      </c>
      <c r="M213" s="1091">
        <v>4</v>
      </c>
      <c r="N213" s="1048" t="s">
        <v>395</v>
      </c>
      <c r="O213" s="1068" t="s">
        <v>402</v>
      </c>
      <c r="P213" s="1066">
        <f t="shared" si="29"/>
        <v>3</v>
      </c>
      <c r="Q213" s="829">
        <v>3</v>
      </c>
      <c r="R213" s="955"/>
      <c r="S213" s="955"/>
      <c r="T213" s="955"/>
      <c r="U213" s="955"/>
      <c r="V213" s="955"/>
      <c r="W213" s="1012"/>
      <c r="X213" s="1028"/>
      <c r="Y213" s="999"/>
      <c r="Z213" s="576"/>
      <c r="AA213" s="576" t="str">
        <f t="shared" si="35"/>
        <v/>
      </c>
      <c r="AB213" s="577" t="str">
        <f t="shared" si="30"/>
        <v/>
      </c>
      <c r="AC213"/>
      <c r="AD213"/>
      <c r="AE213" s="12">
        <f t="shared" si="31"/>
        <v>3</v>
      </c>
      <c r="AF213" s="12">
        <f t="shared" si="32"/>
        <v>0</v>
      </c>
      <c r="AU213" s="15" t="str">
        <f t="shared" si="34"/>
        <v/>
      </c>
    </row>
    <row r="214" spans="1:47" s="15" customFormat="1" ht="13.5" customHeight="1" thickBot="1" x14ac:dyDescent="0.3">
      <c r="A214" s="2085"/>
      <c r="B214" s="1110" t="s">
        <v>1079</v>
      </c>
      <c r="C214" s="1162"/>
      <c r="D214" s="1148" t="s">
        <v>1080</v>
      </c>
      <c r="E214" s="961"/>
      <c r="F214" s="962"/>
      <c r="G214" s="1131"/>
      <c r="H214" s="1112" t="s">
        <v>539</v>
      </c>
      <c r="I214" s="1112" t="s">
        <v>1017</v>
      </c>
      <c r="J214" s="1075"/>
      <c r="K214" s="1115" t="s">
        <v>1580</v>
      </c>
      <c r="L214" s="1086" t="s">
        <v>97</v>
      </c>
      <c r="M214" s="829">
        <v>2</v>
      </c>
      <c r="N214" s="1012" t="s">
        <v>1584</v>
      </c>
      <c r="O214" s="1073" t="s">
        <v>402</v>
      </c>
      <c r="P214" s="1066">
        <f t="shared" si="29"/>
        <v>3</v>
      </c>
      <c r="Q214" s="829">
        <v>3</v>
      </c>
      <c r="R214" s="955"/>
      <c r="S214" s="955"/>
      <c r="T214" s="955"/>
      <c r="U214" s="955"/>
      <c r="V214" s="955"/>
      <c r="W214" s="1012"/>
      <c r="X214" s="1028"/>
      <c r="Y214" s="999"/>
      <c r="Z214" s="576"/>
      <c r="AA214" s="576" t="str">
        <f t="shared" si="35"/>
        <v/>
      </c>
      <c r="AB214" s="577" t="str">
        <f t="shared" si="30"/>
        <v/>
      </c>
      <c r="AC214"/>
      <c r="AD214"/>
      <c r="AE214" s="12">
        <f t="shared" si="31"/>
        <v>3</v>
      </c>
      <c r="AF214" s="12">
        <f t="shared" si="32"/>
        <v>0</v>
      </c>
      <c r="AU214" s="15" t="str">
        <f t="shared" si="34"/>
        <v/>
      </c>
    </row>
    <row r="215" spans="1:47" s="15" customFormat="1" ht="13.5" customHeight="1" thickBot="1" x14ac:dyDescent="0.3">
      <c r="A215" s="2085"/>
      <c r="B215" s="1110" t="s">
        <v>1079</v>
      </c>
      <c r="C215" s="1162"/>
      <c r="D215" s="1148" t="s">
        <v>1080</v>
      </c>
      <c r="E215" s="961"/>
      <c r="F215" s="962"/>
      <c r="G215" s="1131"/>
      <c r="H215" s="1125" t="s">
        <v>539</v>
      </c>
      <c r="I215" s="1112" t="s">
        <v>1023</v>
      </c>
      <c r="J215" s="1075"/>
      <c r="K215" s="1086" t="s">
        <v>1228</v>
      </c>
      <c r="L215" s="1086" t="s">
        <v>97</v>
      </c>
      <c r="M215" s="829">
        <v>1</v>
      </c>
      <c r="N215" s="1012" t="s">
        <v>24</v>
      </c>
      <c r="O215" s="1073" t="s">
        <v>402</v>
      </c>
      <c r="P215" s="1066">
        <f t="shared" si="29"/>
        <v>3</v>
      </c>
      <c r="Q215" s="829">
        <v>3</v>
      </c>
      <c r="R215" s="955"/>
      <c r="S215" s="955"/>
      <c r="T215" s="955"/>
      <c r="U215" s="955"/>
      <c r="V215" s="955"/>
      <c r="W215" s="1012"/>
      <c r="X215" s="1028"/>
      <c r="Y215" s="999"/>
      <c r="Z215" s="576"/>
      <c r="AA215" s="576" t="str">
        <f t="shared" si="35"/>
        <v/>
      </c>
      <c r="AB215" s="577" t="str">
        <f t="shared" si="30"/>
        <v/>
      </c>
      <c r="AC215"/>
      <c r="AD215"/>
      <c r="AE215" s="12">
        <f t="shared" si="31"/>
        <v>3</v>
      </c>
      <c r="AF215" s="12">
        <f t="shared" si="32"/>
        <v>0</v>
      </c>
      <c r="AU215" s="15" t="str">
        <f t="shared" si="34"/>
        <v/>
      </c>
    </row>
    <row r="216" spans="1:47" s="15" customFormat="1" ht="13.5" customHeight="1" thickBot="1" x14ac:dyDescent="0.3">
      <c r="A216" s="2085"/>
      <c r="B216" s="1110" t="s">
        <v>1079</v>
      </c>
      <c r="C216" s="1162"/>
      <c r="D216" s="1148" t="s">
        <v>1080</v>
      </c>
      <c r="E216" s="961"/>
      <c r="F216" s="962"/>
      <c r="G216" s="1131"/>
      <c r="H216" s="1125" t="s">
        <v>539</v>
      </c>
      <c r="I216" s="1114" t="s">
        <v>1017</v>
      </c>
      <c r="J216" s="1711" t="s">
        <v>1424</v>
      </c>
      <c r="K216" s="1107" t="s">
        <v>1539</v>
      </c>
      <c r="L216" s="1078"/>
      <c r="M216" s="545"/>
      <c r="N216" s="1015"/>
      <c r="O216" s="1069"/>
      <c r="P216" s="1066">
        <f t="shared" si="29"/>
        <v>0</v>
      </c>
      <c r="Q216" s="545"/>
      <c r="R216" s="955"/>
      <c r="S216" s="955">
        <v>2</v>
      </c>
      <c r="T216" s="955"/>
      <c r="U216" s="955"/>
      <c r="V216" s="955"/>
      <c r="W216" s="1012"/>
      <c r="X216" s="1028"/>
      <c r="Y216" s="999"/>
      <c r="Z216" s="576"/>
      <c r="AA216" s="576" t="str">
        <f t="shared" si="35"/>
        <v/>
      </c>
      <c r="AB216" s="577" t="str">
        <f t="shared" si="30"/>
        <v/>
      </c>
      <c r="AC216"/>
      <c r="AD216"/>
      <c r="AE216" s="12">
        <f t="shared" si="31"/>
        <v>0</v>
      </c>
      <c r="AF216" s="12">
        <f t="shared" si="32"/>
        <v>2</v>
      </c>
      <c r="AU216" s="15" t="str">
        <f t="shared" si="34"/>
        <v/>
      </c>
    </row>
    <row r="217" spans="1:47" s="15" customFormat="1" ht="13.5" customHeight="1" thickBot="1" x14ac:dyDescent="0.3">
      <c r="A217" s="2085"/>
      <c r="B217" s="1110" t="s">
        <v>1079</v>
      </c>
      <c r="C217" s="1162"/>
      <c r="D217" s="1148" t="s">
        <v>1080</v>
      </c>
      <c r="E217" s="961"/>
      <c r="F217" s="962"/>
      <c r="G217" s="1131"/>
      <c r="H217" s="1125" t="s">
        <v>539</v>
      </c>
      <c r="I217" s="1125" t="s">
        <v>1017</v>
      </c>
      <c r="J217" s="1736" t="s">
        <v>1425</v>
      </c>
      <c r="K217" s="1086" t="s">
        <v>1732</v>
      </c>
      <c r="L217" s="1068"/>
      <c r="M217" s="1091"/>
      <c r="N217" s="1048"/>
      <c r="O217" s="1068"/>
      <c r="P217" s="1066">
        <f t="shared" si="29"/>
        <v>0</v>
      </c>
      <c r="Q217" s="829"/>
      <c r="R217" s="955"/>
      <c r="S217" s="955"/>
      <c r="T217" s="955">
        <v>1</v>
      </c>
      <c r="U217" s="955"/>
      <c r="V217" s="955"/>
      <c r="W217" s="1012"/>
      <c r="X217" s="1028"/>
      <c r="Y217" s="999"/>
      <c r="Z217" s="576"/>
      <c r="AA217" s="576" t="str">
        <f t="shared" si="35"/>
        <v/>
      </c>
      <c r="AB217" s="577" t="str">
        <f t="shared" si="30"/>
        <v/>
      </c>
      <c r="AC217"/>
      <c r="AD217" t="s">
        <v>2077</v>
      </c>
      <c r="AE217" s="12">
        <f t="shared" si="31"/>
        <v>0</v>
      </c>
      <c r="AF217" s="12">
        <f t="shared" si="32"/>
        <v>0</v>
      </c>
      <c r="AU217" s="15" t="str">
        <f t="shared" si="34"/>
        <v/>
      </c>
    </row>
    <row r="218" spans="1:47" s="15" customFormat="1" ht="13.5" customHeight="1" thickBot="1" x14ac:dyDescent="0.3">
      <c r="A218" s="2086"/>
      <c r="B218" s="1175" t="s">
        <v>1079</v>
      </c>
      <c r="C218" s="1390"/>
      <c r="D218" s="1391" t="s">
        <v>1080</v>
      </c>
      <c r="E218" s="1324"/>
      <c r="F218" s="1392"/>
      <c r="G218" s="1393"/>
      <c r="H218" s="1394" t="s">
        <v>539</v>
      </c>
      <c r="I218" s="1394" t="s">
        <v>1017</v>
      </c>
      <c r="J218" s="1712" t="s">
        <v>1424</v>
      </c>
      <c r="K218" s="1193" t="s">
        <v>1838</v>
      </c>
      <c r="L218" s="1193"/>
      <c r="M218" s="1429"/>
      <c r="N218" s="1430"/>
      <c r="O218" s="1431"/>
      <c r="P218" s="1066">
        <f t="shared" si="29"/>
        <v>0</v>
      </c>
      <c r="Q218" s="1187"/>
      <c r="R218" s="1432"/>
      <c r="S218" s="1188"/>
      <c r="T218" s="1188"/>
      <c r="U218" s="1188"/>
      <c r="V218" s="1188"/>
      <c r="W218" s="1189">
        <v>2</v>
      </c>
      <c r="X218" s="1399">
        <f>SUM(Q211:W218)</f>
        <v>20</v>
      </c>
      <c r="Y218" s="1333">
        <f>X218</f>
        <v>20</v>
      </c>
      <c r="Z218" s="576" t="s">
        <v>875</v>
      </c>
      <c r="AA218" s="576" t="str">
        <f t="shared" si="35"/>
        <v>MT</v>
      </c>
      <c r="AB218" s="577" t="str">
        <f t="shared" si="30"/>
        <v>EDMT</v>
      </c>
      <c r="AC218"/>
      <c r="AD218"/>
      <c r="AE218" s="12">
        <f t="shared" si="31"/>
        <v>0</v>
      </c>
      <c r="AF218" s="12">
        <f t="shared" si="32"/>
        <v>2</v>
      </c>
      <c r="AU218" s="15" t="str">
        <f t="shared" si="34"/>
        <v/>
      </c>
    </row>
    <row r="219" spans="1:47" s="15" customFormat="1" ht="13.5" customHeight="1" thickBot="1" x14ac:dyDescent="0.3">
      <c r="A219" s="2069">
        <f>A211+1</f>
        <v>26</v>
      </c>
      <c r="B219" s="1367" t="s">
        <v>811</v>
      </c>
      <c r="C219" s="1341" t="s">
        <v>83</v>
      </c>
      <c r="D219" s="1342" t="s">
        <v>814</v>
      </c>
      <c r="E219" s="1343" t="s">
        <v>284</v>
      </c>
      <c r="F219" s="1344" t="s">
        <v>812</v>
      </c>
      <c r="G219" s="1345" t="s">
        <v>813</v>
      </c>
      <c r="H219" s="1346" t="s">
        <v>539</v>
      </c>
      <c r="I219" s="1346" t="s">
        <v>1019</v>
      </c>
      <c r="J219" s="1369"/>
      <c r="K219" s="1214" t="s">
        <v>1040</v>
      </c>
      <c r="L219" s="1127" t="s">
        <v>97</v>
      </c>
      <c r="M219" s="1217">
        <v>6</v>
      </c>
      <c r="N219" s="1247" t="s">
        <v>24</v>
      </c>
      <c r="O219" s="1248" t="s">
        <v>402</v>
      </c>
      <c r="P219" s="1066">
        <f t="shared" si="29"/>
        <v>3</v>
      </c>
      <c r="Q219" s="1217">
        <v>3</v>
      </c>
      <c r="R219" s="1218"/>
      <c r="S219" s="1218"/>
      <c r="T219" s="1218"/>
      <c r="U219" s="1349"/>
      <c r="V219" s="1349"/>
      <c r="W219" s="1371"/>
      <c r="X219" s="1352"/>
      <c r="Y219" s="1353"/>
      <c r="Z219" s="576"/>
      <c r="AA219" s="576" t="str">
        <f t="shared" si="35"/>
        <v/>
      </c>
      <c r="AB219" s="577" t="str">
        <f t="shared" si="30"/>
        <v/>
      </c>
      <c r="AC219"/>
      <c r="AD219"/>
      <c r="AE219" s="12">
        <f t="shared" si="31"/>
        <v>3</v>
      </c>
      <c r="AF219" s="12">
        <f t="shared" si="32"/>
        <v>0</v>
      </c>
      <c r="AU219" s="15">
        <f t="shared" si="34"/>
        <v>19</v>
      </c>
    </row>
    <row r="220" spans="1:47" s="15" customFormat="1" ht="13.5" customHeight="1" thickBot="1" x14ac:dyDescent="0.3">
      <c r="A220" s="2070"/>
      <c r="B220" s="1113" t="s">
        <v>811</v>
      </c>
      <c r="C220" s="1161"/>
      <c r="D220" s="1146" t="s">
        <v>814</v>
      </c>
      <c r="E220" s="971"/>
      <c r="F220" s="966"/>
      <c r="G220" s="1133"/>
      <c r="H220" s="1114" t="s">
        <v>539</v>
      </c>
      <c r="I220" s="1114" t="s">
        <v>1019</v>
      </c>
      <c r="J220" s="1075"/>
      <c r="K220" s="1085" t="s">
        <v>1040</v>
      </c>
      <c r="L220" s="1078" t="s">
        <v>97</v>
      </c>
      <c r="M220" s="545">
        <v>6</v>
      </c>
      <c r="N220" s="1015" t="s">
        <v>98</v>
      </c>
      <c r="O220" s="1069" t="s">
        <v>402</v>
      </c>
      <c r="P220" s="1066">
        <f t="shared" si="29"/>
        <v>3</v>
      </c>
      <c r="Q220" s="545">
        <v>3</v>
      </c>
      <c r="R220" s="958"/>
      <c r="S220" s="958"/>
      <c r="T220" s="958"/>
      <c r="U220" s="963"/>
      <c r="V220" s="963"/>
      <c r="W220" s="668"/>
      <c r="X220" s="1027"/>
      <c r="Y220" s="998"/>
      <c r="Z220" s="576"/>
      <c r="AA220" s="576" t="str">
        <f t="shared" si="35"/>
        <v/>
      </c>
      <c r="AB220" s="577" t="str">
        <f t="shared" si="30"/>
        <v/>
      </c>
      <c r="AC220"/>
      <c r="AD220"/>
      <c r="AE220" s="12">
        <f t="shared" si="31"/>
        <v>3</v>
      </c>
      <c r="AF220" s="12">
        <f t="shared" si="32"/>
        <v>0</v>
      </c>
      <c r="AU220" s="15" t="str">
        <f t="shared" si="34"/>
        <v/>
      </c>
    </row>
    <row r="221" spans="1:47" s="15" customFormat="1" ht="13.5" customHeight="1" thickBot="1" x14ac:dyDescent="0.3">
      <c r="A221" s="2070"/>
      <c r="B221" s="1113" t="s">
        <v>811</v>
      </c>
      <c r="C221" s="1161"/>
      <c r="D221" s="1146" t="s">
        <v>814</v>
      </c>
      <c r="E221" s="971"/>
      <c r="F221" s="966"/>
      <c r="G221" s="1133"/>
      <c r="H221" s="1114" t="s">
        <v>539</v>
      </c>
      <c r="I221" s="1114" t="s">
        <v>1019</v>
      </c>
      <c r="J221" s="1075"/>
      <c r="K221" s="1085" t="s">
        <v>1431</v>
      </c>
      <c r="L221" s="1078" t="s">
        <v>97</v>
      </c>
      <c r="M221" s="545">
        <v>2</v>
      </c>
      <c r="N221" s="1015" t="s">
        <v>24</v>
      </c>
      <c r="O221" s="1069" t="s">
        <v>402</v>
      </c>
      <c r="P221" s="1066">
        <f t="shared" si="29"/>
        <v>2</v>
      </c>
      <c r="Q221" s="545">
        <v>2</v>
      </c>
      <c r="R221" s="958"/>
      <c r="S221" s="958"/>
      <c r="T221" s="958"/>
      <c r="U221" s="963"/>
      <c r="V221" s="963"/>
      <c r="W221" s="668"/>
      <c r="X221" s="1027"/>
      <c r="Y221" s="998"/>
      <c r="Z221" s="576"/>
      <c r="AA221" s="576" t="str">
        <f t="shared" si="35"/>
        <v/>
      </c>
      <c r="AB221" s="577" t="str">
        <f t="shared" si="30"/>
        <v/>
      </c>
      <c r="AC221"/>
      <c r="AD221"/>
      <c r="AE221" s="12">
        <f t="shared" si="31"/>
        <v>2</v>
      </c>
      <c r="AF221" s="12">
        <f t="shared" si="32"/>
        <v>0</v>
      </c>
      <c r="AU221" s="15" t="str">
        <f t="shared" si="34"/>
        <v/>
      </c>
    </row>
    <row r="222" spans="1:47" s="15" customFormat="1" ht="13.5" customHeight="1" thickBot="1" x14ac:dyDescent="0.3">
      <c r="A222" s="2070"/>
      <c r="B222" s="1113" t="s">
        <v>811</v>
      </c>
      <c r="C222" s="1161"/>
      <c r="D222" s="1146" t="s">
        <v>814</v>
      </c>
      <c r="E222" s="971"/>
      <c r="F222" s="966"/>
      <c r="G222" s="1133"/>
      <c r="H222" s="1114" t="s">
        <v>539</v>
      </c>
      <c r="I222" s="1114" t="s">
        <v>1019</v>
      </c>
      <c r="J222" s="1075"/>
      <c r="K222" s="1085" t="s">
        <v>1431</v>
      </c>
      <c r="L222" s="1078" t="s">
        <v>97</v>
      </c>
      <c r="M222" s="545">
        <v>2</v>
      </c>
      <c r="N222" s="1015" t="s">
        <v>98</v>
      </c>
      <c r="O222" s="1069" t="s">
        <v>402</v>
      </c>
      <c r="P222" s="1066">
        <f t="shared" si="29"/>
        <v>2</v>
      </c>
      <c r="Q222" s="545">
        <v>2</v>
      </c>
      <c r="R222" s="958"/>
      <c r="S222" s="958"/>
      <c r="T222" s="958"/>
      <c r="U222" s="963"/>
      <c r="V222" s="963"/>
      <c r="W222" s="668"/>
      <c r="X222" s="1027"/>
      <c r="Y222" s="998"/>
      <c r="Z222" s="576"/>
      <c r="AA222" s="576" t="str">
        <f t="shared" si="35"/>
        <v/>
      </c>
      <c r="AB222" s="577" t="str">
        <f t="shared" si="30"/>
        <v/>
      </c>
      <c r="AC222"/>
      <c r="AD222"/>
      <c r="AE222" s="12">
        <f t="shared" si="31"/>
        <v>2</v>
      </c>
      <c r="AF222" s="12">
        <f t="shared" si="32"/>
        <v>0</v>
      </c>
      <c r="AU222" s="15" t="str">
        <f t="shared" si="34"/>
        <v/>
      </c>
    </row>
    <row r="223" spans="1:47" s="15" customFormat="1" ht="13.5" customHeight="1" thickBot="1" x14ac:dyDescent="0.3">
      <c r="A223" s="2070"/>
      <c r="B223" s="1113" t="s">
        <v>811</v>
      </c>
      <c r="C223" s="1161"/>
      <c r="D223" s="1146" t="s">
        <v>814</v>
      </c>
      <c r="E223" s="971"/>
      <c r="F223" s="966"/>
      <c r="G223" s="1133"/>
      <c r="H223" s="1114" t="s">
        <v>539</v>
      </c>
      <c r="I223" s="1114" t="s">
        <v>1019</v>
      </c>
      <c r="J223" s="1075"/>
      <c r="K223" s="1085" t="s">
        <v>1431</v>
      </c>
      <c r="L223" s="1078" t="s">
        <v>97</v>
      </c>
      <c r="M223" s="545">
        <v>2</v>
      </c>
      <c r="N223" s="1015" t="s">
        <v>395</v>
      </c>
      <c r="O223" s="1069" t="s">
        <v>402</v>
      </c>
      <c r="P223" s="1066">
        <f t="shared" si="29"/>
        <v>2</v>
      </c>
      <c r="Q223" s="545">
        <v>2</v>
      </c>
      <c r="R223" s="958"/>
      <c r="S223" s="958"/>
      <c r="T223" s="958"/>
      <c r="U223" s="963"/>
      <c r="V223" s="963"/>
      <c r="W223" s="668"/>
      <c r="X223" s="1027"/>
      <c r="Y223" s="998"/>
      <c r="Z223" s="576"/>
      <c r="AA223" s="576" t="str">
        <f t="shared" si="35"/>
        <v/>
      </c>
      <c r="AB223" s="577" t="str">
        <f t="shared" si="30"/>
        <v/>
      </c>
      <c r="AC223"/>
      <c r="AD223"/>
      <c r="AE223" s="12">
        <f t="shared" si="31"/>
        <v>2</v>
      </c>
      <c r="AF223" s="12">
        <f t="shared" si="32"/>
        <v>0</v>
      </c>
      <c r="AU223" s="15" t="str">
        <f t="shared" si="34"/>
        <v/>
      </c>
    </row>
    <row r="224" spans="1:47" s="15" customFormat="1" ht="13.5" customHeight="1" thickBot="1" x14ac:dyDescent="0.3">
      <c r="A224" s="2070"/>
      <c r="B224" s="1113" t="s">
        <v>811</v>
      </c>
      <c r="C224" s="1161"/>
      <c r="D224" s="1146" t="s">
        <v>814</v>
      </c>
      <c r="E224" s="971"/>
      <c r="F224" s="966"/>
      <c r="G224" s="1133"/>
      <c r="H224" s="1114" t="s">
        <v>539</v>
      </c>
      <c r="I224" s="1114" t="s">
        <v>1019</v>
      </c>
      <c r="J224" s="1075"/>
      <c r="K224" s="1934" t="s">
        <v>1432</v>
      </c>
      <c r="L224" s="1078" t="s">
        <v>97</v>
      </c>
      <c r="M224" s="545">
        <v>6</v>
      </c>
      <c r="N224" s="1015" t="s">
        <v>1585</v>
      </c>
      <c r="O224" s="1069" t="s">
        <v>402</v>
      </c>
      <c r="P224" s="1066">
        <f t="shared" si="29"/>
        <v>3</v>
      </c>
      <c r="Q224" s="545">
        <v>3</v>
      </c>
      <c r="R224" s="958"/>
      <c r="S224" s="958"/>
      <c r="T224" s="958"/>
      <c r="U224" s="963"/>
      <c r="V224" s="963"/>
      <c r="W224" s="668"/>
      <c r="X224" s="1027"/>
      <c r="Y224" s="998"/>
      <c r="Z224" s="576"/>
      <c r="AA224" s="576" t="str">
        <f t="shared" si="35"/>
        <v/>
      </c>
      <c r="AB224" s="577" t="str">
        <f t="shared" si="30"/>
        <v/>
      </c>
      <c r="AC224"/>
      <c r="AD224"/>
      <c r="AE224" s="12">
        <f t="shared" si="31"/>
        <v>3</v>
      </c>
      <c r="AF224" s="12">
        <f t="shared" si="32"/>
        <v>0</v>
      </c>
      <c r="AU224" s="15" t="str">
        <f t="shared" si="34"/>
        <v/>
      </c>
    </row>
    <row r="225" spans="1:47" s="15" customFormat="1" ht="13.5" customHeight="1" thickBot="1" x14ac:dyDescent="0.3">
      <c r="A225" s="2070"/>
      <c r="B225" s="1113" t="s">
        <v>811</v>
      </c>
      <c r="C225" s="1161"/>
      <c r="D225" s="1146" t="s">
        <v>814</v>
      </c>
      <c r="E225" s="971"/>
      <c r="F225" s="966"/>
      <c r="G225" s="1133"/>
      <c r="H225" s="1114" t="s">
        <v>539</v>
      </c>
      <c r="I225" s="1114" t="s">
        <v>1026</v>
      </c>
      <c r="J225" s="1075"/>
      <c r="K225" s="1085" t="s">
        <v>1037</v>
      </c>
      <c r="L225" s="1078" t="s">
        <v>97</v>
      </c>
      <c r="M225" s="545">
        <v>3</v>
      </c>
      <c r="N225" s="1015" t="s">
        <v>24</v>
      </c>
      <c r="O225" s="1069" t="s">
        <v>402</v>
      </c>
      <c r="P225" s="1066">
        <f t="shared" si="29"/>
        <v>2</v>
      </c>
      <c r="Q225" s="545">
        <v>2</v>
      </c>
      <c r="R225" s="958"/>
      <c r="S225" s="958"/>
      <c r="T225" s="958"/>
      <c r="U225" s="963"/>
      <c r="V225" s="963"/>
      <c r="W225" s="668"/>
      <c r="X225" s="1027"/>
      <c r="Y225" s="998"/>
      <c r="Z225" s="576"/>
      <c r="AA225" s="576" t="str">
        <f t="shared" si="35"/>
        <v/>
      </c>
      <c r="AB225" s="577" t="str">
        <f t="shared" si="30"/>
        <v/>
      </c>
      <c r="AC225"/>
      <c r="AD225"/>
      <c r="AE225" s="12">
        <f t="shared" si="31"/>
        <v>2</v>
      </c>
      <c r="AF225" s="12">
        <f t="shared" si="32"/>
        <v>0</v>
      </c>
      <c r="AU225" s="15" t="str">
        <f t="shared" si="34"/>
        <v/>
      </c>
    </row>
    <row r="226" spans="1:47" s="15" customFormat="1" ht="13.5" customHeight="1" thickBot="1" x14ac:dyDescent="0.3">
      <c r="A226" s="2070"/>
      <c r="B226" s="1113" t="s">
        <v>811</v>
      </c>
      <c r="C226" s="1161"/>
      <c r="D226" s="1146" t="s">
        <v>814</v>
      </c>
      <c r="E226" s="971"/>
      <c r="F226" s="966"/>
      <c r="G226" s="1133"/>
      <c r="H226" s="1114" t="s">
        <v>539</v>
      </c>
      <c r="I226" s="1114" t="s">
        <v>1026</v>
      </c>
      <c r="J226" s="1075"/>
      <c r="K226" s="1085" t="s">
        <v>1037</v>
      </c>
      <c r="L226" s="1078" t="s">
        <v>97</v>
      </c>
      <c r="M226" s="545" t="s">
        <v>391</v>
      </c>
      <c r="N226" s="1015" t="s">
        <v>98</v>
      </c>
      <c r="O226" s="1069" t="s">
        <v>402</v>
      </c>
      <c r="P226" s="1066">
        <f t="shared" si="29"/>
        <v>2</v>
      </c>
      <c r="Q226" s="545">
        <v>2</v>
      </c>
      <c r="R226" s="958"/>
      <c r="S226" s="958"/>
      <c r="T226" s="958"/>
      <c r="U226" s="963"/>
      <c r="V226" s="963"/>
      <c r="W226" s="668"/>
      <c r="X226" s="1027"/>
      <c r="Y226" s="998"/>
      <c r="Z226" s="576"/>
      <c r="AA226" s="576" t="str">
        <f t="shared" si="35"/>
        <v/>
      </c>
      <c r="AB226" s="577" t="str">
        <f t="shared" si="30"/>
        <v/>
      </c>
      <c r="AC226"/>
      <c r="AD226"/>
      <c r="AE226" s="12">
        <f t="shared" si="31"/>
        <v>2</v>
      </c>
      <c r="AF226" s="12">
        <f t="shared" si="32"/>
        <v>0</v>
      </c>
      <c r="AU226" s="15" t="str">
        <f t="shared" si="34"/>
        <v/>
      </c>
    </row>
    <row r="227" spans="1:47" s="15" customFormat="1" ht="13.5" customHeight="1" thickBot="1" x14ac:dyDescent="0.3">
      <c r="A227" s="2071"/>
      <c r="B227" s="1373" t="s">
        <v>811</v>
      </c>
      <c r="C227" s="1308"/>
      <c r="D227" s="1354" t="s">
        <v>814</v>
      </c>
      <c r="E227" s="1355"/>
      <c r="F227" s="1310"/>
      <c r="G227" s="1311"/>
      <c r="H227" s="1312" t="s">
        <v>539</v>
      </c>
      <c r="I227" s="1312" t="s">
        <v>1026</v>
      </c>
      <c r="J227" s="1738" t="s">
        <v>1425</v>
      </c>
      <c r="K227" s="1224" t="s">
        <v>1732</v>
      </c>
      <c r="L227" s="1225"/>
      <c r="M227" s="1226"/>
      <c r="N227" s="1061"/>
      <c r="O227" s="1227"/>
      <c r="P227" s="1066">
        <f t="shared" si="29"/>
        <v>0</v>
      </c>
      <c r="Q227" s="1226"/>
      <c r="R227" s="1060"/>
      <c r="S227" s="1060"/>
      <c r="T227" s="1060">
        <v>1</v>
      </c>
      <c r="U227" s="1315"/>
      <c r="V227" s="1315"/>
      <c r="W227" s="698"/>
      <c r="X227" s="1316">
        <f>SUM(Q219:W227)</f>
        <v>20</v>
      </c>
      <c r="Y227" s="1317">
        <f>X227</f>
        <v>20</v>
      </c>
      <c r="Z227" s="576" t="s">
        <v>875</v>
      </c>
      <c r="AA227" s="576" t="str">
        <f t="shared" si="35"/>
        <v>MT</v>
      </c>
      <c r="AB227" s="577" t="str">
        <f t="shared" si="30"/>
        <v>EDMT</v>
      </c>
      <c r="AC227"/>
      <c r="AD227" t="s">
        <v>2077</v>
      </c>
      <c r="AE227" s="12">
        <f t="shared" si="31"/>
        <v>0</v>
      </c>
      <c r="AF227" s="12">
        <f t="shared" si="32"/>
        <v>0</v>
      </c>
      <c r="AU227" s="15" t="str">
        <f t="shared" si="34"/>
        <v/>
      </c>
    </row>
    <row r="228" spans="1:47" s="15" customFormat="1" ht="13.5" customHeight="1" thickBot="1" x14ac:dyDescent="0.3">
      <c r="A228" s="2076">
        <f>A219+1</f>
        <v>27</v>
      </c>
      <c r="B228" s="1334" t="s">
        <v>775</v>
      </c>
      <c r="C228" s="1295" t="s">
        <v>35</v>
      </c>
      <c r="D228" s="1335" t="s">
        <v>798</v>
      </c>
      <c r="E228" s="1297" t="s">
        <v>284</v>
      </c>
      <c r="F228" s="1298" t="s">
        <v>799</v>
      </c>
      <c r="G228" s="1299" t="s">
        <v>22</v>
      </c>
      <c r="H228" s="1300" t="s">
        <v>539</v>
      </c>
      <c r="I228" s="1300" t="s">
        <v>1017</v>
      </c>
      <c r="J228" s="1286"/>
      <c r="K228" s="1201" t="s">
        <v>1855</v>
      </c>
      <c r="L228" s="1202" t="s">
        <v>97</v>
      </c>
      <c r="M228" s="1204">
        <v>5</v>
      </c>
      <c r="N228" s="1206" t="s">
        <v>24</v>
      </c>
      <c r="O228" s="1240" t="s">
        <v>402</v>
      </c>
      <c r="P228" s="1066">
        <f t="shared" si="29"/>
        <v>3</v>
      </c>
      <c r="Q228" s="1204">
        <v>3</v>
      </c>
      <c r="R228" s="1205"/>
      <c r="S228" s="1205"/>
      <c r="T228" s="1205"/>
      <c r="U228" s="1205"/>
      <c r="V228" s="1205"/>
      <c r="W228" s="1206"/>
      <c r="X228" s="1305"/>
      <c r="Y228" s="1306"/>
      <c r="Z228" s="576"/>
      <c r="AA228" s="576" t="str">
        <f t="shared" si="35"/>
        <v/>
      </c>
      <c r="AB228" s="577" t="str">
        <f t="shared" si="30"/>
        <v/>
      </c>
      <c r="AC228"/>
      <c r="AD228"/>
      <c r="AE228" s="12">
        <f t="shared" si="31"/>
        <v>3</v>
      </c>
      <c r="AF228" s="12">
        <f t="shared" si="32"/>
        <v>0</v>
      </c>
      <c r="AU228" s="15">
        <f t="shared" si="34"/>
        <v>21</v>
      </c>
    </row>
    <row r="229" spans="1:47" s="15" customFormat="1" ht="13.5" customHeight="1" thickBot="1" x14ac:dyDescent="0.3">
      <c r="A229" s="2070"/>
      <c r="B229" s="1113" t="s">
        <v>775</v>
      </c>
      <c r="C229" s="1161"/>
      <c r="D229" s="1146" t="s">
        <v>798</v>
      </c>
      <c r="E229" s="971"/>
      <c r="F229" s="966"/>
      <c r="G229" s="1133"/>
      <c r="H229" s="1114" t="s">
        <v>539</v>
      </c>
      <c r="I229" s="1114" t="s">
        <v>1017</v>
      </c>
      <c r="J229" s="1075"/>
      <c r="K229" s="1085" t="s">
        <v>1855</v>
      </c>
      <c r="L229" s="1078" t="s">
        <v>97</v>
      </c>
      <c r="M229" s="545">
        <v>5</v>
      </c>
      <c r="N229" s="1015" t="s">
        <v>98</v>
      </c>
      <c r="O229" s="1069" t="s">
        <v>402</v>
      </c>
      <c r="P229" s="1066">
        <f t="shared" si="29"/>
        <v>3</v>
      </c>
      <c r="Q229" s="545">
        <v>3</v>
      </c>
      <c r="R229" s="958"/>
      <c r="S229" s="958"/>
      <c r="T229" s="958"/>
      <c r="U229" s="958"/>
      <c r="V229" s="958"/>
      <c r="W229" s="1015"/>
      <c r="X229" s="1027"/>
      <c r="Y229" s="998"/>
      <c r="Z229" s="576"/>
      <c r="AA229" s="576" t="str">
        <f t="shared" si="35"/>
        <v/>
      </c>
      <c r="AB229" s="577" t="str">
        <f t="shared" si="30"/>
        <v/>
      </c>
      <c r="AC229"/>
      <c r="AD229"/>
      <c r="AE229" s="12">
        <f t="shared" si="31"/>
        <v>3</v>
      </c>
      <c r="AF229" s="12">
        <f t="shared" si="32"/>
        <v>0</v>
      </c>
      <c r="AU229" s="15" t="str">
        <f t="shared" si="34"/>
        <v/>
      </c>
    </row>
    <row r="230" spans="1:47" s="15" customFormat="1" ht="13.5" customHeight="1" thickBot="1" x14ac:dyDescent="0.3">
      <c r="A230" s="2070"/>
      <c r="B230" s="1113" t="s">
        <v>775</v>
      </c>
      <c r="C230" s="1161"/>
      <c r="D230" s="1146" t="s">
        <v>798</v>
      </c>
      <c r="E230" s="971"/>
      <c r="F230" s="966"/>
      <c r="G230" s="1133"/>
      <c r="H230" s="1114" t="s">
        <v>539</v>
      </c>
      <c r="I230" s="1114" t="s">
        <v>1017</v>
      </c>
      <c r="J230" s="1075"/>
      <c r="K230" s="1085" t="s">
        <v>1855</v>
      </c>
      <c r="L230" s="1078" t="s">
        <v>97</v>
      </c>
      <c r="M230" s="545">
        <v>5</v>
      </c>
      <c r="N230" s="1015" t="s">
        <v>395</v>
      </c>
      <c r="O230" s="1069" t="s">
        <v>402</v>
      </c>
      <c r="P230" s="1066">
        <f t="shared" si="29"/>
        <v>3</v>
      </c>
      <c r="Q230" s="545">
        <v>3</v>
      </c>
      <c r="R230" s="958"/>
      <c r="S230" s="958"/>
      <c r="T230" s="958"/>
      <c r="U230" s="958"/>
      <c r="V230" s="958"/>
      <c r="W230" s="1015"/>
      <c r="X230" s="1027"/>
      <c r="Y230" s="998"/>
      <c r="Z230" s="576"/>
      <c r="AA230" s="576" t="str">
        <f t="shared" si="35"/>
        <v/>
      </c>
      <c r="AB230" s="577" t="str">
        <f t="shared" si="30"/>
        <v/>
      </c>
      <c r="AC230"/>
      <c r="AD230"/>
      <c r="AE230" s="12">
        <f t="shared" si="31"/>
        <v>3</v>
      </c>
      <c r="AF230" s="12">
        <f t="shared" si="32"/>
        <v>0</v>
      </c>
      <c r="AU230" s="15" t="str">
        <f t="shared" si="34"/>
        <v/>
      </c>
    </row>
    <row r="231" spans="1:47" s="15" customFormat="1" ht="13.5" customHeight="1" thickBot="1" x14ac:dyDescent="0.3">
      <c r="A231" s="2070"/>
      <c r="B231" s="1113" t="s">
        <v>775</v>
      </c>
      <c r="C231" s="1161"/>
      <c r="D231" s="1146" t="s">
        <v>798</v>
      </c>
      <c r="E231" s="971"/>
      <c r="F231" s="966"/>
      <c r="G231" s="1133"/>
      <c r="H231" s="1114" t="s">
        <v>539</v>
      </c>
      <c r="I231" s="1114" t="s">
        <v>1017</v>
      </c>
      <c r="J231" s="1075"/>
      <c r="K231" s="1934" t="s">
        <v>1429</v>
      </c>
      <c r="L231" s="1078" t="s">
        <v>97</v>
      </c>
      <c r="M231" s="545">
        <v>6</v>
      </c>
      <c r="N231" s="1015" t="s">
        <v>1586</v>
      </c>
      <c r="O231" s="1069" t="s">
        <v>402</v>
      </c>
      <c r="P231" s="1066">
        <f t="shared" si="29"/>
        <v>3</v>
      </c>
      <c r="Q231" s="545">
        <v>3</v>
      </c>
      <c r="R231" s="958"/>
      <c r="S231" s="958"/>
      <c r="T231" s="958"/>
      <c r="U231" s="958"/>
      <c r="V231" s="958"/>
      <c r="W231" s="1015"/>
      <c r="X231" s="1027"/>
      <c r="Y231" s="998"/>
      <c r="Z231" s="576"/>
      <c r="AA231" s="576" t="str">
        <f t="shared" si="35"/>
        <v/>
      </c>
      <c r="AB231" s="577" t="str">
        <f t="shared" ref="AB231:AB262" si="36">Z231&amp;AA231</f>
        <v/>
      </c>
      <c r="AC231"/>
      <c r="AD231"/>
      <c r="AE231" s="12">
        <f t="shared" si="31"/>
        <v>3</v>
      </c>
      <c r="AF231" s="12">
        <f t="shared" si="32"/>
        <v>0</v>
      </c>
      <c r="AU231" s="15" t="str">
        <f t="shared" si="34"/>
        <v/>
      </c>
    </row>
    <row r="232" spans="1:47" s="15" customFormat="1" ht="13.5" customHeight="1" thickBot="1" x14ac:dyDescent="0.3">
      <c r="A232" s="2070"/>
      <c r="B232" s="1113" t="s">
        <v>775</v>
      </c>
      <c r="C232" s="1161"/>
      <c r="D232" s="1146" t="s">
        <v>798</v>
      </c>
      <c r="E232" s="971"/>
      <c r="F232" s="966"/>
      <c r="G232" s="1133"/>
      <c r="H232" s="1114" t="s">
        <v>539</v>
      </c>
      <c r="I232" s="1114" t="s">
        <v>1017</v>
      </c>
      <c r="J232" s="1075"/>
      <c r="K232" s="1934" t="s">
        <v>1429</v>
      </c>
      <c r="L232" s="1078" t="s">
        <v>97</v>
      </c>
      <c r="M232" s="545">
        <v>6</v>
      </c>
      <c r="N232" s="1015" t="s">
        <v>1587</v>
      </c>
      <c r="O232" s="1069" t="s">
        <v>402</v>
      </c>
      <c r="P232" s="1066">
        <f t="shared" si="29"/>
        <v>3</v>
      </c>
      <c r="Q232" s="545">
        <v>3</v>
      </c>
      <c r="R232" s="958"/>
      <c r="S232" s="958"/>
      <c r="T232" s="958"/>
      <c r="U232" s="958"/>
      <c r="V232" s="958"/>
      <c r="W232" s="1015"/>
      <c r="X232" s="1027"/>
      <c r="Y232" s="998"/>
      <c r="Z232" s="576"/>
      <c r="AA232" s="576" t="str">
        <f t="shared" si="35"/>
        <v/>
      </c>
      <c r="AB232" s="577" t="str">
        <f t="shared" si="36"/>
        <v/>
      </c>
      <c r="AC232"/>
      <c r="AD232"/>
      <c r="AE232" s="12">
        <f t="shared" si="31"/>
        <v>3</v>
      </c>
      <c r="AF232" s="12">
        <f t="shared" si="32"/>
        <v>0</v>
      </c>
      <c r="AU232" s="15" t="str">
        <f t="shared" si="34"/>
        <v/>
      </c>
    </row>
    <row r="233" spans="1:47" s="15" customFormat="1" ht="13.5" customHeight="1" thickBot="1" x14ac:dyDescent="0.3">
      <c r="A233" s="2070"/>
      <c r="B233" s="1113" t="s">
        <v>775</v>
      </c>
      <c r="C233" s="1161"/>
      <c r="D233" s="1146" t="s">
        <v>798</v>
      </c>
      <c r="E233" s="971"/>
      <c r="F233" s="966"/>
      <c r="G233" s="1133"/>
      <c r="H233" s="1114" t="s">
        <v>539</v>
      </c>
      <c r="I233" s="1114" t="s">
        <v>1017</v>
      </c>
      <c r="J233" s="1075"/>
      <c r="K233" s="1934" t="s">
        <v>1429</v>
      </c>
      <c r="L233" s="1078" t="s">
        <v>97</v>
      </c>
      <c r="M233" s="545">
        <v>6</v>
      </c>
      <c r="N233" s="1015" t="s">
        <v>1588</v>
      </c>
      <c r="O233" s="1069" t="s">
        <v>402</v>
      </c>
      <c r="P233" s="1066">
        <f t="shared" si="29"/>
        <v>3</v>
      </c>
      <c r="Q233" s="545">
        <v>3</v>
      </c>
      <c r="R233" s="958"/>
      <c r="S233" s="958"/>
      <c r="T233" s="958"/>
      <c r="U233" s="958"/>
      <c r="V233" s="958"/>
      <c r="W233" s="1015"/>
      <c r="X233" s="1027"/>
      <c r="Y233" s="998"/>
      <c r="Z233" s="576"/>
      <c r="AA233" s="576" t="str">
        <f t="shared" si="35"/>
        <v/>
      </c>
      <c r="AB233" s="577" t="str">
        <f t="shared" si="36"/>
        <v/>
      </c>
      <c r="AC233"/>
      <c r="AD233"/>
      <c r="AE233" s="12">
        <f t="shared" si="31"/>
        <v>3</v>
      </c>
      <c r="AF233" s="12">
        <f t="shared" si="32"/>
        <v>0</v>
      </c>
      <c r="AU233" s="15" t="str">
        <f t="shared" si="34"/>
        <v/>
      </c>
    </row>
    <row r="234" spans="1:47" s="15" customFormat="1" ht="13.5" customHeight="1" thickBot="1" x14ac:dyDescent="0.3">
      <c r="A234" s="2070"/>
      <c r="B234" s="1113" t="s">
        <v>775</v>
      </c>
      <c r="C234" s="1161"/>
      <c r="D234" s="1146" t="s">
        <v>798</v>
      </c>
      <c r="E234" s="971"/>
      <c r="F234" s="966"/>
      <c r="G234" s="1133"/>
      <c r="H234" s="1114" t="s">
        <v>539</v>
      </c>
      <c r="I234" s="1114" t="s">
        <v>1017</v>
      </c>
      <c r="J234" s="1075"/>
      <c r="K234" s="1934" t="s">
        <v>1430</v>
      </c>
      <c r="L234" s="1078" t="s">
        <v>97</v>
      </c>
      <c r="M234" s="545">
        <v>2</v>
      </c>
      <c r="N234" s="1015" t="s">
        <v>1545</v>
      </c>
      <c r="O234" s="1069" t="s">
        <v>402</v>
      </c>
      <c r="P234" s="1066">
        <f t="shared" si="29"/>
        <v>3</v>
      </c>
      <c r="Q234" s="545">
        <v>3</v>
      </c>
      <c r="R234" s="958"/>
      <c r="S234" s="958"/>
      <c r="T234" s="958"/>
      <c r="U234" s="958"/>
      <c r="V234" s="958"/>
      <c r="W234" s="1015"/>
      <c r="X234" s="1027"/>
      <c r="Y234" s="998"/>
      <c r="Z234" s="576"/>
      <c r="AA234" s="576" t="str">
        <f t="shared" si="35"/>
        <v/>
      </c>
      <c r="AB234" s="577" t="str">
        <f t="shared" si="36"/>
        <v/>
      </c>
      <c r="AC234"/>
      <c r="AD234"/>
      <c r="AE234" s="12">
        <f t="shared" si="31"/>
        <v>3</v>
      </c>
      <c r="AF234" s="12">
        <f t="shared" si="32"/>
        <v>0</v>
      </c>
      <c r="AU234" s="15" t="str">
        <f t="shared" si="34"/>
        <v/>
      </c>
    </row>
    <row r="235" spans="1:47" s="15" customFormat="1" ht="13.5" customHeight="1" thickBot="1" x14ac:dyDescent="0.3">
      <c r="A235" s="2070"/>
      <c r="B235" s="1113" t="s">
        <v>775</v>
      </c>
      <c r="C235" s="1161"/>
      <c r="D235" s="1146" t="s">
        <v>798</v>
      </c>
      <c r="E235" s="971"/>
      <c r="F235" s="966"/>
      <c r="G235" s="1133"/>
      <c r="H235" s="1114" t="s">
        <v>539</v>
      </c>
      <c r="I235" s="1114" t="s">
        <v>1017</v>
      </c>
      <c r="J235" s="1711" t="s">
        <v>1424</v>
      </c>
      <c r="K235" s="1107" t="s">
        <v>1539</v>
      </c>
      <c r="L235" s="1078"/>
      <c r="M235" s="545"/>
      <c r="N235" s="1015"/>
      <c r="O235" s="1069"/>
      <c r="P235" s="1066">
        <f t="shared" si="29"/>
        <v>0</v>
      </c>
      <c r="Q235" s="545"/>
      <c r="R235" s="958"/>
      <c r="S235" s="958">
        <v>4</v>
      </c>
      <c r="T235" s="958"/>
      <c r="U235" s="958"/>
      <c r="V235" s="958"/>
      <c r="W235" s="1015"/>
      <c r="X235" s="1027"/>
      <c r="Y235" s="998"/>
      <c r="Z235" s="576"/>
      <c r="AA235" s="576" t="str">
        <f t="shared" si="35"/>
        <v/>
      </c>
      <c r="AB235" s="577" t="str">
        <f t="shared" si="36"/>
        <v/>
      </c>
      <c r="AC235"/>
      <c r="AD235"/>
      <c r="AE235" s="12">
        <f t="shared" si="31"/>
        <v>0</v>
      </c>
      <c r="AF235" s="12">
        <f t="shared" si="32"/>
        <v>4</v>
      </c>
      <c r="AU235" s="15" t="str">
        <f t="shared" si="34"/>
        <v/>
      </c>
    </row>
    <row r="236" spans="1:47" s="15" customFormat="1" ht="13.5" customHeight="1" thickBot="1" x14ac:dyDescent="0.3">
      <c r="A236" s="2070"/>
      <c r="B236" s="1113" t="s">
        <v>775</v>
      </c>
      <c r="C236" s="1161"/>
      <c r="D236" s="1146" t="s">
        <v>798</v>
      </c>
      <c r="E236" s="971"/>
      <c r="F236" s="966"/>
      <c r="G236" s="1133"/>
      <c r="H236" s="1114" t="s">
        <v>539</v>
      </c>
      <c r="I236" s="1114" t="s">
        <v>1017</v>
      </c>
      <c r="J236" s="1711" t="s">
        <v>1424</v>
      </c>
      <c r="K236" s="1107" t="s">
        <v>1540</v>
      </c>
      <c r="L236" s="1078"/>
      <c r="M236" s="545"/>
      <c r="N236" s="1015"/>
      <c r="O236" s="1069"/>
      <c r="P236" s="1066">
        <f t="shared" si="29"/>
        <v>0</v>
      </c>
      <c r="Q236" s="545"/>
      <c r="R236" s="958"/>
      <c r="S236" s="958">
        <v>2</v>
      </c>
      <c r="T236" s="958"/>
      <c r="U236" s="958"/>
      <c r="V236" s="958"/>
      <c r="W236" s="1015"/>
      <c r="X236" s="1027"/>
      <c r="Y236" s="998"/>
      <c r="Z236" s="576"/>
      <c r="AA236" s="576" t="str">
        <f t="shared" si="35"/>
        <v/>
      </c>
      <c r="AB236" s="577" t="str">
        <f t="shared" si="36"/>
        <v/>
      </c>
      <c r="AC236"/>
      <c r="AD236"/>
      <c r="AE236" s="12">
        <f t="shared" si="31"/>
        <v>0</v>
      </c>
      <c r="AF236" s="12">
        <f t="shared" si="32"/>
        <v>2</v>
      </c>
      <c r="AU236" s="15" t="str">
        <f t="shared" ref="AU236:AU272" si="37">IF(C236&lt;&gt;"",SUMIF(D$172:D$749,D236,Q$172:R$749),"")</f>
        <v/>
      </c>
    </row>
    <row r="237" spans="1:47" s="15" customFormat="1" ht="13.5" customHeight="1" thickBot="1" x14ac:dyDescent="0.3">
      <c r="A237" s="2070"/>
      <c r="B237" s="1113" t="s">
        <v>775</v>
      </c>
      <c r="C237" s="1161"/>
      <c r="D237" s="1146" t="s">
        <v>798</v>
      </c>
      <c r="E237" s="971"/>
      <c r="F237" s="966"/>
      <c r="G237" s="1133"/>
      <c r="H237" s="1114" t="s">
        <v>539</v>
      </c>
      <c r="I237" s="1114" t="s">
        <v>1017</v>
      </c>
      <c r="J237" s="1736" t="s">
        <v>1425</v>
      </c>
      <c r="K237" s="1085" t="s">
        <v>1732</v>
      </c>
      <c r="L237" s="1078"/>
      <c r="M237" s="545"/>
      <c r="N237" s="1015"/>
      <c r="O237" s="1069"/>
      <c r="P237" s="1066">
        <f t="shared" si="29"/>
        <v>0</v>
      </c>
      <c r="Q237" s="545"/>
      <c r="R237" s="958"/>
      <c r="S237" s="958"/>
      <c r="T237" s="958">
        <v>5</v>
      </c>
      <c r="U237" s="958"/>
      <c r="V237" s="958"/>
      <c r="W237" s="1015"/>
      <c r="X237" s="1027"/>
      <c r="Y237" s="998"/>
      <c r="Z237" s="576"/>
      <c r="AA237" s="576" t="str">
        <f t="shared" si="35"/>
        <v/>
      </c>
      <c r="AB237" s="577" t="str">
        <f t="shared" si="36"/>
        <v/>
      </c>
      <c r="AC237"/>
      <c r="AD237" t="s">
        <v>2077</v>
      </c>
      <c r="AE237" s="12">
        <f t="shared" si="31"/>
        <v>0</v>
      </c>
      <c r="AF237" s="12">
        <f t="shared" si="32"/>
        <v>0</v>
      </c>
      <c r="AU237" s="15" t="str">
        <f t="shared" si="37"/>
        <v/>
      </c>
    </row>
    <row r="238" spans="1:47" s="15" customFormat="1" ht="13.5" customHeight="1" thickBot="1" x14ac:dyDescent="0.3">
      <c r="A238" s="2070"/>
      <c r="B238" s="1113" t="s">
        <v>775</v>
      </c>
      <c r="C238" s="1161"/>
      <c r="D238" s="1146" t="s">
        <v>798</v>
      </c>
      <c r="E238" s="971"/>
      <c r="F238" s="966"/>
      <c r="G238" s="1133"/>
      <c r="H238" s="1114" t="s">
        <v>539</v>
      </c>
      <c r="I238" s="1114" t="s">
        <v>1017</v>
      </c>
      <c r="J238" s="1736" t="s">
        <v>1425</v>
      </c>
      <c r="K238" s="1085" t="s">
        <v>1589</v>
      </c>
      <c r="L238" s="1078"/>
      <c r="M238" s="545"/>
      <c r="N238" s="1015"/>
      <c r="O238" s="1069"/>
      <c r="P238" s="1066">
        <f t="shared" si="29"/>
        <v>0</v>
      </c>
      <c r="Q238" s="545"/>
      <c r="R238" s="958"/>
      <c r="S238" s="958"/>
      <c r="T238" s="958">
        <v>6</v>
      </c>
      <c r="U238" s="958"/>
      <c r="V238" s="958"/>
      <c r="W238" s="1015"/>
      <c r="X238" s="1027"/>
      <c r="Y238" s="998"/>
      <c r="Z238" s="576"/>
      <c r="AA238" s="576" t="str">
        <f t="shared" si="35"/>
        <v/>
      </c>
      <c r="AB238" s="577" t="str">
        <f t="shared" si="36"/>
        <v/>
      </c>
      <c r="AC238"/>
      <c r="AD238" t="s">
        <v>2082</v>
      </c>
      <c r="AE238" s="12">
        <f t="shared" si="31"/>
        <v>0</v>
      </c>
      <c r="AF238" s="12">
        <f t="shared" si="32"/>
        <v>0</v>
      </c>
      <c r="AU238" s="15" t="str">
        <f t="shared" si="37"/>
        <v/>
      </c>
    </row>
    <row r="239" spans="1:47" s="15" customFormat="1" ht="13.5" customHeight="1" thickBot="1" x14ac:dyDescent="0.3">
      <c r="A239" s="2090"/>
      <c r="B239" s="855" t="s">
        <v>775</v>
      </c>
      <c r="C239" s="1322"/>
      <c r="D239" s="1374" t="s">
        <v>798</v>
      </c>
      <c r="E239" s="1375"/>
      <c r="F239" s="1325"/>
      <c r="G239" s="1326"/>
      <c r="H239" s="1327" t="s">
        <v>539</v>
      </c>
      <c r="I239" s="1327" t="s">
        <v>1017</v>
      </c>
      <c r="J239" s="1712" t="s">
        <v>1424</v>
      </c>
      <c r="K239" s="1230" t="s">
        <v>1838</v>
      </c>
      <c r="L239" s="1231"/>
      <c r="M239" s="1235"/>
      <c r="N239" s="1254"/>
      <c r="O239" s="1255"/>
      <c r="P239" s="1066">
        <f t="shared" si="29"/>
        <v>0</v>
      </c>
      <c r="Q239" s="1235"/>
      <c r="R239" s="1236"/>
      <c r="S239" s="1236"/>
      <c r="T239" s="1236"/>
      <c r="U239" s="1236"/>
      <c r="V239" s="1236"/>
      <c r="W239" s="1254">
        <v>2</v>
      </c>
      <c r="X239" s="1332">
        <f>SUM(Q228:W239)</f>
        <v>40</v>
      </c>
      <c r="Y239" s="1333">
        <f>X239</f>
        <v>40</v>
      </c>
      <c r="Z239" s="576" t="s">
        <v>875</v>
      </c>
      <c r="AA239" s="576" t="str">
        <f t="shared" si="35"/>
        <v>TC</v>
      </c>
      <c r="AB239" s="577" t="str">
        <f t="shared" si="36"/>
        <v>EDTC</v>
      </c>
      <c r="AC239"/>
      <c r="AD239"/>
      <c r="AE239" s="12">
        <f t="shared" si="31"/>
        <v>0</v>
      </c>
      <c r="AF239" s="12">
        <f t="shared" si="32"/>
        <v>2</v>
      </c>
      <c r="AU239" s="15" t="str">
        <f t="shared" si="37"/>
        <v/>
      </c>
    </row>
    <row r="240" spans="1:47" s="15" customFormat="1" ht="13.5" customHeight="1" thickBot="1" x14ac:dyDescent="0.3">
      <c r="A240" s="2072">
        <f>A228+1</f>
        <v>28</v>
      </c>
      <c r="B240" s="1438" t="s">
        <v>1433</v>
      </c>
      <c r="C240" s="1439" t="s">
        <v>83</v>
      </c>
      <c r="D240" s="1342" t="s">
        <v>1766</v>
      </c>
      <c r="E240" s="1389" t="s">
        <v>284</v>
      </c>
      <c r="F240" s="1440" t="s">
        <v>797</v>
      </c>
      <c r="G240" s="1441" t="s">
        <v>22</v>
      </c>
      <c r="H240" s="1346" t="s">
        <v>1016</v>
      </c>
      <c r="I240" s="646" t="s">
        <v>1017</v>
      </c>
      <c r="J240" s="646"/>
      <c r="K240" s="646" t="s">
        <v>2105</v>
      </c>
      <c r="L240" s="646" t="s">
        <v>97</v>
      </c>
      <c r="M240" s="1347">
        <v>2</v>
      </c>
      <c r="N240" s="650" t="s">
        <v>24</v>
      </c>
      <c r="O240" s="647" t="s">
        <v>402</v>
      </c>
      <c r="P240" s="1066">
        <f t="shared" si="29"/>
        <v>3</v>
      </c>
      <c r="Q240" s="1347">
        <v>3</v>
      </c>
      <c r="R240" s="1348"/>
      <c r="S240" s="1349"/>
      <c r="T240" s="1349"/>
      <c r="U240" s="1349"/>
      <c r="V240" s="1349"/>
      <c r="W240" s="1371"/>
      <c r="X240" s="1352"/>
      <c r="Y240" s="1353"/>
      <c r="Z240" s="576"/>
      <c r="AA240" s="576" t="str">
        <f t="shared" si="35"/>
        <v/>
      </c>
      <c r="AB240" s="577" t="str">
        <f t="shared" si="36"/>
        <v/>
      </c>
      <c r="AC240"/>
      <c r="AD240"/>
      <c r="AE240" s="12">
        <f t="shared" si="31"/>
        <v>3</v>
      </c>
      <c r="AF240" s="12">
        <f t="shared" si="32"/>
        <v>0</v>
      </c>
      <c r="AU240" s="15">
        <f t="shared" si="37"/>
        <v>20</v>
      </c>
    </row>
    <row r="241" spans="1:16384" s="15" customFormat="1" ht="13.5" customHeight="1" thickBot="1" x14ac:dyDescent="0.3">
      <c r="A241" s="2073"/>
      <c r="B241" s="1170" t="s">
        <v>1433</v>
      </c>
      <c r="C241" s="1161"/>
      <c r="D241" s="1146" t="s">
        <v>1766</v>
      </c>
      <c r="E241" s="961"/>
      <c r="F241" s="966"/>
      <c r="G241" s="1133"/>
      <c r="H241" s="1114" t="s">
        <v>1016</v>
      </c>
      <c r="I241" s="657" t="s">
        <v>1017</v>
      </c>
      <c r="J241" s="657"/>
      <c r="K241" s="657" t="s">
        <v>2105</v>
      </c>
      <c r="L241" s="657" t="s">
        <v>97</v>
      </c>
      <c r="M241" s="1054">
        <v>2</v>
      </c>
      <c r="N241" s="661" t="s">
        <v>98</v>
      </c>
      <c r="O241" s="658" t="s">
        <v>402</v>
      </c>
      <c r="P241" s="1066">
        <f t="shared" si="29"/>
        <v>3</v>
      </c>
      <c r="Q241" s="1054">
        <v>3</v>
      </c>
      <c r="R241" s="967"/>
      <c r="S241" s="963"/>
      <c r="T241" s="963"/>
      <c r="U241" s="963"/>
      <c r="V241" s="963"/>
      <c r="W241" s="668"/>
      <c r="X241" s="1027"/>
      <c r="Y241" s="998"/>
      <c r="Z241" s="576"/>
      <c r="AA241" s="576" t="str">
        <f t="shared" si="35"/>
        <v/>
      </c>
      <c r="AB241" s="577" t="str">
        <f t="shared" si="36"/>
        <v/>
      </c>
      <c r="AC241"/>
      <c r="AD241"/>
      <c r="AE241" s="12">
        <f t="shared" si="31"/>
        <v>3</v>
      </c>
      <c r="AF241" s="12">
        <f t="shared" si="32"/>
        <v>0</v>
      </c>
      <c r="AU241" s="15" t="str">
        <f t="shared" si="37"/>
        <v/>
      </c>
    </row>
    <row r="242" spans="1:16384" s="15" customFormat="1" ht="13.5" customHeight="1" thickBot="1" x14ac:dyDescent="0.3">
      <c r="A242" s="2073"/>
      <c r="B242" s="1170" t="s">
        <v>1433</v>
      </c>
      <c r="C242" s="1161"/>
      <c r="D242" s="1146" t="s">
        <v>1766</v>
      </c>
      <c r="E242" s="961"/>
      <c r="F242" s="966"/>
      <c r="G242" s="1133"/>
      <c r="H242" s="1112" t="s">
        <v>539</v>
      </c>
      <c r="I242" s="1112" t="s">
        <v>1017</v>
      </c>
      <c r="J242" s="1075"/>
      <c r="K242" s="1112" t="s">
        <v>2105</v>
      </c>
      <c r="L242" s="1112" t="s">
        <v>97</v>
      </c>
      <c r="M242" s="734">
        <v>2</v>
      </c>
      <c r="N242" s="1014" t="s">
        <v>395</v>
      </c>
      <c r="O242" s="1072" t="s">
        <v>402</v>
      </c>
      <c r="P242" s="1066">
        <f t="shared" si="29"/>
        <v>3</v>
      </c>
      <c r="Q242" s="734">
        <v>3</v>
      </c>
      <c r="R242" s="967"/>
      <c r="S242" s="963"/>
      <c r="T242" s="963"/>
      <c r="U242" s="963"/>
      <c r="V242" s="963"/>
      <c r="W242" s="668"/>
      <c r="X242" s="1027"/>
      <c r="Y242" s="998"/>
      <c r="Z242" s="576"/>
      <c r="AA242" s="576" t="str">
        <f t="shared" si="35"/>
        <v/>
      </c>
      <c r="AB242" s="577" t="str">
        <f t="shared" si="36"/>
        <v/>
      </c>
      <c r="AC242"/>
      <c r="AD242"/>
      <c r="AE242" s="12">
        <f t="shared" si="31"/>
        <v>3</v>
      </c>
      <c r="AF242" s="12">
        <f t="shared" si="32"/>
        <v>0</v>
      </c>
      <c r="AU242" s="15" t="str">
        <f t="shared" si="37"/>
        <v/>
      </c>
    </row>
    <row r="243" spans="1:16384" s="15" customFormat="1" ht="13.5" customHeight="1" thickBot="1" x14ac:dyDescent="0.3">
      <c r="A243" s="2073"/>
      <c r="B243" s="1170" t="s">
        <v>1433</v>
      </c>
      <c r="C243" s="1161"/>
      <c r="D243" s="1146" t="s">
        <v>1766</v>
      </c>
      <c r="E243" s="961"/>
      <c r="F243" s="966"/>
      <c r="G243" s="1133"/>
      <c r="H243" s="1114" t="s">
        <v>539</v>
      </c>
      <c r="I243" s="657" t="s">
        <v>1019</v>
      </c>
      <c r="J243" s="657"/>
      <c r="K243" s="1116" t="s">
        <v>1470</v>
      </c>
      <c r="L243" s="657" t="s">
        <v>97</v>
      </c>
      <c r="M243" s="1054">
        <v>7</v>
      </c>
      <c r="N243" s="661" t="s">
        <v>1592</v>
      </c>
      <c r="O243" s="658" t="s">
        <v>402</v>
      </c>
      <c r="P243" s="1066">
        <f t="shared" si="29"/>
        <v>2</v>
      </c>
      <c r="Q243" s="1054">
        <v>2</v>
      </c>
      <c r="R243" s="967"/>
      <c r="S243" s="963"/>
      <c r="T243" s="963"/>
      <c r="U243" s="963"/>
      <c r="V243" s="963"/>
      <c r="W243" s="668"/>
      <c r="X243" s="1027"/>
      <c r="Y243" s="998"/>
      <c r="Z243" s="576"/>
      <c r="AA243" s="576" t="str">
        <f t="shared" ref="AA243:AA274" si="38">IF(Y243&lt;&gt;"",IF(Y243&gt;=40,"TC",IF(AND(Y243&gt;=20,Y243&lt;30),"MT",IF(Y243&lt;20,"TP",""))),"")</f>
        <v/>
      </c>
      <c r="AB243" s="577" t="str">
        <f t="shared" si="36"/>
        <v/>
      </c>
      <c r="AC243"/>
      <c r="AD243"/>
      <c r="AE243" s="12">
        <f t="shared" si="31"/>
        <v>2</v>
      </c>
      <c r="AF243" s="12">
        <f t="shared" si="32"/>
        <v>0</v>
      </c>
      <c r="AU243" s="15" t="str">
        <f t="shared" si="37"/>
        <v/>
      </c>
    </row>
    <row r="244" spans="1:16384" s="15" customFormat="1" ht="13.5" customHeight="1" thickBot="1" x14ac:dyDescent="0.3">
      <c r="A244" s="2073"/>
      <c r="B244" s="1170" t="s">
        <v>1433</v>
      </c>
      <c r="C244" s="1161"/>
      <c r="D244" s="1146" t="s">
        <v>1766</v>
      </c>
      <c r="E244" s="961"/>
      <c r="F244" s="966"/>
      <c r="G244" s="1133"/>
      <c r="H244" s="1114" t="s">
        <v>539</v>
      </c>
      <c r="I244" s="657" t="s">
        <v>1019</v>
      </c>
      <c r="J244" s="657"/>
      <c r="K244" s="1116" t="s">
        <v>1470</v>
      </c>
      <c r="L244" s="657" t="s">
        <v>97</v>
      </c>
      <c r="M244" s="1054">
        <v>7</v>
      </c>
      <c r="N244" s="661" t="s">
        <v>1593</v>
      </c>
      <c r="O244" s="658" t="s">
        <v>402</v>
      </c>
      <c r="P244" s="1066">
        <f t="shared" si="29"/>
        <v>2</v>
      </c>
      <c r="Q244" s="1054">
        <v>2</v>
      </c>
      <c r="R244" s="967"/>
      <c r="S244" s="963"/>
      <c r="T244" s="963"/>
      <c r="U244" s="963"/>
      <c r="V244" s="963"/>
      <c r="W244" s="668"/>
      <c r="X244" s="1027"/>
      <c r="Y244" s="998"/>
      <c r="Z244" s="576"/>
      <c r="AA244" s="576" t="str">
        <f t="shared" si="38"/>
        <v/>
      </c>
      <c r="AB244" s="577" t="str">
        <f t="shared" si="36"/>
        <v/>
      </c>
      <c r="AC244"/>
      <c r="AD244"/>
      <c r="AE244" s="12">
        <f t="shared" si="31"/>
        <v>2</v>
      </c>
      <c r="AF244" s="12">
        <f t="shared" si="32"/>
        <v>0</v>
      </c>
      <c r="AU244" s="15" t="str">
        <f t="shared" si="37"/>
        <v/>
      </c>
    </row>
    <row r="245" spans="1:16384" s="15" customFormat="1" ht="13.5" customHeight="1" thickBot="1" x14ac:dyDescent="0.3">
      <c r="A245" s="2073"/>
      <c r="B245" s="1170" t="s">
        <v>1433</v>
      </c>
      <c r="C245" s="1161"/>
      <c r="D245" s="1146" t="s">
        <v>1766</v>
      </c>
      <c r="E245" s="961"/>
      <c r="F245" s="966"/>
      <c r="G245" s="1133"/>
      <c r="H245" s="1114" t="s">
        <v>539</v>
      </c>
      <c r="I245" s="1114" t="s">
        <v>1023</v>
      </c>
      <c r="J245" s="1075"/>
      <c r="K245" s="1085" t="s">
        <v>1235</v>
      </c>
      <c r="L245" s="1074" t="s">
        <v>97</v>
      </c>
      <c r="M245" s="762">
        <v>4</v>
      </c>
      <c r="N245" s="668" t="s">
        <v>24</v>
      </c>
      <c r="O245" s="665" t="s">
        <v>402</v>
      </c>
      <c r="P245" s="1066">
        <f t="shared" si="29"/>
        <v>2</v>
      </c>
      <c r="Q245" s="762">
        <v>2</v>
      </c>
      <c r="R245" s="963"/>
      <c r="S245" s="963"/>
      <c r="T245" s="963"/>
      <c r="U245" s="963"/>
      <c r="V245" s="963"/>
      <c r="W245" s="668"/>
      <c r="X245" s="1027"/>
      <c r="Y245" s="998"/>
      <c r="Z245" s="576"/>
      <c r="AA245" s="576" t="str">
        <f t="shared" si="38"/>
        <v/>
      </c>
      <c r="AB245" s="577" t="str">
        <f t="shared" si="36"/>
        <v/>
      </c>
      <c r="AC245"/>
      <c r="AD245"/>
      <c r="AE245" s="12">
        <f t="shared" si="31"/>
        <v>2</v>
      </c>
      <c r="AF245" s="12">
        <f t="shared" si="32"/>
        <v>0</v>
      </c>
      <c r="AU245" s="15" t="str">
        <f t="shared" si="37"/>
        <v/>
      </c>
    </row>
    <row r="246" spans="1:16384" s="15" customFormat="1" ht="13.5" customHeight="1" thickBot="1" x14ac:dyDescent="0.3">
      <c r="A246" s="2073"/>
      <c r="B246" s="1170" t="s">
        <v>1433</v>
      </c>
      <c r="C246" s="1161"/>
      <c r="D246" s="1146" t="s">
        <v>1766</v>
      </c>
      <c r="E246" s="971"/>
      <c r="F246" s="966"/>
      <c r="G246" s="1133"/>
      <c r="H246" s="1114" t="s">
        <v>539</v>
      </c>
      <c r="I246" s="1114" t="s">
        <v>1023</v>
      </c>
      <c r="J246" s="1075"/>
      <c r="K246" s="1085" t="s">
        <v>2032</v>
      </c>
      <c r="L246" s="1074" t="s">
        <v>97</v>
      </c>
      <c r="M246" s="762">
        <v>4</v>
      </c>
      <c r="N246" s="668" t="s">
        <v>24</v>
      </c>
      <c r="O246" s="665" t="s">
        <v>402</v>
      </c>
      <c r="P246" s="1066">
        <f t="shared" si="29"/>
        <v>2</v>
      </c>
      <c r="Q246" s="762">
        <v>2</v>
      </c>
      <c r="R246" s="963"/>
      <c r="S246" s="963"/>
      <c r="T246" s="963"/>
      <c r="U246" s="963"/>
      <c r="V246" s="963"/>
      <c r="W246" s="668"/>
      <c r="X246" s="1027"/>
      <c r="Y246" s="998"/>
      <c r="Z246" s="576"/>
      <c r="AA246" s="576" t="str">
        <f t="shared" si="38"/>
        <v/>
      </c>
      <c r="AB246" s="577" t="str">
        <f t="shared" si="36"/>
        <v/>
      </c>
      <c r="AC246"/>
      <c r="AD246"/>
      <c r="AE246" s="12">
        <f t="shared" si="31"/>
        <v>2</v>
      </c>
      <c r="AF246" s="12">
        <f t="shared" si="32"/>
        <v>0</v>
      </c>
      <c r="AU246" s="15" t="str">
        <f t="shared" si="37"/>
        <v/>
      </c>
    </row>
    <row r="247" spans="1:16384" s="15" customFormat="1" ht="13.5" customHeight="1" thickBot="1" x14ac:dyDescent="0.3">
      <c r="A247" s="2074"/>
      <c r="B247" s="1307" t="s">
        <v>1433</v>
      </c>
      <c r="C247" s="1308"/>
      <c r="D247" s="1354" t="s">
        <v>1766</v>
      </c>
      <c r="E247" s="1355"/>
      <c r="F247" s="1310"/>
      <c r="G247" s="1311"/>
      <c r="H247" s="1312" t="s">
        <v>539</v>
      </c>
      <c r="I247" s="1312" t="s">
        <v>1017</v>
      </c>
      <c r="J247" s="1292"/>
      <c r="K247" s="1935" t="s">
        <v>1430</v>
      </c>
      <c r="L247" s="1619" t="s">
        <v>97</v>
      </c>
      <c r="M247" s="1313">
        <v>2</v>
      </c>
      <c r="N247" s="698" t="s">
        <v>1581</v>
      </c>
      <c r="O247" s="695" t="s">
        <v>402</v>
      </c>
      <c r="P247" s="1066">
        <f t="shared" si="29"/>
        <v>3</v>
      </c>
      <c r="Q247" s="1313">
        <v>3</v>
      </c>
      <c r="R247" s="1315"/>
      <c r="S247" s="1315"/>
      <c r="T247" s="1315"/>
      <c r="U247" s="1315"/>
      <c r="V247" s="1315"/>
      <c r="W247" s="698"/>
      <c r="X247" s="1316">
        <f>SUBTOTAL(9,Q240:W247)</f>
        <v>20</v>
      </c>
      <c r="Y247" s="1317">
        <f>X247</f>
        <v>20</v>
      </c>
      <c r="Z247" s="576" t="s">
        <v>875</v>
      </c>
      <c r="AA247" s="576" t="str">
        <f t="shared" si="38"/>
        <v>MT</v>
      </c>
      <c r="AB247" s="577" t="str">
        <f t="shared" si="36"/>
        <v>EDMT</v>
      </c>
      <c r="AC247"/>
      <c r="AD247"/>
      <c r="AE247" s="12">
        <f t="shared" si="31"/>
        <v>3</v>
      </c>
      <c r="AF247" s="12">
        <f t="shared" si="32"/>
        <v>0</v>
      </c>
      <c r="AU247" s="15" t="str">
        <f t="shared" si="37"/>
        <v/>
      </c>
    </row>
    <row r="248" spans="1:16384" s="15" customFormat="1" ht="13.5" customHeight="1" thickBot="1" x14ac:dyDescent="0.3">
      <c r="A248" s="2093">
        <f>A240+1</f>
        <v>29</v>
      </c>
      <c r="B248" s="1364" t="s">
        <v>1767</v>
      </c>
      <c r="C248" s="1295" t="s">
        <v>83</v>
      </c>
      <c r="D248" s="1379" t="s">
        <v>1768</v>
      </c>
      <c r="E248" s="1297" t="s">
        <v>284</v>
      </c>
      <c r="F248" s="1319" t="s">
        <v>1731</v>
      </c>
      <c r="G248" s="1320" t="s">
        <v>670</v>
      </c>
      <c r="H248" s="1201" t="s">
        <v>539</v>
      </c>
      <c r="I248" s="1300" t="s">
        <v>1023</v>
      </c>
      <c r="J248" s="1286"/>
      <c r="K248" s="1300" t="s">
        <v>1234</v>
      </c>
      <c r="L248" s="1435" t="s">
        <v>97</v>
      </c>
      <c r="M248" s="1433">
        <v>1</v>
      </c>
      <c r="N248" s="1434" t="s">
        <v>24</v>
      </c>
      <c r="O248" s="1435" t="s">
        <v>402</v>
      </c>
      <c r="P248" s="1066">
        <f t="shared" si="29"/>
        <v>3</v>
      </c>
      <c r="Q248" s="1301">
        <v>3</v>
      </c>
      <c r="R248" s="1304"/>
      <c r="S248" s="1291"/>
      <c r="T248" s="1291"/>
      <c r="U248" s="1291"/>
      <c r="V248" s="1291"/>
      <c r="W248" s="1385"/>
      <c r="X248" s="1436"/>
      <c r="Y248" s="1437"/>
      <c r="Z248" s="576"/>
      <c r="AA248" s="576" t="str">
        <f t="shared" si="38"/>
        <v/>
      </c>
      <c r="AB248" s="577" t="str">
        <f t="shared" si="36"/>
        <v/>
      </c>
      <c r="AC248"/>
      <c r="AE248" s="12">
        <f t="shared" si="31"/>
        <v>3</v>
      </c>
      <c r="AF248" s="12">
        <f t="shared" si="32"/>
        <v>0</v>
      </c>
      <c r="AU248" s="15">
        <f t="shared" si="37"/>
        <v>9</v>
      </c>
    </row>
    <row r="249" spans="1:16384" s="15" customFormat="1" ht="13.5" customHeight="1" thickBot="1" x14ac:dyDescent="0.3">
      <c r="A249" s="2073"/>
      <c r="B249" s="1104" t="s">
        <v>1767</v>
      </c>
      <c r="C249" s="1161"/>
      <c r="D249" s="1148" t="s">
        <v>1768</v>
      </c>
      <c r="E249" s="961"/>
      <c r="F249" s="962"/>
      <c r="G249" s="1131"/>
      <c r="H249" s="1085" t="s">
        <v>539</v>
      </c>
      <c r="I249" s="1114" t="s">
        <v>1017</v>
      </c>
      <c r="J249" s="1075"/>
      <c r="K249" s="1114" t="s">
        <v>1488</v>
      </c>
      <c r="L249" s="1074" t="s">
        <v>97</v>
      </c>
      <c r="M249" s="1094">
        <v>2</v>
      </c>
      <c r="N249" s="1046" t="s">
        <v>1545</v>
      </c>
      <c r="O249" s="1074" t="s">
        <v>402</v>
      </c>
      <c r="P249" s="1066">
        <f t="shared" si="29"/>
        <v>4</v>
      </c>
      <c r="Q249" s="762">
        <v>2</v>
      </c>
      <c r="R249" s="963">
        <v>2</v>
      </c>
      <c r="S249" s="960"/>
      <c r="T249" s="960"/>
      <c r="U249" s="960"/>
      <c r="V249" s="960"/>
      <c r="W249" s="1014"/>
      <c r="X249" s="1029"/>
      <c r="Y249" s="1000"/>
      <c r="Z249" s="576"/>
      <c r="AA249" s="576" t="str">
        <f t="shared" si="38"/>
        <v/>
      </c>
      <c r="AB249" s="577" t="str">
        <f t="shared" si="36"/>
        <v/>
      </c>
      <c r="AC249"/>
      <c r="AE249" s="12">
        <f t="shared" si="31"/>
        <v>4</v>
      </c>
      <c r="AF249" s="12">
        <f t="shared" si="32"/>
        <v>0</v>
      </c>
      <c r="AU249" s="15" t="str">
        <f t="shared" si="37"/>
        <v/>
      </c>
    </row>
    <row r="250" spans="1:16384" s="15" customFormat="1" ht="13.5" customHeight="1" thickBot="1" x14ac:dyDescent="0.3">
      <c r="A250" s="2073"/>
      <c r="B250" s="1104" t="s">
        <v>1767</v>
      </c>
      <c r="C250" s="1161"/>
      <c r="D250" s="1148" t="s">
        <v>1768</v>
      </c>
      <c r="E250" s="961"/>
      <c r="F250" s="962"/>
      <c r="G250" s="1131"/>
      <c r="H250" s="1085" t="s">
        <v>539</v>
      </c>
      <c r="I250" s="1114" t="s">
        <v>1024</v>
      </c>
      <c r="J250" s="1075"/>
      <c r="K250" s="1934" t="s">
        <v>1590</v>
      </c>
      <c r="L250" s="1074" t="s">
        <v>97</v>
      </c>
      <c r="M250" s="1094">
        <v>2</v>
      </c>
      <c r="N250" s="1046" t="s">
        <v>1591</v>
      </c>
      <c r="O250" s="1074" t="s">
        <v>402</v>
      </c>
      <c r="P250" s="1066">
        <f t="shared" si="29"/>
        <v>4</v>
      </c>
      <c r="Q250" s="762">
        <v>2</v>
      </c>
      <c r="R250" s="963">
        <v>2</v>
      </c>
      <c r="S250" s="960"/>
      <c r="T250" s="960"/>
      <c r="U250" s="960"/>
      <c r="V250" s="960"/>
      <c r="W250" s="1014"/>
      <c r="X250" s="1029"/>
      <c r="Y250" s="1000"/>
      <c r="Z250" s="576"/>
      <c r="AA250" s="576" t="str">
        <f t="shared" si="38"/>
        <v/>
      </c>
      <c r="AB250" s="577" t="str">
        <f t="shared" si="36"/>
        <v/>
      </c>
      <c r="AC250"/>
      <c r="AE250" s="12">
        <f t="shared" si="31"/>
        <v>4</v>
      </c>
      <c r="AF250" s="12">
        <f t="shared" si="32"/>
        <v>0</v>
      </c>
      <c r="AH250" s="598"/>
      <c r="AI250" s="596"/>
      <c r="AJ250" s="602"/>
      <c r="AK250" s="579"/>
      <c r="AL250" s="580"/>
      <c r="AM250" s="603"/>
      <c r="AN250" s="580"/>
      <c r="AO250" s="603"/>
      <c r="AP250" s="607"/>
      <c r="AQ250" s="582"/>
      <c r="AR250" s="608"/>
      <c r="AS250" s="584"/>
      <c r="AT250" s="584"/>
      <c r="AU250" s="15" t="str">
        <f t="shared" si="37"/>
        <v/>
      </c>
      <c r="AV250" s="600"/>
      <c r="AW250" s="600"/>
      <c r="AX250" s="600"/>
      <c r="AY250" s="600"/>
      <c r="AZ250" s="601"/>
      <c r="BA250" s="609"/>
      <c r="BB250" s="609"/>
      <c r="BC250" s="576"/>
      <c r="BD250" s="576"/>
      <c r="BE250" s="577"/>
      <c r="BF250"/>
      <c r="BG250" s="605"/>
      <c r="BH250" s="606"/>
      <c r="BI250" s="578"/>
      <c r="BJ250" s="597"/>
      <c r="BK250" s="598"/>
      <c r="BL250" s="596"/>
      <c r="BM250" s="602"/>
      <c r="BN250" s="579"/>
      <c r="BO250" s="580"/>
      <c r="BP250" s="603"/>
      <c r="BQ250" s="580"/>
      <c r="BR250" s="603"/>
      <c r="BS250" s="607"/>
      <c r="BT250" s="582"/>
      <c r="BU250" s="608"/>
      <c r="BV250" s="584"/>
      <c r="BW250" s="584"/>
      <c r="BX250" s="600"/>
      <c r="BY250" s="600"/>
      <c r="BZ250" s="600"/>
      <c r="CA250" s="600"/>
      <c r="CB250" s="600"/>
      <c r="CC250" s="601"/>
      <c r="CD250" s="609"/>
      <c r="CE250" s="609"/>
      <c r="CF250" s="576"/>
      <c r="CG250" s="576"/>
      <c r="CH250" s="577"/>
      <c r="CI250"/>
      <c r="CJ250" s="605"/>
      <c r="CK250" s="606"/>
      <c r="CL250" s="578"/>
      <c r="CM250" s="597"/>
      <c r="CN250" s="598"/>
      <c r="CO250" s="596"/>
      <c r="CP250" s="602"/>
      <c r="CQ250" s="579"/>
      <c r="CR250" s="580"/>
      <c r="CS250" s="603"/>
      <c r="CT250" s="580"/>
      <c r="CU250" s="603"/>
      <c r="CV250" s="607"/>
      <c r="CW250" s="582"/>
      <c r="CX250" s="608"/>
      <c r="CY250" s="584"/>
      <c r="CZ250" s="584"/>
      <c r="DA250" s="600"/>
      <c r="DB250" s="600"/>
      <c r="DC250" s="600"/>
      <c r="DD250" s="600"/>
      <c r="DE250" s="600"/>
      <c r="DF250" s="601"/>
      <c r="DG250" s="609"/>
      <c r="DH250" s="609"/>
      <c r="DI250" s="576"/>
      <c r="DJ250" s="576"/>
      <c r="DK250" s="577"/>
      <c r="DL250"/>
      <c r="DM250" s="605"/>
      <c r="DN250" s="606"/>
      <c r="DO250" s="578"/>
      <c r="DP250" s="597"/>
      <c r="DQ250" s="598"/>
      <c r="DR250" s="596"/>
      <c r="DS250" s="602"/>
      <c r="DT250" s="579"/>
      <c r="DU250" s="580"/>
      <c r="DV250" s="603"/>
      <c r="DW250" s="580"/>
      <c r="DX250" s="603"/>
      <c r="DY250" s="607"/>
      <c r="DZ250" s="582"/>
      <c r="EA250" s="608"/>
      <c r="EB250" s="584"/>
      <c r="EC250" s="584"/>
      <c r="ED250" s="600"/>
      <c r="EE250" s="600"/>
      <c r="EF250" s="600"/>
      <c r="EG250" s="600"/>
      <c r="EH250" s="600"/>
      <c r="EI250" s="601"/>
      <c r="EJ250" s="609"/>
      <c r="EK250" s="609"/>
      <c r="EL250" s="576"/>
      <c r="EM250" s="576"/>
      <c r="EN250" s="577"/>
      <c r="EO250"/>
      <c r="EP250" s="605"/>
      <c r="EQ250" s="606"/>
      <c r="ER250" s="578"/>
      <c r="ES250" s="597"/>
      <c r="ET250" s="598"/>
      <c r="EU250" s="596"/>
      <c r="EV250" s="602"/>
      <c r="EW250" s="579"/>
      <c r="EX250" s="580"/>
      <c r="EY250" s="603"/>
      <c r="EZ250" s="580"/>
      <c r="FA250" s="603"/>
      <c r="FB250" s="607"/>
      <c r="FC250" s="582"/>
      <c r="FD250" s="608"/>
      <c r="FE250" s="584"/>
      <c r="FF250" s="584"/>
      <c r="FG250" s="600"/>
      <c r="FH250" s="600"/>
      <c r="FI250" s="600"/>
      <c r="FJ250" s="600"/>
      <c r="FK250" s="600"/>
      <c r="FL250" s="601"/>
      <c r="FM250" s="609"/>
      <c r="FN250" s="609"/>
      <c r="FO250" s="576"/>
      <c r="FP250" s="576"/>
      <c r="FQ250" s="577"/>
      <c r="FR250"/>
      <c r="FS250" s="605"/>
      <c r="FT250" s="606"/>
      <c r="FU250" s="578"/>
      <c r="FV250" s="597"/>
      <c r="FW250" s="598"/>
      <c r="FX250" s="596"/>
      <c r="FY250" s="602"/>
      <c r="FZ250" s="579"/>
      <c r="GA250" s="580"/>
      <c r="GB250" s="603"/>
      <c r="GC250" s="580"/>
      <c r="GD250" s="603"/>
      <c r="GE250" s="607"/>
      <c r="GF250" s="582"/>
      <c r="GG250" s="608"/>
      <c r="GH250" s="584"/>
      <c r="GI250" s="584"/>
      <c r="GJ250" s="600"/>
      <c r="GK250" s="600"/>
      <c r="GL250" s="600"/>
      <c r="GM250" s="600"/>
      <c r="GN250" s="600"/>
      <c r="GO250" s="601"/>
      <c r="GP250" s="609"/>
      <c r="GQ250" s="609"/>
      <c r="GR250" s="576"/>
      <c r="GS250" s="576"/>
      <c r="GT250" s="577"/>
      <c r="GU250"/>
      <c r="GV250" s="605"/>
      <c r="GW250" s="606"/>
      <c r="GX250" s="578"/>
      <c r="GY250" s="597"/>
      <c r="GZ250" s="598"/>
      <c r="HA250" s="596"/>
      <c r="HB250" s="602"/>
      <c r="HC250" s="579"/>
      <c r="HD250" s="580"/>
      <c r="HE250" s="603"/>
      <c r="HF250" s="580"/>
      <c r="HG250" s="603"/>
      <c r="HH250" s="607"/>
      <c r="HI250" s="582"/>
      <c r="HJ250" s="608"/>
      <c r="HK250" s="584"/>
      <c r="HL250" s="584"/>
      <c r="HM250" s="600"/>
      <c r="HN250" s="600"/>
      <c r="HO250" s="600"/>
      <c r="HP250" s="600"/>
      <c r="HQ250" s="600"/>
      <c r="HR250" s="601"/>
      <c r="HS250" s="609"/>
      <c r="HT250" s="609"/>
      <c r="HU250" s="576"/>
      <c r="HV250" s="576"/>
      <c r="HW250" s="577"/>
      <c r="HX250"/>
      <c r="HY250" s="605"/>
      <c r="HZ250" s="606"/>
      <c r="IA250" s="578"/>
      <c r="IB250" s="597"/>
      <c r="IC250" s="598"/>
      <c r="ID250" s="596"/>
      <c r="IE250" s="602"/>
      <c r="IF250" s="579"/>
      <c r="IG250" s="580"/>
      <c r="IH250" s="603"/>
      <c r="II250" s="580"/>
      <c r="IJ250" s="603"/>
      <c r="IK250" s="607"/>
      <c r="IL250" s="582"/>
      <c r="IM250" s="608"/>
      <c r="IN250" s="584"/>
      <c r="IO250" s="584"/>
      <c r="IP250" s="600"/>
      <c r="IQ250" s="600"/>
      <c r="IR250" s="600"/>
      <c r="IS250" s="600"/>
      <c r="IT250" s="600"/>
      <c r="IU250" s="601"/>
      <c r="IV250" s="609"/>
      <c r="IW250" s="609"/>
      <c r="IX250" s="576"/>
      <c r="IY250" s="576"/>
      <c r="IZ250" s="577"/>
      <c r="JA250"/>
      <c r="JB250" s="605"/>
      <c r="JC250" s="606"/>
      <c r="JD250" s="578"/>
      <c r="JE250" s="597"/>
      <c r="JF250" s="598"/>
      <c r="JG250" s="596"/>
      <c r="JH250" s="602"/>
      <c r="JI250" s="579"/>
      <c r="JJ250" s="580"/>
      <c r="JK250" s="603"/>
      <c r="JL250" s="580"/>
      <c r="JM250" s="603"/>
      <c r="JN250" s="607"/>
      <c r="JO250" s="582"/>
      <c r="JP250" s="608"/>
      <c r="JQ250" s="584"/>
      <c r="JR250" s="584"/>
      <c r="JS250" s="600"/>
      <c r="JT250" s="600"/>
      <c r="JU250" s="600"/>
      <c r="JV250" s="600"/>
      <c r="JW250" s="600"/>
      <c r="JX250" s="601"/>
      <c r="JY250" s="609"/>
      <c r="JZ250" s="609"/>
      <c r="KA250" s="576"/>
      <c r="KB250" s="576"/>
      <c r="KC250" s="577"/>
      <c r="KD250"/>
      <c r="KE250" s="605"/>
      <c r="KF250" s="606"/>
      <c r="KG250" s="578"/>
      <c r="KH250" s="597"/>
      <c r="KI250" s="598"/>
      <c r="KJ250" s="596"/>
      <c r="KK250" s="602"/>
      <c r="KL250" s="579"/>
      <c r="KM250" s="580"/>
      <c r="KN250" s="603"/>
      <c r="KO250" s="580"/>
      <c r="KP250" s="603"/>
      <c r="KQ250" s="607"/>
      <c r="KR250" s="582"/>
      <c r="KS250" s="608"/>
      <c r="KT250" s="584"/>
      <c r="KU250" s="584"/>
      <c r="KV250" s="600"/>
      <c r="KW250" s="600"/>
      <c r="KX250" s="600"/>
      <c r="KY250" s="600"/>
      <c r="KZ250" s="600"/>
      <c r="LA250" s="601"/>
      <c r="LB250" s="609"/>
      <c r="LC250" s="609"/>
      <c r="LD250" s="576"/>
      <c r="LE250" s="576"/>
      <c r="LF250" s="577"/>
      <c r="LG250"/>
      <c r="LH250" s="605"/>
      <c r="LI250" s="606"/>
      <c r="LJ250" s="578"/>
      <c r="LK250" s="597"/>
      <c r="LL250" s="598"/>
      <c r="LM250" s="596"/>
      <c r="LN250" s="602"/>
      <c r="LO250" s="579"/>
      <c r="LP250" s="580"/>
      <c r="LQ250" s="603"/>
      <c r="LR250" s="580"/>
      <c r="LS250" s="603"/>
      <c r="LT250" s="607"/>
      <c r="LU250" s="582"/>
      <c r="LV250" s="608"/>
      <c r="LW250" s="584"/>
      <c r="LX250" s="584"/>
      <c r="LY250" s="600"/>
      <c r="LZ250" s="600"/>
      <c r="MA250" s="600"/>
      <c r="MB250" s="600"/>
      <c r="MC250" s="600"/>
      <c r="MD250" s="601"/>
      <c r="ME250" s="609"/>
      <c r="MF250" s="609"/>
      <c r="MG250" s="576"/>
      <c r="MH250" s="576"/>
      <c r="MI250" s="577"/>
      <c r="MJ250"/>
      <c r="MK250" s="605"/>
      <c r="ML250" s="606"/>
      <c r="MM250" s="578"/>
      <c r="MN250" s="597"/>
      <c r="MO250" s="598"/>
      <c r="MP250" s="596"/>
      <c r="MQ250" s="602"/>
      <c r="MR250" s="579"/>
      <c r="MS250" s="580"/>
      <c r="MT250" s="603"/>
      <c r="MU250" s="580"/>
      <c r="MV250" s="603"/>
      <c r="MW250" s="607"/>
      <c r="MX250" s="582"/>
      <c r="MY250" s="608"/>
      <c r="MZ250" s="584"/>
      <c r="NA250" s="584"/>
      <c r="NB250" s="600"/>
      <c r="NC250" s="600"/>
      <c r="ND250" s="600"/>
      <c r="NE250" s="600"/>
      <c r="NF250" s="600"/>
      <c r="NG250" s="601"/>
      <c r="NH250" s="609"/>
      <c r="NI250" s="609"/>
      <c r="NJ250" s="576"/>
      <c r="NK250" s="576"/>
      <c r="NL250" s="577"/>
      <c r="NM250"/>
      <c r="NN250" s="605"/>
      <c r="NO250" s="606"/>
      <c r="NP250" s="578"/>
      <c r="NQ250" s="597"/>
      <c r="NR250" s="598"/>
      <c r="NS250" s="596"/>
      <c r="NT250" s="602"/>
      <c r="NU250" s="579"/>
      <c r="NV250" s="580"/>
      <c r="NW250" s="603"/>
      <c r="NX250" s="580"/>
      <c r="NY250" s="603"/>
      <c r="NZ250" s="607"/>
      <c r="OA250" s="582"/>
      <c r="OB250" s="608"/>
      <c r="OC250" s="584"/>
      <c r="OD250" s="584"/>
      <c r="OE250" s="600"/>
      <c r="OF250" s="600"/>
      <c r="OG250" s="600"/>
      <c r="OH250" s="600"/>
      <c r="OI250" s="600"/>
      <c r="OJ250" s="601"/>
      <c r="OK250" s="609"/>
      <c r="OL250" s="609"/>
      <c r="OM250" s="576"/>
      <c r="ON250" s="576"/>
      <c r="OO250" s="577"/>
      <c r="OP250"/>
      <c r="OQ250" s="605"/>
      <c r="OR250" s="606"/>
      <c r="OS250" s="578"/>
      <c r="OT250" s="597"/>
      <c r="OU250" s="598"/>
      <c r="OV250" s="596"/>
      <c r="OW250" s="602"/>
      <c r="OX250" s="579"/>
      <c r="OY250" s="580"/>
      <c r="OZ250" s="603"/>
      <c r="PA250" s="580"/>
      <c r="PB250" s="603"/>
      <c r="PC250" s="607"/>
      <c r="PD250" s="582"/>
      <c r="PE250" s="608"/>
      <c r="PF250" s="584"/>
      <c r="PG250" s="584"/>
      <c r="PH250" s="600"/>
      <c r="PI250" s="600"/>
      <c r="PJ250" s="600"/>
      <c r="PK250" s="600"/>
      <c r="PL250" s="600"/>
      <c r="PM250" s="601"/>
      <c r="PN250" s="609"/>
      <c r="PO250" s="609"/>
      <c r="PP250" s="576"/>
      <c r="PQ250" s="576"/>
      <c r="PR250" s="577"/>
      <c r="PS250"/>
      <c r="PT250" s="605"/>
      <c r="PU250" s="606"/>
      <c r="PV250" s="578"/>
      <c r="PW250" s="597"/>
      <c r="PX250" s="598"/>
      <c r="PY250" s="596"/>
      <c r="PZ250" s="602"/>
      <c r="QA250" s="579"/>
      <c r="QB250" s="580"/>
      <c r="QC250" s="603"/>
      <c r="QD250" s="580"/>
      <c r="QE250" s="603"/>
      <c r="QF250" s="607"/>
      <c r="QG250" s="582"/>
      <c r="QH250" s="608"/>
      <c r="QI250" s="584"/>
      <c r="QJ250" s="584"/>
      <c r="QK250" s="600"/>
      <c r="QL250" s="600"/>
      <c r="QM250" s="600"/>
      <c r="QN250" s="600"/>
      <c r="QO250" s="600"/>
      <c r="QP250" s="601"/>
      <c r="QQ250" s="609"/>
      <c r="QR250" s="609"/>
      <c r="QS250" s="576"/>
      <c r="QT250" s="576"/>
      <c r="QU250" s="577"/>
      <c r="QV250"/>
      <c r="QW250" s="605"/>
      <c r="QX250" s="606"/>
      <c r="QY250" s="578"/>
      <c r="QZ250" s="597"/>
      <c r="RA250" s="598"/>
      <c r="RB250" s="596"/>
      <c r="RC250" s="602"/>
      <c r="RD250" s="579"/>
      <c r="RE250" s="580"/>
      <c r="RF250" s="603"/>
      <c r="RG250" s="580"/>
      <c r="RH250" s="603"/>
      <c r="RI250" s="607"/>
      <c r="RJ250" s="582"/>
      <c r="RK250" s="608"/>
      <c r="RL250" s="584"/>
      <c r="RM250" s="584"/>
      <c r="RN250" s="600"/>
      <c r="RO250" s="600"/>
      <c r="RP250" s="600"/>
      <c r="RQ250" s="600"/>
      <c r="RR250" s="600"/>
      <c r="RS250" s="601"/>
      <c r="RT250" s="609"/>
      <c r="RU250" s="609"/>
      <c r="RV250" s="576"/>
      <c r="RW250" s="576"/>
      <c r="RX250" s="577"/>
      <c r="RY250"/>
      <c r="RZ250" s="605"/>
      <c r="SA250" s="606"/>
      <c r="SB250" s="578"/>
      <c r="SC250" s="597"/>
      <c r="SD250" s="598"/>
      <c r="SE250" s="596"/>
      <c r="SF250" s="602"/>
      <c r="SG250" s="579"/>
      <c r="SH250" s="580"/>
      <c r="SI250" s="603"/>
      <c r="SJ250" s="580"/>
      <c r="SK250" s="603"/>
      <c r="SL250" s="607"/>
      <c r="SM250" s="582"/>
      <c r="SN250" s="608"/>
      <c r="SO250" s="584"/>
      <c r="SP250" s="584"/>
      <c r="SQ250" s="600"/>
      <c r="SR250" s="600"/>
      <c r="SS250" s="600"/>
      <c r="ST250" s="600"/>
      <c r="SU250" s="600"/>
      <c r="SV250" s="601"/>
      <c r="SW250" s="609"/>
      <c r="SX250" s="609"/>
      <c r="SY250" s="576"/>
      <c r="SZ250" s="576"/>
      <c r="TA250" s="577"/>
      <c r="TB250"/>
      <c r="TC250" s="605"/>
      <c r="TD250" s="606"/>
      <c r="TE250" s="578"/>
      <c r="TF250" s="597"/>
      <c r="TG250" s="598"/>
      <c r="TH250" s="596"/>
      <c r="TI250" s="602"/>
      <c r="TJ250" s="579"/>
      <c r="TK250" s="580"/>
      <c r="TL250" s="603"/>
      <c r="TM250" s="580"/>
      <c r="TN250" s="603"/>
      <c r="TO250" s="607"/>
      <c r="TP250" s="582"/>
      <c r="TQ250" s="608"/>
      <c r="TR250" s="584"/>
      <c r="TS250" s="584"/>
      <c r="TT250" s="600"/>
      <c r="TU250" s="600"/>
      <c r="TV250" s="600"/>
      <c r="TW250" s="600"/>
      <c r="TX250" s="600"/>
      <c r="TY250" s="601"/>
      <c r="TZ250" s="609"/>
      <c r="UA250" s="609"/>
      <c r="UB250" s="576"/>
      <c r="UC250" s="576"/>
      <c r="UD250" s="577"/>
      <c r="UE250"/>
      <c r="UF250" s="605"/>
      <c r="UG250" s="606"/>
      <c r="UH250" s="578"/>
      <c r="UI250" s="597"/>
      <c r="UJ250" s="598"/>
      <c r="UK250" s="596"/>
      <c r="UL250" s="602"/>
      <c r="UM250" s="579"/>
      <c r="UN250" s="580"/>
      <c r="UO250" s="603"/>
      <c r="UP250" s="580"/>
      <c r="UQ250" s="603"/>
      <c r="UR250" s="607"/>
      <c r="US250" s="582"/>
      <c r="UT250" s="608"/>
      <c r="UU250" s="584"/>
      <c r="UV250" s="584"/>
      <c r="UW250" s="600"/>
      <c r="UX250" s="600"/>
      <c r="UY250" s="600"/>
      <c r="UZ250" s="600"/>
      <c r="VA250" s="600"/>
      <c r="VB250" s="601"/>
      <c r="VC250" s="609"/>
      <c r="VD250" s="609"/>
      <c r="VE250" s="576"/>
      <c r="VF250" s="576"/>
      <c r="VG250" s="577"/>
      <c r="VH250"/>
      <c r="VI250" s="605"/>
      <c r="VJ250" s="606"/>
      <c r="VK250" s="578"/>
      <c r="VL250" s="597"/>
      <c r="VM250" s="598"/>
      <c r="VN250" s="596"/>
      <c r="VO250" s="602"/>
      <c r="VP250" s="579"/>
      <c r="VQ250" s="580"/>
      <c r="VR250" s="603"/>
      <c r="VS250" s="580"/>
      <c r="VT250" s="603"/>
      <c r="VU250" s="607"/>
      <c r="VV250" s="582"/>
      <c r="VW250" s="608"/>
      <c r="VX250" s="584"/>
      <c r="VY250" s="584"/>
      <c r="VZ250" s="600"/>
      <c r="WA250" s="600"/>
      <c r="WB250" s="600"/>
      <c r="WC250" s="600"/>
      <c r="WD250" s="600"/>
      <c r="WE250" s="601"/>
      <c r="WF250" s="609"/>
      <c r="WG250" s="609"/>
      <c r="WH250" s="576"/>
      <c r="WI250" s="576"/>
      <c r="WJ250" s="577"/>
      <c r="WK250"/>
      <c r="WL250" s="605"/>
      <c r="WM250" s="606"/>
      <c r="WN250" s="578"/>
      <c r="WO250" s="597"/>
      <c r="WP250" s="598"/>
      <c r="WQ250" s="596"/>
      <c r="WR250" s="602"/>
      <c r="WS250" s="579"/>
      <c r="WT250" s="580"/>
      <c r="WU250" s="603"/>
      <c r="WV250" s="580"/>
      <c r="WW250" s="603"/>
      <c r="WX250" s="607"/>
      <c r="WY250" s="582"/>
      <c r="WZ250" s="608"/>
      <c r="XA250" s="584"/>
      <c r="XB250" s="584"/>
      <c r="XC250" s="600"/>
      <c r="XD250" s="600"/>
      <c r="XE250" s="600"/>
      <c r="XF250" s="600"/>
      <c r="XG250" s="600"/>
      <c r="XH250" s="601"/>
      <c r="XI250" s="609"/>
      <c r="XJ250" s="609"/>
      <c r="XK250" s="576"/>
      <c r="XL250" s="576"/>
      <c r="XM250" s="577"/>
      <c r="XN250"/>
      <c r="XO250" s="605"/>
      <c r="XP250" s="606"/>
      <c r="XQ250" s="578"/>
      <c r="XR250" s="597"/>
      <c r="XS250" s="598"/>
      <c r="XT250" s="596"/>
      <c r="XU250" s="602"/>
      <c r="XV250" s="579"/>
      <c r="XW250" s="580"/>
      <c r="XX250" s="603"/>
      <c r="XY250" s="580"/>
      <c r="XZ250" s="603"/>
      <c r="YA250" s="607"/>
      <c r="YB250" s="582"/>
      <c r="YC250" s="608"/>
      <c r="YD250" s="584"/>
      <c r="YE250" s="584"/>
      <c r="YF250" s="600"/>
      <c r="YG250" s="600"/>
      <c r="YH250" s="600"/>
      <c r="YI250" s="600"/>
      <c r="YJ250" s="600"/>
      <c r="YK250" s="601"/>
      <c r="YL250" s="609"/>
      <c r="YM250" s="609"/>
      <c r="YN250" s="576"/>
      <c r="YO250" s="576"/>
      <c r="YP250" s="577"/>
      <c r="YQ250"/>
      <c r="YR250" s="605"/>
      <c r="YS250" s="606"/>
      <c r="YT250" s="578"/>
      <c r="YU250" s="597"/>
      <c r="YV250" s="598"/>
      <c r="YW250" s="596"/>
      <c r="YX250" s="602"/>
      <c r="YY250" s="579"/>
      <c r="YZ250" s="580"/>
      <c r="ZA250" s="603"/>
      <c r="ZB250" s="580"/>
      <c r="ZC250" s="603"/>
      <c r="ZD250" s="607"/>
      <c r="ZE250" s="582"/>
      <c r="ZF250" s="608"/>
      <c r="ZG250" s="584"/>
      <c r="ZH250" s="584"/>
      <c r="ZI250" s="600"/>
      <c r="ZJ250" s="600"/>
      <c r="ZK250" s="600"/>
      <c r="ZL250" s="600"/>
      <c r="ZM250" s="600"/>
      <c r="ZN250" s="601"/>
      <c r="ZO250" s="609"/>
      <c r="ZP250" s="609"/>
      <c r="ZQ250" s="576"/>
      <c r="ZR250" s="576"/>
      <c r="ZS250" s="577"/>
      <c r="ZT250"/>
      <c r="ZU250" s="605"/>
      <c r="ZV250" s="606"/>
      <c r="ZW250" s="578"/>
      <c r="ZX250" s="597"/>
      <c r="ZY250" s="598"/>
      <c r="ZZ250" s="596"/>
      <c r="AAA250" s="602"/>
      <c r="AAB250" s="579"/>
      <c r="AAC250" s="580"/>
      <c r="AAD250" s="603"/>
      <c r="AAE250" s="580"/>
      <c r="AAF250" s="603"/>
      <c r="AAG250" s="607"/>
      <c r="AAH250" s="582"/>
      <c r="AAI250" s="608"/>
      <c r="AAJ250" s="584"/>
      <c r="AAK250" s="584"/>
      <c r="AAL250" s="600"/>
      <c r="AAM250" s="600"/>
      <c r="AAN250" s="600"/>
      <c r="AAO250" s="600"/>
      <c r="AAP250" s="600"/>
      <c r="AAQ250" s="601"/>
      <c r="AAR250" s="609"/>
      <c r="AAS250" s="609"/>
      <c r="AAT250" s="576"/>
      <c r="AAU250" s="576"/>
      <c r="AAV250" s="577"/>
      <c r="AAW250"/>
      <c r="AAX250" s="605"/>
      <c r="AAY250" s="606"/>
      <c r="AAZ250" s="578"/>
      <c r="ABA250" s="597"/>
      <c r="ABB250" s="598"/>
      <c r="ABC250" s="596"/>
      <c r="ABD250" s="602"/>
      <c r="ABE250" s="579"/>
      <c r="ABF250" s="580"/>
      <c r="ABG250" s="603"/>
      <c r="ABH250" s="580"/>
      <c r="ABI250" s="603"/>
      <c r="ABJ250" s="607"/>
      <c r="ABK250" s="582"/>
      <c r="ABL250" s="608"/>
      <c r="ABM250" s="584"/>
      <c r="ABN250" s="584"/>
      <c r="ABO250" s="600"/>
      <c r="ABP250" s="600"/>
      <c r="ABQ250" s="600"/>
      <c r="ABR250" s="600"/>
      <c r="ABS250" s="600"/>
      <c r="ABT250" s="601"/>
      <c r="ABU250" s="609"/>
      <c r="ABV250" s="609"/>
      <c r="ABW250" s="576"/>
      <c r="ABX250" s="576"/>
      <c r="ABY250" s="577"/>
      <c r="ABZ250"/>
      <c r="ACA250" s="605"/>
      <c r="ACB250" s="606"/>
      <c r="ACC250" s="578"/>
      <c r="ACD250" s="597"/>
      <c r="ACE250" s="598"/>
      <c r="ACF250" s="596"/>
      <c r="ACG250" s="602"/>
      <c r="ACH250" s="579"/>
      <c r="ACI250" s="580"/>
      <c r="ACJ250" s="603"/>
      <c r="ACK250" s="580"/>
      <c r="ACL250" s="603"/>
      <c r="ACM250" s="607"/>
      <c r="ACN250" s="582"/>
      <c r="ACO250" s="608"/>
      <c r="ACP250" s="584"/>
      <c r="ACQ250" s="584"/>
      <c r="ACR250" s="600"/>
      <c r="ACS250" s="600"/>
      <c r="ACT250" s="600"/>
      <c r="ACU250" s="600"/>
      <c r="ACV250" s="600"/>
      <c r="ACW250" s="601"/>
      <c r="ACX250" s="609"/>
      <c r="ACY250" s="609"/>
      <c r="ACZ250" s="576"/>
      <c r="ADA250" s="576"/>
      <c r="ADB250" s="577"/>
      <c r="ADC250"/>
      <c r="ADD250" s="605"/>
      <c r="ADE250" s="606"/>
      <c r="ADF250" s="578"/>
      <c r="ADG250" s="597"/>
      <c r="ADH250" s="598"/>
      <c r="ADI250" s="596"/>
      <c r="ADJ250" s="602"/>
      <c r="ADK250" s="579"/>
      <c r="ADL250" s="580"/>
      <c r="ADM250" s="603"/>
      <c r="ADN250" s="580"/>
      <c r="ADO250" s="603"/>
      <c r="ADP250" s="607"/>
      <c r="ADQ250" s="582"/>
      <c r="ADR250" s="608"/>
      <c r="ADS250" s="584"/>
      <c r="ADT250" s="584"/>
      <c r="ADU250" s="600"/>
      <c r="ADV250" s="600"/>
      <c r="ADW250" s="600"/>
      <c r="ADX250" s="600"/>
      <c r="ADY250" s="600"/>
      <c r="ADZ250" s="601"/>
      <c r="AEA250" s="609"/>
      <c r="AEB250" s="609"/>
      <c r="AEC250" s="576"/>
      <c r="AED250" s="576"/>
      <c r="AEE250" s="577"/>
      <c r="AEF250"/>
      <c r="AEG250" s="605"/>
      <c r="AEH250" s="606"/>
      <c r="AEI250" s="578"/>
      <c r="AEJ250" s="597"/>
      <c r="AEK250" s="598"/>
      <c r="AEL250" s="596"/>
      <c r="AEM250" s="602"/>
      <c r="AEN250" s="579"/>
      <c r="AEO250" s="580"/>
      <c r="AEP250" s="603"/>
      <c r="AEQ250" s="580"/>
      <c r="AER250" s="603"/>
      <c r="AES250" s="607"/>
      <c r="AET250" s="582"/>
      <c r="AEU250" s="608"/>
      <c r="AEV250" s="584"/>
      <c r="AEW250" s="584"/>
      <c r="AEX250" s="600"/>
      <c r="AEY250" s="600"/>
      <c r="AEZ250" s="600"/>
      <c r="AFA250" s="600"/>
      <c r="AFB250" s="600"/>
      <c r="AFC250" s="601"/>
      <c r="AFD250" s="609"/>
      <c r="AFE250" s="609"/>
      <c r="AFF250" s="576"/>
      <c r="AFG250" s="576"/>
      <c r="AFH250" s="577"/>
      <c r="AFI250"/>
      <c r="AFJ250" s="605"/>
      <c r="AFK250" s="606"/>
      <c r="AFL250" s="578"/>
      <c r="AFM250" s="597"/>
      <c r="AFN250" s="598"/>
      <c r="AFO250" s="596"/>
      <c r="AFP250" s="602"/>
      <c r="AFQ250" s="579"/>
      <c r="AFR250" s="580"/>
      <c r="AFS250" s="603"/>
      <c r="AFT250" s="580"/>
      <c r="AFU250" s="603"/>
      <c r="AFV250" s="607"/>
      <c r="AFW250" s="582"/>
      <c r="AFX250" s="608"/>
      <c r="AFY250" s="584"/>
      <c r="AFZ250" s="584"/>
      <c r="AGA250" s="600"/>
      <c r="AGB250" s="600"/>
      <c r="AGC250" s="600"/>
      <c r="AGD250" s="600"/>
      <c r="AGE250" s="600"/>
      <c r="AGF250" s="601"/>
      <c r="AGG250" s="609"/>
      <c r="AGH250" s="609"/>
      <c r="AGI250" s="576"/>
      <c r="AGJ250" s="576"/>
      <c r="AGK250" s="577"/>
      <c r="AGL250"/>
      <c r="AGM250" s="605"/>
      <c r="AGN250" s="606"/>
      <c r="AGO250" s="578"/>
      <c r="AGP250" s="597"/>
      <c r="AGQ250" s="598"/>
      <c r="AGR250" s="596"/>
      <c r="AGS250" s="602"/>
      <c r="AGT250" s="579"/>
      <c r="AGU250" s="580"/>
      <c r="AGV250" s="603"/>
      <c r="AGW250" s="580"/>
      <c r="AGX250" s="603"/>
      <c r="AGY250" s="607"/>
      <c r="AGZ250" s="582"/>
      <c r="AHA250" s="608"/>
      <c r="AHB250" s="584"/>
      <c r="AHC250" s="584"/>
      <c r="AHD250" s="600"/>
      <c r="AHE250" s="600"/>
      <c r="AHF250" s="600"/>
      <c r="AHG250" s="600"/>
      <c r="AHH250" s="600"/>
      <c r="AHI250" s="601"/>
      <c r="AHJ250" s="609"/>
      <c r="AHK250" s="609"/>
      <c r="AHL250" s="576"/>
      <c r="AHM250" s="576"/>
      <c r="AHN250" s="577"/>
      <c r="AHO250"/>
      <c r="AHP250" s="605"/>
      <c r="AHQ250" s="606"/>
      <c r="AHR250" s="578"/>
      <c r="AHS250" s="597"/>
      <c r="AHT250" s="598"/>
      <c r="AHU250" s="596"/>
      <c r="AHV250" s="602"/>
      <c r="AHW250" s="579"/>
      <c r="AHX250" s="580"/>
      <c r="AHY250" s="603"/>
      <c r="AHZ250" s="580"/>
      <c r="AIA250" s="603"/>
      <c r="AIB250" s="607"/>
      <c r="AIC250" s="582"/>
      <c r="AID250" s="608"/>
      <c r="AIE250" s="584"/>
      <c r="AIF250" s="584"/>
      <c r="AIG250" s="600"/>
      <c r="AIH250" s="600"/>
      <c r="AII250" s="600"/>
      <c r="AIJ250" s="600"/>
      <c r="AIK250" s="600"/>
      <c r="AIL250" s="601"/>
      <c r="AIM250" s="609"/>
      <c r="AIN250" s="609"/>
      <c r="AIO250" s="576"/>
      <c r="AIP250" s="576"/>
      <c r="AIQ250" s="577"/>
      <c r="AIR250"/>
      <c r="AIS250" s="605"/>
      <c r="AIT250" s="606"/>
      <c r="AIU250" s="578"/>
      <c r="AIV250" s="597"/>
      <c r="AIW250" s="598"/>
      <c r="AIX250" s="596"/>
      <c r="AIY250" s="602"/>
      <c r="AIZ250" s="579"/>
      <c r="AJA250" s="580"/>
      <c r="AJB250" s="603"/>
      <c r="AJC250" s="580"/>
      <c r="AJD250" s="603"/>
      <c r="AJE250" s="607"/>
      <c r="AJF250" s="582"/>
      <c r="AJG250" s="608"/>
      <c r="AJH250" s="584"/>
      <c r="AJI250" s="584"/>
      <c r="AJJ250" s="600"/>
      <c r="AJK250" s="600"/>
      <c r="AJL250" s="600"/>
      <c r="AJM250" s="600"/>
      <c r="AJN250" s="600"/>
      <c r="AJO250" s="601"/>
      <c r="AJP250" s="609"/>
      <c r="AJQ250" s="609"/>
      <c r="AJR250" s="576"/>
      <c r="AJS250" s="576"/>
      <c r="AJT250" s="577"/>
      <c r="AJU250"/>
      <c r="AJV250" s="605"/>
      <c r="AJW250" s="606"/>
      <c r="AJX250" s="578"/>
      <c r="AJY250" s="597"/>
      <c r="AJZ250" s="598"/>
      <c r="AKA250" s="596"/>
      <c r="AKB250" s="602"/>
      <c r="AKC250" s="579"/>
      <c r="AKD250" s="580"/>
      <c r="AKE250" s="603"/>
      <c r="AKF250" s="580"/>
      <c r="AKG250" s="603"/>
      <c r="AKH250" s="607"/>
      <c r="AKI250" s="582"/>
      <c r="AKJ250" s="608"/>
      <c r="AKK250" s="584"/>
      <c r="AKL250" s="584"/>
      <c r="AKM250" s="600"/>
      <c r="AKN250" s="600"/>
      <c r="AKO250" s="600"/>
      <c r="AKP250" s="600"/>
      <c r="AKQ250" s="600"/>
      <c r="AKR250" s="601"/>
      <c r="AKS250" s="609"/>
      <c r="AKT250" s="609"/>
      <c r="AKU250" s="576"/>
      <c r="AKV250" s="576"/>
      <c r="AKW250" s="577"/>
      <c r="AKX250"/>
      <c r="AKY250" s="605"/>
      <c r="AKZ250" s="606"/>
      <c r="ALA250" s="578"/>
      <c r="ALB250" s="597"/>
      <c r="ALC250" s="598"/>
      <c r="ALD250" s="596"/>
      <c r="ALE250" s="602"/>
      <c r="ALF250" s="579"/>
      <c r="ALG250" s="580"/>
      <c r="ALH250" s="603"/>
      <c r="ALI250" s="580"/>
      <c r="ALJ250" s="603"/>
      <c r="ALK250" s="607"/>
      <c r="ALL250" s="582"/>
      <c r="ALM250" s="608"/>
      <c r="ALN250" s="584"/>
      <c r="ALO250" s="584"/>
      <c r="ALP250" s="600"/>
      <c r="ALQ250" s="600"/>
      <c r="ALR250" s="600"/>
      <c r="ALS250" s="600"/>
      <c r="ALT250" s="600"/>
      <c r="ALU250" s="601"/>
      <c r="ALV250" s="609"/>
      <c r="ALW250" s="609"/>
      <c r="ALX250" s="576"/>
      <c r="ALY250" s="576"/>
      <c r="ALZ250" s="577"/>
      <c r="AMA250"/>
      <c r="AMB250" s="605"/>
      <c r="AMC250" s="606"/>
      <c r="AMD250" s="578"/>
      <c r="AME250" s="597"/>
      <c r="AMF250" s="598"/>
      <c r="AMG250" s="596"/>
      <c r="AMH250" s="602"/>
      <c r="AMI250" s="579"/>
      <c r="AMJ250" s="580"/>
      <c r="AMK250" s="603"/>
      <c r="AML250" s="580"/>
      <c r="AMM250" s="603"/>
      <c r="AMN250" s="607"/>
      <c r="AMO250" s="582"/>
      <c r="AMP250" s="608"/>
      <c r="AMQ250" s="584"/>
      <c r="AMR250" s="584"/>
      <c r="AMS250" s="600"/>
      <c r="AMT250" s="600"/>
      <c r="AMU250" s="600"/>
      <c r="AMV250" s="600"/>
      <c r="AMW250" s="600"/>
      <c r="AMX250" s="601"/>
      <c r="AMY250" s="609"/>
      <c r="AMZ250" s="609"/>
      <c r="ANA250" s="576"/>
      <c r="ANB250" s="576"/>
      <c r="ANC250" s="577"/>
      <c r="AND250"/>
      <c r="ANE250" s="605"/>
      <c r="ANF250" s="606"/>
      <c r="ANG250" s="578"/>
      <c r="ANH250" s="597"/>
      <c r="ANI250" s="598"/>
      <c r="ANJ250" s="596"/>
      <c r="ANK250" s="602"/>
      <c r="ANL250" s="579"/>
      <c r="ANM250" s="580"/>
      <c r="ANN250" s="603"/>
      <c r="ANO250" s="580"/>
      <c r="ANP250" s="603"/>
      <c r="ANQ250" s="607"/>
      <c r="ANR250" s="582"/>
      <c r="ANS250" s="608"/>
      <c r="ANT250" s="584"/>
      <c r="ANU250" s="584"/>
      <c r="ANV250" s="600"/>
      <c r="ANW250" s="600"/>
      <c r="ANX250" s="600"/>
      <c r="ANY250" s="600"/>
      <c r="ANZ250" s="600"/>
      <c r="AOA250" s="601"/>
      <c r="AOB250" s="609"/>
      <c r="AOC250" s="609"/>
      <c r="AOD250" s="576"/>
      <c r="AOE250" s="576"/>
      <c r="AOF250" s="577"/>
      <c r="AOG250"/>
      <c r="AOH250" s="605"/>
      <c r="AOI250" s="606"/>
      <c r="AOJ250" s="578"/>
      <c r="AOK250" s="597"/>
      <c r="AOL250" s="598"/>
      <c r="AOM250" s="596"/>
      <c r="AON250" s="602"/>
      <c r="AOO250" s="579"/>
      <c r="AOP250" s="580"/>
      <c r="AOQ250" s="603"/>
      <c r="AOR250" s="580"/>
      <c r="AOS250" s="603"/>
      <c r="AOT250" s="607"/>
      <c r="AOU250" s="582"/>
      <c r="AOV250" s="608"/>
      <c r="AOW250" s="584"/>
      <c r="AOX250" s="584"/>
      <c r="AOY250" s="600"/>
      <c r="AOZ250" s="600"/>
      <c r="APA250" s="600"/>
      <c r="APB250" s="600"/>
      <c r="APC250" s="600"/>
      <c r="APD250" s="601"/>
      <c r="APE250" s="609"/>
      <c r="APF250" s="609"/>
      <c r="APG250" s="576"/>
      <c r="APH250" s="576"/>
      <c r="API250" s="577"/>
      <c r="APJ250"/>
      <c r="APK250" s="605"/>
      <c r="APL250" s="606"/>
      <c r="APM250" s="578"/>
      <c r="APN250" s="597"/>
      <c r="APO250" s="598"/>
      <c r="APP250" s="596"/>
      <c r="APQ250" s="602"/>
      <c r="APR250" s="579"/>
      <c r="APS250" s="580"/>
      <c r="APT250" s="603"/>
      <c r="APU250" s="580"/>
      <c r="APV250" s="603"/>
      <c r="APW250" s="607"/>
      <c r="APX250" s="582"/>
      <c r="APY250" s="608"/>
      <c r="APZ250" s="584"/>
      <c r="AQA250" s="584"/>
      <c r="AQB250" s="600"/>
      <c r="AQC250" s="600"/>
      <c r="AQD250" s="600"/>
      <c r="AQE250" s="600"/>
      <c r="AQF250" s="600"/>
      <c r="AQG250" s="601"/>
      <c r="AQH250" s="609"/>
      <c r="AQI250" s="609"/>
      <c r="AQJ250" s="576"/>
      <c r="AQK250" s="576"/>
      <c r="AQL250" s="577"/>
      <c r="AQM250"/>
      <c r="AQN250" s="605"/>
      <c r="AQO250" s="606"/>
      <c r="AQP250" s="578"/>
      <c r="AQQ250" s="597"/>
      <c r="AQR250" s="598"/>
      <c r="AQS250" s="596"/>
      <c r="AQT250" s="602"/>
      <c r="AQU250" s="579"/>
      <c r="AQV250" s="580"/>
      <c r="AQW250" s="603"/>
      <c r="AQX250" s="580"/>
      <c r="AQY250" s="603"/>
      <c r="AQZ250" s="607"/>
      <c r="ARA250" s="582"/>
      <c r="ARB250" s="608"/>
      <c r="ARC250" s="584"/>
      <c r="ARD250" s="584"/>
      <c r="ARE250" s="600"/>
      <c r="ARF250" s="600"/>
      <c r="ARG250" s="600"/>
      <c r="ARH250" s="600"/>
      <c r="ARI250" s="600"/>
      <c r="ARJ250" s="601"/>
      <c r="ARK250" s="609"/>
      <c r="ARL250" s="609"/>
      <c r="ARM250" s="576"/>
      <c r="ARN250" s="576"/>
      <c r="ARO250" s="577"/>
      <c r="ARP250"/>
      <c r="ARQ250" s="605"/>
      <c r="ARR250" s="606"/>
      <c r="ARS250" s="578"/>
      <c r="ART250" s="597"/>
      <c r="ARU250" s="598"/>
      <c r="ARV250" s="596"/>
      <c r="ARW250" s="602"/>
      <c r="ARX250" s="579"/>
      <c r="ARY250" s="580"/>
      <c r="ARZ250" s="603"/>
      <c r="ASA250" s="580"/>
      <c r="ASB250" s="603"/>
      <c r="ASC250" s="607"/>
      <c r="ASD250" s="582"/>
      <c r="ASE250" s="608"/>
      <c r="ASF250" s="584"/>
      <c r="ASG250" s="584"/>
      <c r="ASH250" s="600"/>
      <c r="ASI250" s="600"/>
      <c r="ASJ250" s="600"/>
      <c r="ASK250" s="600"/>
      <c r="ASL250" s="600"/>
      <c r="ASM250" s="601"/>
      <c r="ASN250" s="609"/>
      <c r="ASO250" s="609"/>
      <c r="ASP250" s="576"/>
      <c r="ASQ250" s="576"/>
      <c r="ASR250" s="577"/>
      <c r="ASS250"/>
      <c r="AST250" s="605"/>
      <c r="ASU250" s="606"/>
      <c r="ASV250" s="578"/>
      <c r="ASW250" s="597"/>
      <c r="ASX250" s="598"/>
      <c r="ASY250" s="596"/>
      <c r="ASZ250" s="602"/>
      <c r="ATA250" s="579"/>
      <c r="ATB250" s="580"/>
      <c r="ATC250" s="603"/>
      <c r="ATD250" s="580"/>
      <c r="ATE250" s="603"/>
      <c r="ATF250" s="607"/>
      <c r="ATG250" s="582"/>
      <c r="ATH250" s="608"/>
      <c r="ATI250" s="584"/>
      <c r="ATJ250" s="584"/>
      <c r="ATK250" s="600"/>
      <c r="ATL250" s="600"/>
      <c r="ATM250" s="600"/>
      <c r="ATN250" s="600"/>
      <c r="ATO250" s="600"/>
      <c r="ATP250" s="601"/>
      <c r="ATQ250" s="609"/>
      <c r="ATR250" s="609"/>
      <c r="ATS250" s="576"/>
      <c r="ATT250" s="576"/>
      <c r="ATU250" s="577"/>
      <c r="ATV250"/>
      <c r="ATW250" s="605"/>
      <c r="ATX250" s="606"/>
      <c r="ATY250" s="578"/>
      <c r="ATZ250" s="597"/>
      <c r="AUA250" s="598"/>
      <c r="AUB250" s="596"/>
      <c r="AUC250" s="602"/>
      <c r="AUD250" s="579"/>
      <c r="AUE250" s="580"/>
      <c r="AUF250" s="603"/>
      <c r="AUG250" s="580"/>
      <c r="AUH250" s="603"/>
      <c r="AUI250" s="607"/>
      <c r="AUJ250" s="582"/>
      <c r="AUK250" s="608"/>
      <c r="AUL250" s="584"/>
      <c r="AUM250" s="584"/>
      <c r="AUN250" s="600"/>
      <c r="AUO250" s="600"/>
      <c r="AUP250" s="600"/>
      <c r="AUQ250" s="600"/>
      <c r="AUR250" s="600"/>
      <c r="AUS250" s="601"/>
      <c r="AUT250" s="609"/>
      <c r="AUU250" s="609"/>
      <c r="AUV250" s="576"/>
      <c r="AUW250" s="576"/>
      <c r="AUX250" s="577"/>
      <c r="AUY250"/>
      <c r="AUZ250" s="605"/>
      <c r="AVA250" s="606"/>
      <c r="AVB250" s="578"/>
      <c r="AVC250" s="597"/>
      <c r="AVD250" s="598"/>
      <c r="AVE250" s="596"/>
      <c r="AVF250" s="602"/>
      <c r="AVG250" s="579"/>
      <c r="AVH250" s="580"/>
      <c r="AVI250" s="603"/>
      <c r="AVJ250" s="580"/>
      <c r="AVK250" s="603"/>
      <c r="AVL250" s="607"/>
      <c r="AVM250" s="582"/>
      <c r="AVN250" s="608"/>
      <c r="AVO250" s="584"/>
      <c r="AVP250" s="584"/>
      <c r="AVQ250" s="600"/>
      <c r="AVR250" s="600"/>
      <c r="AVS250" s="600"/>
      <c r="AVT250" s="600"/>
      <c r="AVU250" s="600"/>
      <c r="AVV250" s="601"/>
      <c r="AVW250" s="609"/>
      <c r="AVX250" s="609"/>
      <c r="AVY250" s="576"/>
      <c r="AVZ250" s="576"/>
      <c r="AWA250" s="577"/>
      <c r="AWB250"/>
      <c r="AWC250" s="605"/>
      <c r="AWD250" s="606"/>
      <c r="AWE250" s="578"/>
      <c r="AWF250" s="597"/>
      <c r="AWG250" s="598"/>
      <c r="AWH250" s="596"/>
      <c r="AWI250" s="602"/>
      <c r="AWJ250" s="579"/>
      <c r="AWK250" s="580"/>
      <c r="AWL250" s="603"/>
      <c r="AWM250" s="580"/>
      <c r="AWN250" s="603"/>
      <c r="AWO250" s="607"/>
      <c r="AWP250" s="582"/>
      <c r="AWQ250" s="608"/>
      <c r="AWR250" s="584"/>
      <c r="AWS250" s="584"/>
      <c r="AWT250" s="600"/>
      <c r="AWU250" s="600"/>
      <c r="AWV250" s="600"/>
      <c r="AWW250" s="600"/>
      <c r="AWX250" s="600"/>
      <c r="AWY250" s="601"/>
      <c r="AWZ250" s="609"/>
      <c r="AXA250" s="609"/>
      <c r="AXB250" s="576"/>
      <c r="AXC250" s="576"/>
      <c r="AXD250" s="577"/>
      <c r="AXE250"/>
      <c r="AXF250" s="605"/>
      <c r="AXG250" s="606"/>
      <c r="AXH250" s="578"/>
      <c r="AXI250" s="597"/>
      <c r="AXJ250" s="598"/>
      <c r="AXK250" s="596"/>
      <c r="AXL250" s="602"/>
      <c r="AXM250" s="579"/>
      <c r="AXN250" s="580"/>
      <c r="AXO250" s="603"/>
      <c r="AXP250" s="580"/>
      <c r="AXQ250" s="603"/>
      <c r="AXR250" s="607"/>
      <c r="AXS250" s="582"/>
      <c r="AXT250" s="608"/>
      <c r="AXU250" s="584"/>
      <c r="AXV250" s="584"/>
      <c r="AXW250" s="600"/>
      <c r="AXX250" s="600"/>
      <c r="AXY250" s="600"/>
      <c r="AXZ250" s="600"/>
      <c r="AYA250" s="600"/>
      <c r="AYB250" s="601"/>
      <c r="AYC250" s="609"/>
      <c r="AYD250" s="609"/>
      <c r="AYE250" s="576"/>
      <c r="AYF250" s="576"/>
      <c r="AYG250" s="577"/>
      <c r="AYH250"/>
      <c r="AYI250" s="605"/>
      <c r="AYJ250" s="606"/>
      <c r="AYK250" s="578"/>
      <c r="AYL250" s="597"/>
      <c r="AYM250" s="598"/>
      <c r="AYN250" s="596"/>
      <c r="AYO250" s="602"/>
      <c r="AYP250" s="579"/>
      <c r="AYQ250" s="580"/>
      <c r="AYR250" s="603"/>
      <c r="AYS250" s="580"/>
      <c r="AYT250" s="603"/>
      <c r="AYU250" s="607"/>
      <c r="AYV250" s="582"/>
      <c r="AYW250" s="608"/>
      <c r="AYX250" s="584"/>
      <c r="AYY250" s="584"/>
      <c r="AYZ250" s="600"/>
      <c r="AZA250" s="600"/>
      <c r="AZB250" s="600"/>
      <c r="AZC250" s="600"/>
      <c r="AZD250" s="600"/>
      <c r="AZE250" s="601"/>
      <c r="AZF250" s="609"/>
      <c r="AZG250" s="609"/>
      <c r="AZH250" s="576"/>
      <c r="AZI250" s="576"/>
      <c r="AZJ250" s="577"/>
      <c r="AZK250"/>
      <c r="AZL250" s="605"/>
      <c r="AZM250" s="606"/>
      <c r="AZN250" s="578"/>
      <c r="AZO250" s="597"/>
      <c r="AZP250" s="598"/>
      <c r="AZQ250" s="596"/>
      <c r="AZR250" s="602"/>
      <c r="AZS250" s="579"/>
      <c r="AZT250" s="580"/>
      <c r="AZU250" s="603"/>
      <c r="AZV250" s="580"/>
      <c r="AZW250" s="603"/>
      <c r="AZX250" s="607"/>
      <c r="AZY250" s="582"/>
      <c r="AZZ250" s="608"/>
      <c r="BAA250" s="584"/>
      <c r="BAB250" s="584"/>
      <c r="BAC250" s="600"/>
      <c r="BAD250" s="600"/>
      <c r="BAE250" s="600"/>
      <c r="BAF250" s="600"/>
      <c r="BAG250" s="600"/>
      <c r="BAH250" s="601"/>
      <c r="BAI250" s="609"/>
      <c r="BAJ250" s="609"/>
      <c r="BAK250" s="576"/>
      <c r="BAL250" s="576"/>
      <c r="BAM250" s="577"/>
      <c r="BAN250"/>
      <c r="BAO250" s="605"/>
      <c r="BAP250" s="606"/>
      <c r="BAQ250" s="578"/>
      <c r="BAR250" s="597"/>
      <c r="BAS250" s="598"/>
      <c r="BAT250" s="596"/>
      <c r="BAU250" s="602"/>
      <c r="BAV250" s="579"/>
      <c r="BAW250" s="580"/>
      <c r="BAX250" s="603"/>
      <c r="BAY250" s="580"/>
      <c r="BAZ250" s="603"/>
      <c r="BBA250" s="607"/>
      <c r="BBB250" s="582"/>
      <c r="BBC250" s="608"/>
      <c r="BBD250" s="584"/>
      <c r="BBE250" s="584"/>
      <c r="BBF250" s="600"/>
      <c r="BBG250" s="600"/>
      <c r="BBH250" s="600"/>
      <c r="BBI250" s="600"/>
      <c r="BBJ250" s="600"/>
      <c r="BBK250" s="601"/>
      <c r="BBL250" s="609"/>
      <c r="BBM250" s="609"/>
      <c r="BBN250" s="576"/>
      <c r="BBO250" s="576"/>
      <c r="BBP250" s="577"/>
      <c r="BBQ250"/>
      <c r="BBR250" s="605"/>
      <c r="BBS250" s="606"/>
      <c r="BBT250" s="578"/>
      <c r="BBU250" s="597"/>
      <c r="BBV250" s="598"/>
      <c r="BBW250" s="596"/>
      <c r="BBX250" s="602"/>
      <c r="BBY250" s="579"/>
      <c r="BBZ250" s="580"/>
      <c r="BCA250" s="603"/>
      <c r="BCB250" s="580"/>
      <c r="BCC250" s="603"/>
      <c r="BCD250" s="607"/>
      <c r="BCE250" s="582"/>
      <c r="BCF250" s="608"/>
      <c r="BCG250" s="584"/>
      <c r="BCH250" s="584"/>
      <c r="BCI250" s="600"/>
      <c r="BCJ250" s="600"/>
      <c r="BCK250" s="600"/>
      <c r="BCL250" s="600"/>
      <c r="BCM250" s="600"/>
      <c r="BCN250" s="601"/>
      <c r="BCO250" s="609"/>
      <c r="BCP250" s="609"/>
      <c r="BCQ250" s="576"/>
      <c r="BCR250" s="576"/>
      <c r="BCS250" s="577"/>
      <c r="BCT250"/>
      <c r="BCU250" s="605"/>
      <c r="BCV250" s="606"/>
      <c r="BCW250" s="578"/>
      <c r="BCX250" s="597"/>
      <c r="BCY250" s="598"/>
      <c r="BCZ250" s="596"/>
      <c r="BDA250" s="602"/>
      <c r="BDB250" s="579"/>
      <c r="BDC250" s="580"/>
      <c r="BDD250" s="603"/>
      <c r="BDE250" s="580"/>
      <c r="BDF250" s="603"/>
      <c r="BDG250" s="607"/>
      <c r="BDH250" s="582"/>
      <c r="BDI250" s="608"/>
      <c r="BDJ250" s="584"/>
      <c r="BDK250" s="584"/>
      <c r="BDL250" s="600"/>
      <c r="BDM250" s="600"/>
      <c r="BDN250" s="600"/>
      <c r="BDO250" s="600"/>
      <c r="BDP250" s="600"/>
      <c r="BDQ250" s="601"/>
      <c r="BDR250" s="609"/>
      <c r="BDS250" s="609"/>
      <c r="BDT250" s="576"/>
      <c r="BDU250" s="576"/>
      <c r="BDV250" s="577"/>
      <c r="BDW250"/>
      <c r="BDX250" s="605"/>
      <c r="BDY250" s="606"/>
      <c r="BDZ250" s="578"/>
      <c r="BEA250" s="597"/>
      <c r="BEB250" s="598"/>
      <c r="BEC250" s="596"/>
      <c r="BED250" s="602"/>
      <c r="BEE250" s="579"/>
      <c r="BEF250" s="580"/>
      <c r="BEG250" s="603"/>
      <c r="BEH250" s="580"/>
      <c r="BEI250" s="603"/>
      <c r="BEJ250" s="607"/>
      <c r="BEK250" s="582"/>
      <c r="BEL250" s="608"/>
      <c r="BEM250" s="584"/>
      <c r="BEN250" s="584"/>
      <c r="BEO250" s="600"/>
      <c r="BEP250" s="600"/>
      <c r="BEQ250" s="600"/>
      <c r="BER250" s="600"/>
      <c r="BES250" s="600"/>
      <c r="BET250" s="601"/>
      <c r="BEU250" s="609"/>
      <c r="BEV250" s="609"/>
      <c r="BEW250" s="576"/>
      <c r="BEX250" s="576"/>
      <c r="BEY250" s="577"/>
      <c r="BEZ250"/>
      <c r="BFA250" s="605"/>
      <c r="BFB250" s="606"/>
      <c r="BFC250" s="578"/>
      <c r="BFD250" s="597"/>
      <c r="BFE250" s="598"/>
      <c r="BFF250" s="596"/>
      <c r="BFG250" s="602"/>
      <c r="BFH250" s="579"/>
      <c r="BFI250" s="580"/>
      <c r="BFJ250" s="603"/>
      <c r="BFK250" s="580"/>
      <c r="BFL250" s="603"/>
      <c r="BFM250" s="607"/>
      <c r="BFN250" s="582"/>
      <c r="BFO250" s="608"/>
      <c r="BFP250" s="584"/>
      <c r="BFQ250" s="584"/>
      <c r="BFR250" s="600"/>
      <c r="BFS250" s="600"/>
      <c r="BFT250" s="600"/>
      <c r="BFU250" s="600"/>
      <c r="BFV250" s="600"/>
      <c r="BFW250" s="601"/>
      <c r="BFX250" s="609"/>
      <c r="BFY250" s="609"/>
      <c r="BFZ250" s="576"/>
      <c r="BGA250" s="576"/>
      <c r="BGB250" s="577"/>
      <c r="BGC250"/>
      <c r="BGD250" s="605"/>
      <c r="BGE250" s="606"/>
      <c r="BGF250" s="578"/>
      <c r="BGG250" s="597"/>
      <c r="BGH250" s="598"/>
      <c r="BGI250" s="596"/>
      <c r="BGJ250" s="602"/>
      <c r="BGK250" s="579"/>
      <c r="BGL250" s="580"/>
      <c r="BGM250" s="603"/>
      <c r="BGN250" s="580"/>
      <c r="BGO250" s="603"/>
      <c r="BGP250" s="607"/>
      <c r="BGQ250" s="582"/>
      <c r="BGR250" s="608"/>
      <c r="BGS250" s="584"/>
      <c r="BGT250" s="584"/>
      <c r="BGU250" s="600"/>
      <c r="BGV250" s="600"/>
      <c r="BGW250" s="600"/>
      <c r="BGX250" s="600"/>
      <c r="BGY250" s="600"/>
      <c r="BGZ250" s="601"/>
      <c r="BHA250" s="609"/>
      <c r="BHB250" s="609"/>
      <c r="BHC250" s="576"/>
      <c r="BHD250" s="576"/>
      <c r="BHE250" s="577"/>
      <c r="BHF250"/>
      <c r="BHG250" s="605"/>
      <c r="BHH250" s="606"/>
      <c r="BHI250" s="578"/>
      <c r="BHJ250" s="597"/>
      <c r="BHK250" s="598"/>
      <c r="BHL250" s="596"/>
      <c r="BHM250" s="602"/>
      <c r="BHN250" s="579"/>
      <c r="BHO250" s="580"/>
      <c r="BHP250" s="603"/>
      <c r="BHQ250" s="580"/>
      <c r="BHR250" s="603"/>
      <c r="BHS250" s="607"/>
      <c r="BHT250" s="582"/>
      <c r="BHU250" s="608"/>
      <c r="BHV250" s="584"/>
      <c r="BHW250" s="584"/>
      <c r="BHX250" s="600"/>
      <c r="BHY250" s="600"/>
      <c r="BHZ250" s="600"/>
      <c r="BIA250" s="600"/>
      <c r="BIB250" s="600"/>
      <c r="BIC250" s="601"/>
      <c r="BID250" s="609"/>
      <c r="BIE250" s="609"/>
      <c r="BIF250" s="576"/>
      <c r="BIG250" s="576"/>
      <c r="BIH250" s="577"/>
      <c r="BII250"/>
      <c r="BIJ250" s="605"/>
      <c r="BIK250" s="606"/>
      <c r="BIL250" s="578"/>
      <c r="BIM250" s="597"/>
      <c r="BIN250" s="598"/>
      <c r="BIO250" s="596"/>
      <c r="BIP250" s="602"/>
      <c r="BIQ250" s="579"/>
      <c r="BIR250" s="580"/>
      <c r="BIS250" s="603"/>
      <c r="BIT250" s="580"/>
      <c r="BIU250" s="603"/>
      <c r="BIV250" s="607"/>
      <c r="BIW250" s="582"/>
      <c r="BIX250" s="608"/>
      <c r="BIY250" s="584"/>
      <c r="BIZ250" s="584"/>
      <c r="BJA250" s="600"/>
      <c r="BJB250" s="600"/>
      <c r="BJC250" s="600"/>
      <c r="BJD250" s="600"/>
      <c r="BJE250" s="600"/>
      <c r="BJF250" s="601"/>
      <c r="BJG250" s="609"/>
      <c r="BJH250" s="609"/>
      <c r="BJI250" s="576"/>
      <c r="BJJ250" s="576"/>
      <c r="BJK250" s="577"/>
      <c r="BJL250"/>
      <c r="BJM250" s="605"/>
      <c r="BJN250" s="606"/>
      <c r="BJO250" s="578"/>
      <c r="BJP250" s="597"/>
      <c r="BJQ250" s="598"/>
      <c r="BJR250" s="596"/>
      <c r="BJS250" s="602"/>
      <c r="BJT250" s="579"/>
      <c r="BJU250" s="580"/>
      <c r="BJV250" s="603"/>
      <c r="BJW250" s="580"/>
      <c r="BJX250" s="603"/>
      <c r="BJY250" s="607"/>
      <c r="BJZ250" s="582"/>
      <c r="BKA250" s="608"/>
      <c r="BKB250" s="584"/>
      <c r="BKC250" s="584"/>
      <c r="BKD250" s="600"/>
      <c r="BKE250" s="600"/>
      <c r="BKF250" s="600"/>
      <c r="BKG250" s="600"/>
      <c r="BKH250" s="600"/>
      <c r="BKI250" s="601"/>
      <c r="BKJ250" s="609"/>
      <c r="BKK250" s="609"/>
      <c r="BKL250" s="576"/>
      <c r="BKM250" s="576"/>
      <c r="BKN250" s="577"/>
      <c r="BKO250"/>
      <c r="BKP250" s="605"/>
      <c r="BKQ250" s="606"/>
      <c r="BKR250" s="578"/>
      <c r="BKS250" s="597"/>
      <c r="BKT250" s="598"/>
      <c r="BKU250" s="596"/>
      <c r="BKV250" s="602"/>
      <c r="BKW250" s="579"/>
      <c r="BKX250" s="580"/>
      <c r="BKY250" s="603"/>
      <c r="BKZ250" s="580"/>
      <c r="BLA250" s="603"/>
      <c r="BLB250" s="607"/>
      <c r="BLC250" s="582"/>
      <c r="BLD250" s="608"/>
      <c r="BLE250" s="584"/>
      <c r="BLF250" s="584"/>
      <c r="BLG250" s="600"/>
      <c r="BLH250" s="600"/>
      <c r="BLI250" s="600"/>
      <c r="BLJ250" s="600"/>
      <c r="BLK250" s="600"/>
      <c r="BLL250" s="601"/>
      <c r="BLM250" s="609"/>
      <c r="BLN250" s="609"/>
      <c r="BLO250" s="576"/>
      <c r="BLP250" s="576"/>
      <c r="BLQ250" s="577"/>
      <c r="BLR250"/>
      <c r="BLS250" s="605"/>
      <c r="BLT250" s="606"/>
      <c r="BLU250" s="578"/>
      <c r="BLV250" s="597"/>
      <c r="BLW250" s="598"/>
      <c r="BLX250" s="596"/>
      <c r="BLY250" s="602"/>
      <c r="BLZ250" s="579"/>
      <c r="BMA250" s="580"/>
      <c r="BMB250" s="603"/>
      <c r="BMC250" s="580"/>
      <c r="BMD250" s="603"/>
      <c r="BME250" s="607"/>
      <c r="BMF250" s="582"/>
      <c r="BMG250" s="608"/>
      <c r="BMH250" s="584"/>
      <c r="BMI250" s="584"/>
      <c r="BMJ250" s="600"/>
      <c r="BMK250" s="600"/>
      <c r="BML250" s="600"/>
      <c r="BMM250" s="600"/>
      <c r="BMN250" s="600"/>
      <c r="BMO250" s="601"/>
      <c r="BMP250" s="609"/>
      <c r="BMQ250" s="609"/>
      <c r="BMR250" s="576"/>
      <c r="BMS250" s="576"/>
      <c r="BMT250" s="577"/>
      <c r="BMU250"/>
      <c r="BMV250" s="605"/>
      <c r="BMW250" s="606"/>
      <c r="BMX250" s="578"/>
      <c r="BMY250" s="597"/>
      <c r="BMZ250" s="598"/>
      <c r="BNA250" s="596"/>
      <c r="BNB250" s="602"/>
      <c r="BNC250" s="579"/>
      <c r="BND250" s="580"/>
      <c r="BNE250" s="603"/>
      <c r="BNF250" s="580"/>
      <c r="BNG250" s="603"/>
      <c r="BNH250" s="607"/>
      <c r="BNI250" s="582"/>
      <c r="BNJ250" s="608"/>
      <c r="BNK250" s="584"/>
      <c r="BNL250" s="584"/>
      <c r="BNM250" s="600"/>
      <c r="BNN250" s="600"/>
      <c r="BNO250" s="600"/>
      <c r="BNP250" s="600"/>
      <c r="BNQ250" s="600"/>
      <c r="BNR250" s="601"/>
      <c r="BNS250" s="609"/>
      <c r="BNT250" s="609"/>
      <c r="BNU250" s="576"/>
      <c r="BNV250" s="576"/>
      <c r="BNW250" s="577"/>
      <c r="BNX250"/>
      <c r="BNY250" s="605"/>
      <c r="BNZ250" s="606"/>
      <c r="BOA250" s="578"/>
      <c r="BOB250" s="597"/>
      <c r="BOC250" s="598"/>
      <c r="BOD250" s="596"/>
      <c r="BOE250" s="602"/>
      <c r="BOF250" s="579"/>
      <c r="BOG250" s="580"/>
      <c r="BOH250" s="603"/>
      <c r="BOI250" s="580"/>
      <c r="BOJ250" s="603"/>
      <c r="BOK250" s="607"/>
      <c r="BOL250" s="582"/>
      <c r="BOM250" s="608"/>
      <c r="BON250" s="584"/>
      <c r="BOO250" s="584"/>
      <c r="BOP250" s="600"/>
      <c r="BOQ250" s="600"/>
      <c r="BOR250" s="600"/>
      <c r="BOS250" s="600"/>
      <c r="BOT250" s="600"/>
      <c r="BOU250" s="601"/>
      <c r="BOV250" s="609"/>
      <c r="BOW250" s="609"/>
      <c r="BOX250" s="576"/>
      <c r="BOY250" s="576"/>
      <c r="BOZ250" s="577"/>
      <c r="BPA250"/>
      <c r="BPB250" s="605"/>
      <c r="BPC250" s="606"/>
      <c r="BPD250" s="578"/>
      <c r="BPE250" s="597"/>
      <c r="BPF250" s="598"/>
      <c r="BPG250" s="596"/>
      <c r="BPH250" s="602"/>
      <c r="BPI250" s="579"/>
      <c r="BPJ250" s="580"/>
      <c r="BPK250" s="603"/>
      <c r="BPL250" s="580"/>
      <c r="BPM250" s="603"/>
      <c r="BPN250" s="607"/>
      <c r="BPO250" s="582"/>
      <c r="BPP250" s="608"/>
      <c r="BPQ250" s="584"/>
      <c r="BPR250" s="584"/>
      <c r="BPS250" s="600"/>
      <c r="BPT250" s="600"/>
      <c r="BPU250" s="600"/>
      <c r="BPV250" s="600"/>
      <c r="BPW250" s="600"/>
      <c r="BPX250" s="601"/>
      <c r="BPY250" s="609"/>
      <c r="BPZ250" s="609"/>
      <c r="BQA250" s="576"/>
      <c r="BQB250" s="576"/>
      <c r="BQC250" s="577"/>
      <c r="BQD250"/>
      <c r="BQE250" s="605"/>
      <c r="BQF250" s="606"/>
      <c r="BQG250" s="578"/>
      <c r="BQH250" s="597"/>
      <c r="BQI250" s="598"/>
      <c r="BQJ250" s="596"/>
      <c r="BQK250" s="602"/>
      <c r="BQL250" s="579"/>
      <c r="BQM250" s="580"/>
      <c r="BQN250" s="603"/>
      <c r="BQO250" s="580"/>
      <c r="BQP250" s="603"/>
      <c r="BQQ250" s="607"/>
      <c r="BQR250" s="582"/>
      <c r="BQS250" s="608"/>
      <c r="BQT250" s="584"/>
      <c r="BQU250" s="584"/>
      <c r="BQV250" s="600"/>
      <c r="BQW250" s="600"/>
      <c r="BQX250" s="600"/>
      <c r="BQY250" s="600"/>
      <c r="BQZ250" s="600"/>
      <c r="BRA250" s="601"/>
      <c r="BRB250" s="609"/>
      <c r="BRC250" s="609"/>
      <c r="BRD250" s="576"/>
      <c r="BRE250" s="576"/>
      <c r="BRF250" s="577"/>
      <c r="BRG250"/>
      <c r="BRH250" s="605"/>
      <c r="BRI250" s="606"/>
      <c r="BRJ250" s="578"/>
      <c r="BRK250" s="597"/>
      <c r="BRL250" s="598"/>
      <c r="BRM250" s="596"/>
      <c r="BRN250" s="602"/>
      <c r="BRO250" s="579"/>
      <c r="BRP250" s="580"/>
      <c r="BRQ250" s="603"/>
      <c r="BRR250" s="580"/>
      <c r="BRS250" s="603"/>
      <c r="BRT250" s="607"/>
      <c r="BRU250" s="582"/>
      <c r="BRV250" s="608"/>
      <c r="BRW250" s="584"/>
      <c r="BRX250" s="584"/>
      <c r="BRY250" s="600"/>
      <c r="BRZ250" s="600"/>
      <c r="BSA250" s="600"/>
      <c r="BSB250" s="600"/>
      <c r="BSC250" s="600"/>
      <c r="BSD250" s="601"/>
      <c r="BSE250" s="609"/>
      <c r="BSF250" s="609"/>
      <c r="BSG250" s="576"/>
      <c r="BSH250" s="576"/>
      <c r="BSI250" s="577"/>
      <c r="BSJ250"/>
      <c r="BSK250" s="605"/>
      <c r="BSL250" s="606"/>
      <c r="BSM250" s="578"/>
      <c r="BSN250" s="597"/>
      <c r="BSO250" s="598"/>
      <c r="BSP250" s="596"/>
      <c r="BSQ250" s="602"/>
      <c r="BSR250" s="579"/>
      <c r="BSS250" s="580"/>
      <c r="BST250" s="603"/>
      <c r="BSU250" s="580"/>
      <c r="BSV250" s="603"/>
      <c r="BSW250" s="607"/>
      <c r="BSX250" s="582"/>
      <c r="BSY250" s="608"/>
      <c r="BSZ250" s="584"/>
      <c r="BTA250" s="584"/>
      <c r="BTB250" s="600"/>
      <c r="BTC250" s="600"/>
      <c r="BTD250" s="600"/>
      <c r="BTE250" s="600"/>
      <c r="BTF250" s="600"/>
      <c r="BTG250" s="601"/>
      <c r="BTH250" s="609"/>
      <c r="BTI250" s="609"/>
      <c r="BTJ250" s="576"/>
      <c r="BTK250" s="576"/>
      <c r="BTL250" s="577"/>
      <c r="BTM250"/>
      <c r="BTN250" s="605"/>
      <c r="BTO250" s="606"/>
      <c r="BTP250" s="578"/>
      <c r="BTQ250" s="597"/>
      <c r="BTR250" s="598"/>
      <c r="BTS250" s="596"/>
      <c r="BTT250" s="602"/>
      <c r="BTU250" s="579"/>
      <c r="BTV250" s="580"/>
      <c r="BTW250" s="603"/>
      <c r="BTX250" s="580"/>
      <c r="BTY250" s="603"/>
      <c r="BTZ250" s="607"/>
      <c r="BUA250" s="582"/>
      <c r="BUB250" s="608"/>
      <c r="BUC250" s="584"/>
      <c r="BUD250" s="584"/>
      <c r="BUE250" s="600"/>
      <c r="BUF250" s="600"/>
      <c r="BUG250" s="600"/>
      <c r="BUH250" s="600"/>
      <c r="BUI250" s="600"/>
      <c r="BUJ250" s="601"/>
      <c r="BUK250" s="609"/>
      <c r="BUL250" s="609"/>
      <c r="BUM250" s="576"/>
      <c r="BUN250" s="576"/>
      <c r="BUO250" s="577"/>
      <c r="BUP250"/>
      <c r="BUQ250" s="605"/>
      <c r="BUR250" s="606"/>
      <c r="BUS250" s="578"/>
      <c r="BUT250" s="597"/>
      <c r="BUU250" s="598"/>
      <c r="BUV250" s="596"/>
      <c r="BUW250" s="602"/>
      <c r="BUX250" s="579"/>
      <c r="BUY250" s="580"/>
      <c r="BUZ250" s="603"/>
      <c r="BVA250" s="580"/>
      <c r="BVB250" s="603"/>
      <c r="BVC250" s="607"/>
      <c r="BVD250" s="582"/>
      <c r="BVE250" s="608"/>
      <c r="BVF250" s="584"/>
      <c r="BVG250" s="584"/>
      <c r="BVH250" s="600"/>
      <c r="BVI250" s="600"/>
      <c r="BVJ250" s="600"/>
      <c r="BVK250" s="600"/>
      <c r="BVL250" s="600"/>
      <c r="BVM250" s="601"/>
      <c r="BVN250" s="609"/>
      <c r="BVO250" s="609"/>
      <c r="BVP250" s="576"/>
      <c r="BVQ250" s="576"/>
      <c r="BVR250" s="577"/>
      <c r="BVS250"/>
      <c r="BVT250" s="605"/>
      <c r="BVU250" s="606"/>
      <c r="BVV250" s="578"/>
      <c r="BVW250" s="597"/>
      <c r="BVX250" s="598"/>
      <c r="BVY250" s="596"/>
      <c r="BVZ250" s="602"/>
      <c r="BWA250" s="579"/>
      <c r="BWB250" s="580"/>
      <c r="BWC250" s="603"/>
      <c r="BWD250" s="580"/>
      <c r="BWE250" s="603"/>
      <c r="BWF250" s="607"/>
      <c r="BWG250" s="582"/>
      <c r="BWH250" s="608"/>
      <c r="BWI250" s="584"/>
      <c r="BWJ250" s="584"/>
      <c r="BWK250" s="600"/>
      <c r="BWL250" s="600"/>
      <c r="BWM250" s="600"/>
      <c r="BWN250" s="600"/>
      <c r="BWO250" s="600"/>
      <c r="BWP250" s="601"/>
      <c r="BWQ250" s="609"/>
      <c r="BWR250" s="609"/>
      <c r="BWS250" s="576"/>
      <c r="BWT250" s="576"/>
      <c r="BWU250" s="577"/>
      <c r="BWV250"/>
      <c r="BWW250" s="605"/>
      <c r="BWX250" s="606"/>
      <c r="BWY250" s="578"/>
      <c r="BWZ250" s="597"/>
      <c r="BXA250" s="598"/>
      <c r="BXB250" s="596"/>
      <c r="BXC250" s="602"/>
      <c r="BXD250" s="579"/>
      <c r="BXE250" s="580"/>
      <c r="BXF250" s="603"/>
      <c r="BXG250" s="580"/>
      <c r="BXH250" s="603"/>
      <c r="BXI250" s="607"/>
      <c r="BXJ250" s="582"/>
      <c r="BXK250" s="608"/>
      <c r="BXL250" s="584"/>
      <c r="BXM250" s="584"/>
      <c r="BXN250" s="600"/>
      <c r="BXO250" s="600"/>
      <c r="BXP250" s="600"/>
      <c r="BXQ250" s="600"/>
      <c r="BXR250" s="600"/>
      <c r="BXS250" s="601"/>
      <c r="BXT250" s="609"/>
      <c r="BXU250" s="609"/>
      <c r="BXV250" s="576"/>
      <c r="BXW250" s="576"/>
      <c r="BXX250" s="577"/>
      <c r="BXY250"/>
      <c r="BXZ250" s="605"/>
      <c r="BYA250" s="606"/>
      <c r="BYB250" s="578"/>
      <c r="BYC250" s="597"/>
      <c r="BYD250" s="598"/>
      <c r="BYE250" s="596"/>
      <c r="BYF250" s="602"/>
      <c r="BYG250" s="579"/>
      <c r="BYH250" s="580"/>
      <c r="BYI250" s="603"/>
      <c r="BYJ250" s="580"/>
      <c r="BYK250" s="603"/>
      <c r="BYL250" s="607"/>
      <c r="BYM250" s="582"/>
      <c r="BYN250" s="608"/>
      <c r="BYO250" s="584"/>
      <c r="BYP250" s="584"/>
      <c r="BYQ250" s="600"/>
      <c r="BYR250" s="600"/>
      <c r="BYS250" s="600"/>
      <c r="BYT250" s="600"/>
      <c r="BYU250" s="600"/>
      <c r="BYV250" s="601"/>
      <c r="BYW250" s="609"/>
      <c r="BYX250" s="609"/>
      <c r="BYY250" s="576"/>
      <c r="BYZ250" s="576"/>
      <c r="BZA250" s="577"/>
      <c r="BZB250"/>
      <c r="BZC250" s="605"/>
      <c r="BZD250" s="606"/>
      <c r="BZE250" s="578"/>
      <c r="BZF250" s="597"/>
      <c r="BZG250" s="598"/>
      <c r="BZH250" s="596"/>
      <c r="BZI250" s="602"/>
      <c r="BZJ250" s="579"/>
      <c r="BZK250" s="580"/>
      <c r="BZL250" s="603"/>
      <c r="BZM250" s="580"/>
      <c r="BZN250" s="603"/>
      <c r="BZO250" s="607"/>
      <c r="BZP250" s="582"/>
      <c r="BZQ250" s="608"/>
      <c r="BZR250" s="584"/>
      <c r="BZS250" s="584"/>
      <c r="BZT250" s="600"/>
      <c r="BZU250" s="600"/>
      <c r="BZV250" s="600"/>
      <c r="BZW250" s="600"/>
      <c r="BZX250" s="600"/>
      <c r="BZY250" s="601"/>
      <c r="BZZ250" s="609"/>
      <c r="CAA250" s="609"/>
      <c r="CAB250" s="576"/>
      <c r="CAC250" s="576"/>
      <c r="CAD250" s="577"/>
      <c r="CAE250"/>
      <c r="CAF250" s="605"/>
      <c r="CAG250" s="606"/>
      <c r="CAH250" s="578"/>
      <c r="CAI250" s="597"/>
      <c r="CAJ250" s="598"/>
      <c r="CAK250" s="596"/>
      <c r="CAL250" s="602"/>
      <c r="CAM250" s="579"/>
      <c r="CAN250" s="580"/>
      <c r="CAO250" s="603"/>
      <c r="CAP250" s="580"/>
      <c r="CAQ250" s="603"/>
      <c r="CAR250" s="607"/>
      <c r="CAS250" s="582"/>
      <c r="CAT250" s="608"/>
      <c r="CAU250" s="584"/>
      <c r="CAV250" s="584"/>
      <c r="CAW250" s="600"/>
      <c r="CAX250" s="600"/>
      <c r="CAY250" s="600"/>
      <c r="CAZ250" s="600"/>
      <c r="CBA250" s="600"/>
      <c r="CBB250" s="601"/>
      <c r="CBC250" s="609"/>
      <c r="CBD250" s="609"/>
      <c r="CBE250" s="576"/>
      <c r="CBF250" s="576"/>
      <c r="CBG250" s="577"/>
      <c r="CBH250"/>
      <c r="CBI250" s="605"/>
      <c r="CBJ250" s="606"/>
      <c r="CBK250" s="578"/>
      <c r="CBL250" s="597"/>
      <c r="CBM250" s="598"/>
      <c r="CBN250" s="596"/>
      <c r="CBO250" s="602"/>
      <c r="CBP250" s="579"/>
      <c r="CBQ250" s="580"/>
      <c r="CBR250" s="603"/>
      <c r="CBS250" s="580"/>
      <c r="CBT250" s="603"/>
      <c r="CBU250" s="607"/>
      <c r="CBV250" s="582"/>
      <c r="CBW250" s="608"/>
      <c r="CBX250" s="584"/>
      <c r="CBY250" s="584"/>
      <c r="CBZ250" s="600"/>
      <c r="CCA250" s="600"/>
      <c r="CCB250" s="600"/>
      <c r="CCC250" s="600"/>
      <c r="CCD250" s="600"/>
      <c r="CCE250" s="601"/>
      <c r="CCF250" s="609"/>
      <c r="CCG250" s="609"/>
      <c r="CCH250" s="576"/>
      <c r="CCI250" s="576"/>
      <c r="CCJ250" s="577"/>
      <c r="CCK250"/>
      <c r="CCL250" s="605"/>
      <c r="CCM250" s="606"/>
      <c r="CCN250" s="578"/>
      <c r="CCO250" s="597"/>
      <c r="CCP250" s="598"/>
      <c r="CCQ250" s="596"/>
      <c r="CCR250" s="602"/>
      <c r="CCS250" s="579"/>
      <c r="CCT250" s="580"/>
      <c r="CCU250" s="603"/>
      <c r="CCV250" s="580"/>
      <c r="CCW250" s="603"/>
      <c r="CCX250" s="607"/>
      <c r="CCY250" s="582"/>
      <c r="CCZ250" s="608"/>
      <c r="CDA250" s="584"/>
      <c r="CDB250" s="584"/>
      <c r="CDC250" s="600"/>
      <c r="CDD250" s="600"/>
      <c r="CDE250" s="600"/>
      <c r="CDF250" s="600"/>
      <c r="CDG250" s="600"/>
      <c r="CDH250" s="601"/>
      <c r="CDI250" s="609"/>
      <c r="CDJ250" s="609"/>
      <c r="CDK250" s="576"/>
      <c r="CDL250" s="576"/>
      <c r="CDM250" s="577"/>
      <c r="CDN250"/>
      <c r="CDO250" s="605"/>
      <c r="CDP250" s="606"/>
      <c r="CDQ250" s="578"/>
      <c r="CDR250" s="597"/>
      <c r="CDS250" s="598"/>
      <c r="CDT250" s="596"/>
      <c r="CDU250" s="602"/>
      <c r="CDV250" s="579"/>
      <c r="CDW250" s="580"/>
      <c r="CDX250" s="603"/>
      <c r="CDY250" s="580"/>
      <c r="CDZ250" s="603"/>
      <c r="CEA250" s="607"/>
      <c r="CEB250" s="582"/>
      <c r="CEC250" s="608"/>
      <c r="CED250" s="584"/>
      <c r="CEE250" s="584"/>
      <c r="CEF250" s="600"/>
      <c r="CEG250" s="600"/>
      <c r="CEH250" s="600"/>
      <c r="CEI250" s="600"/>
      <c r="CEJ250" s="600"/>
      <c r="CEK250" s="601"/>
      <c r="CEL250" s="609"/>
      <c r="CEM250" s="609"/>
      <c r="CEN250" s="576"/>
      <c r="CEO250" s="576"/>
      <c r="CEP250" s="577"/>
      <c r="CEQ250"/>
      <c r="CER250" s="605"/>
      <c r="CES250" s="606"/>
      <c r="CET250" s="578"/>
      <c r="CEU250" s="597"/>
      <c r="CEV250" s="598"/>
      <c r="CEW250" s="596"/>
      <c r="CEX250" s="602"/>
      <c r="CEY250" s="579"/>
      <c r="CEZ250" s="580"/>
      <c r="CFA250" s="603"/>
      <c r="CFB250" s="580"/>
      <c r="CFC250" s="603"/>
      <c r="CFD250" s="607"/>
      <c r="CFE250" s="582"/>
      <c r="CFF250" s="608"/>
      <c r="CFG250" s="584"/>
      <c r="CFH250" s="584"/>
      <c r="CFI250" s="600"/>
      <c r="CFJ250" s="600"/>
      <c r="CFK250" s="600"/>
      <c r="CFL250" s="600"/>
      <c r="CFM250" s="600"/>
      <c r="CFN250" s="601"/>
      <c r="CFO250" s="609"/>
      <c r="CFP250" s="609"/>
      <c r="CFQ250" s="576"/>
      <c r="CFR250" s="576"/>
      <c r="CFS250" s="577"/>
      <c r="CFT250"/>
      <c r="CFU250" s="605"/>
      <c r="CFV250" s="606"/>
      <c r="CFW250" s="578"/>
      <c r="CFX250" s="597"/>
      <c r="CFY250" s="598"/>
      <c r="CFZ250" s="596"/>
      <c r="CGA250" s="602"/>
      <c r="CGB250" s="579"/>
      <c r="CGC250" s="580"/>
      <c r="CGD250" s="603"/>
      <c r="CGE250" s="580"/>
      <c r="CGF250" s="603"/>
      <c r="CGG250" s="607"/>
      <c r="CGH250" s="582"/>
      <c r="CGI250" s="608"/>
      <c r="CGJ250" s="584"/>
      <c r="CGK250" s="584"/>
      <c r="CGL250" s="600"/>
      <c r="CGM250" s="600"/>
      <c r="CGN250" s="600"/>
      <c r="CGO250" s="600"/>
      <c r="CGP250" s="600"/>
      <c r="CGQ250" s="601"/>
      <c r="CGR250" s="609"/>
      <c r="CGS250" s="609"/>
      <c r="CGT250" s="576"/>
      <c r="CGU250" s="576"/>
      <c r="CGV250" s="577"/>
      <c r="CGW250"/>
      <c r="CGX250" s="605"/>
      <c r="CGY250" s="606"/>
      <c r="CGZ250" s="578"/>
      <c r="CHA250" s="597"/>
      <c r="CHB250" s="598"/>
      <c r="CHC250" s="596"/>
      <c r="CHD250" s="602"/>
      <c r="CHE250" s="579"/>
      <c r="CHF250" s="580"/>
      <c r="CHG250" s="603"/>
      <c r="CHH250" s="580"/>
      <c r="CHI250" s="603"/>
      <c r="CHJ250" s="607"/>
      <c r="CHK250" s="582"/>
      <c r="CHL250" s="608"/>
      <c r="CHM250" s="584"/>
      <c r="CHN250" s="584"/>
      <c r="CHO250" s="600"/>
      <c r="CHP250" s="600"/>
      <c r="CHQ250" s="600"/>
      <c r="CHR250" s="600"/>
      <c r="CHS250" s="600"/>
      <c r="CHT250" s="601"/>
      <c r="CHU250" s="609"/>
      <c r="CHV250" s="609"/>
      <c r="CHW250" s="576"/>
      <c r="CHX250" s="576"/>
      <c r="CHY250" s="577"/>
      <c r="CHZ250"/>
      <c r="CIA250" s="605"/>
      <c r="CIB250" s="606"/>
      <c r="CIC250" s="578"/>
      <c r="CID250" s="597"/>
      <c r="CIE250" s="598"/>
      <c r="CIF250" s="596"/>
      <c r="CIG250" s="602"/>
      <c r="CIH250" s="579"/>
      <c r="CII250" s="580"/>
      <c r="CIJ250" s="603"/>
      <c r="CIK250" s="580"/>
      <c r="CIL250" s="603"/>
      <c r="CIM250" s="607"/>
      <c r="CIN250" s="582"/>
      <c r="CIO250" s="608"/>
      <c r="CIP250" s="584"/>
      <c r="CIQ250" s="584"/>
      <c r="CIR250" s="600"/>
      <c r="CIS250" s="600"/>
      <c r="CIT250" s="600"/>
      <c r="CIU250" s="600"/>
      <c r="CIV250" s="600"/>
      <c r="CIW250" s="601"/>
      <c r="CIX250" s="609"/>
      <c r="CIY250" s="609"/>
      <c r="CIZ250" s="576"/>
      <c r="CJA250" s="576"/>
      <c r="CJB250" s="577"/>
      <c r="CJC250"/>
      <c r="CJD250" s="605"/>
      <c r="CJE250" s="606"/>
      <c r="CJF250" s="578"/>
      <c r="CJG250" s="597"/>
      <c r="CJH250" s="598"/>
      <c r="CJI250" s="596"/>
      <c r="CJJ250" s="602"/>
      <c r="CJK250" s="579"/>
      <c r="CJL250" s="580"/>
      <c r="CJM250" s="603"/>
      <c r="CJN250" s="580"/>
      <c r="CJO250" s="603"/>
      <c r="CJP250" s="607"/>
      <c r="CJQ250" s="582"/>
      <c r="CJR250" s="608"/>
      <c r="CJS250" s="584"/>
      <c r="CJT250" s="584"/>
      <c r="CJU250" s="600"/>
      <c r="CJV250" s="600"/>
      <c r="CJW250" s="600"/>
      <c r="CJX250" s="600"/>
      <c r="CJY250" s="600"/>
      <c r="CJZ250" s="601"/>
      <c r="CKA250" s="609"/>
      <c r="CKB250" s="609"/>
      <c r="CKC250" s="576"/>
      <c r="CKD250" s="576"/>
      <c r="CKE250" s="577"/>
      <c r="CKF250"/>
      <c r="CKG250" s="605"/>
      <c r="CKH250" s="606"/>
      <c r="CKI250" s="578"/>
      <c r="CKJ250" s="597"/>
      <c r="CKK250" s="598"/>
      <c r="CKL250" s="596"/>
      <c r="CKM250" s="602"/>
      <c r="CKN250" s="579"/>
      <c r="CKO250" s="580"/>
      <c r="CKP250" s="603"/>
      <c r="CKQ250" s="580"/>
      <c r="CKR250" s="603"/>
      <c r="CKS250" s="607"/>
      <c r="CKT250" s="582"/>
      <c r="CKU250" s="608"/>
      <c r="CKV250" s="584"/>
      <c r="CKW250" s="584"/>
      <c r="CKX250" s="600"/>
      <c r="CKY250" s="600"/>
      <c r="CKZ250" s="600"/>
      <c r="CLA250" s="600"/>
      <c r="CLB250" s="600"/>
      <c r="CLC250" s="601"/>
      <c r="CLD250" s="609"/>
      <c r="CLE250" s="609"/>
      <c r="CLF250" s="576"/>
      <c r="CLG250" s="576"/>
      <c r="CLH250" s="577"/>
      <c r="CLI250"/>
      <c r="CLJ250" s="605"/>
      <c r="CLK250" s="606"/>
      <c r="CLL250" s="578"/>
      <c r="CLM250" s="597"/>
      <c r="CLN250" s="598"/>
      <c r="CLO250" s="596"/>
      <c r="CLP250" s="602"/>
      <c r="CLQ250" s="579"/>
      <c r="CLR250" s="580"/>
      <c r="CLS250" s="603"/>
      <c r="CLT250" s="580"/>
      <c r="CLU250" s="603"/>
      <c r="CLV250" s="607"/>
      <c r="CLW250" s="582"/>
      <c r="CLX250" s="608"/>
      <c r="CLY250" s="584"/>
      <c r="CLZ250" s="584"/>
      <c r="CMA250" s="600"/>
      <c r="CMB250" s="600"/>
      <c r="CMC250" s="600"/>
      <c r="CMD250" s="600"/>
      <c r="CME250" s="600"/>
      <c r="CMF250" s="601"/>
      <c r="CMG250" s="609"/>
      <c r="CMH250" s="609"/>
      <c r="CMI250" s="576"/>
      <c r="CMJ250" s="576"/>
      <c r="CMK250" s="577"/>
      <c r="CML250"/>
      <c r="CMM250" s="605"/>
      <c r="CMN250" s="606"/>
      <c r="CMO250" s="578"/>
      <c r="CMP250" s="597"/>
      <c r="CMQ250" s="598"/>
      <c r="CMR250" s="596"/>
      <c r="CMS250" s="602"/>
      <c r="CMT250" s="579"/>
      <c r="CMU250" s="580"/>
      <c r="CMV250" s="603"/>
      <c r="CMW250" s="580"/>
      <c r="CMX250" s="603"/>
      <c r="CMY250" s="607"/>
      <c r="CMZ250" s="582"/>
      <c r="CNA250" s="608"/>
      <c r="CNB250" s="584"/>
      <c r="CNC250" s="584"/>
      <c r="CND250" s="600"/>
      <c r="CNE250" s="600"/>
      <c r="CNF250" s="600"/>
      <c r="CNG250" s="600"/>
      <c r="CNH250" s="600"/>
      <c r="CNI250" s="601"/>
      <c r="CNJ250" s="609"/>
      <c r="CNK250" s="609"/>
      <c r="CNL250" s="576"/>
      <c r="CNM250" s="576"/>
      <c r="CNN250" s="577"/>
      <c r="CNO250"/>
      <c r="CNP250" s="605"/>
      <c r="CNQ250" s="606"/>
      <c r="CNR250" s="578"/>
      <c r="CNS250" s="597"/>
      <c r="CNT250" s="598"/>
      <c r="CNU250" s="596"/>
      <c r="CNV250" s="602"/>
      <c r="CNW250" s="579"/>
      <c r="CNX250" s="580"/>
      <c r="CNY250" s="603"/>
      <c r="CNZ250" s="580"/>
      <c r="COA250" s="603"/>
      <c r="COB250" s="607"/>
      <c r="COC250" s="582"/>
      <c r="COD250" s="608"/>
      <c r="COE250" s="584"/>
      <c r="COF250" s="584"/>
      <c r="COG250" s="600"/>
      <c r="COH250" s="600"/>
      <c r="COI250" s="600"/>
      <c r="COJ250" s="600"/>
      <c r="COK250" s="600"/>
      <c r="COL250" s="601"/>
      <c r="COM250" s="609"/>
      <c r="CON250" s="609"/>
      <c r="COO250" s="576"/>
      <c r="COP250" s="576"/>
      <c r="COQ250" s="577"/>
      <c r="COR250"/>
      <c r="COS250" s="605"/>
      <c r="COT250" s="606"/>
      <c r="COU250" s="578"/>
      <c r="COV250" s="597"/>
      <c r="COW250" s="598"/>
      <c r="COX250" s="596"/>
      <c r="COY250" s="602"/>
      <c r="COZ250" s="579"/>
      <c r="CPA250" s="580"/>
      <c r="CPB250" s="603"/>
      <c r="CPC250" s="580"/>
      <c r="CPD250" s="603"/>
      <c r="CPE250" s="607"/>
      <c r="CPF250" s="582"/>
      <c r="CPG250" s="608"/>
      <c r="CPH250" s="584"/>
      <c r="CPI250" s="584"/>
      <c r="CPJ250" s="600"/>
      <c r="CPK250" s="600"/>
      <c r="CPL250" s="600"/>
      <c r="CPM250" s="600"/>
      <c r="CPN250" s="600"/>
      <c r="CPO250" s="601"/>
      <c r="CPP250" s="609"/>
      <c r="CPQ250" s="609"/>
      <c r="CPR250" s="576"/>
      <c r="CPS250" s="576"/>
      <c r="CPT250" s="577"/>
      <c r="CPU250"/>
      <c r="CPV250" s="605"/>
      <c r="CPW250" s="606"/>
      <c r="CPX250" s="578"/>
      <c r="CPY250" s="597"/>
      <c r="CPZ250" s="598"/>
      <c r="CQA250" s="596"/>
      <c r="CQB250" s="602"/>
      <c r="CQC250" s="579"/>
      <c r="CQD250" s="580"/>
      <c r="CQE250" s="603"/>
      <c r="CQF250" s="580"/>
      <c r="CQG250" s="603"/>
      <c r="CQH250" s="607"/>
      <c r="CQI250" s="582"/>
      <c r="CQJ250" s="608"/>
      <c r="CQK250" s="584"/>
      <c r="CQL250" s="584"/>
      <c r="CQM250" s="600"/>
      <c r="CQN250" s="600"/>
      <c r="CQO250" s="600"/>
      <c r="CQP250" s="600"/>
      <c r="CQQ250" s="600"/>
      <c r="CQR250" s="601"/>
      <c r="CQS250" s="609"/>
      <c r="CQT250" s="609"/>
      <c r="CQU250" s="576"/>
      <c r="CQV250" s="576"/>
      <c r="CQW250" s="577"/>
      <c r="CQX250"/>
      <c r="CQY250" s="605"/>
      <c r="CQZ250" s="606"/>
      <c r="CRA250" s="578"/>
      <c r="CRB250" s="597"/>
      <c r="CRC250" s="598"/>
      <c r="CRD250" s="596"/>
      <c r="CRE250" s="602"/>
      <c r="CRF250" s="579"/>
      <c r="CRG250" s="580"/>
      <c r="CRH250" s="603"/>
      <c r="CRI250" s="580"/>
      <c r="CRJ250" s="603"/>
      <c r="CRK250" s="607"/>
      <c r="CRL250" s="582"/>
      <c r="CRM250" s="608"/>
      <c r="CRN250" s="584"/>
      <c r="CRO250" s="584"/>
      <c r="CRP250" s="600"/>
      <c r="CRQ250" s="600"/>
      <c r="CRR250" s="600"/>
      <c r="CRS250" s="600"/>
      <c r="CRT250" s="600"/>
      <c r="CRU250" s="601"/>
      <c r="CRV250" s="609"/>
      <c r="CRW250" s="609"/>
      <c r="CRX250" s="576"/>
      <c r="CRY250" s="576"/>
      <c r="CRZ250" s="577"/>
      <c r="CSA250"/>
      <c r="CSB250" s="605"/>
      <c r="CSC250" s="606"/>
      <c r="CSD250" s="578"/>
      <c r="CSE250" s="597"/>
      <c r="CSF250" s="598"/>
      <c r="CSG250" s="596"/>
      <c r="CSH250" s="602"/>
      <c r="CSI250" s="579"/>
      <c r="CSJ250" s="580"/>
      <c r="CSK250" s="603"/>
      <c r="CSL250" s="580"/>
      <c r="CSM250" s="603"/>
      <c r="CSN250" s="607"/>
      <c r="CSO250" s="582"/>
      <c r="CSP250" s="608"/>
      <c r="CSQ250" s="584"/>
      <c r="CSR250" s="584"/>
      <c r="CSS250" s="600"/>
      <c r="CST250" s="600"/>
      <c r="CSU250" s="600"/>
      <c r="CSV250" s="600"/>
      <c r="CSW250" s="600"/>
      <c r="CSX250" s="601"/>
      <c r="CSY250" s="609"/>
      <c r="CSZ250" s="609"/>
      <c r="CTA250" s="576"/>
      <c r="CTB250" s="576"/>
      <c r="CTC250" s="577"/>
      <c r="CTD250"/>
      <c r="CTE250" s="605"/>
      <c r="CTF250" s="606"/>
      <c r="CTG250" s="578"/>
      <c r="CTH250" s="597"/>
      <c r="CTI250" s="598"/>
      <c r="CTJ250" s="596"/>
      <c r="CTK250" s="602"/>
      <c r="CTL250" s="579"/>
      <c r="CTM250" s="580"/>
      <c r="CTN250" s="603"/>
      <c r="CTO250" s="580"/>
      <c r="CTP250" s="603"/>
      <c r="CTQ250" s="607"/>
      <c r="CTR250" s="582"/>
      <c r="CTS250" s="608"/>
      <c r="CTT250" s="584"/>
      <c r="CTU250" s="584"/>
      <c r="CTV250" s="600"/>
      <c r="CTW250" s="600"/>
      <c r="CTX250" s="600"/>
      <c r="CTY250" s="600"/>
      <c r="CTZ250" s="600"/>
      <c r="CUA250" s="601"/>
      <c r="CUB250" s="609"/>
      <c r="CUC250" s="609"/>
      <c r="CUD250" s="576"/>
      <c r="CUE250" s="576"/>
      <c r="CUF250" s="577"/>
      <c r="CUG250"/>
      <c r="CUH250" s="605"/>
      <c r="CUI250" s="606"/>
      <c r="CUJ250" s="578"/>
      <c r="CUK250" s="597"/>
      <c r="CUL250" s="598"/>
      <c r="CUM250" s="596"/>
      <c r="CUN250" s="602"/>
      <c r="CUO250" s="579"/>
      <c r="CUP250" s="580"/>
      <c r="CUQ250" s="603"/>
      <c r="CUR250" s="580"/>
      <c r="CUS250" s="603"/>
      <c r="CUT250" s="607"/>
      <c r="CUU250" s="582"/>
      <c r="CUV250" s="608"/>
      <c r="CUW250" s="584"/>
      <c r="CUX250" s="584"/>
      <c r="CUY250" s="600"/>
      <c r="CUZ250" s="600"/>
      <c r="CVA250" s="600"/>
      <c r="CVB250" s="600"/>
      <c r="CVC250" s="600"/>
      <c r="CVD250" s="601"/>
      <c r="CVE250" s="609"/>
      <c r="CVF250" s="609"/>
      <c r="CVG250" s="576"/>
      <c r="CVH250" s="576"/>
      <c r="CVI250" s="577"/>
      <c r="CVJ250"/>
      <c r="CVK250" s="605"/>
      <c r="CVL250" s="606"/>
      <c r="CVM250" s="578"/>
      <c r="CVN250" s="597"/>
      <c r="CVO250" s="598"/>
      <c r="CVP250" s="596"/>
      <c r="CVQ250" s="602"/>
      <c r="CVR250" s="579"/>
      <c r="CVS250" s="580"/>
      <c r="CVT250" s="603"/>
      <c r="CVU250" s="580"/>
      <c r="CVV250" s="603"/>
      <c r="CVW250" s="607"/>
      <c r="CVX250" s="582"/>
      <c r="CVY250" s="608"/>
      <c r="CVZ250" s="584"/>
      <c r="CWA250" s="584"/>
      <c r="CWB250" s="600"/>
      <c r="CWC250" s="600"/>
      <c r="CWD250" s="600"/>
      <c r="CWE250" s="600"/>
      <c r="CWF250" s="600"/>
      <c r="CWG250" s="601"/>
      <c r="CWH250" s="609"/>
      <c r="CWI250" s="609"/>
      <c r="CWJ250" s="576"/>
      <c r="CWK250" s="576"/>
      <c r="CWL250" s="577"/>
      <c r="CWM250"/>
      <c r="CWN250" s="605"/>
      <c r="CWO250" s="606"/>
      <c r="CWP250" s="578"/>
      <c r="CWQ250" s="597"/>
      <c r="CWR250" s="598"/>
      <c r="CWS250" s="596"/>
      <c r="CWT250" s="602"/>
      <c r="CWU250" s="579"/>
      <c r="CWV250" s="580"/>
      <c r="CWW250" s="603"/>
      <c r="CWX250" s="580"/>
      <c r="CWY250" s="603"/>
      <c r="CWZ250" s="607"/>
      <c r="CXA250" s="582"/>
      <c r="CXB250" s="608"/>
      <c r="CXC250" s="584"/>
      <c r="CXD250" s="584"/>
      <c r="CXE250" s="600"/>
      <c r="CXF250" s="600"/>
      <c r="CXG250" s="600"/>
      <c r="CXH250" s="600"/>
      <c r="CXI250" s="600"/>
      <c r="CXJ250" s="601"/>
      <c r="CXK250" s="609"/>
      <c r="CXL250" s="609"/>
      <c r="CXM250" s="576"/>
      <c r="CXN250" s="576"/>
      <c r="CXO250" s="577"/>
      <c r="CXP250"/>
      <c r="CXQ250" s="605"/>
      <c r="CXR250" s="606"/>
      <c r="CXS250" s="578"/>
      <c r="CXT250" s="597"/>
      <c r="CXU250" s="598"/>
      <c r="CXV250" s="596"/>
      <c r="CXW250" s="602"/>
      <c r="CXX250" s="579"/>
      <c r="CXY250" s="580"/>
      <c r="CXZ250" s="603"/>
      <c r="CYA250" s="580"/>
      <c r="CYB250" s="603"/>
      <c r="CYC250" s="607"/>
      <c r="CYD250" s="582"/>
      <c r="CYE250" s="608"/>
      <c r="CYF250" s="584"/>
      <c r="CYG250" s="584"/>
      <c r="CYH250" s="600"/>
      <c r="CYI250" s="600"/>
      <c r="CYJ250" s="600"/>
      <c r="CYK250" s="600"/>
      <c r="CYL250" s="600"/>
      <c r="CYM250" s="601"/>
      <c r="CYN250" s="609"/>
      <c r="CYO250" s="609"/>
      <c r="CYP250" s="576"/>
      <c r="CYQ250" s="576"/>
      <c r="CYR250" s="577"/>
      <c r="CYS250"/>
      <c r="CYT250" s="605"/>
      <c r="CYU250" s="606"/>
      <c r="CYV250" s="578"/>
      <c r="CYW250" s="597"/>
      <c r="CYX250" s="598"/>
      <c r="CYY250" s="596"/>
      <c r="CYZ250" s="602"/>
      <c r="CZA250" s="579"/>
      <c r="CZB250" s="580"/>
      <c r="CZC250" s="603"/>
      <c r="CZD250" s="580"/>
      <c r="CZE250" s="603"/>
      <c r="CZF250" s="607"/>
      <c r="CZG250" s="582"/>
      <c r="CZH250" s="608"/>
      <c r="CZI250" s="584"/>
      <c r="CZJ250" s="584"/>
      <c r="CZK250" s="600"/>
      <c r="CZL250" s="600"/>
      <c r="CZM250" s="600"/>
      <c r="CZN250" s="600"/>
      <c r="CZO250" s="600"/>
      <c r="CZP250" s="601"/>
      <c r="CZQ250" s="609"/>
      <c r="CZR250" s="609"/>
      <c r="CZS250" s="576"/>
      <c r="CZT250" s="576"/>
      <c r="CZU250" s="577"/>
      <c r="CZV250"/>
      <c r="CZW250" s="605"/>
      <c r="CZX250" s="606"/>
      <c r="CZY250" s="578"/>
      <c r="CZZ250" s="597"/>
      <c r="DAA250" s="598"/>
      <c r="DAB250" s="596"/>
      <c r="DAC250" s="602"/>
      <c r="DAD250" s="579"/>
      <c r="DAE250" s="580"/>
      <c r="DAF250" s="603"/>
      <c r="DAG250" s="580"/>
      <c r="DAH250" s="603"/>
      <c r="DAI250" s="607"/>
      <c r="DAJ250" s="582"/>
      <c r="DAK250" s="608"/>
      <c r="DAL250" s="584"/>
      <c r="DAM250" s="584"/>
      <c r="DAN250" s="600"/>
      <c r="DAO250" s="600"/>
      <c r="DAP250" s="600"/>
      <c r="DAQ250" s="600"/>
      <c r="DAR250" s="600"/>
      <c r="DAS250" s="601"/>
      <c r="DAT250" s="609"/>
      <c r="DAU250" s="609"/>
      <c r="DAV250" s="576"/>
      <c r="DAW250" s="576"/>
      <c r="DAX250" s="577"/>
      <c r="DAY250"/>
      <c r="DAZ250" s="605"/>
      <c r="DBA250" s="606"/>
      <c r="DBB250" s="578"/>
      <c r="DBC250" s="597"/>
      <c r="DBD250" s="598"/>
      <c r="DBE250" s="596"/>
      <c r="DBF250" s="602"/>
      <c r="DBG250" s="579"/>
      <c r="DBH250" s="580"/>
      <c r="DBI250" s="603"/>
      <c r="DBJ250" s="580"/>
      <c r="DBK250" s="603"/>
      <c r="DBL250" s="607"/>
      <c r="DBM250" s="582"/>
      <c r="DBN250" s="608"/>
      <c r="DBO250" s="584"/>
      <c r="DBP250" s="584"/>
      <c r="DBQ250" s="600"/>
      <c r="DBR250" s="600"/>
      <c r="DBS250" s="600"/>
      <c r="DBT250" s="600"/>
      <c r="DBU250" s="600"/>
      <c r="DBV250" s="601"/>
      <c r="DBW250" s="609"/>
      <c r="DBX250" s="609"/>
      <c r="DBY250" s="576"/>
      <c r="DBZ250" s="576"/>
      <c r="DCA250" s="577"/>
      <c r="DCB250"/>
      <c r="DCC250" s="605"/>
      <c r="DCD250" s="606"/>
      <c r="DCE250" s="578"/>
      <c r="DCF250" s="597"/>
      <c r="DCG250" s="598"/>
      <c r="DCH250" s="596"/>
      <c r="DCI250" s="602"/>
      <c r="DCJ250" s="579"/>
      <c r="DCK250" s="580"/>
      <c r="DCL250" s="603"/>
      <c r="DCM250" s="580"/>
      <c r="DCN250" s="603"/>
      <c r="DCO250" s="607"/>
      <c r="DCP250" s="582"/>
      <c r="DCQ250" s="608"/>
      <c r="DCR250" s="584"/>
      <c r="DCS250" s="584"/>
      <c r="DCT250" s="600"/>
      <c r="DCU250" s="600"/>
      <c r="DCV250" s="600"/>
      <c r="DCW250" s="600"/>
      <c r="DCX250" s="600"/>
      <c r="DCY250" s="601"/>
      <c r="DCZ250" s="609"/>
      <c r="DDA250" s="609"/>
      <c r="DDB250" s="576"/>
      <c r="DDC250" s="576"/>
      <c r="DDD250" s="577"/>
      <c r="DDE250"/>
      <c r="DDF250" s="605"/>
      <c r="DDG250" s="606"/>
      <c r="DDH250" s="578"/>
      <c r="DDI250" s="597"/>
      <c r="DDJ250" s="598"/>
      <c r="DDK250" s="596"/>
      <c r="DDL250" s="602"/>
      <c r="DDM250" s="579"/>
      <c r="DDN250" s="580"/>
      <c r="DDO250" s="603"/>
      <c r="DDP250" s="580"/>
      <c r="DDQ250" s="603"/>
      <c r="DDR250" s="607"/>
      <c r="DDS250" s="582"/>
      <c r="DDT250" s="608"/>
      <c r="DDU250" s="584"/>
      <c r="DDV250" s="584"/>
      <c r="DDW250" s="600"/>
      <c r="DDX250" s="600"/>
      <c r="DDY250" s="600"/>
      <c r="DDZ250" s="600"/>
      <c r="DEA250" s="600"/>
      <c r="DEB250" s="601"/>
      <c r="DEC250" s="609"/>
      <c r="DED250" s="609"/>
      <c r="DEE250" s="576"/>
      <c r="DEF250" s="576"/>
      <c r="DEG250" s="577"/>
      <c r="DEH250"/>
      <c r="DEI250" s="605"/>
      <c r="DEJ250" s="606"/>
      <c r="DEK250" s="578"/>
      <c r="DEL250" s="597"/>
      <c r="DEM250" s="598"/>
      <c r="DEN250" s="596"/>
      <c r="DEO250" s="602"/>
      <c r="DEP250" s="579"/>
      <c r="DEQ250" s="580"/>
      <c r="DER250" s="603"/>
      <c r="DES250" s="580"/>
      <c r="DET250" s="603"/>
      <c r="DEU250" s="607"/>
      <c r="DEV250" s="582"/>
      <c r="DEW250" s="608"/>
      <c r="DEX250" s="584"/>
      <c r="DEY250" s="584"/>
      <c r="DEZ250" s="600"/>
      <c r="DFA250" s="600"/>
      <c r="DFB250" s="600"/>
      <c r="DFC250" s="600"/>
      <c r="DFD250" s="600"/>
      <c r="DFE250" s="601"/>
      <c r="DFF250" s="609"/>
      <c r="DFG250" s="609"/>
      <c r="DFH250" s="576"/>
      <c r="DFI250" s="576"/>
      <c r="DFJ250" s="577"/>
      <c r="DFK250"/>
      <c r="DFL250" s="605"/>
      <c r="DFM250" s="606"/>
      <c r="DFN250" s="578"/>
      <c r="DFO250" s="597"/>
      <c r="DFP250" s="598"/>
      <c r="DFQ250" s="596"/>
      <c r="DFR250" s="602"/>
      <c r="DFS250" s="579"/>
      <c r="DFT250" s="580"/>
      <c r="DFU250" s="603"/>
      <c r="DFV250" s="580"/>
      <c r="DFW250" s="603"/>
      <c r="DFX250" s="607"/>
      <c r="DFY250" s="582"/>
      <c r="DFZ250" s="608"/>
      <c r="DGA250" s="584"/>
      <c r="DGB250" s="584"/>
      <c r="DGC250" s="600"/>
      <c r="DGD250" s="600"/>
      <c r="DGE250" s="600"/>
      <c r="DGF250" s="600"/>
      <c r="DGG250" s="600"/>
      <c r="DGH250" s="601"/>
      <c r="DGI250" s="609"/>
      <c r="DGJ250" s="609"/>
      <c r="DGK250" s="576"/>
      <c r="DGL250" s="576"/>
      <c r="DGM250" s="577"/>
      <c r="DGN250"/>
      <c r="DGO250" s="605"/>
      <c r="DGP250" s="606"/>
      <c r="DGQ250" s="578"/>
      <c r="DGR250" s="597"/>
      <c r="DGS250" s="598"/>
      <c r="DGT250" s="596"/>
      <c r="DGU250" s="602"/>
      <c r="DGV250" s="579"/>
      <c r="DGW250" s="580"/>
      <c r="DGX250" s="603"/>
      <c r="DGY250" s="580"/>
      <c r="DGZ250" s="603"/>
      <c r="DHA250" s="607"/>
      <c r="DHB250" s="582"/>
      <c r="DHC250" s="608"/>
      <c r="DHD250" s="584"/>
      <c r="DHE250" s="584"/>
      <c r="DHF250" s="600"/>
      <c r="DHG250" s="600"/>
      <c r="DHH250" s="600"/>
      <c r="DHI250" s="600"/>
      <c r="DHJ250" s="600"/>
      <c r="DHK250" s="601"/>
      <c r="DHL250" s="609"/>
      <c r="DHM250" s="609"/>
      <c r="DHN250" s="576"/>
      <c r="DHO250" s="576"/>
      <c r="DHP250" s="577"/>
      <c r="DHQ250"/>
      <c r="DHR250" s="605"/>
      <c r="DHS250" s="606"/>
      <c r="DHT250" s="578"/>
      <c r="DHU250" s="597"/>
      <c r="DHV250" s="598"/>
      <c r="DHW250" s="596"/>
      <c r="DHX250" s="602"/>
      <c r="DHY250" s="579"/>
      <c r="DHZ250" s="580"/>
      <c r="DIA250" s="603"/>
      <c r="DIB250" s="580"/>
      <c r="DIC250" s="603"/>
      <c r="DID250" s="607"/>
      <c r="DIE250" s="582"/>
      <c r="DIF250" s="608"/>
      <c r="DIG250" s="584"/>
      <c r="DIH250" s="584"/>
      <c r="DII250" s="600"/>
      <c r="DIJ250" s="600"/>
      <c r="DIK250" s="600"/>
      <c r="DIL250" s="600"/>
      <c r="DIM250" s="600"/>
      <c r="DIN250" s="601"/>
      <c r="DIO250" s="609"/>
      <c r="DIP250" s="609"/>
      <c r="DIQ250" s="576"/>
      <c r="DIR250" s="576"/>
      <c r="DIS250" s="577"/>
      <c r="DIT250"/>
      <c r="DIU250" s="605"/>
      <c r="DIV250" s="606"/>
      <c r="DIW250" s="578"/>
      <c r="DIX250" s="597"/>
      <c r="DIY250" s="598"/>
      <c r="DIZ250" s="596"/>
      <c r="DJA250" s="602"/>
      <c r="DJB250" s="579"/>
      <c r="DJC250" s="580"/>
      <c r="DJD250" s="603"/>
      <c r="DJE250" s="580"/>
      <c r="DJF250" s="603"/>
      <c r="DJG250" s="607"/>
      <c r="DJH250" s="582"/>
      <c r="DJI250" s="608"/>
      <c r="DJJ250" s="584"/>
      <c r="DJK250" s="584"/>
      <c r="DJL250" s="600"/>
      <c r="DJM250" s="600"/>
      <c r="DJN250" s="600"/>
      <c r="DJO250" s="600"/>
      <c r="DJP250" s="600"/>
      <c r="DJQ250" s="601"/>
      <c r="DJR250" s="609"/>
      <c r="DJS250" s="609"/>
      <c r="DJT250" s="576"/>
      <c r="DJU250" s="576"/>
      <c r="DJV250" s="577"/>
      <c r="DJW250"/>
      <c r="DJX250" s="605"/>
      <c r="DJY250" s="606"/>
      <c r="DJZ250" s="578"/>
      <c r="DKA250" s="597"/>
      <c r="DKB250" s="598"/>
      <c r="DKC250" s="596"/>
      <c r="DKD250" s="602"/>
      <c r="DKE250" s="579"/>
      <c r="DKF250" s="580"/>
      <c r="DKG250" s="603"/>
      <c r="DKH250" s="580"/>
      <c r="DKI250" s="603"/>
      <c r="DKJ250" s="607"/>
      <c r="DKK250" s="582"/>
      <c r="DKL250" s="608"/>
      <c r="DKM250" s="584"/>
      <c r="DKN250" s="584"/>
      <c r="DKO250" s="600"/>
      <c r="DKP250" s="600"/>
      <c r="DKQ250" s="600"/>
      <c r="DKR250" s="600"/>
      <c r="DKS250" s="600"/>
      <c r="DKT250" s="601"/>
      <c r="DKU250" s="609"/>
      <c r="DKV250" s="609"/>
      <c r="DKW250" s="576"/>
      <c r="DKX250" s="576"/>
      <c r="DKY250" s="577"/>
      <c r="DKZ250"/>
      <c r="DLA250" s="605"/>
      <c r="DLB250" s="606"/>
      <c r="DLC250" s="578"/>
      <c r="DLD250" s="597"/>
      <c r="DLE250" s="598"/>
      <c r="DLF250" s="596"/>
      <c r="DLG250" s="602"/>
      <c r="DLH250" s="579"/>
      <c r="DLI250" s="580"/>
      <c r="DLJ250" s="603"/>
      <c r="DLK250" s="580"/>
      <c r="DLL250" s="603"/>
      <c r="DLM250" s="607"/>
      <c r="DLN250" s="582"/>
      <c r="DLO250" s="608"/>
      <c r="DLP250" s="584"/>
      <c r="DLQ250" s="584"/>
      <c r="DLR250" s="600"/>
      <c r="DLS250" s="600"/>
      <c r="DLT250" s="600"/>
      <c r="DLU250" s="600"/>
      <c r="DLV250" s="600"/>
      <c r="DLW250" s="601"/>
      <c r="DLX250" s="609"/>
      <c r="DLY250" s="609"/>
      <c r="DLZ250" s="576"/>
      <c r="DMA250" s="576"/>
      <c r="DMB250" s="577"/>
      <c r="DMC250"/>
      <c r="DMD250" s="605"/>
      <c r="DME250" s="606"/>
      <c r="DMF250" s="578"/>
      <c r="DMG250" s="597"/>
      <c r="DMH250" s="598"/>
      <c r="DMI250" s="596"/>
      <c r="DMJ250" s="602"/>
      <c r="DMK250" s="579"/>
      <c r="DML250" s="580"/>
      <c r="DMM250" s="603"/>
      <c r="DMN250" s="580"/>
      <c r="DMO250" s="603"/>
      <c r="DMP250" s="607"/>
      <c r="DMQ250" s="582"/>
      <c r="DMR250" s="608"/>
      <c r="DMS250" s="584"/>
      <c r="DMT250" s="584"/>
      <c r="DMU250" s="600"/>
      <c r="DMV250" s="600"/>
      <c r="DMW250" s="600"/>
      <c r="DMX250" s="600"/>
      <c r="DMY250" s="600"/>
      <c r="DMZ250" s="601"/>
      <c r="DNA250" s="609"/>
      <c r="DNB250" s="609"/>
      <c r="DNC250" s="576"/>
      <c r="DND250" s="576"/>
      <c r="DNE250" s="577"/>
      <c r="DNF250"/>
      <c r="DNG250" s="605"/>
      <c r="DNH250" s="606"/>
      <c r="DNI250" s="578"/>
      <c r="DNJ250" s="597"/>
      <c r="DNK250" s="598"/>
      <c r="DNL250" s="596"/>
      <c r="DNM250" s="602"/>
      <c r="DNN250" s="579"/>
      <c r="DNO250" s="580"/>
      <c r="DNP250" s="603"/>
      <c r="DNQ250" s="580"/>
      <c r="DNR250" s="603"/>
      <c r="DNS250" s="607"/>
      <c r="DNT250" s="582"/>
      <c r="DNU250" s="608"/>
      <c r="DNV250" s="584"/>
      <c r="DNW250" s="584"/>
      <c r="DNX250" s="600"/>
      <c r="DNY250" s="600"/>
      <c r="DNZ250" s="600"/>
      <c r="DOA250" s="600"/>
      <c r="DOB250" s="600"/>
      <c r="DOC250" s="601"/>
      <c r="DOD250" s="609"/>
      <c r="DOE250" s="609"/>
      <c r="DOF250" s="576"/>
      <c r="DOG250" s="576"/>
      <c r="DOH250" s="577"/>
      <c r="DOI250"/>
      <c r="DOJ250" s="605"/>
      <c r="DOK250" s="606"/>
      <c r="DOL250" s="578"/>
      <c r="DOM250" s="597"/>
      <c r="DON250" s="598"/>
      <c r="DOO250" s="596"/>
      <c r="DOP250" s="602"/>
      <c r="DOQ250" s="579"/>
      <c r="DOR250" s="580"/>
      <c r="DOS250" s="603"/>
      <c r="DOT250" s="580"/>
      <c r="DOU250" s="603"/>
      <c r="DOV250" s="607"/>
      <c r="DOW250" s="582"/>
      <c r="DOX250" s="608"/>
      <c r="DOY250" s="584"/>
      <c r="DOZ250" s="584"/>
      <c r="DPA250" s="600"/>
      <c r="DPB250" s="600"/>
      <c r="DPC250" s="600"/>
      <c r="DPD250" s="600"/>
      <c r="DPE250" s="600"/>
      <c r="DPF250" s="601"/>
      <c r="DPG250" s="609"/>
      <c r="DPH250" s="609"/>
      <c r="DPI250" s="576"/>
      <c r="DPJ250" s="576"/>
      <c r="DPK250" s="577"/>
      <c r="DPL250"/>
      <c r="DPM250" s="605"/>
      <c r="DPN250" s="606"/>
      <c r="DPO250" s="578"/>
      <c r="DPP250" s="597"/>
      <c r="DPQ250" s="598"/>
      <c r="DPR250" s="596"/>
      <c r="DPS250" s="602"/>
      <c r="DPT250" s="579"/>
      <c r="DPU250" s="580"/>
      <c r="DPV250" s="603"/>
      <c r="DPW250" s="580"/>
      <c r="DPX250" s="603"/>
      <c r="DPY250" s="607"/>
      <c r="DPZ250" s="582"/>
      <c r="DQA250" s="608"/>
      <c r="DQB250" s="584"/>
      <c r="DQC250" s="584"/>
      <c r="DQD250" s="600"/>
      <c r="DQE250" s="600"/>
      <c r="DQF250" s="600"/>
      <c r="DQG250" s="600"/>
      <c r="DQH250" s="600"/>
      <c r="DQI250" s="601"/>
      <c r="DQJ250" s="609"/>
      <c r="DQK250" s="609"/>
      <c r="DQL250" s="576"/>
      <c r="DQM250" s="576"/>
      <c r="DQN250" s="577"/>
      <c r="DQO250"/>
      <c r="DQP250" s="605"/>
      <c r="DQQ250" s="606"/>
      <c r="DQR250" s="578"/>
      <c r="DQS250" s="597"/>
      <c r="DQT250" s="598"/>
      <c r="DQU250" s="596"/>
      <c r="DQV250" s="602"/>
      <c r="DQW250" s="579"/>
      <c r="DQX250" s="580"/>
      <c r="DQY250" s="603"/>
      <c r="DQZ250" s="580"/>
      <c r="DRA250" s="603"/>
      <c r="DRB250" s="607"/>
      <c r="DRC250" s="582"/>
      <c r="DRD250" s="608"/>
      <c r="DRE250" s="584"/>
      <c r="DRF250" s="584"/>
      <c r="DRG250" s="600"/>
      <c r="DRH250" s="600"/>
      <c r="DRI250" s="600"/>
      <c r="DRJ250" s="600"/>
      <c r="DRK250" s="600"/>
      <c r="DRL250" s="601"/>
      <c r="DRM250" s="609"/>
      <c r="DRN250" s="609"/>
      <c r="DRO250" s="576"/>
      <c r="DRP250" s="576"/>
      <c r="DRQ250" s="577"/>
      <c r="DRR250"/>
      <c r="DRS250" s="605"/>
      <c r="DRT250" s="606"/>
      <c r="DRU250" s="578"/>
      <c r="DRV250" s="597"/>
      <c r="DRW250" s="598"/>
      <c r="DRX250" s="596"/>
      <c r="DRY250" s="602"/>
      <c r="DRZ250" s="579"/>
      <c r="DSA250" s="580"/>
      <c r="DSB250" s="603"/>
      <c r="DSC250" s="580"/>
      <c r="DSD250" s="603"/>
      <c r="DSE250" s="607"/>
      <c r="DSF250" s="582"/>
      <c r="DSG250" s="608"/>
      <c r="DSH250" s="584"/>
      <c r="DSI250" s="584"/>
      <c r="DSJ250" s="600"/>
      <c r="DSK250" s="600"/>
      <c r="DSL250" s="600"/>
      <c r="DSM250" s="600"/>
      <c r="DSN250" s="600"/>
      <c r="DSO250" s="601"/>
      <c r="DSP250" s="609"/>
      <c r="DSQ250" s="609"/>
      <c r="DSR250" s="576"/>
      <c r="DSS250" s="576"/>
      <c r="DST250" s="577"/>
      <c r="DSU250"/>
      <c r="DSV250" s="605"/>
      <c r="DSW250" s="606"/>
      <c r="DSX250" s="578"/>
      <c r="DSY250" s="597"/>
      <c r="DSZ250" s="598"/>
      <c r="DTA250" s="596"/>
      <c r="DTB250" s="602"/>
      <c r="DTC250" s="579"/>
      <c r="DTD250" s="580"/>
      <c r="DTE250" s="603"/>
      <c r="DTF250" s="580"/>
      <c r="DTG250" s="603"/>
      <c r="DTH250" s="607"/>
      <c r="DTI250" s="582"/>
      <c r="DTJ250" s="608"/>
      <c r="DTK250" s="584"/>
      <c r="DTL250" s="584"/>
      <c r="DTM250" s="600"/>
      <c r="DTN250" s="600"/>
      <c r="DTO250" s="600"/>
      <c r="DTP250" s="600"/>
      <c r="DTQ250" s="600"/>
      <c r="DTR250" s="601"/>
      <c r="DTS250" s="609"/>
      <c r="DTT250" s="609"/>
      <c r="DTU250" s="576"/>
      <c r="DTV250" s="576"/>
      <c r="DTW250" s="577"/>
      <c r="DTX250"/>
      <c r="DTY250" s="605"/>
      <c r="DTZ250" s="606"/>
      <c r="DUA250" s="578"/>
      <c r="DUB250" s="597"/>
      <c r="DUC250" s="598"/>
      <c r="DUD250" s="596"/>
      <c r="DUE250" s="602"/>
      <c r="DUF250" s="579"/>
      <c r="DUG250" s="580"/>
      <c r="DUH250" s="603"/>
      <c r="DUI250" s="580"/>
      <c r="DUJ250" s="603"/>
      <c r="DUK250" s="607"/>
      <c r="DUL250" s="582"/>
      <c r="DUM250" s="608"/>
      <c r="DUN250" s="584"/>
      <c r="DUO250" s="584"/>
      <c r="DUP250" s="600"/>
      <c r="DUQ250" s="600"/>
      <c r="DUR250" s="600"/>
      <c r="DUS250" s="600"/>
      <c r="DUT250" s="600"/>
      <c r="DUU250" s="601"/>
      <c r="DUV250" s="609"/>
      <c r="DUW250" s="609"/>
      <c r="DUX250" s="576"/>
      <c r="DUY250" s="576"/>
      <c r="DUZ250" s="577"/>
      <c r="DVA250"/>
      <c r="DVB250" s="605"/>
      <c r="DVC250" s="606"/>
      <c r="DVD250" s="578"/>
      <c r="DVE250" s="597"/>
      <c r="DVF250" s="598"/>
      <c r="DVG250" s="596"/>
      <c r="DVH250" s="602"/>
      <c r="DVI250" s="579"/>
      <c r="DVJ250" s="580"/>
      <c r="DVK250" s="603"/>
      <c r="DVL250" s="580"/>
      <c r="DVM250" s="603"/>
      <c r="DVN250" s="607"/>
      <c r="DVO250" s="582"/>
      <c r="DVP250" s="608"/>
      <c r="DVQ250" s="584"/>
      <c r="DVR250" s="584"/>
      <c r="DVS250" s="600"/>
      <c r="DVT250" s="600"/>
      <c r="DVU250" s="600"/>
      <c r="DVV250" s="600"/>
      <c r="DVW250" s="600"/>
      <c r="DVX250" s="601"/>
      <c r="DVY250" s="609"/>
      <c r="DVZ250" s="609"/>
      <c r="DWA250" s="576"/>
      <c r="DWB250" s="576"/>
      <c r="DWC250" s="577"/>
      <c r="DWD250"/>
      <c r="DWE250" s="605"/>
      <c r="DWF250" s="606"/>
      <c r="DWG250" s="578"/>
      <c r="DWH250" s="597"/>
      <c r="DWI250" s="598"/>
      <c r="DWJ250" s="596"/>
      <c r="DWK250" s="602"/>
      <c r="DWL250" s="579"/>
      <c r="DWM250" s="580"/>
      <c r="DWN250" s="603"/>
      <c r="DWO250" s="580"/>
      <c r="DWP250" s="603"/>
      <c r="DWQ250" s="607"/>
      <c r="DWR250" s="582"/>
      <c r="DWS250" s="608"/>
      <c r="DWT250" s="584"/>
      <c r="DWU250" s="584"/>
      <c r="DWV250" s="600"/>
      <c r="DWW250" s="600"/>
      <c r="DWX250" s="600"/>
      <c r="DWY250" s="600"/>
      <c r="DWZ250" s="600"/>
      <c r="DXA250" s="601"/>
      <c r="DXB250" s="609"/>
      <c r="DXC250" s="609"/>
      <c r="DXD250" s="576"/>
      <c r="DXE250" s="576"/>
      <c r="DXF250" s="577"/>
      <c r="DXG250"/>
      <c r="DXH250" s="605"/>
      <c r="DXI250" s="606"/>
      <c r="DXJ250" s="578"/>
      <c r="DXK250" s="597"/>
      <c r="DXL250" s="598"/>
      <c r="DXM250" s="596"/>
      <c r="DXN250" s="602"/>
      <c r="DXO250" s="579"/>
      <c r="DXP250" s="580"/>
      <c r="DXQ250" s="603"/>
      <c r="DXR250" s="580"/>
      <c r="DXS250" s="603"/>
      <c r="DXT250" s="607"/>
      <c r="DXU250" s="582"/>
      <c r="DXV250" s="608"/>
      <c r="DXW250" s="584"/>
      <c r="DXX250" s="584"/>
      <c r="DXY250" s="600"/>
      <c r="DXZ250" s="600"/>
      <c r="DYA250" s="600"/>
      <c r="DYB250" s="600"/>
      <c r="DYC250" s="600"/>
      <c r="DYD250" s="601"/>
      <c r="DYE250" s="609"/>
      <c r="DYF250" s="609"/>
      <c r="DYG250" s="576"/>
      <c r="DYH250" s="576"/>
      <c r="DYI250" s="577"/>
      <c r="DYJ250"/>
      <c r="DYK250" s="605"/>
      <c r="DYL250" s="606"/>
      <c r="DYM250" s="578"/>
      <c r="DYN250" s="597"/>
      <c r="DYO250" s="598"/>
      <c r="DYP250" s="596"/>
      <c r="DYQ250" s="602"/>
      <c r="DYR250" s="579"/>
      <c r="DYS250" s="580"/>
      <c r="DYT250" s="603"/>
      <c r="DYU250" s="580"/>
      <c r="DYV250" s="603"/>
      <c r="DYW250" s="607"/>
      <c r="DYX250" s="582"/>
      <c r="DYY250" s="608"/>
      <c r="DYZ250" s="584"/>
      <c r="DZA250" s="584"/>
      <c r="DZB250" s="600"/>
      <c r="DZC250" s="600"/>
      <c r="DZD250" s="600"/>
      <c r="DZE250" s="600"/>
      <c r="DZF250" s="600"/>
      <c r="DZG250" s="601"/>
      <c r="DZH250" s="609"/>
      <c r="DZI250" s="609"/>
      <c r="DZJ250" s="576"/>
      <c r="DZK250" s="576"/>
      <c r="DZL250" s="577"/>
      <c r="DZM250"/>
      <c r="DZN250" s="605"/>
      <c r="DZO250" s="606"/>
      <c r="DZP250" s="578"/>
      <c r="DZQ250" s="597"/>
      <c r="DZR250" s="598"/>
      <c r="DZS250" s="596"/>
      <c r="DZT250" s="602"/>
      <c r="DZU250" s="579"/>
      <c r="DZV250" s="580"/>
      <c r="DZW250" s="603"/>
      <c r="DZX250" s="580"/>
      <c r="DZY250" s="603"/>
      <c r="DZZ250" s="607"/>
      <c r="EAA250" s="582"/>
      <c r="EAB250" s="608"/>
      <c r="EAC250" s="584"/>
      <c r="EAD250" s="584"/>
      <c r="EAE250" s="600"/>
      <c r="EAF250" s="600"/>
      <c r="EAG250" s="600"/>
      <c r="EAH250" s="600"/>
      <c r="EAI250" s="600"/>
      <c r="EAJ250" s="601"/>
      <c r="EAK250" s="609"/>
      <c r="EAL250" s="609"/>
      <c r="EAM250" s="576"/>
      <c r="EAN250" s="576"/>
      <c r="EAO250" s="577"/>
      <c r="EAP250"/>
      <c r="EAQ250" s="605"/>
      <c r="EAR250" s="606"/>
      <c r="EAS250" s="578"/>
      <c r="EAT250" s="597"/>
      <c r="EAU250" s="598"/>
      <c r="EAV250" s="596"/>
      <c r="EAW250" s="602"/>
      <c r="EAX250" s="579"/>
      <c r="EAY250" s="580"/>
      <c r="EAZ250" s="603"/>
      <c r="EBA250" s="580"/>
      <c r="EBB250" s="603"/>
      <c r="EBC250" s="607"/>
      <c r="EBD250" s="582"/>
      <c r="EBE250" s="608"/>
      <c r="EBF250" s="584"/>
      <c r="EBG250" s="584"/>
      <c r="EBH250" s="600"/>
      <c r="EBI250" s="600"/>
      <c r="EBJ250" s="600"/>
      <c r="EBK250" s="600"/>
      <c r="EBL250" s="600"/>
      <c r="EBM250" s="601"/>
      <c r="EBN250" s="609"/>
      <c r="EBO250" s="609"/>
      <c r="EBP250" s="576"/>
      <c r="EBQ250" s="576"/>
      <c r="EBR250" s="577"/>
      <c r="EBS250"/>
      <c r="EBT250" s="605"/>
      <c r="EBU250" s="606"/>
      <c r="EBV250" s="578"/>
      <c r="EBW250" s="597"/>
      <c r="EBX250" s="598"/>
      <c r="EBY250" s="596"/>
      <c r="EBZ250" s="602"/>
      <c r="ECA250" s="579"/>
      <c r="ECB250" s="580"/>
      <c r="ECC250" s="603"/>
      <c r="ECD250" s="580"/>
      <c r="ECE250" s="603"/>
      <c r="ECF250" s="607"/>
      <c r="ECG250" s="582"/>
      <c r="ECH250" s="608"/>
      <c r="ECI250" s="584"/>
      <c r="ECJ250" s="584"/>
      <c r="ECK250" s="600"/>
      <c r="ECL250" s="600"/>
      <c r="ECM250" s="600"/>
      <c r="ECN250" s="600"/>
      <c r="ECO250" s="600"/>
      <c r="ECP250" s="601"/>
      <c r="ECQ250" s="609"/>
      <c r="ECR250" s="609"/>
      <c r="ECS250" s="576"/>
      <c r="ECT250" s="576"/>
      <c r="ECU250" s="577"/>
      <c r="ECV250"/>
      <c r="ECW250" s="605"/>
      <c r="ECX250" s="606"/>
      <c r="ECY250" s="578"/>
      <c r="ECZ250" s="597"/>
      <c r="EDA250" s="598"/>
      <c r="EDB250" s="596"/>
      <c r="EDC250" s="602"/>
      <c r="EDD250" s="579"/>
      <c r="EDE250" s="580"/>
      <c r="EDF250" s="603"/>
      <c r="EDG250" s="580"/>
      <c r="EDH250" s="603"/>
      <c r="EDI250" s="607"/>
      <c r="EDJ250" s="582"/>
      <c r="EDK250" s="608"/>
      <c r="EDL250" s="584"/>
      <c r="EDM250" s="584"/>
      <c r="EDN250" s="600"/>
      <c r="EDO250" s="600"/>
      <c r="EDP250" s="600"/>
      <c r="EDQ250" s="600"/>
      <c r="EDR250" s="600"/>
      <c r="EDS250" s="601"/>
      <c r="EDT250" s="609"/>
      <c r="EDU250" s="609"/>
      <c r="EDV250" s="576"/>
      <c r="EDW250" s="576"/>
      <c r="EDX250" s="577"/>
      <c r="EDY250"/>
      <c r="EDZ250" s="605"/>
      <c r="EEA250" s="606"/>
      <c r="EEB250" s="578"/>
      <c r="EEC250" s="597"/>
      <c r="EED250" s="598"/>
      <c r="EEE250" s="596"/>
      <c r="EEF250" s="602"/>
      <c r="EEG250" s="579"/>
      <c r="EEH250" s="580"/>
      <c r="EEI250" s="603"/>
      <c r="EEJ250" s="580"/>
      <c r="EEK250" s="603"/>
      <c r="EEL250" s="607"/>
      <c r="EEM250" s="582"/>
      <c r="EEN250" s="608"/>
      <c r="EEO250" s="584"/>
      <c r="EEP250" s="584"/>
      <c r="EEQ250" s="600"/>
      <c r="EER250" s="600"/>
      <c r="EES250" s="600"/>
      <c r="EET250" s="600"/>
      <c r="EEU250" s="600"/>
      <c r="EEV250" s="601"/>
      <c r="EEW250" s="609"/>
      <c r="EEX250" s="609"/>
      <c r="EEY250" s="576"/>
      <c r="EEZ250" s="576"/>
      <c r="EFA250" s="577"/>
      <c r="EFB250"/>
      <c r="EFC250" s="605"/>
      <c r="EFD250" s="606"/>
      <c r="EFE250" s="578"/>
      <c r="EFF250" s="597"/>
      <c r="EFG250" s="598"/>
      <c r="EFH250" s="596"/>
      <c r="EFI250" s="602"/>
      <c r="EFJ250" s="579"/>
      <c r="EFK250" s="580"/>
      <c r="EFL250" s="603"/>
      <c r="EFM250" s="580"/>
      <c r="EFN250" s="603"/>
      <c r="EFO250" s="607"/>
      <c r="EFP250" s="582"/>
      <c r="EFQ250" s="608"/>
      <c r="EFR250" s="584"/>
      <c r="EFS250" s="584"/>
      <c r="EFT250" s="600"/>
      <c r="EFU250" s="600"/>
      <c r="EFV250" s="600"/>
      <c r="EFW250" s="600"/>
      <c r="EFX250" s="600"/>
      <c r="EFY250" s="601"/>
      <c r="EFZ250" s="609"/>
      <c r="EGA250" s="609"/>
      <c r="EGB250" s="576"/>
      <c r="EGC250" s="576"/>
      <c r="EGD250" s="577"/>
      <c r="EGE250"/>
      <c r="EGF250" s="605"/>
      <c r="EGG250" s="606"/>
      <c r="EGH250" s="578"/>
      <c r="EGI250" s="597"/>
      <c r="EGJ250" s="598"/>
      <c r="EGK250" s="596"/>
      <c r="EGL250" s="602"/>
      <c r="EGM250" s="579"/>
      <c r="EGN250" s="580"/>
      <c r="EGO250" s="603"/>
      <c r="EGP250" s="580"/>
      <c r="EGQ250" s="603"/>
      <c r="EGR250" s="607"/>
      <c r="EGS250" s="582"/>
      <c r="EGT250" s="608"/>
      <c r="EGU250" s="584"/>
      <c r="EGV250" s="584"/>
      <c r="EGW250" s="600"/>
      <c r="EGX250" s="600"/>
      <c r="EGY250" s="600"/>
      <c r="EGZ250" s="600"/>
      <c r="EHA250" s="600"/>
      <c r="EHB250" s="601"/>
      <c r="EHC250" s="609"/>
      <c r="EHD250" s="609"/>
      <c r="EHE250" s="576"/>
      <c r="EHF250" s="576"/>
      <c r="EHG250" s="577"/>
      <c r="EHH250"/>
      <c r="EHI250" s="605"/>
      <c r="EHJ250" s="606"/>
      <c r="EHK250" s="578"/>
      <c r="EHL250" s="597"/>
      <c r="EHM250" s="598"/>
      <c r="EHN250" s="596"/>
      <c r="EHO250" s="602"/>
      <c r="EHP250" s="579"/>
      <c r="EHQ250" s="580"/>
      <c r="EHR250" s="603"/>
      <c r="EHS250" s="580"/>
      <c r="EHT250" s="603"/>
      <c r="EHU250" s="607"/>
      <c r="EHV250" s="582"/>
      <c r="EHW250" s="608"/>
      <c r="EHX250" s="584"/>
      <c r="EHY250" s="584"/>
      <c r="EHZ250" s="600"/>
      <c r="EIA250" s="600"/>
      <c r="EIB250" s="600"/>
      <c r="EIC250" s="600"/>
      <c r="EID250" s="600"/>
      <c r="EIE250" s="601"/>
      <c r="EIF250" s="609"/>
      <c r="EIG250" s="609"/>
      <c r="EIH250" s="576"/>
      <c r="EII250" s="576"/>
      <c r="EIJ250" s="577"/>
      <c r="EIK250"/>
      <c r="EIL250" s="605"/>
      <c r="EIM250" s="606"/>
      <c r="EIN250" s="578"/>
      <c r="EIO250" s="597"/>
      <c r="EIP250" s="598"/>
      <c r="EIQ250" s="596"/>
      <c r="EIR250" s="602"/>
      <c r="EIS250" s="579"/>
      <c r="EIT250" s="580"/>
      <c r="EIU250" s="603"/>
      <c r="EIV250" s="580"/>
      <c r="EIW250" s="603"/>
      <c r="EIX250" s="607"/>
      <c r="EIY250" s="582"/>
      <c r="EIZ250" s="608"/>
      <c r="EJA250" s="584"/>
      <c r="EJB250" s="584"/>
      <c r="EJC250" s="600"/>
      <c r="EJD250" s="600"/>
      <c r="EJE250" s="600"/>
      <c r="EJF250" s="600"/>
      <c r="EJG250" s="600"/>
      <c r="EJH250" s="601"/>
      <c r="EJI250" s="609"/>
      <c r="EJJ250" s="609"/>
      <c r="EJK250" s="576"/>
      <c r="EJL250" s="576"/>
      <c r="EJM250" s="577"/>
      <c r="EJN250"/>
      <c r="EJO250" s="605"/>
      <c r="EJP250" s="606"/>
      <c r="EJQ250" s="578"/>
      <c r="EJR250" s="597"/>
      <c r="EJS250" s="598"/>
      <c r="EJT250" s="596"/>
      <c r="EJU250" s="602"/>
      <c r="EJV250" s="579"/>
      <c r="EJW250" s="580"/>
      <c r="EJX250" s="603"/>
      <c r="EJY250" s="580"/>
      <c r="EJZ250" s="603"/>
      <c r="EKA250" s="607"/>
      <c r="EKB250" s="582"/>
      <c r="EKC250" s="608"/>
      <c r="EKD250" s="584"/>
      <c r="EKE250" s="584"/>
      <c r="EKF250" s="600"/>
      <c r="EKG250" s="600"/>
      <c r="EKH250" s="600"/>
      <c r="EKI250" s="600"/>
      <c r="EKJ250" s="600"/>
      <c r="EKK250" s="601"/>
      <c r="EKL250" s="609"/>
      <c r="EKM250" s="609"/>
      <c r="EKN250" s="576"/>
      <c r="EKO250" s="576"/>
      <c r="EKP250" s="577"/>
      <c r="EKQ250"/>
      <c r="EKR250" s="605"/>
      <c r="EKS250" s="606"/>
      <c r="EKT250" s="578"/>
      <c r="EKU250" s="597"/>
      <c r="EKV250" s="598"/>
      <c r="EKW250" s="596"/>
      <c r="EKX250" s="602"/>
      <c r="EKY250" s="579"/>
      <c r="EKZ250" s="580"/>
      <c r="ELA250" s="603"/>
      <c r="ELB250" s="580"/>
      <c r="ELC250" s="603"/>
      <c r="ELD250" s="607"/>
      <c r="ELE250" s="582"/>
      <c r="ELF250" s="608"/>
      <c r="ELG250" s="584"/>
      <c r="ELH250" s="584"/>
      <c r="ELI250" s="600"/>
      <c r="ELJ250" s="600"/>
      <c r="ELK250" s="600"/>
      <c r="ELL250" s="600"/>
      <c r="ELM250" s="600"/>
      <c r="ELN250" s="601"/>
      <c r="ELO250" s="609"/>
      <c r="ELP250" s="609"/>
      <c r="ELQ250" s="576"/>
      <c r="ELR250" s="576"/>
      <c r="ELS250" s="577"/>
      <c r="ELT250"/>
      <c r="ELU250" s="605"/>
      <c r="ELV250" s="606"/>
      <c r="ELW250" s="578"/>
      <c r="ELX250" s="597"/>
      <c r="ELY250" s="598"/>
      <c r="ELZ250" s="596"/>
      <c r="EMA250" s="602"/>
      <c r="EMB250" s="579"/>
      <c r="EMC250" s="580"/>
      <c r="EMD250" s="603"/>
      <c r="EME250" s="580"/>
      <c r="EMF250" s="603"/>
      <c r="EMG250" s="607"/>
      <c r="EMH250" s="582"/>
      <c r="EMI250" s="608"/>
      <c r="EMJ250" s="584"/>
      <c r="EMK250" s="584"/>
      <c r="EML250" s="600"/>
      <c r="EMM250" s="600"/>
      <c r="EMN250" s="600"/>
      <c r="EMO250" s="600"/>
      <c r="EMP250" s="600"/>
      <c r="EMQ250" s="601"/>
      <c r="EMR250" s="609"/>
      <c r="EMS250" s="609"/>
      <c r="EMT250" s="576"/>
      <c r="EMU250" s="576"/>
      <c r="EMV250" s="577"/>
      <c r="EMW250"/>
      <c r="EMX250" s="605"/>
      <c r="EMY250" s="606"/>
      <c r="EMZ250" s="578"/>
      <c r="ENA250" s="597"/>
      <c r="ENB250" s="598"/>
      <c r="ENC250" s="596"/>
      <c r="END250" s="602"/>
      <c r="ENE250" s="579"/>
      <c r="ENF250" s="580"/>
      <c r="ENG250" s="603"/>
      <c r="ENH250" s="580"/>
      <c r="ENI250" s="603"/>
      <c r="ENJ250" s="607"/>
      <c r="ENK250" s="582"/>
      <c r="ENL250" s="608"/>
      <c r="ENM250" s="584"/>
      <c r="ENN250" s="584"/>
      <c r="ENO250" s="600"/>
      <c r="ENP250" s="600"/>
      <c r="ENQ250" s="600"/>
      <c r="ENR250" s="600"/>
      <c r="ENS250" s="600"/>
      <c r="ENT250" s="601"/>
      <c r="ENU250" s="609"/>
      <c r="ENV250" s="609"/>
      <c r="ENW250" s="576"/>
      <c r="ENX250" s="576"/>
      <c r="ENY250" s="577"/>
      <c r="ENZ250"/>
      <c r="EOA250" s="605"/>
      <c r="EOB250" s="606"/>
      <c r="EOC250" s="578"/>
      <c r="EOD250" s="597"/>
      <c r="EOE250" s="598"/>
      <c r="EOF250" s="596"/>
      <c r="EOG250" s="602"/>
      <c r="EOH250" s="579"/>
      <c r="EOI250" s="580"/>
      <c r="EOJ250" s="603"/>
      <c r="EOK250" s="580"/>
      <c r="EOL250" s="603"/>
      <c r="EOM250" s="607"/>
      <c r="EON250" s="582"/>
      <c r="EOO250" s="608"/>
      <c r="EOP250" s="584"/>
      <c r="EOQ250" s="584"/>
      <c r="EOR250" s="600"/>
      <c r="EOS250" s="600"/>
      <c r="EOT250" s="600"/>
      <c r="EOU250" s="600"/>
      <c r="EOV250" s="600"/>
      <c r="EOW250" s="601"/>
      <c r="EOX250" s="609"/>
      <c r="EOY250" s="609"/>
      <c r="EOZ250" s="576"/>
      <c r="EPA250" s="576"/>
      <c r="EPB250" s="577"/>
      <c r="EPC250"/>
      <c r="EPD250" s="605"/>
      <c r="EPE250" s="606"/>
      <c r="EPF250" s="578"/>
      <c r="EPG250" s="597"/>
      <c r="EPH250" s="598"/>
      <c r="EPI250" s="596"/>
      <c r="EPJ250" s="602"/>
      <c r="EPK250" s="579"/>
      <c r="EPL250" s="580"/>
      <c r="EPM250" s="603"/>
      <c r="EPN250" s="580"/>
      <c r="EPO250" s="603"/>
      <c r="EPP250" s="607"/>
      <c r="EPQ250" s="582"/>
      <c r="EPR250" s="608"/>
      <c r="EPS250" s="584"/>
      <c r="EPT250" s="584"/>
      <c r="EPU250" s="600"/>
      <c r="EPV250" s="600"/>
      <c r="EPW250" s="600"/>
      <c r="EPX250" s="600"/>
      <c r="EPY250" s="600"/>
      <c r="EPZ250" s="601"/>
      <c r="EQA250" s="609"/>
      <c r="EQB250" s="609"/>
      <c r="EQC250" s="576"/>
      <c r="EQD250" s="576"/>
      <c r="EQE250" s="577"/>
      <c r="EQF250"/>
      <c r="EQG250" s="605"/>
      <c r="EQH250" s="606"/>
      <c r="EQI250" s="578"/>
      <c r="EQJ250" s="597"/>
      <c r="EQK250" s="598"/>
      <c r="EQL250" s="596"/>
      <c r="EQM250" s="602"/>
      <c r="EQN250" s="579"/>
      <c r="EQO250" s="580"/>
      <c r="EQP250" s="603"/>
      <c r="EQQ250" s="580"/>
      <c r="EQR250" s="603"/>
      <c r="EQS250" s="607"/>
      <c r="EQT250" s="582"/>
      <c r="EQU250" s="608"/>
      <c r="EQV250" s="584"/>
      <c r="EQW250" s="584"/>
      <c r="EQX250" s="600"/>
      <c r="EQY250" s="600"/>
      <c r="EQZ250" s="600"/>
      <c r="ERA250" s="600"/>
      <c r="ERB250" s="600"/>
      <c r="ERC250" s="601"/>
      <c r="ERD250" s="609"/>
      <c r="ERE250" s="609"/>
      <c r="ERF250" s="576"/>
      <c r="ERG250" s="576"/>
      <c r="ERH250" s="577"/>
      <c r="ERI250"/>
      <c r="ERJ250" s="605"/>
      <c r="ERK250" s="606"/>
      <c r="ERL250" s="578"/>
      <c r="ERM250" s="597"/>
      <c r="ERN250" s="598"/>
      <c r="ERO250" s="596"/>
      <c r="ERP250" s="602"/>
      <c r="ERQ250" s="579"/>
      <c r="ERR250" s="580"/>
      <c r="ERS250" s="603"/>
      <c r="ERT250" s="580"/>
      <c r="ERU250" s="603"/>
      <c r="ERV250" s="607"/>
      <c r="ERW250" s="582"/>
      <c r="ERX250" s="608"/>
      <c r="ERY250" s="584"/>
      <c r="ERZ250" s="584"/>
      <c r="ESA250" s="600"/>
      <c r="ESB250" s="600"/>
      <c r="ESC250" s="600"/>
      <c r="ESD250" s="600"/>
      <c r="ESE250" s="600"/>
      <c r="ESF250" s="601"/>
      <c r="ESG250" s="609"/>
      <c r="ESH250" s="609"/>
      <c r="ESI250" s="576"/>
      <c r="ESJ250" s="576"/>
      <c r="ESK250" s="577"/>
      <c r="ESL250"/>
      <c r="ESM250" s="605"/>
      <c r="ESN250" s="606"/>
      <c r="ESO250" s="578"/>
      <c r="ESP250" s="597"/>
      <c r="ESQ250" s="598"/>
      <c r="ESR250" s="596"/>
      <c r="ESS250" s="602"/>
      <c r="EST250" s="579"/>
      <c r="ESU250" s="580"/>
      <c r="ESV250" s="603"/>
      <c r="ESW250" s="580"/>
      <c r="ESX250" s="603"/>
      <c r="ESY250" s="607"/>
      <c r="ESZ250" s="582"/>
      <c r="ETA250" s="608"/>
      <c r="ETB250" s="584"/>
      <c r="ETC250" s="584"/>
      <c r="ETD250" s="600"/>
      <c r="ETE250" s="600"/>
      <c r="ETF250" s="600"/>
      <c r="ETG250" s="600"/>
      <c r="ETH250" s="600"/>
      <c r="ETI250" s="601"/>
      <c r="ETJ250" s="609"/>
      <c r="ETK250" s="609"/>
      <c r="ETL250" s="576"/>
      <c r="ETM250" s="576"/>
      <c r="ETN250" s="577"/>
      <c r="ETO250"/>
      <c r="ETP250" s="605"/>
      <c r="ETQ250" s="606"/>
      <c r="ETR250" s="578"/>
      <c r="ETS250" s="597"/>
      <c r="ETT250" s="598"/>
      <c r="ETU250" s="596"/>
      <c r="ETV250" s="602"/>
      <c r="ETW250" s="579"/>
      <c r="ETX250" s="580"/>
      <c r="ETY250" s="603"/>
      <c r="ETZ250" s="580"/>
      <c r="EUA250" s="603"/>
      <c r="EUB250" s="607"/>
      <c r="EUC250" s="582"/>
      <c r="EUD250" s="608"/>
      <c r="EUE250" s="584"/>
      <c r="EUF250" s="584"/>
      <c r="EUG250" s="600"/>
      <c r="EUH250" s="600"/>
      <c r="EUI250" s="600"/>
      <c r="EUJ250" s="600"/>
      <c r="EUK250" s="600"/>
      <c r="EUL250" s="601"/>
      <c r="EUM250" s="609"/>
      <c r="EUN250" s="609"/>
      <c r="EUO250" s="576"/>
      <c r="EUP250" s="576"/>
      <c r="EUQ250" s="577"/>
      <c r="EUR250"/>
      <c r="EUS250" s="605"/>
      <c r="EUT250" s="606"/>
      <c r="EUU250" s="578"/>
      <c r="EUV250" s="597"/>
      <c r="EUW250" s="598"/>
      <c r="EUX250" s="596"/>
      <c r="EUY250" s="602"/>
      <c r="EUZ250" s="579"/>
      <c r="EVA250" s="580"/>
      <c r="EVB250" s="603"/>
      <c r="EVC250" s="580"/>
      <c r="EVD250" s="603"/>
      <c r="EVE250" s="607"/>
      <c r="EVF250" s="582"/>
      <c r="EVG250" s="608"/>
      <c r="EVH250" s="584"/>
      <c r="EVI250" s="584"/>
      <c r="EVJ250" s="600"/>
      <c r="EVK250" s="600"/>
      <c r="EVL250" s="600"/>
      <c r="EVM250" s="600"/>
      <c r="EVN250" s="600"/>
      <c r="EVO250" s="601"/>
      <c r="EVP250" s="609"/>
      <c r="EVQ250" s="609"/>
      <c r="EVR250" s="576"/>
      <c r="EVS250" s="576"/>
      <c r="EVT250" s="577"/>
      <c r="EVU250"/>
      <c r="EVV250" s="605"/>
      <c r="EVW250" s="606"/>
      <c r="EVX250" s="578"/>
      <c r="EVY250" s="597"/>
      <c r="EVZ250" s="598"/>
      <c r="EWA250" s="596"/>
      <c r="EWB250" s="602"/>
      <c r="EWC250" s="579"/>
      <c r="EWD250" s="580"/>
      <c r="EWE250" s="603"/>
      <c r="EWF250" s="580"/>
      <c r="EWG250" s="603"/>
      <c r="EWH250" s="607"/>
      <c r="EWI250" s="582"/>
      <c r="EWJ250" s="608"/>
      <c r="EWK250" s="584"/>
      <c r="EWL250" s="584"/>
      <c r="EWM250" s="600"/>
      <c r="EWN250" s="600"/>
      <c r="EWO250" s="600"/>
      <c r="EWP250" s="600"/>
      <c r="EWQ250" s="600"/>
      <c r="EWR250" s="601"/>
      <c r="EWS250" s="609"/>
      <c r="EWT250" s="609"/>
      <c r="EWU250" s="576"/>
      <c r="EWV250" s="576"/>
      <c r="EWW250" s="577"/>
      <c r="EWX250"/>
      <c r="EWY250" s="605"/>
      <c r="EWZ250" s="606"/>
      <c r="EXA250" s="578"/>
      <c r="EXB250" s="597"/>
      <c r="EXC250" s="598"/>
      <c r="EXD250" s="596"/>
      <c r="EXE250" s="602"/>
      <c r="EXF250" s="579"/>
      <c r="EXG250" s="580"/>
      <c r="EXH250" s="603"/>
      <c r="EXI250" s="580"/>
      <c r="EXJ250" s="603"/>
      <c r="EXK250" s="607"/>
      <c r="EXL250" s="582"/>
      <c r="EXM250" s="608"/>
      <c r="EXN250" s="584"/>
      <c r="EXO250" s="584"/>
      <c r="EXP250" s="600"/>
      <c r="EXQ250" s="600"/>
      <c r="EXR250" s="600"/>
      <c r="EXS250" s="600"/>
      <c r="EXT250" s="600"/>
      <c r="EXU250" s="601"/>
      <c r="EXV250" s="609"/>
      <c r="EXW250" s="609"/>
      <c r="EXX250" s="576"/>
      <c r="EXY250" s="576"/>
      <c r="EXZ250" s="577"/>
      <c r="EYA250"/>
      <c r="EYB250" s="605"/>
      <c r="EYC250" s="606"/>
      <c r="EYD250" s="578"/>
      <c r="EYE250" s="597"/>
      <c r="EYF250" s="598"/>
      <c r="EYG250" s="596"/>
      <c r="EYH250" s="602"/>
      <c r="EYI250" s="579"/>
      <c r="EYJ250" s="580"/>
      <c r="EYK250" s="603"/>
      <c r="EYL250" s="580"/>
      <c r="EYM250" s="603"/>
      <c r="EYN250" s="607"/>
      <c r="EYO250" s="582"/>
      <c r="EYP250" s="608"/>
      <c r="EYQ250" s="584"/>
      <c r="EYR250" s="584"/>
      <c r="EYS250" s="600"/>
      <c r="EYT250" s="600"/>
      <c r="EYU250" s="600"/>
      <c r="EYV250" s="600"/>
      <c r="EYW250" s="600"/>
      <c r="EYX250" s="601"/>
      <c r="EYY250" s="609"/>
      <c r="EYZ250" s="609"/>
      <c r="EZA250" s="576"/>
      <c r="EZB250" s="576"/>
      <c r="EZC250" s="577"/>
      <c r="EZD250"/>
      <c r="EZE250" s="605"/>
      <c r="EZF250" s="606"/>
      <c r="EZG250" s="578"/>
      <c r="EZH250" s="597"/>
      <c r="EZI250" s="598"/>
      <c r="EZJ250" s="596"/>
      <c r="EZK250" s="602"/>
      <c r="EZL250" s="579"/>
      <c r="EZM250" s="580"/>
      <c r="EZN250" s="603"/>
      <c r="EZO250" s="580"/>
      <c r="EZP250" s="603"/>
      <c r="EZQ250" s="607"/>
      <c r="EZR250" s="582"/>
      <c r="EZS250" s="608"/>
      <c r="EZT250" s="584"/>
      <c r="EZU250" s="584"/>
      <c r="EZV250" s="600"/>
      <c r="EZW250" s="600"/>
      <c r="EZX250" s="600"/>
      <c r="EZY250" s="600"/>
      <c r="EZZ250" s="600"/>
      <c r="FAA250" s="601"/>
      <c r="FAB250" s="609"/>
      <c r="FAC250" s="609"/>
      <c r="FAD250" s="576"/>
      <c r="FAE250" s="576"/>
      <c r="FAF250" s="577"/>
      <c r="FAG250"/>
      <c r="FAH250" s="605"/>
      <c r="FAI250" s="606"/>
      <c r="FAJ250" s="578"/>
      <c r="FAK250" s="597"/>
      <c r="FAL250" s="598"/>
      <c r="FAM250" s="596"/>
      <c r="FAN250" s="602"/>
      <c r="FAO250" s="579"/>
      <c r="FAP250" s="580"/>
      <c r="FAQ250" s="603"/>
      <c r="FAR250" s="580"/>
      <c r="FAS250" s="603"/>
      <c r="FAT250" s="607"/>
      <c r="FAU250" s="582"/>
      <c r="FAV250" s="608"/>
      <c r="FAW250" s="584"/>
      <c r="FAX250" s="584"/>
      <c r="FAY250" s="600"/>
      <c r="FAZ250" s="600"/>
      <c r="FBA250" s="600"/>
      <c r="FBB250" s="600"/>
      <c r="FBC250" s="600"/>
      <c r="FBD250" s="601"/>
      <c r="FBE250" s="609"/>
      <c r="FBF250" s="609"/>
      <c r="FBG250" s="576"/>
      <c r="FBH250" s="576"/>
      <c r="FBI250" s="577"/>
      <c r="FBJ250"/>
      <c r="FBK250" s="605"/>
      <c r="FBL250" s="606"/>
      <c r="FBM250" s="578"/>
      <c r="FBN250" s="597"/>
      <c r="FBO250" s="598"/>
      <c r="FBP250" s="596"/>
      <c r="FBQ250" s="602"/>
      <c r="FBR250" s="579"/>
      <c r="FBS250" s="580"/>
      <c r="FBT250" s="603"/>
      <c r="FBU250" s="580"/>
      <c r="FBV250" s="603"/>
      <c r="FBW250" s="607"/>
      <c r="FBX250" s="582"/>
      <c r="FBY250" s="608"/>
      <c r="FBZ250" s="584"/>
      <c r="FCA250" s="584"/>
      <c r="FCB250" s="600"/>
      <c r="FCC250" s="600"/>
      <c r="FCD250" s="600"/>
      <c r="FCE250" s="600"/>
      <c r="FCF250" s="600"/>
      <c r="FCG250" s="601"/>
      <c r="FCH250" s="609"/>
      <c r="FCI250" s="609"/>
      <c r="FCJ250" s="576"/>
      <c r="FCK250" s="576"/>
      <c r="FCL250" s="577"/>
      <c r="FCM250"/>
      <c r="FCN250" s="605"/>
      <c r="FCO250" s="606"/>
      <c r="FCP250" s="578"/>
      <c r="FCQ250" s="597"/>
      <c r="FCR250" s="598"/>
      <c r="FCS250" s="596"/>
      <c r="FCT250" s="602"/>
      <c r="FCU250" s="579"/>
      <c r="FCV250" s="580"/>
      <c r="FCW250" s="603"/>
      <c r="FCX250" s="580"/>
      <c r="FCY250" s="603"/>
      <c r="FCZ250" s="607"/>
      <c r="FDA250" s="582"/>
      <c r="FDB250" s="608"/>
      <c r="FDC250" s="584"/>
      <c r="FDD250" s="584"/>
      <c r="FDE250" s="600"/>
      <c r="FDF250" s="600"/>
      <c r="FDG250" s="600"/>
      <c r="FDH250" s="600"/>
      <c r="FDI250" s="600"/>
      <c r="FDJ250" s="601"/>
      <c r="FDK250" s="609"/>
      <c r="FDL250" s="609"/>
      <c r="FDM250" s="576"/>
      <c r="FDN250" s="576"/>
      <c r="FDO250" s="577"/>
      <c r="FDP250"/>
      <c r="FDQ250" s="605"/>
      <c r="FDR250" s="606"/>
      <c r="FDS250" s="578"/>
      <c r="FDT250" s="597"/>
      <c r="FDU250" s="598"/>
      <c r="FDV250" s="596"/>
      <c r="FDW250" s="602"/>
      <c r="FDX250" s="579"/>
      <c r="FDY250" s="580"/>
      <c r="FDZ250" s="603"/>
      <c r="FEA250" s="580"/>
      <c r="FEB250" s="603"/>
      <c r="FEC250" s="607"/>
      <c r="FED250" s="582"/>
      <c r="FEE250" s="608"/>
      <c r="FEF250" s="584"/>
      <c r="FEG250" s="584"/>
      <c r="FEH250" s="600"/>
      <c r="FEI250" s="600"/>
      <c r="FEJ250" s="600"/>
      <c r="FEK250" s="600"/>
      <c r="FEL250" s="600"/>
      <c r="FEM250" s="601"/>
      <c r="FEN250" s="609"/>
      <c r="FEO250" s="609"/>
      <c r="FEP250" s="576"/>
      <c r="FEQ250" s="576"/>
      <c r="FER250" s="577"/>
      <c r="FES250"/>
      <c r="FET250" s="605"/>
      <c r="FEU250" s="606"/>
      <c r="FEV250" s="578"/>
      <c r="FEW250" s="597"/>
      <c r="FEX250" s="598"/>
      <c r="FEY250" s="596"/>
      <c r="FEZ250" s="602"/>
      <c r="FFA250" s="579"/>
      <c r="FFB250" s="580"/>
      <c r="FFC250" s="603"/>
      <c r="FFD250" s="580"/>
      <c r="FFE250" s="603"/>
      <c r="FFF250" s="607"/>
      <c r="FFG250" s="582"/>
      <c r="FFH250" s="608"/>
      <c r="FFI250" s="584"/>
      <c r="FFJ250" s="584"/>
      <c r="FFK250" s="600"/>
      <c r="FFL250" s="600"/>
      <c r="FFM250" s="600"/>
      <c r="FFN250" s="600"/>
      <c r="FFO250" s="600"/>
      <c r="FFP250" s="601"/>
      <c r="FFQ250" s="609"/>
      <c r="FFR250" s="609"/>
      <c r="FFS250" s="576"/>
      <c r="FFT250" s="576"/>
      <c r="FFU250" s="577"/>
      <c r="FFV250"/>
      <c r="FFW250" s="605"/>
      <c r="FFX250" s="606"/>
      <c r="FFY250" s="578"/>
      <c r="FFZ250" s="597"/>
      <c r="FGA250" s="598"/>
      <c r="FGB250" s="596"/>
      <c r="FGC250" s="602"/>
      <c r="FGD250" s="579"/>
      <c r="FGE250" s="580"/>
      <c r="FGF250" s="603"/>
      <c r="FGG250" s="580"/>
      <c r="FGH250" s="603"/>
      <c r="FGI250" s="607"/>
      <c r="FGJ250" s="582"/>
      <c r="FGK250" s="608"/>
      <c r="FGL250" s="584"/>
      <c r="FGM250" s="584"/>
      <c r="FGN250" s="600"/>
      <c r="FGO250" s="600"/>
      <c r="FGP250" s="600"/>
      <c r="FGQ250" s="600"/>
      <c r="FGR250" s="600"/>
      <c r="FGS250" s="601"/>
      <c r="FGT250" s="609"/>
      <c r="FGU250" s="609"/>
      <c r="FGV250" s="576"/>
      <c r="FGW250" s="576"/>
      <c r="FGX250" s="577"/>
      <c r="FGY250"/>
      <c r="FGZ250" s="605"/>
      <c r="FHA250" s="606"/>
      <c r="FHB250" s="578"/>
      <c r="FHC250" s="597"/>
      <c r="FHD250" s="598"/>
      <c r="FHE250" s="596"/>
      <c r="FHF250" s="602"/>
      <c r="FHG250" s="579"/>
      <c r="FHH250" s="580"/>
      <c r="FHI250" s="603"/>
      <c r="FHJ250" s="580"/>
      <c r="FHK250" s="603"/>
      <c r="FHL250" s="607"/>
      <c r="FHM250" s="582"/>
      <c r="FHN250" s="608"/>
      <c r="FHO250" s="584"/>
      <c r="FHP250" s="584"/>
      <c r="FHQ250" s="600"/>
      <c r="FHR250" s="600"/>
      <c r="FHS250" s="600"/>
      <c r="FHT250" s="600"/>
      <c r="FHU250" s="600"/>
      <c r="FHV250" s="601"/>
      <c r="FHW250" s="609"/>
      <c r="FHX250" s="609"/>
      <c r="FHY250" s="576"/>
      <c r="FHZ250" s="576"/>
      <c r="FIA250" s="577"/>
      <c r="FIB250"/>
      <c r="FIC250" s="605"/>
      <c r="FID250" s="606"/>
      <c r="FIE250" s="578"/>
      <c r="FIF250" s="597"/>
      <c r="FIG250" s="598"/>
      <c r="FIH250" s="596"/>
      <c r="FII250" s="602"/>
      <c r="FIJ250" s="579"/>
      <c r="FIK250" s="580"/>
      <c r="FIL250" s="603"/>
      <c r="FIM250" s="580"/>
      <c r="FIN250" s="603"/>
      <c r="FIO250" s="607"/>
      <c r="FIP250" s="582"/>
      <c r="FIQ250" s="608"/>
      <c r="FIR250" s="584"/>
      <c r="FIS250" s="584"/>
      <c r="FIT250" s="600"/>
      <c r="FIU250" s="600"/>
      <c r="FIV250" s="600"/>
      <c r="FIW250" s="600"/>
      <c r="FIX250" s="600"/>
      <c r="FIY250" s="601"/>
      <c r="FIZ250" s="609"/>
      <c r="FJA250" s="609"/>
      <c r="FJB250" s="576"/>
      <c r="FJC250" s="576"/>
      <c r="FJD250" s="577"/>
      <c r="FJE250"/>
      <c r="FJF250" s="605"/>
      <c r="FJG250" s="606"/>
      <c r="FJH250" s="578"/>
      <c r="FJI250" s="597"/>
      <c r="FJJ250" s="598"/>
      <c r="FJK250" s="596"/>
      <c r="FJL250" s="602"/>
      <c r="FJM250" s="579"/>
      <c r="FJN250" s="580"/>
      <c r="FJO250" s="603"/>
      <c r="FJP250" s="580"/>
      <c r="FJQ250" s="603"/>
      <c r="FJR250" s="607"/>
      <c r="FJS250" s="582"/>
      <c r="FJT250" s="608"/>
      <c r="FJU250" s="584"/>
      <c r="FJV250" s="584"/>
      <c r="FJW250" s="600"/>
      <c r="FJX250" s="600"/>
      <c r="FJY250" s="600"/>
      <c r="FJZ250" s="600"/>
      <c r="FKA250" s="600"/>
      <c r="FKB250" s="601"/>
      <c r="FKC250" s="609"/>
      <c r="FKD250" s="609"/>
      <c r="FKE250" s="576"/>
      <c r="FKF250" s="576"/>
      <c r="FKG250" s="577"/>
      <c r="FKH250"/>
      <c r="FKI250" s="605"/>
      <c r="FKJ250" s="606"/>
      <c r="FKK250" s="578"/>
      <c r="FKL250" s="597"/>
      <c r="FKM250" s="598"/>
      <c r="FKN250" s="596"/>
      <c r="FKO250" s="602"/>
      <c r="FKP250" s="579"/>
      <c r="FKQ250" s="580"/>
      <c r="FKR250" s="603"/>
      <c r="FKS250" s="580"/>
      <c r="FKT250" s="603"/>
      <c r="FKU250" s="607"/>
      <c r="FKV250" s="582"/>
      <c r="FKW250" s="608"/>
      <c r="FKX250" s="584"/>
      <c r="FKY250" s="584"/>
      <c r="FKZ250" s="600"/>
      <c r="FLA250" s="600"/>
      <c r="FLB250" s="600"/>
      <c r="FLC250" s="600"/>
      <c r="FLD250" s="600"/>
      <c r="FLE250" s="601"/>
      <c r="FLF250" s="609"/>
      <c r="FLG250" s="609"/>
      <c r="FLH250" s="576"/>
      <c r="FLI250" s="576"/>
      <c r="FLJ250" s="577"/>
      <c r="FLK250"/>
      <c r="FLL250" s="605"/>
      <c r="FLM250" s="606"/>
      <c r="FLN250" s="578"/>
      <c r="FLO250" s="597"/>
      <c r="FLP250" s="598"/>
      <c r="FLQ250" s="596"/>
      <c r="FLR250" s="602"/>
      <c r="FLS250" s="579"/>
      <c r="FLT250" s="580"/>
      <c r="FLU250" s="603"/>
      <c r="FLV250" s="580"/>
      <c r="FLW250" s="603"/>
      <c r="FLX250" s="607"/>
      <c r="FLY250" s="582"/>
      <c r="FLZ250" s="608"/>
      <c r="FMA250" s="584"/>
      <c r="FMB250" s="584"/>
      <c r="FMC250" s="600"/>
      <c r="FMD250" s="600"/>
      <c r="FME250" s="600"/>
      <c r="FMF250" s="600"/>
      <c r="FMG250" s="600"/>
      <c r="FMH250" s="601"/>
      <c r="FMI250" s="609"/>
      <c r="FMJ250" s="609"/>
      <c r="FMK250" s="576"/>
      <c r="FML250" s="576"/>
      <c r="FMM250" s="577"/>
      <c r="FMN250"/>
      <c r="FMO250" s="605"/>
      <c r="FMP250" s="606"/>
      <c r="FMQ250" s="578"/>
      <c r="FMR250" s="597"/>
      <c r="FMS250" s="598"/>
      <c r="FMT250" s="596"/>
      <c r="FMU250" s="602"/>
      <c r="FMV250" s="579"/>
      <c r="FMW250" s="580"/>
      <c r="FMX250" s="603"/>
      <c r="FMY250" s="580"/>
      <c r="FMZ250" s="603"/>
      <c r="FNA250" s="607"/>
      <c r="FNB250" s="582"/>
      <c r="FNC250" s="608"/>
      <c r="FND250" s="584"/>
      <c r="FNE250" s="584"/>
      <c r="FNF250" s="600"/>
      <c r="FNG250" s="600"/>
      <c r="FNH250" s="600"/>
      <c r="FNI250" s="600"/>
      <c r="FNJ250" s="600"/>
      <c r="FNK250" s="601"/>
      <c r="FNL250" s="609"/>
      <c r="FNM250" s="609"/>
      <c r="FNN250" s="576"/>
      <c r="FNO250" s="576"/>
      <c r="FNP250" s="577"/>
      <c r="FNQ250"/>
      <c r="FNR250" s="605"/>
      <c r="FNS250" s="606"/>
      <c r="FNT250" s="578"/>
      <c r="FNU250" s="597"/>
      <c r="FNV250" s="598"/>
      <c r="FNW250" s="596"/>
      <c r="FNX250" s="602"/>
      <c r="FNY250" s="579"/>
      <c r="FNZ250" s="580"/>
      <c r="FOA250" s="603"/>
      <c r="FOB250" s="580"/>
      <c r="FOC250" s="603"/>
      <c r="FOD250" s="607"/>
      <c r="FOE250" s="582"/>
      <c r="FOF250" s="608"/>
      <c r="FOG250" s="584"/>
      <c r="FOH250" s="584"/>
      <c r="FOI250" s="600"/>
      <c r="FOJ250" s="600"/>
      <c r="FOK250" s="600"/>
      <c r="FOL250" s="600"/>
      <c r="FOM250" s="600"/>
      <c r="FON250" s="601"/>
      <c r="FOO250" s="609"/>
      <c r="FOP250" s="609"/>
      <c r="FOQ250" s="576"/>
      <c r="FOR250" s="576"/>
      <c r="FOS250" s="577"/>
      <c r="FOT250"/>
      <c r="FOU250" s="605"/>
      <c r="FOV250" s="606"/>
      <c r="FOW250" s="578"/>
      <c r="FOX250" s="597"/>
      <c r="FOY250" s="598"/>
      <c r="FOZ250" s="596"/>
      <c r="FPA250" s="602"/>
      <c r="FPB250" s="579"/>
      <c r="FPC250" s="580"/>
      <c r="FPD250" s="603"/>
      <c r="FPE250" s="580"/>
      <c r="FPF250" s="603"/>
      <c r="FPG250" s="607"/>
      <c r="FPH250" s="582"/>
      <c r="FPI250" s="608"/>
      <c r="FPJ250" s="584"/>
      <c r="FPK250" s="584"/>
      <c r="FPL250" s="600"/>
      <c r="FPM250" s="600"/>
      <c r="FPN250" s="600"/>
      <c r="FPO250" s="600"/>
      <c r="FPP250" s="600"/>
      <c r="FPQ250" s="601"/>
      <c r="FPR250" s="609"/>
      <c r="FPS250" s="609"/>
      <c r="FPT250" s="576"/>
      <c r="FPU250" s="576"/>
      <c r="FPV250" s="577"/>
      <c r="FPW250"/>
      <c r="FPX250" s="605"/>
      <c r="FPY250" s="606"/>
      <c r="FPZ250" s="578"/>
      <c r="FQA250" s="597"/>
      <c r="FQB250" s="598"/>
      <c r="FQC250" s="596"/>
      <c r="FQD250" s="602"/>
      <c r="FQE250" s="579"/>
      <c r="FQF250" s="580"/>
      <c r="FQG250" s="603"/>
      <c r="FQH250" s="580"/>
      <c r="FQI250" s="603"/>
      <c r="FQJ250" s="607"/>
      <c r="FQK250" s="582"/>
      <c r="FQL250" s="608"/>
      <c r="FQM250" s="584"/>
      <c r="FQN250" s="584"/>
      <c r="FQO250" s="600"/>
      <c r="FQP250" s="600"/>
      <c r="FQQ250" s="600"/>
      <c r="FQR250" s="600"/>
      <c r="FQS250" s="600"/>
      <c r="FQT250" s="601"/>
      <c r="FQU250" s="609"/>
      <c r="FQV250" s="609"/>
      <c r="FQW250" s="576"/>
      <c r="FQX250" s="576"/>
      <c r="FQY250" s="577"/>
      <c r="FQZ250"/>
      <c r="FRA250" s="605"/>
      <c r="FRB250" s="606"/>
      <c r="FRC250" s="578"/>
      <c r="FRD250" s="597"/>
      <c r="FRE250" s="598"/>
      <c r="FRF250" s="596"/>
      <c r="FRG250" s="602"/>
      <c r="FRH250" s="579"/>
      <c r="FRI250" s="580"/>
      <c r="FRJ250" s="603"/>
      <c r="FRK250" s="580"/>
      <c r="FRL250" s="603"/>
      <c r="FRM250" s="607"/>
      <c r="FRN250" s="582"/>
      <c r="FRO250" s="608"/>
      <c r="FRP250" s="584"/>
      <c r="FRQ250" s="584"/>
      <c r="FRR250" s="600"/>
      <c r="FRS250" s="600"/>
      <c r="FRT250" s="600"/>
      <c r="FRU250" s="600"/>
      <c r="FRV250" s="600"/>
      <c r="FRW250" s="601"/>
      <c r="FRX250" s="609"/>
      <c r="FRY250" s="609"/>
      <c r="FRZ250" s="576"/>
      <c r="FSA250" s="576"/>
      <c r="FSB250" s="577"/>
      <c r="FSC250"/>
      <c r="FSD250" s="605"/>
      <c r="FSE250" s="606"/>
      <c r="FSF250" s="578"/>
      <c r="FSG250" s="597"/>
      <c r="FSH250" s="598"/>
      <c r="FSI250" s="596"/>
      <c r="FSJ250" s="602"/>
      <c r="FSK250" s="579"/>
      <c r="FSL250" s="580"/>
      <c r="FSM250" s="603"/>
      <c r="FSN250" s="580"/>
      <c r="FSO250" s="603"/>
      <c r="FSP250" s="607"/>
      <c r="FSQ250" s="582"/>
      <c r="FSR250" s="608"/>
      <c r="FSS250" s="584"/>
      <c r="FST250" s="584"/>
      <c r="FSU250" s="600"/>
      <c r="FSV250" s="600"/>
      <c r="FSW250" s="600"/>
      <c r="FSX250" s="600"/>
      <c r="FSY250" s="600"/>
      <c r="FSZ250" s="601"/>
      <c r="FTA250" s="609"/>
      <c r="FTB250" s="609"/>
      <c r="FTC250" s="576"/>
      <c r="FTD250" s="576"/>
      <c r="FTE250" s="577"/>
      <c r="FTF250"/>
      <c r="FTG250" s="605"/>
      <c r="FTH250" s="606"/>
      <c r="FTI250" s="578"/>
      <c r="FTJ250" s="597"/>
      <c r="FTK250" s="598"/>
      <c r="FTL250" s="596"/>
      <c r="FTM250" s="602"/>
      <c r="FTN250" s="579"/>
      <c r="FTO250" s="580"/>
      <c r="FTP250" s="603"/>
      <c r="FTQ250" s="580"/>
      <c r="FTR250" s="603"/>
      <c r="FTS250" s="607"/>
      <c r="FTT250" s="582"/>
      <c r="FTU250" s="608"/>
      <c r="FTV250" s="584"/>
      <c r="FTW250" s="584"/>
      <c r="FTX250" s="600"/>
      <c r="FTY250" s="600"/>
      <c r="FTZ250" s="600"/>
      <c r="FUA250" s="600"/>
      <c r="FUB250" s="600"/>
      <c r="FUC250" s="601"/>
      <c r="FUD250" s="609"/>
      <c r="FUE250" s="609"/>
      <c r="FUF250" s="576"/>
      <c r="FUG250" s="576"/>
      <c r="FUH250" s="577"/>
      <c r="FUI250"/>
      <c r="FUJ250" s="605"/>
      <c r="FUK250" s="606"/>
      <c r="FUL250" s="578"/>
      <c r="FUM250" s="597"/>
      <c r="FUN250" s="598"/>
      <c r="FUO250" s="596"/>
      <c r="FUP250" s="602"/>
      <c r="FUQ250" s="579"/>
      <c r="FUR250" s="580"/>
      <c r="FUS250" s="603"/>
      <c r="FUT250" s="580"/>
      <c r="FUU250" s="603"/>
      <c r="FUV250" s="607"/>
      <c r="FUW250" s="582"/>
      <c r="FUX250" s="608"/>
      <c r="FUY250" s="584"/>
      <c r="FUZ250" s="584"/>
      <c r="FVA250" s="600"/>
      <c r="FVB250" s="600"/>
      <c r="FVC250" s="600"/>
      <c r="FVD250" s="600"/>
      <c r="FVE250" s="600"/>
      <c r="FVF250" s="601"/>
      <c r="FVG250" s="609"/>
      <c r="FVH250" s="609"/>
      <c r="FVI250" s="576"/>
      <c r="FVJ250" s="576"/>
      <c r="FVK250" s="577"/>
      <c r="FVL250"/>
      <c r="FVM250" s="605"/>
      <c r="FVN250" s="606"/>
      <c r="FVO250" s="578"/>
      <c r="FVP250" s="597"/>
      <c r="FVQ250" s="598"/>
      <c r="FVR250" s="596"/>
      <c r="FVS250" s="602"/>
      <c r="FVT250" s="579"/>
      <c r="FVU250" s="580"/>
      <c r="FVV250" s="603"/>
      <c r="FVW250" s="580"/>
      <c r="FVX250" s="603"/>
      <c r="FVY250" s="607"/>
      <c r="FVZ250" s="582"/>
      <c r="FWA250" s="608"/>
      <c r="FWB250" s="584"/>
      <c r="FWC250" s="584"/>
      <c r="FWD250" s="600"/>
      <c r="FWE250" s="600"/>
      <c r="FWF250" s="600"/>
      <c r="FWG250" s="600"/>
      <c r="FWH250" s="600"/>
      <c r="FWI250" s="601"/>
      <c r="FWJ250" s="609"/>
      <c r="FWK250" s="609"/>
      <c r="FWL250" s="576"/>
      <c r="FWM250" s="576"/>
      <c r="FWN250" s="577"/>
      <c r="FWO250"/>
      <c r="FWP250" s="605"/>
      <c r="FWQ250" s="606"/>
      <c r="FWR250" s="578"/>
      <c r="FWS250" s="597"/>
      <c r="FWT250" s="598"/>
      <c r="FWU250" s="596"/>
      <c r="FWV250" s="602"/>
      <c r="FWW250" s="579"/>
      <c r="FWX250" s="580"/>
      <c r="FWY250" s="603"/>
      <c r="FWZ250" s="580"/>
      <c r="FXA250" s="603"/>
      <c r="FXB250" s="607"/>
      <c r="FXC250" s="582"/>
      <c r="FXD250" s="608"/>
      <c r="FXE250" s="584"/>
      <c r="FXF250" s="584"/>
      <c r="FXG250" s="600"/>
      <c r="FXH250" s="600"/>
      <c r="FXI250" s="600"/>
      <c r="FXJ250" s="600"/>
      <c r="FXK250" s="600"/>
      <c r="FXL250" s="601"/>
      <c r="FXM250" s="609"/>
      <c r="FXN250" s="609"/>
      <c r="FXO250" s="576"/>
      <c r="FXP250" s="576"/>
      <c r="FXQ250" s="577"/>
      <c r="FXR250"/>
      <c r="FXS250" s="605"/>
      <c r="FXT250" s="606"/>
      <c r="FXU250" s="578"/>
      <c r="FXV250" s="597"/>
      <c r="FXW250" s="598"/>
      <c r="FXX250" s="596"/>
      <c r="FXY250" s="602"/>
      <c r="FXZ250" s="579"/>
      <c r="FYA250" s="580"/>
      <c r="FYB250" s="603"/>
      <c r="FYC250" s="580"/>
      <c r="FYD250" s="603"/>
      <c r="FYE250" s="607"/>
      <c r="FYF250" s="582"/>
      <c r="FYG250" s="608"/>
      <c r="FYH250" s="584"/>
      <c r="FYI250" s="584"/>
      <c r="FYJ250" s="600"/>
      <c r="FYK250" s="600"/>
      <c r="FYL250" s="600"/>
      <c r="FYM250" s="600"/>
      <c r="FYN250" s="600"/>
      <c r="FYO250" s="601"/>
      <c r="FYP250" s="609"/>
      <c r="FYQ250" s="609"/>
      <c r="FYR250" s="576"/>
      <c r="FYS250" s="576"/>
      <c r="FYT250" s="577"/>
      <c r="FYU250"/>
      <c r="FYV250" s="605"/>
      <c r="FYW250" s="606"/>
      <c r="FYX250" s="578"/>
      <c r="FYY250" s="597"/>
      <c r="FYZ250" s="598"/>
      <c r="FZA250" s="596"/>
      <c r="FZB250" s="602"/>
      <c r="FZC250" s="579"/>
      <c r="FZD250" s="580"/>
      <c r="FZE250" s="603"/>
      <c r="FZF250" s="580"/>
      <c r="FZG250" s="603"/>
      <c r="FZH250" s="607"/>
      <c r="FZI250" s="582"/>
      <c r="FZJ250" s="608"/>
      <c r="FZK250" s="584"/>
      <c r="FZL250" s="584"/>
      <c r="FZM250" s="600"/>
      <c r="FZN250" s="600"/>
      <c r="FZO250" s="600"/>
      <c r="FZP250" s="600"/>
      <c r="FZQ250" s="600"/>
      <c r="FZR250" s="601"/>
      <c r="FZS250" s="609"/>
      <c r="FZT250" s="609"/>
      <c r="FZU250" s="576"/>
      <c r="FZV250" s="576"/>
      <c r="FZW250" s="577"/>
      <c r="FZX250"/>
      <c r="FZY250" s="605"/>
      <c r="FZZ250" s="606"/>
      <c r="GAA250" s="578"/>
      <c r="GAB250" s="597"/>
      <c r="GAC250" s="598"/>
      <c r="GAD250" s="596"/>
      <c r="GAE250" s="602"/>
      <c r="GAF250" s="579"/>
      <c r="GAG250" s="580"/>
      <c r="GAH250" s="603"/>
      <c r="GAI250" s="580"/>
      <c r="GAJ250" s="603"/>
      <c r="GAK250" s="607"/>
      <c r="GAL250" s="582"/>
      <c r="GAM250" s="608"/>
      <c r="GAN250" s="584"/>
      <c r="GAO250" s="584"/>
      <c r="GAP250" s="600"/>
      <c r="GAQ250" s="600"/>
      <c r="GAR250" s="600"/>
      <c r="GAS250" s="600"/>
      <c r="GAT250" s="600"/>
      <c r="GAU250" s="601"/>
      <c r="GAV250" s="609"/>
      <c r="GAW250" s="609"/>
      <c r="GAX250" s="576"/>
      <c r="GAY250" s="576"/>
      <c r="GAZ250" s="577"/>
      <c r="GBA250"/>
      <c r="GBB250" s="605"/>
      <c r="GBC250" s="606"/>
      <c r="GBD250" s="578"/>
      <c r="GBE250" s="597"/>
      <c r="GBF250" s="598"/>
      <c r="GBG250" s="596"/>
      <c r="GBH250" s="602"/>
      <c r="GBI250" s="579"/>
      <c r="GBJ250" s="580"/>
      <c r="GBK250" s="603"/>
      <c r="GBL250" s="580"/>
      <c r="GBM250" s="603"/>
      <c r="GBN250" s="607"/>
      <c r="GBO250" s="582"/>
      <c r="GBP250" s="608"/>
      <c r="GBQ250" s="584"/>
      <c r="GBR250" s="584"/>
      <c r="GBS250" s="600"/>
      <c r="GBT250" s="600"/>
      <c r="GBU250" s="600"/>
      <c r="GBV250" s="600"/>
      <c r="GBW250" s="600"/>
      <c r="GBX250" s="601"/>
      <c r="GBY250" s="609"/>
      <c r="GBZ250" s="609"/>
      <c r="GCA250" s="576"/>
      <c r="GCB250" s="576"/>
      <c r="GCC250" s="577"/>
      <c r="GCD250"/>
      <c r="GCE250" s="605"/>
      <c r="GCF250" s="606"/>
      <c r="GCG250" s="578"/>
      <c r="GCH250" s="597"/>
      <c r="GCI250" s="598"/>
      <c r="GCJ250" s="596"/>
      <c r="GCK250" s="602"/>
      <c r="GCL250" s="579"/>
      <c r="GCM250" s="580"/>
      <c r="GCN250" s="603"/>
      <c r="GCO250" s="580"/>
      <c r="GCP250" s="603"/>
      <c r="GCQ250" s="607"/>
      <c r="GCR250" s="582"/>
      <c r="GCS250" s="608"/>
      <c r="GCT250" s="584"/>
      <c r="GCU250" s="584"/>
      <c r="GCV250" s="600"/>
      <c r="GCW250" s="600"/>
      <c r="GCX250" s="600"/>
      <c r="GCY250" s="600"/>
      <c r="GCZ250" s="600"/>
      <c r="GDA250" s="601"/>
      <c r="GDB250" s="609"/>
      <c r="GDC250" s="609"/>
      <c r="GDD250" s="576"/>
      <c r="GDE250" s="576"/>
      <c r="GDF250" s="577"/>
      <c r="GDG250"/>
      <c r="GDH250" s="605"/>
      <c r="GDI250" s="606"/>
      <c r="GDJ250" s="578"/>
      <c r="GDK250" s="597"/>
      <c r="GDL250" s="598"/>
      <c r="GDM250" s="596"/>
      <c r="GDN250" s="602"/>
      <c r="GDO250" s="579"/>
      <c r="GDP250" s="580"/>
      <c r="GDQ250" s="603"/>
      <c r="GDR250" s="580"/>
      <c r="GDS250" s="603"/>
      <c r="GDT250" s="607"/>
      <c r="GDU250" s="582"/>
      <c r="GDV250" s="608"/>
      <c r="GDW250" s="584"/>
      <c r="GDX250" s="584"/>
      <c r="GDY250" s="600"/>
      <c r="GDZ250" s="600"/>
      <c r="GEA250" s="600"/>
      <c r="GEB250" s="600"/>
      <c r="GEC250" s="600"/>
      <c r="GED250" s="601"/>
      <c r="GEE250" s="609"/>
      <c r="GEF250" s="609"/>
      <c r="GEG250" s="576"/>
      <c r="GEH250" s="576"/>
      <c r="GEI250" s="577"/>
      <c r="GEJ250"/>
      <c r="GEK250" s="605"/>
      <c r="GEL250" s="606"/>
      <c r="GEM250" s="578"/>
      <c r="GEN250" s="597"/>
      <c r="GEO250" s="598"/>
      <c r="GEP250" s="596"/>
      <c r="GEQ250" s="602"/>
      <c r="GER250" s="579"/>
      <c r="GES250" s="580"/>
      <c r="GET250" s="603"/>
      <c r="GEU250" s="580"/>
      <c r="GEV250" s="603"/>
      <c r="GEW250" s="607"/>
      <c r="GEX250" s="582"/>
      <c r="GEY250" s="608"/>
      <c r="GEZ250" s="584"/>
      <c r="GFA250" s="584"/>
      <c r="GFB250" s="600"/>
      <c r="GFC250" s="600"/>
      <c r="GFD250" s="600"/>
      <c r="GFE250" s="600"/>
      <c r="GFF250" s="600"/>
      <c r="GFG250" s="601"/>
      <c r="GFH250" s="609"/>
      <c r="GFI250" s="609"/>
      <c r="GFJ250" s="576"/>
      <c r="GFK250" s="576"/>
      <c r="GFL250" s="577"/>
      <c r="GFM250"/>
      <c r="GFN250" s="605"/>
      <c r="GFO250" s="606"/>
      <c r="GFP250" s="578"/>
      <c r="GFQ250" s="597"/>
      <c r="GFR250" s="598"/>
      <c r="GFS250" s="596"/>
      <c r="GFT250" s="602"/>
      <c r="GFU250" s="579"/>
      <c r="GFV250" s="580"/>
      <c r="GFW250" s="603"/>
      <c r="GFX250" s="580"/>
      <c r="GFY250" s="603"/>
      <c r="GFZ250" s="607"/>
      <c r="GGA250" s="582"/>
      <c r="GGB250" s="608"/>
      <c r="GGC250" s="584"/>
      <c r="GGD250" s="584"/>
      <c r="GGE250" s="600"/>
      <c r="GGF250" s="600"/>
      <c r="GGG250" s="600"/>
      <c r="GGH250" s="600"/>
      <c r="GGI250" s="600"/>
      <c r="GGJ250" s="601"/>
      <c r="GGK250" s="609"/>
      <c r="GGL250" s="609"/>
      <c r="GGM250" s="576"/>
      <c r="GGN250" s="576"/>
      <c r="GGO250" s="577"/>
      <c r="GGP250"/>
      <c r="GGQ250" s="605"/>
      <c r="GGR250" s="606"/>
      <c r="GGS250" s="578"/>
      <c r="GGT250" s="597"/>
      <c r="GGU250" s="598"/>
      <c r="GGV250" s="596"/>
      <c r="GGW250" s="602"/>
      <c r="GGX250" s="579"/>
      <c r="GGY250" s="580"/>
      <c r="GGZ250" s="603"/>
      <c r="GHA250" s="580"/>
      <c r="GHB250" s="603"/>
      <c r="GHC250" s="607"/>
      <c r="GHD250" s="582"/>
      <c r="GHE250" s="608"/>
      <c r="GHF250" s="584"/>
      <c r="GHG250" s="584"/>
      <c r="GHH250" s="600"/>
      <c r="GHI250" s="600"/>
      <c r="GHJ250" s="600"/>
      <c r="GHK250" s="600"/>
      <c r="GHL250" s="600"/>
      <c r="GHM250" s="601"/>
      <c r="GHN250" s="609"/>
      <c r="GHO250" s="609"/>
      <c r="GHP250" s="576"/>
      <c r="GHQ250" s="576"/>
      <c r="GHR250" s="577"/>
      <c r="GHS250"/>
      <c r="GHT250" s="605"/>
      <c r="GHU250" s="606"/>
      <c r="GHV250" s="578"/>
      <c r="GHW250" s="597"/>
      <c r="GHX250" s="598"/>
      <c r="GHY250" s="596"/>
      <c r="GHZ250" s="602"/>
      <c r="GIA250" s="579"/>
      <c r="GIB250" s="580"/>
      <c r="GIC250" s="603"/>
      <c r="GID250" s="580"/>
      <c r="GIE250" s="603"/>
      <c r="GIF250" s="607"/>
      <c r="GIG250" s="582"/>
      <c r="GIH250" s="608"/>
      <c r="GII250" s="584"/>
      <c r="GIJ250" s="584"/>
      <c r="GIK250" s="600"/>
      <c r="GIL250" s="600"/>
      <c r="GIM250" s="600"/>
      <c r="GIN250" s="600"/>
      <c r="GIO250" s="600"/>
      <c r="GIP250" s="601"/>
      <c r="GIQ250" s="609"/>
      <c r="GIR250" s="609"/>
      <c r="GIS250" s="576"/>
      <c r="GIT250" s="576"/>
      <c r="GIU250" s="577"/>
      <c r="GIV250"/>
      <c r="GIW250" s="605"/>
      <c r="GIX250" s="606"/>
      <c r="GIY250" s="578"/>
      <c r="GIZ250" s="597"/>
      <c r="GJA250" s="598"/>
      <c r="GJB250" s="596"/>
      <c r="GJC250" s="602"/>
      <c r="GJD250" s="579"/>
      <c r="GJE250" s="580"/>
      <c r="GJF250" s="603"/>
      <c r="GJG250" s="580"/>
      <c r="GJH250" s="603"/>
      <c r="GJI250" s="607"/>
      <c r="GJJ250" s="582"/>
      <c r="GJK250" s="608"/>
      <c r="GJL250" s="584"/>
      <c r="GJM250" s="584"/>
      <c r="GJN250" s="600"/>
      <c r="GJO250" s="600"/>
      <c r="GJP250" s="600"/>
      <c r="GJQ250" s="600"/>
      <c r="GJR250" s="600"/>
      <c r="GJS250" s="601"/>
      <c r="GJT250" s="609"/>
      <c r="GJU250" s="609"/>
      <c r="GJV250" s="576"/>
      <c r="GJW250" s="576"/>
      <c r="GJX250" s="577"/>
      <c r="GJY250"/>
      <c r="GJZ250" s="605"/>
      <c r="GKA250" s="606"/>
      <c r="GKB250" s="578"/>
      <c r="GKC250" s="597"/>
      <c r="GKD250" s="598"/>
      <c r="GKE250" s="596"/>
      <c r="GKF250" s="602"/>
      <c r="GKG250" s="579"/>
      <c r="GKH250" s="580"/>
      <c r="GKI250" s="603"/>
      <c r="GKJ250" s="580"/>
      <c r="GKK250" s="603"/>
      <c r="GKL250" s="607"/>
      <c r="GKM250" s="582"/>
      <c r="GKN250" s="608"/>
      <c r="GKO250" s="584"/>
      <c r="GKP250" s="584"/>
      <c r="GKQ250" s="600"/>
      <c r="GKR250" s="600"/>
      <c r="GKS250" s="600"/>
      <c r="GKT250" s="600"/>
      <c r="GKU250" s="600"/>
      <c r="GKV250" s="601"/>
      <c r="GKW250" s="609"/>
      <c r="GKX250" s="609"/>
      <c r="GKY250" s="576"/>
      <c r="GKZ250" s="576"/>
      <c r="GLA250" s="577"/>
      <c r="GLB250"/>
      <c r="GLC250" s="605"/>
      <c r="GLD250" s="606"/>
      <c r="GLE250" s="578"/>
      <c r="GLF250" s="597"/>
      <c r="GLG250" s="598"/>
      <c r="GLH250" s="596"/>
      <c r="GLI250" s="602"/>
      <c r="GLJ250" s="579"/>
      <c r="GLK250" s="580"/>
      <c r="GLL250" s="603"/>
      <c r="GLM250" s="580"/>
      <c r="GLN250" s="603"/>
      <c r="GLO250" s="607"/>
      <c r="GLP250" s="582"/>
      <c r="GLQ250" s="608"/>
      <c r="GLR250" s="584"/>
      <c r="GLS250" s="584"/>
      <c r="GLT250" s="600"/>
      <c r="GLU250" s="600"/>
      <c r="GLV250" s="600"/>
      <c r="GLW250" s="600"/>
      <c r="GLX250" s="600"/>
      <c r="GLY250" s="601"/>
      <c r="GLZ250" s="609"/>
      <c r="GMA250" s="609"/>
      <c r="GMB250" s="576"/>
      <c r="GMC250" s="576"/>
      <c r="GMD250" s="577"/>
      <c r="GME250"/>
      <c r="GMF250" s="605"/>
      <c r="GMG250" s="606"/>
      <c r="GMH250" s="578"/>
      <c r="GMI250" s="597"/>
      <c r="GMJ250" s="598"/>
      <c r="GMK250" s="596"/>
      <c r="GML250" s="602"/>
      <c r="GMM250" s="579"/>
      <c r="GMN250" s="580"/>
      <c r="GMO250" s="603"/>
      <c r="GMP250" s="580"/>
      <c r="GMQ250" s="603"/>
      <c r="GMR250" s="607"/>
      <c r="GMS250" s="582"/>
      <c r="GMT250" s="608"/>
      <c r="GMU250" s="584"/>
      <c r="GMV250" s="584"/>
      <c r="GMW250" s="600"/>
      <c r="GMX250" s="600"/>
      <c r="GMY250" s="600"/>
      <c r="GMZ250" s="600"/>
      <c r="GNA250" s="600"/>
      <c r="GNB250" s="601"/>
      <c r="GNC250" s="609"/>
      <c r="GND250" s="609"/>
      <c r="GNE250" s="576"/>
      <c r="GNF250" s="576"/>
      <c r="GNG250" s="577"/>
      <c r="GNH250"/>
      <c r="GNI250" s="605"/>
      <c r="GNJ250" s="606"/>
      <c r="GNK250" s="578"/>
      <c r="GNL250" s="597"/>
      <c r="GNM250" s="598"/>
      <c r="GNN250" s="596"/>
      <c r="GNO250" s="602"/>
      <c r="GNP250" s="579"/>
      <c r="GNQ250" s="580"/>
      <c r="GNR250" s="603"/>
      <c r="GNS250" s="580"/>
      <c r="GNT250" s="603"/>
      <c r="GNU250" s="607"/>
      <c r="GNV250" s="582"/>
      <c r="GNW250" s="608"/>
      <c r="GNX250" s="584"/>
      <c r="GNY250" s="584"/>
      <c r="GNZ250" s="600"/>
      <c r="GOA250" s="600"/>
      <c r="GOB250" s="600"/>
      <c r="GOC250" s="600"/>
      <c r="GOD250" s="600"/>
      <c r="GOE250" s="601"/>
      <c r="GOF250" s="609"/>
      <c r="GOG250" s="609"/>
      <c r="GOH250" s="576"/>
      <c r="GOI250" s="576"/>
      <c r="GOJ250" s="577"/>
      <c r="GOK250"/>
      <c r="GOL250" s="605"/>
      <c r="GOM250" s="606"/>
      <c r="GON250" s="578"/>
      <c r="GOO250" s="597"/>
      <c r="GOP250" s="598"/>
      <c r="GOQ250" s="596"/>
      <c r="GOR250" s="602"/>
      <c r="GOS250" s="579"/>
      <c r="GOT250" s="580"/>
      <c r="GOU250" s="603"/>
      <c r="GOV250" s="580"/>
      <c r="GOW250" s="603"/>
      <c r="GOX250" s="607"/>
      <c r="GOY250" s="582"/>
      <c r="GOZ250" s="608"/>
      <c r="GPA250" s="584"/>
      <c r="GPB250" s="584"/>
      <c r="GPC250" s="600"/>
      <c r="GPD250" s="600"/>
      <c r="GPE250" s="600"/>
      <c r="GPF250" s="600"/>
      <c r="GPG250" s="600"/>
      <c r="GPH250" s="601"/>
      <c r="GPI250" s="609"/>
      <c r="GPJ250" s="609"/>
      <c r="GPK250" s="576"/>
      <c r="GPL250" s="576"/>
      <c r="GPM250" s="577"/>
      <c r="GPN250"/>
      <c r="GPO250" s="605"/>
      <c r="GPP250" s="606"/>
      <c r="GPQ250" s="578"/>
      <c r="GPR250" s="597"/>
      <c r="GPS250" s="598"/>
      <c r="GPT250" s="596"/>
      <c r="GPU250" s="602"/>
      <c r="GPV250" s="579"/>
      <c r="GPW250" s="580"/>
      <c r="GPX250" s="603"/>
      <c r="GPY250" s="580"/>
      <c r="GPZ250" s="603"/>
      <c r="GQA250" s="607"/>
      <c r="GQB250" s="582"/>
      <c r="GQC250" s="608"/>
      <c r="GQD250" s="584"/>
      <c r="GQE250" s="584"/>
      <c r="GQF250" s="600"/>
      <c r="GQG250" s="600"/>
      <c r="GQH250" s="600"/>
      <c r="GQI250" s="600"/>
      <c r="GQJ250" s="600"/>
      <c r="GQK250" s="601"/>
      <c r="GQL250" s="609"/>
      <c r="GQM250" s="609"/>
      <c r="GQN250" s="576"/>
      <c r="GQO250" s="576"/>
      <c r="GQP250" s="577"/>
      <c r="GQQ250"/>
      <c r="GQR250" s="605"/>
      <c r="GQS250" s="606"/>
      <c r="GQT250" s="578"/>
      <c r="GQU250" s="597"/>
      <c r="GQV250" s="598"/>
      <c r="GQW250" s="596"/>
      <c r="GQX250" s="602"/>
      <c r="GQY250" s="579"/>
      <c r="GQZ250" s="580"/>
      <c r="GRA250" s="603"/>
      <c r="GRB250" s="580"/>
      <c r="GRC250" s="603"/>
      <c r="GRD250" s="607"/>
      <c r="GRE250" s="582"/>
      <c r="GRF250" s="608"/>
      <c r="GRG250" s="584"/>
      <c r="GRH250" s="584"/>
      <c r="GRI250" s="600"/>
      <c r="GRJ250" s="600"/>
      <c r="GRK250" s="600"/>
      <c r="GRL250" s="600"/>
      <c r="GRM250" s="600"/>
      <c r="GRN250" s="601"/>
      <c r="GRO250" s="609"/>
      <c r="GRP250" s="609"/>
      <c r="GRQ250" s="576"/>
      <c r="GRR250" s="576"/>
      <c r="GRS250" s="577"/>
      <c r="GRT250"/>
      <c r="GRU250" s="605"/>
      <c r="GRV250" s="606"/>
      <c r="GRW250" s="578"/>
      <c r="GRX250" s="597"/>
      <c r="GRY250" s="598"/>
      <c r="GRZ250" s="596"/>
      <c r="GSA250" s="602"/>
      <c r="GSB250" s="579"/>
      <c r="GSC250" s="580"/>
      <c r="GSD250" s="603"/>
      <c r="GSE250" s="580"/>
      <c r="GSF250" s="603"/>
      <c r="GSG250" s="607"/>
      <c r="GSH250" s="582"/>
      <c r="GSI250" s="608"/>
      <c r="GSJ250" s="584"/>
      <c r="GSK250" s="584"/>
      <c r="GSL250" s="600"/>
      <c r="GSM250" s="600"/>
      <c r="GSN250" s="600"/>
      <c r="GSO250" s="600"/>
      <c r="GSP250" s="600"/>
      <c r="GSQ250" s="601"/>
      <c r="GSR250" s="609"/>
      <c r="GSS250" s="609"/>
      <c r="GST250" s="576"/>
      <c r="GSU250" s="576"/>
      <c r="GSV250" s="577"/>
      <c r="GSW250"/>
      <c r="GSX250" s="605"/>
      <c r="GSY250" s="606"/>
      <c r="GSZ250" s="578"/>
      <c r="GTA250" s="597"/>
      <c r="GTB250" s="598"/>
      <c r="GTC250" s="596"/>
      <c r="GTD250" s="602"/>
      <c r="GTE250" s="579"/>
      <c r="GTF250" s="580"/>
      <c r="GTG250" s="603"/>
      <c r="GTH250" s="580"/>
      <c r="GTI250" s="603"/>
      <c r="GTJ250" s="607"/>
      <c r="GTK250" s="582"/>
      <c r="GTL250" s="608"/>
      <c r="GTM250" s="584"/>
      <c r="GTN250" s="584"/>
      <c r="GTO250" s="600"/>
      <c r="GTP250" s="600"/>
      <c r="GTQ250" s="600"/>
      <c r="GTR250" s="600"/>
      <c r="GTS250" s="600"/>
      <c r="GTT250" s="601"/>
      <c r="GTU250" s="609"/>
      <c r="GTV250" s="609"/>
      <c r="GTW250" s="576"/>
      <c r="GTX250" s="576"/>
      <c r="GTY250" s="577"/>
      <c r="GTZ250"/>
      <c r="GUA250" s="605"/>
      <c r="GUB250" s="606"/>
      <c r="GUC250" s="578"/>
      <c r="GUD250" s="597"/>
      <c r="GUE250" s="598"/>
      <c r="GUF250" s="596"/>
      <c r="GUG250" s="602"/>
      <c r="GUH250" s="579"/>
      <c r="GUI250" s="580"/>
      <c r="GUJ250" s="603"/>
      <c r="GUK250" s="580"/>
      <c r="GUL250" s="603"/>
      <c r="GUM250" s="607"/>
      <c r="GUN250" s="582"/>
      <c r="GUO250" s="608"/>
      <c r="GUP250" s="584"/>
      <c r="GUQ250" s="584"/>
      <c r="GUR250" s="600"/>
      <c r="GUS250" s="600"/>
      <c r="GUT250" s="600"/>
      <c r="GUU250" s="600"/>
      <c r="GUV250" s="600"/>
      <c r="GUW250" s="601"/>
      <c r="GUX250" s="609"/>
      <c r="GUY250" s="609"/>
      <c r="GUZ250" s="576"/>
      <c r="GVA250" s="576"/>
      <c r="GVB250" s="577"/>
      <c r="GVC250"/>
      <c r="GVD250" s="605"/>
      <c r="GVE250" s="606"/>
      <c r="GVF250" s="578"/>
      <c r="GVG250" s="597"/>
      <c r="GVH250" s="598"/>
      <c r="GVI250" s="596"/>
      <c r="GVJ250" s="602"/>
      <c r="GVK250" s="579"/>
      <c r="GVL250" s="580"/>
      <c r="GVM250" s="603"/>
      <c r="GVN250" s="580"/>
      <c r="GVO250" s="603"/>
      <c r="GVP250" s="607"/>
      <c r="GVQ250" s="582"/>
      <c r="GVR250" s="608"/>
      <c r="GVS250" s="584"/>
      <c r="GVT250" s="584"/>
      <c r="GVU250" s="600"/>
      <c r="GVV250" s="600"/>
      <c r="GVW250" s="600"/>
      <c r="GVX250" s="600"/>
      <c r="GVY250" s="600"/>
      <c r="GVZ250" s="601"/>
      <c r="GWA250" s="609"/>
      <c r="GWB250" s="609"/>
      <c r="GWC250" s="576"/>
      <c r="GWD250" s="576"/>
      <c r="GWE250" s="577"/>
      <c r="GWF250"/>
      <c r="GWG250" s="605"/>
      <c r="GWH250" s="606"/>
      <c r="GWI250" s="578"/>
      <c r="GWJ250" s="597"/>
      <c r="GWK250" s="598"/>
      <c r="GWL250" s="596"/>
      <c r="GWM250" s="602"/>
      <c r="GWN250" s="579"/>
      <c r="GWO250" s="580"/>
      <c r="GWP250" s="603"/>
      <c r="GWQ250" s="580"/>
      <c r="GWR250" s="603"/>
      <c r="GWS250" s="607"/>
      <c r="GWT250" s="582"/>
      <c r="GWU250" s="608"/>
      <c r="GWV250" s="584"/>
      <c r="GWW250" s="584"/>
      <c r="GWX250" s="600"/>
      <c r="GWY250" s="600"/>
      <c r="GWZ250" s="600"/>
      <c r="GXA250" s="600"/>
      <c r="GXB250" s="600"/>
      <c r="GXC250" s="601"/>
      <c r="GXD250" s="609"/>
      <c r="GXE250" s="609"/>
      <c r="GXF250" s="576"/>
      <c r="GXG250" s="576"/>
      <c r="GXH250" s="577"/>
      <c r="GXI250"/>
      <c r="GXJ250" s="605"/>
      <c r="GXK250" s="606"/>
      <c r="GXL250" s="578"/>
      <c r="GXM250" s="597"/>
      <c r="GXN250" s="598"/>
      <c r="GXO250" s="596"/>
      <c r="GXP250" s="602"/>
      <c r="GXQ250" s="579"/>
      <c r="GXR250" s="580"/>
      <c r="GXS250" s="603"/>
      <c r="GXT250" s="580"/>
      <c r="GXU250" s="603"/>
      <c r="GXV250" s="607"/>
      <c r="GXW250" s="582"/>
      <c r="GXX250" s="608"/>
      <c r="GXY250" s="584"/>
      <c r="GXZ250" s="584"/>
      <c r="GYA250" s="600"/>
      <c r="GYB250" s="600"/>
      <c r="GYC250" s="600"/>
      <c r="GYD250" s="600"/>
      <c r="GYE250" s="600"/>
      <c r="GYF250" s="601"/>
      <c r="GYG250" s="609"/>
      <c r="GYH250" s="609"/>
      <c r="GYI250" s="576"/>
      <c r="GYJ250" s="576"/>
      <c r="GYK250" s="577"/>
      <c r="GYL250"/>
      <c r="GYM250" s="605"/>
      <c r="GYN250" s="606"/>
      <c r="GYO250" s="578"/>
      <c r="GYP250" s="597"/>
      <c r="GYQ250" s="598"/>
      <c r="GYR250" s="596"/>
      <c r="GYS250" s="602"/>
      <c r="GYT250" s="579"/>
      <c r="GYU250" s="580"/>
      <c r="GYV250" s="603"/>
      <c r="GYW250" s="580"/>
      <c r="GYX250" s="603"/>
      <c r="GYY250" s="607"/>
      <c r="GYZ250" s="582"/>
      <c r="GZA250" s="608"/>
      <c r="GZB250" s="584"/>
      <c r="GZC250" s="584"/>
      <c r="GZD250" s="600"/>
      <c r="GZE250" s="600"/>
      <c r="GZF250" s="600"/>
      <c r="GZG250" s="600"/>
      <c r="GZH250" s="600"/>
      <c r="GZI250" s="601"/>
      <c r="GZJ250" s="609"/>
      <c r="GZK250" s="609"/>
      <c r="GZL250" s="576"/>
      <c r="GZM250" s="576"/>
      <c r="GZN250" s="577"/>
      <c r="GZO250"/>
      <c r="GZP250" s="605"/>
      <c r="GZQ250" s="606"/>
      <c r="GZR250" s="578"/>
      <c r="GZS250" s="597"/>
      <c r="GZT250" s="598"/>
      <c r="GZU250" s="596"/>
      <c r="GZV250" s="602"/>
      <c r="GZW250" s="579"/>
      <c r="GZX250" s="580"/>
      <c r="GZY250" s="603"/>
      <c r="GZZ250" s="580"/>
      <c r="HAA250" s="603"/>
      <c r="HAB250" s="607"/>
      <c r="HAC250" s="582"/>
      <c r="HAD250" s="608"/>
      <c r="HAE250" s="584"/>
      <c r="HAF250" s="584"/>
      <c r="HAG250" s="600"/>
      <c r="HAH250" s="600"/>
      <c r="HAI250" s="600"/>
      <c r="HAJ250" s="600"/>
      <c r="HAK250" s="600"/>
      <c r="HAL250" s="601"/>
      <c r="HAM250" s="609"/>
      <c r="HAN250" s="609"/>
      <c r="HAO250" s="576"/>
      <c r="HAP250" s="576"/>
      <c r="HAQ250" s="577"/>
      <c r="HAR250"/>
      <c r="HAS250" s="605"/>
      <c r="HAT250" s="606"/>
      <c r="HAU250" s="578"/>
      <c r="HAV250" s="597"/>
      <c r="HAW250" s="598"/>
      <c r="HAX250" s="596"/>
      <c r="HAY250" s="602"/>
      <c r="HAZ250" s="579"/>
      <c r="HBA250" s="580"/>
      <c r="HBB250" s="603"/>
      <c r="HBC250" s="580"/>
      <c r="HBD250" s="603"/>
      <c r="HBE250" s="607"/>
      <c r="HBF250" s="582"/>
      <c r="HBG250" s="608"/>
      <c r="HBH250" s="584"/>
      <c r="HBI250" s="584"/>
      <c r="HBJ250" s="600"/>
      <c r="HBK250" s="600"/>
      <c r="HBL250" s="600"/>
      <c r="HBM250" s="600"/>
      <c r="HBN250" s="600"/>
      <c r="HBO250" s="601"/>
      <c r="HBP250" s="609"/>
      <c r="HBQ250" s="609"/>
      <c r="HBR250" s="576"/>
      <c r="HBS250" s="576"/>
      <c r="HBT250" s="577"/>
      <c r="HBU250"/>
      <c r="HBV250" s="605"/>
      <c r="HBW250" s="606"/>
      <c r="HBX250" s="578"/>
      <c r="HBY250" s="597"/>
      <c r="HBZ250" s="598"/>
      <c r="HCA250" s="596"/>
      <c r="HCB250" s="602"/>
      <c r="HCC250" s="579"/>
      <c r="HCD250" s="580"/>
      <c r="HCE250" s="603"/>
      <c r="HCF250" s="580"/>
      <c r="HCG250" s="603"/>
      <c r="HCH250" s="607"/>
      <c r="HCI250" s="582"/>
      <c r="HCJ250" s="608"/>
      <c r="HCK250" s="584"/>
      <c r="HCL250" s="584"/>
      <c r="HCM250" s="600"/>
      <c r="HCN250" s="600"/>
      <c r="HCO250" s="600"/>
      <c r="HCP250" s="600"/>
      <c r="HCQ250" s="600"/>
      <c r="HCR250" s="601"/>
      <c r="HCS250" s="609"/>
      <c r="HCT250" s="609"/>
      <c r="HCU250" s="576"/>
      <c r="HCV250" s="576"/>
      <c r="HCW250" s="577"/>
      <c r="HCX250"/>
      <c r="HCY250" s="605"/>
      <c r="HCZ250" s="606"/>
      <c r="HDA250" s="578"/>
      <c r="HDB250" s="597"/>
      <c r="HDC250" s="598"/>
      <c r="HDD250" s="596"/>
      <c r="HDE250" s="602"/>
      <c r="HDF250" s="579"/>
      <c r="HDG250" s="580"/>
      <c r="HDH250" s="603"/>
      <c r="HDI250" s="580"/>
      <c r="HDJ250" s="603"/>
      <c r="HDK250" s="607"/>
      <c r="HDL250" s="582"/>
      <c r="HDM250" s="608"/>
      <c r="HDN250" s="584"/>
      <c r="HDO250" s="584"/>
      <c r="HDP250" s="600"/>
      <c r="HDQ250" s="600"/>
      <c r="HDR250" s="600"/>
      <c r="HDS250" s="600"/>
      <c r="HDT250" s="600"/>
      <c r="HDU250" s="601"/>
      <c r="HDV250" s="609"/>
      <c r="HDW250" s="609"/>
      <c r="HDX250" s="576"/>
      <c r="HDY250" s="576"/>
      <c r="HDZ250" s="577"/>
      <c r="HEA250"/>
      <c r="HEB250" s="605"/>
      <c r="HEC250" s="606"/>
      <c r="HED250" s="578"/>
      <c r="HEE250" s="597"/>
      <c r="HEF250" s="598"/>
      <c r="HEG250" s="596"/>
      <c r="HEH250" s="602"/>
      <c r="HEI250" s="579"/>
      <c r="HEJ250" s="580"/>
      <c r="HEK250" s="603"/>
      <c r="HEL250" s="580"/>
      <c r="HEM250" s="603"/>
      <c r="HEN250" s="607"/>
      <c r="HEO250" s="582"/>
      <c r="HEP250" s="608"/>
      <c r="HEQ250" s="584"/>
      <c r="HER250" s="584"/>
      <c r="HES250" s="600"/>
      <c r="HET250" s="600"/>
      <c r="HEU250" s="600"/>
      <c r="HEV250" s="600"/>
      <c r="HEW250" s="600"/>
      <c r="HEX250" s="601"/>
      <c r="HEY250" s="609"/>
      <c r="HEZ250" s="609"/>
      <c r="HFA250" s="576"/>
      <c r="HFB250" s="576"/>
      <c r="HFC250" s="577"/>
      <c r="HFD250"/>
      <c r="HFE250" s="605"/>
      <c r="HFF250" s="606"/>
      <c r="HFG250" s="578"/>
      <c r="HFH250" s="597"/>
      <c r="HFI250" s="598"/>
      <c r="HFJ250" s="596"/>
      <c r="HFK250" s="602"/>
      <c r="HFL250" s="579"/>
      <c r="HFM250" s="580"/>
      <c r="HFN250" s="603"/>
      <c r="HFO250" s="580"/>
      <c r="HFP250" s="603"/>
      <c r="HFQ250" s="607"/>
      <c r="HFR250" s="582"/>
      <c r="HFS250" s="608"/>
      <c r="HFT250" s="584"/>
      <c r="HFU250" s="584"/>
      <c r="HFV250" s="600"/>
      <c r="HFW250" s="600"/>
      <c r="HFX250" s="600"/>
      <c r="HFY250" s="600"/>
      <c r="HFZ250" s="600"/>
      <c r="HGA250" s="601"/>
      <c r="HGB250" s="609"/>
      <c r="HGC250" s="609"/>
      <c r="HGD250" s="576"/>
      <c r="HGE250" s="576"/>
      <c r="HGF250" s="577"/>
      <c r="HGG250"/>
      <c r="HGH250" s="605"/>
      <c r="HGI250" s="606"/>
      <c r="HGJ250" s="578"/>
      <c r="HGK250" s="597"/>
      <c r="HGL250" s="598"/>
      <c r="HGM250" s="596"/>
      <c r="HGN250" s="602"/>
      <c r="HGO250" s="579"/>
      <c r="HGP250" s="580"/>
      <c r="HGQ250" s="603"/>
      <c r="HGR250" s="580"/>
      <c r="HGS250" s="603"/>
      <c r="HGT250" s="607"/>
      <c r="HGU250" s="582"/>
      <c r="HGV250" s="608"/>
      <c r="HGW250" s="584"/>
      <c r="HGX250" s="584"/>
      <c r="HGY250" s="600"/>
      <c r="HGZ250" s="600"/>
      <c r="HHA250" s="600"/>
      <c r="HHB250" s="600"/>
      <c r="HHC250" s="600"/>
      <c r="HHD250" s="601"/>
      <c r="HHE250" s="609"/>
      <c r="HHF250" s="609"/>
      <c r="HHG250" s="576"/>
      <c r="HHH250" s="576"/>
      <c r="HHI250" s="577"/>
      <c r="HHJ250"/>
      <c r="HHK250" s="605"/>
      <c r="HHL250" s="606"/>
      <c r="HHM250" s="578"/>
      <c r="HHN250" s="597"/>
      <c r="HHO250" s="598"/>
      <c r="HHP250" s="596"/>
      <c r="HHQ250" s="602"/>
      <c r="HHR250" s="579"/>
      <c r="HHS250" s="580"/>
      <c r="HHT250" s="603"/>
      <c r="HHU250" s="580"/>
      <c r="HHV250" s="603"/>
      <c r="HHW250" s="607"/>
      <c r="HHX250" s="582"/>
      <c r="HHY250" s="608"/>
      <c r="HHZ250" s="584"/>
      <c r="HIA250" s="584"/>
      <c r="HIB250" s="600"/>
      <c r="HIC250" s="600"/>
      <c r="HID250" s="600"/>
      <c r="HIE250" s="600"/>
      <c r="HIF250" s="600"/>
      <c r="HIG250" s="601"/>
      <c r="HIH250" s="609"/>
      <c r="HII250" s="609"/>
      <c r="HIJ250" s="576"/>
      <c r="HIK250" s="576"/>
      <c r="HIL250" s="577"/>
      <c r="HIM250"/>
      <c r="HIN250" s="605"/>
      <c r="HIO250" s="606"/>
      <c r="HIP250" s="578"/>
      <c r="HIQ250" s="597"/>
      <c r="HIR250" s="598"/>
      <c r="HIS250" s="596"/>
      <c r="HIT250" s="602"/>
      <c r="HIU250" s="579"/>
      <c r="HIV250" s="580"/>
      <c r="HIW250" s="603"/>
      <c r="HIX250" s="580"/>
      <c r="HIY250" s="603"/>
      <c r="HIZ250" s="607"/>
      <c r="HJA250" s="582"/>
      <c r="HJB250" s="608"/>
      <c r="HJC250" s="584"/>
      <c r="HJD250" s="584"/>
      <c r="HJE250" s="600"/>
      <c r="HJF250" s="600"/>
      <c r="HJG250" s="600"/>
      <c r="HJH250" s="600"/>
      <c r="HJI250" s="600"/>
      <c r="HJJ250" s="601"/>
      <c r="HJK250" s="609"/>
      <c r="HJL250" s="609"/>
      <c r="HJM250" s="576"/>
      <c r="HJN250" s="576"/>
      <c r="HJO250" s="577"/>
      <c r="HJP250"/>
      <c r="HJQ250" s="605"/>
      <c r="HJR250" s="606"/>
      <c r="HJS250" s="578"/>
      <c r="HJT250" s="597"/>
      <c r="HJU250" s="598"/>
      <c r="HJV250" s="596"/>
      <c r="HJW250" s="602"/>
      <c r="HJX250" s="579"/>
      <c r="HJY250" s="580"/>
      <c r="HJZ250" s="603"/>
      <c r="HKA250" s="580"/>
      <c r="HKB250" s="603"/>
      <c r="HKC250" s="607"/>
      <c r="HKD250" s="582"/>
      <c r="HKE250" s="608"/>
      <c r="HKF250" s="584"/>
      <c r="HKG250" s="584"/>
      <c r="HKH250" s="600"/>
      <c r="HKI250" s="600"/>
      <c r="HKJ250" s="600"/>
      <c r="HKK250" s="600"/>
      <c r="HKL250" s="600"/>
      <c r="HKM250" s="601"/>
      <c r="HKN250" s="609"/>
      <c r="HKO250" s="609"/>
      <c r="HKP250" s="576"/>
      <c r="HKQ250" s="576"/>
      <c r="HKR250" s="577"/>
      <c r="HKS250"/>
      <c r="HKT250" s="605"/>
      <c r="HKU250" s="606"/>
      <c r="HKV250" s="578"/>
      <c r="HKW250" s="597"/>
      <c r="HKX250" s="598"/>
      <c r="HKY250" s="596"/>
      <c r="HKZ250" s="602"/>
      <c r="HLA250" s="579"/>
      <c r="HLB250" s="580"/>
      <c r="HLC250" s="603"/>
      <c r="HLD250" s="580"/>
      <c r="HLE250" s="603"/>
      <c r="HLF250" s="607"/>
      <c r="HLG250" s="582"/>
      <c r="HLH250" s="608"/>
      <c r="HLI250" s="584"/>
      <c r="HLJ250" s="584"/>
      <c r="HLK250" s="600"/>
      <c r="HLL250" s="600"/>
      <c r="HLM250" s="600"/>
      <c r="HLN250" s="600"/>
      <c r="HLO250" s="600"/>
      <c r="HLP250" s="601"/>
      <c r="HLQ250" s="609"/>
      <c r="HLR250" s="609"/>
      <c r="HLS250" s="576"/>
      <c r="HLT250" s="576"/>
      <c r="HLU250" s="577"/>
      <c r="HLV250"/>
      <c r="HLW250" s="605"/>
      <c r="HLX250" s="606"/>
      <c r="HLY250" s="578"/>
      <c r="HLZ250" s="597"/>
      <c r="HMA250" s="598"/>
      <c r="HMB250" s="596"/>
      <c r="HMC250" s="602"/>
      <c r="HMD250" s="579"/>
      <c r="HME250" s="580"/>
      <c r="HMF250" s="603"/>
      <c r="HMG250" s="580"/>
      <c r="HMH250" s="603"/>
      <c r="HMI250" s="607"/>
      <c r="HMJ250" s="582"/>
      <c r="HMK250" s="608"/>
      <c r="HML250" s="584"/>
      <c r="HMM250" s="584"/>
      <c r="HMN250" s="600"/>
      <c r="HMO250" s="600"/>
      <c r="HMP250" s="600"/>
      <c r="HMQ250" s="600"/>
      <c r="HMR250" s="600"/>
      <c r="HMS250" s="601"/>
      <c r="HMT250" s="609"/>
      <c r="HMU250" s="609"/>
      <c r="HMV250" s="576"/>
      <c r="HMW250" s="576"/>
      <c r="HMX250" s="577"/>
      <c r="HMY250"/>
      <c r="HMZ250" s="605"/>
      <c r="HNA250" s="606"/>
      <c r="HNB250" s="578"/>
      <c r="HNC250" s="597"/>
      <c r="HND250" s="598"/>
      <c r="HNE250" s="596"/>
      <c r="HNF250" s="602"/>
      <c r="HNG250" s="579"/>
      <c r="HNH250" s="580"/>
      <c r="HNI250" s="603"/>
      <c r="HNJ250" s="580"/>
      <c r="HNK250" s="603"/>
      <c r="HNL250" s="607"/>
      <c r="HNM250" s="582"/>
      <c r="HNN250" s="608"/>
      <c r="HNO250" s="584"/>
      <c r="HNP250" s="584"/>
      <c r="HNQ250" s="600"/>
      <c r="HNR250" s="600"/>
      <c r="HNS250" s="600"/>
      <c r="HNT250" s="600"/>
      <c r="HNU250" s="600"/>
      <c r="HNV250" s="601"/>
      <c r="HNW250" s="609"/>
      <c r="HNX250" s="609"/>
      <c r="HNY250" s="576"/>
      <c r="HNZ250" s="576"/>
      <c r="HOA250" s="577"/>
      <c r="HOB250"/>
      <c r="HOC250" s="605"/>
      <c r="HOD250" s="606"/>
      <c r="HOE250" s="578"/>
      <c r="HOF250" s="597"/>
      <c r="HOG250" s="598"/>
      <c r="HOH250" s="596"/>
      <c r="HOI250" s="602"/>
      <c r="HOJ250" s="579"/>
      <c r="HOK250" s="580"/>
      <c r="HOL250" s="603"/>
      <c r="HOM250" s="580"/>
      <c r="HON250" s="603"/>
      <c r="HOO250" s="607"/>
      <c r="HOP250" s="582"/>
      <c r="HOQ250" s="608"/>
      <c r="HOR250" s="584"/>
      <c r="HOS250" s="584"/>
      <c r="HOT250" s="600"/>
      <c r="HOU250" s="600"/>
      <c r="HOV250" s="600"/>
      <c r="HOW250" s="600"/>
      <c r="HOX250" s="600"/>
      <c r="HOY250" s="601"/>
      <c r="HOZ250" s="609"/>
      <c r="HPA250" s="609"/>
      <c r="HPB250" s="576"/>
      <c r="HPC250" s="576"/>
      <c r="HPD250" s="577"/>
      <c r="HPE250"/>
      <c r="HPF250" s="605"/>
      <c r="HPG250" s="606"/>
      <c r="HPH250" s="578"/>
      <c r="HPI250" s="597"/>
      <c r="HPJ250" s="598"/>
      <c r="HPK250" s="596"/>
      <c r="HPL250" s="602"/>
      <c r="HPM250" s="579"/>
      <c r="HPN250" s="580"/>
      <c r="HPO250" s="603"/>
      <c r="HPP250" s="580"/>
      <c r="HPQ250" s="603"/>
      <c r="HPR250" s="607"/>
      <c r="HPS250" s="582"/>
      <c r="HPT250" s="608"/>
      <c r="HPU250" s="584"/>
      <c r="HPV250" s="584"/>
      <c r="HPW250" s="600"/>
      <c r="HPX250" s="600"/>
      <c r="HPY250" s="600"/>
      <c r="HPZ250" s="600"/>
      <c r="HQA250" s="600"/>
      <c r="HQB250" s="601"/>
      <c r="HQC250" s="609"/>
      <c r="HQD250" s="609"/>
      <c r="HQE250" s="576"/>
      <c r="HQF250" s="576"/>
      <c r="HQG250" s="577"/>
      <c r="HQH250"/>
      <c r="HQI250" s="605"/>
      <c r="HQJ250" s="606"/>
      <c r="HQK250" s="578"/>
      <c r="HQL250" s="597"/>
      <c r="HQM250" s="598"/>
      <c r="HQN250" s="596"/>
      <c r="HQO250" s="602"/>
      <c r="HQP250" s="579"/>
      <c r="HQQ250" s="580"/>
      <c r="HQR250" s="603"/>
      <c r="HQS250" s="580"/>
      <c r="HQT250" s="603"/>
      <c r="HQU250" s="607"/>
      <c r="HQV250" s="582"/>
      <c r="HQW250" s="608"/>
      <c r="HQX250" s="584"/>
      <c r="HQY250" s="584"/>
      <c r="HQZ250" s="600"/>
      <c r="HRA250" s="600"/>
      <c r="HRB250" s="600"/>
      <c r="HRC250" s="600"/>
      <c r="HRD250" s="600"/>
      <c r="HRE250" s="601"/>
      <c r="HRF250" s="609"/>
      <c r="HRG250" s="609"/>
      <c r="HRH250" s="576"/>
      <c r="HRI250" s="576"/>
      <c r="HRJ250" s="577"/>
      <c r="HRK250"/>
      <c r="HRL250" s="605"/>
      <c r="HRM250" s="606"/>
      <c r="HRN250" s="578"/>
      <c r="HRO250" s="597"/>
      <c r="HRP250" s="598"/>
      <c r="HRQ250" s="596"/>
      <c r="HRR250" s="602"/>
      <c r="HRS250" s="579"/>
      <c r="HRT250" s="580"/>
      <c r="HRU250" s="603"/>
      <c r="HRV250" s="580"/>
      <c r="HRW250" s="603"/>
      <c r="HRX250" s="607"/>
      <c r="HRY250" s="582"/>
      <c r="HRZ250" s="608"/>
      <c r="HSA250" s="584"/>
      <c r="HSB250" s="584"/>
      <c r="HSC250" s="600"/>
      <c r="HSD250" s="600"/>
      <c r="HSE250" s="600"/>
      <c r="HSF250" s="600"/>
      <c r="HSG250" s="600"/>
      <c r="HSH250" s="601"/>
      <c r="HSI250" s="609"/>
      <c r="HSJ250" s="609"/>
      <c r="HSK250" s="576"/>
      <c r="HSL250" s="576"/>
      <c r="HSM250" s="577"/>
      <c r="HSN250"/>
      <c r="HSO250" s="605"/>
      <c r="HSP250" s="606"/>
      <c r="HSQ250" s="578"/>
      <c r="HSR250" s="597"/>
      <c r="HSS250" s="598"/>
      <c r="HST250" s="596"/>
      <c r="HSU250" s="602"/>
      <c r="HSV250" s="579"/>
      <c r="HSW250" s="580"/>
      <c r="HSX250" s="603"/>
      <c r="HSY250" s="580"/>
      <c r="HSZ250" s="603"/>
      <c r="HTA250" s="607"/>
      <c r="HTB250" s="582"/>
      <c r="HTC250" s="608"/>
      <c r="HTD250" s="584"/>
      <c r="HTE250" s="584"/>
      <c r="HTF250" s="600"/>
      <c r="HTG250" s="600"/>
      <c r="HTH250" s="600"/>
      <c r="HTI250" s="600"/>
      <c r="HTJ250" s="600"/>
      <c r="HTK250" s="601"/>
      <c r="HTL250" s="609"/>
      <c r="HTM250" s="609"/>
      <c r="HTN250" s="576"/>
      <c r="HTO250" s="576"/>
      <c r="HTP250" s="577"/>
      <c r="HTQ250"/>
      <c r="HTR250" s="605"/>
      <c r="HTS250" s="606"/>
      <c r="HTT250" s="578"/>
      <c r="HTU250" s="597"/>
      <c r="HTV250" s="598"/>
      <c r="HTW250" s="596"/>
      <c r="HTX250" s="602"/>
      <c r="HTY250" s="579"/>
      <c r="HTZ250" s="580"/>
      <c r="HUA250" s="603"/>
      <c r="HUB250" s="580"/>
      <c r="HUC250" s="603"/>
      <c r="HUD250" s="607"/>
      <c r="HUE250" s="582"/>
      <c r="HUF250" s="608"/>
      <c r="HUG250" s="584"/>
      <c r="HUH250" s="584"/>
      <c r="HUI250" s="600"/>
      <c r="HUJ250" s="600"/>
      <c r="HUK250" s="600"/>
      <c r="HUL250" s="600"/>
      <c r="HUM250" s="600"/>
      <c r="HUN250" s="601"/>
      <c r="HUO250" s="609"/>
      <c r="HUP250" s="609"/>
      <c r="HUQ250" s="576"/>
      <c r="HUR250" s="576"/>
      <c r="HUS250" s="577"/>
      <c r="HUT250"/>
      <c r="HUU250" s="605"/>
      <c r="HUV250" s="606"/>
      <c r="HUW250" s="578"/>
      <c r="HUX250" s="597"/>
      <c r="HUY250" s="598"/>
      <c r="HUZ250" s="596"/>
      <c r="HVA250" s="602"/>
      <c r="HVB250" s="579"/>
      <c r="HVC250" s="580"/>
      <c r="HVD250" s="603"/>
      <c r="HVE250" s="580"/>
      <c r="HVF250" s="603"/>
      <c r="HVG250" s="607"/>
      <c r="HVH250" s="582"/>
      <c r="HVI250" s="608"/>
      <c r="HVJ250" s="584"/>
      <c r="HVK250" s="584"/>
      <c r="HVL250" s="600"/>
      <c r="HVM250" s="600"/>
      <c r="HVN250" s="600"/>
      <c r="HVO250" s="600"/>
      <c r="HVP250" s="600"/>
      <c r="HVQ250" s="601"/>
      <c r="HVR250" s="609"/>
      <c r="HVS250" s="609"/>
      <c r="HVT250" s="576"/>
      <c r="HVU250" s="576"/>
      <c r="HVV250" s="577"/>
      <c r="HVW250"/>
      <c r="HVX250" s="605"/>
      <c r="HVY250" s="606"/>
      <c r="HVZ250" s="578"/>
      <c r="HWA250" s="597"/>
      <c r="HWB250" s="598"/>
      <c r="HWC250" s="596"/>
      <c r="HWD250" s="602"/>
      <c r="HWE250" s="579"/>
      <c r="HWF250" s="580"/>
      <c r="HWG250" s="603"/>
      <c r="HWH250" s="580"/>
      <c r="HWI250" s="603"/>
      <c r="HWJ250" s="607"/>
      <c r="HWK250" s="582"/>
      <c r="HWL250" s="608"/>
      <c r="HWM250" s="584"/>
      <c r="HWN250" s="584"/>
      <c r="HWO250" s="600"/>
      <c r="HWP250" s="600"/>
      <c r="HWQ250" s="600"/>
      <c r="HWR250" s="600"/>
      <c r="HWS250" s="600"/>
      <c r="HWT250" s="601"/>
      <c r="HWU250" s="609"/>
      <c r="HWV250" s="609"/>
      <c r="HWW250" s="576"/>
      <c r="HWX250" s="576"/>
      <c r="HWY250" s="577"/>
      <c r="HWZ250"/>
      <c r="HXA250" s="605"/>
      <c r="HXB250" s="606"/>
      <c r="HXC250" s="578"/>
      <c r="HXD250" s="597"/>
      <c r="HXE250" s="598"/>
      <c r="HXF250" s="596"/>
      <c r="HXG250" s="602"/>
      <c r="HXH250" s="579"/>
      <c r="HXI250" s="580"/>
      <c r="HXJ250" s="603"/>
      <c r="HXK250" s="580"/>
      <c r="HXL250" s="603"/>
      <c r="HXM250" s="607"/>
      <c r="HXN250" s="582"/>
      <c r="HXO250" s="608"/>
      <c r="HXP250" s="584"/>
      <c r="HXQ250" s="584"/>
      <c r="HXR250" s="600"/>
      <c r="HXS250" s="600"/>
      <c r="HXT250" s="600"/>
      <c r="HXU250" s="600"/>
      <c r="HXV250" s="600"/>
      <c r="HXW250" s="601"/>
      <c r="HXX250" s="609"/>
      <c r="HXY250" s="609"/>
      <c r="HXZ250" s="576"/>
      <c r="HYA250" s="576"/>
      <c r="HYB250" s="577"/>
      <c r="HYC250"/>
      <c r="HYD250" s="605"/>
      <c r="HYE250" s="606"/>
      <c r="HYF250" s="578"/>
      <c r="HYG250" s="597"/>
      <c r="HYH250" s="598"/>
      <c r="HYI250" s="596"/>
      <c r="HYJ250" s="602"/>
      <c r="HYK250" s="579"/>
      <c r="HYL250" s="580"/>
      <c r="HYM250" s="603"/>
      <c r="HYN250" s="580"/>
      <c r="HYO250" s="603"/>
      <c r="HYP250" s="607"/>
      <c r="HYQ250" s="582"/>
      <c r="HYR250" s="608"/>
      <c r="HYS250" s="584"/>
      <c r="HYT250" s="584"/>
      <c r="HYU250" s="600"/>
      <c r="HYV250" s="600"/>
      <c r="HYW250" s="600"/>
      <c r="HYX250" s="600"/>
      <c r="HYY250" s="600"/>
      <c r="HYZ250" s="601"/>
      <c r="HZA250" s="609"/>
      <c r="HZB250" s="609"/>
      <c r="HZC250" s="576"/>
      <c r="HZD250" s="576"/>
      <c r="HZE250" s="577"/>
      <c r="HZF250"/>
      <c r="HZG250" s="605"/>
      <c r="HZH250" s="606"/>
      <c r="HZI250" s="578"/>
      <c r="HZJ250" s="597"/>
      <c r="HZK250" s="598"/>
      <c r="HZL250" s="596"/>
      <c r="HZM250" s="602"/>
      <c r="HZN250" s="579"/>
      <c r="HZO250" s="580"/>
      <c r="HZP250" s="603"/>
      <c r="HZQ250" s="580"/>
      <c r="HZR250" s="603"/>
      <c r="HZS250" s="607"/>
      <c r="HZT250" s="582"/>
      <c r="HZU250" s="608"/>
      <c r="HZV250" s="584"/>
      <c r="HZW250" s="584"/>
      <c r="HZX250" s="600"/>
      <c r="HZY250" s="600"/>
      <c r="HZZ250" s="600"/>
      <c r="IAA250" s="600"/>
      <c r="IAB250" s="600"/>
      <c r="IAC250" s="601"/>
      <c r="IAD250" s="609"/>
      <c r="IAE250" s="609"/>
      <c r="IAF250" s="576"/>
      <c r="IAG250" s="576"/>
      <c r="IAH250" s="577"/>
      <c r="IAI250"/>
      <c r="IAJ250" s="605"/>
      <c r="IAK250" s="606"/>
      <c r="IAL250" s="578"/>
      <c r="IAM250" s="597"/>
      <c r="IAN250" s="598"/>
      <c r="IAO250" s="596"/>
      <c r="IAP250" s="602"/>
      <c r="IAQ250" s="579"/>
      <c r="IAR250" s="580"/>
      <c r="IAS250" s="603"/>
      <c r="IAT250" s="580"/>
      <c r="IAU250" s="603"/>
      <c r="IAV250" s="607"/>
      <c r="IAW250" s="582"/>
      <c r="IAX250" s="608"/>
      <c r="IAY250" s="584"/>
      <c r="IAZ250" s="584"/>
      <c r="IBA250" s="600"/>
      <c r="IBB250" s="600"/>
      <c r="IBC250" s="600"/>
      <c r="IBD250" s="600"/>
      <c r="IBE250" s="600"/>
      <c r="IBF250" s="601"/>
      <c r="IBG250" s="609"/>
      <c r="IBH250" s="609"/>
      <c r="IBI250" s="576"/>
      <c r="IBJ250" s="576"/>
      <c r="IBK250" s="577"/>
      <c r="IBL250"/>
      <c r="IBM250" s="605"/>
      <c r="IBN250" s="606"/>
      <c r="IBO250" s="578"/>
      <c r="IBP250" s="597"/>
      <c r="IBQ250" s="598"/>
      <c r="IBR250" s="596"/>
      <c r="IBS250" s="602"/>
      <c r="IBT250" s="579"/>
      <c r="IBU250" s="580"/>
      <c r="IBV250" s="603"/>
      <c r="IBW250" s="580"/>
      <c r="IBX250" s="603"/>
      <c r="IBY250" s="607"/>
      <c r="IBZ250" s="582"/>
      <c r="ICA250" s="608"/>
      <c r="ICB250" s="584"/>
      <c r="ICC250" s="584"/>
      <c r="ICD250" s="600"/>
      <c r="ICE250" s="600"/>
      <c r="ICF250" s="600"/>
      <c r="ICG250" s="600"/>
      <c r="ICH250" s="600"/>
      <c r="ICI250" s="601"/>
      <c r="ICJ250" s="609"/>
      <c r="ICK250" s="609"/>
      <c r="ICL250" s="576"/>
      <c r="ICM250" s="576"/>
      <c r="ICN250" s="577"/>
      <c r="ICO250"/>
      <c r="ICP250" s="605"/>
      <c r="ICQ250" s="606"/>
      <c r="ICR250" s="578"/>
      <c r="ICS250" s="597"/>
      <c r="ICT250" s="598"/>
      <c r="ICU250" s="596"/>
      <c r="ICV250" s="602"/>
      <c r="ICW250" s="579"/>
      <c r="ICX250" s="580"/>
      <c r="ICY250" s="603"/>
      <c r="ICZ250" s="580"/>
      <c r="IDA250" s="603"/>
      <c r="IDB250" s="607"/>
      <c r="IDC250" s="582"/>
      <c r="IDD250" s="608"/>
      <c r="IDE250" s="584"/>
      <c r="IDF250" s="584"/>
      <c r="IDG250" s="600"/>
      <c r="IDH250" s="600"/>
      <c r="IDI250" s="600"/>
      <c r="IDJ250" s="600"/>
      <c r="IDK250" s="600"/>
      <c r="IDL250" s="601"/>
      <c r="IDM250" s="609"/>
      <c r="IDN250" s="609"/>
      <c r="IDO250" s="576"/>
      <c r="IDP250" s="576"/>
      <c r="IDQ250" s="577"/>
      <c r="IDR250"/>
      <c r="IDS250" s="605"/>
      <c r="IDT250" s="606"/>
      <c r="IDU250" s="578"/>
      <c r="IDV250" s="597"/>
      <c r="IDW250" s="598"/>
      <c r="IDX250" s="596"/>
      <c r="IDY250" s="602"/>
      <c r="IDZ250" s="579"/>
      <c r="IEA250" s="580"/>
      <c r="IEB250" s="603"/>
      <c r="IEC250" s="580"/>
      <c r="IED250" s="603"/>
      <c r="IEE250" s="607"/>
      <c r="IEF250" s="582"/>
      <c r="IEG250" s="608"/>
      <c r="IEH250" s="584"/>
      <c r="IEI250" s="584"/>
      <c r="IEJ250" s="600"/>
      <c r="IEK250" s="600"/>
      <c r="IEL250" s="600"/>
      <c r="IEM250" s="600"/>
      <c r="IEN250" s="600"/>
      <c r="IEO250" s="601"/>
      <c r="IEP250" s="609"/>
      <c r="IEQ250" s="609"/>
      <c r="IER250" s="576"/>
      <c r="IES250" s="576"/>
      <c r="IET250" s="577"/>
      <c r="IEU250"/>
      <c r="IEV250" s="605"/>
      <c r="IEW250" s="606"/>
      <c r="IEX250" s="578"/>
      <c r="IEY250" s="597"/>
      <c r="IEZ250" s="598"/>
      <c r="IFA250" s="596"/>
      <c r="IFB250" s="602"/>
      <c r="IFC250" s="579"/>
      <c r="IFD250" s="580"/>
      <c r="IFE250" s="603"/>
      <c r="IFF250" s="580"/>
      <c r="IFG250" s="603"/>
      <c r="IFH250" s="607"/>
      <c r="IFI250" s="582"/>
      <c r="IFJ250" s="608"/>
      <c r="IFK250" s="584"/>
      <c r="IFL250" s="584"/>
      <c r="IFM250" s="600"/>
      <c r="IFN250" s="600"/>
      <c r="IFO250" s="600"/>
      <c r="IFP250" s="600"/>
      <c r="IFQ250" s="600"/>
      <c r="IFR250" s="601"/>
      <c r="IFS250" s="609"/>
      <c r="IFT250" s="609"/>
      <c r="IFU250" s="576"/>
      <c r="IFV250" s="576"/>
      <c r="IFW250" s="577"/>
      <c r="IFX250"/>
      <c r="IFY250" s="605"/>
      <c r="IFZ250" s="606"/>
      <c r="IGA250" s="578"/>
      <c r="IGB250" s="597"/>
      <c r="IGC250" s="598"/>
      <c r="IGD250" s="596"/>
      <c r="IGE250" s="602"/>
      <c r="IGF250" s="579"/>
      <c r="IGG250" s="580"/>
      <c r="IGH250" s="603"/>
      <c r="IGI250" s="580"/>
      <c r="IGJ250" s="603"/>
      <c r="IGK250" s="607"/>
      <c r="IGL250" s="582"/>
      <c r="IGM250" s="608"/>
      <c r="IGN250" s="584"/>
      <c r="IGO250" s="584"/>
      <c r="IGP250" s="600"/>
      <c r="IGQ250" s="600"/>
      <c r="IGR250" s="600"/>
      <c r="IGS250" s="600"/>
      <c r="IGT250" s="600"/>
      <c r="IGU250" s="601"/>
      <c r="IGV250" s="609"/>
      <c r="IGW250" s="609"/>
      <c r="IGX250" s="576"/>
      <c r="IGY250" s="576"/>
      <c r="IGZ250" s="577"/>
      <c r="IHA250"/>
      <c r="IHB250" s="605"/>
      <c r="IHC250" s="606"/>
      <c r="IHD250" s="578"/>
      <c r="IHE250" s="597"/>
      <c r="IHF250" s="598"/>
      <c r="IHG250" s="596"/>
      <c r="IHH250" s="602"/>
      <c r="IHI250" s="579"/>
      <c r="IHJ250" s="580"/>
      <c r="IHK250" s="603"/>
      <c r="IHL250" s="580"/>
      <c r="IHM250" s="603"/>
      <c r="IHN250" s="607"/>
      <c r="IHO250" s="582"/>
      <c r="IHP250" s="608"/>
      <c r="IHQ250" s="584"/>
      <c r="IHR250" s="584"/>
      <c r="IHS250" s="600"/>
      <c r="IHT250" s="600"/>
      <c r="IHU250" s="600"/>
      <c r="IHV250" s="600"/>
      <c r="IHW250" s="600"/>
      <c r="IHX250" s="601"/>
      <c r="IHY250" s="609"/>
      <c r="IHZ250" s="609"/>
      <c r="IIA250" s="576"/>
      <c r="IIB250" s="576"/>
      <c r="IIC250" s="577"/>
      <c r="IID250"/>
      <c r="IIE250" s="605"/>
      <c r="IIF250" s="606"/>
      <c r="IIG250" s="578"/>
      <c r="IIH250" s="597"/>
      <c r="III250" s="598"/>
      <c r="IIJ250" s="596"/>
      <c r="IIK250" s="602"/>
      <c r="IIL250" s="579"/>
      <c r="IIM250" s="580"/>
      <c r="IIN250" s="603"/>
      <c r="IIO250" s="580"/>
      <c r="IIP250" s="603"/>
      <c r="IIQ250" s="607"/>
      <c r="IIR250" s="582"/>
      <c r="IIS250" s="608"/>
      <c r="IIT250" s="584"/>
      <c r="IIU250" s="584"/>
      <c r="IIV250" s="600"/>
      <c r="IIW250" s="600"/>
      <c r="IIX250" s="600"/>
      <c r="IIY250" s="600"/>
      <c r="IIZ250" s="600"/>
      <c r="IJA250" s="601"/>
      <c r="IJB250" s="609"/>
      <c r="IJC250" s="609"/>
      <c r="IJD250" s="576"/>
      <c r="IJE250" s="576"/>
      <c r="IJF250" s="577"/>
      <c r="IJG250"/>
      <c r="IJH250" s="605"/>
      <c r="IJI250" s="606"/>
      <c r="IJJ250" s="578"/>
      <c r="IJK250" s="597"/>
      <c r="IJL250" s="598"/>
      <c r="IJM250" s="596"/>
      <c r="IJN250" s="602"/>
      <c r="IJO250" s="579"/>
      <c r="IJP250" s="580"/>
      <c r="IJQ250" s="603"/>
      <c r="IJR250" s="580"/>
      <c r="IJS250" s="603"/>
      <c r="IJT250" s="607"/>
      <c r="IJU250" s="582"/>
      <c r="IJV250" s="608"/>
      <c r="IJW250" s="584"/>
      <c r="IJX250" s="584"/>
      <c r="IJY250" s="600"/>
      <c r="IJZ250" s="600"/>
      <c r="IKA250" s="600"/>
      <c r="IKB250" s="600"/>
      <c r="IKC250" s="600"/>
      <c r="IKD250" s="601"/>
      <c r="IKE250" s="609"/>
      <c r="IKF250" s="609"/>
      <c r="IKG250" s="576"/>
      <c r="IKH250" s="576"/>
      <c r="IKI250" s="577"/>
      <c r="IKJ250"/>
      <c r="IKK250" s="605"/>
      <c r="IKL250" s="606"/>
      <c r="IKM250" s="578"/>
      <c r="IKN250" s="597"/>
      <c r="IKO250" s="598"/>
      <c r="IKP250" s="596"/>
      <c r="IKQ250" s="602"/>
      <c r="IKR250" s="579"/>
      <c r="IKS250" s="580"/>
      <c r="IKT250" s="603"/>
      <c r="IKU250" s="580"/>
      <c r="IKV250" s="603"/>
      <c r="IKW250" s="607"/>
      <c r="IKX250" s="582"/>
      <c r="IKY250" s="608"/>
      <c r="IKZ250" s="584"/>
      <c r="ILA250" s="584"/>
      <c r="ILB250" s="600"/>
      <c r="ILC250" s="600"/>
      <c r="ILD250" s="600"/>
      <c r="ILE250" s="600"/>
      <c r="ILF250" s="600"/>
      <c r="ILG250" s="601"/>
      <c r="ILH250" s="609"/>
      <c r="ILI250" s="609"/>
      <c r="ILJ250" s="576"/>
      <c r="ILK250" s="576"/>
      <c r="ILL250" s="577"/>
      <c r="ILM250"/>
      <c r="ILN250" s="605"/>
      <c r="ILO250" s="606"/>
      <c r="ILP250" s="578"/>
      <c r="ILQ250" s="597"/>
      <c r="ILR250" s="598"/>
      <c r="ILS250" s="596"/>
      <c r="ILT250" s="602"/>
      <c r="ILU250" s="579"/>
      <c r="ILV250" s="580"/>
      <c r="ILW250" s="603"/>
      <c r="ILX250" s="580"/>
      <c r="ILY250" s="603"/>
      <c r="ILZ250" s="607"/>
      <c r="IMA250" s="582"/>
      <c r="IMB250" s="608"/>
      <c r="IMC250" s="584"/>
      <c r="IMD250" s="584"/>
      <c r="IME250" s="600"/>
      <c r="IMF250" s="600"/>
      <c r="IMG250" s="600"/>
      <c r="IMH250" s="600"/>
      <c r="IMI250" s="600"/>
      <c r="IMJ250" s="601"/>
      <c r="IMK250" s="609"/>
      <c r="IML250" s="609"/>
      <c r="IMM250" s="576"/>
      <c r="IMN250" s="576"/>
      <c r="IMO250" s="577"/>
      <c r="IMP250"/>
      <c r="IMQ250" s="605"/>
      <c r="IMR250" s="606"/>
      <c r="IMS250" s="578"/>
      <c r="IMT250" s="597"/>
      <c r="IMU250" s="598"/>
      <c r="IMV250" s="596"/>
      <c r="IMW250" s="602"/>
      <c r="IMX250" s="579"/>
      <c r="IMY250" s="580"/>
      <c r="IMZ250" s="603"/>
      <c r="INA250" s="580"/>
      <c r="INB250" s="603"/>
      <c r="INC250" s="607"/>
      <c r="IND250" s="582"/>
      <c r="INE250" s="608"/>
      <c r="INF250" s="584"/>
      <c r="ING250" s="584"/>
      <c r="INH250" s="600"/>
      <c r="INI250" s="600"/>
      <c r="INJ250" s="600"/>
      <c r="INK250" s="600"/>
      <c r="INL250" s="600"/>
      <c r="INM250" s="601"/>
      <c r="INN250" s="609"/>
      <c r="INO250" s="609"/>
      <c r="INP250" s="576"/>
      <c r="INQ250" s="576"/>
      <c r="INR250" s="577"/>
      <c r="INS250"/>
      <c r="INT250" s="605"/>
      <c r="INU250" s="606"/>
      <c r="INV250" s="578"/>
      <c r="INW250" s="597"/>
      <c r="INX250" s="598"/>
      <c r="INY250" s="596"/>
      <c r="INZ250" s="602"/>
      <c r="IOA250" s="579"/>
      <c r="IOB250" s="580"/>
      <c r="IOC250" s="603"/>
      <c r="IOD250" s="580"/>
      <c r="IOE250" s="603"/>
      <c r="IOF250" s="607"/>
      <c r="IOG250" s="582"/>
      <c r="IOH250" s="608"/>
      <c r="IOI250" s="584"/>
      <c r="IOJ250" s="584"/>
      <c r="IOK250" s="600"/>
      <c r="IOL250" s="600"/>
      <c r="IOM250" s="600"/>
      <c r="ION250" s="600"/>
      <c r="IOO250" s="600"/>
      <c r="IOP250" s="601"/>
      <c r="IOQ250" s="609"/>
      <c r="IOR250" s="609"/>
      <c r="IOS250" s="576"/>
      <c r="IOT250" s="576"/>
      <c r="IOU250" s="577"/>
      <c r="IOV250"/>
      <c r="IOW250" s="605"/>
      <c r="IOX250" s="606"/>
      <c r="IOY250" s="578"/>
      <c r="IOZ250" s="597"/>
      <c r="IPA250" s="598"/>
      <c r="IPB250" s="596"/>
      <c r="IPC250" s="602"/>
      <c r="IPD250" s="579"/>
      <c r="IPE250" s="580"/>
      <c r="IPF250" s="603"/>
      <c r="IPG250" s="580"/>
      <c r="IPH250" s="603"/>
      <c r="IPI250" s="607"/>
      <c r="IPJ250" s="582"/>
      <c r="IPK250" s="608"/>
      <c r="IPL250" s="584"/>
      <c r="IPM250" s="584"/>
      <c r="IPN250" s="600"/>
      <c r="IPO250" s="600"/>
      <c r="IPP250" s="600"/>
      <c r="IPQ250" s="600"/>
      <c r="IPR250" s="600"/>
      <c r="IPS250" s="601"/>
      <c r="IPT250" s="609"/>
      <c r="IPU250" s="609"/>
      <c r="IPV250" s="576"/>
      <c r="IPW250" s="576"/>
      <c r="IPX250" s="577"/>
      <c r="IPY250"/>
      <c r="IPZ250" s="605"/>
      <c r="IQA250" s="606"/>
      <c r="IQB250" s="578"/>
      <c r="IQC250" s="597"/>
      <c r="IQD250" s="598"/>
      <c r="IQE250" s="596"/>
      <c r="IQF250" s="602"/>
      <c r="IQG250" s="579"/>
      <c r="IQH250" s="580"/>
      <c r="IQI250" s="603"/>
      <c r="IQJ250" s="580"/>
      <c r="IQK250" s="603"/>
      <c r="IQL250" s="607"/>
      <c r="IQM250" s="582"/>
      <c r="IQN250" s="608"/>
      <c r="IQO250" s="584"/>
      <c r="IQP250" s="584"/>
      <c r="IQQ250" s="600"/>
      <c r="IQR250" s="600"/>
      <c r="IQS250" s="600"/>
      <c r="IQT250" s="600"/>
      <c r="IQU250" s="600"/>
      <c r="IQV250" s="601"/>
      <c r="IQW250" s="609"/>
      <c r="IQX250" s="609"/>
      <c r="IQY250" s="576"/>
      <c r="IQZ250" s="576"/>
      <c r="IRA250" s="577"/>
      <c r="IRB250"/>
      <c r="IRC250" s="605"/>
      <c r="IRD250" s="606"/>
      <c r="IRE250" s="578"/>
      <c r="IRF250" s="597"/>
      <c r="IRG250" s="598"/>
      <c r="IRH250" s="596"/>
      <c r="IRI250" s="602"/>
      <c r="IRJ250" s="579"/>
      <c r="IRK250" s="580"/>
      <c r="IRL250" s="603"/>
      <c r="IRM250" s="580"/>
      <c r="IRN250" s="603"/>
      <c r="IRO250" s="607"/>
      <c r="IRP250" s="582"/>
      <c r="IRQ250" s="608"/>
      <c r="IRR250" s="584"/>
      <c r="IRS250" s="584"/>
      <c r="IRT250" s="600"/>
      <c r="IRU250" s="600"/>
      <c r="IRV250" s="600"/>
      <c r="IRW250" s="600"/>
      <c r="IRX250" s="600"/>
      <c r="IRY250" s="601"/>
      <c r="IRZ250" s="609"/>
      <c r="ISA250" s="609"/>
      <c r="ISB250" s="576"/>
      <c r="ISC250" s="576"/>
      <c r="ISD250" s="577"/>
      <c r="ISE250"/>
      <c r="ISF250" s="605"/>
      <c r="ISG250" s="606"/>
      <c r="ISH250" s="578"/>
      <c r="ISI250" s="597"/>
      <c r="ISJ250" s="598"/>
      <c r="ISK250" s="596"/>
      <c r="ISL250" s="602"/>
      <c r="ISM250" s="579"/>
      <c r="ISN250" s="580"/>
      <c r="ISO250" s="603"/>
      <c r="ISP250" s="580"/>
      <c r="ISQ250" s="603"/>
      <c r="ISR250" s="607"/>
      <c r="ISS250" s="582"/>
      <c r="IST250" s="608"/>
      <c r="ISU250" s="584"/>
      <c r="ISV250" s="584"/>
      <c r="ISW250" s="600"/>
      <c r="ISX250" s="600"/>
      <c r="ISY250" s="600"/>
      <c r="ISZ250" s="600"/>
      <c r="ITA250" s="600"/>
      <c r="ITB250" s="601"/>
      <c r="ITC250" s="609"/>
      <c r="ITD250" s="609"/>
      <c r="ITE250" s="576"/>
      <c r="ITF250" s="576"/>
      <c r="ITG250" s="577"/>
      <c r="ITH250"/>
      <c r="ITI250" s="605"/>
      <c r="ITJ250" s="606"/>
      <c r="ITK250" s="578"/>
      <c r="ITL250" s="597"/>
      <c r="ITM250" s="598"/>
      <c r="ITN250" s="596"/>
      <c r="ITO250" s="602"/>
      <c r="ITP250" s="579"/>
      <c r="ITQ250" s="580"/>
      <c r="ITR250" s="603"/>
      <c r="ITS250" s="580"/>
      <c r="ITT250" s="603"/>
      <c r="ITU250" s="607"/>
      <c r="ITV250" s="582"/>
      <c r="ITW250" s="608"/>
      <c r="ITX250" s="584"/>
      <c r="ITY250" s="584"/>
      <c r="ITZ250" s="600"/>
      <c r="IUA250" s="600"/>
      <c r="IUB250" s="600"/>
      <c r="IUC250" s="600"/>
      <c r="IUD250" s="600"/>
      <c r="IUE250" s="601"/>
      <c r="IUF250" s="609"/>
      <c r="IUG250" s="609"/>
      <c r="IUH250" s="576"/>
      <c r="IUI250" s="576"/>
      <c r="IUJ250" s="577"/>
      <c r="IUK250"/>
      <c r="IUL250" s="605"/>
      <c r="IUM250" s="606"/>
      <c r="IUN250" s="578"/>
      <c r="IUO250" s="597"/>
      <c r="IUP250" s="598"/>
      <c r="IUQ250" s="596"/>
      <c r="IUR250" s="602"/>
      <c r="IUS250" s="579"/>
      <c r="IUT250" s="580"/>
      <c r="IUU250" s="603"/>
      <c r="IUV250" s="580"/>
      <c r="IUW250" s="603"/>
      <c r="IUX250" s="607"/>
      <c r="IUY250" s="582"/>
      <c r="IUZ250" s="608"/>
      <c r="IVA250" s="584"/>
      <c r="IVB250" s="584"/>
      <c r="IVC250" s="600"/>
      <c r="IVD250" s="600"/>
      <c r="IVE250" s="600"/>
      <c r="IVF250" s="600"/>
      <c r="IVG250" s="600"/>
      <c r="IVH250" s="601"/>
      <c r="IVI250" s="609"/>
      <c r="IVJ250" s="609"/>
      <c r="IVK250" s="576"/>
      <c r="IVL250" s="576"/>
      <c r="IVM250" s="577"/>
      <c r="IVN250"/>
      <c r="IVO250" s="605"/>
      <c r="IVP250" s="606"/>
      <c r="IVQ250" s="578"/>
      <c r="IVR250" s="597"/>
      <c r="IVS250" s="598"/>
      <c r="IVT250" s="596"/>
      <c r="IVU250" s="602"/>
      <c r="IVV250" s="579"/>
      <c r="IVW250" s="580"/>
      <c r="IVX250" s="603"/>
      <c r="IVY250" s="580"/>
      <c r="IVZ250" s="603"/>
      <c r="IWA250" s="607"/>
      <c r="IWB250" s="582"/>
      <c r="IWC250" s="608"/>
      <c r="IWD250" s="584"/>
      <c r="IWE250" s="584"/>
      <c r="IWF250" s="600"/>
      <c r="IWG250" s="600"/>
      <c r="IWH250" s="600"/>
      <c r="IWI250" s="600"/>
      <c r="IWJ250" s="600"/>
      <c r="IWK250" s="601"/>
      <c r="IWL250" s="609"/>
      <c r="IWM250" s="609"/>
      <c r="IWN250" s="576"/>
      <c r="IWO250" s="576"/>
      <c r="IWP250" s="577"/>
      <c r="IWQ250"/>
      <c r="IWR250" s="605"/>
      <c r="IWS250" s="606"/>
      <c r="IWT250" s="578"/>
      <c r="IWU250" s="597"/>
      <c r="IWV250" s="598"/>
      <c r="IWW250" s="596"/>
      <c r="IWX250" s="602"/>
      <c r="IWY250" s="579"/>
      <c r="IWZ250" s="580"/>
      <c r="IXA250" s="603"/>
      <c r="IXB250" s="580"/>
      <c r="IXC250" s="603"/>
      <c r="IXD250" s="607"/>
      <c r="IXE250" s="582"/>
      <c r="IXF250" s="608"/>
      <c r="IXG250" s="584"/>
      <c r="IXH250" s="584"/>
      <c r="IXI250" s="600"/>
      <c r="IXJ250" s="600"/>
      <c r="IXK250" s="600"/>
      <c r="IXL250" s="600"/>
      <c r="IXM250" s="600"/>
      <c r="IXN250" s="601"/>
      <c r="IXO250" s="609"/>
      <c r="IXP250" s="609"/>
      <c r="IXQ250" s="576"/>
      <c r="IXR250" s="576"/>
      <c r="IXS250" s="577"/>
      <c r="IXT250"/>
      <c r="IXU250" s="605"/>
      <c r="IXV250" s="606"/>
      <c r="IXW250" s="578"/>
      <c r="IXX250" s="597"/>
      <c r="IXY250" s="598"/>
      <c r="IXZ250" s="596"/>
      <c r="IYA250" s="602"/>
      <c r="IYB250" s="579"/>
      <c r="IYC250" s="580"/>
      <c r="IYD250" s="603"/>
      <c r="IYE250" s="580"/>
      <c r="IYF250" s="603"/>
      <c r="IYG250" s="607"/>
      <c r="IYH250" s="582"/>
      <c r="IYI250" s="608"/>
      <c r="IYJ250" s="584"/>
      <c r="IYK250" s="584"/>
      <c r="IYL250" s="600"/>
      <c r="IYM250" s="600"/>
      <c r="IYN250" s="600"/>
      <c r="IYO250" s="600"/>
      <c r="IYP250" s="600"/>
      <c r="IYQ250" s="601"/>
      <c r="IYR250" s="609"/>
      <c r="IYS250" s="609"/>
      <c r="IYT250" s="576"/>
      <c r="IYU250" s="576"/>
      <c r="IYV250" s="577"/>
      <c r="IYW250"/>
      <c r="IYX250" s="605"/>
      <c r="IYY250" s="606"/>
      <c r="IYZ250" s="578"/>
      <c r="IZA250" s="597"/>
      <c r="IZB250" s="598"/>
      <c r="IZC250" s="596"/>
      <c r="IZD250" s="602"/>
      <c r="IZE250" s="579"/>
      <c r="IZF250" s="580"/>
      <c r="IZG250" s="603"/>
      <c r="IZH250" s="580"/>
      <c r="IZI250" s="603"/>
      <c r="IZJ250" s="607"/>
      <c r="IZK250" s="582"/>
      <c r="IZL250" s="608"/>
      <c r="IZM250" s="584"/>
      <c r="IZN250" s="584"/>
      <c r="IZO250" s="600"/>
      <c r="IZP250" s="600"/>
      <c r="IZQ250" s="600"/>
      <c r="IZR250" s="600"/>
      <c r="IZS250" s="600"/>
      <c r="IZT250" s="601"/>
      <c r="IZU250" s="609"/>
      <c r="IZV250" s="609"/>
      <c r="IZW250" s="576"/>
      <c r="IZX250" s="576"/>
      <c r="IZY250" s="577"/>
      <c r="IZZ250"/>
      <c r="JAA250" s="605"/>
      <c r="JAB250" s="606"/>
      <c r="JAC250" s="578"/>
      <c r="JAD250" s="597"/>
      <c r="JAE250" s="598"/>
      <c r="JAF250" s="596"/>
      <c r="JAG250" s="602"/>
      <c r="JAH250" s="579"/>
      <c r="JAI250" s="580"/>
      <c r="JAJ250" s="603"/>
      <c r="JAK250" s="580"/>
      <c r="JAL250" s="603"/>
      <c r="JAM250" s="607"/>
      <c r="JAN250" s="582"/>
      <c r="JAO250" s="608"/>
      <c r="JAP250" s="584"/>
      <c r="JAQ250" s="584"/>
      <c r="JAR250" s="600"/>
      <c r="JAS250" s="600"/>
      <c r="JAT250" s="600"/>
      <c r="JAU250" s="600"/>
      <c r="JAV250" s="600"/>
      <c r="JAW250" s="601"/>
      <c r="JAX250" s="609"/>
      <c r="JAY250" s="609"/>
      <c r="JAZ250" s="576"/>
      <c r="JBA250" s="576"/>
      <c r="JBB250" s="577"/>
      <c r="JBC250"/>
      <c r="JBD250" s="605"/>
      <c r="JBE250" s="606"/>
      <c r="JBF250" s="578"/>
      <c r="JBG250" s="597"/>
      <c r="JBH250" s="598"/>
      <c r="JBI250" s="596"/>
      <c r="JBJ250" s="602"/>
      <c r="JBK250" s="579"/>
      <c r="JBL250" s="580"/>
      <c r="JBM250" s="603"/>
      <c r="JBN250" s="580"/>
      <c r="JBO250" s="603"/>
      <c r="JBP250" s="607"/>
      <c r="JBQ250" s="582"/>
      <c r="JBR250" s="608"/>
      <c r="JBS250" s="584"/>
      <c r="JBT250" s="584"/>
      <c r="JBU250" s="600"/>
      <c r="JBV250" s="600"/>
      <c r="JBW250" s="600"/>
      <c r="JBX250" s="600"/>
      <c r="JBY250" s="600"/>
      <c r="JBZ250" s="601"/>
      <c r="JCA250" s="609"/>
      <c r="JCB250" s="609"/>
      <c r="JCC250" s="576"/>
      <c r="JCD250" s="576"/>
      <c r="JCE250" s="577"/>
      <c r="JCF250"/>
      <c r="JCG250" s="605"/>
      <c r="JCH250" s="606"/>
      <c r="JCI250" s="578"/>
      <c r="JCJ250" s="597"/>
      <c r="JCK250" s="598"/>
      <c r="JCL250" s="596"/>
      <c r="JCM250" s="602"/>
      <c r="JCN250" s="579"/>
      <c r="JCO250" s="580"/>
      <c r="JCP250" s="603"/>
      <c r="JCQ250" s="580"/>
      <c r="JCR250" s="603"/>
      <c r="JCS250" s="607"/>
      <c r="JCT250" s="582"/>
      <c r="JCU250" s="608"/>
      <c r="JCV250" s="584"/>
      <c r="JCW250" s="584"/>
      <c r="JCX250" s="600"/>
      <c r="JCY250" s="600"/>
      <c r="JCZ250" s="600"/>
      <c r="JDA250" s="600"/>
      <c r="JDB250" s="600"/>
      <c r="JDC250" s="601"/>
      <c r="JDD250" s="609"/>
      <c r="JDE250" s="609"/>
      <c r="JDF250" s="576"/>
      <c r="JDG250" s="576"/>
      <c r="JDH250" s="577"/>
      <c r="JDI250"/>
      <c r="JDJ250" s="605"/>
      <c r="JDK250" s="606"/>
      <c r="JDL250" s="578"/>
      <c r="JDM250" s="597"/>
      <c r="JDN250" s="598"/>
      <c r="JDO250" s="596"/>
      <c r="JDP250" s="602"/>
      <c r="JDQ250" s="579"/>
      <c r="JDR250" s="580"/>
      <c r="JDS250" s="603"/>
      <c r="JDT250" s="580"/>
      <c r="JDU250" s="603"/>
      <c r="JDV250" s="607"/>
      <c r="JDW250" s="582"/>
      <c r="JDX250" s="608"/>
      <c r="JDY250" s="584"/>
      <c r="JDZ250" s="584"/>
      <c r="JEA250" s="600"/>
      <c r="JEB250" s="600"/>
      <c r="JEC250" s="600"/>
      <c r="JED250" s="600"/>
      <c r="JEE250" s="600"/>
      <c r="JEF250" s="601"/>
      <c r="JEG250" s="609"/>
      <c r="JEH250" s="609"/>
      <c r="JEI250" s="576"/>
      <c r="JEJ250" s="576"/>
      <c r="JEK250" s="577"/>
      <c r="JEL250"/>
      <c r="JEM250" s="605"/>
      <c r="JEN250" s="606"/>
      <c r="JEO250" s="578"/>
      <c r="JEP250" s="597"/>
      <c r="JEQ250" s="598"/>
      <c r="JER250" s="596"/>
      <c r="JES250" s="602"/>
      <c r="JET250" s="579"/>
      <c r="JEU250" s="580"/>
      <c r="JEV250" s="603"/>
      <c r="JEW250" s="580"/>
      <c r="JEX250" s="603"/>
      <c r="JEY250" s="607"/>
      <c r="JEZ250" s="582"/>
      <c r="JFA250" s="608"/>
      <c r="JFB250" s="584"/>
      <c r="JFC250" s="584"/>
      <c r="JFD250" s="600"/>
      <c r="JFE250" s="600"/>
      <c r="JFF250" s="600"/>
      <c r="JFG250" s="600"/>
      <c r="JFH250" s="600"/>
      <c r="JFI250" s="601"/>
      <c r="JFJ250" s="609"/>
      <c r="JFK250" s="609"/>
      <c r="JFL250" s="576"/>
      <c r="JFM250" s="576"/>
      <c r="JFN250" s="577"/>
      <c r="JFO250"/>
      <c r="JFP250" s="605"/>
      <c r="JFQ250" s="606"/>
      <c r="JFR250" s="578"/>
      <c r="JFS250" s="597"/>
      <c r="JFT250" s="598"/>
      <c r="JFU250" s="596"/>
      <c r="JFV250" s="602"/>
      <c r="JFW250" s="579"/>
      <c r="JFX250" s="580"/>
      <c r="JFY250" s="603"/>
      <c r="JFZ250" s="580"/>
      <c r="JGA250" s="603"/>
      <c r="JGB250" s="607"/>
      <c r="JGC250" s="582"/>
      <c r="JGD250" s="608"/>
      <c r="JGE250" s="584"/>
      <c r="JGF250" s="584"/>
      <c r="JGG250" s="600"/>
      <c r="JGH250" s="600"/>
      <c r="JGI250" s="600"/>
      <c r="JGJ250" s="600"/>
      <c r="JGK250" s="600"/>
      <c r="JGL250" s="601"/>
      <c r="JGM250" s="609"/>
      <c r="JGN250" s="609"/>
      <c r="JGO250" s="576"/>
      <c r="JGP250" s="576"/>
      <c r="JGQ250" s="577"/>
      <c r="JGR250"/>
      <c r="JGS250" s="605"/>
      <c r="JGT250" s="606"/>
      <c r="JGU250" s="578"/>
      <c r="JGV250" s="597"/>
      <c r="JGW250" s="598"/>
      <c r="JGX250" s="596"/>
      <c r="JGY250" s="602"/>
      <c r="JGZ250" s="579"/>
      <c r="JHA250" s="580"/>
      <c r="JHB250" s="603"/>
      <c r="JHC250" s="580"/>
      <c r="JHD250" s="603"/>
      <c r="JHE250" s="607"/>
      <c r="JHF250" s="582"/>
      <c r="JHG250" s="608"/>
      <c r="JHH250" s="584"/>
      <c r="JHI250" s="584"/>
      <c r="JHJ250" s="600"/>
      <c r="JHK250" s="600"/>
      <c r="JHL250" s="600"/>
      <c r="JHM250" s="600"/>
      <c r="JHN250" s="600"/>
      <c r="JHO250" s="601"/>
      <c r="JHP250" s="609"/>
      <c r="JHQ250" s="609"/>
      <c r="JHR250" s="576"/>
      <c r="JHS250" s="576"/>
      <c r="JHT250" s="577"/>
      <c r="JHU250"/>
      <c r="JHV250" s="605"/>
      <c r="JHW250" s="606"/>
      <c r="JHX250" s="578"/>
      <c r="JHY250" s="597"/>
      <c r="JHZ250" s="598"/>
      <c r="JIA250" s="596"/>
      <c r="JIB250" s="602"/>
      <c r="JIC250" s="579"/>
      <c r="JID250" s="580"/>
      <c r="JIE250" s="603"/>
      <c r="JIF250" s="580"/>
      <c r="JIG250" s="603"/>
      <c r="JIH250" s="607"/>
      <c r="JII250" s="582"/>
      <c r="JIJ250" s="608"/>
      <c r="JIK250" s="584"/>
      <c r="JIL250" s="584"/>
      <c r="JIM250" s="600"/>
      <c r="JIN250" s="600"/>
      <c r="JIO250" s="600"/>
      <c r="JIP250" s="600"/>
      <c r="JIQ250" s="600"/>
      <c r="JIR250" s="601"/>
      <c r="JIS250" s="609"/>
      <c r="JIT250" s="609"/>
      <c r="JIU250" s="576"/>
      <c r="JIV250" s="576"/>
      <c r="JIW250" s="577"/>
      <c r="JIX250"/>
      <c r="JIY250" s="605"/>
      <c r="JIZ250" s="606"/>
      <c r="JJA250" s="578"/>
      <c r="JJB250" s="597"/>
      <c r="JJC250" s="598"/>
      <c r="JJD250" s="596"/>
      <c r="JJE250" s="602"/>
      <c r="JJF250" s="579"/>
      <c r="JJG250" s="580"/>
      <c r="JJH250" s="603"/>
      <c r="JJI250" s="580"/>
      <c r="JJJ250" s="603"/>
      <c r="JJK250" s="607"/>
      <c r="JJL250" s="582"/>
      <c r="JJM250" s="608"/>
      <c r="JJN250" s="584"/>
      <c r="JJO250" s="584"/>
      <c r="JJP250" s="600"/>
      <c r="JJQ250" s="600"/>
      <c r="JJR250" s="600"/>
      <c r="JJS250" s="600"/>
      <c r="JJT250" s="600"/>
      <c r="JJU250" s="601"/>
      <c r="JJV250" s="609"/>
      <c r="JJW250" s="609"/>
      <c r="JJX250" s="576"/>
      <c r="JJY250" s="576"/>
      <c r="JJZ250" s="577"/>
      <c r="JKA250"/>
      <c r="JKB250" s="605"/>
      <c r="JKC250" s="606"/>
      <c r="JKD250" s="578"/>
      <c r="JKE250" s="597"/>
      <c r="JKF250" s="598"/>
      <c r="JKG250" s="596"/>
      <c r="JKH250" s="602"/>
      <c r="JKI250" s="579"/>
      <c r="JKJ250" s="580"/>
      <c r="JKK250" s="603"/>
      <c r="JKL250" s="580"/>
      <c r="JKM250" s="603"/>
      <c r="JKN250" s="607"/>
      <c r="JKO250" s="582"/>
      <c r="JKP250" s="608"/>
      <c r="JKQ250" s="584"/>
      <c r="JKR250" s="584"/>
      <c r="JKS250" s="600"/>
      <c r="JKT250" s="600"/>
      <c r="JKU250" s="600"/>
      <c r="JKV250" s="600"/>
      <c r="JKW250" s="600"/>
      <c r="JKX250" s="601"/>
      <c r="JKY250" s="609"/>
      <c r="JKZ250" s="609"/>
      <c r="JLA250" s="576"/>
      <c r="JLB250" s="576"/>
      <c r="JLC250" s="577"/>
      <c r="JLD250"/>
      <c r="JLE250" s="605"/>
      <c r="JLF250" s="606"/>
      <c r="JLG250" s="578"/>
      <c r="JLH250" s="597"/>
      <c r="JLI250" s="598"/>
      <c r="JLJ250" s="596"/>
      <c r="JLK250" s="602"/>
      <c r="JLL250" s="579"/>
      <c r="JLM250" s="580"/>
      <c r="JLN250" s="603"/>
      <c r="JLO250" s="580"/>
      <c r="JLP250" s="603"/>
      <c r="JLQ250" s="607"/>
      <c r="JLR250" s="582"/>
      <c r="JLS250" s="608"/>
      <c r="JLT250" s="584"/>
      <c r="JLU250" s="584"/>
      <c r="JLV250" s="600"/>
      <c r="JLW250" s="600"/>
      <c r="JLX250" s="600"/>
      <c r="JLY250" s="600"/>
      <c r="JLZ250" s="600"/>
      <c r="JMA250" s="601"/>
      <c r="JMB250" s="609"/>
      <c r="JMC250" s="609"/>
      <c r="JMD250" s="576"/>
      <c r="JME250" s="576"/>
      <c r="JMF250" s="577"/>
      <c r="JMG250"/>
      <c r="JMH250" s="605"/>
      <c r="JMI250" s="606"/>
      <c r="JMJ250" s="578"/>
      <c r="JMK250" s="597"/>
      <c r="JML250" s="598"/>
      <c r="JMM250" s="596"/>
      <c r="JMN250" s="602"/>
      <c r="JMO250" s="579"/>
      <c r="JMP250" s="580"/>
      <c r="JMQ250" s="603"/>
      <c r="JMR250" s="580"/>
      <c r="JMS250" s="603"/>
      <c r="JMT250" s="607"/>
      <c r="JMU250" s="582"/>
      <c r="JMV250" s="608"/>
      <c r="JMW250" s="584"/>
      <c r="JMX250" s="584"/>
      <c r="JMY250" s="600"/>
      <c r="JMZ250" s="600"/>
      <c r="JNA250" s="600"/>
      <c r="JNB250" s="600"/>
      <c r="JNC250" s="600"/>
      <c r="JND250" s="601"/>
      <c r="JNE250" s="609"/>
      <c r="JNF250" s="609"/>
      <c r="JNG250" s="576"/>
      <c r="JNH250" s="576"/>
      <c r="JNI250" s="577"/>
      <c r="JNJ250"/>
      <c r="JNK250" s="605"/>
      <c r="JNL250" s="606"/>
      <c r="JNM250" s="578"/>
      <c r="JNN250" s="597"/>
      <c r="JNO250" s="598"/>
      <c r="JNP250" s="596"/>
      <c r="JNQ250" s="602"/>
      <c r="JNR250" s="579"/>
      <c r="JNS250" s="580"/>
      <c r="JNT250" s="603"/>
      <c r="JNU250" s="580"/>
      <c r="JNV250" s="603"/>
      <c r="JNW250" s="607"/>
      <c r="JNX250" s="582"/>
      <c r="JNY250" s="608"/>
      <c r="JNZ250" s="584"/>
      <c r="JOA250" s="584"/>
      <c r="JOB250" s="600"/>
      <c r="JOC250" s="600"/>
      <c r="JOD250" s="600"/>
      <c r="JOE250" s="600"/>
      <c r="JOF250" s="600"/>
      <c r="JOG250" s="601"/>
      <c r="JOH250" s="609"/>
      <c r="JOI250" s="609"/>
      <c r="JOJ250" s="576"/>
      <c r="JOK250" s="576"/>
      <c r="JOL250" s="577"/>
      <c r="JOM250"/>
      <c r="JON250" s="605"/>
      <c r="JOO250" s="606"/>
      <c r="JOP250" s="578"/>
      <c r="JOQ250" s="597"/>
      <c r="JOR250" s="598"/>
      <c r="JOS250" s="596"/>
      <c r="JOT250" s="602"/>
      <c r="JOU250" s="579"/>
      <c r="JOV250" s="580"/>
      <c r="JOW250" s="603"/>
      <c r="JOX250" s="580"/>
      <c r="JOY250" s="603"/>
      <c r="JOZ250" s="607"/>
      <c r="JPA250" s="582"/>
      <c r="JPB250" s="608"/>
      <c r="JPC250" s="584"/>
      <c r="JPD250" s="584"/>
      <c r="JPE250" s="600"/>
      <c r="JPF250" s="600"/>
      <c r="JPG250" s="600"/>
      <c r="JPH250" s="600"/>
      <c r="JPI250" s="600"/>
      <c r="JPJ250" s="601"/>
      <c r="JPK250" s="609"/>
      <c r="JPL250" s="609"/>
      <c r="JPM250" s="576"/>
      <c r="JPN250" s="576"/>
      <c r="JPO250" s="577"/>
      <c r="JPP250"/>
      <c r="JPQ250" s="605"/>
      <c r="JPR250" s="606"/>
      <c r="JPS250" s="578"/>
      <c r="JPT250" s="597"/>
      <c r="JPU250" s="598"/>
      <c r="JPV250" s="596"/>
      <c r="JPW250" s="602"/>
      <c r="JPX250" s="579"/>
      <c r="JPY250" s="580"/>
      <c r="JPZ250" s="603"/>
      <c r="JQA250" s="580"/>
      <c r="JQB250" s="603"/>
      <c r="JQC250" s="607"/>
      <c r="JQD250" s="582"/>
      <c r="JQE250" s="608"/>
      <c r="JQF250" s="584"/>
      <c r="JQG250" s="584"/>
      <c r="JQH250" s="600"/>
      <c r="JQI250" s="600"/>
      <c r="JQJ250" s="600"/>
      <c r="JQK250" s="600"/>
      <c r="JQL250" s="600"/>
      <c r="JQM250" s="601"/>
      <c r="JQN250" s="609"/>
      <c r="JQO250" s="609"/>
      <c r="JQP250" s="576"/>
      <c r="JQQ250" s="576"/>
      <c r="JQR250" s="577"/>
      <c r="JQS250"/>
      <c r="JQT250" s="605"/>
      <c r="JQU250" s="606"/>
      <c r="JQV250" s="578"/>
      <c r="JQW250" s="597"/>
      <c r="JQX250" s="598"/>
      <c r="JQY250" s="596"/>
      <c r="JQZ250" s="602"/>
      <c r="JRA250" s="579"/>
      <c r="JRB250" s="580"/>
      <c r="JRC250" s="603"/>
      <c r="JRD250" s="580"/>
      <c r="JRE250" s="603"/>
      <c r="JRF250" s="607"/>
      <c r="JRG250" s="582"/>
      <c r="JRH250" s="608"/>
      <c r="JRI250" s="584"/>
      <c r="JRJ250" s="584"/>
      <c r="JRK250" s="600"/>
      <c r="JRL250" s="600"/>
      <c r="JRM250" s="600"/>
      <c r="JRN250" s="600"/>
      <c r="JRO250" s="600"/>
      <c r="JRP250" s="601"/>
      <c r="JRQ250" s="609"/>
      <c r="JRR250" s="609"/>
      <c r="JRS250" s="576"/>
      <c r="JRT250" s="576"/>
      <c r="JRU250" s="577"/>
      <c r="JRV250"/>
      <c r="JRW250" s="605"/>
      <c r="JRX250" s="606"/>
      <c r="JRY250" s="578"/>
      <c r="JRZ250" s="597"/>
      <c r="JSA250" s="598"/>
      <c r="JSB250" s="596"/>
      <c r="JSC250" s="602"/>
      <c r="JSD250" s="579"/>
      <c r="JSE250" s="580"/>
      <c r="JSF250" s="603"/>
      <c r="JSG250" s="580"/>
      <c r="JSH250" s="603"/>
      <c r="JSI250" s="607"/>
      <c r="JSJ250" s="582"/>
      <c r="JSK250" s="608"/>
      <c r="JSL250" s="584"/>
      <c r="JSM250" s="584"/>
      <c r="JSN250" s="600"/>
      <c r="JSO250" s="600"/>
      <c r="JSP250" s="600"/>
      <c r="JSQ250" s="600"/>
      <c r="JSR250" s="600"/>
      <c r="JSS250" s="601"/>
      <c r="JST250" s="609"/>
      <c r="JSU250" s="609"/>
      <c r="JSV250" s="576"/>
      <c r="JSW250" s="576"/>
      <c r="JSX250" s="577"/>
      <c r="JSY250"/>
      <c r="JSZ250" s="605"/>
      <c r="JTA250" s="606"/>
      <c r="JTB250" s="578"/>
      <c r="JTC250" s="597"/>
      <c r="JTD250" s="598"/>
      <c r="JTE250" s="596"/>
      <c r="JTF250" s="602"/>
      <c r="JTG250" s="579"/>
      <c r="JTH250" s="580"/>
      <c r="JTI250" s="603"/>
      <c r="JTJ250" s="580"/>
      <c r="JTK250" s="603"/>
      <c r="JTL250" s="607"/>
      <c r="JTM250" s="582"/>
      <c r="JTN250" s="608"/>
      <c r="JTO250" s="584"/>
      <c r="JTP250" s="584"/>
      <c r="JTQ250" s="600"/>
      <c r="JTR250" s="600"/>
      <c r="JTS250" s="600"/>
      <c r="JTT250" s="600"/>
      <c r="JTU250" s="600"/>
      <c r="JTV250" s="601"/>
      <c r="JTW250" s="609"/>
      <c r="JTX250" s="609"/>
      <c r="JTY250" s="576"/>
      <c r="JTZ250" s="576"/>
      <c r="JUA250" s="577"/>
      <c r="JUB250"/>
      <c r="JUC250" s="605"/>
      <c r="JUD250" s="606"/>
      <c r="JUE250" s="578"/>
      <c r="JUF250" s="597"/>
      <c r="JUG250" s="598"/>
      <c r="JUH250" s="596"/>
      <c r="JUI250" s="602"/>
      <c r="JUJ250" s="579"/>
      <c r="JUK250" s="580"/>
      <c r="JUL250" s="603"/>
      <c r="JUM250" s="580"/>
      <c r="JUN250" s="603"/>
      <c r="JUO250" s="607"/>
      <c r="JUP250" s="582"/>
      <c r="JUQ250" s="608"/>
      <c r="JUR250" s="584"/>
      <c r="JUS250" s="584"/>
      <c r="JUT250" s="600"/>
      <c r="JUU250" s="600"/>
      <c r="JUV250" s="600"/>
      <c r="JUW250" s="600"/>
      <c r="JUX250" s="600"/>
      <c r="JUY250" s="601"/>
      <c r="JUZ250" s="609"/>
      <c r="JVA250" s="609"/>
      <c r="JVB250" s="576"/>
      <c r="JVC250" s="576"/>
      <c r="JVD250" s="577"/>
      <c r="JVE250"/>
      <c r="JVF250" s="605"/>
      <c r="JVG250" s="606"/>
      <c r="JVH250" s="578"/>
      <c r="JVI250" s="597"/>
      <c r="JVJ250" s="598"/>
      <c r="JVK250" s="596"/>
      <c r="JVL250" s="602"/>
      <c r="JVM250" s="579"/>
      <c r="JVN250" s="580"/>
      <c r="JVO250" s="603"/>
      <c r="JVP250" s="580"/>
      <c r="JVQ250" s="603"/>
      <c r="JVR250" s="607"/>
      <c r="JVS250" s="582"/>
      <c r="JVT250" s="608"/>
      <c r="JVU250" s="584"/>
      <c r="JVV250" s="584"/>
      <c r="JVW250" s="600"/>
      <c r="JVX250" s="600"/>
      <c r="JVY250" s="600"/>
      <c r="JVZ250" s="600"/>
      <c r="JWA250" s="600"/>
      <c r="JWB250" s="601"/>
      <c r="JWC250" s="609"/>
      <c r="JWD250" s="609"/>
      <c r="JWE250" s="576"/>
      <c r="JWF250" s="576"/>
      <c r="JWG250" s="577"/>
      <c r="JWH250"/>
      <c r="JWI250" s="605"/>
      <c r="JWJ250" s="606"/>
      <c r="JWK250" s="578"/>
      <c r="JWL250" s="597"/>
      <c r="JWM250" s="598"/>
      <c r="JWN250" s="596"/>
      <c r="JWO250" s="602"/>
      <c r="JWP250" s="579"/>
      <c r="JWQ250" s="580"/>
      <c r="JWR250" s="603"/>
      <c r="JWS250" s="580"/>
      <c r="JWT250" s="603"/>
      <c r="JWU250" s="607"/>
      <c r="JWV250" s="582"/>
      <c r="JWW250" s="608"/>
      <c r="JWX250" s="584"/>
      <c r="JWY250" s="584"/>
      <c r="JWZ250" s="600"/>
      <c r="JXA250" s="600"/>
      <c r="JXB250" s="600"/>
      <c r="JXC250" s="600"/>
      <c r="JXD250" s="600"/>
      <c r="JXE250" s="601"/>
      <c r="JXF250" s="609"/>
      <c r="JXG250" s="609"/>
      <c r="JXH250" s="576"/>
      <c r="JXI250" s="576"/>
      <c r="JXJ250" s="577"/>
      <c r="JXK250"/>
      <c r="JXL250" s="605"/>
      <c r="JXM250" s="606"/>
      <c r="JXN250" s="578"/>
      <c r="JXO250" s="597"/>
      <c r="JXP250" s="598"/>
      <c r="JXQ250" s="596"/>
      <c r="JXR250" s="602"/>
      <c r="JXS250" s="579"/>
      <c r="JXT250" s="580"/>
      <c r="JXU250" s="603"/>
      <c r="JXV250" s="580"/>
      <c r="JXW250" s="603"/>
      <c r="JXX250" s="607"/>
      <c r="JXY250" s="582"/>
      <c r="JXZ250" s="608"/>
      <c r="JYA250" s="584"/>
      <c r="JYB250" s="584"/>
      <c r="JYC250" s="600"/>
      <c r="JYD250" s="600"/>
      <c r="JYE250" s="600"/>
      <c r="JYF250" s="600"/>
      <c r="JYG250" s="600"/>
      <c r="JYH250" s="601"/>
      <c r="JYI250" s="609"/>
      <c r="JYJ250" s="609"/>
      <c r="JYK250" s="576"/>
      <c r="JYL250" s="576"/>
      <c r="JYM250" s="577"/>
      <c r="JYN250"/>
      <c r="JYO250" s="605"/>
      <c r="JYP250" s="606"/>
      <c r="JYQ250" s="578"/>
      <c r="JYR250" s="597"/>
      <c r="JYS250" s="598"/>
      <c r="JYT250" s="596"/>
      <c r="JYU250" s="602"/>
      <c r="JYV250" s="579"/>
      <c r="JYW250" s="580"/>
      <c r="JYX250" s="603"/>
      <c r="JYY250" s="580"/>
      <c r="JYZ250" s="603"/>
      <c r="JZA250" s="607"/>
      <c r="JZB250" s="582"/>
      <c r="JZC250" s="608"/>
      <c r="JZD250" s="584"/>
      <c r="JZE250" s="584"/>
      <c r="JZF250" s="600"/>
      <c r="JZG250" s="600"/>
      <c r="JZH250" s="600"/>
      <c r="JZI250" s="600"/>
      <c r="JZJ250" s="600"/>
      <c r="JZK250" s="601"/>
      <c r="JZL250" s="609"/>
      <c r="JZM250" s="609"/>
      <c r="JZN250" s="576"/>
      <c r="JZO250" s="576"/>
      <c r="JZP250" s="577"/>
      <c r="JZQ250"/>
      <c r="JZR250" s="605"/>
      <c r="JZS250" s="606"/>
      <c r="JZT250" s="578"/>
      <c r="JZU250" s="597"/>
      <c r="JZV250" s="598"/>
      <c r="JZW250" s="596"/>
      <c r="JZX250" s="602"/>
      <c r="JZY250" s="579"/>
      <c r="JZZ250" s="580"/>
      <c r="KAA250" s="603"/>
      <c r="KAB250" s="580"/>
      <c r="KAC250" s="603"/>
      <c r="KAD250" s="607"/>
      <c r="KAE250" s="582"/>
      <c r="KAF250" s="608"/>
      <c r="KAG250" s="584"/>
      <c r="KAH250" s="584"/>
      <c r="KAI250" s="600"/>
      <c r="KAJ250" s="600"/>
      <c r="KAK250" s="600"/>
      <c r="KAL250" s="600"/>
      <c r="KAM250" s="600"/>
      <c r="KAN250" s="601"/>
      <c r="KAO250" s="609"/>
      <c r="KAP250" s="609"/>
      <c r="KAQ250" s="576"/>
      <c r="KAR250" s="576"/>
      <c r="KAS250" s="577"/>
      <c r="KAT250"/>
      <c r="KAU250" s="605"/>
      <c r="KAV250" s="606"/>
      <c r="KAW250" s="578"/>
      <c r="KAX250" s="597"/>
      <c r="KAY250" s="598"/>
      <c r="KAZ250" s="596"/>
      <c r="KBA250" s="602"/>
      <c r="KBB250" s="579"/>
      <c r="KBC250" s="580"/>
      <c r="KBD250" s="603"/>
      <c r="KBE250" s="580"/>
      <c r="KBF250" s="603"/>
      <c r="KBG250" s="607"/>
      <c r="KBH250" s="582"/>
      <c r="KBI250" s="608"/>
      <c r="KBJ250" s="584"/>
      <c r="KBK250" s="584"/>
      <c r="KBL250" s="600"/>
      <c r="KBM250" s="600"/>
      <c r="KBN250" s="600"/>
      <c r="KBO250" s="600"/>
      <c r="KBP250" s="600"/>
      <c r="KBQ250" s="601"/>
      <c r="KBR250" s="609"/>
      <c r="KBS250" s="609"/>
      <c r="KBT250" s="576"/>
      <c r="KBU250" s="576"/>
      <c r="KBV250" s="577"/>
      <c r="KBW250"/>
      <c r="KBX250" s="605"/>
      <c r="KBY250" s="606"/>
      <c r="KBZ250" s="578"/>
      <c r="KCA250" s="597"/>
      <c r="KCB250" s="598"/>
      <c r="KCC250" s="596"/>
      <c r="KCD250" s="602"/>
      <c r="KCE250" s="579"/>
      <c r="KCF250" s="580"/>
      <c r="KCG250" s="603"/>
      <c r="KCH250" s="580"/>
      <c r="KCI250" s="603"/>
      <c r="KCJ250" s="607"/>
      <c r="KCK250" s="582"/>
      <c r="KCL250" s="608"/>
      <c r="KCM250" s="584"/>
      <c r="KCN250" s="584"/>
      <c r="KCO250" s="600"/>
      <c r="KCP250" s="600"/>
      <c r="KCQ250" s="600"/>
      <c r="KCR250" s="600"/>
      <c r="KCS250" s="600"/>
      <c r="KCT250" s="601"/>
      <c r="KCU250" s="609"/>
      <c r="KCV250" s="609"/>
      <c r="KCW250" s="576"/>
      <c r="KCX250" s="576"/>
      <c r="KCY250" s="577"/>
      <c r="KCZ250"/>
      <c r="KDA250" s="605"/>
      <c r="KDB250" s="606"/>
      <c r="KDC250" s="578"/>
      <c r="KDD250" s="597"/>
      <c r="KDE250" s="598"/>
      <c r="KDF250" s="596"/>
      <c r="KDG250" s="602"/>
      <c r="KDH250" s="579"/>
      <c r="KDI250" s="580"/>
      <c r="KDJ250" s="603"/>
      <c r="KDK250" s="580"/>
      <c r="KDL250" s="603"/>
      <c r="KDM250" s="607"/>
      <c r="KDN250" s="582"/>
      <c r="KDO250" s="608"/>
      <c r="KDP250" s="584"/>
      <c r="KDQ250" s="584"/>
      <c r="KDR250" s="600"/>
      <c r="KDS250" s="600"/>
      <c r="KDT250" s="600"/>
      <c r="KDU250" s="600"/>
      <c r="KDV250" s="600"/>
      <c r="KDW250" s="601"/>
      <c r="KDX250" s="609"/>
      <c r="KDY250" s="609"/>
      <c r="KDZ250" s="576"/>
      <c r="KEA250" s="576"/>
      <c r="KEB250" s="577"/>
      <c r="KEC250"/>
      <c r="KED250" s="605"/>
      <c r="KEE250" s="606"/>
      <c r="KEF250" s="578"/>
      <c r="KEG250" s="597"/>
      <c r="KEH250" s="598"/>
      <c r="KEI250" s="596"/>
      <c r="KEJ250" s="602"/>
      <c r="KEK250" s="579"/>
      <c r="KEL250" s="580"/>
      <c r="KEM250" s="603"/>
      <c r="KEN250" s="580"/>
      <c r="KEO250" s="603"/>
      <c r="KEP250" s="607"/>
      <c r="KEQ250" s="582"/>
      <c r="KER250" s="608"/>
      <c r="KES250" s="584"/>
      <c r="KET250" s="584"/>
      <c r="KEU250" s="600"/>
      <c r="KEV250" s="600"/>
      <c r="KEW250" s="600"/>
      <c r="KEX250" s="600"/>
      <c r="KEY250" s="600"/>
      <c r="KEZ250" s="601"/>
      <c r="KFA250" s="609"/>
      <c r="KFB250" s="609"/>
      <c r="KFC250" s="576"/>
      <c r="KFD250" s="576"/>
      <c r="KFE250" s="577"/>
      <c r="KFF250"/>
      <c r="KFG250" s="605"/>
      <c r="KFH250" s="606"/>
      <c r="KFI250" s="578"/>
      <c r="KFJ250" s="597"/>
      <c r="KFK250" s="598"/>
      <c r="KFL250" s="596"/>
      <c r="KFM250" s="602"/>
      <c r="KFN250" s="579"/>
      <c r="KFO250" s="580"/>
      <c r="KFP250" s="603"/>
      <c r="KFQ250" s="580"/>
      <c r="KFR250" s="603"/>
      <c r="KFS250" s="607"/>
      <c r="KFT250" s="582"/>
      <c r="KFU250" s="608"/>
      <c r="KFV250" s="584"/>
      <c r="KFW250" s="584"/>
      <c r="KFX250" s="600"/>
      <c r="KFY250" s="600"/>
      <c r="KFZ250" s="600"/>
      <c r="KGA250" s="600"/>
      <c r="KGB250" s="600"/>
      <c r="KGC250" s="601"/>
      <c r="KGD250" s="609"/>
      <c r="KGE250" s="609"/>
      <c r="KGF250" s="576"/>
      <c r="KGG250" s="576"/>
      <c r="KGH250" s="577"/>
      <c r="KGI250"/>
      <c r="KGJ250" s="605"/>
      <c r="KGK250" s="606"/>
      <c r="KGL250" s="578"/>
      <c r="KGM250" s="597"/>
      <c r="KGN250" s="598"/>
      <c r="KGO250" s="596"/>
      <c r="KGP250" s="602"/>
      <c r="KGQ250" s="579"/>
      <c r="KGR250" s="580"/>
      <c r="KGS250" s="603"/>
      <c r="KGT250" s="580"/>
      <c r="KGU250" s="603"/>
      <c r="KGV250" s="607"/>
      <c r="KGW250" s="582"/>
      <c r="KGX250" s="608"/>
      <c r="KGY250" s="584"/>
      <c r="KGZ250" s="584"/>
      <c r="KHA250" s="600"/>
      <c r="KHB250" s="600"/>
      <c r="KHC250" s="600"/>
      <c r="KHD250" s="600"/>
      <c r="KHE250" s="600"/>
      <c r="KHF250" s="601"/>
      <c r="KHG250" s="609"/>
      <c r="KHH250" s="609"/>
      <c r="KHI250" s="576"/>
      <c r="KHJ250" s="576"/>
      <c r="KHK250" s="577"/>
      <c r="KHL250"/>
      <c r="KHM250" s="605"/>
      <c r="KHN250" s="606"/>
      <c r="KHO250" s="578"/>
      <c r="KHP250" s="597"/>
      <c r="KHQ250" s="598"/>
      <c r="KHR250" s="596"/>
      <c r="KHS250" s="602"/>
      <c r="KHT250" s="579"/>
      <c r="KHU250" s="580"/>
      <c r="KHV250" s="603"/>
      <c r="KHW250" s="580"/>
      <c r="KHX250" s="603"/>
      <c r="KHY250" s="607"/>
      <c r="KHZ250" s="582"/>
      <c r="KIA250" s="608"/>
      <c r="KIB250" s="584"/>
      <c r="KIC250" s="584"/>
      <c r="KID250" s="600"/>
      <c r="KIE250" s="600"/>
      <c r="KIF250" s="600"/>
      <c r="KIG250" s="600"/>
      <c r="KIH250" s="600"/>
      <c r="KII250" s="601"/>
      <c r="KIJ250" s="609"/>
      <c r="KIK250" s="609"/>
      <c r="KIL250" s="576"/>
      <c r="KIM250" s="576"/>
      <c r="KIN250" s="577"/>
      <c r="KIO250"/>
      <c r="KIP250" s="605"/>
      <c r="KIQ250" s="606"/>
      <c r="KIR250" s="578"/>
      <c r="KIS250" s="597"/>
      <c r="KIT250" s="598"/>
      <c r="KIU250" s="596"/>
      <c r="KIV250" s="602"/>
      <c r="KIW250" s="579"/>
      <c r="KIX250" s="580"/>
      <c r="KIY250" s="603"/>
      <c r="KIZ250" s="580"/>
      <c r="KJA250" s="603"/>
      <c r="KJB250" s="607"/>
      <c r="KJC250" s="582"/>
      <c r="KJD250" s="608"/>
      <c r="KJE250" s="584"/>
      <c r="KJF250" s="584"/>
      <c r="KJG250" s="600"/>
      <c r="KJH250" s="600"/>
      <c r="KJI250" s="600"/>
      <c r="KJJ250" s="600"/>
      <c r="KJK250" s="600"/>
      <c r="KJL250" s="601"/>
      <c r="KJM250" s="609"/>
      <c r="KJN250" s="609"/>
      <c r="KJO250" s="576"/>
      <c r="KJP250" s="576"/>
      <c r="KJQ250" s="577"/>
      <c r="KJR250"/>
      <c r="KJS250" s="605"/>
      <c r="KJT250" s="606"/>
      <c r="KJU250" s="578"/>
      <c r="KJV250" s="597"/>
      <c r="KJW250" s="598"/>
      <c r="KJX250" s="596"/>
      <c r="KJY250" s="602"/>
      <c r="KJZ250" s="579"/>
      <c r="KKA250" s="580"/>
      <c r="KKB250" s="603"/>
      <c r="KKC250" s="580"/>
      <c r="KKD250" s="603"/>
      <c r="KKE250" s="607"/>
      <c r="KKF250" s="582"/>
      <c r="KKG250" s="608"/>
      <c r="KKH250" s="584"/>
      <c r="KKI250" s="584"/>
      <c r="KKJ250" s="600"/>
      <c r="KKK250" s="600"/>
      <c r="KKL250" s="600"/>
      <c r="KKM250" s="600"/>
      <c r="KKN250" s="600"/>
      <c r="KKO250" s="601"/>
      <c r="KKP250" s="609"/>
      <c r="KKQ250" s="609"/>
      <c r="KKR250" s="576"/>
      <c r="KKS250" s="576"/>
      <c r="KKT250" s="577"/>
      <c r="KKU250"/>
      <c r="KKV250" s="605"/>
      <c r="KKW250" s="606"/>
      <c r="KKX250" s="578"/>
      <c r="KKY250" s="597"/>
      <c r="KKZ250" s="598"/>
      <c r="KLA250" s="596"/>
      <c r="KLB250" s="602"/>
      <c r="KLC250" s="579"/>
      <c r="KLD250" s="580"/>
      <c r="KLE250" s="603"/>
      <c r="KLF250" s="580"/>
      <c r="KLG250" s="603"/>
      <c r="KLH250" s="607"/>
      <c r="KLI250" s="582"/>
      <c r="KLJ250" s="608"/>
      <c r="KLK250" s="584"/>
      <c r="KLL250" s="584"/>
      <c r="KLM250" s="600"/>
      <c r="KLN250" s="600"/>
      <c r="KLO250" s="600"/>
      <c r="KLP250" s="600"/>
      <c r="KLQ250" s="600"/>
      <c r="KLR250" s="601"/>
      <c r="KLS250" s="609"/>
      <c r="KLT250" s="609"/>
      <c r="KLU250" s="576"/>
      <c r="KLV250" s="576"/>
      <c r="KLW250" s="577"/>
      <c r="KLX250"/>
      <c r="KLY250" s="605"/>
      <c r="KLZ250" s="606"/>
      <c r="KMA250" s="578"/>
      <c r="KMB250" s="597"/>
      <c r="KMC250" s="598"/>
      <c r="KMD250" s="596"/>
      <c r="KME250" s="602"/>
      <c r="KMF250" s="579"/>
      <c r="KMG250" s="580"/>
      <c r="KMH250" s="603"/>
      <c r="KMI250" s="580"/>
      <c r="KMJ250" s="603"/>
      <c r="KMK250" s="607"/>
      <c r="KML250" s="582"/>
      <c r="KMM250" s="608"/>
      <c r="KMN250" s="584"/>
      <c r="KMO250" s="584"/>
      <c r="KMP250" s="600"/>
      <c r="KMQ250" s="600"/>
      <c r="KMR250" s="600"/>
      <c r="KMS250" s="600"/>
      <c r="KMT250" s="600"/>
      <c r="KMU250" s="601"/>
      <c r="KMV250" s="609"/>
      <c r="KMW250" s="609"/>
      <c r="KMX250" s="576"/>
      <c r="KMY250" s="576"/>
      <c r="KMZ250" s="577"/>
      <c r="KNA250"/>
      <c r="KNB250" s="605"/>
      <c r="KNC250" s="606"/>
      <c r="KND250" s="578"/>
      <c r="KNE250" s="597"/>
      <c r="KNF250" s="598"/>
      <c r="KNG250" s="596"/>
      <c r="KNH250" s="602"/>
      <c r="KNI250" s="579"/>
      <c r="KNJ250" s="580"/>
      <c r="KNK250" s="603"/>
      <c r="KNL250" s="580"/>
      <c r="KNM250" s="603"/>
      <c r="KNN250" s="607"/>
      <c r="KNO250" s="582"/>
      <c r="KNP250" s="608"/>
      <c r="KNQ250" s="584"/>
      <c r="KNR250" s="584"/>
      <c r="KNS250" s="600"/>
      <c r="KNT250" s="600"/>
      <c r="KNU250" s="600"/>
      <c r="KNV250" s="600"/>
      <c r="KNW250" s="600"/>
      <c r="KNX250" s="601"/>
      <c r="KNY250" s="609"/>
      <c r="KNZ250" s="609"/>
      <c r="KOA250" s="576"/>
      <c r="KOB250" s="576"/>
      <c r="KOC250" s="577"/>
      <c r="KOD250"/>
      <c r="KOE250" s="605"/>
      <c r="KOF250" s="606"/>
      <c r="KOG250" s="578"/>
      <c r="KOH250" s="597"/>
      <c r="KOI250" s="598"/>
      <c r="KOJ250" s="596"/>
      <c r="KOK250" s="602"/>
      <c r="KOL250" s="579"/>
      <c r="KOM250" s="580"/>
      <c r="KON250" s="603"/>
      <c r="KOO250" s="580"/>
      <c r="KOP250" s="603"/>
      <c r="KOQ250" s="607"/>
      <c r="KOR250" s="582"/>
      <c r="KOS250" s="608"/>
      <c r="KOT250" s="584"/>
      <c r="KOU250" s="584"/>
      <c r="KOV250" s="600"/>
      <c r="KOW250" s="600"/>
      <c r="KOX250" s="600"/>
      <c r="KOY250" s="600"/>
      <c r="KOZ250" s="600"/>
      <c r="KPA250" s="601"/>
      <c r="KPB250" s="609"/>
      <c r="KPC250" s="609"/>
      <c r="KPD250" s="576"/>
      <c r="KPE250" s="576"/>
      <c r="KPF250" s="577"/>
      <c r="KPG250"/>
      <c r="KPH250" s="605"/>
      <c r="KPI250" s="606"/>
      <c r="KPJ250" s="578"/>
      <c r="KPK250" s="597"/>
      <c r="KPL250" s="598"/>
      <c r="KPM250" s="596"/>
      <c r="KPN250" s="602"/>
      <c r="KPO250" s="579"/>
      <c r="KPP250" s="580"/>
      <c r="KPQ250" s="603"/>
      <c r="KPR250" s="580"/>
      <c r="KPS250" s="603"/>
      <c r="KPT250" s="607"/>
      <c r="KPU250" s="582"/>
      <c r="KPV250" s="608"/>
      <c r="KPW250" s="584"/>
      <c r="KPX250" s="584"/>
      <c r="KPY250" s="600"/>
      <c r="KPZ250" s="600"/>
      <c r="KQA250" s="600"/>
      <c r="KQB250" s="600"/>
      <c r="KQC250" s="600"/>
      <c r="KQD250" s="601"/>
      <c r="KQE250" s="609"/>
      <c r="KQF250" s="609"/>
      <c r="KQG250" s="576"/>
      <c r="KQH250" s="576"/>
      <c r="KQI250" s="577"/>
      <c r="KQJ250"/>
      <c r="KQK250" s="605"/>
      <c r="KQL250" s="606"/>
      <c r="KQM250" s="578"/>
      <c r="KQN250" s="597"/>
      <c r="KQO250" s="598"/>
      <c r="KQP250" s="596"/>
      <c r="KQQ250" s="602"/>
      <c r="KQR250" s="579"/>
      <c r="KQS250" s="580"/>
      <c r="KQT250" s="603"/>
      <c r="KQU250" s="580"/>
      <c r="KQV250" s="603"/>
      <c r="KQW250" s="607"/>
      <c r="KQX250" s="582"/>
      <c r="KQY250" s="608"/>
      <c r="KQZ250" s="584"/>
      <c r="KRA250" s="584"/>
      <c r="KRB250" s="600"/>
      <c r="KRC250" s="600"/>
      <c r="KRD250" s="600"/>
      <c r="KRE250" s="600"/>
      <c r="KRF250" s="600"/>
      <c r="KRG250" s="601"/>
      <c r="KRH250" s="609"/>
      <c r="KRI250" s="609"/>
      <c r="KRJ250" s="576"/>
      <c r="KRK250" s="576"/>
      <c r="KRL250" s="577"/>
      <c r="KRM250"/>
      <c r="KRN250" s="605"/>
      <c r="KRO250" s="606"/>
      <c r="KRP250" s="578"/>
      <c r="KRQ250" s="597"/>
      <c r="KRR250" s="598"/>
      <c r="KRS250" s="596"/>
      <c r="KRT250" s="602"/>
      <c r="KRU250" s="579"/>
      <c r="KRV250" s="580"/>
      <c r="KRW250" s="603"/>
      <c r="KRX250" s="580"/>
      <c r="KRY250" s="603"/>
      <c r="KRZ250" s="607"/>
      <c r="KSA250" s="582"/>
      <c r="KSB250" s="608"/>
      <c r="KSC250" s="584"/>
      <c r="KSD250" s="584"/>
      <c r="KSE250" s="600"/>
      <c r="KSF250" s="600"/>
      <c r="KSG250" s="600"/>
      <c r="KSH250" s="600"/>
      <c r="KSI250" s="600"/>
      <c r="KSJ250" s="601"/>
      <c r="KSK250" s="609"/>
      <c r="KSL250" s="609"/>
      <c r="KSM250" s="576"/>
      <c r="KSN250" s="576"/>
      <c r="KSO250" s="577"/>
      <c r="KSP250"/>
      <c r="KSQ250" s="605"/>
      <c r="KSR250" s="606"/>
      <c r="KSS250" s="578"/>
      <c r="KST250" s="597"/>
      <c r="KSU250" s="598"/>
      <c r="KSV250" s="596"/>
      <c r="KSW250" s="602"/>
      <c r="KSX250" s="579"/>
      <c r="KSY250" s="580"/>
      <c r="KSZ250" s="603"/>
      <c r="KTA250" s="580"/>
      <c r="KTB250" s="603"/>
      <c r="KTC250" s="607"/>
      <c r="KTD250" s="582"/>
      <c r="KTE250" s="608"/>
      <c r="KTF250" s="584"/>
      <c r="KTG250" s="584"/>
      <c r="KTH250" s="600"/>
      <c r="KTI250" s="600"/>
      <c r="KTJ250" s="600"/>
      <c r="KTK250" s="600"/>
      <c r="KTL250" s="600"/>
      <c r="KTM250" s="601"/>
      <c r="KTN250" s="609"/>
      <c r="KTO250" s="609"/>
      <c r="KTP250" s="576"/>
      <c r="KTQ250" s="576"/>
      <c r="KTR250" s="577"/>
      <c r="KTS250"/>
      <c r="KTT250" s="605"/>
      <c r="KTU250" s="606"/>
      <c r="KTV250" s="578"/>
      <c r="KTW250" s="597"/>
      <c r="KTX250" s="598"/>
      <c r="KTY250" s="596"/>
      <c r="KTZ250" s="602"/>
      <c r="KUA250" s="579"/>
      <c r="KUB250" s="580"/>
      <c r="KUC250" s="603"/>
      <c r="KUD250" s="580"/>
      <c r="KUE250" s="603"/>
      <c r="KUF250" s="607"/>
      <c r="KUG250" s="582"/>
      <c r="KUH250" s="608"/>
      <c r="KUI250" s="584"/>
      <c r="KUJ250" s="584"/>
      <c r="KUK250" s="600"/>
      <c r="KUL250" s="600"/>
      <c r="KUM250" s="600"/>
      <c r="KUN250" s="600"/>
      <c r="KUO250" s="600"/>
      <c r="KUP250" s="601"/>
      <c r="KUQ250" s="609"/>
      <c r="KUR250" s="609"/>
      <c r="KUS250" s="576"/>
      <c r="KUT250" s="576"/>
      <c r="KUU250" s="577"/>
      <c r="KUV250"/>
      <c r="KUW250" s="605"/>
      <c r="KUX250" s="606"/>
      <c r="KUY250" s="578"/>
      <c r="KUZ250" s="597"/>
      <c r="KVA250" s="598"/>
      <c r="KVB250" s="596"/>
      <c r="KVC250" s="602"/>
      <c r="KVD250" s="579"/>
      <c r="KVE250" s="580"/>
      <c r="KVF250" s="603"/>
      <c r="KVG250" s="580"/>
      <c r="KVH250" s="603"/>
      <c r="KVI250" s="607"/>
      <c r="KVJ250" s="582"/>
      <c r="KVK250" s="608"/>
      <c r="KVL250" s="584"/>
      <c r="KVM250" s="584"/>
      <c r="KVN250" s="600"/>
      <c r="KVO250" s="600"/>
      <c r="KVP250" s="600"/>
      <c r="KVQ250" s="600"/>
      <c r="KVR250" s="600"/>
      <c r="KVS250" s="601"/>
      <c r="KVT250" s="609"/>
      <c r="KVU250" s="609"/>
      <c r="KVV250" s="576"/>
      <c r="KVW250" s="576"/>
      <c r="KVX250" s="577"/>
      <c r="KVY250"/>
      <c r="KVZ250" s="605"/>
      <c r="KWA250" s="606"/>
      <c r="KWB250" s="578"/>
      <c r="KWC250" s="597"/>
      <c r="KWD250" s="598"/>
      <c r="KWE250" s="596"/>
      <c r="KWF250" s="602"/>
      <c r="KWG250" s="579"/>
      <c r="KWH250" s="580"/>
      <c r="KWI250" s="603"/>
      <c r="KWJ250" s="580"/>
      <c r="KWK250" s="603"/>
      <c r="KWL250" s="607"/>
      <c r="KWM250" s="582"/>
      <c r="KWN250" s="608"/>
      <c r="KWO250" s="584"/>
      <c r="KWP250" s="584"/>
      <c r="KWQ250" s="600"/>
      <c r="KWR250" s="600"/>
      <c r="KWS250" s="600"/>
      <c r="KWT250" s="600"/>
      <c r="KWU250" s="600"/>
      <c r="KWV250" s="601"/>
      <c r="KWW250" s="609"/>
      <c r="KWX250" s="609"/>
      <c r="KWY250" s="576"/>
      <c r="KWZ250" s="576"/>
      <c r="KXA250" s="577"/>
      <c r="KXB250"/>
      <c r="KXC250" s="605"/>
      <c r="KXD250" s="606"/>
      <c r="KXE250" s="578"/>
      <c r="KXF250" s="597"/>
      <c r="KXG250" s="598"/>
      <c r="KXH250" s="596"/>
      <c r="KXI250" s="602"/>
      <c r="KXJ250" s="579"/>
      <c r="KXK250" s="580"/>
      <c r="KXL250" s="603"/>
      <c r="KXM250" s="580"/>
      <c r="KXN250" s="603"/>
      <c r="KXO250" s="607"/>
      <c r="KXP250" s="582"/>
      <c r="KXQ250" s="608"/>
      <c r="KXR250" s="584"/>
      <c r="KXS250" s="584"/>
      <c r="KXT250" s="600"/>
      <c r="KXU250" s="600"/>
      <c r="KXV250" s="600"/>
      <c r="KXW250" s="600"/>
      <c r="KXX250" s="600"/>
      <c r="KXY250" s="601"/>
      <c r="KXZ250" s="609"/>
      <c r="KYA250" s="609"/>
      <c r="KYB250" s="576"/>
      <c r="KYC250" s="576"/>
      <c r="KYD250" s="577"/>
      <c r="KYE250"/>
      <c r="KYF250" s="605"/>
      <c r="KYG250" s="606"/>
      <c r="KYH250" s="578"/>
      <c r="KYI250" s="597"/>
      <c r="KYJ250" s="598"/>
      <c r="KYK250" s="596"/>
      <c r="KYL250" s="602"/>
      <c r="KYM250" s="579"/>
      <c r="KYN250" s="580"/>
      <c r="KYO250" s="603"/>
      <c r="KYP250" s="580"/>
      <c r="KYQ250" s="603"/>
      <c r="KYR250" s="607"/>
      <c r="KYS250" s="582"/>
      <c r="KYT250" s="608"/>
      <c r="KYU250" s="584"/>
      <c r="KYV250" s="584"/>
      <c r="KYW250" s="600"/>
      <c r="KYX250" s="600"/>
      <c r="KYY250" s="600"/>
      <c r="KYZ250" s="600"/>
      <c r="KZA250" s="600"/>
      <c r="KZB250" s="601"/>
      <c r="KZC250" s="609"/>
      <c r="KZD250" s="609"/>
      <c r="KZE250" s="576"/>
      <c r="KZF250" s="576"/>
      <c r="KZG250" s="577"/>
      <c r="KZH250"/>
      <c r="KZI250" s="605"/>
      <c r="KZJ250" s="606"/>
      <c r="KZK250" s="578"/>
      <c r="KZL250" s="597"/>
      <c r="KZM250" s="598"/>
      <c r="KZN250" s="596"/>
      <c r="KZO250" s="602"/>
      <c r="KZP250" s="579"/>
      <c r="KZQ250" s="580"/>
      <c r="KZR250" s="603"/>
      <c r="KZS250" s="580"/>
      <c r="KZT250" s="603"/>
      <c r="KZU250" s="607"/>
      <c r="KZV250" s="582"/>
      <c r="KZW250" s="608"/>
      <c r="KZX250" s="584"/>
      <c r="KZY250" s="584"/>
      <c r="KZZ250" s="600"/>
      <c r="LAA250" s="600"/>
      <c r="LAB250" s="600"/>
      <c r="LAC250" s="600"/>
      <c r="LAD250" s="600"/>
      <c r="LAE250" s="601"/>
      <c r="LAF250" s="609"/>
      <c r="LAG250" s="609"/>
      <c r="LAH250" s="576"/>
      <c r="LAI250" s="576"/>
      <c r="LAJ250" s="577"/>
      <c r="LAK250"/>
      <c r="LAL250" s="605"/>
      <c r="LAM250" s="606"/>
      <c r="LAN250" s="578"/>
      <c r="LAO250" s="597"/>
      <c r="LAP250" s="598"/>
      <c r="LAQ250" s="596"/>
      <c r="LAR250" s="602"/>
      <c r="LAS250" s="579"/>
      <c r="LAT250" s="580"/>
      <c r="LAU250" s="603"/>
      <c r="LAV250" s="580"/>
      <c r="LAW250" s="603"/>
      <c r="LAX250" s="607"/>
      <c r="LAY250" s="582"/>
      <c r="LAZ250" s="608"/>
      <c r="LBA250" s="584"/>
      <c r="LBB250" s="584"/>
      <c r="LBC250" s="600"/>
      <c r="LBD250" s="600"/>
      <c r="LBE250" s="600"/>
      <c r="LBF250" s="600"/>
      <c r="LBG250" s="600"/>
      <c r="LBH250" s="601"/>
      <c r="LBI250" s="609"/>
      <c r="LBJ250" s="609"/>
      <c r="LBK250" s="576"/>
      <c r="LBL250" s="576"/>
      <c r="LBM250" s="577"/>
      <c r="LBN250"/>
      <c r="LBO250" s="605"/>
      <c r="LBP250" s="606"/>
      <c r="LBQ250" s="578"/>
      <c r="LBR250" s="597"/>
      <c r="LBS250" s="598"/>
      <c r="LBT250" s="596"/>
      <c r="LBU250" s="602"/>
      <c r="LBV250" s="579"/>
      <c r="LBW250" s="580"/>
      <c r="LBX250" s="603"/>
      <c r="LBY250" s="580"/>
      <c r="LBZ250" s="603"/>
      <c r="LCA250" s="607"/>
      <c r="LCB250" s="582"/>
      <c r="LCC250" s="608"/>
      <c r="LCD250" s="584"/>
      <c r="LCE250" s="584"/>
      <c r="LCF250" s="600"/>
      <c r="LCG250" s="600"/>
      <c r="LCH250" s="600"/>
      <c r="LCI250" s="600"/>
      <c r="LCJ250" s="600"/>
      <c r="LCK250" s="601"/>
      <c r="LCL250" s="609"/>
      <c r="LCM250" s="609"/>
      <c r="LCN250" s="576"/>
      <c r="LCO250" s="576"/>
      <c r="LCP250" s="577"/>
      <c r="LCQ250"/>
      <c r="LCR250" s="605"/>
      <c r="LCS250" s="606"/>
      <c r="LCT250" s="578"/>
      <c r="LCU250" s="597"/>
      <c r="LCV250" s="598"/>
      <c r="LCW250" s="596"/>
      <c r="LCX250" s="602"/>
      <c r="LCY250" s="579"/>
      <c r="LCZ250" s="580"/>
      <c r="LDA250" s="603"/>
      <c r="LDB250" s="580"/>
      <c r="LDC250" s="603"/>
      <c r="LDD250" s="607"/>
      <c r="LDE250" s="582"/>
      <c r="LDF250" s="608"/>
      <c r="LDG250" s="584"/>
      <c r="LDH250" s="584"/>
      <c r="LDI250" s="600"/>
      <c r="LDJ250" s="600"/>
      <c r="LDK250" s="600"/>
      <c r="LDL250" s="600"/>
      <c r="LDM250" s="600"/>
      <c r="LDN250" s="601"/>
      <c r="LDO250" s="609"/>
      <c r="LDP250" s="609"/>
      <c r="LDQ250" s="576"/>
      <c r="LDR250" s="576"/>
      <c r="LDS250" s="577"/>
      <c r="LDT250"/>
      <c r="LDU250" s="605"/>
      <c r="LDV250" s="606"/>
      <c r="LDW250" s="578"/>
      <c r="LDX250" s="597"/>
      <c r="LDY250" s="598"/>
      <c r="LDZ250" s="596"/>
      <c r="LEA250" s="602"/>
      <c r="LEB250" s="579"/>
      <c r="LEC250" s="580"/>
      <c r="LED250" s="603"/>
      <c r="LEE250" s="580"/>
      <c r="LEF250" s="603"/>
      <c r="LEG250" s="607"/>
      <c r="LEH250" s="582"/>
      <c r="LEI250" s="608"/>
      <c r="LEJ250" s="584"/>
      <c r="LEK250" s="584"/>
      <c r="LEL250" s="600"/>
      <c r="LEM250" s="600"/>
      <c r="LEN250" s="600"/>
      <c r="LEO250" s="600"/>
      <c r="LEP250" s="600"/>
      <c r="LEQ250" s="601"/>
      <c r="LER250" s="609"/>
      <c r="LES250" s="609"/>
      <c r="LET250" s="576"/>
      <c r="LEU250" s="576"/>
      <c r="LEV250" s="577"/>
      <c r="LEW250"/>
      <c r="LEX250" s="605"/>
      <c r="LEY250" s="606"/>
      <c r="LEZ250" s="578"/>
      <c r="LFA250" s="597"/>
      <c r="LFB250" s="598"/>
      <c r="LFC250" s="596"/>
      <c r="LFD250" s="602"/>
      <c r="LFE250" s="579"/>
      <c r="LFF250" s="580"/>
      <c r="LFG250" s="603"/>
      <c r="LFH250" s="580"/>
      <c r="LFI250" s="603"/>
      <c r="LFJ250" s="607"/>
      <c r="LFK250" s="582"/>
      <c r="LFL250" s="608"/>
      <c r="LFM250" s="584"/>
      <c r="LFN250" s="584"/>
      <c r="LFO250" s="600"/>
      <c r="LFP250" s="600"/>
      <c r="LFQ250" s="600"/>
      <c r="LFR250" s="600"/>
      <c r="LFS250" s="600"/>
      <c r="LFT250" s="601"/>
      <c r="LFU250" s="609"/>
      <c r="LFV250" s="609"/>
      <c r="LFW250" s="576"/>
      <c r="LFX250" s="576"/>
      <c r="LFY250" s="577"/>
      <c r="LFZ250"/>
      <c r="LGA250" s="605"/>
      <c r="LGB250" s="606"/>
      <c r="LGC250" s="578"/>
      <c r="LGD250" s="597"/>
      <c r="LGE250" s="598"/>
      <c r="LGF250" s="596"/>
      <c r="LGG250" s="602"/>
      <c r="LGH250" s="579"/>
      <c r="LGI250" s="580"/>
      <c r="LGJ250" s="603"/>
      <c r="LGK250" s="580"/>
      <c r="LGL250" s="603"/>
      <c r="LGM250" s="607"/>
      <c r="LGN250" s="582"/>
      <c r="LGO250" s="608"/>
      <c r="LGP250" s="584"/>
      <c r="LGQ250" s="584"/>
      <c r="LGR250" s="600"/>
      <c r="LGS250" s="600"/>
      <c r="LGT250" s="600"/>
      <c r="LGU250" s="600"/>
      <c r="LGV250" s="600"/>
      <c r="LGW250" s="601"/>
      <c r="LGX250" s="609"/>
      <c r="LGY250" s="609"/>
      <c r="LGZ250" s="576"/>
      <c r="LHA250" s="576"/>
      <c r="LHB250" s="577"/>
      <c r="LHC250"/>
      <c r="LHD250" s="605"/>
      <c r="LHE250" s="606"/>
      <c r="LHF250" s="578"/>
      <c r="LHG250" s="597"/>
      <c r="LHH250" s="598"/>
      <c r="LHI250" s="596"/>
      <c r="LHJ250" s="602"/>
      <c r="LHK250" s="579"/>
      <c r="LHL250" s="580"/>
      <c r="LHM250" s="603"/>
      <c r="LHN250" s="580"/>
      <c r="LHO250" s="603"/>
      <c r="LHP250" s="607"/>
      <c r="LHQ250" s="582"/>
      <c r="LHR250" s="608"/>
      <c r="LHS250" s="584"/>
      <c r="LHT250" s="584"/>
      <c r="LHU250" s="600"/>
      <c r="LHV250" s="600"/>
      <c r="LHW250" s="600"/>
      <c r="LHX250" s="600"/>
      <c r="LHY250" s="600"/>
      <c r="LHZ250" s="601"/>
      <c r="LIA250" s="609"/>
      <c r="LIB250" s="609"/>
      <c r="LIC250" s="576"/>
      <c r="LID250" s="576"/>
      <c r="LIE250" s="577"/>
      <c r="LIF250"/>
      <c r="LIG250" s="605"/>
      <c r="LIH250" s="606"/>
      <c r="LII250" s="578"/>
      <c r="LIJ250" s="597"/>
      <c r="LIK250" s="598"/>
      <c r="LIL250" s="596"/>
      <c r="LIM250" s="602"/>
      <c r="LIN250" s="579"/>
      <c r="LIO250" s="580"/>
      <c r="LIP250" s="603"/>
      <c r="LIQ250" s="580"/>
      <c r="LIR250" s="603"/>
      <c r="LIS250" s="607"/>
      <c r="LIT250" s="582"/>
      <c r="LIU250" s="608"/>
      <c r="LIV250" s="584"/>
      <c r="LIW250" s="584"/>
      <c r="LIX250" s="600"/>
      <c r="LIY250" s="600"/>
      <c r="LIZ250" s="600"/>
      <c r="LJA250" s="600"/>
      <c r="LJB250" s="600"/>
      <c r="LJC250" s="601"/>
      <c r="LJD250" s="609"/>
      <c r="LJE250" s="609"/>
      <c r="LJF250" s="576"/>
      <c r="LJG250" s="576"/>
      <c r="LJH250" s="577"/>
      <c r="LJI250"/>
      <c r="LJJ250" s="605"/>
      <c r="LJK250" s="606"/>
      <c r="LJL250" s="578"/>
      <c r="LJM250" s="597"/>
      <c r="LJN250" s="598"/>
      <c r="LJO250" s="596"/>
      <c r="LJP250" s="602"/>
      <c r="LJQ250" s="579"/>
      <c r="LJR250" s="580"/>
      <c r="LJS250" s="603"/>
      <c r="LJT250" s="580"/>
      <c r="LJU250" s="603"/>
      <c r="LJV250" s="607"/>
      <c r="LJW250" s="582"/>
      <c r="LJX250" s="608"/>
      <c r="LJY250" s="584"/>
      <c r="LJZ250" s="584"/>
      <c r="LKA250" s="600"/>
      <c r="LKB250" s="600"/>
      <c r="LKC250" s="600"/>
      <c r="LKD250" s="600"/>
      <c r="LKE250" s="600"/>
      <c r="LKF250" s="601"/>
      <c r="LKG250" s="609"/>
      <c r="LKH250" s="609"/>
      <c r="LKI250" s="576"/>
      <c r="LKJ250" s="576"/>
      <c r="LKK250" s="577"/>
      <c r="LKL250"/>
      <c r="LKM250" s="605"/>
      <c r="LKN250" s="606"/>
      <c r="LKO250" s="578"/>
      <c r="LKP250" s="597"/>
      <c r="LKQ250" s="598"/>
      <c r="LKR250" s="596"/>
      <c r="LKS250" s="602"/>
      <c r="LKT250" s="579"/>
      <c r="LKU250" s="580"/>
      <c r="LKV250" s="603"/>
      <c r="LKW250" s="580"/>
      <c r="LKX250" s="603"/>
      <c r="LKY250" s="607"/>
      <c r="LKZ250" s="582"/>
      <c r="LLA250" s="608"/>
      <c r="LLB250" s="584"/>
      <c r="LLC250" s="584"/>
      <c r="LLD250" s="600"/>
      <c r="LLE250" s="600"/>
      <c r="LLF250" s="600"/>
      <c r="LLG250" s="600"/>
      <c r="LLH250" s="600"/>
      <c r="LLI250" s="601"/>
      <c r="LLJ250" s="609"/>
      <c r="LLK250" s="609"/>
      <c r="LLL250" s="576"/>
      <c r="LLM250" s="576"/>
      <c r="LLN250" s="577"/>
      <c r="LLO250"/>
      <c r="LLP250" s="605"/>
      <c r="LLQ250" s="606"/>
      <c r="LLR250" s="578"/>
      <c r="LLS250" s="597"/>
      <c r="LLT250" s="598"/>
      <c r="LLU250" s="596"/>
      <c r="LLV250" s="602"/>
      <c r="LLW250" s="579"/>
      <c r="LLX250" s="580"/>
      <c r="LLY250" s="603"/>
      <c r="LLZ250" s="580"/>
      <c r="LMA250" s="603"/>
      <c r="LMB250" s="607"/>
      <c r="LMC250" s="582"/>
      <c r="LMD250" s="608"/>
      <c r="LME250" s="584"/>
      <c r="LMF250" s="584"/>
      <c r="LMG250" s="600"/>
      <c r="LMH250" s="600"/>
      <c r="LMI250" s="600"/>
      <c r="LMJ250" s="600"/>
      <c r="LMK250" s="600"/>
      <c r="LML250" s="601"/>
      <c r="LMM250" s="609"/>
      <c r="LMN250" s="609"/>
      <c r="LMO250" s="576"/>
      <c r="LMP250" s="576"/>
      <c r="LMQ250" s="577"/>
      <c r="LMR250"/>
      <c r="LMS250" s="605"/>
      <c r="LMT250" s="606"/>
      <c r="LMU250" s="578"/>
      <c r="LMV250" s="597"/>
      <c r="LMW250" s="598"/>
      <c r="LMX250" s="596"/>
      <c r="LMY250" s="602"/>
      <c r="LMZ250" s="579"/>
      <c r="LNA250" s="580"/>
      <c r="LNB250" s="603"/>
      <c r="LNC250" s="580"/>
      <c r="LND250" s="603"/>
      <c r="LNE250" s="607"/>
      <c r="LNF250" s="582"/>
      <c r="LNG250" s="608"/>
      <c r="LNH250" s="584"/>
      <c r="LNI250" s="584"/>
      <c r="LNJ250" s="600"/>
      <c r="LNK250" s="600"/>
      <c r="LNL250" s="600"/>
      <c r="LNM250" s="600"/>
      <c r="LNN250" s="600"/>
      <c r="LNO250" s="601"/>
      <c r="LNP250" s="609"/>
      <c r="LNQ250" s="609"/>
      <c r="LNR250" s="576"/>
      <c r="LNS250" s="576"/>
      <c r="LNT250" s="577"/>
      <c r="LNU250"/>
      <c r="LNV250" s="605"/>
      <c r="LNW250" s="606"/>
      <c r="LNX250" s="578"/>
      <c r="LNY250" s="597"/>
      <c r="LNZ250" s="598"/>
      <c r="LOA250" s="596"/>
      <c r="LOB250" s="602"/>
      <c r="LOC250" s="579"/>
      <c r="LOD250" s="580"/>
      <c r="LOE250" s="603"/>
      <c r="LOF250" s="580"/>
      <c r="LOG250" s="603"/>
      <c r="LOH250" s="607"/>
      <c r="LOI250" s="582"/>
      <c r="LOJ250" s="608"/>
      <c r="LOK250" s="584"/>
      <c r="LOL250" s="584"/>
      <c r="LOM250" s="600"/>
      <c r="LON250" s="600"/>
      <c r="LOO250" s="600"/>
      <c r="LOP250" s="600"/>
      <c r="LOQ250" s="600"/>
      <c r="LOR250" s="601"/>
      <c r="LOS250" s="609"/>
      <c r="LOT250" s="609"/>
      <c r="LOU250" s="576"/>
      <c r="LOV250" s="576"/>
      <c r="LOW250" s="577"/>
      <c r="LOX250"/>
      <c r="LOY250" s="605"/>
      <c r="LOZ250" s="606"/>
      <c r="LPA250" s="578"/>
      <c r="LPB250" s="597"/>
      <c r="LPC250" s="598"/>
      <c r="LPD250" s="596"/>
      <c r="LPE250" s="602"/>
      <c r="LPF250" s="579"/>
      <c r="LPG250" s="580"/>
      <c r="LPH250" s="603"/>
      <c r="LPI250" s="580"/>
      <c r="LPJ250" s="603"/>
      <c r="LPK250" s="607"/>
      <c r="LPL250" s="582"/>
      <c r="LPM250" s="608"/>
      <c r="LPN250" s="584"/>
      <c r="LPO250" s="584"/>
      <c r="LPP250" s="600"/>
      <c r="LPQ250" s="600"/>
      <c r="LPR250" s="600"/>
      <c r="LPS250" s="600"/>
      <c r="LPT250" s="600"/>
      <c r="LPU250" s="601"/>
      <c r="LPV250" s="609"/>
      <c r="LPW250" s="609"/>
      <c r="LPX250" s="576"/>
      <c r="LPY250" s="576"/>
      <c r="LPZ250" s="577"/>
      <c r="LQA250"/>
      <c r="LQB250" s="605"/>
      <c r="LQC250" s="606"/>
      <c r="LQD250" s="578"/>
      <c r="LQE250" s="597"/>
      <c r="LQF250" s="598"/>
      <c r="LQG250" s="596"/>
      <c r="LQH250" s="602"/>
      <c r="LQI250" s="579"/>
      <c r="LQJ250" s="580"/>
      <c r="LQK250" s="603"/>
      <c r="LQL250" s="580"/>
      <c r="LQM250" s="603"/>
      <c r="LQN250" s="607"/>
      <c r="LQO250" s="582"/>
      <c r="LQP250" s="608"/>
      <c r="LQQ250" s="584"/>
      <c r="LQR250" s="584"/>
      <c r="LQS250" s="600"/>
      <c r="LQT250" s="600"/>
      <c r="LQU250" s="600"/>
      <c r="LQV250" s="600"/>
      <c r="LQW250" s="600"/>
      <c r="LQX250" s="601"/>
      <c r="LQY250" s="609"/>
      <c r="LQZ250" s="609"/>
      <c r="LRA250" s="576"/>
      <c r="LRB250" s="576"/>
      <c r="LRC250" s="577"/>
      <c r="LRD250"/>
      <c r="LRE250" s="605"/>
      <c r="LRF250" s="606"/>
      <c r="LRG250" s="578"/>
      <c r="LRH250" s="597"/>
      <c r="LRI250" s="598"/>
      <c r="LRJ250" s="596"/>
      <c r="LRK250" s="602"/>
      <c r="LRL250" s="579"/>
      <c r="LRM250" s="580"/>
      <c r="LRN250" s="603"/>
      <c r="LRO250" s="580"/>
      <c r="LRP250" s="603"/>
      <c r="LRQ250" s="607"/>
      <c r="LRR250" s="582"/>
      <c r="LRS250" s="608"/>
      <c r="LRT250" s="584"/>
      <c r="LRU250" s="584"/>
      <c r="LRV250" s="600"/>
      <c r="LRW250" s="600"/>
      <c r="LRX250" s="600"/>
      <c r="LRY250" s="600"/>
      <c r="LRZ250" s="600"/>
      <c r="LSA250" s="601"/>
      <c r="LSB250" s="609"/>
      <c r="LSC250" s="609"/>
      <c r="LSD250" s="576"/>
      <c r="LSE250" s="576"/>
      <c r="LSF250" s="577"/>
      <c r="LSG250"/>
      <c r="LSH250" s="605"/>
      <c r="LSI250" s="606"/>
      <c r="LSJ250" s="578"/>
      <c r="LSK250" s="597"/>
      <c r="LSL250" s="598"/>
      <c r="LSM250" s="596"/>
      <c r="LSN250" s="602"/>
      <c r="LSO250" s="579"/>
      <c r="LSP250" s="580"/>
      <c r="LSQ250" s="603"/>
      <c r="LSR250" s="580"/>
      <c r="LSS250" s="603"/>
      <c r="LST250" s="607"/>
      <c r="LSU250" s="582"/>
      <c r="LSV250" s="608"/>
      <c r="LSW250" s="584"/>
      <c r="LSX250" s="584"/>
      <c r="LSY250" s="600"/>
      <c r="LSZ250" s="600"/>
      <c r="LTA250" s="600"/>
      <c r="LTB250" s="600"/>
      <c r="LTC250" s="600"/>
      <c r="LTD250" s="601"/>
      <c r="LTE250" s="609"/>
      <c r="LTF250" s="609"/>
      <c r="LTG250" s="576"/>
      <c r="LTH250" s="576"/>
      <c r="LTI250" s="577"/>
      <c r="LTJ250"/>
      <c r="LTK250" s="605"/>
      <c r="LTL250" s="606"/>
      <c r="LTM250" s="578"/>
      <c r="LTN250" s="597"/>
      <c r="LTO250" s="598"/>
      <c r="LTP250" s="596"/>
      <c r="LTQ250" s="602"/>
      <c r="LTR250" s="579"/>
      <c r="LTS250" s="580"/>
      <c r="LTT250" s="603"/>
      <c r="LTU250" s="580"/>
      <c r="LTV250" s="603"/>
      <c r="LTW250" s="607"/>
      <c r="LTX250" s="582"/>
      <c r="LTY250" s="608"/>
      <c r="LTZ250" s="584"/>
      <c r="LUA250" s="584"/>
      <c r="LUB250" s="600"/>
      <c r="LUC250" s="600"/>
      <c r="LUD250" s="600"/>
      <c r="LUE250" s="600"/>
      <c r="LUF250" s="600"/>
      <c r="LUG250" s="601"/>
      <c r="LUH250" s="609"/>
      <c r="LUI250" s="609"/>
      <c r="LUJ250" s="576"/>
      <c r="LUK250" s="576"/>
      <c r="LUL250" s="577"/>
      <c r="LUM250"/>
      <c r="LUN250" s="605"/>
      <c r="LUO250" s="606"/>
      <c r="LUP250" s="578"/>
      <c r="LUQ250" s="597"/>
      <c r="LUR250" s="598"/>
      <c r="LUS250" s="596"/>
      <c r="LUT250" s="602"/>
      <c r="LUU250" s="579"/>
      <c r="LUV250" s="580"/>
      <c r="LUW250" s="603"/>
      <c r="LUX250" s="580"/>
      <c r="LUY250" s="603"/>
      <c r="LUZ250" s="607"/>
      <c r="LVA250" s="582"/>
      <c r="LVB250" s="608"/>
      <c r="LVC250" s="584"/>
      <c r="LVD250" s="584"/>
      <c r="LVE250" s="600"/>
      <c r="LVF250" s="600"/>
      <c r="LVG250" s="600"/>
      <c r="LVH250" s="600"/>
      <c r="LVI250" s="600"/>
      <c r="LVJ250" s="601"/>
      <c r="LVK250" s="609"/>
      <c r="LVL250" s="609"/>
      <c r="LVM250" s="576"/>
      <c r="LVN250" s="576"/>
      <c r="LVO250" s="577"/>
      <c r="LVP250"/>
      <c r="LVQ250" s="605"/>
      <c r="LVR250" s="606"/>
      <c r="LVS250" s="578"/>
      <c r="LVT250" s="597"/>
      <c r="LVU250" s="598"/>
      <c r="LVV250" s="596"/>
      <c r="LVW250" s="602"/>
      <c r="LVX250" s="579"/>
      <c r="LVY250" s="580"/>
      <c r="LVZ250" s="603"/>
      <c r="LWA250" s="580"/>
      <c r="LWB250" s="603"/>
      <c r="LWC250" s="607"/>
      <c r="LWD250" s="582"/>
      <c r="LWE250" s="608"/>
      <c r="LWF250" s="584"/>
      <c r="LWG250" s="584"/>
      <c r="LWH250" s="600"/>
      <c r="LWI250" s="600"/>
      <c r="LWJ250" s="600"/>
      <c r="LWK250" s="600"/>
      <c r="LWL250" s="600"/>
      <c r="LWM250" s="601"/>
      <c r="LWN250" s="609"/>
      <c r="LWO250" s="609"/>
      <c r="LWP250" s="576"/>
      <c r="LWQ250" s="576"/>
      <c r="LWR250" s="577"/>
      <c r="LWS250"/>
      <c r="LWT250" s="605"/>
      <c r="LWU250" s="606"/>
      <c r="LWV250" s="578"/>
      <c r="LWW250" s="597"/>
      <c r="LWX250" s="598"/>
      <c r="LWY250" s="596"/>
      <c r="LWZ250" s="602"/>
      <c r="LXA250" s="579"/>
      <c r="LXB250" s="580"/>
      <c r="LXC250" s="603"/>
      <c r="LXD250" s="580"/>
      <c r="LXE250" s="603"/>
      <c r="LXF250" s="607"/>
      <c r="LXG250" s="582"/>
      <c r="LXH250" s="608"/>
      <c r="LXI250" s="584"/>
      <c r="LXJ250" s="584"/>
      <c r="LXK250" s="600"/>
      <c r="LXL250" s="600"/>
      <c r="LXM250" s="600"/>
      <c r="LXN250" s="600"/>
      <c r="LXO250" s="600"/>
      <c r="LXP250" s="601"/>
      <c r="LXQ250" s="609"/>
      <c r="LXR250" s="609"/>
      <c r="LXS250" s="576"/>
      <c r="LXT250" s="576"/>
      <c r="LXU250" s="577"/>
      <c r="LXV250"/>
      <c r="LXW250" s="605"/>
      <c r="LXX250" s="606"/>
      <c r="LXY250" s="578"/>
      <c r="LXZ250" s="597"/>
      <c r="LYA250" s="598"/>
      <c r="LYB250" s="596"/>
      <c r="LYC250" s="602"/>
      <c r="LYD250" s="579"/>
      <c r="LYE250" s="580"/>
      <c r="LYF250" s="603"/>
      <c r="LYG250" s="580"/>
      <c r="LYH250" s="603"/>
      <c r="LYI250" s="607"/>
      <c r="LYJ250" s="582"/>
      <c r="LYK250" s="608"/>
      <c r="LYL250" s="584"/>
      <c r="LYM250" s="584"/>
      <c r="LYN250" s="600"/>
      <c r="LYO250" s="600"/>
      <c r="LYP250" s="600"/>
      <c r="LYQ250" s="600"/>
      <c r="LYR250" s="600"/>
      <c r="LYS250" s="601"/>
      <c r="LYT250" s="609"/>
      <c r="LYU250" s="609"/>
      <c r="LYV250" s="576"/>
      <c r="LYW250" s="576"/>
      <c r="LYX250" s="577"/>
      <c r="LYY250"/>
      <c r="LYZ250" s="605"/>
      <c r="LZA250" s="606"/>
      <c r="LZB250" s="578"/>
      <c r="LZC250" s="597"/>
      <c r="LZD250" s="598"/>
      <c r="LZE250" s="596"/>
      <c r="LZF250" s="602"/>
      <c r="LZG250" s="579"/>
      <c r="LZH250" s="580"/>
      <c r="LZI250" s="603"/>
      <c r="LZJ250" s="580"/>
      <c r="LZK250" s="603"/>
      <c r="LZL250" s="607"/>
      <c r="LZM250" s="582"/>
      <c r="LZN250" s="608"/>
      <c r="LZO250" s="584"/>
      <c r="LZP250" s="584"/>
      <c r="LZQ250" s="600"/>
      <c r="LZR250" s="600"/>
      <c r="LZS250" s="600"/>
      <c r="LZT250" s="600"/>
      <c r="LZU250" s="600"/>
      <c r="LZV250" s="601"/>
      <c r="LZW250" s="609"/>
      <c r="LZX250" s="609"/>
      <c r="LZY250" s="576"/>
      <c r="LZZ250" s="576"/>
      <c r="MAA250" s="577"/>
      <c r="MAB250"/>
      <c r="MAC250" s="605"/>
      <c r="MAD250" s="606"/>
      <c r="MAE250" s="578"/>
      <c r="MAF250" s="597"/>
      <c r="MAG250" s="598"/>
      <c r="MAH250" s="596"/>
      <c r="MAI250" s="602"/>
      <c r="MAJ250" s="579"/>
      <c r="MAK250" s="580"/>
      <c r="MAL250" s="603"/>
      <c r="MAM250" s="580"/>
      <c r="MAN250" s="603"/>
      <c r="MAO250" s="607"/>
      <c r="MAP250" s="582"/>
      <c r="MAQ250" s="608"/>
      <c r="MAR250" s="584"/>
      <c r="MAS250" s="584"/>
      <c r="MAT250" s="600"/>
      <c r="MAU250" s="600"/>
      <c r="MAV250" s="600"/>
      <c r="MAW250" s="600"/>
      <c r="MAX250" s="600"/>
      <c r="MAY250" s="601"/>
      <c r="MAZ250" s="609"/>
      <c r="MBA250" s="609"/>
      <c r="MBB250" s="576"/>
      <c r="MBC250" s="576"/>
      <c r="MBD250" s="577"/>
      <c r="MBE250"/>
      <c r="MBF250" s="605"/>
      <c r="MBG250" s="606"/>
      <c r="MBH250" s="578"/>
      <c r="MBI250" s="597"/>
      <c r="MBJ250" s="598"/>
      <c r="MBK250" s="596"/>
      <c r="MBL250" s="602"/>
      <c r="MBM250" s="579"/>
      <c r="MBN250" s="580"/>
      <c r="MBO250" s="603"/>
      <c r="MBP250" s="580"/>
      <c r="MBQ250" s="603"/>
      <c r="MBR250" s="607"/>
      <c r="MBS250" s="582"/>
      <c r="MBT250" s="608"/>
      <c r="MBU250" s="584"/>
      <c r="MBV250" s="584"/>
      <c r="MBW250" s="600"/>
      <c r="MBX250" s="600"/>
      <c r="MBY250" s="600"/>
      <c r="MBZ250" s="600"/>
      <c r="MCA250" s="600"/>
      <c r="MCB250" s="601"/>
      <c r="MCC250" s="609"/>
      <c r="MCD250" s="609"/>
      <c r="MCE250" s="576"/>
      <c r="MCF250" s="576"/>
      <c r="MCG250" s="577"/>
      <c r="MCH250"/>
      <c r="MCI250" s="605"/>
      <c r="MCJ250" s="606"/>
      <c r="MCK250" s="578"/>
      <c r="MCL250" s="597"/>
      <c r="MCM250" s="598"/>
      <c r="MCN250" s="596"/>
      <c r="MCO250" s="602"/>
      <c r="MCP250" s="579"/>
      <c r="MCQ250" s="580"/>
      <c r="MCR250" s="603"/>
      <c r="MCS250" s="580"/>
      <c r="MCT250" s="603"/>
      <c r="MCU250" s="607"/>
      <c r="MCV250" s="582"/>
      <c r="MCW250" s="608"/>
      <c r="MCX250" s="584"/>
      <c r="MCY250" s="584"/>
      <c r="MCZ250" s="600"/>
      <c r="MDA250" s="600"/>
      <c r="MDB250" s="600"/>
      <c r="MDC250" s="600"/>
      <c r="MDD250" s="600"/>
      <c r="MDE250" s="601"/>
      <c r="MDF250" s="609"/>
      <c r="MDG250" s="609"/>
      <c r="MDH250" s="576"/>
      <c r="MDI250" s="576"/>
      <c r="MDJ250" s="577"/>
      <c r="MDK250"/>
      <c r="MDL250" s="605"/>
      <c r="MDM250" s="606"/>
      <c r="MDN250" s="578"/>
      <c r="MDO250" s="597"/>
      <c r="MDP250" s="598"/>
      <c r="MDQ250" s="596"/>
      <c r="MDR250" s="602"/>
      <c r="MDS250" s="579"/>
      <c r="MDT250" s="580"/>
      <c r="MDU250" s="603"/>
      <c r="MDV250" s="580"/>
      <c r="MDW250" s="603"/>
      <c r="MDX250" s="607"/>
      <c r="MDY250" s="582"/>
      <c r="MDZ250" s="608"/>
      <c r="MEA250" s="584"/>
      <c r="MEB250" s="584"/>
      <c r="MEC250" s="600"/>
      <c r="MED250" s="600"/>
      <c r="MEE250" s="600"/>
      <c r="MEF250" s="600"/>
      <c r="MEG250" s="600"/>
      <c r="MEH250" s="601"/>
      <c r="MEI250" s="609"/>
      <c r="MEJ250" s="609"/>
      <c r="MEK250" s="576"/>
      <c r="MEL250" s="576"/>
      <c r="MEM250" s="577"/>
      <c r="MEN250"/>
      <c r="MEO250" s="605"/>
      <c r="MEP250" s="606"/>
      <c r="MEQ250" s="578"/>
      <c r="MER250" s="597"/>
      <c r="MES250" s="598"/>
      <c r="MET250" s="596"/>
      <c r="MEU250" s="602"/>
      <c r="MEV250" s="579"/>
      <c r="MEW250" s="580"/>
      <c r="MEX250" s="603"/>
      <c r="MEY250" s="580"/>
      <c r="MEZ250" s="603"/>
      <c r="MFA250" s="607"/>
      <c r="MFB250" s="582"/>
      <c r="MFC250" s="608"/>
      <c r="MFD250" s="584"/>
      <c r="MFE250" s="584"/>
      <c r="MFF250" s="600"/>
      <c r="MFG250" s="600"/>
      <c r="MFH250" s="600"/>
      <c r="MFI250" s="600"/>
      <c r="MFJ250" s="600"/>
      <c r="MFK250" s="601"/>
      <c r="MFL250" s="609"/>
      <c r="MFM250" s="609"/>
      <c r="MFN250" s="576"/>
      <c r="MFO250" s="576"/>
      <c r="MFP250" s="577"/>
      <c r="MFQ250"/>
      <c r="MFR250" s="605"/>
      <c r="MFS250" s="606"/>
      <c r="MFT250" s="578"/>
      <c r="MFU250" s="597"/>
      <c r="MFV250" s="598"/>
      <c r="MFW250" s="596"/>
      <c r="MFX250" s="602"/>
      <c r="MFY250" s="579"/>
      <c r="MFZ250" s="580"/>
      <c r="MGA250" s="603"/>
      <c r="MGB250" s="580"/>
      <c r="MGC250" s="603"/>
      <c r="MGD250" s="607"/>
      <c r="MGE250" s="582"/>
      <c r="MGF250" s="608"/>
      <c r="MGG250" s="584"/>
      <c r="MGH250" s="584"/>
      <c r="MGI250" s="600"/>
      <c r="MGJ250" s="600"/>
      <c r="MGK250" s="600"/>
      <c r="MGL250" s="600"/>
      <c r="MGM250" s="600"/>
      <c r="MGN250" s="601"/>
      <c r="MGO250" s="609"/>
      <c r="MGP250" s="609"/>
      <c r="MGQ250" s="576"/>
      <c r="MGR250" s="576"/>
      <c r="MGS250" s="577"/>
      <c r="MGT250"/>
      <c r="MGU250" s="605"/>
      <c r="MGV250" s="606"/>
      <c r="MGW250" s="578"/>
      <c r="MGX250" s="597"/>
      <c r="MGY250" s="598"/>
      <c r="MGZ250" s="596"/>
      <c r="MHA250" s="602"/>
      <c r="MHB250" s="579"/>
      <c r="MHC250" s="580"/>
      <c r="MHD250" s="603"/>
      <c r="MHE250" s="580"/>
      <c r="MHF250" s="603"/>
      <c r="MHG250" s="607"/>
      <c r="MHH250" s="582"/>
      <c r="MHI250" s="608"/>
      <c r="MHJ250" s="584"/>
      <c r="MHK250" s="584"/>
      <c r="MHL250" s="600"/>
      <c r="MHM250" s="600"/>
      <c r="MHN250" s="600"/>
      <c r="MHO250" s="600"/>
      <c r="MHP250" s="600"/>
      <c r="MHQ250" s="601"/>
      <c r="MHR250" s="609"/>
      <c r="MHS250" s="609"/>
      <c r="MHT250" s="576"/>
      <c r="MHU250" s="576"/>
      <c r="MHV250" s="577"/>
      <c r="MHW250"/>
      <c r="MHX250" s="605"/>
      <c r="MHY250" s="606"/>
      <c r="MHZ250" s="578"/>
      <c r="MIA250" s="597"/>
      <c r="MIB250" s="598"/>
      <c r="MIC250" s="596"/>
      <c r="MID250" s="602"/>
      <c r="MIE250" s="579"/>
      <c r="MIF250" s="580"/>
      <c r="MIG250" s="603"/>
      <c r="MIH250" s="580"/>
      <c r="MII250" s="603"/>
      <c r="MIJ250" s="607"/>
      <c r="MIK250" s="582"/>
      <c r="MIL250" s="608"/>
      <c r="MIM250" s="584"/>
      <c r="MIN250" s="584"/>
      <c r="MIO250" s="600"/>
      <c r="MIP250" s="600"/>
      <c r="MIQ250" s="600"/>
      <c r="MIR250" s="600"/>
      <c r="MIS250" s="600"/>
      <c r="MIT250" s="601"/>
      <c r="MIU250" s="609"/>
      <c r="MIV250" s="609"/>
      <c r="MIW250" s="576"/>
      <c r="MIX250" s="576"/>
      <c r="MIY250" s="577"/>
      <c r="MIZ250"/>
      <c r="MJA250" s="605"/>
      <c r="MJB250" s="606"/>
      <c r="MJC250" s="578"/>
      <c r="MJD250" s="597"/>
      <c r="MJE250" s="598"/>
      <c r="MJF250" s="596"/>
      <c r="MJG250" s="602"/>
      <c r="MJH250" s="579"/>
      <c r="MJI250" s="580"/>
      <c r="MJJ250" s="603"/>
      <c r="MJK250" s="580"/>
      <c r="MJL250" s="603"/>
      <c r="MJM250" s="607"/>
      <c r="MJN250" s="582"/>
      <c r="MJO250" s="608"/>
      <c r="MJP250" s="584"/>
      <c r="MJQ250" s="584"/>
      <c r="MJR250" s="600"/>
      <c r="MJS250" s="600"/>
      <c r="MJT250" s="600"/>
      <c r="MJU250" s="600"/>
      <c r="MJV250" s="600"/>
      <c r="MJW250" s="601"/>
      <c r="MJX250" s="609"/>
      <c r="MJY250" s="609"/>
      <c r="MJZ250" s="576"/>
      <c r="MKA250" s="576"/>
      <c r="MKB250" s="577"/>
      <c r="MKC250"/>
      <c r="MKD250" s="605"/>
      <c r="MKE250" s="606"/>
      <c r="MKF250" s="578"/>
      <c r="MKG250" s="597"/>
      <c r="MKH250" s="598"/>
      <c r="MKI250" s="596"/>
      <c r="MKJ250" s="602"/>
      <c r="MKK250" s="579"/>
      <c r="MKL250" s="580"/>
      <c r="MKM250" s="603"/>
      <c r="MKN250" s="580"/>
      <c r="MKO250" s="603"/>
      <c r="MKP250" s="607"/>
      <c r="MKQ250" s="582"/>
      <c r="MKR250" s="608"/>
      <c r="MKS250" s="584"/>
      <c r="MKT250" s="584"/>
      <c r="MKU250" s="600"/>
      <c r="MKV250" s="600"/>
      <c r="MKW250" s="600"/>
      <c r="MKX250" s="600"/>
      <c r="MKY250" s="600"/>
      <c r="MKZ250" s="601"/>
      <c r="MLA250" s="609"/>
      <c r="MLB250" s="609"/>
      <c r="MLC250" s="576"/>
      <c r="MLD250" s="576"/>
      <c r="MLE250" s="577"/>
      <c r="MLF250"/>
      <c r="MLG250" s="605"/>
      <c r="MLH250" s="606"/>
      <c r="MLI250" s="578"/>
      <c r="MLJ250" s="597"/>
      <c r="MLK250" s="598"/>
      <c r="MLL250" s="596"/>
      <c r="MLM250" s="602"/>
      <c r="MLN250" s="579"/>
      <c r="MLO250" s="580"/>
      <c r="MLP250" s="603"/>
      <c r="MLQ250" s="580"/>
      <c r="MLR250" s="603"/>
      <c r="MLS250" s="607"/>
      <c r="MLT250" s="582"/>
      <c r="MLU250" s="608"/>
      <c r="MLV250" s="584"/>
      <c r="MLW250" s="584"/>
      <c r="MLX250" s="600"/>
      <c r="MLY250" s="600"/>
      <c r="MLZ250" s="600"/>
      <c r="MMA250" s="600"/>
      <c r="MMB250" s="600"/>
      <c r="MMC250" s="601"/>
      <c r="MMD250" s="609"/>
      <c r="MME250" s="609"/>
      <c r="MMF250" s="576"/>
      <c r="MMG250" s="576"/>
      <c r="MMH250" s="577"/>
      <c r="MMI250"/>
      <c r="MMJ250" s="605"/>
      <c r="MMK250" s="606"/>
      <c r="MML250" s="578"/>
      <c r="MMM250" s="597"/>
      <c r="MMN250" s="598"/>
      <c r="MMO250" s="596"/>
      <c r="MMP250" s="602"/>
      <c r="MMQ250" s="579"/>
      <c r="MMR250" s="580"/>
      <c r="MMS250" s="603"/>
      <c r="MMT250" s="580"/>
      <c r="MMU250" s="603"/>
      <c r="MMV250" s="607"/>
      <c r="MMW250" s="582"/>
      <c r="MMX250" s="608"/>
      <c r="MMY250" s="584"/>
      <c r="MMZ250" s="584"/>
      <c r="MNA250" s="600"/>
      <c r="MNB250" s="600"/>
      <c r="MNC250" s="600"/>
      <c r="MND250" s="600"/>
      <c r="MNE250" s="600"/>
      <c r="MNF250" s="601"/>
      <c r="MNG250" s="609"/>
      <c r="MNH250" s="609"/>
      <c r="MNI250" s="576"/>
      <c r="MNJ250" s="576"/>
      <c r="MNK250" s="577"/>
      <c r="MNL250"/>
      <c r="MNM250" s="605"/>
      <c r="MNN250" s="606"/>
      <c r="MNO250" s="578"/>
      <c r="MNP250" s="597"/>
      <c r="MNQ250" s="598"/>
      <c r="MNR250" s="596"/>
      <c r="MNS250" s="602"/>
      <c r="MNT250" s="579"/>
      <c r="MNU250" s="580"/>
      <c r="MNV250" s="603"/>
      <c r="MNW250" s="580"/>
      <c r="MNX250" s="603"/>
      <c r="MNY250" s="607"/>
      <c r="MNZ250" s="582"/>
      <c r="MOA250" s="608"/>
      <c r="MOB250" s="584"/>
      <c r="MOC250" s="584"/>
      <c r="MOD250" s="600"/>
      <c r="MOE250" s="600"/>
      <c r="MOF250" s="600"/>
      <c r="MOG250" s="600"/>
      <c r="MOH250" s="600"/>
      <c r="MOI250" s="601"/>
      <c r="MOJ250" s="609"/>
      <c r="MOK250" s="609"/>
      <c r="MOL250" s="576"/>
      <c r="MOM250" s="576"/>
      <c r="MON250" s="577"/>
      <c r="MOO250"/>
      <c r="MOP250" s="605"/>
      <c r="MOQ250" s="606"/>
      <c r="MOR250" s="578"/>
      <c r="MOS250" s="597"/>
      <c r="MOT250" s="598"/>
      <c r="MOU250" s="596"/>
      <c r="MOV250" s="602"/>
      <c r="MOW250" s="579"/>
      <c r="MOX250" s="580"/>
      <c r="MOY250" s="603"/>
      <c r="MOZ250" s="580"/>
      <c r="MPA250" s="603"/>
      <c r="MPB250" s="607"/>
      <c r="MPC250" s="582"/>
      <c r="MPD250" s="608"/>
      <c r="MPE250" s="584"/>
      <c r="MPF250" s="584"/>
      <c r="MPG250" s="600"/>
      <c r="MPH250" s="600"/>
      <c r="MPI250" s="600"/>
      <c r="MPJ250" s="600"/>
      <c r="MPK250" s="600"/>
      <c r="MPL250" s="601"/>
      <c r="MPM250" s="609"/>
      <c r="MPN250" s="609"/>
      <c r="MPO250" s="576"/>
      <c r="MPP250" s="576"/>
      <c r="MPQ250" s="577"/>
      <c r="MPR250"/>
      <c r="MPS250" s="605"/>
      <c r="MPT250" s="606"/>
      <c r="MPU250" s="578"/>
      <c r="MPV250" s="597"/>
      <c r="MPW250" s="598"/>
      <c r="MPX250" s="596"/>
      <c r="MPY250" s="602"/>
      <c r="MPZ250" s="579"/>
      <c r="MQA250" s="580"/>
      <c r="MQB250" s="603"/>
      <c r="MQC250" s="580"/>
      <c r="MQD250" s="603"/>
      <c r="MQE250" s="607"/>
      <c r="MQF250" s="582"/>
      <c r="MQG250" s="608"/>
      <c r="MQH250" s="584"/>
      <c r="MQI250" s="584"/>
      <c r="MQJ250" s="600"/>
      <c r="MQK250" s="600"/>
      <c r="MQL250" s="600"/>
      <c r="MQM250" s="600"/>
      <c r="MQN250" s="600"/>
      <c r="MQO250" s="601"/>
      <c r="MQP250" s="609"/>
      <c r="MQQ250" s="609"/>
      <c r="MQR250" s="576"/>
      <c r="MQS250" s="576"/>
      <c r="MQT250" s="577"/>
      <c r="MQU250"/>
      <c r="MQV250" s="605"/>
      <c r="MQW250" s="606"/>
      <c r="MQX250" s="578"/>
      <c r="MQY250" s="597"/>
      <c r="MQZ250" s="598"/>
      <c r="MRA250" s="596"/>
      <c r="MRB250" s="602"/>
      <c r="MRC250" s="579"/>
      <c r="MRD250" s="580"/>
      <c r="MRE250" s="603"/>
      <c r="MRF250" s="580"/>
      <c r="MRG250" s="603"/>
      <c r="MRH250" s="607"/>
      <c r="MRI250" s="582"/>
      <c r="MRJ250" s="608"/>
      <c r="MRK250" s="584"/>
      <c r="MRL250" s="584"/>
      <c r="MRM250" s="600"/>
      <c r="MRN250" s="600"/>
      <c r="MRO250" s="600"/>
      <c r="MRP250" s="600"/>
      <c r="MRQ250" s="600"/>
      <c r="MRR250" s="601"/>
      <c r="MRS250" s="609"/>
      <c r="MRT250" s="609"/>
      <c r="MRU250" s="576"/>
      <c r="MRV250" s="576"/>
      <c r="MRW250" s="577"/>
      <c r="MRX250"/>
      <c r="MRY250" s="605"/>
      <c r="MRZ250" s="606"/>
      <c r="MSA250" s="578"/>
      <c r="MSB250" s="597"/>
      <c r="MSC250" s="598"/>
      <c r="MSD250" s="596"/>
      <c r="MSE250" s="602"/>
      <c r="MSF250" s="579"/>
      <c r="MSG250" s="580"/>
      <c r="MSH250" s="603"/>
      <c r="MSI250" s="580"/>
      <c r="MSJ250" s="603"/>
      <c r="MSK250" s="607"/>
      <c r="MSL250" s="582"/>
      <c r="MSM250" s="608"/>
      <c r="MSN250" s="584"/>
      <c r="MSO250" s="584"/>
      <c r="MSP250" s="600"/>
      <c r="MSQ250" s="600"/>
      <c r="MSR250" s="600"/>
      <c r="MSS250" s="600"/>
      <c r="MST250" s="600"/>
      <c r="MSU250" s="601"/>
      <c r="MSV250" s="609"/>
      <c r="MSW250" s="609"/>
      <c r="MSX250" s="576"/>
      <c r="MSY250" s="576"/>
      <c r="MSZ250" s="577"/>
      <c r="MTA250"/>
      <c r="MTB250" s="605"/>
      <c r="MTC250" s="606"/>
      <c r="MTD250" s="578"/>
      <c r="MTE250" s="597"/>
      <c r="MTF250" s="598"/>
      <c r="MTG250" s="596"/>
      <c r="MTH250" s="602"/>
      <c r="MTI250" s="579"/>
      <c r="MTJ250" s="580"/>
      <c r="MTK250" s="603"/>
      <c r="MTL250" s="580"/>
      <c r="MTM250" s="603"/>
      <c r="MTN250" s="607"/>
      <c r="MTO250" s="582"/>
      <c r="MTP250" s="608"/>
      <c r="MTQ250" s="584"/>
      <c r="MTR250" s="584"/>
      <c r="MTS250" s="600"/>
      <c r="MTT250" s="600"/>
      <c r="MTU250" s="600"/>
      <c r="MTV250" s="600"/>
      <c r="MTW250" s="600"/>
      <c r="MTX250" s="601"/>
      <c r="MTY250" s="609"/>
      <c r="MTZ250" s="609"/>
      <c r="MUA250" s="576"/>
      <c r="MUB250" s="576"/>
      <c r="MUC250" s="577"/>
      <c r="MUD250"/>
      <c r="MUE250" s="605"/>
      <c r="MUF250" s="606"/>
      <c r="MUG250" s="578"/>
      <c r="MUH250" s="597"/>
      <c r="MUI250" s="598"/>
      <c r="MUJ250" s="596"/>
      <c r="MUK250" s="602"/>
      <c r="MUL250" s="579"/>
      <c r="MUM250" s="580"/>
      <c r="MUN250" s="603"/>
      <c r="MUO250" s="580"/>
      <c r="MUP250" s="603"/>
      <c r="MUQ250" s="607"/>
      <c r="MUR250" s="582"/>
      <c r="MUS250" s="608"/>
      <c r="MUT250" s="584"/>
      <c r="MUU250" s="584"/>
      <c r="MUV250" s="600"/>
      <c r="MUW250" s="600"/>
      <c r="MUX250" s="600"/>
      <c r="MUY250" s="600"/>
      <c r="MUZ250" s="600"/>
      <c r="MVA250" s="601"/>
      <c r="MVB250" s="609"/>
      <c r="MVC250" s="609"/>
      <c r="MVD250" s="576"/>
      <c r="MVE250" s="576"/>
      <c r="MVF250" s="577"/>
      <c r="MVG250"/>
      <c r="MVH250" s="605"/>
      <c r="MVI250" s="606"/>
      <c r="MVJ250" s="578"/>
      <c r="MVK250" s="597"/>
      <c r="MVL250" s="598"/>
      <c r="MVM250" s="596"/>
      <c r="MVN250" s="602"/>
      <c r="MVO250" s="579"/>
      <c r="MVP250" s="580"/>
      <c r="MVQ250" s="603"/>
      <c r="MVR250" s="580"/>
      <c r="MVS250" s="603"/>
      <c r="MVT250" s="607"/>
      <c r="MVU250" s="582"/>
      <c r="MVV250" s="608"/>
      <c r="MVW250" s="584"/>
      <c r="MVX250" s="584"/>
      <c r="MVY250" s="600"/>
      <c r="MVZ250" s="600"/>
      <c r="MWA250" s="600"/>
      <c r="MWB250" s="600"/>
      <c r="MWC250" s="600"/>
      <c r="MWD250" s="601"/>
      <c r="MWE250" s="609"/>
      <c r="MWF250" s="609"/>
      <c r="MWG250" s="576"/>
      <c r="MWH250" s="576"/>
      <c r="MWI250" s="577"/>
      <c r="MWJ250"/>
      <c r="MWK250" s="605"/>
      <c r="MWL250" s="606"/>
      <c r="MWM250" s="578"/>
      <c r="MWN250" s="597"/>
      <c r="MWO250" s="598"/>
      <c r="MWP250" s="596"/>
      <c r="MWQ250" s="602"/>
      <c r="MWR250" s="579"/>
      <c r="MWS250" s="580"/>
      <c r="MWT250" s="603"/>
      <c r="MWU250" s="580"/>
      <c r="MWV250" s="603"/>
      <c r="MWW250" s="607"/>
      <c r="MWX250" s="582"/>
      <c r="MWY250" s="608"/>
      <c r="MWZ250" s="584"/>
      <c r="MXA250" s="584"/>
      <c r="MXB250" s="600"/>
      <c r="MXC250" s="600"/>
      <c r="MXD250" s="600"/>
      <c r="MXE250" s="600"/>
      <c r="MXF250" s="600"/>
      <c r="MXG250" s="601"/>
      <c r="MXH250" s="609"/>
      <c r="MXI250" s="609"/>
      <c r="MXJ250" s="576"/>
      <c r="MXK250" s="576"/>
      <c r="MXL250" s="577"/>
      <c r="MXM250"/>
      <c r="MXN250" s="605"/>
      <c r="MXO250" s="606"/>
      <c r="MXP250" s="578"/>
      <c r="MXQ250" s="597"/>
      <c r="MXR250" s="598"/>
      <c r="MXS250" s="596"/>
      <c r="MXT250" s="602"/>
      <c r="MXU250" s="579"/>
      <c r="MXV250" s="580"/>
      <c r="MXW250" s="603"/>
      <c r="MXX250" s="580"/>
      <c r="MXY250" s="603"/>
      <c r="MXZ250" s="607"/>
      <c r="MYA250" s="582"/>
      <c r="MYB250" s="608"/>
      <c r="MYC250" s="584"/>
      <c r="MYD250" s="584"/>
      <c r="MYE250" s="600"/>
      <c r="MYF250" s="600"/>
      <c r="MYG250" s="600"/>
      <c r="MYH250" s="600"/>
      <c r="MYI250" s="600"/>
      <c r="MYJ250" s="601"/>
      <c r="MYK250" s="609"/>
      <c r="MYL250" s="609"/>
      <c r="MYM250" s="576"/>
      <c r="MYN250" s="576"/>
      <c r="MYO250" s="577"/>
      <c r="MYP250"/>
      <c r="MYQ250" s="605"/>
      <c r="MYR250" s="606"/>
      <c r="MYS250" s="578"/>
      <c r="MYT250" s="597"/>
      <c r="MYU250" s="598"/>
      <c r="MYV250" s="596"/>
      <c r="MYW250" s="602"/>
      <c r="MYX250" s="579"/>
      <c r="MYY250" s="580"/>
      <c r="MYZ250" s="603"/>
      <c r="MZA250" s="580"/>
      <c r="MZB250" s="603"/>
      <c r="MZC250" s="607"/>
      <c r="MZD250" s="582"/>
      <c r="MZE250" s="608"/>
      <c r="MZF250" s="584"/>
      <c r="MZG250" s="584"/>
      <c r="MZH250" s="600"/>
      <c r="MZI250" s="600"/>
      <c r="MZJ250" s="600"/>
      <c r="MZK250" s="600"/>
      <c r="MZL250" s="600"/>
      <c r="MZM250" s="601"/>
      <c r="MZN250" s="609"/>
      <c r="MZO250" s="609"/>
      <c r="MZP250" s="576"/>
      <c r="MZQ250" s="576"/>
      <c r="MZR250" s="577"/>
      <c r="MZS250"/>
      <c r="MZT250" s="605"/>
      <c r="MZU250" s="606"/>
      <c r="MZV250" s="578"/>
      <c r="MZW250" s="597"/>
      <c r="MZX250" s="598"/>
      <c r="MZY250" s="596"/>
      <c r="MZZ250" s="602"/>
      <c r="NAA250" s="579"/>
      <c r="NAB250" s="580"/>
      <c r="NAC250" s="603"/>
      <c r="NAD250" s="580"/>
      <c r="NAE250" s="603"/>
      <c r="NAF250" s="607"/>
      <c r="NAG250" s="582"/>
      <c r="NAH250" s="608"/>
      <c r="NAI250" s="584"/>
      <c r="NAJ250" s="584"/>
      <c r="NAK250" s="600"/>
      <c r="NAL250" s="600"/>
      <c r="NAM250" s="600"/>
      <c r="NAN250" s="600"/>
      <c r="NAO250" s="600"/>
      <c r="NAP250" s="601"/>
      <c r="NAQ250" s="609"/>
      <c r="NAR250" s="609"/>
      <c r="NAS250" s="576"/>
      <c r="NAT250" s="576"/>
      <c r="NAU250" s="577"/>
      <c r="NAV250"/>
      <c r="NAW250" s="605"/>
      <c r="NAX250" s="606"/>
      <c r="NAY250" s="578"/>
      <c r="NAZ250" s="597"/>
      <c r="NBA250" s="598"/>
      <c r="NBB250" s="596"/>
      <c r="NBC250" s="602"/>
      <c r="NBD250" s="579"/>
      <c r="NBE250" s="580"/>
      <c r="NBF250" s="603"/>
      <c r="NBG250" s="580"/>
      <c r="NBH250" s="603"/>
      <c r="NBI250" s="607"/>
      <c r="NBJ250" s="582"/>
      <c r="NBK250" s="608"/>
      <c r="NBL250" s="584"/>
      <c r="NBM250" s="584"/>
      <c r="NBN250" s="600"/>
      <c r="NBO250" s="600"/>
      <c r="NBP250" s="600"/>
      <c r="NBQ250" s="600"/>
      <c r="NBR250" s="600"/>
      <c r="NBS250" s="601"/>
      <c r="NBT250" s="609"/>
      <c r="NBU250" s="609"/>
      <c r="NBV250" s="576"/>
      <c r="NBW250" s="576"/>
      <c r="NBX250" s="577"/>
      <c r="NBY250"/>
      <c r="NBZ250" s="605"/>
      <c r="NCA250" s="606"/>
      <c r="NCB250" s="578"/>
      <c r="NCC250" s="597"/>
      <c r="NCD250" s="598"/>
      <c r="NCE250" s="596"/>
      <c r="NCF250" s="602"/>
      <c r="NCG250" s="579"/>
      <c r="NCH250" s="580"/>
      <c r="NCI250" s="603"/>
      <c r="NCJ250" s="580"/>
      <c r="NCK250" s="603"/>
      <c r="NCL250" s="607"/>
      <c r="NCM250" s="582"/>
      <c r="NCN250" s="608"/>
      <c r="NCO250" s="584"/>
      <c r="NCP250" s="584"/>
      <c r="NCQ250" s="600"/>
      <c r="NCR250" s="600"/>
      <c r="NCS250" s="600"/>
      <c r="NCT250" s="600"/>
      <c r="NCU250" s="600"/>
      <c r="NCV250" s="601"/>
      <c r="NCW250" s="609"/>
      <c r="NCX250" s="609"/>
      <c r="NCY250" s="576"/>
      <c r="NCZ250" s="576"/>
      <c r="NDA250" s="577"/>
      <c r="NDB250"/>
      <c r="NDC250" s="605"/>
      <c r="NDD250" s="606"/>
      <c r="NDE250" s="578"/>
      <c r="NDF250" s="597"/>
      <c r="NDG250" s="598"/>
      <c r="NDH250" s="596"/>
      <c r="NDI250" s="602"/>
      <c r="NDJ250" s="579"/>
      <c r="NDK250" s="580"/>
      <c r="NDL250" s="603"/>
      <c r="NDM250" s="580"/>
      <c r="NDN250" s="603"/>
      <c r="NDO250" s="607"/>
      <c r="NDP250" s="582"/>
      <c r="NDQ250" s="608"/>
      <c r="NDR250" s="584"/>
      <c r="NDS250" s="584"/>
      <c r="NDT250" s="600"/>
      <c r="NDU250" s="600"/>
      <c r="NDV250" s="600"/>
      <c r="NDW250" s="600"/>
      <c r="NDX250" s="600"/>
      <c r="NDY250" s="601"/>
      <c r="NDZ250" s="609"/>
      <c r="NEA250" s="609"/>
      <c r="NEB250" s="576"/>
      <c r="NEC250" s="576"/>
      <c r="NED250" s="577"/>
      <c r="NEE250"/>
      <c r="NEF250" s="605"/>
      <c r="NEG250" s="606"/>
      <c r="NEH250" s="578"/>
      <c r="NEI250" s="597"/>
      <c r="NEJ250" s="598"/>
      <c r="NEK250" s="596"/>
      <c r="NEL250" s="602"/>
      <c r="NEM250" s="579"/>
      <c r="NEN250" s="580"/>
      <c r="NEO250" s="603"/>
      <c r="NEP250" s="580"/>
      <c r="NEQ250" s="603"/>
      <c r="NER250" s="607"/>
      <c r="NES250" s="582"/>
      <c r="NET250" s="608"/>
      <c r="NEU250" s="584"/>
      <c r="NEV250" s="584"/>
      <c r="NEW250" s="600"/>
      <c r="NEX250" s="600"/>
      <c r="NEY250" s="600"/>
      <c r="NEZ250" s="600"/>
      <c r="NFA250" s="600"/>
      <c r="NFB250" s="601"/>
      <c r="NFC250" s="609"/>
      <c r="NFD250" s="609"/>
      <c r="NFE250" s="576"/>
      <c r="NFF250" s="576"/>
      <c r="NFG250" s="577"/>
      <c r="NFH250"/>
      <c r="NFI250" s="605"/>
      <c r="NFJ250" s="606"/>
      <c r="NFK250" s="578"/>
      <c r="NFL250" s="597"/>
      <c r="NFM250" s="598"/>
      <c r="NFN250" s="596"/>
      <c r="NFO250" s="602"/>
      <c r="NFP250" s="579"/>
      <c r="NFQ250" s="580"/>
      <c r="NFR250" s="603"/>
      <c r="NFS250" s="580"/>
      <c r="NFT250" s="603"/>
      <c r="NFU250" s="607"/>
      <c r="NFV250" s="582"/>
      <c r="NFW250" s="608"/>
      <c r="NFX250" s="584"/>
      <c r="NFY250" s="584"/>
      <c r="NFZ250" s="600"/>
      <c r="NGA250" s="600"/>
      <c r="NGB250" s="600"/>
      <c r="NGC250" s="600"/>
      <c r="NGD250" s="600"/>
      <c r="NGE250" s="601"/>
      <c r="NGF250" s="609"/>
      <c r="NGG250" s="609"/>
      <c r="NGH250" s="576"/>
      <c r="NGI250" s="576"/>
      <c r="NGJ250" s="577"/>
      <c r="NGK250"/>
      <c r="NGL250" s="605"/>
      <c r="NGM250" s="606"/>
      <c r="NGN250" s="578"/>
      <c r="NGO250" s="597"/>
      <c r="NGP250" s="598"/>
      <c r="NGQ250" s="596"/>
      <c r="NGR250" s="602"/>
      <c r="NGS250" s="579"/>
      <c r="NGT250" s="580"/>
      <c r="NGU250" s="603"/>
      <c r="NGV250" s="580"/>
      <c r="NGW250" s="603"/>
      <c r="NGX250" s="607"/>
      <c r="NGY250" s="582"/>
      <c r="NGZ250" s="608"/>
      <c r="NHA250" s="584"/>
      <c r="NHB250" s="584"/>
      <c r="NHC250" s="600"/>
      <c r="NHD250" s="600"/>
      <c r="NHE250" s="600"/>
      <c r="NHF250" s="600"/>
      <c r="NHG250" s="600"/>
      <c r="NHH250" s="601"/>
      <c r="NHI250" s="609"/>
      <c r="NHJ250" s="609"/>
      <c r="NHK250" s="576"/>
      <c r="NHL250" s="576"/>
      <c r="NHM250" s="577"/>
      <c r="NHN250"/>
      <c r="NHO250" s="605"/>
      <c r="NHP250" s="606"/>
      <c r="NHQ250" s="578"/>
      <c r="NHR250" s="597"/>
      <c r="NHS250" s="598"/>
      <c r="NHT250" s="596"/>
      <c r="NHU250" s="602"/>
      <c r="NHV250" s="579"/>
      <c r="NHW250" s="580"/>
      <c r="NHX250" s="603"/>
      <c r="NHY250" s="580"/>
      <c r="NHZ250" s="603"/>
      <c r="NIA250" s="607"/>
      <c r="NIB250" s="582"/>
      <c r="NIC250" s="608"/>
      <c r="NID250" s="584"/>
      <c r="NIE250" s="584"/>
      <c r="NIF250" s="600"/>
      <c r="NIG250" s="600"/>
      <c r="NIH250" s="600"/>
      <c r="NII250" s="600"/>
      <c r="NIJ250" s="600"/>
      <c r="NIK250" s="601"/>
      <c r="NIL250" s="609"/>
      <c r="NIM250" s="609"/>
      <c r="NIN250" s="576"/>
      <c r="NIO250" s="576"/>
      <c r="NIP250" s="577"/>
      <c r="NIQ250"/>
      <c r="NIR250" s="605"/>
      <c r="NIS250" s="606"/>
      <c r="NIT250" s="578"/>
      <c r="NIU250" s="597"/>
      <c r="NIV250" s="598"/>
      <c r="NIW250" s="596"/>
      <c r="NIX250" s="602"/>
      <c r="NIY250" s="579"/>
      <c r="NIZ250" s="580"/>
      <c r="NJA250" s="603"/>
      <c r="NJB250" s="580"/>
      <c r="NJC250" s="603"/>
      <c r="NJD250" s="607"/>
      <c r="NJE250" s="582"/>
      <c r="NJF250" s="608"/>
      <c r="NJG250" s="584"/>
      <c r="NJH250" s="584"/>
      <c r="NJI250" s="600"/>
      <c r="NJJ250" s="600"/>
      <c r="NJK250" s="600"/>
      <c r="NJL250" s="600"/>
      <c r="NJM250" s="600"/>
      <c r="NJN250" s="601"/>
      <c r="NJO250" s="609"/>
      <c r="NJP250" s="609"/>
      <c r="NJQ250" s="576"/>
      <c r="NJR250" s="576"/>
      <c r="NJS250" s="577"/>
      <c r="NJT250"/>
      <c r="NJU250" s="605"/>
      <c r="NJV250" s="606"/>
      <c r="NJW250" s="578"/>
      <c r="NJX250" s="597"/>
      <c r="NJY250" s="598"/>
      <c r="NJZ250" s="596"/>
      <c r="NKA250" s="602"/>
      <c r="NKB250" s="579"/>
      <c r="NKC250" s="580"/>
      <c r="NKD250" s="603"/>
      <c r="NKE250" s="580"/>
      <c r="NKF250" s="603"/>
      <c r="NKG250" s="607"/>
      <c r="NKH250" s="582"/>
      <c r="NKI250" s="608"/>
      <c r="NKJ250" s="584"/>
      <c r="NKK250" s="584"/>
      <c r="NKL250" s="600"/>
      <c r="NKM250" s="600"/>
      <c r="NKN250" s="600"/>
      <c r="NKO250" s="600"/>
      <c r="NKP250" s="600"/>
      <c r="NKQ250" s="601"/>
      <c r="NKR250" s="609"/>
      <c r="NKS250" s="609"/>
      <c r="NKT250" s="576"/>
      <c r="NKU250" s="576"/>
      <c r="NKV250" s="577"/>
      <c r="NKW250"/>
      <c r="NKX250" s="605"/>
      <c r="NKY250" s="606"/>
      <c r="NKZ250" s="578"/>
      <c r="NLA250" s="597"/>
      <c r="NLB250" s="598"/>
      <c r="NLC250" s="596"/>
      <c r="NLD250" s="602"/>
      <c r="NLE250" s="579"/>
      <c r="NLF250" s="580"/>
      <c r="NLG250" s="603"/>
      <c r="NLH250" s="580"/>
      <c r="NLI250" s="603"/>
      <c r="NLJ250" s="607"/>
      <c r="NLK250" s="582"/>
      <c r="NLL250" s="608"/>
      <c r="NLM250" s="584"/>
      <c r="NLN250" s="584"/>
      <c r="NLO250" s="600"/>
      <c r="NLP250" s="600"/>
      <c r="NLQ250" s="600"/>
      <c r="NLR250" s="600"/>
      <c r="NLS250" s="600"/>
      <c r="NLT250" s="601"/>
      <c r="NLU250" s="609"/>
      <c r="NLV250" s="609"/>
      <c r="NLW250" s="576"/>
      <c r="NLX250" s="576"/>
      <c r="NLY250" s="577"/>
      <c r="NLZ250"/>
      <c r="NMA250" s="605"/>
      <c r="NMB250" s="606"/>
      <c r="NMC250" s="578"/>
      <c r="NMD250" s="597"/>
      <c r="NME250" s="598"/>
      <c r="NMF250" s="596"/>
      <c r="NMG250" s="602"/>
      <c r="NMH250" s="579"/>
      <c r="NMI250" s="580"/>
      <c r="NMJ250" s="603"/>
      <c r="NMK250" s="580"/>
      <c r="NML250" s="603"/>
      <c r="NMM250" s="607"/>
      <c r="NMN250" s="582"/>
      <c r="NMO250" s="608"/>
      <c r="NMP250" s="584"/>
      <c r="NMQ250" s="584"/>
      <c r="NMR250" s="600"/>
      <c r="NMS250" s="600"/>
      <c r="NMT250" s="600"/>
      <c r="NMU250" s="600"/>
      <c r="NMV250" s="600"/>
      <c r="NMW250" s="601"/>
      <c r="NMX250" s="609"/>
      <c r="NMY250" s="609"/>
      <c r="NMZ250" s="576"/>
      <c r="NNA250" s="576"/>
      <c r="NNB250" s="577"/>
      <c r="NNC250"/>
      <c r="NND250" s="605"/>
      <c r="NNE250" s="606"/>
      <c r="NNF250" s="578"/>
      <c r="NNG250" s="597"/>
      <c r="NNH250" s="598"/>
      <c r="NNI250" s="596"/>
      <c r="NNJ250" s="602"/>
      <c r="NNK250" s="579"/>
      <c r="NNL250" s="580"/>
      <c r="NNM250" s="603"/>
      <c r="NNN250" s="580"/>
      <c r="NNO250" s="603"/>
      <c r="NNP250" s="607"/>
      <c r="NNQ250" s="582"/>
      <c r="NNR250" s="608"/>
      <c r="NNS250" s="584"/>
      <c r="NNT250" s="584"/>
      <c r="NNU250" s="600"/>
      <c r="NNV250" s="600"/>
      <c r="NNW250" s="600"/>
      <c r="NNX250" s="600"/>
      <c r="NNY250" s="600"/>
      <c r="NNZ250" s="601"/>
      <c r="NOA250" s="609"/>
      <c r="NOB250" s="609"/>
      <c r="NOC250" s="576"/>
      <c r="NOD250" s="576"/>
      <c r="NOE250" s="577"/>
      <c r="NOF250"/>
      <c r="NOG250" s="605"/>
      <c r="NOH250" s="606"/>
      <c r="NOI250" s="578"/>
      <c r="NOJ250" s="597"/>
      <c r="NOK250" s="598"/>
      <c r="NOL250" s="596"/>
      <c r="NOM250" s="602"/>
      <c r="NON250" s="579"/>
      <c r="NOO250" s="580"/>
      <c r="NOP250" s="603"/>
      <c r="NOQ250" s="580"/>
      <c r="NOR250" s="603"/>
      <c r="NOS250" s="607"/>
      <c r="NOT250" s="582"/>
      <c r="NOU250" s="608"/>
      <c r="NOV250" s="584"/>
      <c r="NOW250" s="584"/>
      <c r="NOX250" s="600"/>
      <c r="NOY250" s="600"/>
      <c r="NOZ250" s="600"/>
      <c r="NPA250" s="600"/>
      <c r="NPB250" s="600"/>
      <c r="NPC250" s="601"/>
      <c r="NPD250" s="609"/>
      <c r="NPE250" s="609"/>
      <c r="NPF250" s="576"/>
      <c r="NPG250" s="576"/>
      <c r="NPH250" s="577"/>
      <c r="NPI250"/>
      <c r="NPJ250" s="605"/>
      <c r="NPK250" s="606"/>
      <c r="NPL250" s="578"/>
      <c r="NPM250" s="597"/>
      <c r="NPN250" s="598"/>
      <c r="NPO250" s="596"/>
      <c r="NPP250" s="602"/>
      <c r="NPQ250" s="579"/>
      <c r="NPR250" s="580"/>
      <c r="NPS250" s="603"/>
      <c r="NPT250" s="580"/>
      <c r="NPU250" s="603"/>
      <c r="NPV250" s="607"/>
      <c r="NPW250" s="582"/>
      <c r="NPX250" s="608"/>
      <c r="NPY250" s="584"/>
      <c r="NPZ250" s="584"/>
      <c r="NQA250" s="600"/>
      <c r="NQB250" s="600"/>
      <c r="NQC250" s="600"/>
      <c r="NQD250" s="600"/>
      <c r="NQE250" s="600"/>
      <c r="NQF250" s="601"/>
      <c r="NQG250" s="609"/>
      <c r="NQH250" s="609"/>
      <c r="NQI250" s="576"/>
      <c r="NQJ250" s="576"/>
      <c r="NQK250" s="577"/>
      <c r="NQL250"/>
      <c r="NQM250" s="605"/>
      <c r="NQN250" s="606"/>
      <c r="NQO250" s="578"/>
      <c r="NQP250" s="597"/>
      <c r="NQQ250" s="598"/>
      <c r="NQR250" s="596"/>
      <c r="NQS250" s="602"/>
      <c r="NQT250" s="579"/>
      <c r="NQU250" s="580"/>
      <c r="NQV250" s="603"/>
      <c r="NQW250" s="580"/>
      <c r="NQX250" s="603"/>
      <c r="NQY250" s="607"/>
      <c r="NQZ250" s="582"/>
      <c r="NRA250" s="608"/>
      <c r="NRB250" s="584"/>
      <c r="NRC250" s="584"/>
      <c r="NRD250" s="600"/>
      <c r="NRE250" s="600"/>
      <c r="NRF250" s="600"/>
      <c r="NRG250" s="600"/>
      <c r="NRH250" s="600"/>
      <c r="NRI250" s="601"/>
      <c r="NRJ250" s="609"/>
      <c r="NRK250" s="609"/>
      <c r="NRL250" s="576"/>
      <c r="NRM250" s="576"/>
      <c r="NRN250" s="577"/>
      <c r="NRO250"/>
      <c r="NRP250" s="605"/>
      <c r="NRQ250" s="606"/>
      <c r="NRR250" s="578"/>
      <c r="NRS250" s="597"/>
      <c r="NRT250" s="598"/>
      <c r="NRU250" s="596"/>
      <c r="NRV250" s="602"/>
      <c r="NRW250" s="579"/>
      <c r="NRX250" s="580"/>
      <c r="NRY250" s="603"/>
      <c r="NRZ250" s="580"/>
      <c r="NSA250" s="603"/>
      <c r="NSB250" s="607"/>
      <c r="NSC250" s="582"/>
      <c r="NSD250" s="608"/>
      <c r="NSE250" s="584"/>
      <c r="NSF250" s="584"/>
      <c r="NSG250" s="600"/>
      <c r="NSH250" s="600"/>
      <c r="NSI250" s="600"/>
      <c r="NSJ250" s="600"/>
      <c r="NSK250" s="600"/>
      <c r="NSL250" s="601"/>
      <c r="NSM250" s="609"/>
      <c r="NSN250" s="609"/>
      <c r="NSO250" s="576"/>
      <c r="NSP250" s="576"/>
      <c r="NSQ250" s="577"/>
      <c r="NSR250"/>
      <c r="NSS250" s="605"/>
      <c r="NST250" s="606"/>
      <c r="NSU250" s="578"/>
      <c r="NSV250" s="597"/>
      <c r="NSW250" s="598"/>
      <c r="NSX250" s="596"/>
      <c r="NSY250" s="602"/>
      <c r="NSZ250" s="579"/>
      <c r="NTA250" s="580"/>
      <c r="NTB250" s="603"/>
      <c r="NTC250" s="580"/>
      <c r="NTD250" s="603"/>
      <c r="NTE250" s="607"/>
      <c r="NTF250" s="582"/>
      <c r="NTG250" s="608"/>
      <c r="NTH250" s="584"/>
      <c r="NTI250" s="584"/>
      <c r="NTJ250" s="600"/>
      <c r="NTK250" s="600"/>
      <c r="NTL250" s="600"/>
      <c r="NTM250" s="600"/>
      <c r="NTN250" s="600"/>
      <c r="NTO250" s="601"/>
      <c r="NTP250" s="609"/>
      <c r="NTQ250" s="609"/>
      <c r="NTR250" s="576"/>
      <c r="NTS250" s="576"/>
      <c r="NTT250" s="577"/>
      <c r="NTU250"/>
      <c r="NTV250" s="605"/>
      <c r="NTW250" s="606"/>
      <c r="NTX250" s="578"/>
      <c r="NTY250" s="597"/>
      <c r="NTZ250" s="598"/>
      <c r="NUA250" s="596"/>
      <c r="NUB250" s="602"/>
      <c r="NUC250" s="579"/>
      <c r="NUD250" s="580"/>
      <c r="NUE250" s="603"/>
      <c r="NUF250" s="580"/>
      <c r="NUG250" s="603"/>
      <c r="NUH250" s="607"/>
      <c r="NUI250" s="582"/>
      <c r="NUJ250" s="608"/>
      <c r="NUK250" s="584"/>
      <c r="NUL250" s="584"/>
      <c r="NUM250" s="600"/>
      <c r="NUN250" s="600"/>
      <c r="NUO250" s="600"/>
      <c r="NUP250" s="600"/>
      <c r="NUQ250" s="600"/>
      <c r="NUR250" s="601"/>
      <c r="NUS250" s="609"/>
      <c r="NUT250" s="609"/>
      <c r="NUU250" s="576"/>
      <c r="NUV250" s="576"/>
      <c r="NUW250" s="577"/>
      <c r="NUX250"/>
      <c r="NUY250" s="605"/>
      <c r="NUZ250" s="606"/>
      <c r="NVA250" s="578"/>
      <c r="NVB250" s="597"/>
      <c r="NVC250" s="598"/>
      <c r="NVD250" s="596"/>
      <c r="NVE250" s="602"/>
      <c r="NVF250" s="579"/>
      <c r="NVG250" s="580"/>
      <c r="NVH250" s="603"/>
      <c r="NVI250" s="580"/>
      <c r="NVJ250" s="603"/>
      <c r="NVK250" s="607"/>
      <c r="NVL250" s="582"/>
      <c r="NVM250" s="608"/>
      <c r="NVN250" s="584"/>
      <c r="NVO250" s="584"/>
      <c r="NVP250" s="600"/>
      <c r="NVQ250" s="600"/>
      <c r="NVR250" s="600"/>
      <c r="NVS250" s="600"/>
      <c r="NVT250" s="600"/>
      <c r="NVU250" s="601"/>
      <c r="NVV250" s="609"/>
      <c r="NVW250" s="609"/>
      <c r="NVX250" s="576"/>
      <c r="NVY250" s="576"/>
      <c r="NVZ250" s="577"/>
      <c r="NWA250"/>
      <c r="NWB250" s="605"/>
      <c r="NWC250" s="606"/>
      <c r="NWD250" s="578"/>
      <c r="NWE250" s="597"/>
      <c r="NWF250" s="598"/>
      <c r="NWG250" s="596"/>
      <c r="NWH250" s="602"/>
      <c r="NWI250" s="579"/>
      <c r="NWJ250" s="580"/>
      <c r="NWK250" s="603"/>
      <c r="NWL250" s="580"/>
      <c r="NWM250" s="603"/>
      <c r="NWN250" s="607"/>
      <c r="NWO250" s="582"/>
      <c r="NWP250" s="608"/>
      <c r="NWQ250" s="584"/>
      <c r="NWR250" s="584"/>
      <c r="NWS250" s="600"/>
      <c r="NWT250" s="600"/>
      <c r="NWU250" s="600"/>
      <c r="NWV250" s="600"/>
      <c r="NWW250" s="600"/>
      <c r="NWX250" s="601"/>
      <c r="NWY250" s="609"/>
      <c r="NWZ250" s="609"/>
      <c r="NXA250" s="576"/>
      <c r="NXB250" s="576"/>
      <c r="NXC250" s="577"/>
      <c r="NXD250"/>
      <c r="NXE250" s="605"/>
      <c r="NXF250" s="606"/>
      <c r="NXG250" s="578"/>
      <c r="NXH250" s="597"/>
      <c r="NXI250" s="598"/>
      <c r="NXJ250" s="596"/>
      <c r="NXK250" s="602"/>
      <c r="NXL250" s="579"/>
      <c r="NXM250" s="580"/>
      <c r="NXN250" s="603"/>
      <c r="NXO250" s="580"/>
      <c r="NXP250" s="603"/>
      <c r="NXQ250" s="607"/>
      <c r="NXR250" s="582"/>
      <c r="NXS250" s="608"/>
      <c r="NXT250" s="584"/>
      <c r="NXU250" s="584"/>
      <c r="NXV250" s="600"/>
      <c r="NXW250" s="600"/>
      <c r="NXX250" s="600"/>
      <c r="NXY250" s="600"/>
      <c r="NXZ250" s="600"/>
      <c r="NYA250" s="601"/>
      <c r="NYB250" s="609"/>
      <c r="NYC250" s="609"/>
      <c r="NYD250" s="576"/>
      <c r="NYE250" s="576"/>
      <c r="NYF250" s="577"/>
      <c r="NYG250"/>
      <c r="NYH250" s="605"/>
      <c r="NYI250" s="606"/>
      <c r="NYJ250" s="578"/>
      <c r="NYK250" s="597"/>
      <c r="NYL250" s="598"/>
      <c r="NYM250" s="596"/>
      <c r="NYN250" s="602"/>
      <c r="NYO250" s="579"/>
      <c r="NYP250" s="580"/>
      <c r="NYQ250" s="603"/>
      <c r="NYR250" s="580"/>
      <c r="NYS250" s="603"/>
      <c r="NYT250" s="607"/>
      <c r="NYU250" s="582"/>
      <c r="NYV250" s="608"/>
      <c r="NYW250" s="584"/>
      <c r="NYX250" s="584"/>
      <c r="NYY250" s="600"/>
      <c r="NYZ250" s="600"/>
      <c r="NZA250" s="600"/>
      <c r="NZB250" s="600"/>
      <c r="NZC250" s="600"/>
      <c r="NZD250" s="601"/>
      <c r="NZE250" s="609"/>
      <c r="NZF250" s="609"/>
      <c r="NZG250" s="576"/>
      <c r="NZH250" s="576"/>
      <c r="NZI250" s="577"/>
      <c r="NZJ250"/>
      <c r="NZK250" s="605"/>
      <c r="NZL250" s="606"/>
      <c r="NZM250" s="578"/>
      <c r="NZN250" s="597"/>
      <c r="NZO250" s="598"/>
      <c r="NZP250" s="596"/>
      <c r="NZQ250" s="602"/>
      <c r="NZR250" s="579"/>
      <c r="NZS250" s="580"/>
      <c r="NZT250" s="603"/>
      <c r="NZU250" s="580"/>
      <c r="NZV250" s="603"/>
      <c r="NZW250" s="607"/>
      <c r="NZX250" s="582"/>
      <c r="NZY250" s="608"/>
      <c r="NZZ250" s="584"/>
      <c r="OAA250" s="584"/>
      <c r="OAB250" s="600"/>
      <c r="OAC250" s="600"/>
      <c r="OAD250" s="600"/>
      <c r="OAE250" s="600"/>
      <c r="OAF250" s="600"/>
      <c r="OAG250" s="601"/>
      <c r="OAH250" s="609"/>
      <c r="OAI250" s="609"/>
      <c r="OAJ250" s="576"/>
      <c r="OAK250" s="576"/>
      <c r="OAL250" s="577"/>
      <c r="OAM250"/>
      <c r="OAN250" s="605"/>
      <c r="OAO250" s="606"/>
      <c r="OAP250" s="578"/>
      <c r="OAQ250" s="597"/>
      <c r="OAR250" s="598"/>
      <c r="OAS250" s="596"/>
      <c r="OAT250" s="602"/>
      <c r="OAU250" s="579"/>
      <c r="OAV250" s="580"/>
      <c r="OAW250" s="603"/>
      <c r="OAX250" s="580"/>
      <c r="OAY250" s="603"/>
      <c r="OAZ250" s="607"/>
      <c r="OBA250" s="582"/>
      <c r="OBB250" s="608"/>
      <c r="OBC250" s="584"/>
      <c r="OBD250" s="584"/>
      <c r="OBE250" s="600"/>
      <c r="OBF250" s="600"/>
      <c r="OBG250" s="600"/>
      <c r="OBH250" s="600"/>
      <c r="OBI250" s="600"/>
      <c r="OBJ250" s="601"/>
      <c r="OBK250" s="609"/>
      <c r="OBL250" s="609"/>
      <c r="OBM250" s="576"/>
      <c r="OBN250" s="576"/>
      <c r="OBO250" s="577"/>
      <c r="OBP250"/>
      <c r="OBQ250" s="605"/>
      <c r="OBR250" s="606"/>
      <c r="OBS250" s="578"/>
      <c r="OBT250" s="597"/>
      <c r="OBU250" s="598"/>
      <c r="OBV250" s="596"/>
      <c r="OBW250" s="602"/>
      <c r="OBX250" s="579"/>
      <c r="OBY250" s="580"/>
      <c r="OBZ250" s="603"/>
      <c r="OCA250" s="580"/>
      <c r="OCB250" s="603"/>
      <c r="OCC250" s="607"/>
      <c r="OCD250" s="582"/>
      <c r="OCE250" s="608"/>
      <c r="OCF250" s="584"/>
      <c r="OCG250" s="584"/>
      <c r="OCH250" s="600"/>
      <c r="OCI250" s="600"/>
      <c r="OCJ250" s="600"/>
      <c r="OCK250" s="600"/>
      <c r="OCL250" s="600"/>
      <c r="OCM250" s="601"/>
      <c r="OCN250" s="609"/>
      <c r="OCO250" s="609"/>
      <c r="OCP250" s="576"/>
      <c r="OCQ250" s="576"/>
      <c r="OCR250" s="577"/>
      <c r="OCS250"/>
      <c r="OCT250" s="605"/>
      <c r="OCU250" s="606"/>
      <c r="OCV250" s="578"/>
      <c r="OCW250" s="597"/>
      <c r="OCX250" s="598"/>
      <c r="OCY250" s="596"/>
      <c r="OCZ250" s="602"/>
      <c r="ODA250" s="579"/>
      <c r="ODB250" s="580"/>
      <c r="ODC250" s="603"/>
      <c r="ODD250" s="580"/>
      <c r="ODE250" s="603"/>
      <c r="ODF250" s="607"/>
      <c r="ODG250" s="582"/>
      <c r="ODH250" s="608"/>
      <c r="ODI250" s="584"/>
      <c r="ODJ250" s="584"/>
      <c r="ODK250" s="600"/>
      <c r="ODL250" s="600"/>
      <c r="ODM250" s="600"/>
      <c r="ODN250" s="600"/>
      <c r="ODO250" s="600"/>
      <c r="ODP250" s="601"/>
      <c r="ODQ250" s="609"/>
      <c r="ODR250" s="609"/>
      <c r="ODS250" s="576"/>
      <c r="ODT250" s="576"/>
      <c r="ODU250" s="577"/>
      <c r="ODV250"/>
      <c r="ODW250" s="605"/>
      <c r="ODX250" s="606"/>
      <c r="ODY250" s="578"/>
      <c r="ODZ250" s="597"/>
      <c r="OEA250" s="598"/>
      <c r="OEB250" s="596"/>
      <c r="OEC250" s="602"/>
      <c r="OED250" s="579"/>
      <c r="OEE250" s="580"/>
      <c r="OEF250" s="603"/>
      <c r="OEG250" s="580"/>
      <c r="OEH250" s="603"/>
      <c r="OEI250" s="607"/>
      <c r="OEJ250" s="582"/>
      <c r="OEK250" s="608"/>
      <c r="OEL250" s="584"/>
      <c r="OEM250" s="584"/>
      <c r="OEN250" s="600"/>
      <c r="OEO250" s="600"/>
      <c r="OEP250" s="600"/>
      <c r="OEQ250" s="600"/>
      <c r="OER250" s="600"/>
      <c r="OES250" s="601"/>
      <c r="OET250" s="609"/>
      <c r="OEU250" s="609"/>
      <c r="OEV250" s="576"/>
      <c r="OEW250" s="576"/>
      <c r="OEX250" s="577"/>
      <c r="OEY250"/>
      <c r="OEZ250" s="605"/>
      <c r="OFA250" s="606"/>
      <c r="OFB250" s="578"/>
      <c r="OFC250" s="597"/>
      <c r="OFD250" s="598"/>
      <c r="OFE250" s="596"/>
      <c r="OFF250" s="602"/>
      <c r="OFG250" s="579"/>
      <c r="OFH250" s="580"/>
      <c r="OFI250" s="603"/>
      <c r="OFJ250" s="580"/>
      <c r="OFK250" s="603"/>
      <c r="OFL250" s="607"/>
      <c r="OFM250" s="582"/>
      <c r="OFN250" s="608"/>
      <c r="OFO250" s="584"/>
      <c r="OFP250" s="584"/>
      <c r="OFQ250" s="600"/>
      <c r="OFR250" s="600"/>
      <c r="OFS250" s="600"/>
      <c r="OFT250" s="600"/>
      <c r="OFU250" s="600"/>
      <c r="OFV250" s="601"/>
      <c r="OFW250" s="609"/>
      <c r="OFX250" s="609"/>
      <c r="OFY250" s="576"/>
      <c r="OFZ250" s="576"/>
      <c r="OGA250" s="577"/>
      <c r="OGB250"/>
      <c r="OGC250" s="605"/>
      <c r="OGD250" s="606"/>
      <c r="OGE250" s="578"/>
      <c r="OGF250" s="597"/>
      <c r="OGG250" s="598"/>
      <c r="OGH250" s="596"/>
      <c r="OGI250" s="602"/>
      <c r="OGJ250" s="579"/>
      <c r="OGK250" s="580"/>
      <c r="OGL250" s="603"/>
      <c r="OGM250" s="580"/>
      <c r="OGN250" s="603"/>
      <c r="OGO250" s="607"/>
      <c r="OGP250" s="582"/>
      <c r="OGQ250" s="608"/>
      <c r="OGR250" s="584"/>
      <c r="OGS250" s="584"/>
      <c r="OGT250" s="600"/>
      <c r="OGU250" s="600"/>
      <c r="OGV250" s="600"/>
      <c r="OGW250" s="600"/>
      <c r="OGX250" s="600"/>
      <c r="OGY250" s="601"/>
      <c r="OGZ250" s="609"/>
      <c r="OHA250" s="609"/>
      <c r="OHB250" s="576"/>
      <c r="OHC250" s="576"/>
      <c r="OHD250" s="577"/>
      <c r="OHE250"/>
      <c r="OHF250" s="605"/>
      <c r="OHG250" s="606"/>
      <c r="OHH250" s="578"/>
      <c r="OHI250" s="597"/>
      <c r="OHJ250" s="598"/>
      <c r="OHK250" s="596"/>
      <c r="OHL250" s="602"/>
      <c r="OHM250" s="579"/>
      <c r="OHN250" s="580"/>
      <c r="OHO250" s="603"/>
      <c r="OHP250" s="580"/>
      <c r="OHQ250" s="603"/>
      <c r="OHR250" s="607"/>
      <c r="OHS250" s="582"/>
      <c r="OHT250" s="608"/>
      <c r="OHU250" s="584"/>
      <c r="OHV250" s="584"/>
      <c r="OHW250" s="600"/>
      <c r="OHX250" s="600"/>
      <c r="OHY250" s="600"/>
      <c r="OHZ250" s="600"/>
      <c r="OIA250" s="600"/>
      <c r="OIB250" s="601"/>
      <c r="OIC250" s="609"/>
      <c r="OID250" s="609"/>
      <c r="OIE250" s="576"/>
      <c r="OIF250" s="576"/>
      <c r="OIG250" s="577"/>
      <c r="OIH250"/>
      <c r="OII250" s="605"/>
      <c r="OIJ250" s="606"/>
      <c r="OIK250" s="578"/>
      <c r="OIL250" s="597"/>
      <c r="OIM250" s="598"/>
      <c r="OIN250" s="596"/>
      <c r="OIO250" s="602"/>
      <c r="OIP250" s="579"/>
      <c r="OIQ250" s="580"/>
      <c r="OIR250" s="603"/>
      <c r="OIS250" s="580"/>
      <c r="OIT250" s="603"/>
      <c r="OIU250" s="607"/>
      <c r="OIV250" s="582"/>
      <c r="OIW250" s="608"/>
      <c r="OIX250" s="584"/>
      <c r="OIY250" s="584"/>
      <c r="OIZ250" s="600"/>
      <c r="OJA250" s="600"/>
      <c r="OJB250" s="600"/>
      <c r="OJC250" s="600"/>
      <c r="OJD250" s="600"/>
      <c r="OJE250" s="601"/>
      <c r="OJF250" s="609"/>
      <c r="OJG250" s="609"/>
      <c r="OJH250" s="576"/>
      <c r="OJI250" s="576"/>
      <c r="OJJ250" s="577"/>
      <c r="OJK250"/>
      <c r="OJL250" s="605"/>
      <c r="OJM250" s="606"/>
      <c r="OJN250" s="578"/>
      <c r="OJO250" s="597"/>
      <c r="OJP250" s="598"/>
      <c r="OJQ250" s="596"/>
      <c r="OJR250" s="602"/>
      <c r="OJS250" s="579"/>
      <c r="OJT250" s="580"/>
      <c r="OJU250" s="603"/>
      <c r="OJV250" s="580"/>
      <c r="OJW250" s="603"/>
      <c r="OJX250" s="607"/>
      <c r="OJY250" s="582"/>
      <c r="OJZ250" s="608"/>
      <c r="OKA250" s="584"/>
      <c r="OKB250" s="584"/>
      <c r="OKC250" s="600"/>
      <c r="OKD250" s="600"/>
      <c r="OKE250" s="600"/>
      <c r="OKF250" s="600"/>
      <c r="OKG250" s="600"/>
      <c r="OKH250" s="601"/>
      <c r="OKI250" s="609"/>
      <c r="OKJ250" s="609"/>
      <c r="OKK250" s="576"/>
      <c r="OKL250" s="576"/>
      <c r="OKM250" s="577"/>
      <c r="OKN250"/>
      <c r="OKO250" s="605"/>
      <c r="OKP250" s="606"/>
      <c r="OKQ250" s="578"/>
      <c r="OKR250" s="597"/>
      <c r="OKS250" s="598"/>
      <c r="OKT250" s="596"/>
      <c r="OKU250" s="602"/>
      <c r="OKV250" s="579"/>
      <c r="OKW250" s="580"/>
      <c r="OKX250" s="603"/>
      <c r="OKY250" s="580"/>
      <c r="OKZ250" s="603"/>
      <c r="OLA250" s="607"/>
      <c r="OLB250" s="582"/>
      <c r="OLC250" s="608"/>
      <c r="OLD250" s="584"/>
      <c r="OLE250" s="584"/>
      <c r="OLF250" s="600"/>
      <c r="OLG250" s="600"/>
      <c r="OLH250" s="600"/>
      <c r="OLI250" s="600"/>
      <c r="OLJ250" s="600"/>
      <c r="OLK250" s="601"/>
      <c r="OLL250" s="609"/>
      <c r="OLM250" s="609"/>
      <c r="OLN250" s="576"/>
      <c r="OLO250" s="576"/>
      <c r="OLP250" s="577"/>
      <c r="OLQ250"/>
      <c r="OLR250" s="605"/>
      <c r="OLS250" s="606"/>
      <c r="OLT250" s="578"/>
      <c r="OLU250" s="597"/>
      <c r="OLV250" s="598"/>
      <c r="OLW250" s="596"/>
      <c r="OLX250" s="602"/>
      <c r="OLY250" s="579"/>
      <c r="OLZ250" s="580"/>
      <c r="OMA250" s="603"/>
      <c r="OMB250" s="580"/>
      <c r="OMC250" s="603"/>
      <c r="OMD250" s="607"/>
      <c r="OME250" s="582"/>
      <c r="OMF250" s="608"/>
      <c r="OMG250" s="584"/>
      <c r="OMH250" s="584"/>
      <c r="OMI250" s="600"/>
      <c r="OMJ250" s="600"/>
      <c r="OMK250" s="600"/>
      <c r="OML250" s="600"/>
      <c r="OMM250" s="600"/>
      <c r="OMN250" s="601"/>
      <c r="OMO250" s="609"/>
      <c r="OMP250" s="609"/>
      <c r="OMQ250" s="576"/>
      <c r="OMR250" s="576"/>
      <c r="OMS250" s="577"/>
      <c r="OMT250"/>
      <c r="OMU250" s="605"/>
      <c r="OMV250" s="606"/>
      <c r="OMW250" s="578"/>
      <c r="OMX250" s="597"/>
      <c r="OMY250" s="598"/>
      <c r="OMZ250" s="596"/>
      <c r="ONA250" s="602"/>
      <c r="ONB250" s="579"/>
      <c r="ONC250" s="580"/>
      <c r="OND250" s="603"/>
      <c r="ONE250" s="580"/>
      <c r="ONF250" s="603"/>
      <c r="ONG250" s="607"/>
      <c r="ONH250" s="582"/>
      <c r="ONI250" s="608"/>
      <c r="ONJ250" s="584"/>
      <c r="ONK250" s="584"/>
      <c r="ONL250" s="600"/>
      <c r="ONM250" s="600"/>
      <c r="ONN250" s="600"/>
      <c r="ONO250" s="600"/>
      <c r="ONP250" s="600"/>
      <c r="ONQ250" s="601"/>
      <c r="ONR250" s="609"/>
      <c r="ONS250" s="609"/>
      <c r="ONT250" s="576"/>
      <c r="ONU250" s="576"/>
      <c r="ONV250" s="577"/>
      <c r="ONW250"/>
      <c r="ONX250" s="605"/>
      <c r="ONY250" s="606"/>
      <c r="ONZ250" s="578"/>
      <c r="OOA250" s="597"/>
      <c r="OOB250" s="598"/>
      <c r="OOC250" s="596"/>
      <c r="OOD250" s="602"/>
      <c r="OOE250" s="579"/>
      <c r="OOF250" s="580"/>
      <c r="OOG250" s="603"/>
      <c r="OOH250" s="580"/>
      <c r="OOI250" s="603"/>
      <c r="OOJ250" s="607"/>
      <c r="OOK250" s="582"/>
      <c r="OOL250" s="608"/>
      <c r="OOM250" s="584"/>
      <c r="OON250" s="584"/>
      <c r="OOO250" s="600"/>
      <c r="OOP250" s="600"/>
      <c r="OOQ250" s="600"/>
      <c r="OOR250" s="600"/>
      <c r="OOS250" s="600"/>
      <c r="OOT250" s="601"/>
      <c r="OOU250" s="609"/>
      <c r="OOV250" s="609"/>
      <c r="OOW250" s="576"/>
      <c r="OOX250" s="576"/>
      <c r="OOY250" s="577"/>
      <c r="OOZ250"/>
      <c r="OPA250" s="605"/>
      <c r="OPB250" s="606"/>
      <c r="OPC250" s="578"/>
      <c r="OPD250" s="597"/>
      <c r="OPE250" s="598"/>
      <c r="OPF250" s="596"/>
      <c r="OPG250" s="602"/>
      <c r="OPH250" s="579"/>
      <c r="OPI250" s="580"/>
      <c r="OPJ250" s="603"/>
      <c r="OPK250" s="580"/>
      <c r="OPL250" s="603"/>
      <c r="OPM250" s="607"/>
      <c r="OPN250" s="582"/>
      <c r="OPO250" s="608"/>
      <c r="OPP250" s="584"/>
      <c r="OPQ250" s="584"/>
      <c r="OPR250" s="600"/>
      <c r="OPS250" s="600"/>
      <c r="OPT250" s="600"/>
      <c r="OPU250" s="600"/>
      <c r="OPV250" s="600"/>
      <c r="OPW250" s="601"/>
      <c r="OPX250" s="609"/>
      <c r="OPY250" s="609"/>
      <c r="OPZ250" s="576"/>
      <c r="OQA250" s="576"/>
      <c r="OQB250" s="577"/>
      <c r="OQC250"/>
      <c r="OQD250" s="605"/>
      <c r="OQE250" s="606"/>
      <c r="OQF250" s="578"/>
      <c r="OQG250" s="597"/>
      <c r="OQH250" s="598"/>
      <c r="OQI250" s="596"/>
      <c r="OQJ250" s="602"/>
      <c r="OQK250" s="579"/>
      <c r="OQL250" s="580"/>
      <c r="OQM250" s="603"/>
      <c r="OQN250" s="580"/>
      <c r="OQO250" s="603"/>
      <c r="OQP250" s="607"/>
      <c r="OQQ250" s="582"/>
      <c r="OQR250" s="608"/>
      <c r="OQS250" s="584"/>
      <c r="OQT250" s="584"/>
      <c r="OQU250" s="600"/>
      <c r="OQV250" s="600"/>
      <c r="OQW250" s="600"/>
      <c r="OQX250" s="600"/>
      <c r="OQY250" s="600"/>
      <c r="OQZ250" s="601"/>
      <c r="ORA250" s="609"/>
      <c r="ORB250" s="609"/>
      <c r="ORC250" s="576"/>
      <c r="ORD250" s="576"/>
      <c r="ORE250" s="577"/>
      <c r="ORF250"/>
      <c r="ORG250" s="605"/>
      <c r="ORH250" s="606"/>
      <c r="ORI250" s="578"/>
      <c r="ORJ250" s="597"/>
      <c r="ORK250" s="598"/>
      <c r="ORL250" s="596"/>
      <c r="ORM250" s="602"/>
      <c r="ORN250" s="579"/>
      <c r="ORO250" s="580"/>
      <c r="ORP250" s="603"/>
      <c r="ORQ250" s="580"/>
      <c r="ORR250" s="603"/>
      <c r="ORS250" s="607"/>
      <c r="ORT250" s="582"/>
      <c r="ORU250" s="608"/>
      <c r="ORV250" s="584"/>
      <c r="ORW250" s="584"/>
      <c r="ORX250" s="600"/>
      <c r="ORY250" s="600"/>
      <c r="ORZ250" s="600"/>
      <c r="OSA250" s="600"/>
      <c r="OSB250" s="600"/>
      <c r="OSC250" s="601"/>
      <c r="OSD250" s="609"/>
      <c r="OSE250" s="609"/>
      <c r="OSF250" s="576"/>
      <c r="OSG250" s="576"/>
      <c r="OSH250" s="577"/>
      <c r="OSI250"/>
      <c r="OSJ250" s="605"/>
      <c r="OSK250" s="606"/>
      <c r="OSL250" s="578"/>
      <c r="OSM250" s="597"/>
      <c r="OSN250" s="598"/>
      <c r="OSO250" s="596"/>
      <c r="OSP250" s="602"/>
      <c r="OSQ250" s="579"/>
      <c r="OSR250" s="580"/>
      <c r="OSS250" s="603"/>
      <c r="OST250" s="580"/>
      <c r="OSU250" s="603"/>
      <c r="OSV250" s="607"/>
      <c r="OSW250" s="582"/>
      <c r="OSX250" s="608"/>
      <c r="OSY250" s="584"/>
      <c r="OSZ250" s="584"/>
      <c r="OTA250" s="600"/>
      <c r="OTB250" s="600"/>
      <c r="OTC250" s="600"/>
      <c r="OTD250" s="600"/>
      <c r="OTE250" s="600"/>
      <c r="OTF250" s="601"/>
      <c r="OTG250" s="609"/>
      <c r="OTH250" s="609"/>
      <c r="OTI250" s="576"/>
      <c r="OTJ250" s="576"/>
      <c r="OTK250" s="577"/>
      <c r="OTL250"/>
      <c r="OTM250" s="605"/>
      <c r="OTN250" s="606"/>
      <c r="OTO250" s="578"/>
      <c r="OTP250" s="597"/>
      <c r="OTQ250" s="598"/>
      <c r="OTR250" s="596"/>
      <c r="OTS250" s="602"/>
      <c r="OTT250" s="579"/>
      <c r="OTU250" s="580"/>
      <c r="OTV250" s="603"/>
      <c r="OTW250" s="580"/>
      <c r="OTX250" s="603"/>
      <c r="OTY250" s="607"/>
      <c r="OTZ250" s="582"/>
      <c r="OUA250" s="608"/>
      <c r="OUB250" s="584"/>
      <c r="OUC250" s="584"/>
      <c r="OUD250" s="600"/>
      <c r="OUE250" s="600"/>
      <c r="OUF250" s="600"/>
      <c r="OUG250" s="600"/>
      <c r="OUH250" s="600"/>
      <c r="OUI250" s="601"/>
      <c r="OUJ250" s="609"/>
      <c r="OUK250" s="609"/>
      <c r="OUL250" s="576"/>
      <c r="OUM250" s="576"/>
      <c r="OUN250" s="577"/>
      <c r="OUO250"/>
      <c r="OUP250" s="605"/>
      <c r="OUQ250" s="606"/>
      <c r="OUR250" s="578"/>
      <c r="OUS250" s="597"/>
      <c r="OUT250" s="598"/>
      <c r="OUU250" s="596"/>
      <c r="OUV250" s="602"/>
      <c r="OUW250" s="579"/>
      <c r="OUX250" s="580"/>
      <c r="OUY250" s="603"/>
      <c r="OUZ250" s="580"/>
      <c r="OVA250" s="603"/>
      <c r="OVB250" s="607"/>
      <c r="OVC250" s="582"/>
      <c r="OVD250" s="608"/>
      <c r="OVE250" s="584"/>
      <c r="OVF250" s="584"/>
      <c r="OVG250" s="600"/>
      <c r="OVH250" s="600"/>
      <c r="OVI250" s="600"/>
      <c r="OVJ250" s="600"/>
      <c r="OVK250" s="600"/>
      <c r="OVL250" s="601"/>
      <c r="OVM250" s="609"/>
      <c r="OVN250" s="609"/>
      <c r="OVO250" s="576"/>
      <c r="OVP250" s="576"/>
      <c r="OVQ250" s="577"/>
      <c r="OVR250"/>
      <c r="OVS250" s="605"/>
      <c r="OVT250" s="606"/>
      <c r="OVU250" s="578"/>
      <c r="OVV250" s="597"/>
      <c r="OVW250" s="598"/>
      <c r="OVX250" s="596"/>
      <c r="OVY250" s="602"/>
      <c r="OVZ250" s="579"/>
      <c r="OWA250" s="580"/>
      <c r="OWB250" s="603"/>
      <c r="OWC250" s="580"/>
      <c r="OWD250" s="603"/>
      <c r="OWE250" s="607"/>
      <c r="OWF250" s="582"/>
      <c r="OWG250" s="608"/>
      <c r="OWH250" s="584"/>
      <c r="OWI250" s="584"/>
      <c r="OWJ250" s="600"/>
      <c r="OWK250" s="600"/>
      <c r="OWL250" s="600"/>
      <c r="OWM250" s="600"/>
      <c r="OWN250" s="600"/>
      <c r="OWO250" s="601"/>
      <c r="OWP250" s="609"/>
      <c r="OWQ250" s="609"/>
      <c r="OWR250" s="576"/>
      <c r="OWS250" s="576"/>
      <c r="OWT250" s="577"/>
      <c r="OWU250"/>
      <c r="OWV250" s="605"/>
      <c r="OWW250" s="606"/>
      <c r="OWX250" s="578"/>
      <c r="OWY250" s="597"/>
      <c r="OWZ250" s="598"/>
      <c r="OXA250" s="596"/>
      <c r="OXB250" s="602"/>
      <c r="OXC250" s="579"/>
      <c r="OXD250" s="580"/>
      <c r="OXE250" s="603"/>
      <c r="OXF250" s="580"/>
      <c r="OXG250" s="603"/>
      <c r="OXH250" s="607"/>
      <c r="OXI250" s="582"/>
      <c r="OXJ250" s="608"/>
      <c r="OXK250" s="584"/>
      <c r="OXL250" s="584"/>
      <c r="OXM250" s="600"/>
      <c r="OXN250" s="600"/>
      <c r="OXO250" s="600"/>
      <c r="OXP250" s="600"/>
      <c r="OXQ250" s="600"/>
      <c r="OXR250" s="601"/>
      <c r="OXS250" s="609"/>
      <c r="OXT250" s="609"/>
      <c r="OXU250" s="576"/>
      <c r="OXV250" s="576"/>
      <c r="OXW250" s="577"/>
      <c r="OXX250"/>
      <c r="OXY250" s="605"/>
      <c r="OXZ250" s="606"/>
      <c r="OYA250" s="578"/>
      <c r="OYB250" s="597"/>
      <c r="OYC250" s="598"/>
      <c r="OYD250" s="596"/>
      <c r="OYE250" s="602"/>
      <c r="OYF250" s="579"/>
      <c r="OYG250" s="580"/>
      <c r="OYH250" s="603"/>
      <c r="OYI250" s="580"/>
      <c r="OYJ250" s="603"/>
      <c r="OYK250" s="607"/>
      <c r="OYL250" s="582"/>
      <c r="OYM250" s="608"/>
      <c r="OYN250" s="584"/>
      <c r="OYO250" s="584"/>
      <c r="OYP250" s="600"/>
      <c r="OYQ250" s="600"/>
      <c r="OYR250" s="600"/>
      <c r="OYS250" s="600"/>
      <c r="OYT250" s="600"/>
      <c r="OYU250" s="601"/>
      <c r="OYV250" s="609"/>
      <c r="OYW250" s="609"/>
      <c r="OYX250" s="576"/>
      <c r="OYY250" s="576"/>
      <c r="OYZ250" s="577"/>
      <c r="OZA250"/>
      <c r="OZB250" s="605"/>
      <c r="OZC250" s="606"/>
      <c r="OZD250" s="578"/>
      <c r="OZE250" s="597"/>
      <c r="OZF250" s="598"/>
      <c r="OZG250" s="596"/>
      <c r="OZH250" s="602"/>
      <c r="OZI250" s="579"/>
      <c r="OZJ250" s="580"/>
      <c r="OZK250" s="603"/>
      <c r="OZL250" s="580"/>
      <c r="OZM250" s="603"/>
      <c r="OZN250" s="607"/>
      <c r="OZO250" s="582"/>
      <c r="OZP250" s="608"/>
      <c r="OZQ250" s="584"/>
      <c r="OZR250" s="584"/>
      <c r="OZS250" s="600"/>
      <c r="OZT250" s="600"/>
      <c r="OZU250" s="600"/>
      <c r="OZV250" s="600"/>
      <c r="OZW250" s="600"/>
      <c r="OZX250" s="601"/>
      <c r="OZY250" s="609"/>
      <c r="OZZ250" s="609"/>
      <c r="PAA250" s="576"/>
      <c r="PAB250" s="576"/>
      <c r="PAC250" s="577"/>
      <c r="PAD250"/>
      <c r="PAE250" s="605"/>
      <c r="PAF250" s="606"/>
      <c r="PAG250" s="578"/>
      <c r="PAH250" s="597"/>
      <c r="PAI250" s="598"/>
      <c r="PAJ250" s="596"/>
      <c r="PAK250" s="602"/>
      <c r="PAL250" s="579"/>
      <c r="PAM250" s="580"/>
      <c r="PAN250" s="603"/>
      <c r="PAO250" s="580"/>
      <c r="PAP250" s="603"/>
      <c r="PAQ250" s="607"/>
      <c r="PAR250" s="582"/>
      <c r="PAS250" s="608"/>
      <c r="PAT250" s="584"/>
      <c r="PAU250" s="584"/>
      <c r="PAV250" s="600"/>
      <c r="PAW250" s="600"/>
      <c r="PAX250" s="600"/>
      <c r="PAY250" s="600"/>
      <c r="PAZ250" s="600"/>
      <c r="PBA250" s="601"/>
      <c r="PBB250" s="609"/>
      <c r="PBC250" s="609"/>
      <c r="PBD250" s="576"/>
      <c r="PBE250" s="576"/>
      <c r="PBF250" s="577"/>
      <c r="PBG250"/>
      <c r="PBH250" s="605"/>
      <c r="PBI250" s="606"/>
      <c r="PBJ250" s="578"/>
      <c r="PBK250" s="597"/>
      <c r="PBL250" s="598"/>
      <c r="PBM250" s="596"/>
      <c r="PBN250" s="602"/>
      <c r="PBO250" s="579"/>
      <c r="PBP250" s="580"/>
      <c r="PBQ250" s="603"/>
      <c r="PBR250" s="580"/>
      <c r="PBS250" s="603"/>
      <c r="PBT250" s="607"/>
      <c r="PBU250" s="582"/>
      <c r="PBV250" s="608"/>
      <c r="PBW250" s="584"/>
      <c r="PBX250" s="584"/>
      <c r="PBY250" s="600"/>
      <c r="PBZ250" s="600"/>
      <c r="PCA250" s="600"/>
      <c r="PCB250" s="600"/>
      <c r="PCC250" s="600"/>
      <c r="PCD250" s="601"/>
      <c r="PCE250" s="609"/>
      <c r="PCF250" s="609"/>
      <c r="PCG250" s="576"/>
      <c r="PCH250" s="576"/>
      <c r="PCI250" s="577"/>
      <c r="PCJ250"/>
      <c r="PCK250" s="605"/>
      <c r="PCL250" s="606"/>
      <c r="PCM250" s="578"/>
      <c r="PCN250" s="597"/>
      <c r="PCO250" s="598"/>
      <c r="PCP250" s="596"/>
      <c r="PCQ250" s="602"/>
      <c r="PCR250" s="579"/>
      <c r="PCS250" s="580"/>
      <c r="PCT250" s="603"/>
      <c r="PCU250" s="580"/>
      <c r="PCV250" s="603"/>
      <c r="PCW250" s="607"/>
      <c r="PCX250" s="582"/>
      <c r="PCY250" s="608"/>
      <c r="PCZ250" s="584"/>
      <c r="PDA250" s="584"/>
      <c r="PDB250" s="600"/>
      <c r="PDC250" s="600"/>
      <c r="PDD250" s="600"/>
      <c r="PDE250" s="600"/>
      <c r="PDF250" s="600"/>
      <c r="PDG250" s="601"/>
      <c r="PDH250" s="609"/>
      <c r="PDI250" s="609"/>
      <c r="PDJ250" s="576"/>
      <c r="PDK250" s="576"/>
      <c r="PDL250" s="577"/>
      <c r="PDM250"/>
      <c r="PDN250" s="605"/>
      <c r="PDO250" s="606"/>
      <c r="PDP250" s="578"/>
      <c r="PDQ250" s="597"/>
      <c r="PDR250" s="598"/>
      <c r="PDS250" s="596"/>
      <c r="PDT250" s="602"/>
      <c r="PDU250" s="579"/>
      <c r="PDV250" s="580"/>
      <c r="PDW250" s="603"/>
      <c r="PDX250" s="580"/>
      <c r="PDY250" s="603"/>
      <c r="PDZ250" s="607"/>
      <c r="PEA250" s="582"/>
      <c r="PEB250" s="608"/>
      <c r="PEC250" s="584"/>
      <c r="PED250" s="584"/>
      <c r="PEE250" s="600"/>
      <c r="PEF250" s="600"/>
      <c r="PEG250" s="600"/>
      <c r="PEH250" s="600"/>
      <c r="PEI250" s="600"/>
      <c r="PEJ250" s="601"/>
      <c r="PEK250" s="609"/>
      <c r="PEL250" s="609"/>
      <c r="PEM250" s="576"/>
      <c r="PEN250" s="576"/>
      <c r="PEO250" s="577"/>
      <c r="PEP250"/>
      <c r="PEQ250" s="605"/>
      <c r="PER250" s="606"/>
      <c r="PES250" s="578"/>
      <c r="PET250" s="597"/>
      <c r="PEU250" s="598"/>
      <c r="PEV250" s="596"/>
      <c r="PEW250" s="602"/>
      <c r="PEX250" s="579"/>
      <c r="PEY250" s="580"/>
      <c r="PEZ250" s="603"/>
      <c r="PFA250" s="580"/>
      <c r="PFB250" s="603"/>
      <c r="PFC250" s="607"/>
      <c r="PFD250" s="582"/>
      <c r="PFE250" s="608"/>
      <c r="PFF250" s="584"/>
      <c r="PFG250" s="584"/>
      <c r="PFH250" s="600"/>
      <c r="PFI250" s="600"/>
      <c r="PFJ250" s="600"/>
      <c r="PFK250" s="600"/>
      <c r="PFL250" s="600"/>
      <c r="PFM250" s="601"/>
      <c r="PFN250" s="609"/>
      <c r="PFO250" s="609"/>
      <c r="PFP250" s="576"/>
      <c r="PFQ250" s="576"/>
      <c r="PFR250" s="577"/>
      <c r="PFS250"/>
      <c r="PFT250" s="605"/>
      <c r="PFU250" s="606"/>
      <c r="PFV250" s="578"/>
      <c r="PFW250" s="597"/>
      <c r="PFX250" s="598"/>
      <c r="PFY250" s="596"/>
      <c r="PFZ250" s="602"/>
      <c r="PGA250" s="579"/>
      <c r="PGB250" s="580"/>
      <c r="PGC250" s="603"/>
      <c r="PGD250" s="580"/>
      <c r="PGE250" s="603"/>
      <c r="PGF250" s="607"/>
      <c r="PGG250" s="582"/>
      <c r="PGH250" s="608"/>
      <c r="PGI250" s="584"/>
      <c r="PGJ250" s="584"/>
      <c r="PGK250" s="600"/>
      <c r="PGL250" s="600"/>
      <c r="PGM250" s="600"/>
      <c r="PGN250" s="600"/>
      <c r="PGO250" s="600"/>
      <c r="PGP250" s="601"/>
      <c r="PGQ250" s="609"/>
      <c r="PGR250" s="609"/>
      <c r="PGS250" s="576"/>
      <c r="PGT250" s="576"/>
      <c r="PGU250" s="577"/>
      <c r="PGV250"/>
      <c r="PGW250" s="605"/>
      <c r="PGX250" s="606"/>
      <c r="PGY250" s="578"/>
      <c r="PGZ250" s="597"/>
      <c r="PHA250" s="598"/>
      <c r="PHB250" s="596"/>
      <c r="PHC250" s="602"/>
      <c r="PHD250" s="579"/>
      <c r="PHE250" s="580"/>
      <c r="PHF250" s="603"/>
      <c r="PHG250" s="580"/>
      <c r="PHH250" s="603"/>
      <c r="PHI250" s="607"/>
      <c r="PHJ250" s="582"/>
      <c r="PHK250" s="608"/>
      <c r="PHL250" s="584"/>
      <c r="PHM250" s="584"/>
      <c r="PHN250" s="600"/>
      <c r="PHO250" s="600"/>
      <c r="PHP250" s="600"/>
      <c r="PHQ250" s="600"/>
      <c r="PHR250" s="600"/>
      <c r="PHS250" s="601"/>
      <c r="PHT250" s="609"/>
      <c r="PHU250" s="609"/>
      <c r="PHV250" s="576"/>
      <c r="PHW250" s="576"/>
      <c r="PHX250" s="577"/>
      <c r="PHY250"/>
      <c r="PHZ250" s="605"/>
      <c r="PIA250" s="606"/>
      <c r="PIB250" s="578"/>
      <c r="PIC250" s="597"/>
      <c r="PID250" s="598"/>
      <c r="PIE250" s="596"/>
      <c r="PIF250" s="602"/>
      <c r="PIG250" s="579"/>
      <c r="PIH250" s="580"/>
      <c r="PII250" s="603"/>
      <c r="PIJ250" s="580"/>
      <c r="PIK250" s="603"/>
      <c r="PIL250" s="607"/>
      <c r="PIM250" s="582"/>
      <c r="PIN250" s="608"/>
      <c r="PIO250" s="584"/>
      <c r="PIP250" s="584"/>
      <c r="PIQ250" s="600"/>
      <c r="PIR250" s="600"/>
      <c r="PIS250" s="600"/>
      <c r="PIT250" s="600"/>
      <c r="PIU250" s="600"/>
      <c r="PIV250" s="601"/>
      <c r="PIW250" s="609"/>
      <c r="PIX250" s="609"/>
      <c r="PIY250" s="576"/>
      <c r="PIZ250" s="576"/>
      <c r="PJA250" s="577"/>
      <c r="PJB250"/>
      <c r="PJC250" s="605"/>
      <c r="PJD250" s="606"/>
      <c r="PJE250" s="578"/>
      <c r="PJF250" s="597"/>
      <c r="PJG250" s="598"/>
      <c r="PJH250" s="596"/>
      <c r="PJI250" s="602"/>
      <c r="PJJ250" s="579"/>
      <c r="PJK250" s="580"/>
      <c r="PJL250" s="603"/>
      <c r="PJM250" s="580"/>
      <c r="PJN250" s="603"/>
      <c r="PJO250" s="607"/>
      <c r="PJP250" s="582"/>
      <c r="PJQ250" s="608"/>
      <c r="PJR250" s="584"/>
      <c r="PJS250" s="584"/>
      <c r="PJT250" s="600"/>
      <c r="PJU250" s="600"/>
      <c r="PJV250" s="600"/>
      <c r="PJW250" s="600"/>
      <c r="PJX250" s="600"/>
      <c r="PJY250" s="601"/>
      <c r="PJZ250" s="609"/>
      <c r="PKA250" s="609"/>
      <c r="PKB250" s="576"/>
      <c r="PKC250" s="576"/>
      <c r="PKD250" s="577"/>
      <c r="PKE250"/>
      <c r="PKF250" s="605"/>
      <c r="PKG250" s="606"/>
      <c r="PKH250" s="578"/>
      <c r="PKI250" s="597"/>
      <c r="PKJ250" s="598"/>
      <c r="PKK250" s="596"/>
      <c r="PKL250" s="602"/>
      <c r="PKM250" s="579"/>
      <c r="PKN250" s="580"/>
      <c r="PKO250" s="603"/>
      <c r="PKP250" s="580"/>
      <c r="PKQ250" s="603"/>
      <c r="PKR250" s="607"/>
      <c r="PKS250" s="582"/>
      <c r="PKT250" s="608"/>
      <c r="PKU250" s="584"/>
      <c r="PKV250" s="584"/>
      <c r="PKW250" s="600"/>
      <c r="PKX250" s="600"/>
      <c r="PKY250" s="600"/>
      <c r="PKZ250" s="600"/>
      <c r="PLA250" s="600"/>
      <c r="PLB250" s="601"/>
      <c r="PLC250" s="609"/>
      <c r="PLD250" s="609"/>
      <c r="PLE250" s="576"/>
      <c r="PLF250" s="576"/>
      <c r="PLG250" s="577"/>
      <c r="PLH250"/>
      <c r="PLI250" s="605"/>
      <c r="PLJ250" s="606"/>
      <c r="PLK250" s="578"/>
      <c r="PLL250" s="597"/>
      <c r="PLM250" s="598"/>
      <c r="PLN250" s="596"/>
      <c r="PLO250" s="602"/>
      <c r="PLP250" s="579"/>
      <c r="PLQ250" s="580"/>
      <c r="PLR250" s="603"/>
      <c r="PLS250" s="580"/>
      <c r="PLT250" s="603"/>
      <c r="PLU250" s="607"/>
      <c r="PLV250" s="582"/>
      <c r="PLW250" s="608"/>
      <c r="PLX250" s="584"/>
      <c r="PLY250" s="584"/>
      <c r="PLZ250" s="600"/>
      <c r="PMA250" s="600"/>
      <c r="PMB250" s="600"/>
      <c r="PMC250" s="600"/>
      <c r="PMD250" s="600"/>
      <c r="PME250" s="601"/>
      <c r="PMF250" s="609"/>
      <c r="PMG250" s="609"/>
      <c r="PMH250" s="576"/>
      <c r="PMI250" s="576"/>
      <c r="PMJ250" s="577"/>
      <c r="PMK250"/>
      <c r="PML250" s="605"/>
      <c r="PMM250" s="606"/>
      <c r="PMN250" s="578"/>
      <c r="PMO250" s="597"/>
      <c r="PMP250" s="598"/>
      <c r="PMQ250" s="596"/>
      <c r="PMR250" s="602"/>
      <c r="PMS250" s="579"/>
      <c r="PMT250" s="580"/>
      <c r="PMU250" s="603"/>
      <c r="PMV250" s="580"/>
      <c r="PMW250" s="603"/>
      <c r="PMX250" s="607"/>
      <c r="PMY250" s="582"/>
      <c r="PMZ250" s="608"/>
      <c r="PNA250" s="584"/>
      <c r="PNB250" s="584"/>
      <c r="PNC250" s="600"/>
      <c r="PND250" s="600"/>
      <c r="PNE250" s="600"/>
      <c r="PNF250" s="600"/>
      <c r="PNG250" s="600"/>
      <c r="PNH250" s="601"/>
      <c r="PNI250" s="609"/>
      <c r="PNJ250" s="609"/>
      <c r="PNK250" s="576"/>
      <c r="PNL250" s="576"/>
      <c r="PNM250" s="577"/>
      <c r="PNN250"/>
      <c r="PNO250" s="605"/>
      <c r="PNP250" s="606"/>
      <c r="PNQ250" s="578"/>
      <c r="PNR250" s="597"/>
      <c r="PNS250" s="598"/>
      <c r="PNT250" s="596"/>
      <c r="PNU250" s="602"/>
      <c r="PNV250" s="579"/>
      <c r="PNW250" s="580"/>
      <c r="PNX250" s="603"/>
      <c r="PNY250" s="580"/>
      <c r="PNZ250" s="603"/>
      <c r="POA250" s="607"/>
      <c r="POB250" s="582"/>
      <c r="POC250" s="608"/>
      <c r="POD250" s="584"/>
      <c r="POE250" s="584"/>
      <c r="POF250" s="600"/>
      <c r="POG250" s="600"/>
      <c r="POH250" s="600"/>
      <c r="POI250" s="600"/>
      <c r="POJ250" s="600"/>
      <c r="POK250" s="601"/>
      <c r="POL250" s="609"/>
      <c r="POM250" s="609"/>
      <c r="PON250" s="576"/>
      <c r="POO250" s="576"/>
      <c r="POP250" s="577"/>
      <c r="POQ250"/>
      <c r="POR250" s="605"/>
      <c r="POS250" s="606"/>
      <c r="POT250" s="578"/>
      <c r="POU250" s="597"/>
      <c r="POV250" s="598"/>
      <c r="POW250" s="596"/>
      <c r="POX250" s="602"/>
      <c r="POY250" s="579"/>
      <c r="POZ250" s="580"/>
      <c r="PPA250" s="603"/>
      <c r="PPB250" s="580"/>
      <c r="PPC250" s="603"/>
      <c r="PPD250" s="607"/>
      <c r="PPE250" s="582"/>
      <c r="PPF250" s="608"/>
      <c r="PPG250" s="584"/>
      <c r="PPH250" s="584"/>
      <c r="PPI250" s="600"/>
      <c r="PPJ250" s="600"/>
      <c r="PPK250" s="600"/>
      <c r="PPL250" s="600"/>
      <c r="PPM250" s="600"/>
      <c r="PPN250" s="601"/>
      <c r="PPO250" s="609"/>
      <c r="PPP250" s="609"/>
      <c r="PPQ250" s="576"/>
      <c r="PPR250" s="576"/>
      <c r="PPS250" s="577"/>
      <c r="PPT250"/>
      <c r="PPU250" s="605"/>
      <c r="PPV250" s="606"/>
      <c r="PPW250" s="578"/>
      <c r="PPX250" s="597"/>
      <c r="PPY250" s="598"/>
      <c r="PPZ250" s="596"/>
      <c r="PQA250" s="602"/>
      <c r="PQB250" s="579"/>
      <c r="PQC250" s="580"/>
      <c r="PQD250" s="603"/>
      <c r="PQE250" s="580"/>
      <c r="PQF250" s="603"/>
      <c r="PQG250" s="607"/>
      <c r="PQH250" s="582"/>
      <c r="PQI250" s="608"/>
      <c r="PQJ250" s="584"/>
      <c r="PQK250" s="584"/>
      <c r="PQL250" s="600"/>
      <c r="PQM250" s="600"/>
      <c r="PQN250" s="600"/>
      <c r="PQO250" s="600"/>
      <c r="PQP250" s="600"/>
      <c r="PQQ250" s="601"/>
      <c r="PQR250" s="609"/>
      <c r="PQS250" s="609"/>
      <c r="PQT250" s="576"/>
      <c r="PQU250" s="576"/>
      <c r="PQV250" s="577"/>
      <c r="PQW250"/>
      <c r="PQX250" s="605"/>
      <c r="PQY250" s="606"/>
      <c r="PQZ250" s="578"/>
      <c r="PRA250" s="597"/>
      <c r="PRB250" s="598"/>
      <c r="PRC250" s="596"/>
      <c r="PRD250" s="602"/>
      <c r="PRE250" s="579"/>
      <c r="PRF250" s="580"/>
      <c r="PRG250" s="603"/>
      <c r="PRH250" s="580"/>
      <c r="PRI250" s="603"/>
      <c r="PRJ250" s="607"/>
      <c r="PRK250" s="582"/>
      <c r="PRL250" s="608"/>
      <c r="PRM250" s="584"/>
      <c r="PRN250" s="584"/>
      <c r="PRO250" s="600"/>
      <c r="PRP250" s="600"/>
      <c r="PRQ250" s="600"/>
      <c r="PRR250" s="600"/>
      <c r="PRS250" s="600"/>
      <c r="PRT250" s="601"/>
      <c r="PRU250" s="609"/>
      <c r="PRV250" s="609"/>
      <c r="PRW250" s="576"/>
      <c r="PRX250" s="576"/>
      <c r="PRY250" s="577"/>
      <c r="PRZ250"/>
      <c r="PSA250" s="605"/>
      <c r="PSB250" s="606"/>
      <c r="PSC250" s="578"/>
      <c r="PSD250" s="597"/>
      <c r="PSE250" s="598"/>
      <c r="PSF250" s="596"/>
      <c r="PSG250" s="602"/>
      <c r="PSH250" s="579"/>
      <c r="PSI250" s="580"/>
      <c r="PSJ250" s="603"/>
      <c r="PSK250" s="580"/>
      <c r="PSL250" s="603"/>
      <c r="PSM250" s="607"/>
      <c r="PSN250" s="582"/>
      <c r="PSO250" s="608"/>
      <c r="PSP250" s="584"/>
      <c r="PSQ250" s="584"/>
      <c r="PSR250" s="600"/>
      <c r="PSS250" s="600"/>
      <c r="PST250" s="600"/>
      <c r="PSU250" s="600"/>
      <c r="PSV250" s="600"/>
      <c r="PSW250" s="601"/>
      <c r="PSX250" s="609"/>
      <c r="PSY250" s="609"/>
      <c r="PSZ250" s="576"/>
      <c r="PTA250" s="576"/>
      <c r="PTB250" s="577"/>
      <c r="PTC250"/>
      <c r="PTD250" s="605"/>
      <c r="PTE250" s="606"/>
      <c r="PTF250" s="578"/>
      <c r="PTG250" s="597"/>
      <c r="PTH250" s="598"/>
      <c r="PTI250" s="596"/>
      <c r="PTJ250" s="602"/>
      <c r="PTK250" s="579"/>
      <c r="PTL250" s="580"/>
      <c r="PTM250" s="603"/>
      <c r="PTN250" s="580"/>
      <c r="PTO250" s="603"/>
      <c r="PTP250" s="607"/>
      <c r="PTQ250" s="582"/>
      <c r="PTR250" s="608"/>
      <c r="PTS250" s="584"/>
      <c r="PTT250" s="584"/>
      <c r="PTU250" s="600"/>
      <c r="PTV250" s="600"/>
      <c r="PTW250" s="600"/>
      <c r="PTX250" s="600"/>
      <c r="PTY250" s="600"/>
      <c r="PTZ250" s="601"/>
      <c r="PUA250" s="609"/>
      <c r="PUB250" s="609"/>
      <c r="PUC250" s="576"/>
      <c r="PUD250" s="576"/>
      <c r="PUE250" s="577"/>
      <c r="PUF250"/>
      <c r="PUG250" s="605"/>
      <c r="PUH250" s="606"/>
      <c r="PUI250" s="578"/>
      <c r="PUJ250" s="597"/>
      <c r="PUK250" s="598"/>
      <c r="PUL250" s="596"/>
      <c r="PUM250" s="602"/>
      <c r="PUN250" s="579"/>
      <c r="PUO250" s="580"/>
      <c r="PUP250" s="603"/>
      <c r="PUQ250" s="580"/>
      <c r="PUR250" s="603"/>
      <c r="PUS250" s="607"/>
      <c r="PUT250" s="582"/>
      <c r="PUU250" s="608"/>
      <c r="PUV250" s="584"/>
      <c r="PUW250" s="584"/>
      <c r="PUX250" s="600"/>
      <c r="PUY250" s="600"/>
      <c r="PUZ250" s="600"/>
      <c r="PVA250" s="600"/>
      <c r="PVB250" s="600"/>
      <c r="PVC250" s="601"/>
      <c r="PVD250" s="609"/>
      <c r="PVE250" s="609"/>
      <c r="PVF250" s="576"/>
      <c r="PVG250" s="576"/>
      <c r="PVH250" s="577"/>
      <c r="PVI250"/>
      <c r="PVJ250" s="605"/>
      <c r="PVK250" s="606"/>
      <c r="PVL250" s="578"/>
      <c r="PVM250" s="597"/>
      <c r="PVN250" s="598"/>
      <c r="PVO250" s="596"/>
      <c r="PVP250" s="602"/>
      <c r="PVQ250" s="579"/>
      <c r="PVR250" s="580"/>
      <c r="PVS250" s="603"/>
      <c r="PVT250" s="580"/>
      <c r="PVU250" s="603"/>
      <c r="PVV250" s="607"/>
      <c r="PVW250" s="582"/>
      <c r="PVX250" s="608"/>
      <c r="PVY250" s="584"/>
      <c r="PVZ250" s="584"/>
      <c r="PWA250" s="600"/>
      <c r="PWB250" s="600"/>
      <c r="PWC250" s="600"/>
      <c r="PWD250" s="600"/>
      <c r="PWE250" s="600"/>
      <c r="PWF250" s="601"/>
      <c r="PWG250" s="609"/>
      <c r="PWH250" s="609"/>
      <c r="PWI250" s="576"/>
      <c r="PWJ250" s="576"/>
      <c r="PWK250" s="577"/>
      <c r="PWL250"/>
      <c r="PWM250" s="605"/>
      <c r="PWN250" s="606"/>
      <c r="PWO250" s="578"/>
      <c r="PWP250" s="597"/>
      <c r="PWQ250" s="598"/>
      <c r="PWR250" s="596"/>
      <c r="PWS250" s="602"/>
      <c r="PWT250" s="579"/>
      <c r="PWU250" s="580"/>
      <c r="PWV250" s="603"/>
      <c r="PWW250" s="580"/>
      <c r="PWX250" s="603"/>
      <c r="PWY250" s="607"/>
      <c r="PWZ250" s="582"/>
      <c r="PXA250" s="608"/>
      <c r="PXB250" s="584"/>
      <c r="PXC250" s="584"/>
      <c r="PXD250" s="600"/>
      <c r="PXE250" s="600"/>
      <c r="PXF250" s="600"/>
      <c r="PXG250" s="600"/>
      <c r="PXH250" s="600"/>
      <c r="PXI250" s="601"/>
      <c r="PXJ250" s="609"/>
      <c r="PXK250" s="609"/>
      <c r="PXL250" s="576"/>
      <c r="PXM250" s="576"/>
      <c r="PXN250" s="577"/>
      <c r="PXO250"/>
      <c r="PXP250" s="605"/>
      <c r="PXQ250" s="606"/>
      <c r="PXR250" s="578"/>
      <c r="PXS250" s="597"/>
      <c r="PXT250" s="598"/>
      <c r="PXU250" s="596"/>
      <c r="PXV250" s="602"/>
      <c r="PXW250" s="579"/>
      <c r="PXX250" s="580"/>
      <c r="PXY250" s="603"/>
      <c r="PXZ250" s="580"/>
      <c r="PYA250" s="603"/>
      <c r="PYB250" s="607"/>
      <c r="PYC250" s="582"/>
      <c r="PYD250" s="608"/>
      <c r="PYE250" s="584"/>
      <c r="PYF250" s="584"/>
      <c r="PYG250" s="600"/>
      <c r="PYH250" s="600"/>
      <c r="PYI250" s="600"/>
      <c r="PYJ250" s="600"/>
      <c r="PYK250" s="600"/>
      <c r="PYL250" s="601"/>
      <c r="PYM250" s="609"/>
      <c r="PYN250" s="609"/>
      <c r="PYO250" s="576"/>
      <c r="PYP250" s="576"/>
      <c r="PYQ250" s="577"/>
      <c r="PYR250"/>
      <c r="PYS250" s="605"/>
      <c r="PYT250" s="606"/>
      <c r="PYU250" s="578"/>
      <c r="PYV250" s="597"/>
      <c r="PYW250" s="598"/>
      <c r="PYX250" s="596"/>
      <c r="PYY250" s="602"/>
      <c r="PYZ250" s="579"/>
      <c r="PZA250" s="580"/>
      <c r="PZB250" s="603"/>
      <c r="PZC250" s="580"/>
      <c r="PZD250" s="603"/>
      <c r="PZE250" s="607"/>
      <c r="PZF250" s="582"/>
      <c r="PZG250" s="608"/>
      <c r="PZH250" s="584"/>
      <c r="PZI250" s="584"/>
      <c r="PZJ250" s="600"/>
      <c r="PZK250" s="600"/>
      <c r="PZL250" s="600"/>
      <c r="PZM250" s="600"/>
      <c r="PZN250" s="600"/>
      <c r="PZO250" s="601"/>
      <c r="PZP250" s="609"/>
      <c r="PZQ250" s="609"/>
      <c r="PZR250" s="576"/>
      <c r="PZS250" s="576"/>
      <c r="PZT250" s="577"/>
      <c r="PZU250"/>
      <c r="PZV250" s="605"/>
      <c r="PZW250" s="606"/>
      <c r="PZX250" s="578"/>
      <c r="PZY250" s="597"/>
      <c r="PZZ250" s="598"/>
      <c r="QAA250" s="596"/>
      <c r="QAB250" s="602"/>
      <c r="QAC250" s="579"/>
      <c r="QAD250" s="580"/>
      <c r="QAE250" s="603"/>
      <c r="QAF250" s="580"/>
      <c r="QAG250" s="603"/>
      <c r="QAH250" s="607"/>
      <c r="QAI250" s="582"/>
      <c r="QAJ250" s="608"/>
      <c r="QAK250" s="584"/>
      <c r="QAL250" s="584"/>
      <c r="QAM250" s="600"/>
      <c r="QAN250" s="600"/>
      <c r="QAO250" s="600"/>
      <c r="QAP250" s="600"/>
      <c r="QAQ250" s="600"/>
      <c r="QAR250" s="601"/>
      <c r="QAS250" s="609"/>
      <c r="QAT250" s="609"/>
      <c r="QAU250" s="576"/>
      <c r="QAV250" s="576"/>
      <c r="QAW250" s="577"/>
      <c r="QAX250"/>
      <c r="QAY250" s="605"/>
      <c r="QAZ250" s="606"/>
      <c r="QBA250" s="578"/>
      <c r="QBB250" s="597"/>
      <c r="QBC250" s="598"/>
      <c r="QBD250" s="596"/>
      <c r="QBE250" s="602"/>
      <c r="QBF250" s="579"/>
      <c r="QBG250" s="580"/>
      <c r="QBH250" s="603"/>
      <c r="QBI250" s="580"/>
      <c r="QBJ250" s="603"/>
      <c r="QBK250" s="607"/>
      <c r="QBL250" s="582"/>
      <c r="QBM250" s="608"/>
      <c r="QBN250" s="584"/>
      <c r="QBO250" s="584"/>
      <c r="QBP250" s="600"/>
      <c r="QBQ250" s="600"/>
      <c r="QBR250" s="600"/>
      <c r="QBS250" s="600"/>
      <c r="QBT250" s="600"/>
      <c r="QBU250" s="601"/>
      <c r="QBV250" s="609"/>
      <c r="QBW250" s="609"/>
      <c r="QBX250" s="576"/>
      <c r="QBY250" s="576"/>
      <c r="QBZ250" s="577"/>
      <c r="QCA250"/>
      <c r="QCB250" s="605"/>
      <c r="QCC250" s="606"/>
      <c r="QCD250" s="578"/>
      <c r="QCE250" s="597"/>
      <c r="QCF250" s="598"/>
      <c r="QCG250" s="596"/>
      <c r="QCH250" s="602"/>
      <c r="QCI250" s="579"/>
      <c r="QCJ250" s="580"/>
      <c r="QCK250" s="603"/>
      <c r="QCL250" s="580"/>
      <c r="QCM250" s="603"/>
      <c r="QCN250" s="607"/>
      <c r="QCO250" s="582"/>
      <c r="QCP250" s="608"/>
      <c r="QCQ250" s="584"/>
      <c r="QCR250" s="584"/>
      <c r="QCS250" s="600"/>
      <c r="QCT250" s="600"/>
      <c r="QCU250" s="600"/>
      <c r="QCV250" s="600"/>
      <c r="QCW250" s="600"/>
      <c r="QCX250" s="601"/>
      <c r="QCY250" s="609"/>
      <c r="QCZ250" s="609"/>
      <c r="QDA250" s="576"/>
      <c r="QDB250" s="576"/>
      <c r="QDC250" s="577"/>
      <c r="QDD250"/>
      <c r="QDE250" s="605"/>
      <c r="QDF250" s="606"/>
      <c r="QDG250" s="578"/>
      <c r="QDH250" s="597"/>
      <c r="QDI250" s="598"/>
      <c r="QDJ250" s="596"/>
      <c r="QDK250" s="602"/>
      <c r="QDL250" s="579"/>
      <c r="QDM250" s="580"/>
      <c r="QDN250" s="603"/>
      <c r="QDO250" s="580"/>
      <c r="QDP250" s="603"/>
      <c r="QDQ250" s="607"/>
      <c r="QDR250" s="582"/>
      <c r="QDS250" s="608"/>
      <c r="QDT250" s="584"/>
      <c r="QDU250" s="584"/>
      <c r="QDV250" s="600"/>
      <c r="QDW250" s="600"/>
      <c r="QDX250" s="600"/>
      <c r="QDY250" s="600"/>
      <c r="QDZ250" s="600"/>
      <c r="QEA250" s="601"/>
      <c r="QEB250" s="609"/>
      <c r="QEC250" s="609"/>
      <c r="QED250" s="576"/>
      <c r="QEE250" s="576"/>
      <c r="QEF250" s="577"/>
      <c r="QEG250"/>
      <c r="QEH250" s="605"/>
      <c r="QEI250" s="606"/>
      <c r="QEJ250" s="578"/>
      <c r="QEK250" s="597"/>
      <c r="QEL250" s="598"/>
      <c r="QEM250" s="596"/>
      <c r="QEN250" s="602"/>
      <c r="QEO250" s="579"/>
      <c r="QEP250" s="580"/>
      <c r="QEQ250" s="603"/>
      <c r="QER250" s="580"/>
      <c r="QES250" s="603"/>
      <c r="QET250" s="607"/>
      <c r="QEU250" s="582"/>
      <c r="QEV250" s="608"/>
      <c r="QEW250" s="584"/>
      <c r="QEX250" s="584"/>
      <c r="QEY250" s="600"/>
      <c r="QEZ250" s="600"/>
      <c r="QFA250" s="600"/>
      <c r="QFB250" s="600"/>
      <c r="QFC250" s="600"/>
      <c r="QFD250" s="601"/>
      <c r="QFE250" s="609"/>
      <c r="QFF250" s="609"/>
      <c r="QFG250" s="576"/>
      <c r="QFH250" s="576"/>
      <c r="QFI250" s="577"/>
      <c r="QFJ250"/>
      <c r="QFK250" s="605"/>
      <c r="QFL250" s="606"/>
      <c r="QFM250" s="578"/>
      <c r="QFN250" s="597"/>
      <c r="QFO250" s="598"/>
      <c r="QFP250" s="596"/>
      <c r="QFQ250" s="602"/>
      <c r="QFR250" s="579"/>
      <c r="QFS250" s="580"/>
      <c r="QFT250" s="603"/>
      <c r="QFU250" s="580"/>
      <c r="QFV250" s="603"/>
      <c r="QFW250" s="607"/>
      <c r="QFX250" s="582"/>
      <c r="QFY250" s="608"/>
      <c r="QFZ250" s="584"/>
      <c r="QGA250" s="584"/>
      <c r="QGB250" s="600"/>
      <c r="QGC250" s="600"/>
      <c r="QGD250" s="600"/>
      <c r="QGE250" s="600"/>
      <c r="QGF250" s="600"/>
      <c r="QGG250" s="601"/>
      <c r="QGH250" s="609"/>
      <c r="QGI250" s="609"/>
      <c r="QGJ250" s="576"/>
      <c r="QGK250" s="576"/>
      <c r="QGL250" s="577"/>
      <c r="QGM250"/>
      <c r="QGN250" s="605"/>
      <c r="QGO250" s="606"/>
      <c r="QGP250" s="578"/>
      <c r="QGQ250" s="597"/>
      <c r="QGR250" s="598"/>
      <c r="QGS250" s="596"/>
      <c r="QGT250" s="602"/>
      <c r="QGU250" s="579"/>
      <c r="QGV250" s="580"/>
      <c r="QGW250" s="603"/>
      <c r="QGX250" s="580"/>
      <c r="QGY250" s="603"/>
      <c r="QGZ250" s="607"/>
      <c r="QHA250" s="582"/>
      <c r="QHB250" s="608"/>
      <c r="QHC250" s="584"/>
      <c r="QHD250" s="584"/>
      <c r="QHE250" s="600"/>
      <c r="QHF250" s="600"/>
      <c r="QHG250" s="600"/>
      <c r="QHH250" s="600"/>
      <c r="QHI250" s="600"/>
      <c r="QHJ250" s="601"/>
      <c r="QHK250" s="609"/>
      <c r="QHL250" s="609"/>
      <c r="QHM250" s="576"/>
      <c r="QHN250" s="576"/>
      <c r="QHO250" s="577"/>
      <c r="QHP250"/>
      <c r="QHQ250" s="605"/>
      <c r="QHR250" s="606"/>
      <c r="QHS250" s="578"/>
      <c r="QHT250" s="597"/>
      <c r="QHU250" s="598"/>
      <c r="QHV250" s="596"/>
      <c r="QHW250" s="602"/>
      <c r="QHX250" s="579"/>
      <c r="QHY250" s="580"/>
      <c r="QHZ250" s="603"/>
      <c r="QIA250" s="580"/>
      <c r="QIB250" s="603"/>
      <c r="QIC250" s="607"/>
      <c r="QID250" s="582"/>
      <c r="QIE250" s="608"/>
      <c r="QIF250" s="584"/>
      <c r="QIG250" s="584"/>
      <c r="QIH250" s="600"/>
      <c r="QII250" s="600"/>
      <c r="QIJ250" s="600"/>
      <c r="QIK250" s="600"/>
      <c r="QIL250" s="600"/>
      <c r="QIM250" s="601"/>
      <c r="QIN250" s="609"/>
      <c r="QIO250" s="609"/>
      <c r="QIP250" s="576"/>
      <c r="QIQ250" s="576"/>
      <c r="QIR250" s="577"/>
      <c r="QIS250"/>
      <c r="QIT250" s="605"/>
      <c r="QIU250" s="606"/>
      <c r="QIV250" s="578"/>
      <c r="QIW250" s="597"/>
      <c r="QIX250" s="598"/>
      <c r="QIY250" s="596"/>
      <c r="QIZ250" s="602"/>
      <c r="QJA250" s="579"/>
      <c r="QJB250" s="580"/>
      <c r="QJC250" s="603"/>
      <c r="QJD250" s="580"/>
      <c r="QJE250" s="603"/>
      <c r="QJF250" s="607"/>
      <c r="QJG250" s="582"/>
      <c r="QJH250" s="608"/>
      <c r="QJI250" s="584"/>
      <c r="QJJ250" s="584"/>
      <c r="QJK250" s="600"/>
      <c r="QJL250" s="600"/>
      <c r="QJM250" s="600"/>
      <c r="QJN250" s="600"/>
      <c r="QJO250" s="600"/>
      <c r="QJP250" s="601"/>
      <c r="QJQ250" s="609"/>
      <c r="QJR250" s="609"/>
      <c r="QJS250" s="576"/>
      <c r="QJT250" s="576"/>
      <c r="QJU250" s="577"/>
      <c r="QJV250"/>
      <c r="QJW250" s="605"/>
      <c r="QJX250" s="606"/>
      <c r="QJY250" s="578"/>
      <c r="QJZ250" s="597"/>
      <c r="QKA250" s="598"/>
      <c r="QKB250" s="596"/>
      <c r="QKC250" s="602"/>
      <c r="QKD250" s="579"/>
      <c r="QKE250" s="580"/>
      <c r="QKF250" s="603"/>
      <c r="QKG250" s="580"/>
      <c r="QKH250" s="603"/>
      <c r="QKI250" s="607"/>
      <c r="QKJ250" s="582"/>
      <c r="QKK250" s="608"/>
      <c r="QKL250" s="584"/>
      <c r="QKM250" s="584"/>
      <c r="QKN250" s="600"/>
      <c r="QKO250" s="600"/>
      <c r="QKP250" s="600"/>
      <c r="QKQ250" s="600"/>
      <c r="QKR250" s="600"/>
      <c r="QKS250" s="601"/>
      <c r="QKT250" s="609"/>
      <c r="QKU250" s="609"/>
      <c r="QKV250" s="576"/>
      <c r="QKW250" s="576"/>
      <c r="QKX250" s="577"/>
      <c r="QKY250"/>
      <c r="QKZ250" s="605"/>
      <c r="QLA250" s="606"/>
      <c r="QLB250" s="578"/>
      <c r="QLC250" s="597"/>
      <c r="QLD250" s="598"/>
      <c r="QLE250" s="596"/>
      <c r="QLF250" s="602"/>
      <c r="QLG250" s="579"/>
      <c r="QLH250" s="580"/>
      <c r="QLI250" s="603"/>
      <c r="QLJ250" s="580"/>
      <c r="QLK250" s="603"/>
      <c r="QLL250" s="607"/>
      <c r="QLM250" s="582"/>
      <c r="QLN250" s="608"/>
      <c r="QLO250" s="584"/>
      <c r="QLP250" s="584"/>
      <c r="QLQ250" s="600"/>
      <c r="QLR250" s="600"/>
      <c r="QLS250" s="600"/>
      <c r="QLT250" s="600"/>
      <c r="QLU250" s="600"/>
      <c r="QLV250" s="601"/>
      <c r="QLW250" s="609"/>
      <c r="QLX250" s="609"/>
      <c r="QLY250" s="576"/>
      <c r="QLZ250" s="576"/>
      <c r="QMA250" s="577"/>
      <c r="QMB250"/>
      <c r="QMC250" s="605"/>
      <c r="QMD250" s="606"/>
      <c r="QME250" s="578"/>
      <c r="QMF250" s="597"/>
      <c r="QMG250" s="598"/>
      <c r="QMH250" s="596"/>
      <c r="QMI250" s="602"/>
      <c r="QMJ250" s="579"/>
      <c r="QMK250" s="580"/>
      <c r="QML250" s="603"/>
      <c r="QMM250" s="580"/>
      <c r="QMN250" s="603"/>
      <c r="QMO250" s="607"/>
      <c r="QMP250" s="582"/>
      <c r="QMQ250" s="608"/>
      <c r="QMR250" s="584"/>
      <c r="QMS250" s="584"/>
      <c r="QMT250" s="600"/>
      <c r="QMU250" s="600"/>
      <c r="QMV250" s="600"/>
      <c r="QMW250" s="600"/>
      <c r="QMX250" s="600"/>
      <c r="QMY250" s="601"/>
      <c r="QMZ250" s="609"/>
      <c r="QNA250" s="609"/>
      <c r="QNB250" s="576"/>
      <c r="QNC250" s="576"/>
      <c r="QND250" s="577"/>
      <c r="QNE250"/>
      <c r="QNF250" s="605"/>
      <c r="QNG250" s="606"/>
      <c r="QNH250" s="578"/>
      <c r="QNI250" s="597"/>
      <c r="QNJ250" s="598"/>
      <c r="QNK250" s="596"/>
      <c r="QNL250" s="602"/>
      <c r="QNM250" s="579"/>
      <c r="QNN250" s="580"/>
      <c r="QNO250" s="603"/>
      <c r="QNP250" s="580"/>
      <c r="QNQ250" s="603"/>
      <c r="QNR250" s="607"/>
      <c r="QNS250" s="582"/>
      <c r="QNT250" s="608"/>
      <c r="QNU250" s="584"/>
      <c r="QNV250" s="584"/>
      <c r="QNW250" s="600"/>
      <c r="QNX250" s="600"/>
      <c r="QNY250" s="600"/>
      <c r="QNZ250" s="600"/>
      <c r="QOA250" s="600"/>
      <c r="QOB250" s="601"/>
      <c r="QOC250" s="609"/>
      <c r="QOD250" s="609"/>
      <c r="QOE250" s="576"/>
      <c r="QOF250" s="576"/>
      <c r="QOG250" s="577"/>
      <c r="QOH250"/>
      <c r="QOI250" s="605"/>
      <c r="QOJ250" s="606"/>
      <c r="QOK250" s="578"/>
      <c r="QOL250" s="597"/>
      <c r="QOM250" s="598"/>
      <c r="QON250" s="596"/>
      <c r="QOO250" s="602"/>
      <c r="QOP250" s="579"/>
      <c r="QOQ250" s="580"/>
      <c r="QOR250" s="603"/>
      <c r="QOS250" s="580"/>
      <c r="QOT250" s="603"/>
      <c r="QOU250" s="607"/>
      <c r="QOV250" s="582"/>
      <c r="QOW250" s="608"/>
      <c r="QOX250" s="584"/>
      <c r="QOY250" s="584"/>
      <c r="QOZ250" s="600"/>
      <c r="QPA250" s="600"/>
      <c r="QPB250" s="600"/>
      <c r="QPC250" s="600"/>
      <c r="QPD250" s="600"/>
      <c r="QPE250" s="601"/>
      <c r="QPF250" s="609"/>
      <c r="QPG250" s="609"/>
      <c r="QPH250" s="576"/>
      <c r="QPI250" s="576"/>
      <c r="QPJ250" s="577"/>
      <c r="QPK250"/>
      <c r="QPL250" s="605"/>
      <c r="QPM250" s="606"/>
      <c r="QPN250" s="578"/>
      <c r="QPO250" s="597"/>
      <c r="QPP250" s="598"/>
      <c r="QPQ250" s="596"/>
      <c r="QPR250" s="602"/>
      <c r="QPS250" s="579"/>
      <c r="QPT250" s="580"/>
      <c r="QPU250" s="603"/>
      <c r="QPV250" s="580"/>
      <c r="QPW250" s="603"/>
      <c r="QPX250" s="607"/>
      <c r="QPY250" s="582"/>
      <c r="QPZ250" s="608"/>
      <c r="QQA250" s="584"/>
      <c r="QQB250" s="584"/>
      <c r="QQC250" s="600"/>
      <c r="QQD250" s="600"/>
      <c r="QQE250" s="600"/>
      <c r="QQF250" s="600"/>
      <c r="QQG250" s="600"/>
      <c r="QQH250" s="601"/>
      <c r="QQI250" s="609"/>
      <c r="QQJ250" s="609"/>
      <c r="QQK250" s="576"/>
      <c r="QQL250" s="576"/>
      <c r="QQM250" s="577"/>
      <c r="QQN250"/>
      <c r="QQO250" s="605"/>
      <c r="QQP250" s="606"/>
      <c r="QQQ250" s="578"/>
      <c r="QQR250" s="597"/>
      <c r="QQS250" s="598"/>
      <c r="QQT250" s="596"/>
      <c r="QQU250" s="602"/>
      <c r="QQV250" s="579"/>
      <c r="QQW250" s="580"/>
      <c r="QQX250" s="603"/>
      <c r="QQY250" s="580"/>
      <c r="QQZ250" s="603"/>
      <c r="QRA250" s="607"/>
      <c r="QRB250" s="582"/>
      <c r="QRC250" s="608"/>
      <c r="QRD250" s="584"/>
      <c r="QRE250" s="584"/>
      <c r="QRF250" s="600"/>
      <c r="QRG250" s="600"/>
      <c r="QRH250" s="600"/>
      <c r="QRI250" s="600"/>
      <c r="QRJ250" s="600"/>
      <c r="QRK250" s="601"/>
      <c r="QRL250" s="609"/>
      <c r="QRM250" s="609"/>
      <c r="QRN250" s="576"/>
      <c r="QRO250" s="576"/>
      <c r="QRP250" s="577"/>
      <c r="QRQ250"/>
      <c r="QRR250" s="605"/>
      <c r="QRS250" s="606"/>
      <c r="QRT250" s="578"/>
      <c r="QRU250" s="597"/>
      <c r="QRV250" s="598"/>
      <c r="QRW250" s="596"/>
      <c r="QRX250" s="602"/>
      <c r="QRY250" s="579"/>
      <c r="QRZ250" s="580"/>
      <c r="QSA250" s="603"/>
      <c r="QSB250" s="580"/>
      <c r="QSC250" s="603"/>
      <c r="QSD250" s="607"/>
      <c r="QSE250" s="582"/>
      <c r="QSF250" s="608"/>
      <c r="QSG250" s="584"/>
      <c r="QSH250" s="584"/>
      <c r="QSI250" s="600"/>
      <c r="QSJ250" s="600"/>
      <c r="QSK250" s="600"/>
      <c r="QSL250" s="600"/>
      <c r="QSM250" s="600"/>
      <c r="QSN250" s="601"/>
      <c r="QSO250" s="609"/>
      <c r="QSP250" s="609"/>
      <c r="QSQ250" s="576"/>
      <c r="QSR250" s="576"/>
      <c r="QSS250" s="577"/>
      <c r="QST250"/>
      <c r="QSU250" s="605"/>
      <c r="QSV250" s="606"/>
      <c r="QSW250" s="578"/>
      <c r="QSX250" s="597"/>
      <c r="QSY250" s="598"/>
      <c r="QSZ250" s="596"/>
      <c r="QTA250" s="602"/>
      <c r="QTB250" s="579"/>
      <c r="QTC250" s="580"/>
      <c r="QTD250" s="603"/>
      <c r="QTE250" s="580"/>
      <c r="QTF250" s="603"/>
      <c r="QTG250" s="607"/>
      <c r="QTH250" s="582"/>
      <c r="QTI250" s="608"/>
      <c r="QTJ250" s="584"/>
      <c r="QTK250" s="584"/>
      <c r="QTL250" s="600"/>
      <c r="QTM250" s="600"/>
      <c r="QTN250" s="600"/>
      <c r="QTO250" s="600"/>
      <c r="QTP250" s="600"/>
      <c r="QTQ250" s="601"/>
      <c r="QTR250" s="609"/>
      <c r="QTS250" s="609"/>
      <c r="QTT250" s="576"/>
      <c r="QTU250" s="576"/>
      <c r="QTV250" s="577"/>
      <c r="QTW250"/>
      <c r="QTX250" s="605"/>
      <c r="QTY250" s="606"/>
      <c r="QTZ250" s="578"/>
      <c r="QUA250" s="597"/>
      <c r="QUB250" s="598"/>
      <c r="QUC250" s="596"/>
      <c r="QUD250" s="602"/>
      <c r="QUE250" s="579"/>
      <c r="QUF250" s="580"/>
      <c r="QUG250" s="603"/>
      <c r="QUH250" s="580"/>
      <c r="QUI250" s="603"/>
      <c r="QUJ250" s="607"/>
      <c r="QUK250" s="582"/>
      <c r="QUL250" s="608"/>
      <c r="QUM250" s="584"/>
      <c r="QUN250" s="584"/>
      <c r="QUO250" s="600"/>
      <c r="QUP250" s="600"/>
      <c r="QUQ250" s="600"/>
      <c r="QUR250" s="600"/>
      <c r="QUS250" s="600"/>
      <c r="QUT250" s="601"/>
      <c r="QUU250" s="609"/>
      <c r="QUV250" s="609"/>
      <c r="QUW250" s="576"/>
      <c r="QUX250" s="576"/>
      <c r="QUY250" s="577"/>
      <c r="QUZ250"/>
      <c r="QVA250" s="605"/>
      <c r="QVB250" s="606"/>
      <c r="QVC250" s="578"/>
      <c r="QVD250" s="597"/>
      <c r="QVE250" s="598"/>
      <c r="QVF250" s="596"/>
      <c r="QVG250" s="602"/>
      <c r="QVH250" s="579"/>
      <c r="QVI250" s="580"/>
      <c r="QVJ250" s="603"/>
      <c r="QVK250" s="580"/>
      <c r="QVL250" s="603"/>
      <c r="QVM250" s="607"/>
      <c r="QVN250" s="582"/>
      <c r="QVO250" s="608"/>
      <c r="QVP250" s="584"/>
      <c r="QVQ250" s="584"/>
      <c r="QVR250" s="600"/>
      <c r="QVS250" s="600"/>
      <c r="QVT250" s="600"/>
      <c r="QVU250" s="600"/>
      <c r="QVV250" s="600"/>
      <c r="QVW250" s="601"/>
      <c r="QVX250" s="609"/>
      <c r="QVY250" s="609"/>
      <c r="QVZ250" s="576"/>
      <c r="QWA250" s="576"/>
      <c r="QWB250" s="577"/>
      <c r="QWC250"/>
      <c r="QWD250" s="605"/>
      <c r="QWE250" s="606"/>
      <c r="QWF250" s="578"/>
      <c r="QWG250" s="597"/>
      <c r="QWH250" s="598"/>
      <c r="QWI250" s="596"/>
      <c r="QWJ250" s="602"/>
      <c r="QWK250" s="579"/>
      <c r="QWL250" s="580"/>
      <c r="QWM250" s="603"/>
      <c r="QWN250" s="580"/>
      <c r="QWO250" s="603"/>
      <c r="QWP250" s="607"/>
      <c r="QWQ250" s="582"/>
      <c r="QWR250" s="608"/>
      <c r="QWS250" s="584"/>
      <c r="QWT250" s="584"/>
      <c r="QWU250" s="600"/>
      <c r="QWV250" s="600"/>
      <c r="QWW250" s="600"/>
      <c r="QWX250" s="600"/>
      <c r="QWY250" s="600"/>
      <c r="QWZ250" s="601"/>
      <c r="QXA250" s="609"/>
      <c r="QXB250" s="609"/>
      <c r="QXC250" s="576"/>
      <c r="QXD250" s="576"/>
      <c r="QXE250" s="577"/>
      <c r="QXF250"/>
      <c r="QXG250" s="605"/>
      <c r="QXH250" s="606"/>
      <c r="QXI250" s="578"/>
      <c r="QXJ250" s="597"/>
      <c r="QXK250" s="598"/>
      <c r="QXL250" s="596"/>
      <c r="QXM250" s="602"/>
      <c r="QXN250" s="579"/>
      <c r="QXO250" s="580"/>
      <c r="QXP250" s="603"/>
      <c r="QXQ250" s="580"/>
      <c r="QXR250" s="603"/>
      <c r="QXS250" s="607"/>
      <c r="QXT250" s="582"/>
      <c r="QXU250" s="608"/>
      <c r="QXV250" s="584"/>
      <c r="QXW250" s="584"/>
      <c r="QXX250" s="600"/>
      <c r="QXY250" s="600"/>
      <c r="QXZ250" s="600"/>
      <c r="QYA250" s="600"/>
      <c r="QYB250" s="600"/>
      <c r="QYC250" s="601"/>
      <c r="QYD250" s="609"/>
      <c r="QYE250" s="609"/>
      <c r="QYF250" s="576"/>
      <c r="QYG250" s="576"/>
      <c r="QYH250" s="577"/>
      <c r="QYI250"/>
      <c r="QYJ250" s="605"/>
      <c r="QYK250" s="606"/>
      <c r="QYL250" s="578"/>
      <c r="QYM250" s="597"/>
      <c r="QYN250" s="598"/>
      <c r="QYO250" s="596"/>
      <c r="QYP250" s="602"/>
      <c r="QYQ250" s="579"/>
      <c r="QYR250" s="580"/>
      <c r="QYS250" s="603"/>
      <c r="QYT250" s="580"/>
      <c r="QYU250" s="603"/>
      <c r="QYV250" s="607"/>
      <c r="QYW250" s="582"/>
      <c r="QYX250" s="608"/>
      <c r="QYY250" s="584"/>
      <c r="QYZ250" s="584"/>
      <c r="QZA250" s="600"/>
      <c r="QZB250" s="600"/>
      <c r="QZC250" s="600"/>
      <c r="QZD250" s="600"/>
      <c r="QZE250" s="600"/>
      <c r="QZF250" s="601"/>
      <c r="QZG250" s="609"/>
      <c r="QZH250" s="609"/>
      <c r="QZI250" s="576"/>
      <c r="QZJ250" s="576"/>
      <c r="QZK250" s="577"/>
      <c r="QZL250"/>
      <c r="QZM250" s="605"/>
      <c r="QZN250" s="606"/>
      <c r="QZO250" s="578"/>
      <c r="QZP250" s="597"/>
      <c r="QZQ250" s="598"/>
      <c r="QZR250" s="596"/>
      <c r="QZS250" s="602"/>
      <c r="QZT250" s="579"/>
      <c r="QZU250" s="580"/>
      <c r="QZV250" s="603"/>
      <c r="QZW250" s="580"/>
      <c r="QZX250" s="603"/>
      <c r="QZY250" s="607"/>
      <c r="QZZ250" s="582"/>
      <c r="RAA250" s="608"/>
      <c r="RAB250" s="584"/>
      <c r="RAC250" s="584"/>
      <c r="RAD250" s="600"/>
      <c r="RAE250" s="600"/>
      <c r="RAF250" s="600"/>
      <c r="RAG250" s="600"/>
      <c r="RAH250" s="600"/>
      <c r="RAI250" s="601"/>
      <c r="RAJ250" s="609"/>
      <c r="RAK250" s="609"/>
      <c r="RAL250" s="576"/>
      <c r="RAM250" s="576"/>
      <c r="RAN250" s="577"/>
      <c r="RAO250"/>
      <c r="RAP250" s="605"/>
      <c r="RAQ250" s="606"/>
      <c r="RAR250" s="578"/>
      <c r="RAS250" s="597"/>
      <c r="RAT250" s="598"/>
      <c r="RAU250" s="596"/>
      <c r="RAV250" s="602"/>
      <c r="RAW250" s="579"/>
      <c r="RAX250" s="580"/>
      <c r="RAY250" s="603"/>
      <c r="RAZ250" s="580"/>
      <c r="RBA250" s="603"/>
      <c r="RBB250" s="607"/>
      <c r="RBC250" s="582"/>
      <c r="RBD250" s="608"/>
      <c r="RBE250" s="584"/>
      <c r="RBF250" s="584"/>
      <c r="RBG250" s="600"/>
      <c r="RBH250" s="600"/>
      <c r="RBI250" s="600"/>
      <c r="RBJ250" s="600"/>
      <c r="RBK250" s="600"/>
      <c r="RBL250" s="601"/>
      <c r="RBM250" s="609"/>
      <c r="RBN250" s="609"/>
      <c r="RBO250" s="576"/>
      <c r="RBP250" s="576"/>
      <c r="RBQ250" s="577"/>
      <c r="RBR250"/>
      <c r="RBS250" s="605"/>
      <c r="RBT250" s="606"/>
      <c r="RBU250" s="578"/>
      <c r="RBV250" s="597"/>
      <c r="RBW250" s="598"/>
      <c r="RBX250" s="596"/>
      <c r="RBY250" s="602"/>
      <c r="RBZ250" s="579"/>
      <c r="RCA250" s="580"/>
      <c r="RCB250" s="603"/>
      <c r="RCC250" s="580"/>
      <c r="RCD250" s="603"/>
      <c r="RCE250" s="607"/>
      <c r="RCF250" s="582"/>
      <c r="RCG250" s="608"/>
      <c r="RCH250" s="584"/>
      <c r="RCI250" s="584"/>
      <c r="RCJ250" s="600"/>
      <c r="RCK250" s="600"/>
      <c r="RCL250" s="600"/>
      <c r="RCM250" s="600"/>
      <c r="RCN250" s="600"/>
      <c r="RCO250" s="601"/>
      <c r="RCP250" s="609"/>
      <c r="RCQ250" s="609"/>
      <c r="RCR250" s="576"/>
      <c r="RCS250" s="576"/>
      <c r="RCT250" s="577"/>
      <c r="RCU250"/>
      <c r="RCV250" s="605"/>
      <c r="RCW250" s="606"/>
      <c r="RCX250" s="578"/>
      <c r="RCY250" s="597"/>
      <c r="RCZ250" s="598"/>
      <c r="RDA250" s="596"/>
      <c r="RDB250" s="602"/>
      <c r="RDC250" s="579"/>
      <c r="RDD250" s="580"/>
      <c r="RDE250" s="603"/>
      <c r="RDF250" s="580"/>
      <c r="RDG250" s="603"/>
      <c r="RDH250" s="607"/>
      <c r="RDI250" s="582"/>
      <c r="RDJ250" s="608"/>
      <c r="RDK250" s="584"/>
      <c r="RDL250" s="584"/>
      <c r="RDM250" s="600"/>
      <c r="RDN250" s="600"/>
      <c r="RDO250" s="600"/>
      <c r="RDP250" s="600"/>
      <c r="RDQ250" s="600"/>
      <c r="RDR250" s="601"/>
      <c r="RDS250" s="609"/>
      <c r="RDT250" s="609"/>
      <c r="RDU250" s="576"/>
      <c r="RDV250" s="576"/>
      <c r="RDW250" s="577"/>
      <c r="RDX250"/>
      <c r="RDY250" s="605"/>
      <c r="RDZ250" s="606"/>
      <c r="REA250" s="578"/>
      <c r="REB250" s="597"/>
      <c r="REC250" s="598"/>
      <c r="RED250" s="596"/>
      <c r="REE250" s="602"/>
      <c r="REF250" s="579"/>
      <c r="REG250" s="580"/>
      <c r="REH250" s="603"/>
      <c r="REI250" s="580"/>
      <c r="REJ250" s="603"/>
      <c r="REK250" s="607"/>
      <c r="REL250" s="582"/>
      <c r="REM250" s="608"/>
      <c r="REN250" s="584"/>
      <c r="REO250" s="584"/>
      <c r="REP250" s="600"/>
      <c r="REQ250" s="600"/>
      <c r="RER250" s="600"/>
      <c r="RES250" s="600"/>
      <c r="RET250" s="600"/>
      <c r="REU250" s="601"/>
      <c r="REV250" s="609"/>
      <c r="REW250" s="609"/>
      <c r="REX250" s="576"/>
      <c r="REY250" s="576"/>
      <c r="REZ250" s="577"/>
      <c r="RFA250"/>
      <c r="RFB250" s="605"/>
      <c r="RFC250" s="606"/>
      <c r="RFD250" s="578"/>
      <c r="RFE250" s="597"/>
      <c r="RFF250" s="598"/>
      <c r="RFG250" s="596"/>
      <c r="RFH250" s="602"/>
      <c r="RFI250" s="579"/>
      <c r="RFJ250" s="580"/>
      <c r="RFK250" s="603"/>
      <c r="RFL250" s="580"/>
      <c r="RFM250" s="603"/>
      <c r="RFN250" s="607"/>
      <c r="RFO250" s="582"/>
      <c r="RFP250" s="608"/>
      <c r="RFQ250" s="584"/>
      <c r="RFR250" s="584"/>
      <c r="RFS250" s="600"/>
      <c r="RFT250" s="600"/>
      <c r="RFU250" s="600"/>
      <c r="RFV250" s="600"/>
      <c r="RFW250" s="600"/>
      <c r="RFX250" s="601"/>
      <c r="RFY250" s="609"/>
      <c r="RFZ250" s="609"/>
      <c r="RGA250" s="576"/>
      <c r="RGB250" s="576"/>
      <c r="RGC250" s="577"/>
      <c r="RGD250"/>
      <c r="RGE250" s="605"/>
      <c r="RGF250" s="606"/>
      <c r="RGG250" s="578"/>
      <c r="RGH250" s="597"/>
      <c r="RGI250" s="598"/>
      <c r="RGJ250" s="596"/>
      <c r="RGK250" s="602"/>
      <c r="RGL250" s="579"/>
      <c r="RGM250" s="580"/>
      <c r="RGN250" s="603"/>
      <c r="RGO250" s="580"/>
      <c r="RGP250" s="603"/>
      <c r="RGQ250" s="607"/>
      <c r="RGR250" s="582"/>
      <c r="RGS250" s="608"/>
      <c r="RGT250" s="584"/>
      <c r="RGU250" s="584"/>
      <c r="RGV250" s="600"/>
      <c r="RGW250" s="600"/>
      <c r="RGX250" s="600"/>
      <c r="RGY250" s="600"/>
      <c r="RGZ250" s="600"/>
      <c r="RHA250" s="601"/>
      <c r="RHB250" s="609"/>
      <c r="RHC250" s="609"/>
      <c r="RHD250" s="576"/>
      <c r="RHE250" s="576"/>
      <c r="RHF250" s="577"/>
      <c r="RHG250"/>
      <c r="RHH250" s="605"/>
      <c r="RHI250" s="606"/>
      <c r="RHJ250" s="578"/>
      <c r="RHK250" s="597"/>
      <c r="RHL250" s="598"/>
      <c r="RHM250" s="596"/>
      <c r="RHN250" s="602"/>
      <c r="RHO250" s="579"/>
      <c r="RHP250" s="580"/>
      <c r="RHQ250" s="603"/>
      <c r="RHR250" s="580"/>
      <c r="RHS250" s="603"/>
      <c r="RHT250" s="607"/>
      <c r="RHU250" s="582"/>
      <c r="RHV250" s="608"/>
      <c r="RHW250" s="584"/>
      <c r="RHX250" s="584"/>
      <c r="RHY250" s="600"/>
      <c r="RHZ250" s="600"/>
      <c r="RIA250" s="600"/>
      <c r="RIB250" s="600"/>
      <c r="RIC250" s="600"/>
      <c r="RID250" s="601"/>
      <c r="RIE250" s="609"/>
      <c r="RIF250" s="609"/>
      <c r="RIG250" s="576"/>
      <c r="RIH250" s="576"/>
      <c r="RII250" s="577"/>
      <c r="RIJ250"/>
      <c r="RIK250" s="605"/>
      <c r="RIL250" s="606"/>
      <c r="RIM250" s="578"/>
      <c r="RIN250" s="597"/>
      <c r="RIO250" s="598"/>
      <c r="RIP250" s="596"/>
      <c r="RIQ250" s="602"/>
      <c r="RIR250" s="579"/>
      <c r="RIS250" s="580"/>
      <c r="RIT250" s="603"/>
      <c r="RIU250" s="580"/>
      <c r="RIV250" s="603"/>
      <c r="RIW250" s="607"/>
      <c r="RIX250" s="582"/>
      <c r="RIY250" s="608"/>
      <c r="RIZ250" s="584"/>
      <c r="RJA250" s="584"/>
      <c r="RJB250" s="600"/>
      <c r="RJC250" s="600"/>
      <c r="RJD250" s="600"/>
      <c r="RJE250" s="600"/>
      <c r="RJF250" s="600"/>
      <c r="RJG250" s="601"/>
      <c r="RJH250" s="609"/>
      <c r="RJI250" s="609"/>
      <c r="RJJ250" s="576"/>
      <c r="RJK250" s="576"/>
      <c r="RJL250" s="577"/>
      <c r="RJM250"/>
      <c r="RJN250" s="605"/>
      <c r="RJO250" s="606"/>
      <c r="RJP250" s="578"/>
      <c r="RJQ250" s="597"/>
      <c r="RJR250" s="598"/>
      <c r="RJS250" s="596"/>
      <c r="RJT250" s="602"/>
      <c r="RJU250" s="579"/>
      <c r="RJV250" s="580"/>
      <c r="RJW250" s="603"/>
      <c r="RJX250" s="580"/>
      <c r="RJY250" s="603"/>
      <c r="RJZ250" s="607"/>
      <c r="RKA250" s="582"/>
      <c r="RKB250" s="608"/>
      <c r="RKC250" s="584"/>
      <c r="RKD250" s="584"/>
      <c r="RKE250" s="600"/>
      <c r="RKF250" s="600"/>
      <c r="RKG250" s="600"/>
      <c r="RKH250" s="600"/>
      <c r="RKI250" s="600"/>
      <c r="RKJ250" s="601"/>
      <c r="RKK250" s="609"/>
      <c r="RKL250" s="609"/>
      <c r="RKM250" s="576"/>
      <c r="RKN250" s="576"/>
      <c r="RKO250" s="577"/>
      <c r="RKP250"/>
      <c r="RKQ250" s="605"/>
      <c r="RKR250" s="606"/>
      <c r="RKS250" s="578"/>
      <c r="RKT250" s="597"/>
      <c r="RKU250" s="598"/>
      <c r="RKV250" s="596"/>
      <c r="RKW250" s="602"/>
      <c r="RKX250" s="579"/>
      <c r="RKY250" s="580"/>
      <c r="RKZ250" s="603"/>
      <c r="RLA250" s="580"/>
      <c r="RLB250" s="603"/>
      <c r="RLC250" s="607"/>
      <c r="RLD250" s="582"/>
      <c r="RLE250" s="608"/>
      <c r="RLF250" s="584"/>
      <c r="RLG250" s="584"/>
      <c r="RLH250" s="600"/>
      <c r="RLI250" s="600"/>
      <c r="RLJ250" s="600"/>
      <c r="RLK250" s="600"/>
      <c r="RLL250" s="600"/>
      <c r="RLM250" s="601"/>
      <c r="RLN250" s="609"/>
      <c r="RLO250" s="609"/>
      <c r="RLP250" s="576"/>
      <c r="RLQ250" s="576"/>
      <c r="RLR250" s="577"/>
      <c r="RLS250"/>
      <c r="RLT250" s="605"/>
      <c r="RLU250" s="606"/>
      <c r="RLV250" s="578"/>
      <c r="RLW250" s="597"/>
      <c r="RLX250" s="598"/>
      <c r="RLY250" s="596"/>
      <c r="RLZ250" s="602"/>
      <c r="RMA250" s="579"/>
      <c r="RMB250" s="580"/>
      <c r="RMC250" s="603"/>
      <c r="RMD250" s="580"/>
      <c r="RME250" s="603"/>
      <c r="RMF250" s="607"/>
      <c r="RMG250" s="582"/>
      <c r="RMH250" s="608"/>
      <c r="RMI250" s="584"/>
      <c r="RMJ250" s="584"/>
      <c r="RMK250" s="600"/>
      <c r="RML250" s="600"/>
      <c r="RMM250" s="600"/>
      <c r="RMN250" s="600"/>
      <c r="RMO250" s="600"/>
      <c r="RMP250" s="601"/>
      <c r="RMQ250" s="609"/>
      <c r="RMR250" s="609"/>
      <c r="RMS250" s="576"/>
      <c r="RMT250" s="576"/>
      <c r="RMU250" s="577"/>
      <c r="RMV250"/>
      <c r="RMW250" s="605"/>
      <c r="RMX250" s="606"/>
      <c r="RMY250" s="578"/>
      <c r="RMZ250" s="597"/>
      <c r="RNA250" s="598"/>
      <c r="RNB250" s="596"/>
      <c r="RNC250" s="602"/>
      <c r="RND250" s="579"/>
      <c r="RNE250" s="580"/>
      <c r="RNF250" s="603"/>
      <c r="RNG250" s="580"/>
      <c r="RNH250" s="603"/>
      <c r="RNI250" s="607"/>
      <c r="RNJ250" s="582"/>
      <c r="RNK250" s="608"/>
      <c r="RNL250" s="584"/>
      <c r="RNM250" s="584"/>
      <c r="RNN250" s="600"/>
      <c r="RNO250" s="600"/>
      <c r="RNP250" s="600"/>
      <c r="RNQ250" s="600"/>
      <c r="RNR250" s="600"/>
      <c r="RNS250" s="601"/>
      <c r="RNT250" s="609"/>
      <c r="RNU250" s="609"/>
      <c r="RNV250" s="576"/>
      <c r="RNW250" s="576"/>
      <c r="RNX250" s="577"/>
      <c r="RNY250"/>
      <c r="RNZ250" s="605"/>
      <c r="ROA250" s="606"/>
      <c r="ROB250" s="578"/>
      <c r="ROC250" s="597"/>
      <c r="ROD250" s="598"/>
      <c r="ROE250" s="596"/>
      <c r="ROF250" s="602"/>
      <c r="ROG250" s="579"/>
      <c r="ROH250" s="580"/>
      <c r="ROI250" s="603"/>
      <c r="ROJ250" s="580"/>
      <c r="ROK250" s="603"/>
      <c r="ROL250" s="607"/>
      <c r="ROM250" s="582"/>
      <c r="RON250" s="608"/>
      <c r="ROO250" s="584"/>
      <c r="ROP250" s="584"/>
      <c r="ROQ250" s="600"/>
      <c r="ROR250" s="600"/>
      <c r="ROS250" s="600"/>
      <c r="ROT250" s="600"/>
      <c r="ROU250" s="600"/>
      <c r="ROV250" s="601"/>
      <c r="ROW250" s="609"/>
      <c r="ROX250" s="609"/>
      <c r="ROY250" s="576"/>
      <c r="ROZ250" s="576"/>
      <c r="RPA250" s="577"/>
      <c r="RPB250"/>
      <c r="RPC250" s="605"/>
      <c r="RPD250" s="606"/>
      <c r="RPE250" s="578"/>
      <c r="RPF250" s="597"/>
      <c r="RPG250" s="598"/>
      <c r="RPH250" s="596"/>
      <c r="RPI250" s="602"/>
      <c r="RPJ250" s="579"/>
      <c r="RPK250" s="580"/>
      <c r="RPL250" s="603"/>
      <c r="RPM250" s="580"/>
      <c r="RPN250" s="603"/>
      <c r="RPO250" s="607"/>
      <c r="RPP250" s="582"/>
      <c r="RPQ250" s="608"/>
      <c r="RPR250" s="584"/>
      <c r="RPS250" s="584"/>
      <c r="RPT250" s="600"/>
      <c r="RPU250" s="600"/>
      <c r="RPV250" s="600"/>
      <c r="RPW250" s="600"/>
      <c r="RPX250" s="600"/>
      <c r="RPY250" s="601"/>
      <c r="RPZ250" s="609"/>
      <c r="RQA250" s="609"/>
      <c r="RQB250" s="576"/>
      <c r="RQC250" s="576"/>
      <c r="RQD250" s="577"/>
      <c r="RQE250"/>
      <c r="RQF250" s="605"/>
      <c r="RQG250" s="606"/>
      <c r="RQH250" s="578"/>
      <c r="RQI250" s="597"/>
      <c r="RQJ250" s="598"/>
      <c r="RQK250" s="596"/>
      <c r="RQL250" s="602"/>
      <c r="RQM250" s="579"/>
      <c r="RQN250" s="580"/>
      <c r="RQO250" s="603"/>
      <c r="RQP250" s="580"/>
      <c r="RQQ250" s="603"/>
      <c r="RQR250" s="607"/>
      <c r="RQS250" s="582"/>
      <c r="RQT250" s="608"/>
      <c r="RQU250" s="584"/>
      <c r="RQV250" s="584"/>
      <c r="RQW250" s="600"/>
      <c r="RQX250" s="600"/>
      <c r="RQY250" s="600"/>
      <c r="RQZ250" s="600"/>
      <c r="RRA250" s="600"/>
      <c r="RRB250" s="601"/>
      <c r="RRC250" s="609"/>
      <c r="RRD250" s="609"/>
      <c r="RRE250" s="576"/>
      <c r="RRF250" s="576"/>
      <c r="RRG250" s="577"/>
      <c r="RRH250"/>
      <c r="RRI250" s="605"/>
      <c r="RRJ250" s="606"/>
      <c r="RRK250" s="578"/>
      <c r="RRL250" s="597"/>
      <c r="RRM250" s="598"/>
      <c r="RRN250" s="596"/>
      <c r="RRO250" s="602"/>
      <c r="RRP250" s="579"/>
      <c r="RRQ250" s="580"/>
      <c r="RRR250" s="603"/>
      <c r="RRS250" s="580"/>
      <c r="RRT250" s="603"/>
      <c r="RRU250" s="607"/>
      <c r="RRV250" s="582"/>
      <c r="RRW250" s="608"/>
      <c r="RRX250" s="584"/>
      <c r="RRY250" s="584"/>
      <c r="RRZ250" s="600"/>
      <c r="RSA250" s="600"/>
      <c r="RSB250" s="600"/>
      <c r="RSC250" s="600"/>
      <c r="RSD250" s="600"/>
      <c r="RSE250" s="601"/>
      <c r="RSF250" s="609"/>
      <c r="RSG250" s="609"/>
      <c r="RSH250" s="576"/>
      <c r="RSI250" s="576"/>
      <c r="RSJ250" s="577"/>
      <c r="RSK250"/>
      <c r="RSL250" s="605"/>
      <c r="RSM250" s="606"/>
      <c r="RSN250" s="578"/>
      <c r="RSO250" s="597"/>
      <c r="RSP250" s="598"/>
      <c r="RSQ250" s="596"/>
      <c r="RSR250" s="602"/>
      <c r="RSS250" s="579"/>
      <c r="RST250" s="580"/>
      <c r="RSU250" s="603"/>
      <c r="RSV250" s="580"/>
      <c r="RSW250" s="603"/>
      <c r="RSX250" s="607"/>
      <c r="RSY250" s="582"/>
      <c r="RSZ250" s="608"/>
      <c r="RTA250" s="584"/>
      <c r="RTB250" s="584"/>
      <c r="RTC250" s="600"/>
      <c r="RTD250" s="600"/>
      <c r="RTE250" s="600"/>
      <c r="RTF250" s="600"/>
      <c r="RTG250" s="600"/>
      <c r="RTH250" s="601"/>
      <c r="RTI250" s="609"/>
      <c r="RTJ250" s="609"/>
      <c r="RTK250" s="576"/>
      <c r="RTL250" s="576"/>
      <c r="RTM250" s="577"/>
      <c r="RTN250"/>
      <c r="RTO250" s="605"/>
      <c r="RTP250" s="606"/>
      <c r="RTQ250" s="578"/>
      <c r="RTR250" s="597"/>
      <c r="RTS250" s="598"/>
      <c r="RTT250" s="596"/>
      <c r="RTU250" s="602"/>
      <c r="RTV250" s="579"/>
      <c r="RTW250" s="580"/>
      <c r="RTX250" s="603"/>
      <c r="RTY250" s="580"/>
      <c r="RTZ250" s="603"/>
      <c r="RUA250" s="607"/>
      <c r="RUB250" s="582"/>
      <c r="RUC250" s="608"/>
      <c r="RUD250" s="584"/>
      <c r="RUE250" s="584"/>
      <c r="RUF250" s="600"/>
      <c r="RUG250" s="600"/>
      <c r="RUH250" s="600"/>
      <c r="RUI250" s="600"/>
      <c r="RUJ250" s="600"/>
      <c r="RUK250" s="601"/>
      <c r="RUL250" s="609"/>
      <c r="RUM250" s="609"/>
      <c r="RUN250" s="576"/>
      <c r="RUO250" s="576"/>
      <c r="RUP250" s="577"/>
      <c r="RUQ250"/>
      <c r="RUR250" s="605"/>
      <c r="RUS250" s="606"/>
      <c r="RUT250" s="578"/>
      <c r="RUU250" s="597"/>
      <c r="RUV250" s="598"/>
      <c r="RUW250" s="596"/>
      <c r="RUX250" s="602"/>
      <c r="RUY250" s="579"/>
      <c r="RUZ250" s="580"/>
      <c r="RVA250" s="603"/>
      <c r="RVB250" s="580"/>
      <c r="RVC250" s="603"/>
      <c r="RVD250" s="607"/>
      <c r="RVE250" s="582"/>
      <c r="RVF250" s="608"/>
      <c r="RVG250" s="584"/>
      <c r="RVH250" s="584"/>
      <c r="RVI250" s="600"/>
      <c r="RVJ250" s="600"/>
      <c r="RVK250" s="600"/>
      <c r="RVL250" s="600"/>
      <c r="RVM250" s="600"/>
      <c r="RVN250" s="601"/>
      <c r="RVO250" s="609"/>
      <c r="RVP250" s="609"/>
      <c r="RVQ250" s="576"/>
      <c r="RVR250" s="576"/>
      <c r="RVS250" s="577"/>
      <c r="RVT250"/>
      <c r="RVU250" s="605"/>
      <c r="RVV250" s="606"/>
      <c r="RVW250" s="578"/>
      <c r="RVX250" s="597"/>
      <c r="RVY250" s="598"/>
      <c r="RVZ250" s="596"/>
      <c r="RWA250" s="602"/>
      <c r="RWB250" s="579"/>
      <c r="RWC250" s="580"/>
      <c r="RWD250" s="603"/>
      <c r="RWE250" s="580"/>
      <c r="RWF250" s="603"/>
      <c r="RWG250" s="607"/>
      <c r="RWH250" s="582"/>
      <c r="RWI250" s="608"/>
      <c r="RWJ250" s="584"/>
      <c r="RWK250" s="584"/>
      <c r="RWL250" s="600"/>
      <c r="RWM250" s="600"/>
      <c r="RWN250" s="600"/>
      <c r="RWO250" s="600"/>
      <c r="RWP250" s="600"/>
      <c r="RWQ250" s="601"/>
      <c r="RWR250" s="609"/>
      <c r="RWS250" s="609"/>
      <c r="RWT250" s="576"/>
      <c r="RWU250" s="576"/>
      <c r="RWV250" s="577"/>
      <c r="RWW250"/>
      <c r="RWX250" s="605"/>
      <c r="RWY250" s="606"/>
      <c r="RWZ250" s="578"/>
      <c r="RXA250" s="597"/>
      <c r="RXB250" s="598"/>
      <c r="RXC250" s="596"/>
      <c r="RXD250" s="602"/>
      <c r="RXE250" s="579"/>
      <c r="RXF250" s="580"/>
      <c r="RXG250" s="603"/>
      <c r="RXH250" s="580"/>
      <c r="RXI250" s="603"/>
      <c r="RXJ250" s="607"/>
      <c r="RXK250" s="582"/>
      <c r="RXL250" s="608"/>
      <c r="RXM250" s="584"/>
      <c r="RXN250" s="584"/>
      <c r="RXO250" s="600"/>
      <c r="RXP250" s="600"/>
      <c r="RXQ250" s="600"/>
      <c r="RXR250" s="600"/>
      <c r="RXS250" s="600"/>
      <c r="RXT250" s="601"/>
      <c r="RXU250" s="609"/>
      <c r="RXV250" s="609"/>
      <c r="RXW250" s="576"/>
      <c r="RXX250" s="576"/>
      <c r="RXY250" s="577"/>
      <c r="RXZ250"/>
      <c r="RYA250" s="605"/>
      <c r="RYB250" s="606"/>
      <c r="RYC250" s="578"/>
      <c r="RYD250" s="597"/>
      <c r="RYE250" s="598"/>
      <c r="RYF250" s="596"/>
      <c r="RYG250" s="602"/>
      <c r="RYH250" s="579"/>
      <c r="RYI250" s="580"/>
      <c r="RYJ250" s="603"/>
      <c r="RYK250" s="580"/>
      <c r="RYL250" s="603"/>
      <c r="RYM250" s="607"/>
      <c r="RYN250" s="582"/>
      <c r="RYO250" s="608"/>
      <c r="RYP250" s="584"/>
      <c r="RYQ250" s="584"/>
      <c r="RYR250" s="600"/>
      <c r="RYS250" s="600"/>
      <c r="RYT250" s="600"/>
      <c r="RYU250" s="600"/>
      <c r="RYV250" s="600"/>
      <c r="RYW250" s="601"/>
      <c r="RYX250" s="609"/>
      <c r="RYY250" s="609"/>
      <c r="RYZ250" s="576"/>
      <c r="RZA250" s="576"/>
      <c r="RZB250" s="577"/>
      <c r="RZC250"/>
      <c r="RZD250" s="605"/>
      <c r="RZE250" s="606"/>
      <c r="RZF250" s="578"/>
      <c r="RZG250" s="597"/>
      <c r="RZH250" s="598"/>
      <c r="RZI250" s="596"/>
      <c r="RZJ250" s="602"/>
      <c r="RZK250" s="579"/>
      <c r="RZL250" s="580"/>
      <c r="RZM250" s="603"/>
      <c r="RZN250" s="580"/>
      <c r="RZO250" s="603"/>
      <c r="RZP250" s="607"/>
      <c r="RZQ250" s="582"/>
      <c r="RZR250" s="608"/>
      <c r="RZS250" s="584"/>
      <c r="RZT250" s="584"/>
      <c r="RZU250" s="600"/>
      <c r="RZV250" s="600"/>
      <c r="RZW250" s="600"/>
      <c r="RZX250" s="600"/>
      <c r="RZY250" s="600"/>
      <c r="RZZ250" s="601"/>
      <c r="SAA250" s="609"/>
      <c r="SAB250" s="609"/>
      <c r="SAC250" s="576"/>
      <c r="SAD250" s="576"/>
      <c r="SAE250" s="577"/>
      <c r="SAF250"/>
      <c r="SAG250" s="605"/>
      <c r="SAH250" s="606"/>
      <c r="SAI250" s="578"/>
      <c r="SAJ250" s="597"/>
      <c r="SAK250" s="598"/>
      <c r="SAL250" s="596"/>
      <c r="SAM250" s="602"/>
      <c r="SAN250" s="579"/>
      <c r="SAO250" s="580"/>
      <c r="SAP250" s="603"/>
      <c r="SAQ250" s="580"/>
      <c r="SAR250" s="603"/>
      <c r="SAS250" s="607"/>
      <c r="SAT250" s="582"/>
      <c r="SAU250" s="608"/>
      <c r="SAV250" s="584"/>
      <c r="SAW250" s="584"/>
      <c r="SAX250" s="600"/>
      <c r="SAY250" s="600"/>
      <c r="SAZ250" s="600"/>
      <c r="SBA250" s="600"/>
      <c r="SBB250" s="600"/>
      <c r="SBC250" s="601"/>
      <c r="SBD250" s="609"/>
      <c r="SBE250" s="609"/>
      <c r="SBF250" s="576"/>
      <c r="SBG250" s="576"/>
      <c r="SBH250" s="577"/>
      <c r="SBI250"/>
      <c r="SBJ250" s="605"/>
      <c r="SBK250" s="606"/>
      <c r="SBL250" s="578"/>
      <c r="SBM250" s="597"/>
      <c r="SBN250" s="598"/>
      <c r="SBO250" s="596"/>
      <c r="SBP250" s="602"/>
      <c r="SBQ250" s="579"/>
      <c r="SBR250" s="580"/>
      <c r="SBS250" s="603"/>
      <c r="SBT250" s="580"/>
      <c r="SBU250" s="603"/>
      <c r="SBV250" s="607"/>
      <c r="SBW250" s="582"/>
      <c r="SBX250" s="608"/>
      <c r="SBY250" s="584"/>
      <c r="SBZ250" s="584"/>
      <c r="SCA250" s="600"/>
      <c r="SCB250" s="600"/>
      <c r="SCC250" s="600"/>
      <c r="SCD250" s="600"/>
      <c r="SCE250" s="600"/>
      <c r="SCF250" s="601"/>
      <c r="SCG250" s="609"/>
      <c r="SCH250" s="609"/>
      <c r="SCI250" s="576"/>
      <c r="SCJ250" s="576"/>
      <c r="SCK250" s="577"/>
      <c r="SCL250"/>
      <c r="SCM250" s="605"/>
      <c r="SCN250" s="606"/>
      <c r="SCO250" s="578"/>
      <c r="SCP250" s="597"/>
      <c r="SCQ250" s="598"/>
      <c r="SCR250" s="596"/>
      <c r="SCS250" s="602"/>
      <c r="SCT250" s="579"/>
      <c r="SCU250" s="580"/>
      <c r="SCV250" s="603"/>
      <c r="SCW250" s="580"/>
      <c r="SCX250" s="603"/>
      <c r="SCY250" s="607"/>
      <c r="SCZ250" s="582"/>
      <c r="SDA250" s="608"/>
      <c r="SDB250" s="584"/>
      <c r="SDC250" s="584"/>
      <c r="SDD250" s="600"/>
      <c r="SDE250" s="600"/>
      <c r="SDF250" s="600"/>
      <c r="SDG250" s="600"/>
      <c r="SDH250" s="600"/>
      <c r="SDI250" s="601"/>
      <c r="SDJ250" s="609"/>
      <c r="SDK250" s="609"/>
      <c r="SDL250" s="576"/>
      <c r="SDM250" s="576"/>
      <c r="SDN250" s="577"/>
      <c r="SDO250"/>
      <c r="SDP250" s="605"/>
      <c r="SDQ250" s="606"/>
      <c r="SDR250" s="578"/>
      <c r="SDS250" s="597"/>
      <c r="SDT250" s="598"/>
      <c r="SDU250" s="596"/>
      <c r="SDV250" s="602"/>
      <c r="SDW250" s="579"/>
      <c r="SDX250" s="580"/>
      <c r="SDY250" s="603"/>
      <c r="SDZ250" s="580"/>
      <c r="SEA250" s="603"/>
      <c r="SEB250" s="607"/>
      <c r="SEC250" s="582"/>
      <c r="SED250" s="608"/>
      <c r="SEE250" s="584"/>
      <c r="SEF250" s="584"/>
      <c r="SEG250" s="600"/>
      <c r="SEH250" s="600"/>
      <c r="SEI250" s="600"/>
      <c r="SEJ250" s="600"/>
      <c r="SEK250" s="600"/>
      <c r="SEL250" s="601"/>
      <c r="SEM250" s="609"/>
      <c r="SEN250" s="609"/>
      <c r="SEO250" s="576"/>
      <c r="SEP250" s="576"/>
      <c r="SEQ250" s="577"/>
      <c r="SER250"/>
      <c r="SES250" s="605"/>
      <c r="SET250" s="606"/>
      <c r="SEU250" s="578"/>
      <c r="SEV250" s="597"/>
      <c r="SEW250" s="598"/>
      <c r="SEX250" s="596"/>
      <c r="SEY250" s="602"/>
      <c r="SEZ250" s="579"/>
      <c r="SFA250" s="580"/>
      <c r="SFB250" s="603"/>
      <c r="SFC250" s="580"/>
      <c r="SFD250" s="603"/>
      <c r="SFE250" s="607"/>
      <c r="SFF250" s="582"/>
      <c r="SFG250" s="608"/>
      <c r="SFH250" s="584"/>
      <c r="SFI250" s="584"/>
      <c r="SFJ250" s="600"/>
      <c r="SFK250" s="600"/>
      <c r="SFL250" s="600"/>
      <c r="SFM250" s="600"/>
      <c r="SFN250" s="600"/>
      <c r="SFO250" s="601"/>
      <c r="SFP250" s="609"/>
      <c r="SFQ250" s="609"/>
      <c r="SFR250" s="576"/>
      <c r="SFS250" s="576"/>
      <c r="SFT250" s="577"/>
      <c r="SFU250"/>
      <c r="SFV250" s="605"/>
      <c r="SFW250" s="606"/>
      <c r="SFX250" s="578"/>
      <c r="SFY250" s="597"/>
      <c r="SFZ250" s="598"/>
      <c r="SGA250" s="596"/>
      <c r="SGB250" s="602"/>
      <c r="SGC250" s="579"/>
      <c r="SGD250" s="580"/>
      <c r="SGE250" s="603"/>
      <c r="SGF250" s="580"/>
      <c r="SGG250" s="603"/>
      <c r="SGH250" s="607"/>
      <c r="SGI250" s="582"/>
      <c r="SGJ250" s="608"/>
      <c r="SGK250" s="584"/>
      <c r="SGL250" s="584"/>
      <c r="SGM250" s="600"/>
      <c r="SGN250" s="600"/>
      <c r="SGO250" s="600"/>
      <c r="SGP250" s="600"/>
      <c r="SGQ250" s="600"/>
      <c r="SGR250" s="601"/>
      <c r="SGS250" s="609"/>
      <c r="SGT250" s="609"/>
      <c r="SGU250" s="576"/>
      <c r="SGV250" s="576"/>
      <c r="SGW250" s="577"/>
      <c r="SGX250"/>
      <c r="SGY250" s="605"/>
      <c r="SGZ250" s="606"/>
      <c r="SHA250" s="578"/>
      <c r="SHB250" s="597"/>
      <c r="SHC250" s="598"/>
      <c r="SHD250" s="596"/>
      <c r="SHE250" s="602"/>
      <c r="SHF250" s="579"/>
      <c r="SHG250" s="580"/>
      <c r="SHH250" s="603"/>
      <c r="SHI250" s="580"/>
      <c r="SHJ250" s="603"/>
      <c r="SHK250" s="607"/>
      <c r="SHL250" s="582"/>
      <c r="SHM250" s="608"/>
      <c r="SHN250" s="584"/>
      <c r="SHO250" s="584"/>
      <c r="SHP250" s="600"/>
      <c r="SHQ250" s="600"/>
      <c r="SHR250" s="600"/>
      <c r="SHS250" s="600"/>
      <c r="SHT250" s="600"/>
      <c r="SHU250" s="601"/>
      <c r="SHV250" s="609"/>
      <c r="SHW250" s="609"/>
      <c r="SHX250" s="576"/>
      <c r="SHY250" s="576"/>
      <c r="SHZ250" s="577"/>
      <c r="SIA250"/>
      <c r="SIB250" s="605"/>
      <c r="SIC250" s="606"/>
      <c r="SID250" s="578"/>
      <c r="SIE250" s="597"/>
      <c r="SIF250" s="598"/>
      <c r="SIG250" s="596"/>
      <c r="SIH250" s="602"/>
      <c r="SII250" s="579"/>
      <c r="SIJ250" s="580"/>
      <c r="SIK250" s="603"/>
      <c r="SIL250" s="580"/>
      <c r="SIM250" s="603"/>
      <c r="SIN250" s="607"/>
      <c r="SIO250" s="582"/>
      <c r="SIP250" s="608"/>
      <c r="SIQ250" s="584"/>
      <c r="SIR250" s="584"/>
      <c r="SIS250" s="600"/>
      <c r="SIT250" s="600"/>
      <c r="SIU250" s="600"/>
      <c r="SIV250" s="600"/>
      <c r="SIW250" s="600"/>
      <c r="SIX250" s="601"/>
      <c r="SIY250" s="609"/>
      <c r="SIZ250" s="609"/>
      <c r="SJA250" s="576"/>
      <c r="SJB250" s="576"/>
      <c r="SJC250" s="577"/>
      <c r="SJD250"/>
      <c r="SJE250" s="605"/>
      <c r="SJF250" s="606"/>
      <c r="SJG250" s="578"/>
      <c r="SJH250" s="597"/>
      <c r="SJI250" s="598"/>
      <c r="SJJ250" s="596"/>
      <c r="SJK250" s="602"/>
      <c r="SJL250" s="579"/>
      <c r="SJM250" s="580"/>
      <c r="SJN250" s="603"/>
      <c r="SJO250" s="580"/>
      <c r="SJP250" s="603"/>
      <c r="SJQ250" s="607"/>
      <c r="SJR250" s="582"/>
      <c r="SJS250" s="608"/>
      <c r="SJT250" s="584"/>
      <c r="SJU250" s="584"/>
      <c r="SJV250" s="600"/>
      <c r="SJW250" s="600"/>
      <c r="SJX250" s="600"/>
      <c r="SJY250" s="600"/>
      <c r="SJZ250" s="600"/>
      <c r="SKA250" s="601"/>
      <c r="SKB250" s="609"/>
      <c r="SKC250" s="609"/>
      <c r="SKD250" s="576"/>
      <c r="SKE250" s="576"/>
      <c r="SKF250" s="577"/>
      <c r="SKG250"/>
      <c r="SKH250" s="605"/>
      <c r="SKI250" s="606"/>
      <c r="SKJ250" s="578"/>
      <c r="SKK250" s="597"/>
      <c r="SKL250" s="598"/>
      <c r="SKM250" s="596"/>
      <c r="SKN250" s="602"/>
      <c r="SKO250" s="579"/>
      <c r="SKP250" s="580"/>
      <c r="SKQ250" s="603"/>
      <c r="SKR250" s="580"/>
      <c r="SKS250" s="603"/>
      <c r="SKT250" s="607"/>
      <c r="SKU250" s="582"/>
      <c r="SKV250" s="608"/>
      <c r="SKW250" s="584"/>
      <c r="SKX250" s="584"/>
      <c r="SKY250" s="600"/>
      <c r="SKZ250" s="600"/>
      <c r="SLA250" s="600"/>
      <c r="SLB250" s="600"/>
      <c r="SLC250" s="600"/>
      <c r="SLD250" s="601"/>
      <c r="SLE250" s="609"/>
      <c r="SLF250" s="609"/>
      <c r="SLG250" s="576"/>
      <c r="SLH250" s="576"/>
      <c r="SLI250" s="577"/>
      <c r="SLJ250"/>
      <c r="SLK250" s="605"/>
      <c r="SLL250" s="606"/>
      <c r="SLM250" s="578"/>
      <c r="SLN250" s="597"/>
      <c r="SLO250" s="598"/>
      <c r="SLP250" s="596"/>
      <c r="SLQ250" s="602"/>
      <c r="SLR250" s="579"/>
      <c r="SLS250" s="580"/>
      <c r="SLT250" s="603"/>
      <c r="SLU250" s="580"/>
      <c r="SLV250" s="603"/>
      <c r="SLW250" s="607"/>
      <c r="SLX250" s="582"/>
      <c r="SLY250" s="608"/>
      <c r="SLZ250" s="584"/>
      <c r="SMA250" s="584"/>
      <c r="SMB250" s="600"/>
      <c r="SMC250" s="600"/>
      <c r="SMD250" s="600"/>
      <c r="SME250" s="600"/>
      <c r="SMF250" s="600"/>
      <c r="SMG250" s="601"/>
      <c r="SMH250" s="609"/>
      <c r="SMI250" s="609"/>
      <c r="SMJ250" s="576"/>
      <c r="SMK250" s="576"/>
      <c r="SML250" s="577"/>
      <c r="SMM250"/>
      <c r="SMN250" s="605"/>
      <c r="SMO250" s="606"/>
      <c r="SMP250" s="578"/>
      <c r="SMQ250" s="597"/>
      <c r="SMR250" s="598"/>
      <c r="SMS250" s="596"/>
      <c r="SMT250" s="602"/>
      <c r="SMU250" s="579"/>
      <c r="SMV250" s="580"/>
      <c r="SMW250" s="603"/>
      <c r="SMX250" s="580"/>
      <c r="SMY250" s="603"/>
      <c r="SMZ250" s="607"/>
      <c r="SNA250" s="582"/>
      <c r="SNB250" s="608"/>
      <c r="SNC250" s="584"/>
      <c r="SND250" s="584"/>
      <c r="SNE250" s="600"/>
      <c r="SNF250" s="600"/>
      <c r="SNG250" s="600"/>
      <c r="SNH250" s="600"/>
      <c r="SNI250" s="600"/>
      <c r="SNJ250" s="601"/>
      <c r="SNK250" s="609"/>
      <c r="SNL250" s="609"/>
      <c r="SNM250" s="576"/>
      <c r="SNN250" s="576"/>
      <c r="SNO250" s="577"/>
      <c r="SNP250"/>
      <c r="SNQ250" s="605"/>
      <c r="SNR250" s="606"/>
      <c r="SNS250" s="578"/>
      <c r="SNT250" s="597"/>
      <c r="SNU250" s="598"/>
      <c r="SNV250" s="596"/>
      <c r="SNW250" s="602"/>
      <c r="SNX250" s="579"/>
      <c r="SNY250" s="580"/>
      <c r="SNZ250" s="603"/>
      <c r="SOA250" s="580"/>
      <c r="SOB250" s="603"/>
      <c r="SOC250" s="607"/>
      <c r="SOD250" s="582"/>
      <c r="SOE250" s="608"/>
      <c r="SOF250" s="584"/>
      <c r="SOG250" s="584"/>
      <c r="SOH250" s="600"/>
      <c r="SOI250" s="600"/>
      <c r="SOJ250" s="600"/>
      <c r="SOK250" s="600"/>
      <c r="SOL250" s="600"/>
      <c r="SOM250" s="601"/>
      <c r="SON250" s="609"/>
      <c r="SOO250" s="609"/>
      <c r="SOP250" s="576"/>
      <c r="SOQ250" s="576"/>
      <c r="SOR250" s="577"/>
      <c r="SOS250"/>
      <c r="SOT250" s="605"/>
      <c r="SOU250" s="606"/>
      <c r="SOV250" s="578"/>
      <c r="SOW250" s="597"/>
      <c r="SOX250" s="598"/>
      <c r="SOY250" s="596"/>
      <c r="SOZ250" s="602"/>
      <c r="SPA250" s="579"/>
      <c r="SPB250" s="580"/>
      <c r="SPC250" s="603"/>
      <c r="SPD250" s="580"/>
      <c r="SPE250" s="603"/>
      <c r="SPF250" s="607"/>
      <c r="SPG250" s="582"/>
      <c r="SPH250" s="608"/>
      <c r="SPI250" s="584"/>
      <c r="SPJ250" s="584"/>
      <c r="SPK250" s="600"/>
      <c r="SPL250" s="600"/>
      <c r="SPM250" s="600"/>
      <c r="SPN250" s="600"/>
      <c r="SPO250" s="600"/>
      <c r="SPP250" s="601"/>
      <c r="SPQ250" s="609"/>
      <c r="SPR250" s="609"/>
      <c r="SPS250" s="576"/>
      <c r="SPT250" s="576"/>
      <c r="SPU250" s="577"/>
      <c r="SPV250"/>
      <c r="SPW250" s="605"/>
      <c r="SPX250" s="606"/>
      <c r="SPY250" s="578"/>
      <c r="SPZ250" s="597"/>
      <c r="SQA250" s="598"/>
      <c r="SQB250" s="596"/>
      <c r="SQC250" s="602"/>
      <c r="SQD250" s="579"/>
      <c r="SQE250" s="580"/>
      <c r="SQF250" s="603"/>
      <c r="SQG250" s="580"/>
      <c r="SQH250" s="603"/>
      <c r="SQI250" s="607"/>
      <c r="SQJ250" s="582"/>
      <c r="SQK250" s="608"/>
      <c r="SQL250" s="584"/>
      <c r="SQM250" s="584"/>
      <c r="SQN250" s="600"/>
      <c r="SQO250" s="600"/>
      <c r="SQP250" s="600"/>
      <c r="SQQ250" s="600"/>
      <c r="SQR250" s="600"/>
      <c r="SQS250" s="601"/>
      <c r="SQT250" s="609"/>
      <c r="SQU250" s="609"/>
      <c r="SQV250" s="576"/>
      <c r="SQW250" s="576"/>
      <c r="SQX250" s="577"/>
      <c r="SQY250"/>
      <c r="SQZ250" s="605"/>
      <c r="SRA250" s="606"/>
      <c r="SRB250" s="578"/>
      <c r="SRC250" s="597"/>
      <c r="SRD250" s="598"/>
      <c r="SRE250" s="596"/>
      <c r="SRF250" s="602"/>
      <c r="SRG250" s="579"/>
      <c r="SRH250" s="580"/>
      <c r="SRI250" s="603"/>
      <c r="SRJ250" s="580"/>
      <c r="SRK250" s="603"/>
      <c r="SRL250" s="607"/>
      <c r="SRM250" s="582"/>
      <c r="SRN250" s="608"/>
      <c r="SRO250" s="584"/>
      <c r="SRP250" s="584"/>
      <c r="SRQ250" s="600"/>
      <c r="SRR250" s="600"/>
      <c r="SRS250" s="600"/>
      <c r="SRT250" s="600"/>
      <c r="SRU250" s="600"/>
      <c r="SRV250" s="601"/>
      <c r="SRW250" s="609"/>
      <c r="SRX250" s="609"/>
      <c r="SRY250" s="576"/>
      <c r="SRZ250" s="576"/>
      <c r="SSA250" s="577"/>
      <c r="SSB250"/>
      <c r="SSC250" s="605"/>
      <c r="SSD250" s="606"/>
      <c r="SSE250" s="578"/>
      <c r="SSF250" s="597"/>
      <c r="SSG250" s="598"/>
      <c r="SSH250" s="596"/>
      <c r="SSI250" s="602"/>
      <c r="SSJ250" s="579"/>
      <c r="SSK250" s="580"/>
      <c r="SSL250" s="603"/>
      <c r="SSM250" s="580"/>
      <c r="SSN250" s="603"/>
      <c r="SSO250" s="607"/>
      <c r="SSP250" s="582"/>
      <c r="SSQ250" s="608"/>
      <c r="SSR250" s="584"/>
      <c r="SSS250" s="584"/>
      <c r="SST250" s="600"/>
      <c r="SSU250" s="600"/>
      <c r="SSV250" s="600"/>
      <c r="SSW250" s="600"/>
      <c r="SSX250" s="600"/>
      <c r="SSY250" s="601"/>
      <c r="SSZ250" s="609"/>
      <c r="STA250" s="609"/>
      <c r="STB250" s="576"/>
      <c r="STC250" s="576"/>
      <c r="STD250" s="577"/>
      <c r="STE250"/>
      <c r="STF250" s="605"/>
      <c r="STG250" s="606"/>
      <c r="STH250" s="578"/>
      <c r="STI250" s="597"/>
      <c r="STJ250" s="598"/>
      <c r="STK250" s="596"/>
      <c r="STL250" s="602"/>
      <c r="STM250" s="579"/>
      <c r="STN250" s="580"/>
      <c r="STO250" s="603"/>
      <c r="STP250" s="580"/>
      <c r="STQ250" s="603"/>
      <c r="STR250" s="607"/>
      <c r="STS250" s="582"/>
      <c r="STT250" s="608"/>
      <c r="STU250" s="584"/>
      <c r="STV250" s="584"/>
      <c r="STW250" s="600"/>
      <c r="STX250" s="600"/>
      <c r="STY250" s="600"/>
      <c r="STZ250" s="600"/>
      <c r="SUA250" s="600"/>
      <c r="SUB250" s="601"/>
      <c r="SUC250" s="609"/>
      <c r="SUD250" s="609"/>
      <c r="SUE250" s="576"/>
      <c r="SUF250" s="576"/>
      <c r="SUG250" s="577"/>
      <c r="SUH250"/>
      <c r="SUI250" s="605"/>
      <c r="SUJ250" s="606"/>
      <c r="SUK250" s="578"/>
      <c r="SUL250" s="597"/>
      <c r="SUM250" s="598"/>
      <c r="SUN250" s="596"/>
      <c r="SUO250" s="602"/>
      <c r="SUP250" s="579"/>
      <c r="SUQ250" s="580"/>
      <c r="SUR250" s="603"/>
      <c r="SUS250" s="580"/>
      <c r="SUT250" s="603"/>
      <c r="SUU250" s="607"/>
      <c r="SUV250" s="582"/>
      <c r="SUW250" s="608"/>
      <c r="SUX250" s="584"/>
      <c r="SUY250" s="584"/>
      <c r="SUZ250" s="600"/>
      <c r="SVA250" s="600"/>
      <c r="SVB250" s="600"/>
      <c r="SVC250" s="600"/>
      <c r="SVD250" s="600"/>
      <c r="SVE250" s="601"/>
      <c r="SVF250" s="609"/>
      <c r="SVG250" s="609"/>
      <c r="SVH250" s="576"/>
      <c r="SVI250" s="576"/>
      <c r="SVJ250" s="577"/>
      <c r="SVK250"/>
      <c r="SVL250" s="605"/>
      <c r="SVM250" s="606"/>
      <c r="SVN250" s="578"/>
      <c r="SVO250" s="597"/>
      <c r="SVP250" s="598"/>
      <c r="SVQ250" s="596"/>
      <c r="SVR250" s="602"/>
      <c r="SVS250" s="579"/>
      <c r="SVT250" s="580"/>
      <c r="SVU250" s="603"/>
      <c r="SVV250" s="580"/>
      <c r="SVW250" s="603"/>
      <c r="SVX250" s="607"/>
      <c r="SVY250" s="582"/>
      <c r="SVZ250" s="608"/>
      <c r="SWA250" s="584"/>
      <c r="SWB250" s="584"/>
      <c r="SWC250" s="600"/>
      <c r="SWD250" s="600"/>
      <c r="SWE250" s="600"/>
      <c r="SWF250" s="600"/>
      <c r="SWG250" s="600"/>
      <c r="SWH250" s="601"/>
      <c r="SWI250" s="609"/>
      <c r="SWJ250" s="609"/>
      <c r="SWK250" s="576"/>
      <c r="SWL250" s="576"/>
      <c r="SWM250" s="577"/>
      <c r="SWN250"/>
      <c r="SWO250" s="605"/>
      <c r="SWP250" s="606"/>
      <c r="SWQ250" s="578"/>
      <c r="SWR250" s="597"/>
      <c r="SWS250" s="598"/>
      <c r="SWT250" s="596"/>
      <c r="SWU250" s="602"/>
      <c r="SWV250" s="579"/>
      <c r="SWW250" s="580"/>
      <c r="SWX250" s="603"/>
      <c r="SWY250" s="580"/>
      <c r="SWZ250" s="603"/>
      <c r="SXA250" s="607"/>
      <c r="SXB250" s="582"/>
      <c r="SXC250" s="608"/>
      <c r="SXD250" s="584"/>
      <c r="SXE250" s="584"/>
      <c r="SXF250" s="600"/>
      <c r="SXG250" s="600"/>
      <c r="SXH250" s="600"/>
      <c r="SXI250" s="600"/>
      <c r="SXJ250" s="600"/>
      <c r="SXK250" s="601"/>
      <c r="SXL250" s="609"/>
      <c r="SXM250" s="609"/>
      <c r="SXN250" s="576"/>
      <c r="SXO250" s="576"/>
      <c r="SXP250" s="577"/>
      <c r="SXQ250"/>
      <c r="SXR250" s="605"/>
      <c r="SXS250" s="606"/>
      <c r="SXT250" s="578"/>
      <c r="SXU250" s="597"/>
      <c r="SXV250" s="598"/>
      <c r="SXW250" s="596"/>
      <c r="SXX250" s="602"/>
      <c r="SXY250" s="579"/>
      <c r="SXZ250" s="580"/>
      <c r="SYA250" s="603"/>
      <c r="SYB250" s="580"/>
      <c r="SYC250" s="603"/>
      <c r="SYD250" s="607"/>
      <c r="SYE250" s="582"/>
      <c r="SYF250" s="608"/>
      <c r="SYG250" s="584"/>
      <c r="SYH250" s="584"/>
      <c r="SYI250" s="600"/>
      <c r="SYJ250" s="600"/>
      <c r="SYK250" s="600"/>
      <c r="SYL250" s="600"/>
      <c r="SYM250" s="600"/>
      <c r="SYN250" s="601"/>
      <c r="SYO250" s="609"/>
      <c r="SYP250" s="609"/>
      <c r="SYQ250" s="576"/>
      <c r="SYR250" s="576"/>
      <c r="SYS250" s="577"/>
      <c r="SYT250"/>
      <c r="SYU250" s="605"/>
      <c r="SYV250" s="606"/>
      <c r="SYW250" s="578"/>
      <c r="SYX250" s="597"/>
      <c r="SYY250" s="598"/>
      <c r="SYZ250" s="596"/>
      <c r="SZA250" s="602"/>
      <c r="SZB250" s="579"/>
      <c r="SZC250" s="580"/>
      <c r="SZD250" s="603"/>
      <c r="SZE250" s="580"/>
      <c r="SZF250" s="603"/>
      <c r="SZG250" s="607"/>
      <c r="SZH250" s="582"/>
      <c r="SZI250" s="608"/>
      <c r="SZJ250" s="584"/>
      <c r="SZK250" s="584"/>
      <c r="SZL250" s="600"/>
      <c r="SZM250" s="600"/>
      <c r="SZN250" s="600"/>
      <c r="SZO250" s="600"/>
      <c r="SZP250" s="600"/>
      <c r="SZQ250" s="601"/>
      <c r="SZR250" s="609"/>
      <c r="SZS250" s="609"/>
      <c r="SZT250" s="576"/>
      <c r="SZU250" s="576"/>
      <c r="SZV250" s="577"/>
      <c r="SZW250"/>
      <c r="SZX250" s="605"/>
      <c r="SZY250" s="606"/>
      <c r="SZZ250" s="578"/>
      <c r="TAA250" s="597"/>
      <c r="TAB250" s="598"/>
      <c r="TAC250" s="596"/>
      <c r="TAD250" s="602"/>
      <c r="TAE250" s="579"/>
      <c r="TAF250" s="580"/>
      <c r="TAG250" s="603"/>
      <c r="TAH250" s="580"/>
      <c r="TAI250" s="603"/>
      <c r="TAJ250" s="607"/>
      <c r="TAK250" s="582"/>
      <c r="TAL250" s="608"/>
      <c r="TAM250" s="584"/>
      <c r="TAN250" s="584"/>
      <c r="TAO250" s="600"/>
      <c r="TAP250" s="600"/>
      <c r="TAQ250" s="600"/>
      <c r="TAR250" s="600"/>
      <c r="TAS250" s="600"/>
      <c r="TAT250" s="601"/>
      <c r="TAU250" s="609"/>
      <c r="TAV250" s="609"/>
      <c r="TAW250" s="576"/>
      <c r="TAX250" s="576"/>
      <c r="TAY250" s="577"/>
      <c r="TAZ250"/>
      <c r="TBA250" s="605"/>
      <c r="TBB250" s="606"/>
      <c r="TBC250" s="578"/>
      <c r="TBD250" s="597"/>
      <c r="TBE250" s="598"/>
      <c r="TBF250" s="596"/>
      <c r="TBG250" s="602"/>
      <c r="TBH250" s="579"/>
      <c r="TBI250" s="580"/>
      <c r="TBJ250" s="603"/>
      <c r="TBK250" s="580"/>
      <c r="TBL250" s="603"/>
      <c r="TBM250" s="607"/>
      <c r="TBN250" s="582"/>
      <c r="TBO250" s="608"/>
      <c r="TBP250" s="584"/>
      <c r="TBQ250" s="584"/>
      <c r="TBR250" s="600"/>
      <c r="TBS250" s="600"/>
      <c r="TBT250" s="600"/>
      <c r="TBU250" s="600"/>
      <c r="TBV250" s="600"/>
      <c r="TBW250" s="601"/>
      <c r="TBX250" s="609"/>
      <c r="TBY250" s="609"/>
      <c r="TBZ250" s="576"/>
      <c r="TCA250" s="576"/>
      <c r="TCB250" s="577"/>
      <c r="TCC250"/>
      <c r="TCD250" s="605"/>
      <c r="TCE250" s="606"/>
      <c r="TCF250" s="578"/>
      <c r="TCG250" s="597"/>
      <c r="TCH250" s="598"/>
      <c r="TCI250" s="596"/>
      <c r="TCJ250" s="602"/>
      <c r="TCK250" s="579"/>
      <c r="TCL250" s="580"/>
      <c r="TCM250" s="603"/>
      <c r="TCN250" s="580"/>
      <c r="TCO250" s="603"/>
      <c r="TCP250" s="607"/>
      <c r="TCQ250" s="582"/>
      <c r="TCR250" s="608"/>
      <c r="TCS250" s="584"/>
      <c r="TCT250" s="584"/>
      <c r="TCU250" s="600"/>
      <c r="TCV250" s="600"/>
      <c r="TCW250" s="600"/>
      <c r="TCX250" s="600"/>
      <c r="TCY250" s="600"/>
      <c r="TCZ250" s="601"/>
      <c r="TDA250" s="609"/>
      <c r="TDB250" s="609"/>
      <c r="TDC250" s="576"/>
      <c r="TDD250" s="576"/>
      <c r="TDE250" s="577"/>
      <c r="TDF250"/>
      <c r="TDG250" s="605"/>
      <c r="TDH250" s="606"/>
      <c r="TDI250" s="578"/>
      <c r="TDJ250" s="597"/>
      <c r="TDK250" s="598"/>
      <c r="TDL250" s="596"/>
      <c r="TDM250" s="602"/>
      <c r="TDN250" s="579"/>
      <c r="TDO250" s="580"/>
      <c r="TDP250" s="603"/>
      <c r="TDQ250" s="580"/>
      <c r="TDR250" s="603"/>
      <c r="TDS250" s="607"/>
      <c r="TDT250" s="582"/>
      <c r="TDU250" s="608"/>
      <c r="TDV250" s="584"/>
      <c r="TDW250" s="584"/>
      <c r="TDX250" s="600"/>
      <c r="TDY250" s="600"/>
      <c r="TDZ250" s="600"/>
      <c r="TEA250" s="600"/>
      <c r="TEB250" s="600"/>
      <c r="TEC250" s="601"/>
      <c r="TED250" s="609"/>
      <c r="TEE250" s="609"/>
      <c r="TEF250" s="576"/>
      <c r="TEG250" s="576"/>
      <c r="TEH250" s="577"/>
      <c r="TEI250"/>
      <c r="TEJ250" s="605"/>
      <c r="TEK250" s="606"/>
      <c r="TEL250" s="578"/>
      <c r="TEM250" s="597"/>
      <c r="TEN250" s="598"/>
      <c r="TEO250" s="596"/>
      <c r="TEP250" s="602"/>
      <c r="TEQ250" s="579"/>
      <c r="TER250" s="580"/>
      <c r="TES250" s="603"/>
      <c r="TET250" s="580"/>
      <c r="TEU250" s="603"/>
      <c r="TEV250" s="607"/>
      <c r="TEW250" s="582"/>
      <c r="TEX250" s="608"/>
      <c r="TEY250" s="584"/>
      <c r="TEZ250" s="584"/>
      <c r="TFA250" s="600"/>
      <c r="TFB250" s="600"/>
      <c r="TFC250" s="600"/>
      <c r="TFD250" s="600"/>
      <c r="TFE250" s="600"/>
      <c r="TFF250" s="601"/>
      <c r="TFG250" s="609"/>
      <c r="TFH250" s="609"/>
      <c r="TFI250" s="576"/>
      <c r="TFJ250" s="576"/>
      <c r="TFK250" s="577"/>
      <c r="TFL250"/>
      <c r="TFM250" s="605"/>
      <c r="TFN250" s="606"/>
      <c r="TFO250" s="578"/>
      <c r="TFP250" s="597"/>
      <c r="TFQ250" s="598"/>
      <c r="TFR250" s="596"/>
      <c r="TFS250" s="602"/>
      <c r="TFT250" s="579"/>
      <c r="TFU250" s="580"/>
      <c r="TFV250" s="603"/>
      <c r="TFW250" s="580"/>
      <c r="TFX250" s="603"/>
      <c r="TFY250" s="607"/>
      <c r="TFZ250" s="582"/>
      <c r="TGA250" s="608"/>
      <c r="TGB250" s="584"/>
      <c r="TGC250" s="584"/>
      <c r="TGD250" s="600"/>
      <c r="TGE250" s="600"/>
      <c r="TGF250" s="600"/>
      <c r="TGG250" s="600"/>
      <c r="TGH250" s="600"/>
      <c r="TGI250" s="601"/>
      <c r="TGJ250" s="609"/>
      <c r="TGK250" s="609"/>
      <c r="TGL250" s="576"/>
      <c r="TGM250" s="576"/>
      <c r="TGN250" s="577"/>
      <c r="TGO250"/>
      <c r="TGP250" s="605"/>
      <c r="TGQ250" s="606"/>
      <c r="TGR250" s="578"/>
      <c r="TGS250" s="597"/>
      <c r="TGT250" s="598"/>
      <c r="TGU250" s="596"/>
      <c r="TGV250" s="602"/>
      <c r="TGW250" s="579"/>
      <c r="TGX250" s="580"/>
      <c r="TGY250" s="603"/>
      <c r="TGZ250" s="580"/>
      <c r="THA250" s="603"/>
      <c r="THB250" s="607"/>
      <c r="THC250" s="582"/>
      <c r="THD250" s="608"/>
      <c r="THE250" s="584"/>
      <c r="THF250" s="584"/>
      <c r="THG250" s="600"/>
      <c r="THH250" s="600"/>
      <c r="THI250" s="600"/>
      <c r="THJ250" s="600"/>
      <c r="THK250" s="600"/>
      <c r="THL250" s="601"/>
      <c r="THM250" s="609"/>
      <c r="THN250" s="609"/>
      <c r="THO250" s="576"/>
      <c r="THP250" s="576"/>
      <c r="THQ250" s="577"/>
      <c r="THR250"/>
      <c r="THS250" s="605"/>
      <c r="THT250" s="606"/>
      <c r="THU250" s="578"/>
      <c r="THV250" s="597"/>
      <c r="THW250" s="598"/>
      <c r="THX250" s="596"/>
      <c r="THY250" s="602"/>
      <c r="THZ250" s="579"/>
      <c r="TIA250" s="580"/>
      <c r="TIB250" s="603"/>
      <c r="TIC250" s="580"/>
      <c r="TID250" s="603"/>
      <c r="TIE250" s="607"/>
      <c r="TIF250" s="582"/>
      <c r="TIG250" s="608"/>
      <c r="TIH250" s="584"/>
      <c r="TII250" s="584"/>
      <c r="TIJ250" s="600"/>
      <c r="TIK250" s="600"/>
      <c r="TIL250" s="600"/>
      <c r="TIM250" s="600"/>
      <c r="TIN250" s="600"/>
      <c r="TIO250" s="601"/>
      <c r="TIP250" s="609"/>
      <c r="TIQ250" s="609"/>
      <c r="TIR250" s="576"/>
      <c r="TIS250" s="576"/>
      <c r="TIT250" s="577"/>
      <c r="TIU250"/>
      <c r="TIV250" s="605"/>
      <c r="TIW250" s="606"/>
      <c r="TIX250" s="578"/>
      <c r="TIY250" s="597"/>
      <c r="TIZ250" s="598"/>
      <c r="TJA250" s="596"/>
      <c r="TJB250" s="602"/>
      <c r="TJC250" s="579"/>
      <c r="TJD250" s="580"/>
      <c r="TJE250" s="603"/>
      <c r="TJF250" s="580"/>
      <c r="TJG250" s="603"/>
      <c r="TJH250" s="607"/>
      <c r="TJI250" s="582"/>
      <c r="TJJ250" s="608"/>
      <c r="TJK250" s="584"/>
      <c r="TJL250" s="584"/>
      <c r="TJM250" s="600"/>
      <c r="TJN250" s="600"/>
      <c r="TJO250" s="600"/>
      <c r="TJP250" s="600"/>
      <c r="TJQ250" s="600"/>
      <c r="TJR250" s="601"/>
      <c r="TJS250" s="609"/>
      <c r="TJT250" s="609"/>
      <c r="TJU250" s="576"/>
      <c r="TJV250" s="576"/>
      <c r="TJW250" s="577"/>
      <c r="TJX250"/>
      <c r="TJY250" s="605"/>
      <c r="TJZ250" s="606"/>
      <c r="TKA250" s="578"/>
      <c r="TKB250" s="597"/>
      <c r="TKC250" s="598"/>
      <c r="TKD250" s="596"/>
      <c r="TKE250" s="602"/>
      <c r="TKF250" s="579"/>
      <c r="TKG250" s="580"/>
      <c r="TKH250" s="603"/>
      <c r="TKI250" s="580"/>
      <c r="TKJ250" s="603"/>
      <c r="TKK250" s="607"/>
      <c r="TKL250" s="582"/>
      <c r="TKM250" s="608"/>
      <c r="TKN250" s="584"/>
      <c r="TKO250" s="584"/>
      <c r="TKP250" s="600"/>
      <c r="TKQ250" s="600"/>
      <c r="TKR250" s="600"/>
      <c r="TKS250" s="600"/>
      <c r="TKT250" s="600"/>
      <c r="TKU250" s="601"/>
      <c r="TKV250" s="609"/>
      <c r="TKW250" s="609"/>
      <c r="TKX250" s="576"/>
      <c r="TKY250" s="576"/>
      <c r="TKZ250" s="577"/>
      <c r="TLA250"/>
      <c r="TLB250" s="605"/>
      <c r="TLC250" s="606"/>
      <c r="TLD250" s="578"/>
      <c r="TLE250" s="597"/>
      <c r="TLF250" s="598"/>
      <c r="TLG250" s="596"/>
      <c r="TLH250" s="602"/>
      <c r="TLI250" s="579"/>
      <c r="TLJ250" s="580"/>
      <c r="TLK250" s="603"/>
      <c r="TLL250" s="580"/>
      <c r="TLM250" s="603"/>
      <c r="TLN250" s="607"/>
      <c r="TLO250" s="582"/>
      <c r="TLP250" s="608"/>
      <c r="TLQ250" s="584"/>
      <c r="TLR250" s="584"/>
      <c r="TLS250" s="600"/>
      <c r="TLT250" s="600"/>
      <c r="TLU250" s="600"/>
      <c r="TLV250" s="600"/>
      <c r="TLW250" s="600"/>
      <c r="TLX250" s="601"/>
      <c r="TLY250" s="609"/>
      <c r="TLZ250" s="609"/>
      <c r="TMA250" s="576"/>
      <c r="TMB250" s="576"/>
      <c r="TMC250" s="577"/>
      <c r="TMD250"/>
      <c r="TME250" s="605"/>
      <c r="TMF250" s="606"/>
      <c r="TMG250" s="578"/>
      <c r="TMH250" s="597"/>
      <c r="TMI250" s="598"/>
      <c r="TMJ250" s="596"/>
      <c r="TMK250" s="602"/>
      <c r="TML250" s="579"/>
      <c r="TMM250" s="580"/>
      <c r="TMN250" s="603"/>
      <c r="TMO250" s="580"/>
      <c r="TMP250" s="603"/>
      <c r="TMQ250" s="607"/>
      <c r="TMR250" s="582"/>
      <c r="TMS250" s="608"/>
      <c r="TMT250" s="584"/>
      <c r="TMU250" s="584"/>
      <c r="TMV250" s="600"/>
      <c r="TMW250" s="600"/>
      <c r="TMX250" s="600"/>
      <c r="TMY250" s="600"/>
      <c r="TMZ250" s="600"/>
      <c r="TNA250" s="601"/>
      <c r="TNB250" s="609"/>
      <c r="TNC250" s="609"/>
      <c r="TND250" s="576"/>
      <c r="TNE250" s="576"/>
      <c r="TNF250" s="577"/>
      <c r="TNG250"/>
      <c r="TNH250" s="605"/>
      <c r="TNI250" s="606"/>
      <c r="TNJ250" s="578"/>
      <c r="TNK250" s="597"/>
      <c r="TNL250" s="598"/>
      <c r="TNM250" s="596"/>
      <c r="TNN250" s="602"/>
      <c r="TNO250" s="579"/>
      <c r="TNP250" s="580"/>
      <c r="TNQ250" s="603"/>
      <c r="TNR250" s="580"/>
      <c r="TNS250" s="603"/>
      <c r="TNT250" s="607"/>
      <c r="TNU250" s="582"/>
      <c r="TNV250" s="608"/>
      <c r="TNW250" s="584"/>
      <c r="TNX250" s="584"/>
      <c r="TNY250" s="600"/>
      <c r="TNZ250" s="600"/>
      <c r="TOA250" s="600"/>
      <c r="TOB250" s="600"/>
      <c r="TOC250" s="600"/>
      <c r="TOD250" s="601"/>
      <c r="TOE250" s="609"/>
      <c r="TOF250" s="609"/>
      <c r="TOG250" s="576"/>
      <c r="TOH250" s="576"/>
      <c r="TOI250" s="577"/>
      <c r="TOJ250"/>
      <c r="TOK250" s="605"/>
      <c r="TOL250" s="606"/>
      <c r="TOM250" s="578"/>
      <c r="TON250" s="597"/>
      <c r="TOO250" s="598"/>
      <c r="TOP250" s="596"/>
      <c r="TOQ250" s="602"/>
      <c r="TOR250" s="579"/>
      <c r="TOS250" s="580"/>
      <c r="TOT250" s="603"/>
      <c r="TOU250" s="580"/>
      <c r="TOV250" s="603"/>
      <c r="TOW250" s="607"/>
      <c r="TOX250" s="582"/>
      <c r="TOY250" s="608"/>
      <c r="TOZ250" s="584"/>
      <c r="TPA250" s="584"/>
      <c r="TPB250" s="600"/>
      <c r="TPC250" s="600"/>
      <c r="TPD250" s="600"/>
      <c r="TPE250" s="600"/>
      <c r="TPF250" s="600"/>
      <c r="TPG250" s="601"/>
      <c r="TPH250" s="609"/>
      <c r="TPI250" s="609"/>
      <c r="TPJ250" s="576"/>
      <c r="TPK250" s="576"/>
      <c r="TPL250" s="577"/>
      <c r="TPM250"/>
      <c r="TPN250" s="605"/>
      <c r="TPO250" s="606"/>
      <c r="TPP250" s="578"/>
      <c r="TPQ250" s="597"/>
      <c r="TPR250" s="598"/>
      <c r="TPS250" s="596"/>
      <c r="TPT250" s="602"/>
      <c r="TPU250" s="579"/>
      <c r="TPV250" s="580"/>
      <c r="TPW250" s="603"/>
      <c r="TPX250" s="580"/>
      <c r="TPY250" s="603"/>
      <c r="TPZ250" s="607"/>
      <c r="TQA250" s="582"/>
      <c r="TQB250" s="608"/>
      <c r="TQC250" s="584"/>
      <c r="TQD250" s="584"/>
      <c r="TQE250" s="600"/>
      <c r="TQF250" s="600"/>
      <c r="TQG250" s="600"/>
      <c r="TQH250" s="600"/>
      <c r="TQI250" s="600"/>
      <c r="TQJ250" s="601"/>
      <c r="TQK250" s="609"/>
      <c r="TQL250" s="609"/>
      <c r="TQM250" s="576"/>
      <c r="TQN250" s="576"/>
      <c r="TQO250" s="577"/>
      <c r="TQP250"/>
      <c r="TQQ250" s="605"/>
      <c r="TQR250" s="606"/>
      <c r="TQS250" s="578"/>
      <c r="TQT250" s="597"/>
      <c r="TQU250" s="598"/>
      <c r="TQV250" s="596"/>
      <c r="TQW250" s="602"/>
      <c r="TQX250" s="579"/>
      <c r="TQY250" s="580"/>
      <c r="TQZ250" s="603"/>
      <c r="TRA250" s="580"/>
      <c r="TRB250" s="603"/>
      <c r="TRC250" s="607"/>
      <c r="TRD250" s="582"/>
      <c r="TRE250" s="608"/>
      <c r="TRF250" s="584"/>
      <c r="TRG250" s="584"/>
      <c r="TRH250" s="600"/>
      <c r="TRI250" s="600"/>
      <c r="TRJ250" s="600"/>
      <c r="TRK250" s="600"/>
      <c r="TRL250" s="600"/>
      <c r="TRM250" s="601"/>
      <c r="TRN250" s="609"/>
      <c r="TRO250" s="609"/>
      <c r="TRP250" s="576"/>
      <c r="TRQ250" s="576"/>
      <c r="TRR250" s="577"/>
      <c r="TRS250"/>
      <c r="TRT250" s="605"/>
      <c r="TRU250" s="606"/>
      <c r="TRV250" s="578"/>
      <c r="TRW250" s="597"/>
      <c r="TRX250" s="598"/>
      <c r="TRY250" s="596"/>
      <c r="TRZ250" s="602"/>
      <c r="TSA250" s="579"/>
      <c r="TSB250" s="580"/>
      <c r="TSC250" s="603"/>
      <c r="TSD250" s="580"/>
      <c r="TSE250" s="603"/>
      <c r="TSF250" s="607"/>
      <c r="TSG250" s="582"/>
      <c r="TSH250" s="608"/>
      <c r="TSI250" s="584"/>
      <c r="TSJ250" s="584"/>
      <c r="TSK250" s="600"/>
      <c r="TSL250" s="600"/>
      <c r="TSM250" s="600"/>
      <c r="TSN250" s="600"/>
      <c r="TSO250" s="600"/>
      <c r="TSP250" s="601"/>
      <c r="TSQ250" s="609"/>
      <c r="TSR250" s="609"/>
      <c r="TSS250" s="576"/>
      <c r="TST250" s="576"/>
      <c r="TSU250" s="577"/>
      <c r="TSV250"/>
      <c r="TSW250" s="605"/>
      <c r="TSX250" s="606"/>
      <c r="TSY250" s="578"/>
      <c r="TSZ250" s="597"/>
      <c r="TTA250" s="598"/>
      <c r="TTB250" s="596"/>
      <c r="TTC250" s="602"/>
      <c r="TTD250" s="579"/>
      <c r="TTE250" s="580"/>
      <c r="TTF250" s="603"/>
      <c r="TTG250" s="580"/>
      <c r="TTH250" s="603"/>
      <c r="TTI250" s="607"/>
      <c r="TTJ250" s="582"/>
      <c r="TTK250" s="608"/>
      <c r="TTL250" s="584"/>
      <c r="TTM250" s="584"/>
      <c r="TTN250" s="600"/>
      <c r="TTO250" s="600"/>
      <c r="TTP250" s="600"/>
      <c r="TTQ250" s="600"/>
      <c r="TTR250" s="600"/>
      <c r="TTS250" s="601"/>
      <c r="TTT250" s="609"/>
      <c r="TTU250" s="609"/>
      <c r="TTV250" s="576"/>
      <c r="TTW250" s="576"/>
      <c r="TTX250" s="577"/>
      <c r="TTY250"/>
      <c r="TTZ250" s="605"/>
      <c r="TUA250" s="606"/>
      <c r="TUB250" s="578"/>
      <c r="TUC250" s="597"/>
      <c r="TUD250" s="598"/>
      <c r="TUE250" s="596"/>
      <c r="TUF250" s="602"/>
      <c r="TUG250" s="579"/>
      <c r="TUH250" s="580"/>
      <c r="TUI250" s="603"/>
      <c r="TUJ250" s="580"/>
      <c r="TUK250" s="603"/>
      <c r="TUL250" s="607"/>
      <c r="TUM250" s="582"/>
      <c r="TUN250" s="608"/>
      <c r="TUO250" s="584"/>
      <c r="TUP250" s="584"/>
      <c r="TUQ250" s="600"/>
      <c r="TUR250" s="600"/>
      <c r="TUS250" s="600"/>
      <c r="TUT250" s="600"/>
      <c r="TUU250" s="600"/>
      <c r="TUV250" s="601"/>
      <c r="TUW250" s="609"/>
      <c r="TUX250" s="609"/>
      <c r="TUY250" s="576"/>
      <c r="TUZ250" s="576"/>
      <c r="TVA250" s="577"/>
      <c r="TVB250"/>
      <c r="TVC250" s="605"/>
      <c r="TVD250" s="606"/>
      <c r="TVE250" s="578"/>
      <c r="TVF250" s="597"/>
      <c r="TVG250" s="598"/>
      <c r="TVH250" s="596"/>
      <c r="TVI250" s="602"/>
      <c r="TVJ250" s="579"/>
      <c r="TVK250" s="580"/>
      <c r="TVL250" s="603"/>
      <c r="TVM250" s="580"/>
      <c r="TVN250" s="603"/>
      <c r="TVO250" s="607"/>
      <c r="TVP250" s="582"/>
      <c r="TVQ250" s="608"/>
      <c r="TVR250" s="584"/>
      <c r="TVS250" s="584"/>
      <c r="TVT250" s="600"/>
      <c r="TVU250" s="600"/>
      <c r="TVV250" s="600"/>
      <c r="TVW250" s="600"/>
      <c r="TVX250" s="600"/>
      <c r="TVY250" s="601"/>
      <c r="TVZ250" s="609"/>
      <c r="TWA250" s="609"/>
      <c r="TWB250" s="576"/>
      <c r="TWC250" s="576"/>
      <c r="TWD250" s="577"/>
      <c r="TWE250"/>
      <c r="TWF250" s="605"/>
      <c r="TWG250" s="606"/>
      <c r="TWH250" s="578"/>
      <c r="TWI250" s="597"/>
      <c r="TWJ250" s="598"/>
      <c r="TWK250" s="596"/>
      <c r="TWL250" s="602"/>
      <c r="TWM250" s="579"/>
      <c r="TWN250" s="580"/>
      <c r="TWO250" s="603"/>
      <c r="TWP250" s="580"/>
      <c r="TWQ250" s="603"/>
      <c r="TWR250" s="607"/>
      <c r="TWS250" s="582"/>
      <c r="TWT250" s="608"/>
      <c r="TWU250" s="584"/>
      <c r="TWV250" s="584"/>
      <c r="TWW250" s="600"/>
      <c r="TWX250" s="600"/>
      <c r="TWY250" s="600"/>
      <c r="TWZ250" s="600"/>
      <c r="TXA250" s="600"/>
      <c r="TXB250" s="601"/>
      <c r="TXC250" s="609"/>
      <c r="TXD250" s="609"/>
      <c r="TXE250" s="576"/>
      <c r="TXF250" s="576"/>
      <c r="TXG250" s="577"/>
      <c r="TXH250"/>
      <c r="TXI250" s="605"/>
      <c r="TXJ250" s="606"/>
      <c r="TXK250" s="578"/>
      <c r="TXL250" s="597"/>
      <c r="TXM250" s="598"/>
      <c r="TXN250" s="596"/>
      <c r="TXO250" s="602"/>
      <c r="TXP250" s="579"/>
      <c r="TXQ250" s="580"/>
      <c r="TXR250" s="603"/>
      <c r="TXS250" s="580"/>
      <c r="TXT250" s="603"/>
      <c r="TXU250" s="607"/>
      <c r="TXV250" s="582"/>
      <c r="TXW250" s="608"/>
      <c r="TXX250" s="584"/>
      <c r="TXY250" s="584"/>
      <c r="TXZ250" s="600"/>
      <c r="TYA250" s="600"/>
      <c r="TYB250" s="600"/>
      <c r="TYC250" s="600"/>
      <c r="TYD250" s="600"/>
      <c r="TYE250" s="601"/>
      <c r="TYF250" s="609"/>
      <c r="TYG250" s="609"/>
      <c r="TYH250" s="576"/>
      <c r="TYI250" s="576"/>
      <c r="TYJ250" s="577"/>
      <c r="TYK250"/>
      <c r="TYL250" s="605"/>
      <c r="TYM250" s="606"/>
      <c r="TYN250" s="578"/>
      <c r="TYO250" s="597"/>
      <c r="TYP250" s="598"/>
      <c r="TYQ250" s="596"/>
      <c r="TYR250" s="602"/>
      <c r="TYS250" s="579"/>
      <c r="TYT250" s="580"/>
      <c r="TYU250" s="603"/>
      <c r="TYV250" s="580"/>
      <c r="TYW250" s="603"/>
      <c r="TYX250" s="607"/>
      <c r="TYY250" s="582"/>
      <c r="TYZ250" s="608"/>
      <c r="TZA250" s="584"/>
      <c r="TZB250" s="584"/>
      <c r="TZC250" s="600"/>
      <c r="TZD250" s="600"/>
      <c r="TZE250" s="600"/>
      <c r="TZF250" s="600"/>
      <c r="TZG250" s="600"/>
      <c r="TZH250" s="601"/>
      <c r="TZI250" s="609"/>
      <c r="TZJ250" s="609"/>
      <c r="TZK250" s="576"/>
      <c r="TZL250" s="576"/>
      <c r="TZM250" s="577"/>
      <c r="TZN250"/>
      <c r="TZO250" s="605"/>
      <c r="TZP250" s="606"/>
      <c r="TZQ250" s="578"/>
      <c r="TZR250" s="597"/>
      <c r="TZS250" s="598"/>
      <c r="TZT250" s="596"/>
      <c r="TZU250" s="602"/>
      <c r="TZV250" s="579"/>
      <c r="TZW250" s="580"/>
      <c r="TZX250" s="603"/>
      <c r="TZY250" s="580"/>
      <c r="TZZ250" s="603"/>
      <c r="UAA250" s="607"/>
      <c r="UAB250" s="582"/>
      <c r="UAC250" s="608"/>
      <c r="UAD250" s="584"/>
      <c r="UAE250" s="584"/>
      <c r="UAF250" s="600"/>
      <c r="UAG250" s="600"/>
      <c r="UAH250" s="600"/>
      <c r="UAI250" s="600"/>
      <c r="UAJ250" s="600"/>
      <c r="UAK250" s="601"/>
      <c r="UAL250" s="609"/>
      <c r="UAM250" s="609"/>
      <c r="UAN250" s="576"/>
      <c r="UAO250" s="576"/>
      <c r="UAP250" s="577"/>
      <c r="UAQ250"/>
      <c r="UAR250" s="605"/>
      <c r="UAS250" s="606"/>
      <c r="UAT250" s="578"/>
      <c r="UAU250" s="597"/>
      <c r="UAV250" s="598"/>
      <c r="UAW250" s="596"/>
      <c r="UAX250" s="602"/>
      <c r="UAY250" s="579"/>
      <c r="UAZ250" s="580"/>
      <c r="UBA250" s="603"/>
      <c r="UBB250" s="580"/>
      <c r="UBC250" s="603"/>
      <c r="UBD250" s="607"/>
      <c r="UBE250" s="582"/>
      <c r="UBF250" s="608"/>
      <c r="UBG250" s="584"/>
      <c r="UBH250" s="584"/>
      <c r="UBI250" s="600"/>
      <c r="UBJ250" s="600"/>
      <c r="UBK250" s="600"/>
      <c r="UBL250" s="600"/>
      <c r="UBM250" s="600"/>
      <c r="UBN250" s="601"/>
      <c r="UBO250" s="609"/>
      <c r="UBP250" s="609"/>
      <c r="UBQ250" s="576"/>
      <c r="UBR250" s="576"/>
      <c r="UBS250" s="577"/>
      <c r="UBT250"/>
      <c r="UBU250" s="605"/>
      <c r="UBV250" s="606"/>
      <c r="UBW250" s="578"/>
      <c r="UBX250" s="597"/>
      <c r="UBY250" s="598"/>
      <c r="UBZ250" s="596"/>
      <c r="UCA250" s="602"/>
      <c r="UCB250" s="579"/>
      <c r="UCC250" s="580"/>
      <c r="UCD250" s="603"/>
      <c r="UCE250" s="580"/>
      <c r="UCF250" s="603"/>
      <c r="UCG250" s="607"/>
      <c r="UCH250" s="582"/>
      <c r="UCI250" s="608"/>
      <c r="UCJ250" s="584"/>
      <c r="UCK250" s="584"/>
      <c r="UCL250" s="600"/>
      <c r="UCM250" s="600"/>
      <c r="UCN250" s="600"/>
      <c r="UCO250" s="600"/>
      <c r="UCP250" s="600"/>
      <c r="UCQ250" s="601"/>
      <c r="UCR250" s="609"/>
      <c r="UCS250" s="609"/>
      <c r="UCT250" s="576"/>
      <c r="UCU250" s="576"/>
      <c r="UCV250" s="577"/>
      <c r="UCW250"/>
      <c r="UCX250" s="605"/>
      <c r="UCY250" s="606"/>
      <c r="UCZ250" s="578"/>
      <c r="UDA250" s="597"/>
      <c r="UDB250" s="598"/>
      <c r="UDC250" s="596"/>
      <c r="UDD250" s="602"/>
      <c r="UDE250" s="579"/>
      <c r="UDF250" s="580"/>
      <c r="UDG250" s="603"/>
      <c r="UDH250" s="580"/>
      <c r="UDI250" s="603"/>
      <c r="UDJ250" s="607"/>
      <c r="UDK250" s="582"/>
      <c r="UDL250" s="608"/>
      <c r="UDM250" s="584"/>
      <c r="UDN250" s="584"/>
      <c r="UDO250" s="600"/>
      <c r="UDP250" s="600"/>
      <c r="UDQ250" s="600"/>
      <c r="UDR250" s="600"/>
      <c r="UDS250" s="600"/>
      <c r="UDT250" s="601"/>
      <c r="UDU250" s="609"/>
      <c r="UDV250" s="609"/>
      <c r="UDW250" s="576"/>
      <c r="UDX250" s="576"/>
      <c r="UDY250" s="577"/>
      <c r="UDZ250"/>
      <c r="UEA250" s="605"/>
      <c r="UEB250" s="606"/>
      <c r="UEC250" s="578"/>
      <c r="UED250" s="597"/>
      <c r="UEE250" s="598"/>
      <c r="UEF250" s="596"/>
      <c r="UEG250" s="602"/>
      <c r="UEH250" s="579"/>
      <c r="UEI250" s="580"/>
      <c r="UEJ250" s="603"/>
      <c r="UEK250" s="580"/>
      <c r="UEL250" s="603"/>
      <c r="UEM250" s="607"/>
      <c r="UEN250" s="582"/>
      <c r="UEO250" s="608"/>
      <c r="UEP250" s="584"/>
      <c r="UEQ250" s="584"/>
      <c r="UER250" s="600"/>
      <c r="UES250" s="600"/>
      <c r="UET250" s="600"/>
      <c r="UEU250" s="600"/>
      <c r="UEV250" s="600"/>
      <c r="UEW250" s="601"/>
      <c r="UEX250" s="609"/>
      <c r="UEY250" s="609"/>
      <c r="UEZ250" s="576"/>
      <c r="UFA250" s="576"/>
      <c r="UFB250" s="577"/>
      <c r="UFC250"/>
      <c r="UFD250" s="605"/>
      <c r="UFE250" s="606"/>
      <c r="UFF250" s="578"/>
      <c r="UFG250" s="597"/>
      <c r="UFH250" s="598"/>
      <c r="UFI250" s="596"/>
      <c r="UFJ250" s="602"/>
      <c r="UFK250" s="579"/>
      <c r="UFL250" s="580"/>
      <c r="UFM250" s="603"/>
      <c r="UFN250" s="580"/>
      <c r="UFO250" s="603"/>
      <c r="UFP250" s="607"/>
      <c r="UFQ250" s="582"/>
      <c r="UFR250" s="608"/>
      <c r="UFS250" s="584"/>
      <c r="UFT250" s="584"/>
      <c r="UFU250" s="600"/>
      <c r="UFV250" s="600"/>
      <c r="UFW250" s="600"/>
      <c r="UFX250" s="600"/>
      <c r="UFY250" s="600"/>
      <c r="UFZ250" s="601"/>
      <c r="UGA250" s="609"/>
      <c r="UGB250" s="609"/>
      <c r="UGC250" s="576"/>
      <c r="UGD250" s="576"/>
      <c r="UGE250" s="577"/>
      <c r="UGF250"/>
      <c r="UGG250" s="605"/>
      <c r="UGH250" s="606"/>
      <c r="UGI250" s="578"/>
      <c r="UGJ250" s="597"/>
      <c r="UGK250" s="598"/>
      <c r="UGL250" s="596"/>
      <c r="UGM250" s="602"/>
      <c r="UGN250" s="579"/>
      <c r="UGO250" s="580"/>
      <c r="UGP250" s="603"/>
      <c r="UGQ250" s="580"/>
      <c r="UGR250" s="603"/>
      <c r="UGS250" s="607"/>
      <c r="UGT250" s="582"/>
      <c r="UGU250" s="608"/>
      <c r="UGV250" s="584"/>
      <c r="UGW250" s="584"/>
      <c r="UGX250" s="600"/>
      <c r="UGY250" s="600"/>
      <c r="UGZ250" s="600"/>
      <c r="UHA250" s="600"/>
      <c r="UHB250" s="600"/>
      <c r="UHC250" s="601"/>
      <c r="UHD250" s="609"/>
      <c r="UHE250" s="609"/>
      <c r="UHF250" s="576"/>
      <c r="UHG250" s="576"/>
      <c r="UHH250" s="577"/>
      <c r="UHI250"/>
      <c r="UHJ250" s="605"/>
      <c r="UHK250" s="606"/>
      <c r="UHL250" s="578"/>
      <c r="UHM250" s="597"/>
      <c r="UHN250" s="598"/>
      <c r="UHO250" s="596"/>
      <c r="UHP250" s="602"/>
      <c r="UHQ250" s="579"/>
      <c r="UHR250" s="580"/>
      <c r="UHS250" s="603"/>
      <c r="UHT250" s="580"/>
      <c r="UHU250" s="603"/>
      <c r="UHV250" s="607"/>
      <c r="UHW250" s="582"/>
      <c r="UHX250" s="608"/>
      <c r="UHY250" s="584"/>
      <c r="UHZ250" s="584"/>
      <c r="UIA250" s="600"/>
      <c r="UIB250" s="600"/>
      <c r="UIC250" s="600"/>
      <c r="UID250" s="600"/>
      <c r="UIE250" s="600"/>
      <c r="UIF250" s="601"/>
      <c r="UIG250" s="609"/>
      <c r="UIH250" s="609"/>
      <c r="UII250" s="576"/>
      <c r="UIJ250" s="576"/>
      <c r="UIK250" s="577"/>
      <c r="UIL250"/>
      <c r="UIM250" s="605"/>
      <c r="UIN250" s="606"/>
      <c r="UIO250" s="578"/>
      <c r="UIP250" s="597"/>
      <c r="UIQ250" s="598"/>
      <c r="UIR250" s="596"/>
      <c r="UIS250" s="602"/>
      <c r="UIT250" s="579"/>
      <c r="UIU250" s="580"/>
      <c r="UIV250" s="603"/>
      <c r="UIW250" s="580"/>
      <c r="UIX250" s="603"/>
      <c r="UIY250" s="607"/>
      <c r="UIZ250" s="582"/>
      <c r="UJA250" s="608"/>
      <c r="UJB250" s="584"/>
      <c r="UJC250" s="584"/>
      <c r="UJD250" s="600"/>
      <c r="UJE250" s="600"/>
      <c r="UJF250" s="600"/>
      <c r="UJG250" s="600"/>
      <c r="UJH250" s="600"/>
      <c r="UJI250" s="601"/>
      <c r="UJJ250" s="609"/>
      <c r="UJK250" s="609"/>
      <c r="UJL250" s="576"/>
      <c r="UJM250" s="576"/>
      <c r="UJN250" s="577"/>
      <c r="UJO250"/>
      <c r="UJP250" s="605"/>
      <c r="UJQ250" s="606"/>
      <c r="UJR250" s="578"/>
      <c r="UJS250" s="597"/>
      <c r="UJT250" s="598"/>
      <c r="UJU250" s="596"/>
      <c r="UJV250" s="602"/>
      <c r="UJW250" s="579"/>
      <c r="UJX250" s="580"/>
      <c r="UJY250" s="603"/>
      <c r="UJZ250" s="580"/>
      <c r="UKA250" s="603"/>
      <c r="UKB250" s="607"/>
      <c r="UKC250" s="582"/>
      <c r="UKD250" s="608"/>
      <c r="UKE250" s="584"/>
      <c r="UKF250" s="584"/>
      <c r="UKG250" s="600"/>
      <c r="UKH250" s="600"/>
      <c r="UKI250" s="600"/>
      <c r="UKJ250" s="600"/>
      <c r="UKK250" s="600"/>
      <c r="UKL250" s="601"/>
      <c r="UKM250" s="609"/>
      <c r="UKN250" s="609"/>
      <c r="UKO250" s="576"/>
      <c r="UKP250" s="576"/>
      <c r="UKQ250" s="577"/>
      <c r="UKR250"/>
      <c r="UKS250" s="605"/>
      <c r="UKT250" s="606"/>
      <c r="UKU250" s="578"/>
      <c r="UKV250" s="597"/>
      <c r="UKW250" s="598"/>
      <c r="UKX250" s="596"/>
      <c r="UKY250" s="602"/>
      <c r="UKZ250" s="579"/>
      <c r="ULA250" s="580"/>
      <c r="ULB250" s="603"/>
      <c r="ULC250" s="580"/>
      <c r="ULD250" s="603"/>
      <c r="ULE250" s="607"/>
      <c r="ULF250" s="582"/>
      <c r="ULG250" s="608"/>
      <c r="ULH250" s="584"/>
      <c r="ULI250" s="584"/>
      <c r="ULJ250" s="600"/>
      <c r="ULK250" s="600"/>
      <c r="ULL250" s="600"/>
      <c r="ULM250" s="600"/>
      <c r="ULN250" s="600"/>
      <c r="ULO250" s="601"/>
      <c r="ULP250" s="609"/>
      <c r="ULQ250" s="609"/>
      <c r="ULR250" s="576"/>
      <c r="ULS250" s="576"/>
      <c r="ULT250" s="577"/>
      <c r="ULU250"/>
      <c r="ULV250" s="605"/>
      <c r="ULW250" s="606"/>
      <c r="ULX250" s="578"/>
      <c r="ULY250" s="597"/>
      <c r="ULZ250" s="598"/>
      <c r="UMA250" s="596"/>
      <c r="UMB250" s="602"/>
      <c r="UMC250" s="579"/>
      <c r="UMD250" s="580"/>
      <c r="UME250" s="603"/>
      <c r="UMF250" s="580"/>
      <c r="UMG250" s="603"/>
      <c r="UMH250" s="607"/>
      <c r="UMI250" s="582"/>
      <c r="UMJ250" s="608"/>
      <c r="UMK250" s="584"/>
      <c r="UML250" s="584"/>
      <c r="UMM250" s="600"/>
      <c r="UMN250" s="600"/>
      <c r="UMO250" s="600"/>
      <c r="UMP250" s="600"/>
      <c r="UMQ250" s="600"/>
      <c r="UMR250" s="601"/>
      <c r="UMS250" s="609"/>
      <c r="UMT250" s="609"/>
      <c r="UMU250" s="576"/>
      <c r="UMV250" s="576"/>
      <c r="UMW250" s="577"/>
      <c r="UMX250"/>
      <c r="UMY250" s="605"/>
      <c r="UMZ250" s="606"/>
      <c r="UNA250" s="578"/>
      <c r="UNB250" s="597"/>
      <c r="UNC250" s="598"/>
      <c r="UND250" s="596"/>
      <c r="UNE250" s="602"/>
      <c r="UNF250" s="579"/>
      <c r="UNG250" s="580"/>
      <c r="UNH250" s="603"/>
      <c r="UNI250" s="580"/>
      <c r="UNJ250" s="603"/>
      <c r="UNK250" s="607"/>
      <c r="UNL250" s="582"/>
      <c r="UNM250" s="608"/>
      <c r="UNN250" s="584"/>
      <c r="UNO250" s="584"/>
      <c r="UNP250" s="600"/>
      <c r="UNQ250" s="600"/>
      <c r="UNR250" s="600"/>
      <c r="UNS250" s="600"/>
      <c r="UNT250" s="600"/>
      <c r="UNU250" s="601"/>
      <c r="UNV250" s="609"/>
      <c r="UNW250" s="609"/>
      <c r="UNX250" s="576"/>
      <c r="UNY250" s="576"/>
      <c r="UNZ250" s="577"/>
      <c r="UOA250"/>
      <c r="UOB250" s="605"/>
      <c r="UOC250" s="606"/>
      <c r="UOD250" s="578"/>
      <c r="UOE250" s="597"/>
      <c r="UOF250" s="598"/>
      <c r="UOG250" s="596"/>
      <c r="UOH250" s="602"/>
      <c r="UOI250" s="579"/>
      <c r="UOJ250" s="580"/>
      <c r="UOK250" s="603"/>
      <c r="UOL250" s="580"/>
      <c r="UOM250" s="603"/>
      <c r="UON250" s="607"/>
      <c r="UOO250" s="582"/>
      <c r="UOP250" s="608"/>
      <c r="UOQ250" s="584"/>
      <c r="UOR250" s="584"/>
      <c r="UOS250" s="600"/>
      <c r="UOT250" s="600"/>
      <c r="UOU250" s="600"/>
      <c r="UOV250" s="600"/>
      <c r="UOW250" s="600"/>
      <c r="UOX250" s="601"/>
      <c r="UOY250" s="609"/>
      <c r="UOZ250" s="609"/>
      <c r="UPA250" s="576"/>
      <c r="UPB250" s="576"/>
      <c r="UPC250" s="577"/>
      <c r="UPD250"/>
      <c r="UPE250" s="605"/>
      <c r="UPF250" s="606"/>
      <c r="UPG250" s="578"/>
      <c r="UPH250" s="597"/>
      <c r="UPI250" s="598"/>
      <c r="UPJ250" s="596"/>
      <c r="UPK250" s="602"/>
      <c r="UPL250" s="579"/>
      <c r="UPM250" s="580"/>
      <c r="UPN250" s="603"/>
      <c r="UPO250" s="580"/>
      <c r="UPP250" s="603"/>
      <c r="UPQ250" s="607"/>
      <c r="UPR250" s="582"/>
      <c r="UPS250" s="608"/>
      <c r="UPT250" s="584"/>
      <c r="UPU250" s="584"/>
      <c r="UPV250" s="600"/>
      <c r="UPW250" s="600"/>
      <c r="UPX250" s="600"/>
      <c r="UPY250" s="600"/>
      <c r="UPZ250" s="600"/>
      <c r="UQA250" s="601"/>
      <c r="UQB250" s="609"/>
      <c r="UQC250" s="609"/>
      <c r="UQD250" s="576"/>
      <c r="UQE250" s="576"/>
      <c r="UQF250" s="577"/>
      <c r="UQG250"/>
      <c r="UQH250" s="605"/>
      <c r="UQI250" s="606"/>
      <c r="UQJ250" s="578"/>
      <c r="UQK250" s="597"/>
      <c r="UQL250" s="598"/>
      <c r="UQM250" s="596"/>
      <c r="UQN250" s="602"/>
      <c r="UQO250" s="579"/>
      <c r="UQP250" s="580"/>
      <c r="UQQ250" s="603"/>
      <c r="UQR250" s="580"/>
      <c r="UQS250" s="603"/>
      <c r="UQT250" s="607"/>
      <c r="UQU250" s="582"/>
      <c r="UQV250" s="608"/>
      <c r="UQW250" s="584"/>
      <c r="UQX250" s="584"/>
      <c r="UQY250" s="600"/>
      <c r="UQZ250" s="600"/>
      <c r="URA250" s="600"/>
      <c r="URB250" s="600"/>
      <c r="URC250" s="600"/>
      <c r="URD250" s="601"/>
      <c r="URE250" s="609"/>
      <c r="URF250" s="609"/>
      <c r="URG250" s="576"/>
      <c r="URH250" s="576"/>
      <c r="URI250" s="577"/>
      <c r="URJ250"/>
      <c r="URK250" s="605"/>
      <c r="URL250" s="606"/>
      <c r="URM250" s="578"/>
      <c r="URN250" s="597"/>
      <c r="URO250" s="598"/>
      <c r="URP250" s="596"/>
      <c r="URQ250" s="602"/>
      <c r="URR250" s="579"/>
      <c r="URS250" s="580"/>
      <c r="URT250" s="603"/>
      <c r="URU250" s="580"/>
      <c r="URV250" s="603"/>
      <c r="URW250" s="607"/>
      <c r="URX250" s="582"/>
      <c r="URY250" s="608"/>
      <c r="URZ250" s="584"/>
      <c r="USA250" s="584"/>
      <c r="USB250" s="600"/>
      <c r="USC250" s="600"/>
      <c r="USD250" s="600"/>
      <c r="USE250" s="600"/>
      <c r="USF250" s="600"/>
      <c r="USG250" s="601"/>
      <c r="USH250" s="609"/>
      <c r="USI250" s="609"/>
      <c r="USJ250" s="576"/>
      <c r="USK250" s="576"/>
      <c r="USL250" s="577"/>
      <c r="USM250"/>
      <c r="USN250" s="605"/>
      <c r="USO250" s="606"/>
      <c r="USP250" s="578"/>
      <c r="USQ250" s="597"/>
      <c r="USR250" s="598"/>
      <c r="USS250" s="596"/>
      <c r="UST250" s="602"/>
      <c r="USU250" s="579"/>
      <c r="USV250" s="580"/>
      <c r="USW250" s="603"/>
      <c r="USX250" s="580"/>
      <c r="USY250" s="603"/>
      <c r="USZ250" s="607"/>
      <c r="UTA250" s="582"/>
      <c r="UTB250" s="608"/>
      <c r="UTC250" s="584"/>
      <c r="UTD250" s="584"/>
      <c r="UTE250" s="600"/>
      <c r="UTF250" s="600"/>
      <c r="UTG250" s="600"/>
      <c r="UTH250" s="600"/>
      <c r="UTI250" s="600"/>
      <c r="UTJ250" s="601"/>
      <c r="UTK250" s="609"/>
      <c r="UTL250" s="609"/>
      <c r="UTM250" s="576"/>
      <c r="UTN250" s="576"/>
      <c r="UTO250" s="577"/>
      <c r="UTP250"/>
      <c r="UTQ250" s="605"/>
      <c r="UTR250" s="606"/>
      <c r="UTS250" s="578"/>
      <c r="UTT250" s="597"/>
      <c r="UTU250" s="598"/>
      <c r="UTV250" s="596"/>
      <c r="UTW250" s="602"/>
      <c r="UTX250" s="579"/>
      <c r="UTY250" s="580"/>
      <c r="UTZ250" s="603"/>
      <c r="UUA250" s="580"/>
      <c r="UUB250" s="603"/>
      <c r="UUC250" s="607"/>
      <c r="UUD250" s="582"/>
      <c r="UUE250" s="608"/>
      <c r="UUF250" s="584"/>
      <c r="UUG250" s="584"/>
      <c r="UUH250" s="600"/>
      <c r="UUI250" s="600"/>
      <c r="UUJ250" s="600"/>
      <c r="UUK250" s="600"/>
      <c r="UUL250" s="600"/>
      <c r="UUM250" s="601"/>
      <c r="UUN250" s="609"/>
      <c r="UUO250" s="609"/>
      <c r="UUP250" s="576"/>
      <c r="UUQ250" s="576"/>
      <c r="UUR250" s="577"/>
      <c r="UUS250"/>
      <c r="UUT250" s="605"/>
      <c r="UUU250" s="606"/>
      <c r="UUV250" s="578"/>
      <c r="UUW250" s="597"/>
      <c r="UUX250" s="598"/>
      <c r="UUY250" s="596"/>
      <c r="UUZ250" s="602"/>
      <c r="UVA250" s="579"/>
      <c r="UVB250" s="580"/>
      <c r="UVC250" s="603"/>
      <c r="UVD250" s="580"/>
      <c r="UVE250" s="603"/>
      <c r="UVF250" s="607"/>
      <c r="UVG250" s="582"/>
      <c r="UVH250" s="608"/>
      <c r="UVI250" s="584"/>
      <c r="UVJ250" s="584"/>
      <c r="UVK250" s="600"/>
      <c r="UVL250" s="600"/>
      <c r="UVM250" s="600"/>
      <c r="UVN250" s="600"/>
      <c r="UVO250" s="600"/>
      <c r="UVP250" s="601"/>
      <c r="UVQ250" s="609"/>
      <c r="UVR250" s="609"/>
      <c r="UVS250" s="576"/>
      <c r="UVT250" s="576"/>
      <c r="UVU250" s="577"/>
      <c r="UVV250"/>
      <c r="UVW250" s="605"/>
      <c r="UVX250" s="606"/>
      <c r="UVY250" s="578"/>
      <c r="UVZ250" s="597"/>
      <c r="UWA250" s="598"/>
      <c r="UWB250" s="596"/>
      <c r="UWC250" s="602"/>
      <c r="UWD250" s="579"/>
      <c r="UWE250" s="580"/>
      <c r="UWF250" s="603"/>
      <c r="UWG250" s="580"/>
      <c r="UWH250" s="603"/>
      <c r="UWI250" s="607"/>
      <c r="UWJ250" s="582"/>
      <c r="UWK250" s="608"/>
      <c r="UWL250" s="584"/>
      <c r="UWM250" s="584"/>
      <c r="UWN250" s="600"/>
      <c r="UWO250" s="600"/>
      <c r="UWP250" s="600"/>
      <c r="UWQ250" s="600"/>
      <c r="UWR250" s="600"/>
      <c r="UWS250" s="601"/>
      <c r="UWT250" s="609"/>
      <c r="UWU250" s="609"/>
      <c r="UWV250" s="576"/>
      <c r="UWW250" s="576"/>
      <c r="UWX250" s="577"/>
      <c r="UWY250"/>
      <c r="UWZ250" s="605"/>
      <c r="UXA250" s="606"/>
      <c r="UXB250" s="578"/>
      <c r="UXC250" s="597"/>
      <c r="UXD250" s="598"/>
      <c r="UXE250" s="596"/>
      <c r="UXF250" s="602"/>
      <c r="UXG250" s="579"/>
      <c r="UXH250" s="580"/>
      <c r="UXI250" s="603"/>
      <c r="UXJ250" s="580"/>
      <c r="UXK250" s="603"/>
      <c r="UXL250" s="607"/>
      <c r="UXM250" s="582"/>
      <c r="UXN250" s="608"/>
      <c r="UXO250" s="584"/>
      <c r="UXP250" s="584"/>
      <c r="UXQ250" s="600"/>
      <c r="UXR250" s="600"/>
      <c r="UXS250" s="600"/>
      <c r="UXT250" s="600"/>
      <c r="UXU250" s="600"/>
      <c r="UXV250" s="601"/>
      <c r="UXW250" s="609"/>
      <c r="UXX250" s="609"/>
      <c r="UXY250" s="576"/>
      <c r="UXZ250" s="576"/>
      <c r="UYA250" s="577"/>
      <c r="UYB250"/>
      <c r="UYC250" s="605"/>
      <c r="UYD250" s="606"/>
      <c r="UYE250" s="578"/>
      <c r="UYF250" s="597"/>
      <c r="UYG250" s="598"/>
      <c r="UYH250" s="596"/>
      <c r="UYI250" s="602"/>
      <c r="UYJ250" s="579"/>
      <c r="UYK250" s="580"/>
      <c r="UYL250" s="603"/>
      <c r="UYM250" s="580"/>
      <c r="UYN250" s="603"/>
      <c r="UYO250" s="607"/>
      <c r="UYP250" s="582"/>
      <c r="UYQ250" s="608"/>
      <c r="UYR250" s="584"/>
      <c r="UYS250" s="584"/>
      <c r="UYT250" s="600"/>
      <c r="UYU250" s="600"/>
      <c r="UYV250" s="600"/>
      <c r="UYW250" s="600"/>
      <c r="UYX250" s="600"/>
      <c r="UYY250" s="601"/>
      <c r="UYZ250" s="609"/>
      <c r="UZA250" s="609"/>
      <c r="UZB250" s="576"/>
      <c r="UZC250" s="576"/>
      <c r="UZD250" s="577"/>
      <c r="UZE250"/>
      <c r="UZF250" s="605"/>
      <c r="UZG250" s="606"/>
      <c r="UZH250" s="578"/>
      <c r="UZI250" s="597"/>
      <c r="UZJ250" s="598"/>
      <c r="UZK250" s="596"/>
      <c r="UZL250" s="602"/>
      <c r="UZM250" s="579"/>
      <c r="UZN250" s="580"/>
      <c r="UZO250" s="603"/>
      <c r="UZP250" s="580"/>
      <c r="UZQ250" s="603"/>
      <c r="UZR250" s="607"/>
      <c r="UZS250" s="582"/>
      <c r="UZT250" s="608"/>
      <c r="UZU250" s="584"/>
      <c r="UZV250" s="584"/>
      <c r="UZW250" s="600"/>
      <c r="UZX250" s="600"/>
      <c r="UZY250" s="600"/>
      <c r="UZZ250" s="600"/>
      <c r="VAA250" s="600"/>
      <c r="VAB250" s="601"/>
      <c r="VAC250" s="609"/>
      <c r="VAD250" s="609"/>
      <c r="VAE250" s="576"/>
      <c r="VAF250" s="576"/>
      <c r="VAG250" s="577"/>
      <c r="VAH250"/>
      <c r="VAI250" s="605"/>
      <c r="VAJ250" s="606"/>
      <c r="VAK250" s="578"/>
      <c r="VAL250" s="597"/>
      <c r="VAM250" s="598"/>
      <c r="VAN250" s="596"/>
      <c r="VAO250" s="602"/>
      <c r="VAP250" s="579"/>
      <c r="VAQ250" s="580"/>
      <c r="VAR250" s="603"/>
      <c r="VAS250" s="580"/>
      <c r="VAT250" s="603"/>
      <c r="VAU250" s="607"/>
      <c r="VAV250" s="582"/>
      <c r="VAW250" s="608"/>
      <c r="VAX250" s="584"/>
      <c r="VAY250" s="584"/>
      <c r="VAZ250" s="600"/>
      <c r="VBA250" s="600"/>
      <c r="VBB250" s="600"/>
      <c r="VBC250" s="600"/>
      <c r="VBD250" s="600"/>
      <c r="VBE250" s="601"/>
      <c r="VBF250" s="609"/>
      <c r="VBG250" s="609"/>
      <c r="VBH250" s="576"/>
      <c r="VBI250" s="576"/>
      <c r="VBJ250" s="577"/>
      <c r="VBK250"/>
      <c r="VBL250" s="605"/>
      <c r="VBM250" s="606"/>
      <c r="VBN250" s="578"/>
      <c r="VBO250" s="597"/>
      <c r="VBP250" s="598"/>
      <c r="VBQ250" s="596"/>
      <c r="VBR250" s="602"/>
      <c r="VBS250" s="579"/>
      <c r="VBT250" s="580"/>
      <c r="VBU250" s="603"/>
      <c r="VBV250" s="580"/>
      <c r="VBW250" s="603"/>
      <c r="VBX250" s="607"/>
      <c r="VBY250" s="582"/>
      <c r="VBZ250" s="608"/>
      <c r="VCA250" s="584"/>
      <c r="VCB250" s="584"/>
      <c r="VCC250" s="600"/>
      <c r="VCD250" s="600"/>
      <c r="VCE250" s="600"/>
      <c r="VCF250" s="600"/>
      <c r="VCG250" s="600"/>
      <c r="VCH250" s="601"/>
      <c r="VCI250" s="609"/>
      <c r="VCJ250" s="609"/>
      <c r="VCK250" s="576"/>
      <c r="VCL250" s="576"/>
      <c r="VCM250" s="577"/>
      <c r="VCN250"/>
      <c r="VCO250" s="605"/>
      <c r="VCP250" s="606"/>
      <c r="VCQ250" s="578"/>
      <c r="VCR250" s="597"/>
      <c r="VCS250" s="598"/>
      <c r="VCT250" s="596"/>
      <c r="VCU250" s="602"/>
      <c r="VCV250" s="579"/>
      <c r="VCW250" s="580"/>
      <c r="VCX250" s="603"/>
      <c r="VCY250" s="580"/>
      <c r="VCZ250" s="603"/>
      <c r="VDA250" s="607"/>
      <c r="VDB250" s="582"/>
      <c r="VDC250" s="608"/>
      <c r="VDD250" s="584"/>
      <c r="VDE250" s="584"/>
      <c r="VDF250" s="600"/>
      <c r="VDG250" s="600"/>
      <c r="VDH250" s="600"/>
      <c r="VDI250" s="600"/>
      <c r="VDJ250" s="600"/>
      <c r="VDK250" s="601"/>
      <c r="VDL250" s="609"/>
      <c r="VDM250" s="609"/>
      <c r="VDN250" s="576"/>
      <c r="VDO250" s="576"/>
      <c r="VDP250" s="577"/>
      <c r="VDQ250"/>
      <c r="VDR250" s="605"/>
      <c r="VDS250" s="606"/>
      <c r="VDT250" s="578"/>
      <c r="VDU250" s="597"/>
      <c r="VDV250" s="598"/>
      <c r="VDW250" s="596"/>
      <c r="VDX250" s="602"/>
      <c r="VDY250" s="579"/>
      <c r="VDZ250" s="580"/>
      <c r="VEA250" s="603"/>
      <c r="VEB250" s="580"/>
      <c r="VEC250" s="603"/>
      <c r="VED250" s="607"/>
      <c r="VEE250" s="582"/>
      <c r="VEF250" s="608"/>
      <c r="VEG250" s="584"/>
      <c r="VEH250" s="584"/>
      <c r="VEI250" s="600"/>
      <c r="VEJ250" s="600"/>
      <c r="VEK250" s="600"/>
      <c r="VEL250" s="600"/>
      <c r="VEM250" s="600"/>
      <c r="VEN250" s="601"/>
      <c r="VEO250" s="609"/>
      <c r="VEP250" s="609"/>
      <c r="VEQ250" s="576"/>
      <c r="VER250" s="576"/>
      <c r="VES250" s="577"/>
      <c r="VET250"/>
      <c r="VEU250" s="605"/>
      <c r="VEV250" s="606"/>
      <c r="VEW250" s="578"/>
      <c r="VEX250" s="597"/>
      <c r="VEY250" s="598"/>
      <c r="VEZ250" s="596"/>
      <c r="VFA250" s="602"/>
      <c r="VFB250" s="579"/>
      <c r="VFC250" s="580"/>
      <c r="VFD250" s="603"/>
      <c r="VFE250" s="580"/>
      <c r="VFF250" s="603"/>
      <c r="VFG250" s="607"/>
      <c r="VFH250" s="582"/>
      <c r="VFI250" s="608"/>
      <c r="VFJ250" s="584"/>
      <c r="VFK250" s="584"/>
      <c r="VFL250" s="600"/>
      <c r="VFM250" s="600"/>
      <c r="VFN250" s="600"/>
      <c r="VFO250" s="600"/>
      <c r="VFP250" s="600"/>
      <c r="VFQ250" s="601"/>
      <c r="VFR250" s="609"/>
      <c r="VFS250" s="609"/>
      <c r="VFT250" s="576"/>
      <c r="VFU250" s="576"/>
      <c r="VFV250" s="577"/>
      <c r="VFW250"/>
      <c r="VFX250" s="605"/>
      <c r="VFY250" s="606"/>
      <c r="VFZ250" s="578"/>
      <c r="VGA250" s="597"/>
      <c r="VGB250" s="598"/>
      <c r="VGC250" s="596"/>
      <c r="VGD250" s="602"/>
      <c r="VGE250" s="579"/>
      <c r="VGF250" s="580"/>
      <c r="VGG250" s="603"/>
      <c r="VGH250" s="580"/>
      <c r="VGI250" s="603"/>
      <c r="VGJ250" s="607"/>
      <c r="VGK250" s="582"/>
      <c r="VGL250" s="608"/>
      <c r="VGM250" s="584"/>
      <c r="VGN250" s="584"/>
      <c r="VGO250" s="600"/>
      <c r="VGP250" s="600"/>
      <c r="VGQ250" s="600"/>
      <c r="VGR250" s="600"/>
      <c r="VGS250" s="600"/>
      <c r="VGT250" s="601"/>
      <c r="VGU250" s="609"/>
      <c r="VGV250" s="609"/>
      <c r="VGW250" s="576"/>
      <c r="VGX250" s="576"/>
      <c r="VGY250" s="577"/>
      <c r="VGZ250"/>
      <c r="VHA250" s="605"/>
      <c r="VHB250" s="606"/>
      <c r="VHC250" s="578"/>
      <c r="VHD250" s="597"/>
      <c r="VHE250" s="598"/>
      <c r="VHF250" s="596"/>
      <c r="VHG250" s="602"/>
      <c r="VHH250" s="579"/>
      <c r="VHI250" s="580"/>
      <c r="VHJ250" s="603"/>
      <c r="VHK250" s="580"/>
      <c r="VHL250" s="603"/>
      <c r="VHM250" s="607"/>
      <c r="VHN250" s="582"/>
      <c r="VHO250" s="608"/>
      <c r="VHP250" s="584"/>
      <c r="VHQ250" s="584"/>
      <c r="VHR250" s="600"/>
      <c r="VHS250" s="600"/>
      <c r="VHT250" s="600"/>
      <c r="VHU250" s="600"/>
      <c r="VHV250" s="600"/>
      <c r="VHW250" s="601"/>
      <c r="VHX250" s="609"/>
      <c r="VHY250" s="609"/>
      <c r="VHZ250" s="576"/>
      <c r="VIA250" s="576"/>
      <c r="VIB250" s="577"/>
      <c r="VIC250"/>
      <c r="VID250" s="605"/>
      <c r="VIE250" s="606"/>
      <c r="VIF250" s="578"/>
      <c r="VIG250" s="597"/>
      <c r="VIH250" s="598"/>
      <c r="VII250" s="596"/>
      <c r="VIJ250" s="602"/>
      <c r="VIK250" s="579"/>
      <c r="VIL250" s="580"/>
      <c r="VIM250" s="603"/>
      <c r="VIN250" s="580"/>
      <c r="VIO250" s="603"/>
      <c r="VIP250" s="607"/>
      <c r="VIQ250" s="582"/>
      <c r="VIR250" s="608"/>
      <c r="VIS250" s="584"/>
      <c r="VIT250" s="584"/>
      <c r="VIU250" s="600"/>
      <c r="VIV250" s="600"/>
      <c r="VIW250" s="600"/>
      <c r="VIX250" s="600"/>
      <c r="VIY250" s="600"/>
      <c r="VIZ250" s="601"/>
      <c r="VJA250" s="609"/>
      <c r="VJB250" s="609"/>
      <c r="VJC250" s="576"/>
      <c r="VJD250" s="576"/>
      <c r="VJE250" s="577"/>
      <c r="VJF250"/>
      <c r="VJG250" s="605"/>
      <c r="VJH250" s="606"/>
      <c r="VJI250" s="578"/>
      <c r="VJJ250" s="597"/>
      <c r="VJK250" s="598"/>
      <c r="VJL250" s="596"/>
      <c r="VJM250" s="602"/>
      <c r="VJN250" s="579"/>
      <c r="VJO250" s="580"/>
      <c r="VJP250" s="603"/>
      <c r="VJQ250" s="580"/>
      <c r="VJR250" s="603"/>
      <c r="VJS250" s="607"/>
      <c r="VJT250" s="582"/>
      <c r="VJU250" s="608"/>
      <c r="VJV250" s="584"/>
      <c r="VJW250" s="584"/>
      <c r="VJX250" s="600"/>
      <c r="VJY250" s="600"/>
      <c r="VJZ250" s="600"/>
      <c r="VKA250" s="600"/>
      <c r="VKB250" s="600"/>
      <c r="VKC250" s="601"/>
      <c r="VKD250" s="609"/>
      <c r="VKE250" s="609"/>
      <c r="VKF250" s="576"/>
      <c r="VKG250" s="576"/>
      <c r="VKH250" s="577"/>
      <c r="VKI250"/>
      <c r="VKJ250" s="605"/>
      <c r="VKK250" s="606"/>
      <c r="VKL250" s="578"/>
      <c r="VKM250" s="597"/>
      <c r="VKN250" s="598"/>
      <c r="VKO250" s="596"/>
      <c r="VKP250" s="602"/>
      <c r="VKQ250" s="579"/>
      <c r="VKR250" s="580"/>
      <c r="VKS250" s="603"/>
      <c r="VKT250" s="580"/>
      <c r="VKU250" s="603"/>
      <c r="VKV250" s="607"/>
      <c r="VKW250" s="582"/>
      <c r="VKX250" s="608"/>
      <c r="VKY250" s="584"/>
      <c r="VKZ250" s="584"/>
      <c r="VLA250" s="600"/>
      <c r="VLB250" s="600"/>
      <c r="VLC250" s="600"/>
      <c r="VLD250" s="600"/>
      <c r="VLE250" s="600"/>
      <c r="VLF250" s="601"/>
      <c r="VLG250" s="609"/>
      <c r="VLH250" s="609"/>
      <c r="VLI250" s="576"/>
      <c r="VLJ250" s="576"/>
      <c r="VLK250" s="577"/>
      <c r="VLL250"/>
      <c r="VLM250" s="605"/>
      <c r="VLN250" s="606"/>
      <c r="VLO250" s="578"/>
      <c r="VLP250" s="597"/>
      <c r="VLQ250" s="598"/>
      <c r="VLR250" s="596"/>
      <c r="VLS250" s="602"/>
      <c r="VLT250" s="579"/>
      <c r="VLU250" s="580"/>
      <c r="VLV250" s="603"/>
      <c r="VLW250" s="580"/>
      <c r="VLX250" s="603"/>
      <c r="VLY250" s="607"/>
      <c r="VLZ250" s="582"/>
      <c r="VMA250" s="608"/>
      <c r="VMB250" s="584"/>
      <c r="VMC250" s="584"/>
      <c r="VMD250" s="600"/>
      <c r="VME250" s="600"/>
      <c r="VMF250" s="600"/>
      <c r="VMG250" s="600"/>
      <c r="VMH250" s="600"/>
      <c r="VMI250" s="601"/>
      <c r="VMJ250" s="609"/>
      <c r="VMK250" s="609"/>
      <c r="VML250" s="576"/>
      <c r="VMM250" s="576"/>
      <c r="VMN250" s="577"/>
      <c r="VMO250"/>
      <c r="VMP250" s="605"/>
      <c r="VMQ250" s="606"/>
      <c r="VMR250" s="578"/>
      <c r="VMS250" s="597"/>
      <c r="VMT250" s="598"/>
      <c r="VMU250" s="596"/>
      <c r="VMV250" s="602"/>
      <c r="VMW250" s="579"/>
      <c r="VMX250" s="580"/>
      <c r="VMY250" s="603"/>
      <c r="VMZ250" s="580"/>
      <c r="VNA250" s="603"/>
      <c r="VNB250" s="607"/>
      <c r="VNC250" s="582"/>
      <c r="VND250" s="608"/>
      <c r="VNE250" s="584"/>
      <c r="VNF250" s="584"/>
      <c r="VNG250" s="600"/>
      <c r="VNH250" s="600"/>
      <c r="VNI250" s="600"/>
      <c r="VNJ250" s="600"/>
      <c r="VNK250" s="600"/>
      <c r="VNL250" s="601"/>
      <c r="VNM250" s="609"/>
      <c r="VNN250" s="609"/>
      <c r="VNO250" s="576"/>
      <c r="VNP250" s="576"/>
      <c r="VNQ250" s="577"/>
      <c r="VNR250"/>
      <c r="VNS250" s="605"/>
      <c r="VNT250" s="606"/>
      <c r="VNU250" s="578"/>
      <c r="VNV250" s="597"/>
      <c r="VNW250" s="598"/>
      <c r="VNX250" s="596"/>
      <c r="VNY250" s="602"/>
      <c r="VNZ250" s="579"/>
      <c r="VOA250" s="580"/>
      <c r="VOB250" s="603"/>
      <c r="VOC250" s="580"/>
      <c r="VOD250" s="603"/>
      <c r="VOE250" s="607"/>
      <c r="VOF250" s="582"/>
      <c r="VOG250" s="608"/>
      <c r="VOH250" s="584"/>
      <c r="VOI250" s="584"/>
      <c r="VOJ250" s="600"/>
      <c r="VOK250" s="600"/>
      <c r="VOL250" s="600"/>
      <c r="VOM250" s="600"/>
      <c r="VON250" s="600"/>
      <c r="VOO250" s="601"/>
      <c r="VOP250" s="609"/>
      <c r="VOQ250" s="609"/>
      <c r="VOR250" s="576"/>
      <c r="VOS250" s="576"/>
      <c r="VOT250" s="577"/>
      <c r="VOU250"/>
      <c r="VOV250" s="605"/>
      <c r="VOW250" s="606"/>
      <c r="VOX250" s="578"/>
      <c r="VOY250" s="597"/>
      <c r="VOZ250" s="598"/>
      <c r="VPA250" s="596"/>
      <c r="VPB250" s="602"/>
      <c r="VPC250" s="579"/>
      <c r="VPD250" s="580"/>
      <c r="VPE250" s="603"/>
      <c r="VPF250" s="580"/>
      <c r="VPG250" s="603"/>
      <c r="VPH250" s="607"/>
      <c r="VPI250" s="582"/>
      <c r="VPJ250" s="608"/>
      <c r="VPK250" s="584"/>
      <c r="VPL250" s="584"/>
      <c r="VPM250" s="600"/>
      <c r="VPN250" s="600"/>
      <c r="VPO250" s="600"/>
      <c r="VPP250" s="600"/>
      <c r="VPQ250" s="600"/>
      <c r="VPR250" s="601"/>
      <c r="VPS250" s="609"/>
      <c r="VPT250" s="609"/>
      <c r="VPU250" s="576"/>
      <c r="VPV250" s="576"/>
      <c r="VPW250" s="577"/>
      <c r="VPX250"/>
      <c r="VPY250" s="605"/>
      <c r="VPZ250" s="606"/>
      <c r="VQA250" s="578"/>
      <c r="VQB250" s="597"/>
      <c r="VQC250" s="598"/>
      <c r="VQD250" s="596"/>
      <c r="VQE250" s="602"/>
      <c r="VQF250" s="579"/>
      <c r="VQG250" s="580"/>
      <c r="VQH250" s="603"/>
      <c r="VQI250" s="580"/>
      <c r="VQJ250" s="603"/>
      <c r="VQK250" s="607"/>
      <c r="VQL250" s="582"/>
      <c r="VQM250" s="608"/>
      <c r="VQN250" s="584"/>
      <c r="VQO250" s="584"/>
      <c r="VQP250" s="600"/>
      <c r="VQQ250" s="600"/>
      <c r="VQR250" s="600"/>
      <c r="VQS250" s="600"/>
      <c r="VQT250" s="600"/>
      <c r="VQU250" s="601"/>
      <c r="VQV250" s="609"/>
      <c r="VQW250" s="609"/>
      <c r="VQX250" s="576"/>
      <c r="VQY250" s="576"/>
      <c r="VQZ250" s="577"/>
      <c r="VRA250"/>
      <c r="VRB250" s="605"/>
      <c r="VRC250" s="606"/>
      <c r="VRD250" s="578"/>
      <c r="VRE250" s="597"/>
      <c r="VRF250" s="598"/>
      <c r="VRG250" s="596"/>
      <c r="VRH250" s="602"/>
      <c r="VRI250" s="579"/>
      <c r="VRJ250" s="580"/>
      <c r="VRK250" s="603"/>
      <c r="VRL250" s="580"/>
      <c r="VRM250" s="603"/>
      <c r="VRN250" s="607"/>
      <c r="VRO250" s="582"/>
      <c r="VRP250" s="608"/>
      <c r="VRQ250" s="584"/>
      <c r="VRR250" s="584"/>
      <c r="VRS250" s="600"/>
      <c r="VRT250" s="600"/>
      <c r="VRU250" s="600"/>
      <c r="VRV250" s="600"/>
      <c r="VRW250" s="600"/>
      <c r="VRX250" s="601"/>
      <c r="VRY250" s="609"/>
      <c r="VRZ250" s="609"/>
      <c r="VSA250" s="576"/>
      <c r="VSB250" s="576"/>
      <c r="VSC250" s="577"/>
      <c r="VSD250"/>
      <c r="VSE250" s="605"/>
      <c r="VSF250" s="606"/>
      <c r="VSG250" s="578"/>
      <c r="VSH250" s="597"/>
      <c r="VSI250" s="598"/>
      <c r="VSJ250" s="596"/>
      <c r="VSK250" s="602"/>
      <c r="VSL250" s="579"/>
      <c r="VSM250" s="580"/>
      <c r="VSN250" s="603"/>
      <c r="VSO250" s="580"/>
      <c r="VSP250" s="603"/>
      <c r="VSQ250" s="607"/>
      <c r="VSR250" s="582"/>
      <c r="VSS250" s="608"/>
      <c r="VST250" s="584"/>
      <c r="VSU250" s="584"/>
      <c r="VSV250" s="600"/>
      <c r="VSW250" s="600"/>
      <c r="VSX250" s="600"/>
      <c r="VSY250" s="600"/>
      <c r="VSZ250" s="600"/>
      <c r="VTA250" s="601"/>
      <c r="VTB250" s="609"/>
      <c r="VTC250" s="609"/>
      <c r="VTD250" s="576"/>
      <c r="VTE250" s="576"/>
      <c r="VTF250" s="577"/>
      <c r="VTG250"/>
      <c r="VTH250" s="605"/>
      <c r="VTI250" s="606"/>
      <c r="VTJ250" s="578"/>
      <c r="VTK250" s="597"/>
      <c r="VTL250" s="598"/>
      <c r="VTM250" s="596"/>
      <c r="VTN250" s="602"/>
      <c r="VTO250" s="579"/>
      <c r="VTP250" s="580"/>
      <c r="VTQ250" s="603"/>
      <c r="VTR250" s="580"/>
      <c r="VTS250" s="603"/>
      <c r="VTT250" s="607"/>
      <c r="VTU250" s="582"/>
      <c r="VTV250" s="608"/>
      <c r="VTW250" s="584"/>
      <c r="VTX250" s="584"/>
      <c r="VTY250" s="600"/>
      <c r="VTZ250" s="600"/>
      <c r="VUA250" s="600"/>
      <c r="VUB250" s="600"/>
      <c r="VUC250" s="600"/>
      <c r="VUD250" s="601"/>
      <c r="VUE250" s="609"/>
      <c r="VUF250" s="609"/>
      <c r="VUG250" s="576"/>
      <c r="VUH250" s="576"/>
      <c r="VUI250" s="577"/>
      <c r="VUJ250"/>
      <c r="VUK250" s="605"/>
      <c r="VUL250" s="606"/>
      <c r="VUM250" s="578"/>
      <c r="VUN250" s="597"/>
      <c r="VUO250" s="598"/>
      <c r="VUP250" s="596"/>
      <c r="VUQ250" s="602"/>
      <c r="VUR250" s="579"/>
      <c r="VUS250" s="580"/>
      <c r="VUT250" s="603"/>
      <c r="VUU250" s="580"/>
      <c r="VUV250" s="603"/>
      <c r="VUW250" s="607"/>
      <c r="VUX250" s="582"/>
      <c r="VUY250" s="608"/>
      <c r="VUZ250" s="584"/>
      <c r="VVA250" s="584"/>
      <c r="VVB250" s="600"/>
      <c r="VVC250" s="600"/>
      <c r="VVD250" s="600"/>
      <c r="VVE250" s="600"/>
      <c r="VVF250" s="600"/>
      <c r="VVG250" s="601"/>
      <c r="VVH250" s="609"/>
      <c r="VVI250" s="609"/>
      <c r="VVJ250" s="576"/>
      <c r="VVK250" s="576"/>
      <c r="VVL250" s="577"/>
      <c r="VVM250"/>
      <c r="VVN250" s="605"/>
      <c r="VVO250" s="606"/>
      <c r="VVP250" s="578"/>
      <c r="VVQ250" s="597"/>
      <c r="VVR250" s="598"/>
      <c r="VVS250" s="596"/>
      <c r="VVT250" s="602"/>
      <c r="VVU250" s="579"/>
      <c r="VVV250" s="580"/>
      <c r="VVW250" s="603"/>
      <c r="VVX250" s="580"/>
      <c r="VVY250" s="603"/>
      <c r="VVZ250" s="607"/>
      <c r="VWA250" s="582"/>
      <c r="VWB250" s="608"/>
      <c r="VWC250" s="584"/>
      <c r="VWD250" s="584"/>
      <c r="VWE250" s="600"/>
      <c r="VWF250" s="600"/>
      <c r="VWG250" s="600"/>
      <c r="VWH250" s="600"/>
      <c r="VWI250" s="600"/>
      <c r="VWJ250" s="601"/>
      <c r="VWK250" s="609"/>
      <c r="VWL250" s="609"/>
      <c r="VWM250" s="576"/>
      <c r="VWN250" s="576"/>
      <c r="VWO250" s="577"/>
      <c r="VWP250"/>
      <c r="VWQ250" s="605"/>
      <c r="VWR250" s="606"/>
      <c r="VWS250" s="578"/>
      <c r="VWT250" s="597"/>
      <c r="VWU250" s="598"/>
      <c r="VWV250" s="596"/>
      <c r="VWW250" s="602"/>
      <c r="VWX250" s="579"/>
      <c r="VWY250" s="580"/>
      <c r="VWZ250" s="603"/>
      <c r="VXA250" s="580"/>
      <c r="VXB250" s="603"/>
      <c r="VXC250" s="607"/>
      <c r="VXD250" s="582"/>
      <c r="VXE250" s="608"/>
      <c r="VXF250" s="584"/>
      <c r="VXG250" s="584"/>
      <c r="VXH250" s="600"/>
      <c r="VXI250" s="600"/>
      <c r="VXJ250" s="600"/>
      <c r="VXK250" s="600"/>
      <c r="VXL250" s="600"/>
      <c r="VXM250" s="601"/>
      <c r="VXN250" s="609"/>
      <c r="VXO250" s="609"/>
      <c r="VXP250" s="576"/>
      <c r="VXQ250" s="576"/>
      <c r="VXR250" s="577"/>
      <c r="VXS250"/>
      <c r="VXT250" s="605"/>
      <c r="VXU250" s="606"/>
      <c r="VXV250" s="578"/>
      <c r="VXW250" s="597"/>
      <c r="VXX250" s="598"/>
      <c r="VXY250" s="596"/>
      <c r="VXZ250" s="602"/>
      <c r="VYA250" s="579"/>
      <c r="VYB250" s="580"/>
      <c r="VYC250" s="603"/>
      <c r="VYD250" s="580"/>
      <c r="VYE250" s="603"/>
      <c r="VYF250" s="607"/>
      <c r="VYG250" s="582"/>
      <c r="VYH250" s="608"/>
      <c r="VYI250" s="584"/>
      <c r="VYJ250" s="584"/>
      <c r="VYK250" s="600"/>
      <c r="VYL250" s="600"/>
      <c r="VYM250" s="600"/>
      <c r="VYN250" s="600"/>
      <c r="VYO250" s="600"/>
      <c r="VYP250" s="601"/>
      <c r="VYQ250" s="609"/>
      <c r="VYR250" s="609"/>
      <c r="VYS250" s="576"/>
      <c r="VYT250" s="576"/>
      <c r="VYU250" s="577"/>
      <c r="VYV250"/>
      <c r="VYW250" s="605"/>
      <c r="VYX250" s="606"/>
      <c r="VYY250" s="578"/>
      <c r="VYZ250" s="597"/>
      <c r="VZA250" s="598"/>
      <c r="VZB250" s="596"/>
      <c r="VZC250" s="602"/>
      <c r="VZD250" s="579"/>
      <c r="VZE250" s="580"/>
      <c r="VZF250" s="603"/>
      <c r="VZG250" s="580"/>
      <c r="VZH250" s="603"/>
      <c r="VZI250" s="607"/>
      <c r="VZJ250" s="582"/>
      <c r="VZK250" s="608"/>
      <c r="VZL250" s="584"/>
      <c r="VZM250" s="584"/>
      <c r="VZN250" s="600"/>
      <c r="VZO250" s="600"/>
      <c r="VZP250" s="600"/>
      <c r="VZQ250" s="600"/>
      <c r="VZR250" s="600"/>
      <c r="VZS250" s="601"/>
      <c r="VZT250" s="609"/>
      <c r="VZU250" s="609"/>
      <c r="VZV250" s="576"/>
      <c r="VZW250" s="576"/>
      <c r="VZX250" s="577"/>
      <c r="VZY250"/>
      <c r="VZZ250" s="605"/>
      <c r="WAA250" s="606"/>
      <c r="WAB250" s="578"/>
      <c r="WAC250" s="597"/>
      <c r="WAD250" s="598"/>
      <c r="WAE250" s="596"/>
      <c r="WAF250" s="602"/>
      <c r="WAG250" s="579"/>
      <c r="WAH250" s="580"/>
      <c r="WAI250" s="603"/>
      <c r="WAJ250" s="580"/>
      <c r="WAK250" s="603"/>
      <c r="WAL250" s="607"/>
      <c r="WAM250" s="582"/>
      <c r="WAN250" s="608"/>
      <c r="WAO250" s="584"/>
      <c r="WAP250" s="584"/>
      <c r="WAQ250" s="600"/>
      <c r="WAR250" s="600"/>
      <c r="WAS250" s="600"/>
      <c r="WAT250" s="600"/>
      <c r="WAU250" s="600"/>
      <c r="WAV250" s="601"/>
      <c r="WAW250" s="609"/>
      <c r="WAX250" s="609"/>
      <c r="WAY250" s="576"/>
      <c r="WAZ250" s="576"/>
      <c r="WBA250" s="577"/>
      <c r="WBB250"/>
      <c r="WBC250" s="605"/>
      <c r="WBD250" s="606"/>
      <c r="WBE250" s="578"/>
      <c r="WBF250" s="597"/>
      <c r="WBG250" s="598"/>
      <c r="WBH250" s="596"/>
      <c r="WBI250" s="602"/>
      <c r="WBJ250" s="579"/>
      <c r="WBK250" s="580"/>
      <c r="WBL250" s="603"/>
      <c r="WBM250" s="580"/>
      <c r="WBN250" s="603"/>
      <c r="WBO250" s="607"/>
      <c r="WBP250" s="582"/>
      <c r="WBQ250" s="608"/>
      <c r="WBR250" s="584"/>
      <c r="WBS250" s="584"/>
      <c r="WBT250" s="600"/>
      <c r="WBU250" s="600"/>
      <c r="WBV250" s="600"/>
      <c r="WBW250" s="600"/>
      <c r="WBX250" s="600"/>
      <c r="WBY250" s="601"/>
      <c r="WBZ250" s="609"/>
      <c r="WCA250" s="609"/>
      <c r="WCB250" s="576"/>
      <c r="WCC250" s="576"/>
      <c r="WCD250" s="577"/>
      <c r="WCE250"/>
      <c r="WCF250" s="605"/>
      <c r="WCG250" s="606"/>
      <c r="WCH250" s="578"/>
      <c r="WCI250" s="597"/>
      <c r="WCJ250" s="598"/>
      <c r="WCK250" s="596"/>
      <c r="WCL250" s="602"/>
      <c r="WCM250" s="579"/>
      <c r="WCN250" s="580"/>
      <c r="WCO250" s="603"/>
      <c r="WCP250" s="580"/>
      <c r="WCQ250" s="603"/>
      <c r="WCR250" s="607"/>
      <c r="WCS250" s="582"/>
      <c r="WCT250" s="608"/>
      <c r="WCU250" s="584"/>
      <c r="WCV250" s="584"/>
      <c r="WCW250" s="600"/>
      <c r="WCX250" s="600"/>
      <c r="WCY250" s="600"/>
      <c r="WCZ250" s="600"/>
      <c r="WDA250" s="600"/>
      <c r="WDB250" s="601"/>
      <c r="WDC250" s="609"/>
      <c r="WDD250" s="609"/>
      <c r="WDE250" s="576"/>
      <c r="WDF250" s="576"/>
      <c r="WDG250" s="577"/>
      <c r="WDH250"/>
      <c r="WDI250" s="605"/>
      <c r="WDJ250" s="606"/>
      <c r="WDK250" s="578"/>
      <c r="WDL250" s="597"/>
      <c r="WDM250" s="598"/>
      <c r="WDN250" s="596"/>
      <c r="WDO250" s="602"/>
      <c r="WDP250" s="579"/>
      <c r="WDQ250" s="580"/>
      <c r="WDR250" s="603"/>
      <c r="WDS250" s="580"/>
      <c r="WDT250" s="603"/>
      <c r="WDU250" s="607"/>
      <c r="WDV250" s="582"/>
      <c r="WDW250" s="608"/>
      <c r="WDX250" s="584"/>
      <c r="WDY250" s="584"/>
      <c r="WDZ250" s="600"/>
      <c r="WEA250" s="600"/>
      <c r="WEB250" s="600"/>
      <c r="WEC250" s="600"/>
      <c r="WED250" s="600"/>
      <c r="WEE250" s="601"/>
      <c r="WEF250" s="609"/>
      <c r="WEG250" s="609"/>
      <c r="WEH250" s="576"/>
      <c r="WEI250" s="576"/>
      <c r="WEJ250" s="577"/>
      <c r="WEK250"/>
      <c r="WEL250" s="605"/>
      <c r="WEM250" s="606"/>
      <c r="WEN250" s="578"/>
      <c r="WEO250" s="597"/>
      <c r="WEP250" s="598"/>
      <c r="WEQ250" s="596"/>
      <c r="WER250" s="602"/>
      <c r="WES250" s="579"/>
      <c r="WET250" s="580"/>
      <c r="WEU250" s="603"/>
      <c r="WEV250" s="580"/>
      <c r="WEW250" s="603"/>
      <c r="WEX250" s="607"/>
      <c r="WEY250" s="582"/>
      <c r="WEZ250" s="608"/>
      <c r="WFA250" s="584"/>
      <c r="WFB250" s="584"/>
      <c r="WFC250" s="600"/>
      <c r="WFD250" s="600"/>
      <c r="WFE250" s="600"/>
      <c r="WFF250" s="600"/>
      <c r="WFG250" s="600"/>
      <c r="WFH250" s="601"/>
      <c r="WFI250" s="609"/>
      <c r="WFJ250" s="609"/>
      <c r="WFK250" s="576"/>
      <c r="WFL250" s="576"/>
      <c r="WFM250" s="577"/>
      <c r="WFN250"/>
      <c r="WFO250" s="605"/>
      <c r="WFP250" s="606"/>
      <c r="WFQ250" s="578"/>
      <c r="WFR250" s="597"/>
      <c r="WFS250" s="598"/>
      <c r="WFT250" s="596"/>
      <c r="WFU250" s="602"/>
      <c r="WFV250" s="579"/>
      <c r="WFW250" s="580"/>
      <c r="WFX250" s="603"/>
      <c r="WFY250" s="580"/>
      <c r="WFZ250" s="603"/>
      <c r="WGA250" s="607"/>
      <c r="WGB250" s="582"/>
      <c r="WGC250" s="608"/>
      <c r="WGD250" s="584"/>
      <c r="WGE250" s="584"/>
      <c r="WGF250" s="600"/>
      <c r="WGG250" s="600"/>
      <c r="WGH250" s="600"/>
      <c r="WGI250" s="600"/>
      <c r="WGJ250" s="600"/>
      <c r="WGK250" s="601"/>
      <c r="WGL250" s="609"/>
      <c r="WGM250" s="609"/>
      <c r="WGN250" s="576"/>
      <c r="WGO250" s="576"/>
      <c r="WGP250" s="577"/>
      <c r="WGQ250"/>
      <c r="WGR250" s="605"/>
      <c r="WGS250" s="606"/>
      <c r="WGT250" s="578"/>
      <c r="WGU250" s="597"/>
      <c r="WGV250" s="598"/>
      <c r="WGW250" s="596"/>
      <c r="WGX250" s="602"/>
      <c r="WGY250" s="579"/>
      <c r="WGZ250" s="580"/>
      <c r="WHA250" s="603"/>
      <c r="WHB250" s="580"/>
      <c r="WHC250" s="603"/>
      <c r="WHD250" s="607"/>
      <c r="WHE250" s="582"/>
      <c r="WHF250" s="608"/>
      <c r="WHG250" s="584"/>
      <c r="WHH250" s="584"/>
      <c r="WHI250" s="600"/>
      <c r="WHJ250" s="600"/>
      <c r="WHK250" s="600"/>
      <c r="WHL250" s="600"/>
      <c r="WHM250" s="600"/>
      <c r="WHN250" s="601"/>
      <c r="WHO250" s="609"/>
      <c r="WHP250" s="609"/>
      <c r="WHQ250" s="576"/>
      <c r="WHR250" s="576"/>
      <c r="WHS250" s="577"/>
      <c r="WHT250"/>
      <c r="WHU250" s="605"/>
      <c r="WHV250" s="606"/>
      <c r="WHW250" s="578"/>
      <c r="WHX250" s="597"/>
      <c r="WHY250" s="598"/>
      <c r="WHZ250" s="596"/>
      <c r="WIA250" s="602"/>
      <c r="WIB250" s="579"/>
      <c r="WIC250" s="580"/>
      <c r="WID250" s="603"/>
      <c r="WIE250" s="580"/>
      <c r="WIF250" s="603"/>
      <c r="WIG250" s="607"/>
      <c r="WIH250" s="582"/>
      <c r="WII250" s="608"/>
      <c r="WIJ250" s="584"/>
      <c r="WIK250" s="584"/>
      <c r="WIL250" s="600"/>
      <c r="WIM250" s="600"/>
      <c r="WIN250" s="600"/>
      <c r="WIO250" s="600"/>
      <c r="WIP250" s="600"/>
      <c r="WIQ250" s="601"/>
      <c r="WIR250" s="609"/>
      <c r="WIS250" s="609"/>
      <c r="WIT250" s="576"/>
      <c r="WIU250" s="576"/>
      <c r="WIV250" s="577"/>
      <c r="WIW250"/>
      <c r="WIX250" s="605"/>
      <c r="WIY250" s="606"/>
      <c r="WIZ250" s="578"/>
      <c r="WJA250" s="597"/>
      <c r="WJB250" s="598"/>
      <c r="WJC250" s="596"/>
      <c r="WJD250" s="602"/>
      <c r="WJE250" s="579"/>
      <c r="WJF250" s="580"/>
      <c r="WJG250" s="603"/>
      <c r="WJH250" s="580"/>
      <c r="WJI250" s="603"/>
      <c r="WJJ250" s="607"/>
      <c r="WJK250" s="582"/>
      <c r="WJL250" s="608"/>
      <c r="WJM250" s="584"/>
      <c r="WJN250" s="584"/>
      <c r="WJO250" s="600"/>
      <c r="WJP250" s="600"/>
      <c r="WJQ250" s="600"/>
      <c r="WJR250" s="600"/>
      <c r="WJS250" s="600"/>
      <c r="WJT250" s="601"/>
      <c r="WJU250" s="609"/>
      <c r="WJV250" s="609"/>
      <c r="WJW250" s="576"/>
      <c r="WJX250" s="576"/>
      <c r="WJY250" s="577"/>
      <c r="WJZ250"/>
      <c r="WKA250" s="605"/>
      <c r="WKB250" s="606"/>
      <c r="WKC250" s="578"/>
      <c r="WKD250" s="597"/>
      <c r="WKE250" s="598"/>
      <c r="WKF250" s="596"/>
      <c r="WKG250" s="602"/>
      <c r="WKH250" s="579"/>
      <c r="WKI250" s="580"/>
      <c r="WKJ250" s="603"/>
      <c r="WKK250" s="580"/>
      <c r="WKL250" s="603"/>
      <c r="WKM250" s="607"/>
      <c r="WKN250" s="582"/>
      <c r="WKO250" s="608"/>
      <c r="WKP250" s="584"/>
      <c r="WKQ250" s="584"/>
      <c r="WKR250" s="600"/>
      <c r="WKS250" s="600"/>
      <c r="WKT250" s="600"/>
      <c r="WKU250" s="600"/>
      <c r="WKV250" s="600"/>
      <c r="WKW250" s="601"/>
      <c r="WKX250" s="609"/>
      <c r="WKY250" s="609"/>
      <c r="WKZ250" s="576"/>
      <c r="WLA250" s="576"/>
      <c r="WLB250" s="577"/>
      <c r="WLC250"/>
      <c r="WLD250" s="605"/>
      <c r="WLE250" s="606"/>
      <c r="WLF250" s="578"/>
      <c r="WLG250" s="597"/>
      <c r="WLH250" s="598"/>
      <c r="WLI250" s="596"/>
      <c r="WLJ250" s="602"/>
      <c r="WLK250" s="579"/>
      <c r="WLL250" s="580"/>
      <c r="WLM250" s="603"/>
      <c r="WLN250" s="580"/>
      <c r="WLO250" s="603"/>
      <c r="WLP250" s="607"/>
      <c r="WLQ250" s="582"/>
      <c r="WLR250" s="608"/>
      <c r="WLS250" s="584"/>
      <c r="WLT250" s="584"/>
      <c r="WLU250" s="600"/>
      <c r="WLV250" s="600"/>
      <c r="WLW250" s="600"/>
      <c r="WLX250" s="600"/>
      <c r="WLY250" s="600"/>
      <c r="WLZ250" s="601"/>
      <c r="WMA250" s="609"/>
      <c r="WMB250" s="609"/>
      <c r="WMC250" s="576"/>
      <c r="WMD250" s="576"/>
      <c r="WME250" s="577"/>
      <c r="WMF250"/>
      <c r="WMG250" s="605"/>
      <c r="WMH250" s="606"/>
      <c r="WMI250" s="578"/>
      <c r="WMJ250" s="597"/>
      <c r="WMK250" s="598"/>
      <c r="WML250" s="596"/>
      <c r="WMM250" s="602"/>
      <c r="WMN250" s="579"/>
      <c r="WMO250" s="580"/>
      <c r="WMP250" s="603"/>
      <c r="WMQ250" s="580"/>
      <c r="WMR250" s="603"/>
      <c r="WMS250" s="607"/>
      <c r="WMT250" s="582"/>
      <c r="WMU250" s="608"/>
      <c r="WMV250" s="584"/>
      <c r="WMW250" s="584"/>
      <c r="WMX250" s="600"/>
      <c r="WMY250" s="600"/>
      <c r="WMZ250" s="600"/>
      <c r="WNA250" s="600"/>
      <c r="WNB250" s="600"/>
      <c r="WNC250" s="601"/>
      <c r="WND250" s="609"/>
      <c r="WNE250" s="609"/>
      <c r="WNF250" s="576"/>
      <c r="WNG250" s="576"/>
      <c r="WNH250" s="577"/>
      <c r="WNI250"/>
      <c r="WNJ250" s="605"/>
      <c r="WNK250" s="606"/>
      <c r="WNL250" s="578"/>
      <c r="WNM250" s="597"/>
      <c r="WNN250" s="598"/>
      <c r="WNO250" s="596"/>
      <c r="WNP250" s="602"/>
      <c r="WNQ250" s="579"/>
      <c r="WNR250" s="580"/>
      <c r="WNS250" s="603"/>
      <c r="WNT250" s="580"/>
      <c r="WNU250" s="603"/>
      <c r="WNV250" s="607"/>
      <c r="WNW250" s="582"/>
      <c r="WNX250" s="608"/>
      <c r="WNY250" s="584"/>
      <c r="WNZ250" s="584"/>
      <c r="WOA250" s="600"/>
      <c r="WOB250" s="600"/>
      <c r="WOC250" s="600"/>
      <c r="WOD250" s="600"/>
      <c r="WOE250" s="600"/>
      <c r="WOF250" s="601"/>
      <c r="WOG250" s="609"/>
      <c r="WOH250" s="609"/>
      <c r="WOI250" s="576"/>
      <c r="WOJ250" s="576"/>
      <c r="WOK250" s="577"/>
      <c r="WOL250"/>
      <c r="WOM250" s="605"/>
      <c r="WON250" s="606"/>
      <c r="WOO250" s="578"/>
      <c r="WOP250" s="597"/>
      <c r="WOQ250" s="598"/>
      <c r="WOR250" s="596"/>
      <c r="WOS250" s="602"/>
      <c r="WOT250" s="579"/>
      <c r="WOU250" s="580"/>
      <c r="WOV250" s="603"/>
      <c r="WOW250" s="580"/>
      <c r="WOX250" s="603"/>
      <c r="WOY250" s="607"/>
      <c r="WOZ250" s="582"/>
      <c r="WPA250" s="608"/>
      <c r="WPB250" s="584"/>
      <c r="WPC250" s="584"/>
      <c r="WPD250" s="600"/>
      <c r="WPE250" s="600"/>
      <c r="WPF250" s="600"/>
      <c r="WPG250" s="600"/>
      <c r="WPH250" s="600"/>
      <c r="WPI250" s="601"/>
      <c r="WPJ250" s="609"/>
      <c r="WPK250" s="609"/>
      <c r="WPL250" s="576"/>
      <c r="WPM250" s="576"/>
      <c r="WPN250" s="577"/>
      <c r="WPO250"/>
      <c r="WPP250" s="605"/>
      <c r="WPQ250" s="606"/>
      <c r="WPR250" s="578"/>
      <c r="WPS250" s="597"/>
      <c r="WPT250" s="598"/>
      <c r="WPU250" s="596"/>
      <c r="WPV250" s="602"/>
      <c r="WPW250" s="579"/>
      <c r="WPX250" s="580"/>
      <c r="WPY250" s="603"/>
      <c r="WPZ250" s="580"/>
      <c r="WQA250" s="603"/>
      <c r="WQB250" s="607"/>
      <c r="WQC250" s="582"/>
      <c r="WQD250" s="608"/>
      <c r="WQE250" s="584"/>
      <c r="WQF250" s="584"/>
      <c r="WQG250" s="600"/>
      <c r="WQH250" s="600"/>
      <c r="WQI250" s="600"/>
      <c r="WQJ250" s="600"/>
      <c r="WQK250" s="600"/>
      <c r="WQL250" s="601"/>
      <c r="WQM250" s="609"/>
      <c r="WQN250" s="609"/>
      <c r="WQO250" s="576"/>
      <c r="WQP250" s="576"/>
      <c r="WQQ250" s="577"/>
      <c r="WQR250"/>
      <c r="WQS250" s="605"/>
      <c r="WQT250" s="606"/>
      <c r="WQU250" s="578"/>
      <c r="WQV250" s="597"/>
      <c r="WQW250" s="598"/>
      <c r="WQX250" s="596"/>
      <c r="WQY250" s="602"/>
      <c r="WQZ250" s="579"/>
      <c r="WRA250" s="580"/>
      <c r="WRB250" s="603"/>
      <c r="WRC250" s="580"/>
      <c r="WRD250" s="603"/>
      <c r="WRE250" s="607"/>
      <c r="WRF250" s="582"/>
      <c r="WRG250" s="608"/>
      <c r="WRH250" s="584"/>
      <c r="WRI250" s="584"/>
      <c r="WRJ250" s="600"/>
      <c r="WRK250" s="600"/>
      <c r="WRL250" s="600"/>
      <c r="WRM250" s="600"/>
      <c r="WRN250" s="600"/>
      <c r="WRO250" s="601"/>
      <c r="WRP250" s="609"/>
      <c r="WRQ250" s="609"/>
      <c r="WRR250" s="576"/>
      <c r="WRS250" s="576"/>
      <c r="WRT250" s="577"/>
      <c r="WRU250"/>
      <c r="WRV250" s="605"/>
      <c r="WRW250" s="606"/>
      <c r="WRX250" s="578"/>
      <c r="WRY250" s="597"/>
      <c r="WRZ250" s="598"/>
      <c r="WSA250" s="596"/>
      <c r="WSB250" s="602"/>
      <c r="WSC250" s="579"/>
      <c r="WSD250" s="580"/>
      <c r="WSE250" s="603"/>
      <c r="WSF250" s="580"/>
      <c r="WSG250" s="603"/>
      <c r="WSH250" s="607"/>
      <c r="WSI250" s="582"/>
      <c r="WSJ250" s="608"/>
      <c r="WSK250" s="584"/>
      <c r="WSL250" s="584"/>
      <c r="WSM250" s="600"/>
      <c r="WSN250" s="600"/>
      <c r="WSO250" s="600"/>
      <c r="WSP250" s="600"/>
      <c r="WSQ250" s="600"/>
      <c r="WSR250" s="601"/>
      <c r="WSS250" s="609"/>
      <c r="WST250" s="609"/>
      <c r="WSU250" s="576"/>
      <c r="WSV250" s="576"/>
      <c r="WSW250" s="577"/>
      <c r="WSX250"/>
      <c r="WSY250" s="605"/>
      <c r="WSZ250" s="606"/>
      <c r="WTA250" s="578"/>
      <c r="WTB250" s="597"/>
      <c r="WTC250" s="598"/>
      <c r="WTD250" s="596"/>
      <c r="WTE250" s="602"/>
      <c r="WTF250" s="579"/>
      <c r="WTG250" s="580"/>
      <c r="WTH250" s="603"/>
      <c r="WTI250" s="580"/>
      <c r="WTJ250" s="603"/>
      <c r="WTK250" s="607"/>
      <c r="WTL250" s="582"/>
      <c r="WTM250" s="608"/>
      <c r="WTN250" s="584"/>
      <c r="WTO250" s="584"/>
      <c r="WTP250" s="600"/>
      <c r="WTQ250" s="600"/>
      <c r="WTR250" s="600"/>
      <c r="WTS250" s="600"/>
      <c r="WTT250" s="600"/>
      <c r="WTU250" s="601"/>
      <c r="WTV250" s="609"/>
      <c r="WTW250" s="609"/>
      <c r="WTX250" s="576"/>
      <c r="WTY250" s="576"/>
      <c r="WTZ250" s="577"/>
      <c r="WUA250"/>
      <c r="WUB250" s="605"/>
      <c r="WUC250" s="606"/>
      <c r="WUD250" s="578"/>
      <c r="WUE250" s="597"/>
      <c r="WUF250" s="598"/>
      <c r="WUG250" s="596"/>
      <c r="WUH250" s="602"/>
      <c r="WUI250" s="579"/>
      <c r="WUJ250" s="580"/>
      <c r="WUK250" s="603"/>
      <c r="WUL250" s="580"/>
      <c r="WUM250" s="603"/>
      <c r="WUN250" s="607"/>
      <c r="WUO250" s="582"/>
      <c r="WUP250" s="608"/>
      <c r="WUQ250" s="584"/>
      <c r="WUR250" s="584"/>
      <c r="WUS250" s="600"/>
      <c r="WUT250" s="600"/>
      <c r="WUU250" s="600"/>
      <c r="WUV250" s="600"/>
      <c r="WUW250" s="600"/>
      <c r="WUX250" s="601"/>
      <c r="WUY250" s="609"/>
      <c r="WUZ250" s="609"/>
      <c r="WVA250" s="576"/>
      <c r="WVB250" s="576"/>
      <c r="WVC250" s="577"/>
      <c r="WVD250"/>
      <c r="WVE250" s="605"/>
      <c r="WVF250" s="606"/>
      <c r="WVG250" s="578"/>
      <c r="WVH250" s="597"/>
      <c r="WVI250" s="598"/>
      <c r="WVJ250" s="596"/>
      <c r="WVK250" s="602"/>
      <c r="WVL250" s="579"/>
      <c r="WVM250" s="580"/>
      <c r="WVN250" s="603"/>
      <c r="WVO250" s="580"/>
      <c r="WVP250" s="603"/>
      <c r="WVQ250" s="607"/>
      <c r="WVR250" s="582"/>
      <c r="WVS250" s="608"/>
      <c r="WVT250" s="584"/>
      <c r="WVU250" s="584"/>
      <c r="WVV250" s="600"/>
      <c r="WVW250" s="600"/>
      <c r="WVX250" s="600"/>
      <c r="WVY250" s="600"/>
      <c r="WVZ250" s="600"/>
      <c r="WWA250" s="601"/>
      <c r="WWB250" s="609"/>
      <c r="WWC250" s="609"/>
      <c r="WWD250" s="576"/>
      <c r="WWE250" s="576"/>
      <c r="WWF250" s="577"/>
      <c r="WWG250"/>
      <c r="WWH250" s="605"/>
      <c r="WWI250" s="606"/>
      <c r="WWJ250" s="578"/>
      <c r="WWK250" s="597"/>
      <c r="WWL250" s="598"/>
      <c r="WWM250" s="596"/>
      <c r="WWN250" s="602"/>
      <c r="WWO250" s="579"/>
      <c r="WWP250" s="580"/>
      <c r="WWQ250" s="603"/>
      <c r="WWR250" s="580"/>
      <c r="WWS250" s="603"/>
      <c r="WWT250" s="607"/>
      <c r="WWU250" s="582"/>
      <c r="WWV250" s="608"/>
      <c r="WWW250" s="584"/>
      <c r="WWX250" s="584"/>
      <c r="WWY250" s="600"/>
      <c r="WWZ250" s="600"/>
      <c r="WXA250" s="600"/>
      <c r="WXB250" s="600"/>
      <c r="WXC250" s="600"/>
      <c r="WXD250" s="601"/>
      <c r="WXE250" s="609"/>
      <c r="WXF250" s="609"/>
      <c r="WXG250" s="576"/>
      <c r="WXH250" s="576"/>
      <c r="WXI250" s="577"/>
      <c r="WXJ250"/>
      <c r="WXK250" s="605"/>
      <c r="WXL250" s="606"/>
      <c r="WXM250" s="578"/>
      <c r="WXN250" s="597"/>
      <c r="WXO250" s="598"/>
      <c r="WXP250" s="596"/>
      <c r="WXQ250" s="602"/>
      <c r="WXR250" s="579"/>
      <c r="WXS250" s="580"/>
      <c r="WXT250" s="603"/>
      <c r="WXU250" s="580"/>
      <c r="WXV250" s="603"/>
      <c r="WXW250" s="607"/>
      <c r="WXX250" s="582"/>
      <c r="WXY250" s="608"/>
      <c r="WXZ250" s="584"/>
      <c r="WYA250" s="584"/>
      <c r="WYB250" s="600"/>
      <c r="WYC250" s="600"/>
      <c r="WYD250" s="600"/>
      <c r="WYE250" s="600"/>
      <c r="WYF250" s="600"/>
      <c r="WYG250" s="601"/>
      <c r="WYH250" s="609"/>
      <c r="WYI250" s="609"/>
      <c r="WYJ250" s="576"/>
      <c r="WYK250" s="576"/>
      <c r="WYL250" s="577"/>
      <c r="WYM250"/>
      <c r="WYN250" s="605"/>
      <c r="WYO250" s="606"/>
      <c r="WYP250" s="578"/>
      <c r="WYQ250" s="597"/>
      <c r="WYR250" s="598"/>
      <c r="WYS250" s="596"/>
      <c r="WYT250" s="602"/>
      <c r="WYU250" s="579"/>
      <c r="WYV250" s="580"/>
      <c r="WYW250" s="603"/>
      <c r="WYX250" s="580"/>
      <c r="WYY250" s="603"/>
      <c r="WYZ250" s="607"/>
      <c r="WZA250" s="582"/>
      <c r="WZB250" s="608"/>
      <c r="WZC250" s="584"/>
      <c r="WZD250" s="584"/>
      <c r="WZE250" s="600"/>
      <c r="WZF250" s="600"/>
      <c r="WZG250" s="600"/>
      <c r="WZH250" s="600"/>
      <c r="WZI250" s="600"/>
      <c r="WZJ250" s="601"/>
      <c r="WZK250" s="609"/>
      <c r="WZL250" s="609"/>
      <c r="WZM250" s="576"/>
      <c r="WZN250" s="576"/>
      <c r="WZO250" s="577"/>
      <c r="WZP250"/>
      <c r="WZQ250" s="605"/>
      <c r="WZR250" s="606"/>
      <c r="WZS250" s="578"/>
      <c r="WZT250" s="597"/>
      <c r="WZU250" s="598"/>
      <c r="WZV250" s="596"/>
      <c r="WZW250" s="602"/>
      <c r="WZX250" s="579"/>
      <c r="WZY250" s="580"/>
      <c r="WZZ250" s="603"/>
      <c r="XAA250" s="580"/>
      <c r="XAB250" s="603"/>
      <c r="XAC250" s="607"/>
      <c r="XAD250" s="582"/>
      <c r="XAE250" s="608"/>
      <c r="XAF250" s="584"/>
      <c r="XAG250" s="584"/>
      <c r="XAH250" s="600"/>
      <c r="XAI250" s="600"/>
      <c r="XAJ250" s="600"/>
      <c r="XAK250" s="600"/>
      <c r="XAL250" s="600"/>
      <c r="XAM250" s="601"/>
      <c r="XAN250" s="609"/>
      <c r="XAO250" s="609"/>
      <c r="XAP250" s="576"/>
      <c r="XAQ250" s="576"/>
      <c r="XAR250" s="577"/>
      <c r="XAS250"/>
      <c r="XAT250" s="605"/>
      <c r="XAU250" s="606"/>
      <c r="XAV250" s="578"/>
      <c r="XAW250" s="597"/>
      <c r="XAX250" s="598"/>
      <c r="XAY250" s="596"/>
      <c r="XAZ250" s="602"/>
      <c r="XBA250" s="579"/>
      <c r="XBB250" s="580"/>
      <c r="XBC250" s="603"/>
      <c r="XBD250" s="580"/>
      <c r="XBE250" s="603"/>
      <c r="XBF250" s="607"/>
      <c r="XBG250" s="582"/>
      <c r="XBH250" s="608"/>
      <c r="XBI250" s="584"/>
      <c r="XBJ250" s="584"/>
      <c r="XBK250" s="600"/>
      <c r="XBL250" s="600"/>
      <c r="XBM250" s="600"/>
      <c r="XBN250" s="600"/>
      <c r="XBO250" s="600"/>
      <c r="XBP250" s="601"/>
      <c r="XBQ250" s="609"/>
      <c r="XBR250" s="609"/>
      <c r="XBS250" s="576"/>
      <c r="XBT250" s="576"/>
      <c r="XBU250" s="577"/>
      <c r="XBV250"/>
      <c r="XBW250" s="605"/>
      <c r="XBX250" s="606"/>
      <c r="XBY250" s="578"/>
      <c r="XBZ250" s="597"/>
      <c r="XCA250" s="598"/>
      <c r="XCB250" s="596"/>
      <c r="XCC250" s="602"/>
      <c r="XCD250" s="579"/>
      <c r="XCE250" s="580"/>
      <c r="XCF250" s="603"/>
      <c r="XCG250" s="580"/>
      <c r="XCH250" s="603"/>
      <c r="XCI250" s="607"/>
      <c r="XCJ250" s="582"/>
      <c r="XCK250" s="608"/>
      <c r="XCL250" s="584"/>
      <c r="XCM250" s="584"/>
      <c r="XCN250" s="600"/>
      <c r="XCO250" s="600"/>
      <c r="XCP250" s="600"/>
      <c r="XCQ250" s="600"/>
      <c r="XCR250" s="600"/>
      <c r="XCS250" s="601"/>
      <c r="XCT250" s="609"/>
      <c r="XCU250" s="609"/>
      <c r="XCV250" s="576"/>
      <c r="XCW250" s="576"/>
      <c r="XCX250" s="577"/>
      <c r="XCY250"/>
      <c r="XCZ250" s="605"/>
      <c r="XDA250" s="606"/>
      <c r="XDB250" s="578"/>
      <c r="XDC250" s="597"/>
      <c r="XDD250" s="598"/>
      <c r="XDE250" s="596"/>
      <c r="XDF250" s="602"/>
      <c r="XDG250" s="579"/>
      <c r="XDH250" s="580"/>
      <c r="XDI250" s="603"/>
      <c r="XDJ250" s="580"/>
      <c r="XDK250" s="603"/>
      <c r="XDL250" s="607"/>
      <c r="XDM250" s="582"/>
      <c r="XDN250" s="608"/>
      <c r="XDO250" s="584"/>
      <c r="XDP250" s="584"/>
      <c r="XDQ250" s="600"/>
      <c r="XDR250" s="600"/>
      <c r="XDS250" s="600"/>
      <c r="XDT250" s="600"/>
      <c r="XDU250" s="600"/>
      <c r="XDV250" s="601"/>
      <c r="XDW250" s="609"/>
      <c r="XDX250" s="609"/>
      <c r="XDY250" s="576"/>
      <c r="XDZ250" s="576"/>
      <c r="XEA250" s="577"/>
      <c r="XEB250"/>
      <c r="XEC250" s="605"/>
      <c r="XED250" s="606"/>
      <c r="XEE250" s="578"/>
      <c r="XEF250" s="597"/>
      <c r="XEG250" s="598"/>
      <c r="XEH250" s="596"/>
      <c r="XEI250" s="602"/>
      <c r="XEJ250" s="579"/>
      <c r="XEK250" s="580"/>
      <c r="XEL250" s="603"/>
      <c r="XEM250" s="580"/>
      <c r="XEN250" s="603"/>
      <c r="XEO250" s="607"/>
      <c r="XEP250" s="582"/>
      <c r="XEQ250" s="608"/>
      <c r="XER250" s="584"/>
      <c r="XES250" s="584"/>
      <c r="XET250" s="600"/>
      <c r="XEU250" s="600"/>
      <c r="XEV250" s="600"/>
      <c r="XEW250" s="600"/>
      <c r="XEX250" s="600"/>
      <c r="XEY250" s="601"/>
      <c r="XEZ250" s="609"/>
      <c r="XFA250" s="609"/>
      <c r="XFB250" s="576"/>
      <c r="XFC250" s="576"/>
      <c r="XFD250" s="577"/>
    </row>
    <row r="251" spans="1:16384" s="15" customFormat="1" ht="13.5" customHeight="1" thickBot="1" x14ac:dyDescent="0.3">
      <c r="A251" s="2073"/>
      <c r="B251" s="1104" t="s">
        <v>1767</v>
      </c>
      <c r="C251" s="1161"/>
      <c r="D251" s="1148" t="s">
        <v>1768</v>
      </c>
      <c r="E251" s="961"/>
      <c r="F251" s="962"/>
      <c r="G251" s="1131"/>
      <c r="H251" s="1114" t="s">
        <v>539</v>
      </c>
      <c r="I251" s="1114" t="s">
        <v>1017</v>
      </c>
      <c r="J251" s="665"/>
      <c r="K251" s="1117" t="s">
        <v>1794</v>
      </c>
      <c r="L251" s="1114" t="s">
        <v>97</v>
      </c>
      <c r="M251" s="762">
        <v>2</v>
      </c>
      <c r="N251" s="711" t="s">
        <v>1562</v>
      </c>
      <c r="O251" s="665" t="s">
        <v>402</v>
      </c>
      <c r="P251" s="1066">
        <f t="shared" si="29"/>
        <v>4</v>
      </c>
      <c r="Q251" s="762">
        <v>2</v>
      </c>
      <c r="R251" s="963">
        <v>2</v>
      </c>
      <c r="S251" s="960"/>
      <c r="T251" s="960"/>
      <c r="U251" s="960"/>
      <c r="V251" s="960"/>
      <c r="W251" s="1014"/>
      <c r="X251" s="1029"/>
      <c r="Y251" s="1000"/>
      <c r="Z251" s="576"/>
      <c r="AA251" s="576" t="str">
        <f t="shared" si="38"/>
        <v/>
      </c>
      <c r="AB251" s="577" t="str">
        <f t="shared" si="36"/>
        <v/>
      </c>
      <c r="AC251"/>
      <c r="AE251" s="12">
        <f t="shared" si="31"/>
        <v>4</v>
      </c>
      <c r="AF251" s="12">
        <f t="shared" si="32"/>
        <v>0</v>
      </c>
      <c r="AH251" s="598"/>
      <c r="AI251" s="596"/>
      <c r="AJ251" s="602"/>
      <c r="AK251" s="579"/>
      <c r="AL251" s="580"/>
      <c r="AM251" s="603"/>
      <c r="AN251" s="580"/>
      <c r="AO251" s="603"/>
      <c r="AP251" s="607"/>
      <c r="AQ251" s="582"/>
      <c r="AR251" s="608"/>
      <c r="AS251" s="584"/>
      <c r="AT251" s="584"/>
      <c r="AU251" s="15" t="str">
        <f t="shared" si="37"/>
        <v/>
      </c>
      <c r="AV251" s="600"/>
      <c r="AW251" s="600"/>
      <c r="AX251" s="600"/>
      <c r="AY251" s="600"/>
      <c r="AZ251" s="601"/>
      <c r="BA251" s="609"/>
      <c r="BB251" s="609"/>
      <c r="BC251" s="576"/>
      <c r="BD251" s="576"/>
      <c r="BE251" s="577"/>
      <c r="BF251"/>
      <c r="BG251" s="605"/>
      <c r="BH251" s="606"/>
      <c r="BI251" s="578"/>
      <c r="BJ251" s="597"/>
      <c r="BK251" s="598"/>
      <c r="BL251" s="596"/>
      <c r="BM251" s="602"/>
      <c r="BN251" s="579"/>
      <c r="BO251" s="580"/>
      <c r="BP251" s="603"/>
      <c r="BQ251" s="580"/>
      <c r="BR251" s="603"/>
      <c r="BS251" s="607"/>
      <c r="BT251" s="582"/>
      <c r="BU251" s="608"/>
      <c r="BV251" s="584"/>
      <c r="BW251" s="584"/>
      <c r="BX251" s="600"/>
      <c r="BY251" s="600"/>
      <c r="BZ251" s="600"/>
      <c r="CA251" s="600"/>
      <c r="CB251" s="600"/>
      <c r="CC251" s="601"/>
      <c r="CD251" s="609"/>
      <c r="CE251" s="609"/>
      <c r="CF251" s="576"/>
      <c r="CG251" s="576"/>
      <c r="CH251" s="577"/>
      <c r="CI251"/>
      <c r="CJ251" s="605"/>
      <c r="CK251" s="606"/>
      <c r="CL251" s="578"/>
      <c r="CM251" s="597"/>
      <c r="CN251" s="598"/>
      <c r="CO251" s="596"/>
      <c r="CP251" s="602"/>
      <c r="CQ251" s="579"/>
      <c r="CR251" s="580"/>
      <c r="CS251" s="603"/>
      <c r="CT251" s="580"/>
      <c r="CU251" s="603"/>
      <c r="CV251" s="607"/>
      <c r="CW251" s="582"/>
      <c r="CX251" s="608"/>
      <c r="CY251" s="584"/>
      <c r="CZ251" s="584"/>
      <c r="DA251" s="600"/>
      <c r="DB251" s="600"/>
      <c r="DC251" s="600"/>
      <c r="DD251" s="600"/>
      <c r="DE251" s="600"/>
      <c r="DF251" s="601"/>
      <c r="DG251" s="609"/>
      <c r="DH251" s="609"/>
      <c r="DI251" s="576"/>
      <c r="DJ251" s="576"/>
      <c r="DK251" s="577"/>
      <c r="DL251"/>
      <c r="DM251" s="605"/>
      <c r="DN251" s="606"/>
      <c r="DO251" s="578"/>
      <c r="DP251" s="597"/>
      <c r="DQ251" s="598"/>
      <c r="DR251" s="596"/>
      <c r="DS251" s="602"/>
      <c r="DT251" s="579"/>
      <c r="DU251" s="580"/>
      <c r="DV251" s="603"/>
      <c r="DW251" s="580"/>
      <c r="DX251" s="603"/>
      <c r="DY251" s="607"/>
      <c r="DZ251" s="582"/>
      <c r="EA251" s="608"/>
      <c r="EB251" s="584"/>
      <c r="EC251" s="584"/>
      <c r="ED251" s="600"/>
      <c r="EE251" s="600"/>
      <c r="EF251" s="600"/>
      <c r="EG251" s="600"/>
      <c r="EH251" s="600"/>
      <c r="EI251" s="601"/>
      <c r="EJ251" s="609"/>
      <c r="EK251" s="609"/>
      <c r="EL251" s="576"/>
      <c r="EM251" s="576"/>
      <c r="EN251" s="577"/>
      <c r="EO251"/>
      <c r="EP251" s="605"/>
      <c r="EQ251" s="606"/>
      <c r="ER251" s="578"/>
      <c r="ES251" s="597"/>
      <c r="ET251" s="598"/>
      <c r="EU251" s="596"/>
      <c r="EV251" s="602"/>
      <c r="EW251" s="579"/>
      <c r="EX251" s="580"/>
      <c r="EY251" s="603"/>
      <c r="EZ251" s="580"/>
      <c r="FA251" s="603"/>
      <c r="FB251" s="607"/>
      <c r="FC251" s="582"/>
      <c r="FD251" s="608"/>
      <c r="FE251" s="584"/>
      <c r="FF251" s="584"/>
      <c r="FG251" s="600"/>
      <c r="FH251" s="600"/>
      <c r="FI251" s="600"/>
      <c r="FJ251" s="600"/>
      <c r="FK251" s="600"/>
      <c r="FL251" s="601"/>
      <c r="FM251" s="609"/>
      <c r="FN251" s="609"/>
      <c r="FO251" s="576"/>
      <c r="FP251" s="576"/>
      <c r="FQ251" s="577"/>
      <c r="FR251"/>
      <c r="FS251" s="605"/>
      <c r="FT251" s="606"/>
      <c r="FU251" s="578"/>
      <c r="FV251" s="597"/>
      <c r="FW251" s="598"/>
      <c r="FX251" s="596"/>
      <c r="FY251" s="602"/>
      <c r="FZ251" s="579"/>
      <c r="GA251" s="580"/>
      <c r="GB251" s="603"/>
      <c r="GC251" s="580"/>
      <c r="GD251" s="603"/>
      <c r="GE251" s="607"/>
      <c r="GF251" s="582"/>
      <c r="GG251" s="608"/>
      <c r="GH251" s="584"/>
      <c r="GI251" s="584"/>
      <c r="GJ251" s="600"/>
      <c r="GK251" s="600"/>
      <c r="GL251" s="600"/>
      <c r="GM251" s="600"/>
      <c r="GN251" s="600"/>
      <c r="GO251" s="601"/>
      <c r="GP251" s="609"/>
      <c r="GQ251" s="609"/>
      <c r="GR251" s="576"/>
      <c r="GS251" s="576"/>
      <c r="GT251" s="577"/>
      <c r="GU251"/>
      <c r="GV251" s="605"/>
      <c r="GW251" s="606"/>
      <c r="GX251" s="578"/>
      <c r="GY251" s="597"/>
      <c r="GZ251" s="598"/>
      <c r="HA251" s="596"/>
      <c r="HB251" s="602"/>
      <c r="HC251" s="579"/>
      <c r="HD251" s="580"/>
      <c r="HE251" s="603"/>
      <c r="HF251" s="580"/>
      <c r="HG251" s="603"/>
      <c r="HH251" s="607"/>
      <c r="HI251" s="582"/>
      <c r="HJ251" s="608"/>
      <c r="HK251" s="584"/>
      <c r="HL251" s="584"/>
      <c r="HM251" s="600"/>
      <c r="HN251" s="600"/>
      <c r="HO251" s="600"/>
      <c r="HP251" s="600"/>
      <c r="HQ251" s="600"/>
      <c r="HR251" s="601"/>
      <c r="HS251" s="609"/>
      <c r="HT251" s="609"/>
      <c r="HU251" s="576"/>
      <c r="HV251" s="576"/>
      <c r="HW251" s="577"/>
      <c r="HX251"/>
      <c r="HY251" s="605"/>
      <c r="HZ251" s="606"/>
      <c r="IA251" s="578"/>
      <c r="IB251" s="597"/>
      <c r="IC251" s="598"/>
      <c r="ID251" s="596"/>
      <c r="IE251" s="602"/>
      <c r="IF251" s="579"/>
      <c r="IG251" s="580"/>
      <c r="IH251" s="603"/>
      <c r="II251" s="580"/>
      <c r="IJ251" s="603"/>
      <c r="IK251" s="607"/>
      <c r="IL251" s="582"/>
      <c r="IM251" s="608"/>
      <c r="IN251" s="584"/>
      <c r="IO251" s="584"/>
      <c r="IP251" s="600"/>
      <c r="IQ251" s="600"/>
      <c r="IR251" s="600"/>
      <c r="IS251" s="600"/>
      <c r="IT251" s="600"/>
      <c r="IU251" s="601"/>
      <c r="IV251" s="609"/>
      <c r="IW251" s="609"/>
      <c r="IX251" s="576"/>
      <c r="IY251" s="576"/>
      <c r="IZ251" s="577"/>
      <c r="JA251"/>
      <c r="JB251" s="605"/>
      <c r="JC251" s="606"/>
      <c r="JD251" s="578"/>
      <c r="JE251" s="597"/>
      <c r="JF251" s="598"/>
      <c r="JG251" s="596"/>
      <c r="JH251" s="602"/>
      <c r="JI251" s="579"/>
      <c r="JJ251" s="580"/>
      <c r="JK251" s="603"/>
      <c r="JL251" s="580"/>
      <c r="JM251" s="603"/>
      <c r="JN251" s="607"/>
      <c r="JO251" s="582"/>
      <c r="JP251" s="608"/>
      <c r="JQ251" s="584"/>
      <c r="JR251" s="584"/>
      <c r="JS251" s="600"/>
      <c r="JT251" s="600"/>
      <c r="JU251" s="600"/>
      <c r="JV251" s="600"/>
      <c r="JW251" s="600"/>
      <c r="JX251" s="601"/>
      <c r="JY251" s="609"/>
      <c r="JZ251" s="609"/>
      <c r="KA251" s="576"/>
      <c r="KB251" s="576"/>
      <c r="KC251" s="577"/>
      <c r="KD251"/>
      <c r="KE251" s="605"/>
      <c r="KF251" s="606"/>
      <c r="KG251" s="578"/>
      <c r="KH251" s="597"/>
      <c r="KI251" s="598"/>
      <c r="KJ251" s="596"/>
      <c r="KK251" s="602"/>
      <c r="KL251" s="579"/>
      <c r="KM251" s="580"/>
      <c r="KN251" s="603"/>
      <c r="KO251" s="580"/>
      <c r="KP251" s="603"/>
      <c r="KQ251" s="607"/>
      <c r="KR251" s="582"/>
      <c r="KS251" s="608"/>
      <c r="KT251" s="584"/>
      <c r="KU251" s="584"/>
      <c r="KV251" s="600"/>
      <c r="KW251" s="600"/>
      <c r="KX251" s="600"/>
      <c r="KY251" s="600"/>
      <c r="KZ251" s="600"/>
      <c r="LA251" s="601"/>
      <c r="LB251" s="609"/>
      <c r="LC251" s="609"/>
      <c r="LD251" s="576"/>
      <c r="LE251" s="576"/>
      <c r="LF251" s="577"/>
      <c r="LG251"/>
      <c r="LH251" s="605"/>
      <c r="LI251" s="606"/>
      <c r="LJ251" s="578"/>
      <c r="LK251" s="597"/>
      <c r="LL251" s="598"/>
      <c r="LM251" s="596"/>
      <c r="LN251" s="602"/>
      <c r="LO251" s="579"/>
      <c r="LP251" s="580"/>
      <c r="LQ251" s="603"/>
      <c r="LR251" s="580"/>
      <c r="LS251" s="603"/>
      <c r="LT251" s="607"/>
      <c r="LU251" s="582"/>
      <c r="LV251" s="608"/>
      <c r="LW251" s="584"/>
      <c r="LX251" s="584"/>
      <c r="LY251" s="600"/>
      <c r="LZ251" s="600"/>
      <c r="MA251" s="600"/>
      <c r="MB251" s="600"/>
      <c r="MC251" s="600"/>
      <c r="MD251" s="601"/>
      <c r="ME251" s="609"/>
      <c r="MF251" s="609"/>
      <c r="MG251" s="576"/>
      <c r="MH251" s="576"/>
      <c r="MI251" s="577"/>
      <c r="MJ251"/>
      <c r="MK251" s="605"/>
      <c r="ML251" s="606"/>
      <c r="MM251" s="578"/>
      <c r="MN251" s="597"/>
      <c r="MO251" s="598"/>
      <c r="MP251" s="596"/>
      <c r="MQ251" s="602"/>
      <c r="MR251" s="579"/>
      <c r="MS251" s="580"/>
      <c r="MT251" s="603"/>
      <c r="MU251" s="580"/>
      <c r="MV251" s="603"/>
      <c r="MW251" s="607"/>
      <c r="MX251" s="582"/>
      <c r="MY251" s="608"/>
      <c r="MZ251" s="584"/>
      <c r="NA251" s="584"/>
      <c r="NB251" s="600"/>
      <c r="NC251" s="600"/>
      <c r="ND251" s="600"/>
      <c r="NE251" s="600"/>
      <c r="NF251" s="600"/>
      <c r="NG251" s="601"/>
      <c r="NH251" s="609"/>
      <c r="NI251" s="609"/>
      <c r="NJ251" s="576"/>
      <c r="NK251" s="576"/>
      <c r="NL251" s="577"/>
      <c r="NM251"/>
      <c r="NN251" s="605"/>
      <c r="NO251" s="606"/>
      <c r="NP251" s="578"/>
      <c r="NQ251" s="597"/>
      <c r="NR251" s="598"/>
      <c r="NS251" s="596"/>
      <c r="NT251" s="602"/>
      <c r="NU251" s="579"/>
      <c r="NV251" s="580"/>
      <c r="NW251" s="603"/>
      <c r="NX251" s="580"/>
      <c r="NY251" s="603"/>
      <c r="NZ251" s="607"/>
      <c r="OA251" s="582"/>
      <c r="OB251" s="608"/>
      <c r="OC251" s="584"/>
      <c r="OD251" s="584"/>
      <c r="OE251" s="600"/>
      <c r="OF251" s="600"/>
      <c r="OG251" s="600"/>
      <c r="OH251" s="600"/>
      <c r="OI251" s="600"/>
      <c r="OJ251" s="601"/>
      <c r="OK251" s="609"/>
      <c r="OL251" s="609"/>
      <c r="OM251" s="576"/>
      <c r="ON251" s="576"/>
      <c r="OO251" s="577"/>
      <c r="OP251"/>
      <c r="OQ251" s="605"/>
      <c r="OR251" s="606"/>
      <c r="OS251" s="578"/>
      <c r="OT251" s="597"/>
      <c r="OU251" s="598"/>
      <c r="OV251" s="596"/>
      <c r="OW251" s="602"/>
      <c r="OX251" s="579"/>
      <c r="OY251" s="580"/>
      <c r="OZ251" s="603"/>
      <c r="PA251" s="580"/>
      <c r="PB251" s="603"/>
      <c r="PC251" s="607"/>
      <c r="PD251" s="582"/>
      <c r="PE251" s="608"/>
      <c r="PF251" s="584"/>
      <c r="PG251" s="584"/>
      <c r="PH251" s="600"/>
      <c r="PI251" s="600"/>
      <c r="PJ251" s="600"/>
      <c r="PK251" s="600"/>
      <c r="PL251" s="600"/>
      <c r="PM251" s="601"/>
      <c r="PN251" s="609"/>
      <c r="PO251" s="609"/>
      <c r="PP251" s="576"/>
      <c r="PQ251" s="576"/>
      <c r="PR251" s="577"/>
      <c r="PS251"/>
      <c r="PT251" s="605"/>
      <c r="PU251" s="606"/>
      <c r="PV251" s="578"/>
      <c r="PW251" s="597"/>
      <c r="PX251" s="598"/>
      <c r="PY251" s="596"/>
      <c r="PZ251" s="602"/>
      <c r="QA251" s="579"/>
      <c r="QB251" s="580"/>
      <c r="QC251" s="603"/>
      <c r="QD251" s="580"/>
      <c r="QE251" s="603"/>
      <c r="QF251" s="607"/>
      <c r="QG251" s="582"/>
      <c r="QH251" s="608"/>
      <c r="QI251" s="584"/>
      <c r="QJ251" s="584"/>
      <c r="QK251" s="600"/>
      <c r="QL251" s="600"/>
      <c r="QM251" s="600"/>
      <c r="QN251" s="600"/>
      <c r="QO251" s="600"/>
      <c r="QP251" s="601"/>
      <c r="QQ251" s="609"/>
      <c r="QR251" s="609"/>
      <c r="QS251" s="576"/>
      <c r="QT251" s="576"/>
      <c r="QU251" s="577"/>
      <c r="QV251"/>
      <c r="QW251" s="605"/>
      <c r="QX251" s="606"/>
      <c r="QY251" s="578"/>
      <c r="QZ251" s="597"/>
      <c r="RA251" s="598"/>
      <c r="RB251" s="596"/>
      <c r="RC251" s="602"/>
      <c r="RD251" s="579"/>
      <c r="RE251" s="580"/>
      <c r="RF251" s="603"/>
      <c r="RG251" s="580"/>
      <c r="RH251" s="603"/>
      <c r="RI251" s="607"/>
      <c r="RJ251" s="582"/>
      <c r="RK251" s="608"/>
      <c r="RL251" s="584"/>
      <c r="RM251" s="584"/>
      <c r="RN251" s="600"/>
      <c r="RO251" s="600"/>
      <c r="RP251" s="600"/>
      <c r="RQ251" s="600"/>
      <c r="RR251" s="600"/>
      <c r="RS251" s="601"/>
      <c r="RT251" s="609"/>
      <c r="RU251" s="609"/>
      <c r="RV251" s="576"/>
      <c r="RW251" s="576"/>
      <c r="RX251" s="577"/>
      <c r="RY251"/>
      <c r="RZ251" s="605"/>
      <c r="SA251" s="606"/>
      <c r="SB251" s="578"/>
      <c r="SC251" s="597"/>
      <c r="SD251" s="598"/>
      <c r="SE251" s="596"/>
      <c r="SF251" s="602"/>
      <c r="SG251" s="579"/>
      <c r="SH251" s="580"/>
      <c r="SI251" s="603"/>
      <c r="SJ251" s="580"/>
      <c r="SK251" s="603"/>
      <c r="SL251" s="607"/>
      <c r="SM251" s="582"/>
      <c r="SN251" s="608"/>
      <c r="SO251" s="584"/>
      <c r="SP251" s="584"/>
      <c r="SQ251" s="600"/>
      <c r="SR251" s="600"/>
      <c r="SS251" s="600"/>
      <c r="ST251" s="600"/>
      <c r="SU251" s="600"/>
      <c r="SV251" s="601"/>
      <c r="SW251" s="609"/>
      <c r="SX251" s="609"/>
      <c r="SY251" s="576"/>
      <c r="SZ251" s="576"/>
      <c r="TA251" s="577"/>
      <c r="TB251"/>
      <c r="TC251" s="605"/>
      <c r="TD251" s="606"/>
      <c r="TE251" s="578"/>
      <c r="TF251" s="597"/>
      <c r="TG251" s="598"/>
      <c r="TH251" s="596"/>
      <c r="TI251" s="602"/>
      <c r="TJ251" s="579"/>
      <c r="TK251" s="580"/>
      <c r="TL251" s="603"/>
      <c r="TM251" s="580"/>
      <c r="TN251" s="603"/>
      <c r="TO251" s="607"/>
      <c r="TP251" s="582"/>
      <c r="TQ251" s="608"/>
      <c r="TR251" s="584"/>
      <c r="TS251" s="584"/>
      <c r="TT251" s="600"/>
      <c r="TU251" s="600"/>
      <c r="TV251" s="600"/>
      <c r="TW251" s="600"/>
      <c r="TX251" s="600"/>
      <c r="TY251" s="601"/>
      <c r="TZ251" s="609"/>
      <c r="UA251" s="609"/>
      <c r="UB251" s="576"/>
      <c r="UC251" s="576"/>
      <c r="UD251" s="577"/>
      <c r="UE251"/>
      <c r="UF251" s="605"/>
      <c r="UG251" s="606"/>
      <c r="UH251" s="578"/>
      <c r="UI251" s="597"/>
      <c r="UJ251" s="598"/>
      <c r="UK251" s="596"/>
      <c r="UL251" s="602"/>
      <c r="UM251" s="579"/>
      <c r="UN251" s="580"/>
      <c r="UO251" s="603"/>
      <c r="UP251" s="580"/>
      <c r="UQ251" s="603"/>
      <c r="UR251" s="607"/>
      <c r="US251" s="582"/>
      <c r="UT251" s="608"/>
      <c r="UU251" s="584"/>
      <c r="UV251" s="584"/>
      <c r="UW251" s="600"/>
      <c r="UX251" s="600"/>
      <c r="UY251" s="600"/>
      <c r="UZ251" s="600"/>
      <c r="VA251" s="600"/>
      <c r="VB251" s="601"/>
      <c r="VC251" s="609"/>
      <c r="VD251" s="609"/>
      <c r="VE251" s="576"/>
      <c r="VF251" s="576"/>
      <c r="VG251" s="577"/>
      <c r="VH251"/>
      <c r="VI251" s="605"/>
      <c r="VJ251" s="606"/>
      <c r="VK251" s="578"/>
      <c r="VL251" s="597"/>
      <c r="VM251" s="598"/>
      <c r="VN251" s="596"/>
      <c r="VO251" s="602"/>
      <c r="VP251" s="579"/>
      <c r="VQ251" s="580"/>
      <c r="VR251" s="603"/>
      <c r="VS251" s="580"/>
      <c r="VT251" s="603"/>
      <c r="VU251" s="607"/>
      <c r="VV251" s="582"/>
      <c r="VW251" s="608"/>
      <c r="VX251" s="584"/>
      <c r="VY251" s="584"/>
      <c r="VZ251" s="600"/>
      <c r="WA251" s="600"/>
      <c r="WB251" s="600"/>
      <c r="WC251" s="600"/>
      <c r="WD251" s="600"/>
      <c r="WE251" s="601"/>
      <c r="WF251" s="609"/>
      <c r="WG251" s="609"/>
      <c r="WH251" s="576"/>
      <c r="WI251" s="576"/>
      <c r="WJ251" s="577"/>
      <c r="WK251"/>
      <c r="WL251" s="605"/>
      <c r="WM251" s="606"/>
      <c r="WN251" s="578"/>
      <c r="WO251" s="597"/>
      <c r="WP251" s="598"/>
      <c r="WQ251" s="596"/>
      <c r="WR251" s="602"/>
      <c r="WS251" s="579"/>
      <c r="WT251" s="580"/>
      <c r="WU251" s="603"/>
      <c r="WV251" s="580"/>
      <c r="WW251" s="603"/>
      <c r="WX251" s="607"/>
      <c r="WY251" s="582"/>
      <c r="WZ251" s="608"/>
      <c r="XA251" s="584"/>
      <c r="XB251" s="584"/>
      <c r="XC251" s="600"/>
      <c r="XD251" s="600"/>
      <c r="XE251" s="600"/>
      <c r="XF251" s="600"/>
      <c r="XG251" s="600"/>
      <c r="XH251" s="601"/>
      <c r="XI251" s="609"/>
      <c r="XJ251" s="609"/>
      <c r="XK251" s="576"/>
      <c r="XL251" s="576"/>
      <c r="XM251" s="577"/>
      <c r="XN251"/>
      <c r="XO251" s="605"/>
      <c r="XP251" s="606"/>
      <c r="XQ251" s="578"/>
      <c r="XR251" s="597"/>
      <c r="XS251" s="598"/>
      <c r="XT251" s="596"/>
      <c r="XU251" s="602"/>
      <c r="XV251" s="579"/>
      <c r="XW251" s="580"/>
      <c r="XX251" s="603"/>
      <c r="XY251" s="580"/>
      <c r="XZ251" s="603"/>
      <c r="YA251" s="607"/>
      <c r="YB251" s="582"/>
      <c r="YC251" s="608"/>
      <c r="YD251" s="584"/>
      <c r="YE251" s="584"/>
      <c r="YF251" s="600"/>
      <c r="YG251" s="600"/>
      <c r="YH251" s="600"/>
      <c r="YI251" s="600"/>
      <c r="YJ251" s="600"/>
      <c r="YK251" s="601"/>
      <c r="YL251" s="609"/>
      <c r="YM251" s="609"/>
      <c r="YN251" s="576"/>
      <c r="YO251" s="576"/>
      <c r="YP251" s="577"/>
      <c r="YQ251"/>
      <c r="YR251" s="605"/>
      <c r="YS251" s="606"/>
      <c r="YT251" s="578"/>
      <c r="YU251" s="597"/>
      <c r="YV251" s="598"/>
      <c r="YW251" s="596"/>
      <c r="YX251" s="602"/>
      <c r="YY251" s="579"/>
      <c r="YZ251" s="580"/>
      <c r="ZA251" s="603"/>
      <c r="ZB251" s="580"/>
      <c r="ZC251" s="603"/>
      <c r="ZD251" s="607"/>
      <c r="ZE251" s="582"/>
      <c r="ZF251" s="608"/>
      <c r="ZG251" s="584"/>
      <c r="ZH251" s="584"/>
      <c r="ZI251" s="600"/>
      <c r="ZJ251" s="600"/>
      <c r="ZK251" s="600"/>
      <c r="ZL251" s="600"/>
      <c r="ZM251" s="600"/>
      <c r="ZN251" s="601"/>
      <c r="ZO251" s="609"/>
      <c r="ZP251" s="609"/>
      <c r="ZQ251" s="576"/>
      <c r="ZR251" s="576"/>
      <c r="ZS251" s="577"/>
      <c r="ZT251"/>
      <c r="ZU251" s="605"/>
      <c r="ZV251" s="606"/>
      <c r="ZW251" s="578"/>
      <c r="ZX251" s="597"/>
      <c r="ZY251" s="598"/>
      <c r="ZZ251" s="596"/>
      <c r="AAA251" s="602"/>
      <c r="AAB251" s="579"/>
      <c r="AAC251" s="580"/>
      <c r="AAD251" s="603"/>
      <c r="AAE251" s="580"/>
      <c r="AAF251" s="603"/>
      <c r="AAG251" s="607"/>
      <c r="AAH251" s="582"/>
      <c r="AAI251" s="608"/>
      <c r="AAJ251" s="584"/>
      <c r="AAK251" s="584"/>
      <c r="AAL251" s="600"/>
      <c r="AAM251" s="600"/>
      <c r="AAN251" s="600"/>
      <c r="AAO251" s="600"/>
      <c r="AAP251" s="600"/>
      <c r="AAQ251" s="601"/>
      <c r="AAR251" s="609"/>
      <c r="AAS251" s="609"/>
      <c r="AAT251" s="576"/>
      <c r="AAU251" s="576"/>
      <c r="AAV251" s="577"/>
      <c r="AAW251"/>
      <c r="AAX251" s="605"/>
      <c r="AAY251" s="606"/>
      <c r="AAZ251" s="578"/>
      <c r="ABA251" s="597"/>
      <c r="ABB251" s="598"/>
      <c r="ABC251" s="596"/>
      <c r="ABD251" s="602"/>
      <c r="ABE251" s="579"/>
      <c r="ABF251" s="580"/>
      <c r="ABG251" s="603"/>
      <c r="ABH251" s="580"/>
      <c r="ABI251" s="603"/>
      <c r="ABJ251" s="607"/>
      <c r="ABK251" s="582"/>
      <c r="ABL251" s="608"/>
      <c r="ABM251" s="584"/>
      <c r="ABN251" s="584"/>
      <c r="ABO251" s="600"/>
      <c r="ABP251" s="600"/>
      <c r="ABQ251" s="600"/>
      <c r="ABR251" s="600"/>
      <c r="ABS251" s="600"/>
      <c r="ABT251" s="601"/>
      <c r="ABU251" s="609"/>
      <c r="ABV251" s="609"/>
      <c r="ABW251" s="576"/>
      <c r="ABX251" s="576"/>
      <c r="ABY251" s="577"/>
      <c r="ABZ251"/>
      <c r="ACA251" s="605"/>
      <c r="ACB251" s="606"/>
      <c r="ACC251" s="578"/>
      <c r="ACD251" s="597"/>
      <c r="ACE251" s="598"/>
      <c r="ACF251" s="596"/>
      <c r="ACG251" s="602"/>
      <c r="ACH251" s="579"/>
      <c r="ACI251" s="580"/>
      <c r="ACJ251" s="603"/>
      <c r="ACK251" s="580"/>
      <c r="ACL251" s="603"/>
      <c r="ACM251" s="607"/>
      <c r="ACN251" s="582"/>
      <c r="ACO251" s="608"/>
      <c r="ACP251" s="584"/>
      <c r="ACQ251" s="584"/>
      <c r="ACR251" s="600"/>
      <c r="ACS251" s="600"/>
      <c r="ACT251" s="600"/>
      <c r="ACU251" s="600"/>
      <c r="ACV251" s="600"/>
      <c r="ACW251" s="601"/>
      <c r="ACX251" s="609"/>
      <c r="ACY251" s="609"/>
      <c r="ACZ251" s="576"/>
      <c r="ADA251" s="576"/>
      <c r="ADB251" s="577"/>
      <c r="ADC251"/>
      <c r="ADD251" s="605"/>
      <c r="ADE251" s="606"/>
      <c r="ADF251" s="578"/>
      <c r="ADG251" s="597"/>
      <c r="ADH251" s="598"/>
      <c r="ADI251" s="596"/>
      <c r="ADJ251" s="602"/>
      <c r="ADK251" s="579"/>
      <c r="ADL251" s="580"/>
      <c r="ADM251" s="603"/>
      <c r="ADN251" s="580"/>
      <c r="ADO251" s="603"/>
      <c r="ADP251" s="607"/>
      <c r="ADQ251" s="582"/>
      <c r="ADR251" s="608"/>
      <c r="ADS251" s="584"/>
      <c r="ADT251" s="584"/>
      <c r="ADU251" s="600"/>
      <c r="ADV251" s="600"/>
      <c r="ADW251" s="600"/>
      <c r="ADX251" s="600"/>
      <c r="ADY251" s="600"/>
      <c r="ADZ251" s="601"/>
      <c r="AEA251" s="609"/>
      <c r="AEB251" s="609"/>
      <c r="AEC251" s="576"/>
      <c r="AED251" s="576"/>
      <c r="AEE251" s="577"/>
      <c r="AEF251"/>
      <c r="AEG251" s="605"/>
      <c r="AEH251" s="606"/>
      <c r="AEI251" s="578"/>
      <c r="AEJ251" s="597"/>
      <c r="AEK251" s="598"/>
      <c r="AEL251" s="596"/>
      <c r="AEM251" s="602"/>
      <c r="AEN251" s="579"/>
      <c r="AEO251" s="580"/>
      <c r="AEP251" s="603"/>
      <c r="AEQ251" s="580"/>
      <c r="AER251" s="603"/>
      <c r="AES251" s="607"/>
      <c r="AET251" s="582"/>
      <c r="AEU251" s="608"/>
      <c r="AEV251" s="584"/>
      <c r="AEW251" s="584"/>
      <c r="AEX251" s="600"/>
      <c r="AEY251" s="600"/>
      <c r="AEZ251" s="600"/>
      <c r="AFA251" s="600"/>
      <c r="AFB251" s="600"/>
      <c r="AFC251" s="601"/>
      <c r="AFD251" s="609"/>
      <c r="AFE251" s="609"/>
      <c r="AFF251" s="576"/>
      <c r="AFG251" s="576"/>
      <c r="AFH251" s="577"/>
      <c r="AFI251"/>
      <c r="AFJ251" s="605"/>
      <c r="AFK251" s="606"/>
      <c r="AFL251" s="578"/>
      <c r="AFM251" s="597"/>
      <c r="AFN251" s="598"/>
      <c r="AFO251" s="596"/>
      <c r="AFP251" s="602"/>
      <c r="AFQ251" s="579"/>
      <c r="AFR251" s="580"/>
      <c r="AFS251" s="603"/>
      <c r="AFT251" s="580"/>
      <c r="AFU251" s="603"/>
      <c r="AFV251" s="607"/>
      <c r="AFW251" s="582"/>
      <c r="AFX251" s="608"/>
      <c r="AFY251" s="584"/>
      <c r="AFZ251" s="584"/>
      <c r="AGA251" s="600"/>
      <c r="AGB251" s="600"/>
      <c r="AGC251" s="600"/>
      <c r="AGD251" s="600"/>
      <c r="AGE251" s="600"/>
      <c r="AGF251" s="601"/>
      <c r="AGG251" s="609"/>
      <c r="AGH251" s="609"/>
      <c r="AGI251" s="576"/>
      <c r="AGJ251" s="576"/>
      <c r="AGK251" s="577"/>
      <c r="AGL251"/>
      <c r="AGM251" s="605"/>
      <c r="AGN251" s="606"/>
      <c r="AGO251" s="578"/>
      <c r="AGP251" s="597"/>
      <c r="AGQ251" s="598"/>
      <c r="AGR251" s="596"/>
      <c r="AGS251" s="602"/>
      <c r="AGT251" s="579"/>
      <c r="AGU251" s="580"/>
      <c r="AGV251" s="603"/>
      <c r="AGW251" s="580"/>
      <c r="AGX251" s="603"/>
      <c r="AGY251" s="607"/>
      <c r="AGZ251" s="582"/>
      <c r="AHA251" s="608"/>
      <c r="AHB251" s="584"/>
      <c r="AHC251" s="584"/>
      <c r="AHD251" s="600"/>
      <c r="AHE251" s="600"/>
      <c r="AHF251" s="600"/>
      <c r="AHG251" s="600"/>
      <c r="AHH251" s="600"/>
      <c r="AHI251" s="601"/>
      <c r="AHJ251" s="609"/>
      <c r="AHK251" s="609"/>
      <c r="AHL251" s="576"/>
      <c r="AHM251" s="576"/>
      <c r="AHN251" s="577"/>
      <c r="AHO251"/>
      <c r="AHP251" s="605"/>
      <c r="AHQ251" s="606"/>
      <c r="AHR251" s="578"/>
      <c r="AHS251" s="597"/>
      <c r="AHT251" s="598"/>
      <c r="AHU251" s="596"/>
      <c r="AHV251" s="602"/>
      <c r="AHW251" s="579"/>
      <c r="AHX251" s="580"/>
      <c r="AHY251" s="603"/>
      <c r="AHZ251" s="580"/>
      <c r="AIA251" s="603"/>
      <c r="AIB251" s="607"/>
      <c r="AIC251" s="582"/>
      <c r="AID251" s="608"/>
      <c r="AIE251" s="584"/>
      <c r="AIF251" s="584"/>
      <c r="AIG251" s="600"/>
      <c r="AIH251" s="600"/>
      <c r="AII251" s="600"/>
      <c r="AIJ251" s="600"/>
      <c r="AIK251" s="600"/>
      <c r="AIL251" s="601"/>
      <c r="AIM251" s="609"/>
      <c r="AIN251" s="609"/>
      <c r="AIO251" s="576"/>
      <c r="AIP251" s="576"/>
      <c r="AIQ251" s="577"/>
      <c r="AIR251"/>
      <c r="AIS251" s="605"/>
      <c r="AIT251" s="606"/>
      <c r="AIU251" s="578"/>
      <c r="AIV251" s="597"/>
      <c r="AIW251" s="598"/>
      <c r="AIX251" s="596"/>
      <c r="AIY251" s="602"/>
      <c r="AIZ251" s="579"/>
      <c r="AJA251" s="580"/>
      <c r="AJB251" s="603"/>
      <c r="AJC251" s="580"/>
      <c r="AJD251" s="603"/>
      <c r="AJE251" s="607"/>
      <c r="AJF251" s="582"/>
      <c r="AJG251" s="608"/>
      <c r="AJH251" s="584"/>
      <c r="AJI251" s="584"/>
      <c r="AJJ251" s="600"/>
      <c r="AJK251" s="600"/>
      <c r="AJL251" s="600"/>
      <c r="AJM251" s="600"/>
      <c r="AJN251" s="600"/>
      <c r="AJO251" s="601"/>
      <c r="AJP251" s="609"/>
      <c r="AJQ251" s="609"/>
      <c r="AJR251" s="576"/>
      <c r="AJS251" s="576"/>
      <c r="AJT251" s="577"/>
      <c r="AJU251"/>
      <c r="AJV251" s="605"/>
      <c r="AJW251" s="606"/>
      <c r="AJX251" s="578"/>
      <c r="AJY251" s="597"/>
      <c r="AJZ251" s="598"/>
      <c r="AKA251" s="596"/>
      <c r="AKB251" s="602"/>
      <c r="AKC251" s="579"/>
      <c r="AKD251" s="580"/>
      <c r="AKE251" s="603"/>
      <c r="AKF251" s="580"/>
      <c r="AKG251" s="603"/>
      <c r="AKH251" s="607"/>
      <c r="AKI251" s="582"/>
      <c r="AKJ251" s="608"/>
      <c r="AKK251" s="584"/>
      <c r="AKL251" s="584"/>
      <c r="AKM251" s="600"/>
      <c r="AKN251" s="600"/>
      <c r="AKO251" s="600"/>
      <c r="AKP251" s="600"/>
      <c r="AKQ251" s="600"/>
      <c r="AKR251" s="601"/>
      <c r="AKS251" s="609"/>
      <c r="AKT251" s="609"/>
      <c r="AKU251" s="576"/>
      <c r="AKV251" s="576"/>
      <c r="AKW251" s="577"/>
      <c r="AKX251"/>
      <c r="AKY251" s="605"/>
      <c r="AKZ251" s="606"/>
      <c r="ALA251" s="578"/>
      <c r="ALB251" s="597"/>
      <c r="ALC251" s="598"/>
      <c r="ALD251" s="596"/>
      <c r="ALE251" s="602"/>
      <c r="ALF251" s="579"/>
      <c r="ALG251" s="580"/>
      <c r="ALH251" s="603"/>
      <c r="ALI251" s="580"/>
      <c r="ALJ251" s="603"/>
      <c r="ALK251" s="607"/>
      <c r="ALL251" s="582"/>
      <c r="ALM251" s="608"/>
      <c r="ALN251" s="584"/>
      <c r="ALO251" s="584"/>
      <c r="ALP251" s="600"/>
      <c r="ALQ251" s="600"/>
      <c r="ALR251" s="600"/>
      <c r="ALS251" s="600"/>
      <c r="ALT251" s="600"/>
      <c r="ALU251" s="601"/>
      <c r="ALV251" s="609"/>
      <c r="ALW251" s="609"/>
      <c r="ALX251" s="576"/>
      <c r="ALY251" s="576"/>
      <c r="ALZ251" s="577"/>
      <c r="AMA251"/>
      <c r="AMB251" s="605"/>
      <c r="AMC251" s="606"/>
      <c r="AMD251" s="578"/>
      <c r="AME251" s="597"/>
      <c r="AMF251" s="598"/>
      <c r="AMG251" s="596"/>
      <c r="AMH251" s="602"/>
      <c r="AMI251" s="579"/>
      <c r="AMJ251" s="580"/>
      <c r="AMK251" s="603"/>
      <c r="AML251" s="580"/>
      <c r="AMM251" s="603"/>
      <c r="AMN251" s="607"/>
      <c r="AMO251" s="582"/>
      <c r="AMP251" s="608"/>
      <c r="AMQ251" s="584"/>
      <c r="AMR251" s="584"/>
      <c r="AMS251" s="600"/>
      <c r="AMT251" s="600"/>
      <c r="AMU251" s="600"/>
      <c r="AMV251" s="600"/>
      <c r="AMW251" s="600"/>
      <c r="AMX251" s="601"/>
      <c r="AMY251" s="609"/>
      <c r="AMZ251" s="609"/>
      <c r="ANA251" s="576"/>
      <c r="ANB251" s="576"/>
      <c r="ANC251" s="577"/>
      <c r="AND251"/>
      <c r="ANE251" s="605"/>
      <c r="ANF251" s="606"/>
      <c r="ANG251" s="578"/>
      <c r="ANH251" s="597"/>
      <c r="ANI251" s="598"/>
      <c r="ANJ251" s="596"/>
      <c r="ANK251" s="602"/>
      <c r="ANL251" s="579"/>
      <c r="ANM251" s="580"/>
      <c r="ANN251" s="603"/>
      <c r="ANO251" s="580"/>
      <c r="ANP251" s="603"/>
      <c r="ANQ251" s="607"/>
      <c r="ANR251" s="582"/>
      <c r="ANS251" s="608"/>
      <c r="ANT251" s="584"/>
      <c r="ANU251" s="584"/>
      <c r="ANV251" s="600"/>
      <c r="ANW251" s="600"/>
      <c r="ANX251" s="600"/>
      <c r="ANY251" s="600"/>
      <c r="ANZ251" s="600"/>
      <c r="AOA251" s="601"/>
      <c r="AOB251" s="609"/>
      <c r="AOC251" s="609"/>
      <c r="AOD251" s="576"/>
      <c r="AOE251" s="576"/>
      <c r="AOF251" s="577"/>
      <c r="AOG251"/>
      <c r="AOH251" s="605"/>
      <c r="AOI251" s="606"/>
      <c r="AOJ251" s="578"/>
      <c r="AOK251" s="597"/>
      <c r="AOL251" s="598"/>
      <c r="AOM251" s="596"/>
      <c r="AON251" s="602"/>
      <c r="AOO251" s="579"/>
      <c r="AOP251" s="580"/>
      <c r="AOQ251" s="603"/>
      <c r="AOR251" s="580"/>
      <c r="AOS251" s="603"/>
      <c r="AOT251" s="607"/>
      <c r="AOU251" s="582"/>
      <c r="AOV251" s="608"/>
      <c r="AOW251" s="584"/>
      <c r="AOX251" s="584"/>
      <c r="AOY251" s="600"/>
      <c r="AOZ251" s="600"/>
      <c r="APA251" s="600"/>
      <c r="APB251" s="600"/>
      <c r="APC251" s="600"/>
      <c r="APD251" s="601"/>
      <c r="APE251" s="609"/>
      <c r="APF251" s="609"/>
      <c r="APG251" s="576"/>
      <c r="APH251" s="576"/>
      <c r="API251" s="577"/>
      <c r="APJ251"/>
      <c r="APK251" s="605"/>
      <c r="APL251" s="606"/>
      <c r="APM251" s="578"/>
      <c r="APN251" s="597"/>
      <c r="APO251" s="598"/>
      <c r="APP251" s="596"/>
      <c r="APQ251" s="602"/>
      <c r="APR251" s="579"/>
      <c r="APS251" s="580"/>
      <c r="APT251" s="603"/>
      <c r="APU251" s="580"/>
      <c r="APV251" s="603"/>
      <c r="APW251" s="607"/>
      <c r="APX251" s="582"/>
      <c r="APY251" s="608"/>
      <c r="APZ251" s="584"/>
      <c r="AQA251" s="584"/>
      <c r="AQB251" s="600"/>
      <c r="AQC251" s="600"/>
      <c r="AQD251" s="600"/>
      <c r="AQE251" s="600"/>
      <c r="AQF251" s="600"/>
      <c r="AQG251" s="601"/>
      <c r="AQH251" s="609"/>
      <c r="AQI251" s="609"/>
      <c r="AQJ251" s="576"/>
      <c r="AQK251" s="576"/>
      <c r="AQL251" s="577"/>
      <c r="AQM251"/>
      <c r="AQN251" s="605"/>
      <c r="AQO251" s="606"/>
      <c r="AQP251" s="578"/>
      <c r="AQQ251" s="597"/>
      <c r="AQR251" s="598"/>
      <c r="AQS251" s="596"/>
      <c r="AQT251" s="602"/>
      <c r="AQU251" s="579"/>
      <c r="AQV251" s="580"/>
      <c r="AQW251" s="603"/>
      <c r="AQX251" s="580"/>
      <c r="AQY251" s="603"/>
      <c r="AQZ251" s="607"/>
      <c r="ARA251" s="582"/>
      <c r="ARB251" s="608"/>
      <c r="ARC251" s="584"/>
      <c r="ARD251" s="584"/>
      <c r="ARE251" s="600"/>
      <c r="ARF251" s="600"/>
      <c r="ARG251" s="600"/>
      <c r="ARH251" s="600"/>
      <c r="ARI251" s="600"/>
      <c r="ARJ251" s="601"/>
      <c r="ARK251" s="609"/>
      <c r="ARL251" s="609"/>
      <c r="ARM251" s="576"/>
      <c r="ARN251" s="576"/>
      <c r="ARO251" s="577"/>
      <c r="ARP251"/>
      <c r="ARQ251" s="605"/>
      <c r="ARR251" s="606"/>
      <c r="ARS251" s="578"/>
      <c r="ART251" s="597"/>
      <c r="ARU251" s="598"/>
      <c r="ARV251" s="596"/>
      <c r="ARW251" s="602"/>
      <c r="ARX251" s="579"/>
      <c r="ARY251" s="580"/>
      <c r="ARZ251" s="603"/>
      <c r="ASA251" s="580"/>
      <c r="ASB251" s="603"/>
      <c r="ASC251" s="607"/>
      <c r="ASD251" s="582"/>
      <c r="ASE251" s="608"/>
      <c r="ASF251" s="584"/>
      <c r="ASG251" s="584"/>
      <c r="ASH251" s="600"/>
      <c r="ASI251" s="600"/>
      <c r="ASJ251" s="600"/>
      <c r="ASK251" s="600"/>
      <c r="ASL251" s="600"/>
      <c r="ASM251" s="601"/>
      <c r="ASN251" s="609"/>
      <c r="ASO251" s="609"/>
      <c r="ASP251" s="576"/>
      <c r="ASQ251" s="576"/>
      <c r="ASR251" s="577"/>
      <c r="ASS251"/>
      <c r="AST251" s="605"/>
      <c r="ASU251" s="606"/>
      <c r="ASV251" s="578"/>
      <c r="ASW251" s="597"/>
      <c r="ASX251" s="598"/>
      <c r="ASY251" s="596"/>
      <c r="ASZ251" s="602"/>
      <c r="ATA251" s="579"/>
      <c r="ATB251" s="580"/>
      <c r="ATC251" s="603"/>
      <c r="ATD251" s="580"/>
      <c r="ATE251" s="603"/>
      <c r="ATF251" s="607"/>
      <c r="ATG251" s="582"/>
      <c r="ATH251" s="608"/>
      <c r="ATI251" s="584"/>
      <c r="ATJ251" s="584"/>
      <c r="ATK251" s="600"/>
      <c r="ATL251" s="600"/>
      <c r="ATM251" s="600"/>
      <c r="ATN251" s="600"/>
      <c r="ATO251" s="600"/>
      <c r="ATP251" s="601"/>
      <c r="ATQ251" s="609"/>
      <c r="ATR251" s="609"/>
      <c r="ATS251" s="576"/>
      <c r="ATT251" s="576"/>
      <c r="ATU251" s="577"/>
      <c r="ATV251"/>
      <c r="ATW251" s="605"/>
      <c r="ATX251" s="606"/>
      <c r="ATY251" s="578"/>
      <c r="ATZ251" s="597"/>
      <c r="AUA251" s="598"/>
      <c r="AUB251" s="596"/>
      <c r="AUC251" s="602"/>
      <c r="AUD251" s="579"/>
      <c r="AUE251" s="580"/>
      <c r="AUF251" s="603"/>
      <c r="AUG251" s="580"/>
      <c r="AUH251" s="603"/>
      <c r="AUI251" s="607"/>
      <c r="AUJ251" s="582"/>
      <c r="AUK251" s="608"/>
      <c r="AUL251" s="584"/>
      <c r="AUM251" s="584"/>
      <c r="AUN251" s="600"/>
      <c r="AUO251" s="600"/>
      <c r="AUP251" s="600"/>
      <c r="AUQ251" s="600"/>
      <c r="AUR251" s="600"/>
      <c r="AUS251" s="601"/>
      <c r="AUT251" s="609"/>
      <c r="AUU251" s="609"/>
      <c r="AUV251" s="576"/>
      <c r="AUW251" s="576"/>
      <c r="AUX251" s="577"/>
      <c r="AUY251"/>
      <c r="AUZ251" s="605"/>
      <c r="AVA251" s="606"/>
      <c r="AVB251" s="578"/>
      <c r="AVC251" s="597"/>
      <c r="AVD251" s="598"/>
      <c r="AVE251" s="596"/>
      <c r="AVF251" s="602"/>
      <c r="AVG251" s="579"/>
      <c r="AVH251" s="580"/>
      <c r="AVI251" s="603"/>
      <c r="AVJ251" s="580"/>
      <c r="AVK251" s="603"/>
      <c r="AVL251" s="607"/>
      <c r="AVM251" s="582"/>
      <c r="AVN251" s="608"/>
      <c r="AVO251" s="584"/>
      <c r="AVP251" s="584"/>
      <c r="AVQ251" s="600"/>
      <c r="AVR251" s="600"/>
      <c r="AVS251" s="600"/>
      <c r="AVT251" s="600"/>
      <c r="AVU251" s="600"/>
      <c r="AVV251" s="601"/>
      <c r="AVW251" s="609"/>
      <c r="AVX251" s="609"/>
      <c r="AVY251" s="576"/>
      <c r="AVZ251" s="576"/>
      <c r="AWA251" s="577"/>
      <c r="AWB251"/>
      <c r="AWC251" s="605"/>
      <c r="AWD251" s="606"/>
      <c r="AWE251" s="578"/>
      <c r="AWF251" s="597"/>
      <c r="AWG251" s="598"/>
      <c r="AWH251" s="596"/>
      <c r="AWI251" s="602"/>
      <c r="AWJ251" s="579"/>
      <c r="AWK251" s="580"/>
      <c r="AWL251" s="603"/>
      <c r="AWM251" s="580"/>
      <c r="AWN251" s="603"/>
      <c r="AWO251" s="607"/>
      <c r="AWP251" s="582"/>
      <c r="AWQ251" s="608"/>
      <c r="AWR251" s="584"/>
      <c r="AWS251" s="584"/>
      <c r="AWT251" s="600"/>
      <c r="AWU251" s="600"/>
      <c r="AWV251" s="600"/>
      <c r="AWW251" s="600"/>
      <c r="AWX251" s="600"/>
      <c r="AWY251" s="601"/>
      <c r="AWZ251" s="609"/>
      <c r="AXA251" s="609"/>
      <c r="AXB251" s="576"/>
      <c r="AXC251" s="576"/>
      <c r="AXD251" s="577"/>
      <c r="AXE251"/>
      <c r="AXF251" s="605"/>
      <c r="AXG251" s="606"/>
      <c r="AXH251" s="578"/>
      <c r="AXI251" s="597"/>
      <c r="AXJ251" s="598"/>
      <c r="AXK251" s="596"/>
      <c r="AXL251" s="602"/>
      <c r="AXM251" s="579"/>
      <c r="AXN251" s="580"/>
      <c r="AXO251" s="603"/>
      <c r="AXP251" s="580"/>
      <c r="AXQ251" s="603"/>
      <c r="AXR251" s="607"/>
      <c r="AXS251" s="582"/>
      <c r="AXT251" s="608"/>
      <c r="AXU251" s="584"/>
      <c r="AXV251" s="584"/>
      <c r="AXW251" s="600"/>
      <c r="AXX251" s="600"/>
      <c r="AXY251" s="600"/>
      <c r="AXZ251" s="600"/>
      <c r="AYA251" s="600"/>
      <c r="AYB251" s="601"/>
      <c r="AYC251" s="609"/>
      <c r="AYD251" s="609"/>
      <c r="AYE251" s="576"/>
      <c r="AYF251" s="576"/>
      <c r="AYG251" s="577"/>
      <c r="AYH251"/>
      <c r="AYI251" s="605"/>
      <c r="AYJ251" s="606"/>
      <c r="AYK251" s="578"/>
      <c r="AYL251" s="597"/>
      <c r="AYM251" s="598"/>
      <c r="AYN251" s="596"/>
      <c r="AYO251" s="602"/>
      <c r="AYP251" s="579"/>
      <c r="AYQ251" s="580"/>
      <c r="AYR251" s="603"/>
      <c r="AYS251" s="580"/>
      <c r="AYT251" s="603"/>
      <c r="AYU251" s="607"/>
      <c r="AYV251" s="582"/>
      <c r="AYW251" s="608"/>
      <c r="AYX251" s="584"/>
      <c r="AYY251" s="584"/>
      <c r="AYZ251" s="600"/>
      <c r="AZA251" s="600"/>
      <c r="AZB251" s="600"/>
      <c r="AZC251" s="600"/>
      <c r="AZD251" s="600"/>
      <c r="AZE251" s="601"/>
      <c r="AZF251" s="609"/>
      <c r="AZG251" s="609"/>
      <c r="AZH251" s="576"/>
      <c r="AZI251" s="576"/>
      <c r="AZJ251" s="577"/>
      <c r="AZK251"/>
      <c r="AZL251" s="605"/>
      <c r="AZM251" s="606"/>
      <c r="AZN251" s="578"/>
      <c r="AZO251" s="597"/>
      <c r="AZP251" s="598"/>
      <c r="AZQ251" s="596"/>
      <c r="AZR251" s="602"/>
      <c r="AZS251" s="579"/>
      <c r="AZT251" s="580"/>
      <c r="AZU251" s="603"/>
      <c r="AZV251" s="580"/>
      <c r="AZW251" s="603"/>
      <c r="AZX251" s="607"/>
      <c r="AZY251" s="582"/>
      <c r="AZZ251" s="608"/>
      <c r="BAA251" s="584"/>
      <c r="BAB251" s="584"/>
      <c r="BAC251" s="600"/>
      <c r="BAD251" s="600"/>
      <c r="BAE251" s="600"/>
      <c r="BAF251" s="600"/>
      <c r="BAG251" s="600"/>
      <c r="BAH251" s="601"/>
      <c r="BAI251" s="609"/>
      <c r="BAJ251" s="609"/>
      <c r="BAK251" s="576"/>
      <c r="BAL251" s="576"/>
      <c r="BAM251" s="577"/>
      <c r="BAN251"/>
      <c r="BAO251" s="605"/>
      <c r="BAP251" s="606"/>
      <c r="BAQ251" s="578"/>
      <c r="BAR251" s="597"/>
      <c r="BAS251" s="598"/>
      <c r="BAT251" s="596"/>
      <c r="BAU251" s="602"/>
      <c r="BAV251" s="579"/>
      <c r="BAW251" s="580"/>
      <c r="BAX251" s="603"/>
      <c r="BAY251" s="580"/>
      <c r="BAZ251" s="603"/>
      <c r="BBA251" s="607"/>
      <c r="BBB251" s="582"/>
      <c r="BBC251" s="608"/>
      <c r="BBD251" s="584"/>
      <c r="BBE251" s="584"/>
      <c r="BBF251" s="600"/>
      <c r="BBG251" s="600"/>
      <c r="BBH251" s="600"/>
      <c r="BBI251" s="600"/>
      <c r="BBJ251" s="600"/>
      <c r="BBK251" s="601"/>
      <c r="BBL251" s="609"/>
      <c r="BBM251" s="609"/>
      <c r="BBN251" s="576"/>
      <c r="BBO251" s="576"/>
      <c r="BBP251" s="577"/>
      <c r="BBQ251"/>
      <c r="BBR251" s="605"/>
      <c r="BBS251" s="606"/>
      <c r="BBT251" s="578"/>
      <c r="BBU251" s="597"/>
      <c r="BBV251" s="598"/>
      <c r="BBW251" s="596"/>
      <c r="BBX251" s="602"/>
      <c r="BBY251" s="579"/>
      <c r="BBZ251" s="580"/>
      <c r="BCA251" s="603"/>
      <c r="BCB251" s="580"/>
      <c r="BCC251" s="603"/>
      <c r="BCD251" s="607"/>
      <c r="BCE251" s="582"/>
      <c r="BCF251" s="608"/>
      <c r="BCG251" s="584"/>
      <c r="BCH251" s="584"/>
      <c r="BCI251" s="600"/>
      <c r="BCJ251" s="600"/>
      <c r="BCK251" s="600"/>
      <c r="BCL251" s="600"/>
      <c r="BCM251" s="600"/>
      <c r="BCN251" s="601"/>
      <c r="BCO251" s="609"/>
      <c r="BCP251" s="609"/>
      <c r="BCQ251" s="576"/>
      <c r="BCR251" s="576"/>
      <c r="BCS251" s="577"/>
      <c r="BCT251"/>
      <c r="BCU251" s="605"/>
      <c r="BCV251" s="606"/>
      <c r="BCW251" s="578"/>
      <c r="BCX251" s="597"/>
      <c r="BCY251" s="598"/>
      <c r="BCZ251" s="596"/>
      <c r="BDA251" s="602"/>
      <c r="BDB251" s="579"/>
      <c r="BDC251" s="580"/>
      <c r="BDD251" s="603"/>
      <c r="BDE251" s="580"/>
      <c r="BDF251" s="603"/>
      <c r="BDG251" s="607"/>
      <c r="BDH251" s="582"/>
      <c r="BDI251" s="608"/>
      <c r="BDJ251" s="584"/>
      <c r="BDK251" s="584"/>
      <c r="BDL251" s="600"/>
      <c r="BDM251" s="600"/>
      <c r="BDN251" s="600"/>
      <c r="BDO251" s="600"/>
      <c r="BDP251" s="600"/>
      <c r="BDQ251" s="601"/>
      <c r="BDR251" s="609"/>
      <c r="BDS251" s="609"/>
      <c r="BDT251" s="576"/>
      <c r="BDU251" s="576"/>
      <c r="BDV251" s="577"/>
      <c r="BDW251"/>
      <c r="BDX251" s="605"/>
      <c r="BDY251" s="606"/>
      <c r="BDZ251" s="578"/>
      <c r="BEA251" s="597"/>
      <c r="BEB251" s="598"/>
      <c r="BEC251" s="596"/>
      <c r="BED251" s="602"/>
      <c r="BEE251" s="579"/>
      <c r="BEF251" s="580"/>
      <c r="BEG251" s="603"/>
      <c r="BEH251" s="580"/>
      <c r="BEI251" s="603"/>
      <c r="BEJ251" s="607"/>
      <c r="BEK251" s="582"/>
      <c r="BEL251" s="608"/>
      <c r="BEM251" s="584"/>
      <c r="BEN251" s="584"/>
      <c r="BEO251" s="600"/>
      <c r="BEP251" s="600"/>
      <c r="BEQ251" s="600"/>
      <c r="BER251" s="600"/>
      <c r="BES251" s="600"/>
      <c r="BET251" s="601"/>
      <c r="BEU251" s="609"/>
      <c r="BEV251" s="609"/>
      <c r="BEW251" s="576"/>
      <c r="BEX251" s="576"/>
      <c r="BEY251" s="577"/>
      <c r="BEZ251"/>
      <c r="BFA251" s="605"/>
      <c r="BFB251" s="606"/>
      <c r="BFC251" s="578"/>
      <c r="BFD251" s="597"/>
      <c r="BFE251" s="598"/>
      <c r="BFF251" s="596"/>
      <c r="BFG251" s="602"/>
      <c r="BFH251" s="579"/>
      <c r="BFI251" s="580"/>
      <c r="BFJ251" s="603"/>
      <c r="BFK251" s="580"/>
      <c r="BFL251" s="603"/>
      <c r="BFM251" s="607"/>
      <c r="BFN251" s="582"/>
      <c r="BFO251" s="608"/>
      <c r="BFP251" s="584"/>
      <c r="BFQ251" s="584"/>
      <c r="BFR251" s="600"/>
      <c r="BFS251" s="600"/>
      <c r="BFT251" s="600"/>
      <c r="BFU251" s="600"/>
      <c r="BFV251" s="600"/>
      <c r="BFW251" s="601"/>
      <c r="BFX251" s="609"/>
      <c r="BFY251" s="609"/>
      <c r="BFZ251" s="576"/>
      <c r="BGA251" s="576"/>
      <c r="BGB251" s="577"/>
      <c r="BGC251"/>
      <c r="BGD251" s="605"/>
      <c r="BGE251" s="606"/>
      <c r="BGF251" s="578"/>
      <c r="BGG251" s="597"/>
      <c r="BGH251" s="598"/>
      <c r="BGI251" s="596"/>
      <c r="BGJ251" s="602"/>
      <c r="BGK251" s="579"/>
      <c r="BGL251" s="580"/>
      <c r="BGM251" s="603"/>
      <c r="BGN251" s="580"/>
      <c r="BGO251" s="603"/>
      <c r="BGP251" s="607"/>
      <c r="BGQ251" s="582"/>
      <c r="BGR251" s="608"/>
      <c r="BGS251" s="584"/>
      <c r="BGT251" s="584"/>
      <c r="BGU251" s="600"/>
      <c r="BGV251" s="600"/>
      <c r="BGW251" s="600"/>
      <c r="BGX251" s="600"/>
      <c r="BGY251" s="600"/>
      <c r="BGZ251" s="601"/>
      <c r="BHA251" s="609"/>
      <c r="BHB251" s="609"/>
      <c r="BHC251" s="576"/>
      <c r="BHD251" s="576"/>
      <c r="BHE251" s="577"/>
      <c r="BHF251"/>
      <c r="BHG251" s="605"/>
      <c r="BHH251" s="606"/>
      <c r="BHI251" s="578"/>
      <c r="BHJ251" s="597"/>
      <c r="BHK251" s="598"/>
      <c r="BHL251" s="596"/>
      <c r="BHM251" s="602"/>
      <c r="BHN251" s="579"/>
      <c r="BHO251" s="580"/>
      <c r="BHP251" s="603"/>
      <c r="BHQ251" s="580"/>
      <c r="BHR251" s="603"/>
      <c r="BHS251" s="607"/>
      <c r="BHT251" s="582"/>
      <c r="BHU251" s="608"/>
      <c r="BHV251" s="584"/>
      <c r="BHW251" s="584"/>
      <c r="BHX251" s="600"/>
      <c r="BHY251" s="600"/>
      <c r="BHZ251" s="600"/>
      <c r="BIA251" s="600"/>
      <c r="BIB251" s="600"/>
      <c r="BIC251" s="601"/>
      <c r="BID251" s="609"/>
      <c r="BIE251" s="609"/>
      <c r="BIF251" s="576"/>
      <c r="BIG251" s="576"/>
      <c r="BIH251" s="577"/>
      <c r="BII251"/>
      <c r="BIJ251" s="605"/>
      <c r="BIK251" s="606"/>
      <c r="BIL251" s="578"/>
      <c r="BIM251" s="597"/>
      <c r="BIN251" s="598"/>
      <c r="BIO251" s="596"/>
      <c r="BIP251" s="602"/>
      <c r="BIQ251" s="579"/>
      <c r="BIR251" s="580"/>
      <c r="BIS251" s="603"/>
      <c r="BIT251" s="580"/>
      <c r="BIU251" s="603"/>
      <c r="BIV251" s="607"/>
      <c r="BIW251" s="582"/>
      <c r="BIX251" s="608"/>
      <c r="BIY251" s="584"/>
      <c r="BIZ251" s="584"/>
      <c r="BJA251" s="600"/>
      <c r="BJB251" s="600"/>
      <c r="BJC251" s="600"/>
      <c r="BJD251" s="600"/>
      <c r="BJE251" s="600"/>
      <c r="BJF251" s="601"/>
      <c r="BJG251" s="609"/>
      <c r="BJH251" s="609"/>
      <c r="BJI251" s="576"/>
      <c r="BJJ251" s="576"/>
      <c r="BJK251" s="577"/>
      <c r="BJL251"/>
      <c r="BJM251" s="605"/>
      <c r="BJN251" s="606"/>
      <c r="BJO251" s="578"/>
      <c r="BJP251" s="597"/>
      <c r="BJQ251" s="598"/>
      <c r="BJR251" s="596"/>
      <c r="BJS251" s="602"/>
      <c r="BJT251" s="579"/>
      <c r="BJU251" s="580"/>
      <c r="BJV251" s="603"/>
      <c r="BJW251" s="580"/>
      <c r="BJX251" s="603"/>
      <c r="BJY251" s="607"/>
      <c r="BJZ251" s="582"/>
      <c r="BKA251" s="608"/>
      <c r="BKB251" s="584"/>
      <c r="BKC251" s="584"/>
      <c r="BKD251" s="600"/>
      <c r="BKE251" s="600"/>
      <c r="BKF251" s="600"/>
      <c r="BKG251" s="600"/>
      <c r="BKH251" s="600"/>
      <c r="BKI251" s="601"/>
      <c r="BKJ251" s="609"/>
      <c r="BKK251" s="609"/>
      <c r="BKL251" s="576"/>
      <c r="BKM251" s="576"/>
      <c r="BKN251" s="577"/>
      <c r="BKO251"/>
      <c r="BKP251" s="605"/>
      <c r="BKQ251" s="606"/>
      <c r="BKR251" s="578"/>
      <c r="BKS251" s="597"/>
      <c r="BKT251" s="598"/>
      <c r="BKU251" s="596"/>
      <c r="BKV251" s="602"/>
      <c r="BKW251" s="579"/>
      <c r="BKX251" s="580"/>
      <c r="BKY251" s="603"/>
      <c r="BKZ251" s="580"/>
      <c r="BLA251" s="603"/>
      <c r="BLB251" s="607"/>
      <c r="BLC251" s="582"/>
      <c r="BLD251" s="608"/>
      <c r="BLE251" s="584"/>
      <c r="BLF251" s="584"/>
      <c r="BLG251" s="600"/>
      <c r="BLH251" s="600"/>
      <c r="BLI251" s="600"/>
      <c r="BLJ251" s="600"/>
      <c r="BLK251" s="600"/>
      <c r="BLL251" s="601"/>
      <c r="BLM251" s="609"/>
      <c r="BLN251" s="609"/>
      <c r="BLO251" s="576"/>
      <c r="BLP251" s="576"/>
      <c r="BLQ251" s="577"/>
      <c r="BLR251"/>
      <c r="BLS251" s="605"/>
      <c r="BLT251" s="606"/>
      <c r="BLU251" s="578"/>
      <c r="BLV251" s="597"/>
      <c r="BLW251" s="598"/>
      <c r="BLX251" s="596"/>
      <c r="BLY251" s="602"/>
      <c r="BLZ251" s="579"/>
      <c r="BMA251" s="580"/>
      <c r="BMB251" s="603"/>
      <c r="BMC251" s="580"/>
      <c r="BMD251" s="603"/>
      <c r="BME251" s="607"/>
      <c r="BMF251" s="582"/>
      <c r="BMG251" s="608"/>
      <c r="BMH251" s="584"/>
      <c r="BMI251" s="584"/>
      <c r="BMJ251" s="600"/>
      <c r="BMK251" s="600"/>
      <c r="BML251" s="600"/>
      <c r="BMM251" s="600"/>
      <c r="BMN251" s="600"/>
      <c r="BMO251" s="601"/>
      <c r="BMP251" s="609"/>
      <c r="BMQ251" s="609"/>
      <c r="BMR251" s="576"/>
      <c r="BMS251" s="576"/>
      <c r="BMT251" s="577"/>
      <c r="BMU251"/>
      <c r="BMV251" s="605"/>
      <c r="BMW251" s="606"/>
      <c r="BMX251" s="578"/>
      <c r="BMY251" s="597"/>
      <c r="BMZ251" s="598"/>
      <c r="BNA251" s="596"/>
      <c r="BNB251" s="602"/>
      <c r="BNC251" s="579"/>
      <c r="BND251" s="580"/>
      <c r="BNE251" s="603"/>
      <c r="BNF251" s="580"/>
      <c r="BNG251" s="603"/>
      <c r="BNH251" s="607"/>
      <c r="BNI251" s="582"/>
      <c r="BNJ251" s="608"/>
      <c r="BNK251" s="584"/>
      <c r="BNL251" s="584"/>
      <c r="BNM251" s="600"/>
      <c r="BNN251" s="600"/>
      <c r="BNO251" s="600"/>
      <c r="BNP251" s="600"/>
      <c r="BNQ251" s="600"/>
      <c r="BNR251" s="601"/>
      <c r="BNS251" s="609"/>
      <c r="BNT251" s="609"/>
      <c r="BNU251" s="576"/>
      <c r="BNV251" s="576"/>
      <c r="BNW251" s="577"/>
      <c r="BNX251"/>
      <c r="BNY251" s="605"/>
      <c r="BNZ251" s="606"/>
      <c r="BOA251" s="578"/>
      <c r="BOB251" s="597"/>
      <c r="BOC251" s="598"/>
      <c r="BOD251" s="596"/>
      <c r="BOE251" s="602"/>
      <c r="BOF251" s="579"/>
      <c r="BOG251" s="580"/>
      <c r="BOH251" s="603"/>
      <c r="BOI251" s="580"/>
      <c r="BOJ251" s="603"/>
      <c r="BOK251" s="607"/>
      <c r="BOL251" s="582"/>
      <c r="BOM251" s="608"/>
      <c r="BON251" s="584"/>
      <c r="BOO251" s="584"/>
      <c r="BOP251" s="600"/>
      <c r="BOQ251" s="600"/>
      <c r="BOR251" s="600"/>
      <c r="BOS251" s="600"/>
      <c r="BOT251" s="600"/>
      <c r="BOU251" s="601"/>
      <c r="BOV251" s="609"/>
      <c r="BOW251" s="609"/>
      <c r="BOX251" s="576"/>
      <c r="BOY251" s="576"/>
      <c r="BOZ251" s="577"/>
      <c r="BPA251"/>
      <c r="BPB251" s="605"/>
      <c r="BPC251" s="606"/>
      <c r="BPD251" s="578"/>
      <c r="BPE251" s="597"/>
      <c r="BPF251" s="598"/>
      <c r="BPG251" s="596"/>
      <c r="BPH251" s="602"/>
      <c r="BPI251" s="579"/>
      <c r="BPJ251" s="580"/>
      <c r="BPK251" s="603"/>
      <c r="BPL251" s="580"/>
      <c r="BPM251" s="603"/>
      <c r="BPN251" s="607"/>
      <c r="BPO251" s="582"/>
      <c r="BPP251" s="608"/>
      <c r="BPQ251" s="584"/>
      <c r="BPR251" s="584"/>
      <c r="BPS251" s="600"/>
      <c r="BPT251" s="600"/>
      <c r="BPU251" s="600"/>
      <c r="BPV251" s="600"/>
      <c r="BPW251" s="600"/>
      <c r="BPX251" s="601"/>
      <c r="BPY251" s="609"/>
      <c r="BPZ251" s="609"/>
      <c r="BQA251" s="576"/>
      <c r="BQB251" s="576"/>
      <c r="BQC251" s="577"/>
      <c r="BQD251"/>
      <c r="BQE251" s="605"/>
      <c r="BQF251" s="606"/>
      <c r="BQG251" s="578"/>
      <c r="BQH251" s="597"/>
      <c r="BQI251" s="598"/>
      <c r="BQJ251" s="596"/>
      <c r="BQK251" s="602"/>
      <c r="BQL251" s="579"/>
      <c r="BQM251" s="580"/>
      <c r="BQN251" s="603"/>
      <c r="BQO251" s="580"/>
      <c r="BQP251" s="603"/>
      <c r="BQQ251" s="607"/>
      <c r="BQR251" s="582"/>
      <c r="BQS251" s="608"/>
      <c r="BQT251" s="584"/>
      <c r="BQU251" s="584"/>
      <c r="BQV251" s="600"/>
      <c r="BQW251" s="600"/>
      <c r="BQX251" s="600"/>
      <c r="BQY251" s="600"/>
      <c r="BQZ251" s="600"/>
      <c r="BRA251" s="601"/>
      <c r="BRB251" s="609"/>
      <c r="BRC251" s="609"/>
      <c r="BRD251" s="576"/>
      <c r="BRE251" s="576"/>
      <c r="BRF251" s="577"/>
      <c r="BRG251"/>
      <c r="BRH251" s="605"/>
      <c r="BRI251" s="606"/>
      <c r="BRJ251" s="578"/>
      <c r="BRK251" s="597"/>
      <c r="BRL251" s="598"/>
      <c r="BRM251" s="596"/>
      <c r="BRN251" s="602"/>
      <c r="BRO251" s="579"/>
      <c r="BRP251" s="580"/>
      <c r="BRQ251" s="603"/>
      <c r="BRR251" s="580"/>
      <c r="BRS251" s="603"/>
      <c r="BRT251" s="607"/>
      <c r="BRU251" s="582"/>
      <c r="BRV251" s="608"/>
      <c r="BRW251" s="584"/>
      <c r="BRX251" s="584"/>
      <c r="BRY251" s="600"/>
      <c r="BRZ251" s="600"/>
      <c r="BSA251" s="600"/>
      <c r="BSB251" s="600"/>
      <c r="BSC251" s="600"/>
      <c r="BSD251" s="601"/>
      <c r="BSE251" s="609"/>
      <c r="BSF251" s="609"/>
      <c r="BSG251" s="576"/>
      <c r="BSH251" s="576"/>
      <c r="BSI251" s="577"/>
      <c r="BSJ251"/>
      <c r="BSK251" s="605"/>
      <c r="BSL251" s="606"/>
      <c r="BSM251" s="578"/>
      <c r="BSN251" s="597"/>
      <c r="BSO251" s="598"/>
      <c r="BSP251" s="596"/>
      <c r="BSQ251" s="602"/>
      <c r="BSR251" s="579"/>
      <c r="BSS251" s="580"/>
      <c r="BST251" s="603"/>
      <c r="BSU251" s="580"/>
      <c r="BSV251" s="603"/>
      <c r="BSW251" s="607"/>
      <c r="BSX251" s="582"/>
      <c r="BSY251" s="608"/>
      <c r="BSZ251" s="584"/>
      <c r="BTA251" s="584"/>
      <c r="BTB251" s="600"/>
      <c r="BTC251" s="600"/>
      <c r="BTD251" s="600"/>
      <c r="BTE251" s="600"/>
      <c r="BTF251" s="600"/>
      <c r="BTG251" s="601"/>
      <c r="BTH251" s="609"/>
      <c r="BTI251" s="609"/>
      <c r="BTJ251" s="576"/>
      <c r="BTK251" s="576"/>
      <c r="BTL251" s="577"/>
      <c r="BTM251"/>
      <c r="BTN251" s="605"/>
      <c r="BTO251" s="606"/>
      <c r="BTP251" s="578"/>
      <c r="BTQ251" s="597"/>
      <c r="BTR251" s="598"/>
      <c r="BTS251" s="596"/>
      <c r="BTT251" s="602"/>
      <c r="BTU251" s="579"/>
      <c r="BTV251" s="580"/>
      <c r="BTW251" s="603"/>
      <c r="BTX251" s="580"/>
      <c r="BTY251" s="603"/>
      <c r="BTZ251" s="607"/>
      <c r="BUA251" s="582"/>
      <c r="BUB251" s="608"/>
      <c r="BUC251" s="584"/>
      <c r="BUD251" s="584"/>
      <c r="BUE251" s="600"/>
      <c r="BUF251" s="600"/>
      <c r="BUG251" s="600"/>
      <c r="BUH251" s="600"/>
      <c r="BUI251" s="600"/>
      <c r="BUJ251" s="601"/>
      <c r="BUK251" s="609"/>
      <c r="BUL251" s="609"/>
      <c r="BUM251" s="576"/>
      <c r="BUN251" s="576"/>
      <c r="BUO251" s="577"/>
      <c r="BUP251"/>
      <c r="BUQ251" s="605"/>
      <c r="BUR251" s="606"/>
      <c r="BUS251" s="578"/>
      <c r="BUT251" s="597"/>
      <c r="BUU251" s="598"/>
      <c r="BUV251" s="596"/>
      <c r="BUW251" s="602"/>
      <c r="BUX251" s="579"/>
      <c r="BUY251" s="580"/>
      <c r="BUZ251" s="603"/>
      <c r="BVA251" s="580"/>
      <c r="BVB251" s="603"/>
      <c r="BVC251" s="607"/>
      <c r="BVD251" s="582"/>
      <c r="BVE251" s="608"/>
      <c r="BVF251" s="584"/>
      <c r="BVG251" s="584"/>
      <c r="BVH251" s="600"/>
      <c r="BVI251" s="600"/>
      <c r="BVJ251" s="600"/>
      <c r="BVK251" s="600"/>
      <c r="BVL251" s="600"/>
      <c r="BVM251" s="601"/>
      <c r="BVN251" s="609"/>
      <c r="BVO251" s="609"/>
      <c r="BVP251" s="576"/>
      <c r="BVQ251" s="576"/>
      <c r="BVR251" s="577"/>
      <c r="BVS251"/>
      <c r="BVT251" s="605"/>
      <c r="BVU251" s="606"/>
      <c r="BVV251" s="578"/>
      <c r="BVW251" s="597"/>
      <c r="BVX251" s="598"/>
      <c r="BVY251" s="596"/>
      <c r="BVZ251" s="602"/>
      <c r="BWA251" s="579"/>
      <c r="BWB251" s="580"/>
      <c r="BWC251" s="603"/>
      <c r="BWD251" s="580"/>
      <c r="BWE251" s="603"/>
      <c r="BWF251" s="607"/>
      <c r="BWG251" s="582"/>
      <c r="BWH251" s="608"/>
      <c r="BWI251" s="584"/>
      <c r="BWJ251" s="584"/>
      <c r="BWK251" s="600"/>
      <c r="BWL251" s="600"/>
      <c r="BWM251" s="600"/>
      <c r="BWN251" s="600"/>
      <c r="BWO251" s="600"/>
      <c r="BWP251" s="601"/>
      <c r="BWQ251" s="609"/>
      <c r="BWR251" s="609"/>
      <c r="BWS251" s="576"/>
      <c r="BWT251" s="576"/>
      <c r="BWU251" s="577"/>
      <c r="BWV251"/>
      <c r="BWW251" s="605"/>
      <c r="BWX251" s="606"/>
      <c r="BWY251" s="578"/>
      <c r="BWZ251" s="597"/>
      <c r="BXA251" s="598"/>
      <c r="BXB251" s="596"/>
      <c r="BXC251" s="602"/>
      <c r="BXD251" s="579"/>
      <c r="BXE251" s="580"/>
      <c r="BXF251" s="603"/>
      <c r="BXG251" s="580"/>
      <c r="BXH251" s="603"/>
      <c r="BXI251" s="607"/>
      <c r="BXJ251" s="582"/>
      <c r="BXK251" s="608"/>
      <c r="BXL251" s="584"/>
      <c r="BXM251" s="584"/>
      <c r="BXN251" s="600"/>
      <c r="BXO251" s="600"/>
      <c r="BXP251" s="600"/>
      <c r="BXQ251" s="600"/>
      <c r="BXR251" s="600"/>
      <c r="BXS251" s="601"/>
      <c r="BXT251" s="609"/>
      <c r="BXU251" s="609"/>
      <c r="BXV251" s="576"/>
      <c r="BXW251" s="576"/>
      <c r="BXX251" s="577"/>
      <c r="BXY251"/>
      <c r="BXZ251" s="605"/>
      <c r="BYA251" s="606"/>
      <c r="BYB251" s="578"/>
      <c r="BYC251" s="597"/>
      <c r="BYD251" s="598"/>
      <c r="BYE251" s="596"/>
      <c r="BYF251" s="602"/>
      <c r="BYG251" s="579"/>
      <c r="BYH251" s="580"/>
      <c r="BYI251" s="603"/>
      <c r="BYJ251" s="580"/>
      <c r="BYK251" s="603"/>
      <c r="BYL251" s="607"/>
      <c r="BYM251" s="582"/>
      <c r="BYN251" s="608"/>
      <c r="BYO251" s="584"/>
      <c r="BYP251" s="584"/>
      <c r="BYQ251" s="600"/>
      <c r="BYR251" s="600"/>
      <c r="BYS251" s="600"/>
      <c r="BYT251" s="600"/>
      <c r="BYU251" s="600"/>
      <c r="BYV251" s="601"/>
      <c r="BYW251" s="609"/>
      <c r="BYX251" s="609"/>
      <c r="BYY251" s="576"/>
      <c r="BYZ251" s="576"/>
      <c r="BZA251" s="577"/>
      <c r="BZB251"/>
      <c r="BZC251" s="605"/>
      <c r="BZD251" s="606"/>
      <c r="BZE251" s="578"/>
      <c r="BZF251" s="597"/>
      <c r="BZG251" s="598"/>
      <c r="BZH251" s="596"/>
      <c r="BZI251" s="602"/>
      <c r="BZJ251" s="579"/>
      <c r="BZK251" s="580"/>
      <c r="BZL251" s="603"/>
      <c r="BZM251" s="580"/>
      <c r="BZN251" s="603"/>
      <c r="BZO251" s="607"/>
      <c r="BZP251" s="582"/>
      <c r="BZQ251" s="608"/>
      <c r="BZR251" s="584"/>
      <c r="BZS251" s="584"/>
      <c r="BZT251" s="600"/>
      <c r="BZU251" s="600"/>
      <c r="BZV251" s="600"/>
      <c r="BZW251" s="600"/>
      <c r="BZX251" s="600"/>
      <c r="BZY251" s="601"/>
      <c r="BZZ251" s="609"/>
      <c r="CAA251" s="609"/>
      <c r="CAB251" s="576"/>
      <c r="CAC251" s="576"/>
      <c r="CAD251" s="577"/>
      <c r="CAE251"/>
      <c r="CAF251" s="605"/>
      <c r="CAG251" s="606"/>
      <c r="CAH251" s="578"/>
      <c r="CAI251" s="597"/>
      <c r="CAJ251" s="598"/>
      <c r="CAK251" s="596"/>
      <c r="CAL251" s="602"/>
      <c r="CAM251" s="579"/>
      <c r="CAN251" s="580"/>
      <c r="CAO251" s="603"/>
      <c r="CAP251" s="580"/>
      <c r="CAQ251" s="603"/>
      <c r="CAR251" s="607"/>
      <c r="CAS251" s="582"/>
      <c r="CAT251" s="608"/>
      <c r="CAU251" s="584"/>
      <c r="CAV251" s="584"/>
      <c r="CAW251" s="600"/>
      <c r="CAX251" s="600"/>
      <c r="CAY251" s="600"/>
      <c r="CAZ251" s="600"/>
      <c r="CBA251" s="600"/>
      <c r="CBB251" s="601"/>
      <c r="CBC251" s="609"/>
      <c r="CBD251" s="609"/>
      <c r="CBE251" s="576"/>
      <c r="CBF251" s="576"/>
      <c r="CBG251" s="577"/>
      <c r="CBH251"/>
      <c r="CBI251" s="605"/>
      <c r="CBJ251" s="606"/>
      <c r="CBK251" s="578"/>
      <c r="CBL251" s="597"/>
      <c r="CBM251" s="598"/>
      <c r="CBN251" s="596"/>
      <c r="CBO251" s="602"/>
      <c r="CBP251" s="579"/>
      <c r="CBQ251" s="580"/>
      <c r="CBR251" s="603"/>
      <c r="CBS251" s="580"/>
      <c r="CBT251" s="603"/>
      <c r="CBU251" s="607"/>
      <c r="CBV251" s="582"/>
      <c r="CBW251" s="608"/>
      <c r="CBX251" s="584"/>
      <c r="CBY251" s="584"/>
      <c r="CBZ251" s="600"/>
      <c r="CCA251" s="600"/>
      <c r="CCB251" s="600"/>
      <c r="CCC251" s="600"/>
      <c r="CCD251" s="600"/>
      <c r="CCE251" s="601"/>
      <c r="CCF251" s="609"/>
      <c r="CCG251" s="609"/>
      <c r="CCH251" s="576"/>
      <c r="CCI251" s="576"/>
      <c r="CCJ251" s="577"/>
      <c r="CCK251"/>
      <c r="CCL251" s="605"/>
      <c r="CCM251" s="606"/>
      <c r="CCN251" s="578"/>
      <c r="CCO251" s="597"/>
      <c r="CCP251" s="598"/>
      <c r="CCQ251" s="596"/>
      <c r="CCR251" s="602"/>
      <c r="CCS251" s="579"/>
      <c r="CCT251" s="580"/>
      <c r="CCU251" s="603"/>
      <c r="CCV251" s="580"/>
      <c r="CCW251" s="603"/>
      <c r="CCX251" s="607"/>
      <c r="CCY251" s="582"/>
      <c r="CCZ251" s="608"/>
      <c r="CDA251" s="584"/>
      <c r="CDB251" s="584"/>
      <c r="CDC251" s="600"/>
      <c r="CDD251" s="600"/>
      <c r="CDE251" s="600"/>
      <c r="CDF251" s="600"/>
      <c r="CDG251" s="600"/>
      <c r="CDH251" s="601"/>
      <c r="CDI251" s="609"/>
      <c r="CDJ251" s="609"/>
      <c r="CDK251" s="576"/>
      <c r="CDL251" s="576"/>
      <c r="CDM251" s="577"/>
      <c r="CDN251"/>
      <c r="CDO251" s="605"/>
      <c r="CDP251" s="606"/>
      <c r="CDQ251" s="578"/>
      <c r="CDR251" s="597"/>
      <c r="CDS251" s="598"/>
      <c r="CDT251" s="596"/>
      <c r="CDU251" s="602"/>
      <c r="CDV251" s="579"/>
      <c r="CDW251" s="580"/>
      <c r="CDX251" s="603"/>
      <c r="CDY251" s="580"/>
      <c r="CDZ251" s="603"/>
      <c r="CEA251" s="607"/>
      <c r="CEB251" s="582"/>
      <c r="CEC251" s="608"/>
      <c r="CED251" s="584"/>
      <c r="CEE251" s="584"/>
      <c r="CEF251" s="600"/>
      <c r="CEG251" s="600"/>
      <c r="CEH251" s="600"/>
      <c r="CEI251" s="600"/>
      <c r="CEJ251" s="600"/>
      <c r="CEK251" s="601"/>
      <c r="CEL251" s="609"/>
      <c r="CEM251" s="609"/>
      <c r="CEN251" s="576"/>
      <c r="CEO251" s="576"/>
      <c r="CEP251" s="577"/>
      <c r="CEQ251"/>
      <c r="CER251" s="605"/>
      <c r="CES251" s="606"/>
      <c r="CET251" s="578"/>
      <c r="CEU251" s="597"/>
      <c r="CEV251" s="598"/>
      <c r="CEW251" s="596"/>
      <c r="CEX251" s="602"/>
      <c r="CEY251" s="579"/>
      <c r="CEZ251" s="580"/>
      <c r="CFA251" s="603"/>
      <c r="CFB251" s="580"/>
      <c r="CFC251" s="603"/>
      <c r="CFD251" s="607"/>
      <c r="CFE251" s="582"/>
      <c r="CFF251" s="608"/>
      <c r="CFG251" s="584"/>
      <c r="CFH251" s="584"/>
      <c r="CFI251" s="600"/>
      <c r="CFJ251" s="600"/>
      <c r="CFK251" s="600"/>
      <c r="CFL251" s="600"/>
      <c r="CFM251" s="600"/>
      <c r="CFN251" s="601"/>
      <c r="CFO251" s="609"/>
      <c r="CFP251" s="609"/>
      <c r="CFQ251" s="576"/>
      <c r="CFR251" s="576"/>
      <c r="CFS251" s="577"/>
      <c r="CFT251"/>
      <c r="CFU251" s="605"/>
      <c r="CFV251" s="606"/>
      <c r="CFW251" s="578"/>
      <c r="CFX251" s="597"/>
      <c r="CFY251" s="598"/>
      <c r="CFZ251" s="596"/>
      <c r="CGA251" s="602"/>
      <c r="CGB251" s="579"/>
      <c r="CGC251" s="580"/>
      <c r="CGD251" s="603"/>
      <c r="CGE251" s="580"/>
      <c r="CGF251" s="603"/>
      <c r="CGG251" s="607"/>
      <c r="CGH251" s="582"/>
      <c r="CGI251" s="608"/>
      <c r="CGJ251" s="584"/>
      <c r="CGK251" s="584"/>
      <c r="CGL251" s="600"/>
      <c r="CGM251" s="600"/>
      <c r="CGN251" s="600"/>
      <c r="CGO251" s="600"/>
      <c r="CGP251" s="600"/>
      <c r="CGQ251" s="601"/>
      <c r="CGR251" s="609"/>
      <c r="CGS251" s="609"/>
      <c r="CGT251" s="576"/>
      <c r="CGU251" s="576"/>
      <c r="CGV251" s="577"/>
      <c r="CGW251"/>
      <c r="CGX251" s="605"/>
      <c r="CGY251" s="606"/>
      <c r="CGZ251" s="578"/>
      <c r="CHA251" s="597"/>
      <c r="CHB251" s="598"/>
      <c r="CHC251" s="596"/>
      <c r="CHD251" s="602"/>
      <c r="CHE251" s="579"/>
      <c r="CHF251" s="580"/>
      <c r="CHG251" s="603"/>
      <c r="CHH251" s="580"/>
      <c r="CHI251" s="603"/>
      <c r="CHJ251" s="607"/>
      <c r="CHK251" s="582"/>
      <c r="CHL251" s="608"/>
      <c r="CHM251" s="584"/>
      <c r="CHN251" s="584"/>
      <c r="CHO251" s="600"/>
      <c r="CHP251" s="600"/>
      <c r="CHQ251" s="600"/>
      <c r="CHR251" s="600"/>
      <c r="CHS251" s="600"/>
      <c r="CHT251" s="601"/>
      <c r="CHU251" s="609"/>
      <c r="CHV251" s="609"/>
      <c r="CHW251" s="576"/>
      <c r="CHX251" s="576"/>
      <c r="CHY251" s="577"/>
      <c r="CHZ251"/>
      <c r="CIA251" s="605"/>
      <c r="CIB251" s="606"/>
      <c r="CIC251" s="578"/>
      <c r="CID251" s="597"/>
      <c r="CIE251" s="598"/>
      <c r="CIF251" s="596"/>
      <c r="CIG251" s="602"/>
      <c r="CIH251" s="579"/>
      <c r="CII251" s="580"/>
      <c r="CIJ251" s="603"/>
      <c r="CIK251" s="580"/>
      <c r="CIL251" s="603"/>
      <c r="CIM251" s="607"/>
      <c r="CIN251" s="582"/>
      <c r="CIO251" s="608"/>
      <c r="CIP251" s="584"/>
      <c r="CIQ251" s="584"/>
      <c r="CIR251" s="600"/>
      <c r="CIS251" s="600"/>
      <c r="CIT251" s="600"/>
      <c r="CIU251" s="600"/>
      <c r="CIV251" s="600"/>
      <c r="CIW251" s="601"/>
      <c r="CIX251" s="609"/>
      <c r="CIY251" s="609"/>
      <c r="CIZ251" s="576"/>
      <c r="CJA251" s="576"/>
      <c r="CJB251" s="577"/>
      <c r="CJC251"/>
      <c r="CJD251" s="605"/>
      <c r="CJE251" s="606"/>
      <c r="CJF251" s="578"/>
      <c r="CJG251" s="597"/>
      <c r="CJH251" s="598"/>
      <c r="CJI251" s="596"/>
      <c r="CJJ251" s="602"/>
      <c r="CJK251" s="579"/>
      <c r="CJL251" s="580"/>
      <c r="CJM251" s="603"/>
      <c r="CJN251" s="580"/>
      <c r="CJO251" s="603"/>
      <c r="CJP251" s="607"/>
      <c r="CJQ251" s="582"/>
      <c r="CJR251" s="608"/>
      <c r="CJS251" s="584"/>
      <c r="CJT251" s="584"/>
      <c r="CJU251" s="600"/>
      <c r="CJV251" s="600"/>
      <c r="CJW251" s="600"/>
      <c r="CJX251" s="600"/>
      <c r="CJY251" s="600"/>
      <c r="CJZ251" s="601"/>
      <c r="CKA251" s="609"/>
      <c r="CKB251" s="609"/>
      <c r="CKC251" s="576"/>
      <c r="CKD251" s="576"/>
      <c r="CKE251" s="577"/>
      <c r="CKF251"/>
      <c r="CKG251" s="605"/>
      <c r="CKH251" s="606"/>
      <c r="CKI251" s="578"/>
      <c r="CKJ251" s="597"/>
      <c r="CKK251" s="598"/>
      <c r="CKL251" s="596"/>
      <c r="CKM251" s="602"/>
      <c r="CKN251" s="579"/>
      <c r="CKO251" s="580"/>
      <c r="CKP251" s="603"/>
      <c r="CKQ251" s="580"/>
      <c r="CKR251" s="603"/>
      <c r="CKS251" s="607"/>
      <c r="CKT251" s="582"/>
      <c r="CKU251" s="608"/>
      <c r="CKV251" s="584"/>
      <c r="CKW251" s="584"/>
      <c r="CKX251" s="600"/>
      <c r="CKY251" s="600"/>
      <c r="CKZ251" s="600"/>
      <c r="CLA251" s="600"/>
      <c r="CLB251" s="600"/>
      <c r="CLC251" s="601"/>
      <c r="CLD251" s="609"/>
      <c r="CLE251" s="609"/>
      <c r="CLF251" s="576"/>
      <c r="CLG251" s="576"/>
      <c r="CLH251" s="577"/>
      <c r="CLI251"/>
      <c r="CLJ251" s="605"/>
      <c r="CLK251" s="606"/>
      <c r="CLL251" s="578"/>
      <c r="CLM251" s="597"/>
      <c r="CLN251" s="598"/>
      <c r="CLO251" s="596"/>
      <c r="CLP251" s="602"/>
      <c r="CLQ251" s="579"/>
      <c r="CLR251" s="580"/>
      <c r="CLS251" s="603"/>
      <c r="CLT251" s="580"/>
      <c r="CLU251" s="603"/>
      <c r="CLV251" s="607"/>
      <c r="CLW251" s="582"/>
      <c r="CLX251" s="608"/>
      <c r="CLY251" s="584"/>
      <c r="CLZ251" s="584"/>
      <c r="CMA251" s="600"/>
      <c r="CMB251" s="600"/>
      <c r="CMC251" s="600"/>
      <c r="CMD251" s="600"/>
      <c r="CME251" s="600"/>
      <c r="CMF251" s="601"/>
      <c r="CMG251" s="609"/>
      <c r="CMH251" s="609"/>
      <c r="CMI251" s="576"/>
      <c r="CMJ251" s="576"/>
      <c r="CMK251" s="577"/>
      <c r="CML251"/>
      <c r="CMM251" s="605"/>
      <c r="CMN251" s="606"/>
      <c r="CMO251" s="578"/>
      <c r="CMP251" s="597"/>
      <c r="CMQ251" s="598"/>
      <c r="CMR251" s="596"/>
      <c r="CMS251" s="602"/>
      <c r="CMT251" s="579"/>
      <c r="CMU251" s="580"/>
      <c r="CMV251" s="603"/>
      <c r="CMW251" s="580"/>
      <c r="CMX251" s="603"/>
      <c r="CMY251" s="607"/>
      <c r="CMZ251" s="582"/>
      <c r="CNA251" s="608"/>
      <c r="CNB251" s="584"/>
      <c r="CNC251" s="584"/>
      <c r="CND251" s="600"/>
      <c r="CNE251" s="600"/>
      <c r="CNF251" s="600"/>
      <c r="CNG251" s="600"/>
      <c r="CNH251" s="600"/>
      <c r="CNI251" s="601"/>
      <c r="CNJ251" s="609"/>
      <c r="CNK251" s="609"/>
      <c r="CNL251" s="576"/>
      <c r="CNM251" s="576"/>
      <c r="CNN251" s="577"/>
      <c r="CNO251"/>
      <c r="CNP251" s="605"/>
      <c r="CNQ251" s="606"/>
      <c r="CNR251" s="578"/>
      <c r="CNS251" s="597"/>
      <c r="CNT251" s="598"/>
      <c r="CNU251" s="596"/>
      <c r="CNV251" s="602"/>
      <c r="CNW251" s="579"/>
      <c r="CNX251" s="580"/>
      <c r="CNY251" s="603"/>
      <c r="CNZ251" s="580"/>
      <c r="COA251" s="603"/>
      <c r="COB251" s="607"/>
      <c r="COC251" s="582"/>
      <c r="COD251" s="608"/>
      <c r="COE251" s="584"/>
      <c r="COF251" s="584"/>
      <c r="COG251" s="600"/>
      <c r="COH251" s="600"/>
      <c r="COI251" s="600"/>
      <c r="COJ251" s="600"/>
      <c r="COK251" s="600"/>
      <c r="COL251" s="601"/>
      <c r="COM251" s="609"/>
      <c r="CON251" s="609"/>
      <c r="COO251" s="576"/>
      <c r="COP251" s="576"/>
      <c r="COQ251" s="577"/>
      <c r="COR251"/>
      <c r="COS251" s="605"/>
      <c r="COT251" s="606"/>
      <c r="COU251" s="578"/>
      <c r="COV251" s="597"/>
      <c r="COW251" s="598"/>
      <c r="COX251" s="596"/>
      <c r="COY251" s="602"/>
      <c r="COZ251" s="579"/>
      <c r="CPA251" s="580"/>
      <c r="CPB251" s="603"/>
      <c r="CPC251" s="580"/>
      <c r="CPD251" s="603"/>
      <c r="CPE251" s="607"/>
      <c r="CPF251" s="582"/>
      <c r="CPG251" s="608"/>
      <c r="CPH251" s="584"/>
      <c r="CPI251" s="584"/>
      <c r="CPJ251" s="600"/>
      <c r="CPK251" s="600"/>
      <c r="CPL251" s="600"/>
      <c r="CPM251" s="600"/>
      <c r="CPN251" s="600"/>
      <c r="CPO251" s="601"/>
      <c r="CPP251" s="609"/>
      <c r="CPQ251" s="609"/>
      <c r="CPR251" s="576"/>
      <c r="CPS251" s="576"/>
      <c r="CPT251" s="577"/>
      <c r="CPU251"/>
      <c r="CPV251" s="605"/>
      <c r="CPW251" s="606"/>
      <c r="CPX251" s="578"/>
      <c r="CPY251" s="597"/>
      <c r="CPZ251" s="598"/>
      <c r="CQA251" s="596"/>
      <c r="CQB251" s="602"/>
      <c r="CQC251" s="579"/>
      <c r="CQD251" s="580"/>
      <c r="CQE251" s="603"/>
      <c r="CQF251" s="580"/>
      <c r="CQG251" s="603"/>
      <c r="CQH251" s="607"/>
      <c r="CQI251" s="582"/>
      <c r="CQJ251" s="608"/>
      <c r="CQK251" s="584"/>
      <c r="CQL251" s="584"/>
      <c r="CQM251" s="600"/>
      <c r="CQN251" s="600"/>
      <c r="CQO251" s="600"/>
      <c r="CQP251" s="600"/>
      <c r="CQQ251" s="600"/>
      <c r="CQR251" s="601"/>
      <c r="CQS251" s="609"/>
      <c r="CQT251" s="609"/>
      <c r="CQU251" s="576"/>
      <c r="CQV251" s="576"/>
      <c r="CQW251" s="577"/>
      <c r="CQX251"/>
      <c r="CQY251" s="605"/>
      <c r="CQZ251" s="606"/>
      <c r="CRA251" s="578"/>
      <c r="CRB251" s="597"/>
      <c r="CRC251" s="598"/>
      <c r="CRD251" s="596"/>
      <c r="CRE251" s="602"/>
      <c r="CRF251" s="579"/>
      <c r="CRG251" s="580"/>
      <c r="CRH251" s="603"/>
      <c r="CRI251" s="580"/>
      <c r="CRJ251" s="603"/>
      <c r="CRK251" s="607"/>
      <c r="CRL251" s="582"/>
      <c r="CRM251" s="608"/>
      <c r="CRN251" s="584"/>
      <c r="CRO251" s="584"/>
      <c r="CRP251" s="600"/>
      <c r="CRQ251" s="600"/>
      <c r="CRR251" s="600"/>
      <c r="CRS251" s="600"/>
      <c r="CRT251" s="600"/>
      <c r="CRU251" s="601"/>
      <c r="CRV251" s="609"/>
      <c r="CRW251" s="609"/>
      <c r="CRX251" s="576"/>
      <c r="CRY251" s="576"/>
      <c r="CRZ251" s="577"/>
      <c r="CSA251"/>
      <c r="CSB251" s="605"/>
      <c r="CSC251" s="606"/>
      <c r="CSD251" s="578"/>
      <c r="CSE251" s="597"/>
      <c r="CSF251" s="598"/>
      <c r="CSG251" s="596"/>
      <c r="CSH251" s="602"/>
      <c r="CSI251" s="579"/>
      <c r="CSJ251" s="580"/>
      <c r="CSK251" s="603"/>
      <c r="CSL251" s="580"/>
      <c r="CSM251" s="603"/>
      <c r="CSN251" s="607"/>
      <c r="CSO251" s="582"/>
      <c r="CSP251" s="608"/>
      <c r="CSQ251" s="584"/>
      <c r="CSR251" s="584"/>
      <c r="CSS251" s="600"/>
      <c r="CST251" s="600"/>
      <c r="CSU251" s="600"/>
      <c r="CSV251" s="600"/>
      <c r="CSW251" s="600"/>
      <c r="CSX251" s="601"/>
      <c r="CSY251" s="609"/>
      <c r="CSZ251" s="609"/>
      <c r="CTA251" s="576"/>
      <c r="CTB251" s="576"/>
      <c r="CTC251" s="577"/>
      <c r="CTD251"/>
      <c r="CTE251" s="605"/>
      <c r="CTF251" s="606"/>
      <c r="CTG251" s="578"/>
      <c r="CTH251" s="597"/>
      <c r="CTI251" s="598"/>
      <c r="CTJ251" s="596"/>
      <c r="CTK251" s="602"/>
      <c r="CTL251" s="579"/>
      <c r="CTM251" s="580"/>
      <c r="CTN251" s="603"/>
      <c r="CTO251" s="580"/>
      <c r="CTP251" s="603"/>
      <c r="CTQ251" s="607"/>
      <c r="CTR251" s="582"/>
      <c r="CTS251" s="608"/>
      <c r="CTT251" s="584"/>
      <c r="CTU251" s="584"/>
      <c r="CTV251" s="600"/>
      <c r="CTW251" s="600"/>
      <c r="CTX251" s="600"/>
      <c r="CTY251" s="600"/>
      <c r="CTZ251" s="600"/>
      <c r="CUA251" s="601"/>
      <c r="CUB251" s="609"/>
      <c r="CUC251" s="609"/>
      <c r="CUD251" s="576"/>
      <c r="CUE251" s="576"/>
      <c r="CUF251" s="577"/>
      <c r="CUG251"/>
      <c r="CUH251" s="605"/>
      <c r="CUI251" s="606"/>
      <c r="CUJ251" s="578"/>
      <c r="CUK251" s="597"/>
      <c r="CUL251" s="598"/>
      <c r="CUM251" s="596"/>
      <c r="CUN251" s="602"/>
      <c r="CUO251" s="579"/>
      <c r="CUP251" s="580"/>
      <c r="CUQ251" s="603"/>
      <c r="CUR251" s="580"/>
      <c r="CUS251" s="603"/>
      <c r="CUT251" s="607"/>
      <c r="CUU251" s="582"/>
      <c r="CUV251" s="608"/>
      <c r="CUW251" s="584"/>
      <c r="CUX251" s="584"/>
      <c r="CUY251" s="600"/>
      <c r="CUZ251" s="600"/>
      <c r="CVA251" s="600"/>
      <c r="CVB251" s="600"/>
      <c r="CVC251" s="600"/>
      <c r="CVD251" s="601"/>
      <c r="CVE251" s="609"/>
      <c r="CVF251" s="609"/>
      <c r="CVG251" s="576"/>
      <c r="CVH251" s="576"/>
      <c r="CVI251" s="577"/>
      <c r="CVJ251"/>
      <c r="CVK251" s="605"/>
      <c r="CVL251" s="606"/>
      <c r="CVM251" s="578"/>
      <c r="CVN251" s="597"/>
      <c r="CVO251" s="598"/>
      <c r="CVP251" s="596"/>
      <c r="CVQ251" s="602"/>
      <c r="CVR251" s="579"/>
      <c r="CVS251" s="580"/>
      <c r="CVT251" s="603"/>
      <c r="CVU251" s="580"/>
      <c r="CVV251" s="603"/>
      <c r="CVW251" s="607"/>
      <c r="CVX251" s="582"/>
      <c r="CVY251" s="608"/>
      <c r="CVZ251" s="584"/>
      <c r="CWA251" s="584"/>
      <c r="CWB251" s="600"/>
      <c r="CWC251" s="600"/>
      <c r="CWD251" s="600"/>
      <c r="CWE251" s="600"/>
      <c r="CWF251" s="600"/>
      <c r="CWG251" s="601"/>
      <c r="CWH251" s="609"/>
      <c r="CWI251" s="609"/>
      <c r="CWJ251" s="576"/>
      <c r="CWK251" s="576"/>
      <c r="CWL251" s="577"/>
      <c r="CWM251"/>
      <c r="CWN251" s="605"/>
      <c r="CWO251" s="606"/>
      <c r="CWP251" s="578"/>
      <c r="CWQ251" s="597"/>
      <c r="CWR251" s="598"/>
      <c r="CWS251" s="596"/>
      <c r="CWT251" s="602"/>
      <c r="CWU251" s="579"/>
      <c r="CWV251" s="580"/>
      <c r="CWW251" s="603"/>
      <c r="CWX251" s="580"/>
      <c r="CWY251" s="603"/>
      <c r="CWZ251" s="607"/>
      <c r="CXA251" s="582"/>
      <c r="CXB251" s="608"/>
      <c r="CXC251" s="584"/>
      <c r="CXD251" s="584"/>
      <c r="CXE251" s="600"/>
      <c r="CXF251" s="600"/>
      <c r="CXG251" s="600"/>
      <c r="CXH251" s="600"/>
      <c r="CXI251" s="600"/>
      <c r="CXJ251" s="601"/>
      <c r="CXK251" s="609"/>
      <c r="CXL251" s="609"/>
      <c r="CXM251" s="576"/>
      <c r="CXN251" s="576"/>
      <c r="CXO251" s="577"/>
      <c r="CXP251"/>
      <c r="CXQ251" s="605"/>
      <c r="CXR251" s="606"/>
      <c r="CXS251" s="578"/>
      <c r="CXT251" s="597"/>
      <c r="CXU251" s="598"/>
      <c r="CXV251" s="596"/>
      <c r="CXW251" s="602"/>
      <c r="CXX251" s="579"/>
      <c r="CXY251" s="580"/>
      <c r="CXZ251" s="603"/>
      <c r="CYA251" s="580"/>
      <c r="CYB251" s="603"/>
      <c r="CYC251" s="607"/>
      <c r="CYD251" s="582"/>
      <c r="CYE251" s="608"/>
      <c r="CYF251" s="584"/>
      <c r="CYG251" s="584"/>
      <c r="CYH251" s="600"/>
      <c r="CYI251" s="600"/>
      <c r="CYJ251" s="600"/>
      <c r="CYK251" s="600"/>
      <c r="CYL251" s="600"/>
      <c r="CYM251" s="601"/>
      <c r="CYN251" s="609"/>
      <c r="CYO251" s="609"/>
      <c r="CYP251" s="576"/>
      <c r="CYQ251" s="576"/>
      <c r="CYR251" s="577"/>
      <c r="CYS251"/>
      <c r="CYT251" s="605"/>
      <c r="CYU251" s="606"/>
      <c r="CYV251" s="578"/>
      <c r="CYW251" s="597"/>
      <c r="CYX251" s="598"/>
      <c r="CYY251" s="596"/>
      <c r="CYZ251" s="602"/>
      <c r="CZA251" s="579"/>
      <c r="CZB251" s="580"/>
      <c r="CZC251" s="603"/>
      <c r="CZD251" s="580"/>
      <c r="CZE251" s="603"/>
      <c r="CZF251" s="607"/>
      <c r="CZG251" s="582"/>
      <c r="CZH251" s="608"/>
      <c r="CZI251" s="584"/>
      <c r="CZJ251" s="584"/>
      <c r="CZK251" s="600"/>
      <c r="CZL251" s="600"/>
      <c r="CZM251" s="600"/>
      <c r="CZN251" s="600"/>
      <c r="CZO251" s="600"/>
      <c r="CZP251" s="601"/>
      <c r="CZQ251" s="609"/>
      <c r="CZR251" s="609"/>
      <c r="CZS251" s="576"/>
      <c r="CZT251" s="576"/>
      <c r="CZU251" s="577"/>
      <c r="CZV251"/>
      <c r="CZW251" s="605"/>
      <c r="CZX251" s="606"/>
      <c r="CZY251" s="578"/>
      <c r="CZZ251" s="597"/>
      <c r="DAA251" s="598"/>
      <c r="DAB251" s="596"/>
      <c r="DAC251" s="602"/>
      <c r="DAD251" s="579"/>
      <c r="DAE251" s="580"/>
      <c r="DAF251" s="603"/>
      <c r="DAG251" s="580"/>
      <c r="DAH251" s="603"/>
      <c r="DAI251" s="607"/>
      <c r="DAJ251" s="582"/>
      <c r="DAK251" s="608"/>
      <c r="DAL251" s="584"/>
      <c r="DAM251" s="584"/>
      <c r="DAN251" s="600"/>
      <c r="DAO251" s="600"/>
      <c r="DAP251" s="600"/>
      <c r="DAQ251" s="600"/>
      <c r="DAR251" s="600"/>
      <c r="DAS251" s="601"/>
      <c r="DAT251" s="609"/>
      <c r="DAU251" s="609"/>
      <c r="DAV251" s="576"/>
      <c r="DAW251" s="576"/>
      <c r="DAX251" s="577"/>
      <c r="DAY251"/>
      <c r="DAZ251" s="605"/>
      <c r="DBA251" s="606"/>
      <c r="DBB251" s="578"/>
      <c r="DBC251" s="597"/>
      <c r="DBD251" s="598"/>
      <c r="DBE251" s="596"/>
      <c r="DBF251" s="602"/>
      <c r="DBG251" s="579"/>
      <c r="DBH251" s="580"/>
      <c r="DBI251" s="603"/>
      <c r="DBJ251" s="580"/>
      <c r="DBK251" s="603"/>
      <c r="DBL251" s="607"/>
      <c r="DBM251" s="582"/>
      <c r="DBN251" s="608"/>
      <c r="DBO251" s="584"/>
      <c r="DBP251" s="584"/>
      <c r="DBQ251" s="600"/>
      <c r="DBR251" s="600"/>
      <c r="DBS251" s="600"/>
      <c r="DBT251" s="600"/>
      <c r="DBU251" s="600"/>
      <c r="DBV251" s="601"/>
      <c r="DBW251" s="609"/>
      <c r="DBX251" s="609"/>
      <c r="DBY251" s="576"/>
      <c r="DBZ251" s="576"/>
      <c r="DCA251" s="577"/>
      <c r="DCB251"/>
      <c r="DCC251" s="605"/>
      <c r="DCD251" s="606"/>
      <c r="DCE251" s="578"/>
      <c r="DCF251" s="597"/>
      <c r="DCG251" s="598"/>
      <c r="DCH251" s="596"/>
      <c r="DCI251" s="602"/>
      <c r="DCJ251" s="579"/>
      <c r="DCK251" s="580"/>
      <c r="DCL251" s="603"/>
      <c r="DCM251" s="580"/>
      <c r="DCN251" s="603"/>
      <c r="DCO251" s="607"/>
      <c r="DCP251" s="582"/>
      <c r="DCQ251" s="608"/>
      <c r="DCR251" s="584"/>
      <c r="DCS251" s="584"/>
      <c r="DCT251" s="600"/>
      <c r="DCU251" s="600"/>
      <c r="DCV251" s="600"/>
      <c r="DCW251" s="600"/>
      <c r="DCX251" s="600"/>
      <c r="DCY251" s="601"/>
      <c r="DCZ251" s="609"/>
      <c r="DDA251" s="609"/>
      <c r="DDB251" s="576"/>
      <c r="DDC251" s="576"/>
      <c r="DDD251" s="577"/>
      <c r="DDE251"/>
      <c r="DDF251" s="605"/>
      <c r="DDG251" s="606"/>
      <c r="DDH251" s="578"/>
      <c r="DDI251" s="597"/>
      <c r="DDJ251" s="598"/>
      <c r="DDK251" s="596"/>
      <c r="DDL251" s="602"/>
      <c r="DDM251" s="579"/>
      <c r="DDN251" s="580"/>
      <c r="DDO251" s="603"/>
      <c r="DDP251" s="580"/>
      <c r="DDQ251" s="603"/>
      <c r="DDR251" s="607"/>
      <c r="DDS251" s="582"/>
      <c r="DDT251" s="608"/>
      <c r="DDU251" s="584"/>
      <c r="DDV251" s="584"/>
      <c r="DDW251" s="600"/>
      <c r="DDX251" s="600"/>
      <c r="DDY251" s="600"/>
      <c r="DDZ251" s="600"/>
      <c r="DEA251" s="600"/>
      <c r="DEB251" s="601"/>
      <c r="DEC251" s="609"/>
      <c r="DED251" s="609"/>
      <c r="DEE251" s="576"/>
      <c r="DEF251" s="576"/>
      <c r="DEG251" s="577"/>
      <c r="DEH251"/>
      <c r="DEI251" s="605"/>
      <c r="DEJ251" s="606"/>
      <c r="DEK251" s="578"/>
      <c r="DEL251" s="597"/>
      <c r="DEM251" s="598"/>
      <c r="DEN251" s="596"/>
      <c r="DEO251" s="602"/>
      <c r="DEP251" s="579"/>
      <c r="DEQ251" s="580"/>
      <c r="DER251" s="603"/>
      <c r="DES251" s="580"/>
      <c r="DET251" s="603"/>
      <c r="DEU251" s="607"/>
      <c r="DEV251" s="582"/>
      <c r="DEW251" s="608"/>
      <c r="DEX251" s="584"/>
      <c r="DEY251" s="584"/>
      <c r="DEZ251" s="600"/>
      <c r="DFA251" s="600"/>
      <c r="DFB251" s="600"/>
      <c r="DFC251" s="600"/>
      <c r="DFD251" s="600"/>
      <c r="DFE251" s="601"/>
      <c r="DFF251" s="609"/>
      <c r="DFG251" s="609"/>
      <c r="DFH251" s="576"/>
      <c r="DFI251" s="576"/>
      <c r="DFJ251" s="577"/>
      <c r="DFK251"/>
      <c r="DFL251" s="605"/>
      <c r="DFM251" s="606"/>
      <c r="DFN251" s="578"/>
      <c r="DFO251" s="597"/>
      <c r="DFP251" s="598"/>
      <c r="DFQ251" s="596"/>
      <c r="DFR251" s="602"/>
      <c r="DFS251" s="579"/>
      <c r="DFT251" s="580"/>
      <c r="DFU251" s="603"/>
      <c r="DFV251" s="580"/>
      <c r="DFW251" s="603"/>
      <c r="DFX251" s="607"/>
      <c r="DFY251" s="582"/>
      <c r="DFZ251" s="608"/>
      <c r="DGA251" s="584"/>
      <c r="DGB251" s="584"/>
      <c r="DGC251" s="600"/>
      <c r="DGD251" s="600"/>
      <c r="DGE251" s="600"/>
      <c r="DGF251" s="600"/>
      <c r="DGG251" s="600"/>
      <c r="DGH251" s="601"/>
      <c r="DGI251" s="609"/>
      <c r="DGJ251" s="609"/>
      <c r="DGK251" s="576"/>
      <c r="DGL251" s="576"/>
      <c r="DGM251" s="577"/>
      <c r="DGN251"/>
      <c r="DGO251" s="605"/>
      <c r="DGP251" s="606"/>
      <c r="DGQ251" s="578"/>
      <c r="DGR251" s="597"/>
      <c r="DGS251" s="598"/>
      <c r="DGT251" s="596"/>
      <c r="DGU251" s="602"/>
      <c r="DGV251" s="579"/>
      <c r="DGW251" s="580"/>
      <c r="DGX251" s="603"/>
      <c r="DGY251" s="580"/>
      <c r="DGZ251" s="603"/>
      <c r="DHA251" s="607"/>
      <c r="DHB251" s="582"/>
      <c r="DHC251" s="608"/>
      <c r="DHD251" s="584"/>
      <c r="DHE251" s="584"/>
      <c r="DHF251" s="600"/>
      <c r="DHG251" s="600"/>
      <c r="DHH251" s="600"/>
      <c r="DHI251" s="600"/>
      <c r="DHJ251" s="600"/>
      <c r="DHK251" s="601"/>
      <c r="DHL251" s="609"/>
      <c r="DHM251" s="609"/>
      <c r="DHN251" s="576"/>
      <c r="DHO251" s="576"/>
      <c r="DHP251" s="577"/>
      <c r="DHQ251"/>
      <c r="DHR251" s="605"/>
      <c r="DHS251" s="606"/>
      <c r="DHT251" s="578"/>
      <c r="DHU251" s="597"/>
      <c r="DHV251" s="598"/>
      <c r="DHW251" s="596"/>
      <c r="DHX251" s="602"/>
      <c r="DHY251" s="579"/>
      <c r="DHZ251" s="580"/>
      <c r="DIA251" s="603"/>
      <c r="DIB251" s="580"/>
      <c r="DIC251" s="603"/>
      <c r="DID251" s="607"/>
      <c r="DIE251" s="582"/>
      <c r="DIF251" s="608"/>
      <c r="DIG251" s="584"/>
      <c r="DIH251" s="584"/>
      <c r="DII251" s="600"/>
      <c r="DIJ251" s="600"/>
      <c r="DIK251" s="600"/>
      <c r="DIL251" s="600"/>
      <c r="DIM251" s="600"/>
      <c r="DIN251" s="601"/>
      <c r="DIO251" s="609"/>
      <c r="DIP251" s="609"/>
      <c r="DIQ251" s="576"/>
      <c r="DIR251" s="576"/>
      <c r="DIS251" s="577"/>
      <c r="DIT251"/>
      <c r="DIU251" s="605"/>
      <c r="DIV251" s="606"/>
      <c r="DIW251" s="578"/>
      <c r="DIX251" s="597"/>
      <c r="DIY251" s="598"/>
      <c r="DIZ251" s="596"/>
      <c r="DJA251" s="602"/>
      <c r="DJB251" s="579"/>
      <c r="DJC251" s="580"/>
      <c r="DJD251" s="603"/>
      <c r="DJE251" s="580"/>
      <c r="DJF251" s="603"/>
      <c r="DJG251" s="607"/>
      <c r="DJH251" s="582"/>
      <c r="DJI251" s="608"/>
      <c r="DJJ251" s="584"/>
      <c r="DJK251" s="584"/>
      <c r="DJL251" s="600"/>
      <c r="DJM251" s="600"/>
      <c r="DJN251" s="600"/>
      <c r="DJO251" s="600"/>
      <c r="DJP251" s="600"/>
      <c r="DJQ251" s="601"/>
      <c r="DJR251" s="609"/>
      <c r="DJS251" s="609"/>
      <c r="DJT251" s="576"/>
      <c r="DJU251" s="576"/>
      <c r="DJV251" s="577"/>
      <c r="DJW251"/>
      <c r="DJX251" s="605"/>
      <c r="DJY251" s="606"/>
      <c r="DJZ251" s="578"/>
      <c r="DKA251" s="597"/>
      <c r="DKB251" s="598"/>
      <c r="DKC251" s="596"/>
      <c r="DKD251" s="602"/>
      <c r="DKE251" s="579"/>
      <c r="DKF251" s="580"/>
      <c r="DKG251" s="603"/>
      <c r="DKH251" s="580"/>
      <c r="DKI251" s="603"/>
      <c r="DKJ251" s="607"/>
      <c r="DKK251" s="582"/>
      <c r="DKL251" s="608"/>
      <c r="DKM251" s="584"/>
      <c r="DKN251" s="584"/>
      <c r="DKO251" s="600"/>
      <c r="DKP251" s="600"/>
      <c r="DKQ251" s="600"/>
      <c r="DKR251" s="600"/>
      <c r="DKS251" s="600"/>
      <c r="DKT251" s="601"/>
      <c r="DKU251" s="609"/>
      <c r="DKV251" s="609"/>
      <c r="DKW251" s="576"/>
      <c r="DKX251" s="576"/>
      <c r="DKY251" s="577"/>
      <c r="DKZ251"/>
      <c r="DLA251" s="605"/>
      <c r="DLB251" s="606"/>
      <c r="DLC251" s="578"/>
      <c r="DLD251" s="597"/>
      <c r="DLE251" s="598"/>
      <c r="DLF251" s="596"/>
      <c r="DLG251" s="602"/>
      <c r="DLH251" s="579"/>
      <c r="DLI251" s="580"/>
      <c r="DLJ251" s="603"/>
      <c r="DLK251" s="580"/>
      <c r="DLL251" s="603"/>
      <c r="DLM251" s="607"/>
      <c r="DLN251" s="582"/>
      <c r="DLO251" s="608"/>
      <c r="DLP251" s="584"/>
      <c r="DLQ251" s="584"/>
      <c r="DLR251" s="600"/>
      <c r="DLS251" s="600"/>
      <c r="DLT251" s="600"/>
      <c r="DLU251" s="600"/>
      <c r="DLV251" s="600"/>
      <c r="DLW251" s="601"/>
      <c r="DLX251" s="609"/>
      <c r="DLY251" s="609"/>
      <c r="DLZ251" s="576"/>
      <c r="DMA251" s="576"/>
      <c r="DMB251" s="577"/>
      <c r="DMC251"/>
      <c r="DMD251" s="605"/>
      <c r="DME251" s="606"/>
      <c r="DMF251" s="578"/>
      <c r="DMG251" s="597"/>
      <c r="DMH251" s="598"/>
      <c r="DMI251" s="596"/>
      <c r="DMJ251" s="602"/>
      <c r="DMK251" s="579"/>
      <c r="DML251" s="580"/>
      <c r="DMM251" s="603"/>
      <c r="DMN251" s="580"/>
      <c r="DMO251" s="603"/>
      <c r="DMP251" s="607"/>
      <c r="DMQ251" s="582"/>
      <c r="DMR251" s="608"/>
      <c r="DMS251" s="584"/>
      <c r="DMT251" s="584"/>
      <c r="DMU251" s="600"/>
      <c r="DMV251" s="600"/>
      <c r="DMW251" s="600"/>
      <c r="DMX251" s="600"/>
      <c r="DMY251" s="600"/>
      <c r="DMZ251" s="601"/>
      <c r="DNA251" s="609"/>
      <c r="DNB251" s="609"/>
      <c r="DNC251" s="576"/>
      <c r="DND251" s="576"/>
      <c r="DNE251" s="577"/>
      <c r="DNF251"/>
      <c r="DNG251" s="605"/>
      <c r="DNH251" s="606"/>
      <c r="DNI251" s="578"/>
      <c r="DNJ251" s="597"/>
      <c r="DNK251" s="598"/>
      <c r="DNL251" s="596"/>
      <c r="DNM251" s="602"/>
      <c r="DNN251" s="579"/>
      <c r="DNO251" s="580"/>
      <c r="DNP251" s="603"/>
      <c r="DNQ251" s="580"/>
      <c r="DNR251" s="603"/>
      <c r="DNS251" s="607"/>
      <c r="DNT251" s="582"/>
      <c r="DNU251" s="608"/>
      <c r="DNV251" s="584"/>
      <c r="DNW251" s="584"/>
      <c r="DNX251" s="600"/>
      <c r="DNY251" s="600"/>
      <c r="DNZ251" s="600"/>
      <c r="DOA251" s="600"/>
      <c r="DOB251" s="600"/>
      <c r="DOC251" s="601"/>
      <c r="DOD251" s="609"/>
      <c r="DOE251" s="609"/>
      <c r="DOF251" s="576"/>
      <c r="DOG251" s="576"/>
      <c r="DOH251" s="577"/>
      <c r="DOI251"/>
      <c r="DOJ251" s="605"/>
      <c r="DOK251" s="606"/>
      <c r="DOL251" s="578"/>
      <c r="DOM251" s="597"/>
      <c r="DON251" s="598"/>
      <c r="DOO251" s="596"/>
      <c r="DOP251" s="602"/>
      <c r="DOQ251" s="579"/>
      <c r="DOR251" s="580"/>
      <c r="DOS251" s="603"/>
      <c r="DOT251" s="580"/>
      <c r="DOU251" s="603"/>
      <c r="DOV251" s="607"/>
      <c r="DOW251" s="582"/>
      <c r="DOX251" s="608"/>
      <c r="DOY251" s="584"/>
      <c r="DOZ251" s="584"/>
      <c r="DPA251" s="600"/>
      <c r="DPB251" s="600"/>
      <c r="DPC251" s="600"/>
      <c r="DPD251" s="600"/>
      <c r="DPE251" s="600"/>
      <c r="DPF251" s="601"/>
      <c r="DPG251" s="609"/>
      <c r="DPH251" s="609"/>
      <c r="DPI251" s="576"/>
      <c r="DPJ251" s="576"/>
      <c r="DPK251" s="577"/>
      <c r="DPL251"/>
      <c r="DPM251" s="605"/>
      <c r="DPN251" s="606"/>
      <c r="DPO251" s="578"/>
      <c r="DPP251" s="597"/>
      <c r="DPQ251" s="598"/>
      <c r="DPR251" s="596"/>
      <c r="DPS251" s="602"/>
      <c r="DPT251" s="579"/>
      <c r="DPU251" s="580"/>
      <c r="DPV251" s="603"/>
      <c r="DPW251" s="580"/>
      <c r="DPX251" s="603"/>
      <c r="DPY251" s="607"/>
      <c r="DPZ251" s="582"/>
      <c r="DQA251" s="608"/>
      <c r="DQB251" s="584"/>
      <c r="DQC251" s="584"/>
      <c r="DQD251" s="600"/>
      <c r="DQE251" s="600"/>
      <c r="DQF251" s="600"/>
      <c r="DQG251" s="600"/>
      <c r="DQH251" s="600"/>
      <c r="DQI251" s="601"/>
      <c r="DQJ251" s="609"/>
      <c r="DQK251" s="609"/>
      <c r="DQL251" s="576"/>
      <c r="DQM251" s="576"/>
      <c r="DQN251" s="577"/>
      <c r="DQO251"/>
      <c r="DQP251" s="605"/>
      <c r="DQQ251" s="606"/>
      <c r="DQR251" s="578"/>
      <c r="DQS251" s="597"/>
      <c r="DQT251" s="598"/>
      <c r="DQU251" s="596"/>
      <c r="DQV251" s="602"/>
      <c r="DQW251" s="579"/>
      <c r="DQX251" s="580"/>
      <c r="DQY251" s="603"/>
      <c r="DQZ251" s="580"/>
      <c r="DRA251" s="603"/>
      <c r="DRB251" s="607"/>
      <c r="DRC251" s="582"/>
      <c r="DRD251" s="608"/>
      <c r="DRE251" s="584"/>
      <c r="DRF251" s="584"/>
      <c r="DRG251" s="600"/>
      <c r="DRH251" s="600"/>
      <c r="DRI251" s="600"/>
      <c r="DRJ251" s="600"/>
      <c r="DRK251" s="600"/>
      <c r="DRL251" s="601"/>
      <c r="DRM251" s="609"/>
      <c r="DRN251" s="609"/>
      <c r="DRO251" s="576"/>
      <c r="DRP251" s="576"/>
      <c r="DRQ251" s="577"/>
      <c r="DRR251"/>
      <c r="DRS251" s="605"/>
      <c r="DRT251" s="606"/>
      <c r="DRU251" s="578"/>
      <c r="DRV251" s="597"/>
      <c r="DRW251" s="598"/>
      <c r="DRX251" s="596"/>
      <c r="DRY251" s="602"/>
      <c r="DRZ251" s="579"/>
      <c r="DSA251" s="580"/>
      <c r="DSB251" s="603"/>
      <c r="DSC251" s="580"/>
      <c r="DSD251" s="603"/>
      <c r="DSE251" s="607"/>
      <c r="DSF251" s="582"/>
      <c r="DSG251" s="608"/>
      <c r="DSH251" s="584"/>
      <c r="DSI251" s="584"/>
      <c r="DSJ251" s="600"/>
      <c r="DSK251" s="600"/>
      <c r="DSL251" s="600"/>
      <c r="DSM251" s="600"/>
      <c r="DSN251" s="600"/>
      <c r="DSO251" s="601"/>
      <c r="DSP251" s="609"/>
      <c r="DSQ251" s="609"/>
      <c r="DSR251" s="576"/>
      <c r="DSS251" s="576"/>
      <c r="DST251" s="577"/>
      <c r="DSU251"/>
      <c r="DSV251" s="605"/>
      <c r="DSW251" s="606"/>
      <c r="DSX251" s="578"/>
      <c r="DSY251" s="597"/>
      <c r="DSZ251" s="598"/>
      <c r="DTA251" s="596"/>
      <c r="DTB251" s="602"/>
      <c r="DTC251" s="579"/>
      <c r="DTD251" s="580"/>
      <c r="DTE251" s="603"/>
      <c r="DTF251" s="580"/>
      <c r="DTG251" s="603"/>
      <c r="DTH251" s="607"/>
      <c r="DTI251" s="582"/>
      <c r="DTJ251" s="608"/>
      <c r="DTK251" s="584"/>
      <c r="DTL251" s="584"/>
      <c r="DTM251" s="600"/>
      <c r="DTN251" s="600"/>
      <c r="DTO251" s="600"/>
      <c r="DTP251" s="600"/>
      <c r="DTQ251" s="600"/>
      <c r="DTR251" s="601"/>
      <c r="DTS251" s="609"/>
      <c r="DTT251" s="609"/>
      <c r="DTU251" s="576"/>
      <c r="DTV251" s="576"/>
      <c r="DTW251" s="577"/>
      <c r="DTX251"/>
      <c r="DTY251" s="605"/>
      <c r="DTZ251" s="606"/>
      <c r="DUA251" s="578"/>
      <c r="DUB251" s="597"/>
      <c r="DUC251" s="598"/>
      <c r="DUD251" s="596"/>
      <c r="DUE251" s="602"/>
      <c r="DUF251" s="579"/>
      <c r="DUG251" s="580"/>
      <c r="DUH251" s="603"/>
      <c r="DUI251" s="580"/>
      <c r="DUJ251" s="603"/>
      <c r="DUK251" s="607"/>
      <c r="DUL251" s="582"/>
      <c r="DUM251" s="608"/>
      <c r="DUN251" s="584"/>
      <c r="DUO251" s="584"/>
      <c r="DUP251" s="600"/>
      <c r="DUQ251" s="600"/>
      <c r="DUR251" s="600"/>
      <c r="DUS251" s="600"/>
      <c r="DUT251" s="600"/>
      <c r="DUU251" s="601"/>
      <c r="DUV251" s="609"/>
      <c r="DUW251" s="609"/>
      <c r="DUX251" s="576"/>
      <c r="DUY251" s="576"/>
      <c r="DUZ251" s="577"/>
      <c r="DVA251"/>
      <c r="DVB251" s="605"/>
      <c r="DVC251" s="606"/>
      <c r="DVD251" s="578"/>
      <c r="DVE251" s="597"/>
      <c r="DVF251" s="598"/>
      <c r="DVG251" s="596"/>
      <c r="DVH251" s="602"/>
      <c r="DVI251" s="579"/>
      <c r="DVJ251" s="580"/>
      <c r="DVK251" s="603"/>
      <c r="DVL251" s="580"/>
      <c r="DVM251" s="603"/>
      <c r="DVN251" s="607"/>
      <c r="DVO251" s="582"/>
      <c r="DVP251" s="608"/>
      <c r="DVQ251" s="584"/>
      <c r="DVR251" s="584"/>
      <c r="DVS251" s="600"/>
      <c r="DVT251" s="600"/>
      <c r="DVU251" s="600"/>
      <c r="DVV251" s="600"/>
      <c r="DVW251" s="600"/>
      <c r="DVX251" s="601"/>
      <c r="DVY251" s="609"/>
      <c r="DVZ251" s="609"/>
      <c r="DWA251" s="576"/>
      <c r="DWB251" s="576"/>
      <c r="DWC251" s="577"/>
      <c r="DWD251"/>
      <c r="DWE251" s="605"/>
      <c r="DWF251" s="606"/>
      <c r="DWG251" s="578"/>
      <c r="DWH251" s="597"/>
      <c r="DWI251" s="598"/>
      <c r="DWJ251" s="596"/>
      <c r="DWK251" s="602"/>
      <c r="DWL251" s="579"/>
      <c r="DWM251" s="580"/>
      <c r="DWN251" s="603"/>
      <c r="DWO251" s="580"/>
      <c r="DWP251" s="603"/>
      <c r="DWQ251" s="607"/>
      <c r="DWR251" s="582"/>
      <c r="DWS251" s="608"/>
      <c r="DWT251" s="584"/>
      <c r="DWU251" s="584"/>
      <c r="DWV251" s="600"/>
      <c r="DWW251" s="600"/>
      <c r="DWX251" s="600"/>
      <c r="DWY251" s="600"/>
      <c r="DWZ251" s="600"/>
      <c r="DXA251" s="601"/>
      <c r="DXB251" s="609"/>
      <c r="DXC251" s="609"/>
      <c r="DXD251" s="576"/>
      <c r="DXE251" s="576"/>
      <c r="DXF251" s="577"/>
      <c r="DXG251"/>
      <c r="DXH251" s="605"/>
      <c r="DXI251" s="606"/>
      <c r="DXJ251" s="578"/>
      <c r="DXK251" s="597"/>
      <c r="DXL251" s="598"/>
      <c r="DXM251" s="596"/>
      <c r="DXN251" s="602"/>
      <c r="DXO251" s="579"/>
      <c r="DXP251" s="580"/>
      <c r="DXQ251" s="603"/>
      <c r="DXR251" s="580"/>
      <c r="DXS251" s="603"/>
      <c r="DXT251" s="607"/>
      <c r="DXU251" s="582"/>
      <c r="DXV251" s="608"/>
      <c r="DXW251" s="584"/>
      <c r="DXX251" s="584"/>
      <c r="DXY251" s="600"/>
      <c r="DXZ251" s="600"/>
      <c r="DYA251" s="600"/>
      <c r="DYB251" s="600"/>
      <c r="DYC251" s="600"/>
      <c r="DYD251" s="601"/>
      <c r="DYE251" s="609"/>
      <c r="DYF251" s="609"/>
      <c r="DYG251" s="576"/>
      <c r="DYH251" s="576"/>
      <c r="DYI251" s="577"/>
      <c r="DYJ251"/>
      <c r="DYK251" s="605"/>
      <c r="DYL251" s="606"/>
      <c r="DYM251" s="578"/>
      <c r="DYN251" s="597"/>
      <c r="DYO251" s="598"/>
      <c r="DYP251" s="596"/>
      <c r="DYQ251" s="602"/>
      <c r="DYR251" s="579"/>
      <c r="DYS251" s="580"/>
      <c r="DYT251" s="603"/>
      <c r="DYU251" s="580"/>
      <c r="DYV251" s="603"/>
      <c r="DYW251" s="607"/>
      <c r="DYX251" s="582"/>
      <c r="DYY251" s="608"/>
      <c r="DYZ251" s="584"/>
      <c r="DZA251" s="584"/>
      <c r="DZB251" s="600"/>
      <c r="DZC251" s="600"/>
      <c r="DZD251" s="600"/>
      <c r="DZE251" s="600"/>
      <c r="DZF251" s="600"/>
      <c r="DZG251" s="601"/>
      <c r="DZH251" s="609"/>
      <c r="DZI251" s="609"/>
      <c r="DZJ251" s="576"/>
      <c r="DZK251" s="576"/>
      <c r="DZL251" s="577"/>
      <c r="DZM251"/>
      <c r="DZN251" s="605"/>
      <c r="DZO251" s="606"/>
      <c r="DZP251" s="578"/>
      <c r="DZQ251" s="597"/>
      <c r="DZR251" s="598"/>
      <c r="DZS251" s="596"/>
      <c r="DZT251" s="602"/>
      <c r="DZU251" s="579"/>
      <c r="DZV251" s="580"/>
      <c r="DZW251" s="603"/>
      <c r="DZX251" s="580"/>
      <c r="DZY251" s="603"/>
      <c r="DZZ251" s="607"/>
      <c r="EAA251" s="582"/>
      <c r="EAB251" s="608"/>
      <c r="EAC251" s="584"/>
      <c r="EAD251" s="584"/>
      <c r="EAE251" s="600"/>
      <c r="EAF251" s="600"/>
      <c r="EAG251" s="600"/>
      <c r="EAH251" s="600"/>
      <c r="EAI251" s="600"/>
      <c r="EAJ251" s="601"/>
      <c r="EAK251" s="609"/>
      <c r="EAL251" s="609"/>
      <c r="EAM251" s="576"/>
      <c r="EAN251" s="576"/>
      <c r="EAO251" s="577"/>
      <c r="EAP251"/>
      <c r="EAQ251" s="605"/>
      <c r="EAR251" s="606"/>
      <c r="EAS251" s="578"/>
      <c r="EAT251" s="597"/>
      <c r="EAU251" s="598"/>
      <c r="EAV251" s="596"/>
      <c r="EAW251" s="602"/>
      <c r="EAX251" s="579"/>
      <c r="EAY251" s="580"/>
      <c r="EAZ251" s="603"/>
      <c r="EBA251" s="580"/>
      <c r="EBB251" s="603"/>
      <c r="EBC251" s="607"/>
      <c r="EBD251" s="582"/>
      <c r="EBE251" s="608"/>
      <c r="EBF251" s="584"/>
      <c r="EBG251" s="584"/>
      <c r="EBH251" s="600"/>
      <c r="EBI251" s="600"/>
      <c r="EBJ251" s="600"/>
      <c r="EBK251" s="600"/>
      <c r="EBL251" s="600"/>
      <c r="EBM251" s="601"/>
      <c r="EBN251" s="609"/>
      <c r="EBO251" s="609"/>
      <c r="EBP251" s="576"/>
      <c r="EBQ251" s="576"/>
      <c r="EBR251" s="577"/>
      <c r="EBS251"/>
      <c r="EBT251" s="605"/>
      <c r="EBU251" s="606"/>
      <c r="EBV251" s="578"/>
      <c r="EBW251" s="597"/>
      <c r="EBX251" s="598"/>
      <c r="EBY251" s="596"/>
      <c r="EBZ251" s="602"/>
      <c r="ECA251" s="579"/>
      <c r="ECB251" s="580"/>
      <c r="ECC251" s="603"/>
      <c r="ECD251" s="580"/>
      <c r="ECE251" s="603"/>
      <c r="ECF251" s="607"/>
      <c r="ECG251" s="582"/>
      <c r="ECH251" s="608"/>
      <c r="ECI251" s="584"/>
      <c r="ECJ251" s="584"/>
      <c r="ECK251" s="600"/>
      <c r="ECL251" s="600"/>
      <c r="ECM251" s="600"/>
      <c r="ECN251" s="600"/>
      <c r="ECO251" s="600"/>
      <c r="ECP251" s="601"/>
      <c r="ECQ251" s="609"/>
      <c r="ECR251" s="609"/>
      <c r="ECS251" s="576"/>
      <c r="ECT251" s="576"/>
      <c r="ECU251" s="577"/>
      <c r="ECV251"/>
      <c r="ECW251" s="605"/>
      <c r="ECX251" s="606"/>
      <c r="ECY251" s="578"/>
      <c r="ECZ251" s="597"/>
      <c r="EDA251" s="598"/>
      <c r="EDB251" s="596"/>
      <c r="EDC251" s="602"/>
      <c r="EDD251" s="579"/>
      <c r="EDE251" s="580"/>
      <c r="EDF251" s="603"/>
      <c r="EDG251" s="580"/>
      <c r="EDH251" s="603"/>
      <c r="EDI251" s="607"/>
      <c r="EDJ251" s="582"/>
      <c r="EDK251" s="608"/>
      <c r="EDL251" s="584"/>
      <c r="EDM251" s="584"/>
      <c r="EDN251" s="600"/>
      <c r="EDO251" s="600"/>
      <c r="EDP251" s="600"/>
      <c r="EDQ251" s="600"/>
      <c r="EDR251" s="600"/>
      <c r="EDS251" s="601"/>
      <c r="EDT251" s="609"/>
      <c r="EDU251" s="609"/>
      <c r="EDV251" s="576"/>
      <c r="EDW251" s="576"/>
      <c r="EDX251" s="577"/>
      <c r="EDY251"/>
      <c r="EDZ251" s="605"/>
      <c r="EEA251" s="606"/>
      <c r="EEB251" s="578"/>
      <c r="EEC251" s="597"/>
      <c r="EED251" s="598"/>
      <c r="EEE251" s="596"/>
      <c r="EEF251" s="602"/>
      <c r="EEG251" s="579"/>
      <c r="EEH251" s="580"/>
      <c r="EEI251" s="603"/>
      <c r="EEJ251" s="580"/>
      <c r="EEK251" s="603"/>
      <c r="EEL251" s="607"/>
      <c r="EEM251" s="582"/>
      <c r="EEN251" s="608"/>
      <c r="EEO251" s="584"/>
      <c r="EEP251" s="584"/>
      <c r="EEQ251" s="600"/>
      <c r="EER251" s="600"/>
      <c r="EES251" s="600"/>
      <c r="EET251" s="600"/>
      <c r="EEU251" s="600"/>
      <c r="EEV251" s="601"/>
      <c r="EEW251" s="609"/>
      <c r="EEX251" s="609"/>
      <c r="EEY251" s="576"/>
      <c r="EEZ251" s="576"/>
      <c r="EFA251" s="577"/>
      <c r="EFB251"/>
      <c r="EFC251" s="605"/>
      <c r="EFD251" s="606"/>
      <c r="EFE251" s="578"/>
      <c r="EFF251" s="597"/>
      <c r="EFG251" s="598"/>
      <c r="EFH251" s="596"/>
      <c r="EFI251" s="602"/>
      <c r="EFJ251" s="579"/>
      <c r="EFK251" s="580"/>
      <c r="EFL251" s="603"/>
      <c r="EFM251" s="580"/>
      <c r="EFN251" s="603"/>
      <c r="EFO251" s="607"/>
      <c r="EFP251" s="582"/>
      <c r="EFQ251" s="608"/>
      <c r="EFR251" s="584"/>
      <c r="EFS251" s="584"/>
      <c r="EFT251" s="600"/>
      <c r="EFU251" s="600"/>
      <c r="EFV251" s="600"/>
      <c r="EFW251" s="600"/>
      <c r="EFX251" s="600"/>
      <c r="EFY251" s="601"/>
      <c r="EFZ251" s="609"/>
      <c r="EGA251" s="609"/>
      <c r="EGB251" s="576"/>
      <c r="EGC251" s="576"/>
      <c r="EGD251" s="577"/>
      <c r="EGE251"/>
      <c r="EGF251" s="605"/>
      <c r="EGG251" s="606"/>
      <c r="EGH251" s="578"/>
      <c r="EGI251" s="597"/>
      <c r="EGJ251" s="598"/>
      <c r="EGK251" s="596"/>
      <c r="EGL251" s="602"/>
      <c r="EGM251" s="579"/>
      <c r="EGN251" s="580"/>
      <c r="EGO251" s="603"/>
      <c r="EGP251" s="580"/>
      <c r="EGQ251" s="603"/>
      <c r="EGR251" s="607"/>
      <c r="EGS251" s="582"/>
      <c r="EGT251" s="608"/>
      <c r="EGU251" s="584"/>
      <c r="EGV251" s="584"/>
      <c r="EGW251" s="600"/>
      <c r="EGX251" s="600"/>
      <c r="EGY251" s="600"/>
      <c r="EGZ251" s="600"/>
      <c r="EHA251" s="600"/>
      <c r="EHB251" s="601"/>
      <c r="EHC251" s="609"/>
      <c r="EHD251" s="609"/>
      <c r="EHE251" s="576"/>
      <c r="EHF251" s="576"/>
      <c r="EHG251" s="577"/>
      <c r="EHH251"/>
      <c r="EHI251" s="605"/>
      <c r="EHJ251" s="606"/>
      <c r="EHK251" s="578"/>
      <c r="EHL251" s="597"/>
      <c r="EHM251" s="598"/>
      <c r="EHN251" s="596"/>
      <c r="EHO251" s="602"/>
      <c r="EHP251" s="579"/>
      <c r="EHQ251" s="580"/>
      <c r="EHR251" s="603"/>
      <c r="EHS251" s="580"/>
      <c r="EHT251" s="603"/>
      <c r="EHU251" s="607"/>
      <c r="EHV251" s="582"/>
      <c r="EHW251" s="608"/>
      <c r="EHX251" s="584"/>
      <c r="EHY251" s="584"/>
      <c r="EHZ251" s="600"/>
      <c r="EIA251" s="600"/>
      <c r="EIB251" s="600"/>
      <c r="EIC251" s="600"/>
      <c r="EID251" s="600"/>
      <c r="EIE251" s="601"/>
      <c r="EIF251" s="609"/>
      <c r="EIG251" s="609"/>
      <c r="EIH251" s="576"/>
      <c r="EII251" s="576"/>
      <c r="EIJ251" s="577"/>
      <c r="EIK251"/>
      <c r="EIL251" s="605"/>
      <c r="EIM251" s="606"/>
      <c r="EIN251" s="578"/>
      <c r="EIO251" s="597"/>
      <c r="EIP251" s="598"/>
      <c r="EIQ251" s="596"/>
      <c r="EIR251" s="602"/>
      <c r="EIS251" s="579"/>
      <c r="EIT251" s="580"/>
      <c r="EIU251" s="603"/>
      <c r="EIV251" s="580"/>
      <c r="EIW251" s="603"/>
      <c r="EIX251" s="607"/>
      <c r="EIY251" s="582"/>
      <c r="EIZ251" s="608"/>
      <c r="EJA251" s="584"/>
      <c r="EJB251" s="584"/>
      <c r="EJC251" s="600"/>
      <c r="EJD251" s="600"/>
      <c r="EJE251" s="600"/>
      <c r="EJF251" s="600"/>
      <c r="EJG251" s="600"/>
      <c r="EJH251" s="601"/>
      <c r="EJI251" s="609"/>
      <c r="EJJ251" s="609"/>
      <c r="EJK251" s="576"/>
      <c r="EJL251" s="576"/>
      <c r="EJM251" s="577"/>
      <c r="EJN251"/>
      <c r="EJO251" s="605"/>
      <c r="EJP251" s="606"/>
      <c r="EJQ251" s="578"/>
      <c r="EJR251" s="597"/>
      <c r="EJS251" s="598"/>
      <c r="EJT251" s="596"/>
      <c r="EJU251" s="602"/>
      <c r="EJV251" s="579"/>
      <c r="EJW251" s="580"/>
      <c r="EJX251" s="603"/>
      <c r="EJY251" s="580"/>
      <c r="EJZ251" s="603"/>
      <c r="EKA251" s="607"/>
      <c r="EKB251" s="582"/>
      <c r="EKC251" s="608"/>
      <c r="EKD251" s="584"/>
      <c r="EKE251" s="584"/>
      <c r="EKF251" s="600"/>
      <c r="EKG251" s="600"/>
      <c r="EKH251" s="600"/>
      <c r="EKI251" s="600"/>
      <c r="EKJ251" s="600"/>
      <c r="EKK251" s="601"/>
      <c r="EKL251" s="609"/>
      <c r="EKM251" s="609"/>
      <c r="EKN251" s="576"/>
      <c r="EKO251" s="576"/>
      <c r="EKP251" s="577"/>
      <c r="EKQ251"/>
      <c r="EKR251" s="605"/>
      <c r="EKS251" s="606"/>
      <c r="EKT251" s="578"/>
      <c r="EKU251" s="597"/>
      <c r="EKV251" s="598"/>
      <c r="EKW251" s="596"/>
      <c r="EKX251" s="602"/>
      <c r="EKY251" s="579"/>
      <c r="EKZ251" s="580"/>
      <c r="ELA251" s="603"/>
      <c r="ELB251" s="580"/>
      <c r="ELC251" s="603"/>
      <c r="ELD251" s="607"/>
      <c r="ELE251" s="582"/>
      <c r="ELF251" s="608"/>
      <c r="ELG251" s="584"/>
      <c r="ELH251" s="584"/>
      <c r="ELI251" s="600"/>
      <c r="ELJ251" s="600"/>
      <c r="ELK251" s="600"/>
      <c r="ELL251" s="600"/>
      <c r="ELM251" s="600"/>
      <c r="ELN251" s="601"/>
      <c r="ELO251" s="609"/>
      <c r="ELP251" s="609"/>
      <c r="ELQ251" s="576"/>
      <c r="ELR251" s="576"/>
      <c r="ELS251" s="577"/>
      <c r="ELT251"/>
      <c r="ELU251" s="605"/>
      <c r="ELV251" s="606"/>
      <c r="ELW251" s="578"/>
      <c r="ELX251" s="597"/>
      <c r="ELY251" s="598"/>
      <c r="ELZ251" s="596"/>
      <c r="EMA251" s="602"/>
      <c r="EMB251" s="579"/>
      <c r="EMC251" s="580"/>
      <c r="EMD251" s="603"/>
      <c r="EME251" s="580"/>
      <c r="EMF251" s="603"/>
      <c r="EMG251" s="607"/>
      <c r="EMH251" s="582"/>
      <c r="EMI251" s="608"/>
      <c r="EMJ251" s="584"/>
      <c r="EMK251" s="584"/>
      <c r="EML251" s="600"/>
      <c r="EMM251" s="600"/>
      <c r="EMN251" s="600"/>
      <c r="EMO251" s="600"/>
      <c r="EMP251" s="600"/>
      <c r="EMQ251" s="601"/>
      <c r="EMR251" s="609"/>
      <c r="EMS251" s="609"/>
      <c r="EMT251" s="576"/>
      <c r="EMU251" s="576"/>
      <c r="EMV251" s="577"/>
      <c r="EMW251"/>
      <c r="EMX251" s="605"/>
      <c r="EMY251" s="606"/>
      <c r="EMZ251" s="578"/>
      <c r="ENA251" s="597"/>
      <c r="ENB251" s="598"/>
      <c r="ENC251" s="596"/>
      <c r="END251" s="602"/>
      <c r="ENE251" s="579"/>
      <c r="ENF251" s="580"/>
      <c r="ENG251" s="603"/>
      <c r="ENH251" s="580"/>
      <c r="ENI251" s="603"/>
      <c r="ENJ251" s="607"/>
      <c r="ENK251" s="582"/>
      <c r="ENL251" s="608"/>
      <c r="ENM251" s="584"/>
      <c r="ENN251" s="584"/>
      <c r="ENO251" s="600"/>
      <c r="ENP251" s="600"/>
      <c r="ENQ251" s="600"/>
      <c r="ENR251" s="600"/>
      <c r="ENS251" s="600"/>
      <c r="ENT251" s="601"/>
      <c r="ENU251" s="609"/>
      <c r="ENV251" s="609"/>
      <c r="ENW251" s="576"/>
      <c r="ENX251" s="576"/>
      <c r="ENY251" s="577"/>
      <c r="ENZ251"/>
      <c r="EOA251" s="605"/>
      <c r="EOB251" s="606"/>
      <c r="EOC251" s="578"/>
      <c r="EOD251" s="597"/>
      <c r="EOE251" s="598"/>
      <c r="EOF251" s="596"/>
      <c r="EOG251" s="602"/>
      <c r="EOH251" s="579"/>
      <c r="EOI251" s="580"/>
      <c r="EOJ251" s="603"/>
      <c r="EOK251" s="580"/>
      <c r="EOL251" s="603"/>
      <c r="EOM251" s="607"/>
      <c r="EON251" s="582"/>
      <c r="EOO251" s="608"/>
      <c r="EOP251" s="584"/>
      <c r="EOQ251" s="584"/>
      <c r="EOR251" s="600"/>
      <c r="EOS251" s="600"/>
      <c r="EOT251" s="600"/>
      <c r="EOU251" s="600"/>
      <c r="EOV251" s="600"/>
      <c r="EOW251" s="601"/>
      <c r="EOX251" s="609"/>
      <c r="EOY251" s="609"/>
      <c r="EOZ251" s="576"/>
      <c r="EPA251" s="576"/>
      <c r="EPB251" s="577"/>
      <c r="EPC251"/>
      <c r="EPD251" s="605"/>
      <c r="EPE251" s="606"/>
      <c r="EPF251" s="578"/>
      <c r="EPG251" s="597"/>
      <c r="EPH251" s="598"/>
      <c r="EPI251" s="596"/>
      <c r="EPJ251" s="602"/>
      <c r="EPK251" s="579"/>
      <c r="EPL251" s="580"/>
      <c r="EPM251" s="603"/>
      <c r="EPN251" s="580"/>
      <c r="EPO251" s="603"/>
      <c r="EPP251" s="607"/>
      <c r="EPQ251" s="582"/>
      <c r="EPR251" s="608"/>
      <c r="EPS251" s="584"/>
      <c r="EPT251" s="584"/>
      <c r="EPU251" s="600"/>
      <c r="EPV251" s="600"/>
      <c r="EPW251" s="600"/>
      <c r="EPX251" s="600"/>
      <c r="EPY251" s="600"/>
      <c r="EPZ251" s="601"/>
      <c r="EQA251" s="609"/>
      <c r="EQB251" s="609"/>
      <c r="EQC251" s="576"/>
      <c r="EQD251" s="576"/>
      <c r="EQE251" s="577"/>
      <c r="EQF251"/>
      <c r="EQG251" s="605"/>
      <c r="EQH251" s="606"/>
      <c r="EQI251" s="578"/>
      <c r="EQJ251" s="597"/>
      <c r="EQK251" s="598"/>
      <c r="EQL251" s="596"/>
      <c r="EQM251" s="602"/>
      <c r="EQN251" s="579"/>
      <c r="EQO251" s="580"/>
      <c r="EQP251" s="603"/>
      <c r="EQQ251" s="580"/>
      <c r="EQR251" s="603"/>
      <c r="EQS251" s="607"/>
      <c r="EQT251" s="582"/>
      <c r="EQU251" s="608"/>
      <c r="EQV251" s="584"/>
      <c r="EQW251" s="584"/>
      <c r="EQX251" s="600"/>
      <c r="EQY251" s="600"/>
      <c r="EQZ251" s="600"/>
      <c r="ERA251" s="600"/>
      <c r="ERB251" s="600"/>
      <c r="ERC251" s="601"/>
      <c r="ERD251" s="609"/>
      <c r="ERE251" s="609"/>
      <c r="ERF251" s="576"/>
      <c r="ERG251" s="576"/>
      <c r="ERH251" s="577"/>
      <c r="ERI251"/>
      <c r="ERJ251" s="605"/>
      <c r="ERK251" s="606"/>
      <c r="ERL251" s="578"/>
      <c r="ERM251" s="597"/>
      <c r="ERN251" s="598"/>
      <c r="ERO251" s="596"/>
      <c r="ERP251" s="602"/>
      <c r="ERQ251" s="579"/>
      <c r="ERR251" s="580"/>
      <c r="ERS251" s="603"/>
      <c r="ERT251" s="580"/>
      <c r="ERU251" s="603"/>
      <c r="ERV251" s="607"/>
      <c r="ERW251" s="582"/>
      <c r="ERX251" s="608"/>
      <c r="ERY251" s="584"/>
      <c r="ERZ251" s="584"/>
      <c r="ESA251" s="600"/>
      <c r="ESB251" s="600"/>
      <c r="ESC251" s="600"/>
      <c r="ESD251" s="600"/>
      <c r="ESE251" s="600"/>
      <c r="ESF251" s="601"/>
      <c r="ESG251" s="609"/>
      <c r="ESH251" s="609"/>
      <c r="ESI251" s="576"/>
      <c r="ESJ251" s="576"/>
      <c r="ESK251" s="577"/>
      <c r="ESL251"/>
      <c r="ESM251" s="605"/>
      <c r="ESN251" s="606"/>
      <c r="ESO251" s="578"/>
      <c r="ESP251" s="597"/>
      <c r="ESQ251" s="598"/>
      <c r="ESR251" s="596"/>
      <c r="ESS251" s="602"/>
      <c r="EST251" s="579"/>
      <c r="ESU251" s="580"/>
      <c r="ESV251" s="603"/>
      <c r="ESW251" s="580"/>
      <c r="ESX251" s="603"/>
      <c r="ESY251" s="607"/>
      <c r="ESZ251" s="582"/>
      <c r="ETA251" s="608"/>
      <c r="ETB251" s="584"/>
      <c r="ETC251" s="584"/>
      <c r="ETD251" s="600"/>
      <c r="ETE251" s="600"/>
      <c r="ETF251" s="600"/>
      <c r="ETG251" s="600"/>
      <c r="ETH251" s="600"/>
      <c r="ETI251" s="601"/>
      <c r="ETJ251" s="609"/>
      <c r="ETK251" s="609"/>
      <c r="ETL251" s="576"/>
      <c r="ETM251" s="576"/>
      <c r="ETN251" s="577"/>
      <c r="ETO251"/>
      <c r="ETP251" s="605"/>
      <c r="ETQ251" s="606"/>
      <c r="ETR251" s="578"/>
      <c r="ETS251" s="597"/>
      <c r="ETT251" s="598"/>
      <c r="ETU251" s="596"/>
      <c r="ETV251" s="602"/>
      <c r="ETW251" s="579"/>
      <c r="ETX251" s="580"/>
      <c r="ETY251" s="603"/>
      <c r="ETZ251" s="580"/>
      <c r="EUA251" s="603"/>
      <c r="EUB251" s="607"/>
      <c r="EUC251" s="582"/>
      <c r="EUD251" s="608"/>
      <c r="EUE251" s="584"/>
      <c r="EUF251" s="584"/>
      <c r="EUG251" s="600"/>
      <c r="EUH251" s="600"/>
      <c r="EUI251" s="600"/>
      <c r="EUJ251" s="600"/>
      <c r="EUK251" s="600"/>
      <c r="EUL251" s="601"/>
      <c r="EUM251" s="609"/>
      <c r="EUN251" s="609"/>
      <c r="EUO251" s="576"/>
      <c r="EUP251" s="576"/>
      <c r="EUQ251" s="577"/>
      <c r="EUR251"/>
      <c r="EUS251" s="605"/>
      <c r="EUT251" s="606"/>
      <c r="EUU251" s="578"/>
      <c r="EUV251" s="597"/>
      <c r="EUW251" s="598"/>
      <c r="EUX251" s="596"/>
      <c r="EUY251" s="602"/>
      <c r="EUZ251" s="579"/>
      <c r="EVA251" s="580"/>
      <c r="EVB251" s="603"/>
      <c r="EVC251" s="580"/>
      <c r="EVD251" s="603"/>
      <c r="EVE251" s="607"/>
      <c r="EVF251" s="582"/>
      <c r="EVG251" s="608"/>
      <c r="EVH251" s="584"/>
      <c r="EVI251" s="584"/>
      <c r="EVJ251" s="600"/>
      <c r="EVK251" s="600"/>
      <c r="EVL251" s="600"/>
      <c r="EVM251" s="600"/>
      <c r="EVN251" s="600"/>
      <c r="EVO251" s="601"/>
      <c r="EVP251" s="609"/>
      <c r="EVQ251" s="609"/>
      <c r="EVR251" s="576"/>
      <c r="EVS251" s="576"/>
      <c r="EVT251" s="577"/>
      <c r="EVU251"/>
      <c r="EVV251" s="605"/>
      <c r="EVW251" s="606"/>
      <c r="EVX251" s="578"/>
      <c r="EVY251" s="597"/>
      <c r="EVZ251" s="598"/>
      <c r="EWA251" s="596"/>
      <c r="EWB251" s="602"/>
      <c r="EWC251" s="579"/>
      <c r="EWD251" s="580"/>
      <c r="EWE251" s="603"/>
      <c r="EWF251" s="580"/>
      <c r="EWG251" s="603"/>
      <c r="EWH251" s="607"/>
      <c r="EWI251" s="582"/>
      <c r="EWJ251" s="608"/>
      <c r="EWK251" s="584"/>
      <c r="EWL251" s="584"/>
      <c r="EWM251" s="600"/>
      <c r="EWN251" s="600"/>
      <c r="EWO251" s="600"/>
      <c r="EWP251" s="600"/>
      <c r="EWQ251" s="600"/>
      <c r="EWR251" s="601"/>
      <c r="EWS251" s="609"/>
      <c r="EWT251" s="609"/>
      <c r="EWU251" s="576"/>
      <c r="EWV251" s="576"/>
      <c r="EWW251" s="577"/>
      <c r="EWX251"/>
      <c r="EWY251" s="605"/>
      <c r="EWZ251" s="606"/>
      <c r="EXA251" s="578"/>
      <c r="EXB251" s="597"/>
      <c r="EXC251" s="598"/>
      <c r="EXD251" s="596"/>
      <c r="EXE251" s="602"/>
      <c r="EXF251" s="579"/>
      <c r="EXG251" s="580"/>
      <c r="EXH251" s="603"/>
      <c r="EXI251" s="580"/>
      <c r="EXJ251" s="603"/>
      <c r="EXK251" s="607"/>
      <c r="EXL251" s="582"/>
      <c r="EXM251" s="608"/>
      <c r="EXN251" s="584"/>
      <c r="EXO251" s="584"/>
      <c r="EXP251" s="600"/>
      <c r="EXQ251" s="600"/>
      <c r="EXR251" s="600"/>
      <c r="EXS251" s="600"/>
      <c r="EXT251" s="600"/>
      <c r="EXU251" s="601"/>
      <c r="EXV251" s="609"/>
      <c r="EXW251" s="609"/>
      <c r="EXX251" s="576"/>
      <c r="EXY251" s="576"/>
      <c r="EXZ251" s="577"/>
      <c r="EYA251"/>
      <c r="EYB251" s="605"/>
      <c r="EYC251" s="606"/>
      <c r="EYD251" s="578"/>
      <c r="EYE251" s="597"/>
      <c r="EYF251" s="598"/>
      <c r="EYG251" s="596"/>
      <c r="EYH251" s="602"/>
      <c r="EYI251" s="579"/>
      <c r="EYJ251" s="580"/>
      <c r="EYK251" s="603"/>
      <c r="EYL251" s="580"/>
      <c r="EYM251" s="603"/>
      <c r="EYN251" s="607"/>
      <c r="EYO251" s="582"/>
      <c r="EYP251" s="608"/>
      <c r="EYQ251" s="584"/>
      <c r="EYR251" s="584"/>
      <c r="EYS251" s="600"/>
      <c r="EYT251" s="600"/>
      <c r="EYU251" s="600"/>
      <c r="EYV251" s="600"/>
      <c r="EYW251" s="600"/>
      <c r="EYX251" s="601"/>
      <c r="EYY251" s="609"/>
      <c r="EYZ251" s="609"/>
      <c r="EZA251" s="576"/>
      <c r="EZB251" s="576"/>
      <c r="EZC251" s="577"/>
      <c r="EZD251"/>
      <c r="EZE251" s="605"/>
      <c r="EZF251" s="606"/>
      <c r="EZG251" s="578"/>
      <c r="EZH251" s="597"/>
      <c r="EZI251" s="598"/>
      <c r="EZJ251" s="596"/>
      <c r="EZK251" s="602"/>
      <c r="EZL251" s="579"/>
      <c r="EZM251" s="580"/>
      <c r="EZN251" s="603"/>
      <c r="EZO251" s="580"/>
      <c r="EZP251" s="603"/>
      <c r="EZQ251" s="607"/>
      <c r="EZR251" s="582"/>
      <c r="EZS251" s="608"/>
      <c r="EZT251" s="584"/>
      <c r="EZU251" s="584"/>
      <c r="EZV251" s="600"/>
      <c r="EZW251" s="600"/>
      <c r="EZX251" s="600"/>
      <c r="EZY251" s="600"/>
      <c r="EZZ251" s="600"/>
      <c r="FAA251" s="601"/>
      <c r="FAB251" s="609"/>
      <c r="FAC251" s="609"/>
      <c r="FAD251" s="576"/>
      <c r="FAE251" s="576"/>
      <c r="FAF251" s="577"/>
      <c r="FAG251"/>
      <c r="FAH251" s="605"/>
      <c r="FAI251" s="606"/>
      <c r="FAJ251" s="578"/>
      <c r="FAK251" s="597"/>
      <c r="FAL251" s="598"/>
      <c r="FAM251" s="596"/>
      <c r="FAN251" s="602"/>
      <c r="FAO251" s="579"/>
      <c r="FAP251" s="580"/>
      <c r="FAQ251" s="603"/>
      <c r="FAR251" s="580"/>
      <c r="FAS251" s="603"/>
      <c r="FAT251" s="607"/>
      <c r="FAU251" s="582"/>
      <c r="FAV251" s="608"/>
      <c r="FAW251" s="584"/>
      <c r="FAX251" s="584"/>
      <c r="FAY251" s="600"/>
      <c r="FAZ251" s="600"/>
      <c r="FBA251" s="600"/>
      <c r="FBB251" s="600"/>
      <c r="FBC251" s="600"/>
      <c r="FBD251" s="601"/>
      <c r="FBE251" s="609"/>
      <c r="FBF251" s="609"/>
      <c r="FBG251" s="576"/>
      <c r="FBH251" s="576"/>
      <c r="FBI251" s="577"/>
      <c r="FBJ251"/>
      <c r="FBK251" s="605"/>
      <c r="FBL251" s="606"/>
      <c r="FBM251" s="578"/>
      <c r="FBN251" s="597"/>
      <c r="FBO251" s="598"/>
      <c r="FBP251" s="596"/>
      <c r="FBQ251" s="602"/>
      <c r="FBR251" s="579"/>
      <c r="FBS251" s="580"/>
      <c r="FBT251" s="603"/>
      <c r="FBU251" s="580"/>
      <c r="FBV251" s="603"/>
      <c r="FBW251" s="607"/>
      <c r="FBX251" s="582"/>
      <c r="FBY251" s="608"/>
      <c r="FBZ251" s="584"/>
      <c r="FCA251" s="584"/>
      <c r="FCB251" s="600"/>
      <c r="FCC251" s="600"/>
      <c r="FCD251" s="600"/>
      <c r="FCE251" s="600"/>
      <c r="FCF251" s="600"/>
      <c r="FCG251" s="601"/>
      <c r="FCH251" s="609"/>
      <c r="FCI251" s="609"/>
      <c r="FCJ251" s="576"/>
      <c r="FCK251" s="576"/>
      <c r="FCL251" s="577"/>
      <c r="FCM251"/>
      <c r="FCN251" s="605"/>
      <c r="FCO251" s="606"/>
      <c r="FCP251" s="578"/>
      <c r="FCQ251" s="597"/>
      <c r="FCR251" s="598"/>
      <c r="FCS251" s="596"/>
      <c r="FCT251" s="602"/>
      <c r="FCU251" s="579"/>
      <c r="FCV251" s="580"/>
      <c r="FCW251" s="603"/>
      <c r="FCX251" s="580"/>
      <c r="FCY251" s="603"/>
      <c r="FCZ251" s="607"/>
      <c r="FDA251" s="582"/>
      <c r="FDB251" s="608"/>
      <c r="FDC251" s="584"/>
      <c r="FDD251" s="584"/>
      <c r="FDE251" s="600"/>
      <c r="FDF251" s="600"/>
      <c r="FDG251" s="600"/>
      <c r="FDH251" s="600"/>
      <c r="FDI251" s="600"/>
      <c r="FDJ251" s="601"/>
      <c r="FDK251" s="609"/>
      <c r="FDL251" s="609"/>
      <c r="FDM251" s="576"/>
      <c r="FDN251" s="576"/>
      <c r="FDO251" s="577"/>
      <c r="FDP251"/>
      <c r="FDQ251" s="605"/>
      <c r="FDR251" s="606"/>
      <c r="FDS251" s="578"/>
      <c r="FDT251" s="597"/>
      <c r="FDU251" s="598"/>
      <c r="FDV251" s="596"/>
      <c r="FDW251" s="602"/>
      <c r="FDX251" s="579"/>
      <c r="FDY251" s="580"/>
      <c r="FDZ251" s="603"/>
      <c r="FEA251" s="580"/>
      <c r="FEB251" s="603"/>
      <c r="FEC251" s="607"/>
      <c r="FED251" s="582"/>
      <c r="FEE251" s="608"/>
      <c r="FEF251" s="584"/>
      <c r="FEG251" s="584"/>
      <c r="FEH251" s="600"/>
      <c r="FEI251" s="600"/>
      <c r="FEJ251" s="600"/>
      <c r="FEK251" s="600"/>
      <c r="FEL251" s="600"/>
      <c r="FEM251" s="601"/>
      <c r="FEN251" s="609"/>
      <c r="FEO251" s="609"/>
      <c r="FEP251" s="576"/>
      <c r="FEQ251" s="576"/>
      <c r="FER251" s="577"/>
      <c r="FES251"/>
      <c r="FET251" s="605"/>
      <c r="FEU251" s="606"/>
      <c r="FEV251" s="578"/>
      <c r="FEW251" s="597"/>
      <c r="FEX251" s="598"/>
      <c r="FEY251" s="596"/>
      <c r="FEZ251" s="602"/>
      <c r="FFA251" s="579"/>
      <c r="FFB251" s="580"/>
      <c r="FFC251" s="603"/>
      <c r="FFD251" s="580"/>
      <c r="FFE251" s="603"/>
      <c r="FFF251" s="607"/>
      <c r="FFG251" s="582"/>
      <c r="FFH251" s="608"/>
      <c r="FFI251" s="584"/>
      <c r="FFJ251" s="584"/>
      <c r="FFK251" s="600"/>
      <c r="FFL251" s="600"/>
      <c r="FFM251" s="600"/>
      <c r="FFN251" s="600"/>
      <c r="FFO251" s="600"/>
      <c r="FFP251" s="601"/>
      <c r="FFQ251" s="609"/>
      <c r="FFR251" s="609"/>
      <c r="FFS251" s="576"/>
      <c r="FFT251" s="576"/>
      <c r="FFU251" s="577"/>
      <c r="FFV251"/>
      <c r="FFW251" s="605"/>
      <c r="FFX251" s="606"/>
      <c r="FFY251" s="578"/>
      <c r="FFZ251" s="597"/>
      <c r="FGA251" s="598"/>
      <c r="FGB251" s="596"/>
      <c r="FGC251" s="602"/>
      <c r="FGD251" s="579"/>
      <c r="FGE251" s="580"/>
      <c r="FGF251" s="603"/>
      <c r="FGG251" s="580"/>
      <c r="FGH251" s="603"/>
      <c r="FGI251" s="607"/>
      <c r="FGJ251" s="582"/>
      <c r="FGK251" s="608"/>
      <c r="FGL251" s="584"/>
      <c r="FGM251" s="584"/>
      <c r="FGN251" s="600"/>
      <c r="FGO251" s="600"/>
      <c r="FGP251" s="600"/>
      <c r="FGQ251" s="600"/>
      <c r="FGR251" s="600"/>
      <c r="FGS251" s="601"/>
      <c r="FGT251" s="609"/>
      <c r="FGU251" s="609"/>
      <c r="FGV251" s="576"/>
      <c r="FGW251" s="576"/>
      <c r="FGX251" s="577"/>
      <c r="FGY251"/>
      <c r="FGZ251" s="605"/>
      <c r="FHA251" s="606"/>
      <c r="FHB251" s="578"/>
      <c r="FHC251" s="597"/>
      <c r="FHD251" s="598"/>
      <c r="FHE251" s="596"/>
      <c r="FHF251" s="602"/>
      <c r="FHG251" s="579"/>
      <c r="FHH251" s="580"/>
      <c r="FHI251" s="603"/>
      <c r="FHJ251" s="580"/>
      <c r="FHK251" s="603"/>
      <c r="FHL251" s="607"/>
      <c r="FHM251" s="582"/>
      <c r="FHN251" s="608"/>
      <c r="FHO251" s="584"/>
      <c r="FHP251" s="584"/>
      <c r="FHQ251" s="600"/>
      <c r="FHR251" s="600"/>
      <c r="FHS251" s="600"/>
      <c r="FHT251" s="600"/>
      <c r="FHU251" s="600"/>
      <c r="FHV251" s="601"/>
      <c r="FHW251" s="609"/>
      <c r="FHX251" s="609"/>
      <c r="FHY251" s="576"/>
      <c r="FHZ251" s="576"/>
      <c r="FIA251" s="577"/>
      <c r="FIB251"/>
      <c r="FIC251" s="605"/>
      <c r="FID251" s="606"/>
      <c r="FIE251" s="578"/>
      <c r="FIF251" s="597"/>
      <c r="FIG251" s="598"/>
      <c r="FIH251" s="596"/>
      <c r="FII251" s="602"/>
      <c r="FIJ251" s="579"/>
      <c r="FIK251" s="580"/>
      <c r="FIL251" s="603"/>
      <c r="FIM251" s="580"/>
      <c r="FIN251" s="603"/>
      <c r="FIO251" s="607"/>
      <c r="FIP251" s="582"/>
      <c r="FIQ251" s="608"/>
      <c r="FIR251" s="584"/>
      <c r="FIS251" s="584"/>
      <c r="FIT251" s="600"/>
      <c r="FIU251" s="600"/>
      <c r="FIV251" s="600"/>
      <c r="FIW251" s="600"/>
      <c r="FIX251" s="600"/>
      <c r="FIY251" s="601"/>
      <c r="FIZ251" s="609"/>
      <c r="FJA251" s="609"/>
      <c r="FJB251" s="576"/>
      <c r="FJC251" s="576"/>
      <c r="FJD251" s="577"/>
      <c r="FJE251"/>
      <c r="FJF251" s="605"/>
      <c r="FJG251" s="606"/>
      <c r="FJH251" s="578"/>
      <c r="FJI251" s="597"/>
      <c r="FJJ251" s="598"/>
      <c r="FJK251" s="596"/>
      <c r="FJL251" s="602"/>
      <c r="FJM251" s="579"/>
      <c r="FJN251" s="580"/>
      <c r="FJO251" s="603"/>
      <c r="FJP251" s="580"/>
      <c r="FJQ251" s="603"/>
      <c r="FJR251" s="607"/>
      <c r="FJS251" s="582"/>
      <c r="FJT251" s="608"/>
      <c r="FJU251" s="584"/>
      <c r="FJV251" s="584"/>
      <c r="FJW251" s="600"/>
      <c r="FJX251" s="600"/>
      <c r="FJY251" s="600"/>
      <c r="FJZ251" s="600"/>
      <c r="FKA251" s="600"/>
      <c r="FKB251" s="601"/>
      <c r="FKC251" s="609"/>
      <c r="FKD251" s="609"/>
      <c r="FKE251" s="576"/>
      <c r="FKF251" s="576"/>
      <c r="FKG251" s="577"/>
      <c r="FKH251"/>
      <c r="FKI251" s="605"/>
      <c r="FKJ251" s="606"/>
      <c r="FKK251" s="578"/>
      <c r="FKL251" s="597"/>
      <c r="FKM251" s="598"/>
      <c r="FKN251" s="596"/>
      <c r="FKO251" s="602"/>
      <c r="FKP251" s="579"/>
      <c r="FKQ251" s="580"/>
      <c r="FKR251" s="603"/>
      <c r="FKS251" s="580"/>
      <c r="FKT251" s="603"/>
      <c r="FKU251" s="607"/>
      <c r="FKV251" s="582"/>
      <c r="FKW251" s="608"/>
      <c r="FKX251" s="584"/>
      <c r="FKY251" s="584"/>
      <c r="FKZ251" s="600"/>
      <c r="FLA251" s="600"/>
      <c r="FLB251" s="600"/>
      <c r="FLC251" s="600"/>
      <c r="FLD251" s="600"/>
      <c r="FLE251" s="601"/>
      <c r="FLF251" s="609"/>
      <c r="FLG251" s="609"/>
      <c r="FLH251" s="576"/>
      <c r="FLI251" s="576"/>
      <c r="FLJ251" s="577"/>
      <c r="FLK251"/>
      <c r="FLL251" s="605"/>
      <c r="FLM251" s="606"/>
      <c r="FLN251" s="578"/>
      <c r="FLO251" s="597"/>
      <c r="FLP251" s="598"/>
      <c r="FLQ251" s="596"/>
      <c r="FLR251" s="602"/>
      <c r="FLS251" s="579"/>
      <c r="FLT251" s="580"/>
      <c r="FLU251" s="603"/>
      <c r="FLV251" s="580"/>
      <c r="FLW251" s="603"/>
      <c r="FLX251" s="607"/>
      <c r="FLY251" s="582"/>
      <c r="FLZ251" s="608"/>
      <c r="FMA251" s="584"/>
      <c r="FMB251" s="584"/>
      <c r="FMC251" s="600"/>
      <c r="FMD251" s="600"/>
      <c r="FME251" s="600"/>
      <c r="FMF251" s="600"/>
      <c r="FMG251" s="600"/>
      <c r="FMH251" s="601"/>
      <c r="FMI251" s="609"/>
      <c r="FMJ251" s="609"/>
      <c r="FMK251" s="576"/>
      <c r="FML251" s="576"/>
      <c r="FMM251" s="577"/>
      <c r="FMN251"/>
      <c r="FMO251" s="605"/>
      <c r="FMP251" s="606"/>
      <c r="FMQ251" s="578"/>
      <c r="FMR251" s="597"/>
      <c r="FMS251" s="598"/>
      <c r="FMT251" s="596"/>
      <c r="FMU251" s="602"/>
      <c r="FMV251" s="579"/>
      <c r="FMW251" s="580"/>
      <c r="FMX251" s="603"/>
      <c r="FMY251" s="580"/>
      <c r="FMZ251" s="603"/>
      <c r="FNA251" s="607"/>
      <c r="FNB251" s="582"/>
      <c r="FNC251" s="608"/>
      <c r="FND251" s="584"/>
      <c r="FNE251" s="584"/>
      <c r="FNF251" s="600"/>
      <c r="FNG251" s="600"/>
      <c r="FNH251" s="600"/>
      <c r="FNI251" s="600"/>
      <c r="FNJ251" s="600"/>
      <c r="FNK251" s="601"/>
      <c r="FNL251" s="609"/>
      <c r="FNM251" s="609"/>
      <c r="FNN251" s="576"/>
      <c r="FNO251" s="576"/>
      <c r="FNP251" s="577"/>
      <c r="FNQ251"/>
      <c r="FNR251" s="605"/>
      <c r="FNS251" s="606"/>
      <c r="FNT251" s="578"/>
      <c r="FNU251" s="597"/>
      <c r="FNV251" s="598"/>
      <c r="FNW251" s="596"/>
      <c r="FNX251" s="602"/>
      <c r="FNY251" s="579"/>
      <c r="FNZ251" s="580"/>
      <c r="FOA251" s="603"/>
      <c r="FOB251" s="580"/>
      <c r="FOC251" s="603"/>
      <c r="FOD251" s="607"/>
      <c r="FOE251" s="582"/>
      <c r="FOF251" s="608"/>
      <c r="FOG251" s="584"/>
      <c r="FOH251" s="584"/>
      <c r="FOI251" s="600"/>
      <c r="FOJ251" s="600"/>
      <c r="FOK251" s="600"/>
      <c r="FOL251" s="600"/>
      <c r="FOM251" s="600"/>
      <c r="FON251" s="601"/>
      <c r="FOO251" s="609"/>
      <c r="FOP251" s="609"/>
      <c r="FOQ251" s="576"/>
      <c r="FOR251" s="576"/>
      <c r="FOS251" s="577"/>
      <c r="FOT251"/>
      <c r="FOU251" s="605"/>
      <c r="FOV251" s="606"/>
      <c r="FOW251" s="578"/>
      <c r="FOX251" s="597"/>
      <c r="FOY251" s="598"/>
      <c r="FOZ251" s="596"/>
      <c r="FPA251" s="602"/>
      <c r="FPB251" s="579"/>
      <c r="FPC251" s="580"/>
      <c r="FPD251" s="603"/>
      <c r="FPE251" s="580"/>
      <c r="FPF251" s="603"/>
      <c r="FPG251" s="607"/>
      <c r="FPH251" s="582"/>
      <c r="FPI251" s="608"/>
      <c r="FPJ251" s="584"/>
      <c r="FPK251" s="584"/>
      <c r="FPL251" s="600"/>
      <c r="FPM251" s="600"/>
      <c r="FPN251" s="600"/>
      <c r="FPO251" s="600"/>
      <c r="FPP251" s="600"/>
      <c r="FPQ251" s="601"/>
      <c r="FPR251" s="609"/>
      <c r="FPS251" s="609"/>
      <c r="FPT251" s="576"/>
      <c r="FPU251" s="576"/>
      <c r="FPV251" s="577"/>
      <c r="FPW251"/>
      <c r="FPX251" s="605"/>
      <c r="FPY251" s="606"/>
      <c r="FPZ251" s="578"/>
      <c r="FQA251" s="597"/>
      <c r="FQB251" s="598"/>
      <c r="FQC251" s="596"/>
      <c r="FQD251" s="602"/>
      <c r="FQE251" s="579"/>
      <c r="FQF251" s="580"/>
      <c r="FQG251" s="603"/>
      <c r="FQH251" s="580"/>
      <c r="FQI251" s="603"/>
      <c r="FQJ251" s="607"/>
      <c r="FQK251" s="582"/>
      <c r="FQL251" s="608"/>
      <c r="FQM251" s="584"/>
      <c r="FQN251" s="584"/>
      <c r="FQO251" s="600"/>
      <c r="FQP251" s="600"/>
      <c r="FQQ251" s="600"/>
      <c r="FQR251" s="600"/>
      <c r="FQS251" s="600"/>
      <c r="FQT251" s="601"/>
      <c r="FQU251" s="609"/>
      <c r="FQV251" s="609"/>
      <c r="FQW251" s="576"/>
      <c r="FQX251" s="576"/>
      <c r="FQY251" s="577"/>
      <c r="FQZ251"/>
      <c r="FRA251" s="605"/>
      <c r="FRB251" s="606"/>
      <c r="FRC251" s="578"/>
      <c r="FRD251" s="597"/>
      <c r="FRE251" s="598"/>
      <c r="FRF251" s="596"/>
      <c r="FRG251" s="602"/>
      <c r="FRH251" s="579"/>
      <c r="FRI251" s="580"/>
      <c r="FRJ251" s="603"/>
      <c r="FRK251" s="580"/>
      <c r="FRL251" s="603"/>
      <c r="FRM251" s="607"/>
      <c r="FRN251" s="582"/>
      <c r="FRO251" s="608"/>
      <c r="FRP251" s="584"/>
      <c r="FRQ251" s="584"/>
      <c r="FRR251" s="600"/>
      <c r="FRS251" s="600"/>
      <c r="FRT251" s="600"/>
      <c r="FRU251" s="600"/>
      <c r="FRV251" s="600"/>
      <c r="FRW251" s="601"/>
      <c r="FRX251" s="609"/>
      <c r="FRY251" s="609"/>
      <c r="FRZ251" s="576"/>
      <c r="FSA251" s="576"/>
      <c r="FSB251" s="577"/>
      <c r="FSC251"/>
      <c r="FSD251" s="605"/>
      <c r="FSE251" s="606"/>
      <c r="FSF251" s="578"/>
      <c r="FSG251" s="597"/>
      <c r="FSH251" s="598"/>
      <c r="FSI251" s="596"/>
      <c r="FSJ251" s="602"/>
      <c r="FSK251" s="579"/>
      <c r="FSL251" s="580"/>
      <c r="FSM251" s="603"/>
      <c r="FSN251" s="580"/>
      <c r="FSO251" s="603"/>
      <c r="FSP251" s="607"/>
      <c r="FSQ251" s="582"/>
      <c r="FSR251" s="608"/>
      <c r="FSS251" s="584"/>
      <c r="FST251" s="584"/>
      <c r="FSU251" s="600"/>
      <c r="FSV251" s="600"/>
      <c r="FSW251" s="600"/>
      <c r="FSX251" s="600"/>
      <c r="FSY251" s="600"/>
      <c r="FSZ251" s="601"/>
      <c r="FTA251" s="609"/>
      <c r="FTB251" s="609"/>
      <c r="FTC251" s="576"/>
      <c r="FTD251" s="576"/>
      <c r="FTE251" s="577"/>
      <c r="FTF251"/>
      <c r="FTG251" s="605"/>
      <c r="FTH251" s="606"/>
      <c r="FTI251" s="578"/>
      <c r="FTJ251" s="597"/>
      <c r="FTK251" s="598"/>
      <c r="FTL251" s="596"/>
      <c r="FTM251" s="602"/>
      <c r="FTN251" s="579"/>
      <c r="FTO251" s="580"/>
      <c r="FTP251" s="603"/>
      <c r="FTQ251" s="580"/>
      <c r="FTR251" s="603"/>
      <c r="FTS251" s="607"/>
      <c r="FTT251" s="582"/>
      <c r="FTU251" s="608"/>
      <c r="FTV251" s="584"/>
      <c r="FTW251" s="584"/>
      <c r="FTX251" s="600"/>
      <c r="FTY251" s="600"/>
      <c r="FTZ251" s="600"/>
      <c r="FUA251" s="600"/>
      <c r="FUB251" s="600"/>
      <c r="FUC251" s="601"/>
      <c r="FUD251" s="609"/>
      <c r="FUE251" s="609"/>
      <c r="FUF251" s="576"/>
      <c r="FUG251" s="576"/>
      <c r="FUH251" s="577"/>
      <c r="FUI251"/>
      <c r="FUJ251" s="605"/>
      <c r="FUK251" s="606"/>
      <c r="FUL251" s="578"/>
      <c r="FUM251" s="597"/>
      <c r="FUN251" s="598"/>
      <c r="FUO251" s="596"/>
      <c r="FUP251" s="602"/>
      <c r="FUQ251" s="579"/>
      <c r="FUR251" s="580"/>
      <c r="FUS251" s="603"/>
      <c r="FUT251" s="580"/>
      <c r="FUU251" s="603"/>
      <c r="FUV251" s="607"/>
      <c r="FUW251" s="582"/>
      <c r="FUX251" s="608"/>
      <c r="FUY251" s="584"/>
      <c r="FUZ251" s="584"/>
      <c r="FVA251" s="600"/>
      <c r="FVB251" s="600"/>
      <c r="FVC251" s="600"/>
      <c r="FVD251" s="600"/>
      <c r="FVE251" s="600"/>
      <c r="FVF251" s="601"/>
      <c r="FVG251" s="609"/>
      <c r="FVH251" s="609"/>
      <c r="FVI251" s="576"/>
      <c r="FVJ251" s="576"/>
      <c r="FVK251" s="577"/>
      <c r="FVL251"/>
      <c r="FVM251" s="605"/>
      <c r="FVN251" s="606"/>
      <c r="FVO251" s="578"/>
      <c r="FVP251" s="597"/>
      <c r="FVQ251" s="598"/>
      <c r="FVR251" s="596"/>
      <c r="FVS251" s="602"/>
      <c r="FVT251" s="579"/>
      <c r="FVU251" s="580"/>
      <c r="FVV251" s="603"/>
      <c r="FVW251" s="580"/>
      <c r="FVX251" s="603"/>
      <c r="FVY251" s="607"/>
      <c r="FVZ251" s="582"/>
      <c r="FWA251" s="608"/>
      <c r="FWB251" s="584"/>
      <c r="FWC251" s="584"/>
      <c r="FWD251" s="600"/>
      <c r="FWE251" s="600"/>
      <c r="FWF251" s="600"/>
      <c r="FWG251" s="600"/>
      <c r="FWH251" s="600"/>
      <c r="FWI251" s="601"/>
      <c r="FWJ251" s="609"/>
      <c r="FWK251" s="609"/>
      <c r="FWL251" s="576"/>
      <c r="FWM251" s="576"/>
      <c r="FWN251" s="577"/>
      <c r="FWO251"/>
      <c r="FWP251" s="605"/>
      <c r="FWQ251" s="606"/>
      <c r="FWR251" s="578"/>
      <c r="FWS251" s="597"/>
      <c r="FWT251" s="598"/>
      <c r="FWU251" s="596"/>
      <c r="FWV251" s="602"/>
      <c r="FWW251" s="579"/>
      <c r="FWX251" s="580"/>
      <c r="FWY251" s="603"/>
      <c r="FWZ251" s="580"/>
      <c r="FXA251" s="603"/>
      <c r="FXB251" s="607"/>
      <c r="FXC251" s="582"/>
      <c r="FXD251" s="608"/>
      <c r="FXE251" s="584"/>
      <c r="FXF251" s="584"/>
      <c r="FXG251" s="600"/>
      <c r="FXH251" s="600"/>
      <c r="FXI251" s="600"/>
      <c r="FXJ251" s="600"/>
      <c r="FXK251" s="600"/>
      <c r="FXL251" s="601"/>
      <c r="FXM251" s="609"/>
      <c r="FXN251" s="609"/>
      <c r="FXO251" s="576"/>
      <c r="FXP251" s="576"/>
      <c r="FXQ251" s="577"/>
      <c r="FXR251"/>
      <c r="FXS251" s="605"/>
      <c r="FXT251" s="606"/>
      <c r="FXU251" s="578"/>
      <c r="FXV251" s="597"/>
      <c r="FXW251" s="598"/>
      <c r="FXX251" s="596"/>
      <c r="FXY251" s="602"/>
      <c r="FXZ251" s="579"/>
      <c r="FYA251" s="580"/>
      <c r="FYB251" s="603"/>
      <c r="FYC251" s="580"/>
      <c r="FYD251" s="603"/>
      <c r="FYE251" s="607"/>
      <c r="FYF251" s="582"/>
      <c r="FYG251" s="608"/>
      <c r="FYH251" s="584"/>
      <c r="FYI251" s="584"/>
      <c r="FYJ251" s="600"/>
      <c r="FYK251" s="600"/>
      <c r="FYL251" s="600"/>
      <c r="FYM251" s="600"/>
      <c r="FYN251" s="600"/>
      <c r="FYO251" s="601"/>
      <c r="FYP251" s="609"/>
      <c r="FYQ251" s="609"/>
      <c r="FYR251" s="576"/>
      <c r="FYS251" s="576"/>
      <c r="FYT251" s="577"/>
      <c r="FYU251"/>
      <c r="FYV251" s="605"/>
      <c r="FYW251" s="606"/>
      <c r="FYX251" s="578"/>
      <c r="FYY251" s="597"/>
      <c r="FYZ251" s="598"/>
      <c r="FZA251" s="596"/>
      <c r="FZB251" s="602"/>
      <c r="FZC251" s="579"/>
      <c r="FZD251" s="580"/>
      <c r="FZE251" s="603"/>
      <c r="FZF251" s="580"/>
      <c r="FZG251" s="603"/>
      <c r="FZH251" s="607"/>
      <c r="FZI251" s="582"/>
      <c r="FZJ251" s="608"/>
      <c r="FZK251" s="584"/>
      <c r="FZL251" s="584"/>
      <c r="FZM251" s="600"/>
      <c r="FZN251" s="600"/>
      <c r="FZO251" s="600"/>
      <c r="FZP251" s="600"/>
      <c r="FZQ251" s="600"/>
      <c r="FZR251" s="601"/>
      <c r="FZS251" s="609"/>
      <c r="FZT251" s="609"/>
      <c r="FZU251" s="576"/>
      <c r="FZV251" s="576"/>
      <c r="FZW251" s="577"/>
      <c r="FZX251"/>
      <c r="FZY251" s="605"/>
      <c r="FZZ251" s="606"/>
      <c r="GAA251" s="578"/>
      <c r="GAB251" s="597"/>
      <c r="GAC251" s="598"/>
      <c r="GAD251" s="596"/>
      <c r="GAE251" s="602"/>
      <c r="GAF251" s="579"/>
      <c r="GAG251" s="580"/>
      <c r="GAH251" s="603"/>
      <c r="GAI251" s="580"/>
      <c r="GAJ251" s="603"/>
      <c r="GAK251" s="607"/>
      <c r="GAL251" s="582"/>
      <c r="GAM251" s="608"/>
      <c r="GAN251" s="584"/>
      <c r="GAO251" s="584"/>
      <c r="GAP251" s="600"/>
      <c r="GAQ251" s="600"/>
      <c r="GAR251" s="600"/>
      <c r="GAS251" s="600"/>
      <c r="GAT251" s="600"/>
      <c r="GAU251" s="601"/>
      <c r="GAV251" s="609"/>
      <c r="GAW251" s="609"/>
      <c r="GAX251" s="576"/>
      <c r="GAY251" s="576"/>
      <c r="GAZ251" s="577"/>
      <c r="GBA251"/>
      <c r="GBB251" s="605"/>
      <c r="GBC251" s="606"/>
      <c r="GBD251" s="578"/>
      <c r="GBE251" s="597"/>
      <c r="GBF251" s="598"/>
      <c r="GBG251" s="596"/>
      <c r="GBH251" s="602"/>
      <c r="GBI251" s="579"/>
      <c r="GBJ251" s="580"/>
      <c r="GBK251" s="603"/>
      <c r="GBL251" s="580"/>
      <c r="GBM251" s="603"/>
      <c r="GBN251" s="607"/>
      <c r="GBO251" s="582"/>
      <c r="GBP251" s="608"/>
      <c r="GBQ251" s="584"/>
      <c r="GBR251" s="584"/>
      <c r="GBS251" s="600"/>
      <c r="GBT251" s="600"/>
      <c r="GBU251" s="600"/>
      <c r="GBV251" s="600"/>
      <c r="GBW251" s="600"/>
      <c r="GBX251" s="601"/>
      <c r="GBY251" s="609"/>
      <c r="GBZ251" s="609"/>
      <c r="GCA251" s="576"/>
      <c r="GCB251" s="576"/>
      <c r="GCC251" s="577"/>
      <c r="GCD251"/>
      <c r="GCE251" s="605"/>
      <c r="GCF251" s="606"/>
      <c r="GCG251" s="578"/>
      <c r="GCH251" s="597"/>
      <c r="GCI251" s="598"/>
      <c r="GCJ251" s="596"/>
      <c r="GCK251" s="602"/>
      <c r="GCL251" s="579"/>
      <c r="GCM251" s="580"/>
      <c r="GCN251" s="603"/>
      <c r="GCO251" s="580"/>
      <c r="GCP251" s="603"/>
      <c r="GCQ251" s="607"/>
      <c r="GCR251" s="582"/>
      <c r="GCS251" s="608"/>
      <c r="GCT251" s="584"/>
      <c r="GCU251" s="584"/>
      <c r="GCV251" s="600"/>
      <c r="GCW251" s="600"/>
      <c r="GCX251" s="600"/>
      <c r="GCY251" s="600"/>
      <c r="GCZ251" s="600"/>
      <c r="GDA251" s="601"/>
      <c r="GDB251" s="609"/>
      <c r="GDC251" s="609"/>
      <c r="GDD251" s="576"/>
      <c r="GDE251" s="576"/>
      <c r="GDF251" s="577"/>
      <c r="GDG251"/>
      <c r="GDH251" s="605"/>
      <c r="GDI251" s="606"/>
      <c r="GDJ251" s="578"/>
      <c r="GDK251" s="597"/>
      <c r="GDL251" s="598"/>
      <c r="GDM251" s="596"/>
      <c r="GDN251" s="602"/>
      <c r="GDO251" s="579"/>
      <c r="GDP251" s="580"/>
      <c r="GDQ251" s="603"/>
      <c r="GDR251" s="580"/>
      <c r="GDS251" s="603"/>
      <c r="GDT251" s="607"/>
      <c r="GDU251" s="582"/>
      <c r="GDV251" s="608"/>
      <c r="GDW251" s="584"/>
      <c r="GDX251" s="584"/>
      <c r="GDY251" s="600"/>
      <c r="GDZ251" s="600"/>
      <c r="GEA251" s="600"/>
      <c r="GEB251" s="600"/>
      <c r="GEC251" s="600"/>
      <c r="GED251" s="601"/>
      <c r="GEE251" s="609"/>
      <c r="GEF251" s="609"/>
      <c r="GEG251" s="576"/>
      <c r="GEH251" s="576"/>
      <c r="GEI251" s="577"/>
      <c r="GEJ251"/>
      <c r="GEK251" s="605"/>
      <c r="GEL251" s="606"/>
      <c r="GEM251" s="578"/>
      <c r="GEN251" s="597"/>
      <c r="GEO251" s="598"/>
      <c r="GEP251" s="596"/>
      <c r="GEQ251" s="602"/>
      <c r="GER251" s="579"/>
      <c r="GES251" s="580"/>
      <c r="GET251" s="603"/>
      <c r="GEU251" s="580"/>
      <c r="GEV251" s="603"/>
      <c r="GEW251" s="607"/>
      <c r="GEX251" s="582"/>
      <c r="GEY251" s="608"/>
      <c r="GEZ251" s="584"/>
      <c r="GFA251" s="584"/>
      <c r="GFB251" s="600"/>
      <c r="GFC251" s="600"/>
      <c r="GFD251" s="600"/>
      <c r="GFE251" s="600"/>
      <c r="GFF251" s="600"/>
      <c r="GFG251" s="601"/>
      <c r="GFH251" s="609"/>
      <c r="GFI251" s="609"/>
      <c r="GFJ251" s="576"/>
      <c r="GFK251" s="576"/>
      <c r="GFL251" s="577"/>
      <c r="GFM251"/>
      <c r="GFN251" s="605"/>
      <c r="GFO251" s="606"/>
      <c r="GFP251" s="578"/>
      <c r="GFQ251" s="597"/>
      <c r="GFR251" s="598"/>
      <c r="GFS251" s="596"/>
      <c r="GFT251" s="602"/>
      <c r="GFU251" s="579"/>
      <c r="GFV251" s="580"/>
      <c r="GFW251" s="603"/>
      <c r="GFX251" s="580"/>
      <c r="GFY251" s="603"/>
      <c r="GFZ251" s="607"/>
      <c r="GGA251" s="582"/>
      <c r="GGB251" s="608"/>
      <c r="GGC251" s="584"/>
      <c r="GGD251" s="584"/>
      <c r="GGE251" s="600"/>
      <c r="GGF251" s="600"/>
      <c r="GGG251" s="600"/>
      <c r="GGH251" s="600"/>
      <c r="GGI251" s="600"/>
      <c r="GGJ251" s="601"/>
      <c r="GGK251" s="609"/>
      <c r="GGL251" s="609"/>
      <c r="GGM251" s="576"/>
      <c r="GGN251" s="576"/>
      <c r="GGO251" s="577"/>
      <c r="GGP251"/>
      <c r="GGQ251" s="605"/>
      <c r="GGR251" s="606"/>
      <c r="GGS251" s="578"/>
      <c r="GGT251" s="597"/>
      <c r="GGU251" s="598"/>
      <c r="GGV251" s="596"/>
      <c r="GGW251" s="602"/>
      <c r="GGX251" s="579"/>
      <c r="GGY251" s="580"/>
      <c r="GGZ251" s="603"/>
      <c r="GHA251" s="580"/>
      <c r="GHB251" s="603"/>
      <c r="GHC251" s="607"/>
      <c r="GHD251" s="582"/>
      <c r="GHE251" s="608"/>
      <c r="GHF251" s="584"/>
      <c r="GHG251" s="584"/>
      <c r="GHH251" s="600"/>
      <c r="GHI251" s="600"/>
      <c r="GHJ251" s="600"/>
      <c r="GHK251" s="600"/>
      <c r="GHL251" s="600"/>
      <c r="GHM251" s="601"/>
      <c r="GHN251" s="609"/>
      <c r="GHO251" s="609"/>
      <c r="GHP251" s="576"/>
      <c r="GHQ251" s="576"/>
      <c r="GHR251" s="577"/>
      <c r="GHS251"/>
      <c r="GHT251" s="605"/>
      <c r="GHU251" s="606"/>
      <c r="GHV251" s="578"/>
      <c r="GHW251" s="597"/>
      <c r="GHX251" s="598"/>
      <c r="GHY251" s="596"/>
      <c r="GHZ251" s="602"/>
      <c r="GIA251" s="579"/>
      <c r="GIB251" s="580"/>
      <c r="GIC251" s="603"/>
      <c r="GID251" s="580"/>
      <c r="GIE251" s="603"/>
      <c r="GIF251" s="607"/>
      <c r="GIG251" s="582"/>
      <c r="GIH251" s="608"/>
      <c r="GII251" s="584"/>
      <c r="GIJ251" s="584"/>
      <c r="GIK251" s="600"/>
      <c r="GIL251" s="600"/>
      <c r="GIM251" s="600"/>
      <c r="GIN251" s="600"/>
      <c r="GIO251" s="600"/>
      <c r="GIP251" s="601"/>
      <c r="GIQ251" s="609"/>
      <c r="GIR251" s="609"/>
      <c r="GIS251" s="576"/>
      <c r="GIT251" s="576"/>
      <c r="GIU251" s="577"/>
      <c r="GIV251"/>
      <c r="GIW251" s="605"/>
      <c r="GIX251" s="606"/>
      <c r="GIY251" s="578"/>
      <c r="GIZ251" s="597"/>
      <c r="GJA251" s="598"/>
      <c r="GJB251" s="596"/>
      <c r="GJC251" s="602"/>
      <c r="GJD251" s="579"/>
      <c r="GJE251" s="580"/>
      <c r="GJF251" s="603"/>
      <c r="GJG251" s="580"/>
      <c r="GJH251" s="603"/>
      <c r="GJI251" s="607"/>
      <c r="GJJ251" s="582"/>
      <c r="GJK251" s="608"/>
      <c r="GJL251" s="584"/>
      <c r="GJM251" s="584"/>
      <c r="GJN251" s="600"/>
      <c r="GJO251" s="600"/>
      <c r="GJP251" s="600"/>
      <c r="GJQ251" s="600"/>
      <c r="GJR251" s="600"/>
      <c r="GJS251" s="601"/>
      <c r="GJT251" s="609"/>
      <c r="GJU251" s="609"/>
      <c r="GJV251" s="576"/>
      <c r="GJW251" s="576"/>
      <c r="GJX251" s="577"/>
      <c r="GJY251"/>
      <c r="GJZ251" s="605"/>
      <c r="GKA251" s="606"/>
      <c r="GKB251" s="578"/>
      <c r="GKC251" s="597"/>
      <c r="GKD251" s="598"/>
      <c r="GKE251" s="596"/>
      <c r="GKF251" s="602"/>
      <c r="GKG251" s="579"/>
      <c r="GKH251" s="580"/>
      <c r="GKI251" s="603"/>
      <c r="GKJ251" s="580"/>
      <c r="GKK251" s="603"/>
      <c r="GKL251" s="607"/>
      <c r="GKM251" s="582"/>
      <c r="GKN251" s="608"/>
      <c r="GKO251" s="584"/>
      <c r="GKP251" s="584"/>
      <c r="GKQ251" s="600"/>
      <c r="GKR251" s="600"/>
      <c r="GKS251" s="600"/>
      <c r="GKT251" s="600"/>
      <c r="GKU251" s="600"/>
      <c r="GKV251" s="601"/>
      <c r="GKW251" s="609"/>
      <c r="GKX251" s="609"/>
      <c r="GKY251" s="576"/>
      <c r="GKZ251" s="576"/>
      <c r="GLA251" s="577"/>
      <c r="GLB251"/>
      <c r="GLC251" s="605"/>
      <c r="GLD251" s="606"/>
      <c r="GLE251" s="578"/>
      <c r="GLF251" s="597"/>
      <c r="GLG251" s="598"/>
      <c r="GLH251" s="596"/>
      <c r="GLI251" s="602"/>
      <c r="GLJ251" s="579"/>
      <c r="GLK251" s="580"/>
      <c r="GLL251" s="603"/>
      <c r="GLM251" s="580"/>
      <c r="GLN251" s="603"/>
      <c r="GLO251" s="607"/>
      <c r="GLP251" s="582"/>
      <c r="GLQ251" s="608"/>
      <c r="GLR251" s="584"/>
      <c r="GLS251" s="584"/>
      <c r="GLT251" s="600"/>
      <c r="GLU251" s="600"/>
      <c r="GLV251" s="600"/>
      <c r="GLW251" s="600"/>
      <c r="GLX251" s="600"/>
      <c r="GLY251" s="601"/>
      <c r="GLZ251" s="609"/>
      <c r="GMA251" s="609"/>
      <c r="GMB251" s="576"/>
      <c r="GMC251" s="576"/>
      <c r="GMD251" s="577"/>
      <c r="GME251"/>
      <c r="GMF251" s="605"/>
      <c r="GMG251" s="606"/>
      <c r="GMH251" s="578"/>
      <c r="GMI251" s="597"/>
      <c r="GMJ251" s="598"/>
      <c r="GMK251" s="596"/>
      <c r="GML251" s="602"/>
      <c r="GMM251" s="579"/>
      <c r="GMN251" s="580"/>
      <c r="GMO251" s="603"/>
      <c r="GMP251" s="580"/>
      <c r="GMQ251" s="603"/>
      <c r="GMR251" s="607"/>
      <c r="GMS251" s="582"/>
      <c r="GMT251" s="608"/>
      <c r="GMU251" s="584"/>
      <c r="GMV251" s="584"/>
      <c r="GMW251" s="600"/>
      <c r="GMX251" s="600"/>
      <c r="GMY251" s="600"/>
      <c r="GMZ251" s="600"/>
      <c r="GNA251" s="600"/>
      <c r="GNB251" s="601"/>
      <c r="GNC251" s="609"/>
      <c r="GND251" s="609"/>
      <c r="GNE251" s="576"/>
      <c r="GNF251" s="576"/>
      <c r="GNG251" s="577"/>
      <c r="GNH251"/>
      <c r="GNI251" s="605"/>
      <c r="GNJ251" s="606"/>
      <c r="GNK251" s="578"/>
      <c r="GNL251" s="597"/>
      <c r="GNM251" s="598"/>
      <c r="GNN251" s="596"/>
      <c r="GNO251" s="602"/>
      <c r="GNP251" s="579"/>
      <c r="GNQ251" s="580"/>
      <c r="GNR251" s="603"/>
      <c r="GNS251" s="580"/>
      <c r="GNT251" s="603"/>
      <c r="GNU251" s="607"/>
      <c r="GNV251" s="582"/>
      <c r="GNW251" s="608"/>
      <c r="GNX251" s="584"/>
      <c r="GNY251" s="584"/>
      <c r="GNZ251" s="600"/>
      <c r="GOA251" s="600"/>
      <c r="GOB251" s="600"/>
      <c r="GOC251" s="600"/>
      <c r="GOD251" s="600"/>
      <c r="GOE251" s="601"/>
      <c r="GOF251" s="609"/>
      <c r="GOG251" s="609"/>
      <c r="GOH251" s="576"/>
      <c r="GOI251" s="576"/>
      <c r="GOJ251" s="577"/>
      <c r="GOK251"/>
      <c r="GOL251" s="605"/>
      <c r="GOM251" s="606"/>
      <c r="GON251" s="578"/>
      <c r="GOO251" s="597"/>
      <c r="GOP251" s="598"/>
      <c r="GOQ251" s="596"/>
      <c r="GOR251" s="602"/>
      <c r="GOS251" s="579"/>
      <c r="GOT251" s="580"/>
      <c r="GOU251" s="603"/>
      <c r="GOV251" s="580"/>
      <c r="GOW251" s="603"/>
      <c r="GOX251" s="607"/>
      <c r="GOY251" s="582"/>
      <c r="GOZ251" s="608"/>
      <c r="GPA251" s="584"/>
      <c r="GPB251" s="584"/>
      <c r="GPC251" s="600"/>
      <c r="GPD251" s="600"/>
      <c r="GPE251" s="600"/>
      <c r="GPF251" s="600"/>
      <c r="GPG251" s="600"/>
      <c r="GPH251" s="601"/>
      <c r="GPI251" s="609"/>
      <c r="GPJ251" s="609"/>
      <c r="GPK251" s="576"/>
      <c r="GPL251" s="576"/>
      <c r="GPM251" s="577"/>
      <c r="GPN251"/>
      <c r="GPO251" s="605"/>
      <c r="GPP251" s="606"/>
      <c r="GPQ251" s="578"/>
      <c r="GPR251" s="597"/>
      <c r="GPS251" s="598"/>
      <c r="GPT251" s="596"/>
      <c r="GPU251" s="602"/>
      <c r="GPV251" s="579"/>
      <c r="GPW251" s="580"/>
      <c r="GPX251" s="603"/>
      <c r="GPY251" s="580"/>
      <c r="GPZ251" s="603"/>
      <c r="GQA251" s="607"/>
      <c r="GQB251" s="582"/>
      <c r="GQC251" s="608"/>
      <c r="GQD251" s="584"/>
      <c r="GQE251" s="584"/>
      <c r="GQF251" s="600"/>
      <c r="GQG251" s="600"/>
      <c r="GQH251" s="600"/>
      <c r="GQI251" s="600"/>
      <c r="GQJ251" s="600"/>
      <c r="GQK251" s="601"/>
      <c r="GQL251" s="609"/>
      <c r="GQM251" s="609"/>
      <c r="GQN251" s="576"/>
      <c r="GQO251" s="576"/>
      <c r="GQP251" s="577"/>
      <c r="GQQ251"/>
      <c r="GQR251" s="605"/>
      <c r="GQS251" s="606"/>
      <c r="GQT251" s="578"/>
      <c r="GQU251" s="597"/>
      <c r="GQV251" s="598"/>
      <c r="GQW251" s="596"/>
      <c r="GQX251" s="602"/>
      <c r="GQY251" s="579"/>
      <c r="GQZ251" s="580"/>
      <c r="GRA251" s="603"/>
      <c r="GRB251" s="580"/>
      <c r="GRC251" s="603"/>
      <c r="GRD251" s="607"/>
      <c r="GRE251" s="582"/>
      <c r="GRF251" s="608"/>
      <c r="GRG251" s="584"/>
      <c r="GRH251" s="584"/>
      <c r="GRI251" s="600"/>
      <c r="GRJ251" s="600"/>
      <c r="GRK251" s="600"/>
      <c r="GRL251" s="600"/>
      <c r="GRM251" s="600"/>
      <c r="GRN251" s="601"/>
      <c r="GRO251" s="609"/>
      <c r="GRP251" s="609"/>
      <c r="GRQ251" s="576"/>
      <c r="GRR251" s="576"/>
      <c r="GRS251" s="577"/>
      <c r="GRT251"/>
      <c r="GRU251" s="605"/>
      <c r="GRV251" s="606"/>
      <c r="GRW251" s="578"/>
      <c r="GRX251" s="597"/>
      <c r="GRY251" s="598"/>
      <c r="GRZ251" s="596"/>
      <c r="GSA251" s="602"/>
      <c r="GSB251" s="579"/>
      <c r="GSC251" s="580"/>
      <c r="GSD251" s="603"/>
      <c r="GSE251" s="580"/>
      <c r="GSF251" s="603"/>
      <c r="GSG251" s="607"/>
      <c r="GSH251" s="582"/>
      <c r="GSI251" s="608"/>
      <c r="GSJ251" s="584"/>
      <c r="GSK251" s="584"/>
      <c r="GSL251" s="600"/>
      <c r="GSM251" s="600"/>
      <c r="GSN251" s="600"/>
      <c r="GSO251" s="600"/>
      <c r="GSP251" s="600"/>
      <c r="GSQ251" s="601"/>
      <c r="GSR251" s="609"/>
      <c r="GSS251" s="609"/>
      <c r="GST251" s="576"/>
      <c r="GSU251" s="576"/>
      <c r="GSV251" s="577"/>
      <c r="GSW251"/>
      <c r="GSX251" s="605"/>
      <c r="GSY251" s="606"/>
      <c r="GSZ251" s="578"/>
      <c r="GTA251" s="597"/>
      <c r="GTB251" s="598"/>
      <c r="GTC251" s="596"/>
      <c r="GTD251" s="602"/>
      <c r="GTE251" s="579"/>
      <c r="GTF251" s="580"/>
      <c r="GTG251" s="603"/>
      <c r="GTH251" s="580"/>
      <c r="GTI251" s="603"/>
      <c r="GTJ251" s="607"/>
      <c r="GTK251" s="582"/>
      <c r="GTL251" s="608"/>
      <c r="GTM251" s="584"/>
      <c r="GTN251" s="584"/>
      <c r="GTO251" s="600"/>
      <c r="GTP251" s="600"/>
      <c r="GTQ251" s="600"/>
      <c r="GTR251" s="600"/>
      <c r="GTS251" s="600"/>
      <c r="GTT251" s="601"/>
      <c r="GTU251" s="609"/>
      <c r="GTV251" s="609"/>
      <c r="GTW251" s="576"/>
      <c r="GTX251" s="576"/>
      <c r="GTY251" s="577"/>
      <c r="GTZ251"/>
      <c r="GUA251" s="605"/>
      <c r="GUB251" s="606"/>
      <c r="GUC251" s="578"/>
      <c r="GUD251" s="597"/>
      <c r="GUE251" s="598"/>
      <c r="GUF251" s="596"/>
      <c r="GUG251" s="602"/>
      <c r="GUH251" s="579"/>
      <c r="GUI251" s="580"/>
      <c r="GUJ251" s="603"/>
      <c r="GUK251" s="580"/>
      <c r="GUL251" s="603"/>
      <c r="GUM251" s="607"/>
      <c r="GUN251" s="582"/>
      <c r="GUO251" s="608"/>
      <c r="GUP251" s="584"/>
      <c r="GUQ251" s="584"/>
      <c r="GUR251" s="600"/>
      <c r="GUS251" s="600"/>
      <c r="GUT251" s="600"/>
      <c r="GUU251" s="600"/>
      <c r="GUV251" s="600"/>
      <c r="GUW251" s="601"/>
      <c r="GUX251" s="609"/>
      <c r="GUY251" s="609"/>
      <c r="GUZ251" s="576"/>
      <c r="GVA251" s="576"/>
      <c r="GVB251" s="577"/>
      <c r="GVC251"/>
      <c r="GVD251" s="605"/>
      <c r="GVE251" s="606"/>
      <c r="GVF251" s="578"/>
      <c r="GVG251" s="597"/>
      <c r="GVH251" s="598"/>
      <c r="GVI251" s="596"/>
      <c r="GVJ251" s="602"/>
      <c r="GVK251" s="579"/>
      <c r="GVL251" s="580"/>
      <c r="GVM251" s="603"/>
      <c r="GVN251" s="580"/>
      <c r="GVO251" s="603"/>
      <c r="GVP251" s="607"/>
      <c r="GVQ251" s="582"/>
      <c r="GVR251" s="608"/>
      <c r="GVS251" s="584"/>
      <c r="GVT251" s="584"/>
      <c r="GVU251" s="600"/>
      <c r="GVV251" s="600"/>
      <c r="GVW251" s="600"/>
      <c r="GVX251" s="600"/>
      <c r="GVY251" s="600"/>
      <c r="GVZ251" s="601"/>
      <c r="GWA251" s="609"/>
      <c r="GWB251" s="609"/>
      <c r="GWC251" s="576"/>
      <c r="GWD251" s="576"/>
      <c r="GWE251" s="577"/>
      <c r="GWF251"/>
      <c r="GWG251" s="605"/>
      <c r="GWH251" s="606"/>
      <c r="GWI251" s="578"/>
      <c r="GWJ251" s="597"/>
      <c r="GWK251" s="598"/>
      <c r="GWL251" s="596"/>
      <c r="GWM251" s="602"/>
      <c r="GWN251" s="579"/>
      <c r="GWO251" s="580"/>
      <c r="GWP251" s="603"/>
      <c r="GWQ251" s="580"/>
      <c r="GWR251" s="603"/>
      <c r="GWS251" s="607"/>
      <c r="GWT251" s="582"/>
      <c r="GWU251" s="608"/>
      <c r="GWV251" s="584"/>
      <c r="GWW251" s="584"/>
      <c r="GWX251" s="600"/>
      <c r="GWY251" s="600"/>
      <c r="GWZ251" s="600"/>
      <c r="GXA251" s="600"/>
      <c r="GXB251" s="600"/>
      <c r="GXC251" s="601"/>
      <c r="GXD251" s="609"/>
      <c r="GXE251" s="609"/>
      <c r="GXF251" s="576"/>
      <c r="GXG251" s="576"/>
      <c r="GXH251" s="577"/>
      <c r="GXI251"/>
      <c r="GXJ251" s="605"/>
      <c r="GXK251" s="606"/>
      <c r="GXL251" s="578"/>
      <c r="GXM251" s="597"/>
      <c r="GXN251" s="598"/>
      <c r="GXO251" s="596"/>
      <c r="GXP251" s="602"/>
      <c r="GXQ251" s="579"/>
      <c r="GXR251" s="580"/>
      <c r="GXS251" s="603"/>
      <c r="GXT251" s="580"/>
      <c r="GXU251" s="603"/>
      <c r="GXV251" s="607"/>
      <c r="GXW251" s="582"/>
      <c r="GXX251" s="608"/>
      <c r="GXY251" s="584"/>
      <c r="GXZ251" s="584"/>
      <c r="GYA251" s="600"/>
      <c r="GYB251" s="600"/>
      <c r="GYC251" s="600"/>
      <c r="GYD251" s="600"/>
      <c r="GYE251" s="600"/>
      <c r="GYF251" s="601"/>
      <c r="GYG251" s="609"/>
      <c r="GYH251" s="609"/>
      <c r="GYI251" s="576"/>
      <c r="GYJ251" s="576"/>
      <c r="GYK251" s="577"/>
      <c r="GYL251"/>
      <c r="GYM251" s="605"/>
      <c r="GYN251" s="606"/>
      <c r="GYO251" s="578"/>
      <c r="GYP251" s="597"/>
      <c r="GYQ251" s="598"/>
      <c r="GYR251" s="596"/>
      <c r="GYS251" s="602"/>
      <c r="GYT251" s="579"/>
      <c r="GYU251" s="580"/>
      <c r="GYV251" s="603"/>
      <c r="GYW251" s="580"/>
      <c r="GYX251" s="603"/>
      <c r="GYY251" s="607"/>
      <c r="GYZ251" s="582"/>
      <c r="GZA251" s="608"/>
      <c r="GZB251" s="584"/>
      <c r="GZC251" s="584"/>
      <c r="GZD251" s="600"/>
      <c r="GZE251" s="600"/>
      <c r="GZF251" s="600"/>
      <c r="GZG251" s="600"/>
      <c r="GZH251" s="600"/>
      <c r="GZI251" s="601"/>
      <c r="GZJ251" s="609"/>
      <c r="GZK251" s="609"/>
      <c r="GZL251" s="576"/>
      <c r="GZM251" s="576"/>
      <c r="GZN251" s="577"/>
      <c r="GZO251"/>
      <c r="GZP251" s="605"/>
      <c r="GZQ251" s="606"/>
      <c r="GZR251" s="578"/>
      <c r="GZS251" s="597"/>
      <c r="GZT251" s="598"/>
      <c r="GZU251" s="596"/>
      <c r="GZV251" s="602"/>
      <c r="GZW251" s="579"/>
      <c r="GZX251" s="580"/>
      <c r="GZY251" s="603"/>
      <c r="GZZ251" s="580"/>
      <c r="HAA251" s="603"/>
      <c r="HAB251" s="607"/>
      <c r="HAC251" s="582"/>
      <c r="HAD251" s="608"/>
      <c r="HAE251" s="584"/>
      <c r="HAF251" s="584"/>
      <c r="HAG251" s="600"/>
      <c r="HAH251" s="600"/>
      <c r="HAI251" s="600"/>
      <c r="HAJ251" s="600"/>
      <c r="HAK251" s="600"/>
      <c r="HAL251" s="601"/>
      <c r="HAM251" s="609"/>
      <c r="HAN251" s="609"/>
      <c r="HAO251" s="576"/>
      <c r="HAP251" s="576"/>
      <c r="HAQ251" s="577"/>
      <c r="HAR251"/>
      <c r="HAS251" s="605"/>
      <c r="HAT251" s="606"/>
      <c r="HAU251" s="578"/>
      <c r="HAV251" s="597"/>
      <c r="HAW251" s="598"/>
      <c r="HAX251" s="596"/>
      <c r="HAY251" s="602"/>
      <c r="HAZ251" s="579"/>
      <c r="HBA251" s="580"/>
      <c r="HBB251" s="603"/>
      <c r="HBC251" s="580"/>
      <c r="HBD251" s="603"/>
      <c r="HBE251" s="607"/>
      <c r="HBF251" s="582"/>
      <c r="HBG251" s="608"/>
      <c r="HBH251" s="584"/>
      <c r="HBI251" s="584"/>
      <c r="HBJ251" s="600"/>
      <c r="HBK251" s="600"/>
      <c r="HBL251" s="600"/>
      <c r="HBM251" s="600"/>
      <c r="HBN251" s="600"/>
      <c r="HBO251" s="601"/>
      <c r="HBP251" s="609"/>
      <c r="HBQ251" s="609"/>
      <c r="HBR251" s="576"/>
      <c r="HBS251" s="576"/>
      <c r="HBT251" s="577"/>
      <c r="HBU251"/>
      <c r="HBV251" s="605"/>
      <c r="HBW251" s="606"/>
      <c r="HBX251" s="578"/>
      <c r="HBY251" s="597"/>
      <c r="HBZ251" s="598"/>
      <c r="HCA251" s="596"/>
      <c r="HCB251" s="602"/>
      <c r="HCC251" s="579"/>
      <c r="HCD251" s="580"/>
      <c r="HCE251" s="603"/>
      <c r="HCF251" s="580"/>
      <c r="HCG251" s="603"/>
      <c r="HCH251" s="607"/>
      <c r="HCI251" s="582"/>
      <c r="HCJ251" s="608"/>
      <c r="HCK251" s="584"/>
      <c r="HCL251" s="584"/>
      <c r="HCM251" s="600"/>
      <c r="HCN251" s="600"/>
      <c r="HCO251" s="600"/>
      <c r="HCP251" s="600"/>
      <c r="HCQ251" s="600"/>
      <c r="HCR251" s="601"/>
      <c r="HCS251" s="609"/>
      <c r="HCT251" s="609"/>
      <c r="HCU251" s="576"/>
      <c r="HCV251" s="576"/>
      <c r="HCW251" s="577"/>
      <c r="HCX251"/>
      <c r="HCY251" s="605"/>
      <c r="HCZ251" s="606"/>
      <c r="HDA251" s="578"/>
      <c r="HDB251" s="597"/>
      <c r="HDC251" s="598"/>
      <c r="HDD251" s="596"/>
      <c r="HDE251" s="602"/>
      <c r="HDF251" s="579"/>
      <c r="HDG251" s="580"/>
      <c r="HDH251" s="603"/>
      <c r="HDI251" s="580"/>
      <c r="HDJ251" s="603"/>
      <c r="HDK251" s="607"/>
      <c r="HDL251" s="582"/>
      <c r="HDM251" s="608"/>
      <c r="HDN251" s="584"/>
      <c r="HDO251" s="584"/>
      <c r="HDP251" s="600"/>
      <c r="HDQ251" s="600"/>
      <c r="HDR251" s="600"/>
      <c r="HDS251" s="600"/>
      <c r="HDT251" s="600"/>
      <c r="HDU251" s="601"/>
      <c r="HDV251" s="609"/>
      <c r="HDW251" s="609"/>
      <c r="HDX251" s="576"/>
      <c r="HDY251" s="576"/>
      <c r="HDZ251" s="577"/>
      <c r="HEA251"/>
      <c r="HEB251" s="605"/>
      <c r="HEC251" s="606"/>
      <c r="HED251" s="578"/>
      <c r="HEE251" s="597"/>
      <c r="HEF251" s="598"/>
      <c r="HEG251" s="596"/>
      <c r="HEH251" s="602"/>
      <c r="HEI251" s="579"/>
      <c r="HEJ251" s="580"/>
      <c r="HEK251" s="603"/>
      <c r="HEL251" s="580"/>
      <c r="HEM251" s="603"/>
      <c r="HEN251" s="607"/>
      <c r="HEO251" s="582"/>
      <c r="HEP251" s="608"/>
      <c r="HEQ251" s="584"/>
      <c r="HER251" s="584"/>
      <c r="HES251" s="600"/>
      <c r="HET251" s="600"/>
      <c r="HEU251" s="600"/>
      <c r="HEV251" s="600"/>
      <c r="HEW251" s="600"/>
      <c r="HEX251" s="601"/>
      <c r="HEY251" s="609"/>
      <c r="HEZ251" s="609"/>
      <c r="HFA251" s="576"/>
      <c r="HFB251" s="576"/>
      <c r="HFC251" s="577"/>
      <c r="HFD251"/>
      <c r="HFE251" s="605"/>
      <c r="HFF251" s="606"/>
      <c r="HFG251" s="578"/>
      <c r="HFH251" s="597"/>
      <c r="HFI251" s="598"/>
      <c r="HFJ251" s="596"/>
      <c r="HFK251" s="602"/>
      <c r="HFL251" s="579"/>
      <c r="HFM251" s="580"/>
      <c r="HFN251" s="603"/>
      <c r="HFO251" s="580"/>
      <c r="HFP251" s="603"/>
      <c r="HFQ251" s="607"/>
      <c r="HFR251" s="582"/>
      <c r="HFS251" s="608"/>
      <c r="HFT251" s="584"/>
      <c r="HFU251" s="584"/>
      <c r="HFV251" s="600"/>
      <c r="HFW251" s="600"/>
      <c r="HFX251" s="600"/>
      <c r="HFY251" s="600"/>
      <c r="HFZ251" s="600"/>
      <c r="HGA251" s="601"/>
      <c r="HGB251" s="609"/>
      <c r="HGC251" s="609"/>
      <c r="HGD251" s="576"/>
      <c r="HGE251" s="576"/>
      <c r="HGF251" s="577"/>
      <c r="HGG251"/>
      <c r="HGH251" s="605"/>
      <c r="HGI251" s="606"/>
      <c r="HGJ251" s="578"/>
      <c r="HGK251" s="597"/>
      <c r="HGL251" s="598"/>
      <c r="HGM251" s="596"/>
      <c r="HGN251" s="602"/>
      <c r="HGO251" s="579"/>
      <c r="HGP251" s="580"/>
      <c r="HGQ251" s="603"/>
      <c r="HGR251" s="580"/>
      <c r="HGS251" s="603"/>
      <c r="HGT251" s="607"/>
      <c r="HGU251" s="582"/>
      <c r="HGV251" s="608"/>
      <c r="HGW251" s="584"/>
      <c r="HGX251" s="584"/>
      <c r="HGY251" s="600"/>
      <c r="HGZ251" s="600"/>
      <c r="HHA251" s="600"/>
      <c r="HHB251" s="600"/>
      <c r="HHC251" s="600"/>
      <c r="HHD251" s="601"/>
      <c r="HHE251" s="609"/>
      <c r="HHF251" s="609"/>
      <c r="HHG251" s="576"/>
      <c r="HHH251" s="576"/>
      <c r="HHI251" s="577"/>
      <c r="HHJ251"/>
      <c r="HHK251" s="605"/>
      <c r="HHL251" s="606"/>
      <c r="HHM251" s="578"/>
      <c r="HHN251" s="597"/>
      <c r="HHO251" s="598"/>
      <c r="HHP251" s="596"/>
      <c r="HHQ251" s="602"/>
      <c r="HHR251" s="579"/>
      <c r="HHS251" s="580"/>
      <c r="HHT251" s="603"/>
      <c r="HHU251" s="580"/>
      <c r="HHV251" s="603"/>
      <c r="HHW251" s="607"/>
      <c r="HHX251" s="582"/>
      <c r="HHY251" s="608"/>
      <c r="HHZ251" s="584"/>
      <c r="HIA251" s="584"/>
      <c r="HIB251" s="600"/>
      <c r="HIC251" s="600"/>
      <c r="HID251" s="600"/>
      <c r="HIE251" s="600"/>
      <c r="HIF251" s="600"/>
      <c r="HIG251" s="601"/>
      <c r="HIH251" s="609"/>
      <c r="HII251" s="609"/>
      <c r="HIJ251" s="576"/>
      <c r="HIK251" s="576"/>
      <c r="HIL251" s="577"/>
      <c r="HIM251"/>
      <c r="HIN251" s="605"/>
      <c r="HIO251" s="606"/>
      <c r="HIP251" s="578"/>
      <c r="HIQ251" s="597"/>
      <c r="HIR251" s="598"/>
      <c r="HIS251" s="596"/>
      <c r="HIT251" s="602"/>
      <c r="HIU251" s="579"/>
      <c r="HIV251" s="580"/>
      <c r="HIW251" s="603"/>
      <c r="HIX251" s="580"/>
      <c r="HIY251" s="603"/>
      <c r="HIZ251" s="607"/>
      <c r="HJA251" s="582"/>
      <c r="HJB251" s="608"/>
      <c r="HJC251" s="584"/>
      <c r="HJD251" s="584"/>
      <c r="HJE251" s="600"/>
      <c r="HJF251" s="600"/>
      <c r="HJG251" s="600"/>
      <c r="HJH251" s="600"/>
      <c r="HJI251" s="600"/>
      <c r="HJJ251" s="601"/>
      <c r="HJK251" s="609"/>
      <c r="HJL251" s="609"/>
      <c r="HJM251" s="576"/>
      <c r="HJN251" s="576"/>
      <c r="HJO251" s="577"/>
      <c r="HJP251"/>
      <c r="HJQ251" s="605"/>
      <c r="HJR251" s="606"/>
      <c r="HJS251" s="578"/>
      <c r="HJT251" s="597"/>
      <c r="HJU251" s="598"/>
      <c r="HJV251" s="596"/>
      <c r="HJW251" s="602"/>
      <c r="HJX251" s="579"/>
      <c r="HJY251" s="580"/>
      <c r="HJZ251" s="603"/>
      <c r="HKA251" s="580"/>
      <c r="HKB251" s="603"/>
      <c r="HKC251" s="607"/>
      <c r="HKD251" s="582"/>
      <c r="HKE251" s="608"/>
      <c r="HKF251" s="584"/>
      <c r="HKG251" s="584"/>
      <c r="HKH251" s="600"/>
      <c r="HKI251" s="600"/>
      <c r="HKJ251" s="600"/>
      <c r="HKK251" s="600"/>
      <c r="HKL251" s="600"/>
      <c r="HKM251" s="601"/>
      <c r="HKN251" s="609"/>
      <c r="HKO251" s="609"/>
      <c r="HKP251" s="576"/>
      <c r="HKQ251" s="576"/>
      <c r="HKR251" s="577"/>
      <c r="HKS251"/>
      <c r="HKT251" s="605"/>
      <c r="HKU251" s="606"/>
      <c r="HKV251" s="578"/>
      <c r="HKW251" s="597"/>
      <c r="HKX251" s="598"/>
      <c r="HKY251" s="596"/>
      <c r="HKZ251" s="602"/>
      <c r="HLA251" s="579"/>
      <c r="HLB251" s="580"/>
      <c r="HLC251" s="603"/>
      <c r="HLD251" s="580"/>
      <c r="HLE251" s="603"/>
      <c r="HLF251" s="607"/>
      <c r="HLG251" s="582"/>
      <c r="HLH251" s="608"/>
      <c r="HLI251" s="584"/>
      <c r="HLJ251" s="584"/>
      <c r="HLK251" s="600"/>
      <c r="HLL251" s="600"/>
      <c r="HLM251" s="600"/>
      <c r="HLN251" s="600"/>
      <c r="HLO251" s="600"/>
      <c r="HLP251" s="601"/>
      <c r="HLQ251" s="609"/>
      <c r="HLR251" s="609"/>
      <c r="HLS251" s="576"/>
      <c r="HLT251" s="576"/>
      <c r="HLU251" s="577"/>
      <c r="HLV251"/>
      <c r="HLW251" s="605"/>
      <c r="HLX251" s="606"/>
      <c r="HLY251" s="578"/>
      <c r="HLZ251" s="597"/>
      <c r="HMA251" s="598"/>
      <c r="HMB251" s="596"/>
      <c r="HMC251" s="602"/>
      <c r="HMD251" s="579"/>
      <c r="HME251" s="580"/>
      <c r="HMF251" s="603"/>
      <c r="HMG251" s="580"/>
      <c r="HMH251" s="603"/>
      <c r="HMI251" s="607"/>
      <c r="HMJ251" s="582"/>
      <c r="HMK251" s="608"/>
      <c r="HML251" s="584"/>
      <c r="HMM251" s="584"/>
      <c r="HMN251" s="600"/>
      <c r="HMO251" s="600"/>
      <c r="HMP251" s="600"/>
      <c r="HMQ251" s="600"/>
      <c r="HMR251" s="600"/>
      <c r="HMS251" s="601"/>
      <c r="HMT251" s="609"/>
      <c r="HMU251" s="609"/>
      <c r="HMV251" s="576"/>
      <c r="HMW251" s="576"/>
      <c r="HMX251" s="577"/>
      <c r="HMY251"/>
      <c r="HMZ251" s="605"/>
      <c r="HNA251" s="606"/>
      <c r="HNB251" s="578"/>
      <c r="HNC251" s="597"/>
      <c r="HND251" s="598"/>
      <c r="HNE251" s="596"/>
      <c r="HNF251" s="602"/>
      <c r="HNG251" s="579"/>
      <c r="HNH251" s="580"/>
      <c r="HNI251" s="603"/>
      <c r="HNJ251" s="580"/>
      <c r="HNK251" s="603"/>
      <c r="HNL251" s="607"/>
      <c r="HNM251" s="582"/>
      <c r="HNN251" s="608"/>
      <c r="HNO251" s="584"/>
      <c r="HNP251" s="584"/>
      <c r="HNQ251" s="600"/>
      <c r="HNR251" s="600"/>
      <c r="HNS251" s="600"/>
      <c r="HNT251" s="600"/>
      <c r="HNU251" s="600"/>
      <c r="HNV251" s="601"/>
      <c r="HNW251" s="609"/>
      <c r="HNX251" s="609"/>
      <c r="HNY251" s="576"/>
      <c r="HNZ251" s="576"/>
      <c r="HOA251" s="577"/>
      <c r="HOB251"/>
      <c r="HOC251" s="605"/>
      <c r="HOD251" s="606"/>
      <c r="HOE251" s="578"/>
      <c r="HOF251" s="597"/>
      <c r="HOG251" s="598"/>
      <c r="HOH251" s="596"/>
      <c r="HOI251" s="602"/>
      <c r="HOJ251" s="579"/>
      <c r="HOK251" s="580"/>
      <c r="HOL251" s="603"/>
      <c r="HOM251" s="580"/>
      <c r="HON251" s="603"/>
      <c r="HOO251" s="607"/>
      <c r="HOP251" s="582"/>
      <c r="HOQ251" s="608"/>
      <c r="HOR251" s="584"/>
      <c r="HOS251" s="584"/>
      <c r="HOT251" s="600"/>
      <c r="HOU251" s="600"/>
      <c r="HOV251" s="600"/>
      <c r="HOW251" s="600"/>
      <c r="HOX251" s="600"/>
      <c r="HOY251" s="601"/>
      <c r="HOZ251" s="609"/>
      <c r="HPA251" s="609"/>
      <c r="HPB251" s="576"/>
      <c r="HPC251" s="576"/>
      <c r="HPD251" s="577"/>
      <c r="HPE251"/>
      <c r="HPF251" s="605"/>
      <c r="HPG251" s="606"/>
      <c r="HPH251" s="578"/>
      <c r="HPI251" s="597"/>
      <c r="HPJ251" s="598"/>
      <c r="HPK251" s="596"/>
      <c r="HPL251" s="602"/>
      <c r="HPM251" s="579"/>
      <c r="HPN251" s="580"/>
      <c r="HPO251" s="603"/>
      <c r="HPP251" s="580"/>
      <c r="HPQ251" s="603"/>
      <c r="HPR251" s="607"/>
      <c r="HPS251" s="582"/>
      <c r="HPT251" s="608"/>
      <c r="HPU251" s="584"/>
      <c r="HPV251" s="584"/>
      <c r="HPW251" s="600"/>
      <c r="HPX251" s="600"/>
      <c r="HPY251" s="600"/>
      <c r="HPZ251" s="600"/>
      <c r="HQA251" s="600"/>
      <c r="HQB251" s="601"/>
      <c r="HQC251" s="609"/>
      <c r="HQD251" s="609"/>
      <c r="HQE251" s="576"/>
      <c r="HQF251" s="576"/>
      <c r="HQG251" s="577"/>
      <c r="HQH251"/>
      <c r="HQI251" s="605"/>
      <c r="HQJ251" s="606"/>
      <c r="HQK251" s="578"/>
      <c r="HQL251" s="597"/>
      <c r="HQM251" s="598"/>
      <c r="HQN251" s="596"/>
      <c r="HQO251" s="602"/>
      <c r="HQP251" s="579"/>
      <c r="HQQ251" s="580"/>
      <c r="HQR251" s="603"/>
      <c r="HQS251" s="580"/>
      <c r="HQT251" s="603"/>
      <c r="HQU251" s="607"/>
      <c r="HQV251" s="582"/>
      <c r="HQW251" s="608"/>
      <c r="HQX251" s="584"/>
      <c r="HQY251" s="584"/>
      <c r="HQZ251" s="600"/>
      <c r="HRA251" s="600"/>
      <c r="HRB251" s="600"/>
      <c r="HRC251" s="600"/>
      <c r="HRD251" s="600"/>
      <c r="HRE251" s="601"/>
      <c r="HRF251" s="609"/>
      <c r="HRG251" s="609"/>
      <c r="HRH251" s="576"/>
      <c r="HRI251" s="576"/>
      <c r="HRJ251" s="577"/>
      <c r="HRK251"/>
      <c r="HRL251" s="605"/>
      <c r="HRM251" s="606"/>
      <c r="HRN251" s="578"/>
      <c r="HRO251" s="597"/>
      <c r="HRP251" s="598"/>
      <c r="HRQ251" s="596"/>
      <c r="HRR251" s="602"/>
      <c r="HRS251" s="579"/>
      <c r="HRT251" s="580"/>
      <c r="HRU251" s="603"/>
      <c r="HRV251" s="580"/>
      <c r="HRW251" s="603"/>
      <c r="HRX251" s="607"/>
      <c r="HRY251" s="582"/>
      <c r="HRZ251" s="608"/>
      <c r="HSA251" s="584"/>
      <c r="HSB251" s="584"/>
      <c r="HSC251" s="600"/>
      <c r="HSD251" s="600"/>
      <c r="HSE251" s="600"/>
      <c r="HSF251" s="600"/>
      <c r="HSG251" s="600"/>
      <c r="HSH251" s="601"/>
      <c r="HSI251" s="609"/>
      <c r="HSJ251" s="609"/>
      <c r="HSK251" s="576"/>
      <c r="HSL251" s="576"/>
      <c r="HSM251" s="577"/>
      <c r="HSN251"/>
      <c r="HSO251" s="605"/>
      <c r="HSP251" s="606"/>
      <c r="HSQ251" s="578"/>
      <c r="HSR251" s="597"/>
      <c r="HSS251" s="598"/>
      <c r="HST251" s="596"/>
      <c r="HSU251" s="602"/>
      <c r="HSV251" s="579"/>
      <c r="HSW251" s="580"/>
      <c r="HSX251" s="603"/>
      <c r="HSY251" s="580"/>
      <c r="HSZ251" s="603"/>
      <c r="HTA251" s="607"/>
      <c r="HTB251" s="582"/>
      <c r="HTC251" s="608"/>
      <c r="HTD251" s="584"/>
      <c r="HTE251" s="584"/>
      <c r="HTF251" s="600"/>
      <c r="HTG251" s="600"/>
      <c r="HTH251" s="600"/>
      <c r="HTI251" s="600"/>
      <c r="HTJ251" s="600"/>
      <c r="HTK251" s="601"/>
      <c r="HTL251" s="609"/>
      <c r="HTM251" s="609"/>
      <c r="HTN251" s="576"/>
      <c r="HTO251" s="576"/>
      <c r="HTP251" s="577"/>
      <c r="HTQ251"/>
      <c r="HTR251" s="605"/>
      <c r="HTS251" s="606"/>
      <c r="HTT251" s="578"/>
      <c r="HTU251" s="597"/>
      <c r="HTV251" s="598"/>
      <c r="HTW251" s="596"/>
      <c r="HTX251" s="602"/>
      <c r="HTY251" s="579"/>
      <c r="HTZ251" s="580"/>
      <c r="HUA251" s="603"/>
      <c r="HUB251" s="580"/>
      <c r="HUC251" s="603"/>
      <c r="HUD251" s="607"/>
      <c r="HUE251" s="582"/>
      <c r="HUF251" s="608"/>
      <c r="HUG251" s="584"/>
      <c r="HUH251" s="584"/>
      <c r="HUI251" s="600"/>
      <c r="HUJ251" s="600"/>
      <c r="HUK251" s="600"/>
      <c r="HUL251" s="600"/>
      <c r="HUM251" s="600"/>
      <c r="HUN251" s="601"/>
      <c r="HUO251" s="609"/>
      <c r="HUP251" s="609"/>
      <c r="HUQ251" s="576"/>
      <c r="HUR251" s="576"/>
      <c r="HUS251" s="577"/>
      <c r="HUT251"/>
      <c r="HUU251" s="605"/>
      <c r="HUV251" s="606"/>
      <c r="HUW251" s="578"/>
      <c r="HUX251" s="597"/>
      <c r="HUY251" s="598"/>
      <c r="HUZ251" s="596"/>
      <c r="HVA251" s="602"/>
      <c r="HVB251" s="579"/>
      <c r="HVC251" s="580"/>
      <c r="HVD251" s="603"/>
      <c r="HVE251" s="580"/>
      <c r="HVF251" s="603"/>
      <c r="HVG251" s="607"/>
      <c r="HVH251" s="582"/>
      <c r="HVI251" s="608"/>
      <c r="HVJ251" s="584"/>
      <c r="HVK251" s="584"/>
      <c r="HVL251" s="600"/>
      <c r="HVM251" s="600"/>
      <c r="HVN251" s="600"/>
      <c r="HVO251" s="600"/>
      <c r="HVP251" s="600"/>
      <c r="HVQ251" s="601"/>
      <c r="HVR251" s="609"/>
      <c r="HVS251" s="609"/>
      <c r="HVT251" s="576"/>
      <c r="HVU251" s="576"/>
      <c r="HVV251" s="577"/>
      <c r="HVW251"/>
      <c r="HVX251" s="605"/>
      <c r="HVY251" s="606"/>
      <c r="HVZ251" s="578"/>
      <c r="HWA251" s="597"/>
      <c r="HWB251" s="598"/>
      <c r="HWC251" s="596"/>
      <c r="HWD251" s="602"/>
      <c r="HWE251" s="579"/>
      <c r="HWF251" s="580"/>
      <c r="HWG251" s="603"/>
      <c r="HWH251" s="580"/>
      <c r="HWI251" s="603"/>
      <c r="HWJ251" s="607"/>
      <c r="HWK251" s="582"/>
      <c r="HWL251" s="608"/>
      <c r="HWM251" s="584"/>
      <c r="HWN251" s="584"/>
      <c r="HWO251" s="600"/>
      <c r="HWP251" s="600"/>
      <c r="HWQ251" s="600"/>
      <c r="HWR251" s="600"/>
      <c r="HWS251" s="600"/>
      <c r="HWT251" s="601"/>
      <c r="HWU251" s="609"/>
      <c r="HWV251" s="609"/>
      <c r="HWW251" s="576"/>
      <c r="HWX251" s="576"/>
      <c r="HWY251" s="577"/>
      <c r="HWZ251"/>
      <c r="HXA251" s="605"/>
      <c r="HXB251" s="606"/>
      <c r="HXC251" s="578"/>
      <c r="HXD251" s="597"/>
      <c r="HXE251" s="598"/>
      <c r="HXF251" s="596"/>
      <c r="HXG251" s="602"/>
      <c r="HXH251" s="579"/>
      <c r="HXI251" s="580"/>
      <c r="HXJ251" s="603"/>
      <c r="HXK251" s="580"/>
      <c r="HXL251" s="603"/>
      <c r="HXM251" s="607"/>
      <c r="HXN251" s="582"/>
      <c r="HXO251" s="608"/>
      <c r="HXP251" s="584"/>
      <c r="HXQ251" s="584"/>
      <c r="HXR251" s="600"/>
      <c r="HXS251" s="600"/>
      <c r="HXT251" s="600"/>
      <c r="HXU251" s="600"/>
      <c r="HXV251" s="600"/>
      <c r="HXW251" s="601"/>
      <c r="HXX251" s="609"/>
      <c r="HXY251" s="609"/>
      <c r="HXZ251" s="576"/>
      <c r="HYA251" s="576"/>
      <c r="HYB251" s="577"/>
      <c r="HYC251"/>
      <c r="HYD251" s="605"/>
      <c r="HYE251" s="606"/>
      <c r="HYF251" s="578"/>
      <c r="HYG251" s="597"/>
      <c r="HYH251" s="598"/>
      <c r="HYI251" s="596"/>
      <c r="HYJ251" s="602"/>
      <c r="HYK251" s="579"/>
      <c r="HYL251" s="580"/>
      <c r="HYM251" s="603"/>
      <c r="HYN251" s="580"/>
      <c r="HYO251" s="603"/>
      <c r="HYP251" s="607"/>
      <c r="HYQ251" s="582"/>
      <c r="HYR251" s="608"/>
      <c r="HYS251" s="584"/>
      <c r="HYT251" s="584"/>
      <c r="HYU251" s="600"/>
      <c r="HYV251" s="600"/>
      <c r="HYW251" s="600"/>
      <c r="HYX251" s="600"/>
      <c r="HYY251" s="600"/>
      <c r="HYZ251" s="601"/>
      <c r="HZA251" s="609"/>
      <c r="HZB251" s="609"/>
      <c r="HZC251" s="576"/>
      <c r="HZD251" s="576"/>
      <c r="HZE251" s="577"/>
      <c r="HZF251"/>
      <c r="HZG251" s="605"/>
      <c r="HZH251" s="606"/>
      <c r="HZI251" s="578"/>
      <c r="HZJ251" s="597"/>
      <c r="HZK251" s="598"/>
      <c r="HZL251" s="596"/>
      <c r="HZM251" s="602"/>
      <c r="HZN251" s="579"/>
      <c r="HZO251" s="580"/>
      <c r="HZP251" s="603"/>
      <c r="HZQ251" s="580"/>
      <c r="HZR251" s="603"/>
      <c r="HZS251" s="607"/>
      <c r="HZT251" s="582"/>
      <c r="HZU251" s="608"/>
      <c r="HZV251" s="584"/>
      <c r="HZW251" s="584"/>
      <c r="HZX251" s="600"/>
      <c r="HZY251" s="600"/>
      <c r="HZZ251" s="600"/>
      <c r="IAA251" s="600"/>
      <c r="IAB251" s="600"/>
      <c r="IAC251" s="601"/>
      <c r="IAD251" s="609"/>
      <c r="IAE251" s="609"/>
      <c r="IAF251" s="576"/>
      <c r="IAG251" s="576"/>
      <c r="IAH251" s="577"/>
      <c r="IAI251"/>
      <c r="IAJ251" s="605"/>
      <c r="IAK251" s="606"/>
      <c r="IAL251" s="578"/>
      <c r="IAM251" s="597"/>
      <c r="IAN251" s="598"/>
      <c r="IAO251" s="596"/>
      <c r="IAP251" s="602"/>
      <c r="IAQ251" s="579"/>
      <c r="IAR251" s="580"/>
      <c r="IAS251" s="603"/>
      <c r="IAT251" s="580"/>
      <c r="IAU251" s="603"/>
      <c r="IAV251" s="607"/>
      <c r="IAW251" s="582"/>
      <c r="IAX251" s="608"/>
      <c r="IAY251" s="584"/>
      <c r="IAZ251" s="584"/>
      <c r="IBA251" s="600"/>
      <c r="IBB251" s="600"/>
      <c r="IBC251" s="600"/>
      <c r="IBD251" s="600"/>
      <c r="IBE251" s="600"/>
      <c r="IBF251" s="601"/>
      <c r="IBG251" s="609"/>
      <c r="IBH251" s="609"/>
      <c r="IBI251" s="576"/>
      <c r="IBJ251" s="576"/>
      <c r="IBK251" s="577"/>
      <c r="IBL251"/>
      <c r="IBM251" s="605"/>
      <c r="IBN251" s="606"/>
      <c r="IBO251" s="578"/>
      <c r="IBP251" s="597"/>
      <c r="IBQ251" s="598"/>
      <c r="IBR251" s="596"/>
      <c r="IBS251" s="602"/>
      <c r="IBT251" s="579"/>
      <c r="IBU251" s="580"/>
      <c r="IBV251" s="603"/>
      <c r="IBW251" s="580"/>
      <c r="IBX251" s="603"/>
      <c r="IBY251" s="607"/>
      <c r="IBZ251" s="582"/>
      <c r="ICA251" s="608"/>
      <c r="ICB251" s="584"/>
      <c r="ICC251" s="584"/>
      <c r="ICD251" s="600"/>
      <c r="ICE251" s="600"/>
      <c r="ICF251" s="600"/>
      <c r="ICG251" s="600"/>
      <c r="ICH251" s="600"/>
      <c r="ICI251" s="601"/>
      <c r="ICJ251" s="609"/>
      <c r="ICK251" s="609"/>
      <c r="ICL251" s="576"/>
      <c r="ICM251" s="576"/>
      <c r="ICN251" s="577"/>
      <c r="ICO251"/>
      <c r="ICP251" s="605"/>
      <c r="ICQ251" s="606"/>
      <c r="ICR251" s="578"/>
      <c r="ICS251" s="597"/>
      <c r="ICT251" s="598"/>
      <c r="ICU251" s="596"/>
      <c r="ICV251" s="602"/>
      <c r="ICW251" s="579"/>
      <c r="ICX251" s="580"/>
      <c r="ICY251" s="603"/>
      <c r="ICZ251" s="580"/>
      <c r="IDA251" s="603"/>
      <c r="IDB251" s="607"/>
      <c r="IDC251" s="582"/>
      <c r="IDD251" s="608"/>
      <c r="IDE251" s="584"/>
      <c r="IDF251" s="584"/>
      <c r="IDG251" s="600"/>
      <c r="IDH251" s="600"/>
      <c r="IDI251" s="600"/>
      <c r="IDJ251" s="600"/>
      <c r="IDK251" s="600"/>
      <c r="IDL251" s="601"/>
      <c r="IDM251" s="609"/>
      <c r="IDN251" s="609"/>
      <c r="IDO251" s="576"/>
      <c r="IDP251" s="576"/>
      <c r="IDQ251" s="577"/>
      <c r="IDR251"/>
      <c r="IDS251" s="605"/>
      <c r="IDT251" s="606"/>
      <c r="IDU251" s="578"/>
      <c r="IDV251" s="597"/>
      <c r="IDW251" s="598"/>
      <c r="IDX251" s="596"/>
      <c r="IDY251" s="602"/>
      <c r="IDZ251" s="579"/>
      <c r="IEA251" s="580"/>
      <c r="IEB251" s="603"/>
      <c r="IEC251" s="580"/>
      <c r="IED251" s="603"/>
      <c r="IEE251" s="607"/>
      <c r="IEF251" s="582"/>
      <c r="IEG251" s="608"/>
      <c r="IEH251" s="584"/>
      <c r="IEI251" s="584"/>
      <c r="IEJ251" s="600"/>
      <c r="IEK251" s="600"/>
      <c r="IEL251" s="600"/>
      <c r="IEM251" s="600"/>
      <c r="IEN251" s="600"/>
      <c r="IEO251" s="601"/>
      <c r="IEP251" s="609"/>
      <c r="IEQ251" s="609"/>
      <c r="IER251" s="576"/>
      <c r="IES251" s="576"/>
      <c r="IET251" s="577"/>
      <c r="IEU251"/>
      <c r="IEV251" s="605"/>
      <c r="IEW251" s="606"/>
      <c r="IEX251" s="578"/>
      <c r="IEY251" s="597"/>
      <c r="IEZ251" s="598"/>
      <c r="IFA251" s="596"/>
      <c r="IFB251" s="602"/>
      <c r="IFC251" s="579"/>
      <c r="IFD251" s="580"/>
      <c r="IFE251" s="603"/>
      <c r="IFF251" s="580"/>
      <c r="IFG251" s="603"/>
      <c r="IFH251" s="607"/>
      <c r="IFI251" s="582"/>
      <c r="IFJ251" s="608"/>
      <c r="IFK251" s="584"/>
      <c r="IFL251" s="584"/>
      <c r="IFM251" s="600"/>
      <c r="IFN251" s="600"/>
      <c r="IFO251" s="600"/>
      <c r="IFP251" s="600"/>
      <c r="IFQ251" s="600"/>
      <c r="IFR251" s="601"/>
      <c r="IFS251" s="609"/>
      <c r="IFT251" s="609"/>
      <c r="IFU251" s="576"/>
      <c r="IFV251" s="576"/>
      <c r="IFW251" s="577"/>
      <c r="IFX251"/>
      <c r="IFY251" s="605"/>
      <c r="IFZ251" s="606"/>
      <c r="IGA251" s="578"/>
      <c r="IGB251" s="597"/>
      <c r="IGC251" s="598"/>
      <c r="IGD251" s="596"/>
      <c r="IGE251" s="602"/>
      <c r="IGF251" s="579"/>
      <c r="IGG251" s="580"/>
      <c r="IGH251" s="603"/>
      <c r="IGI251" s="580"/>
      <c r="IGJ251" s="603"/>
      <c r="IGK251" s="607"/>
      <c r="IGL251" s="582"/>
      <c r="IGM251" s="608"/>
      <c r="IGN251" s="584"/>
      <c r="IGO251" s="584"/>
      <c r="IGP251" s="600"/>
      <c r="IGQ251" s="600"/>
      <c r="IGR251" s="600"/>
      <c r="IGS251" s="600"/>
      <c r="IGT251" s="600"/>
      <c r="IGU251" s="601"/>
      <c r="IGV251" s="609"/>
      <c r="IGW251" s="609"/>
      <c r="IGX251" s="576"/>
      <c r="IGY251" s="576"/>
      <c r="IGZ251" s="577"/>
      <c r="IHA251"/>
      <c r="IHB251" s="605"/>
      <c r="IHC251" s="606"/>
      <c r="IHD251" s="578"/>
      <c r="IHE251" s="597"/>
      <c r="IHF251" s="598"/>
      <c r="IHG251" s="596"/>
      <c r="IHH251" s="602"/>
      <c r="IHI251" s="579"/>
      <c r="IHJ251" s="580"/>
      <c r="IHK251" s="603"/>
      <c r="IHL251" s="580"/>
      <c r="IHM251" s="603"/>
      <c r="IHN251" s="607"/>
      <c r="IHO251" s="582"/>
      <c r="IHP251" s="608"/>
      <c r="IHQ251" s="584"/>
      <c r="IHR251" s="584"/>
      <c r="IHS251" s="600"/>
      <c r="IHT251" s="600"/>
      <c r="IHU251" s="600"/>
      <c r="IHV251" s="600"/>
      <c r="IHW251" s="600"/>
      <c r="IHX251" s="601"/>
      <c r="IHY251" s="609"/>
      <c r="IHZ251" s="609"/>
      <c r="IIA251" s="576"/>
      <c r="IIB251" s="576"/>
      <c r="IIC251" s="577"/>
      <c r="IID251"/>
      <c r="IIE251" s="605"/>
      <c r="IIF251" s="606"/>
      <c r="IIG251" s="578"/>
      <c r="IIH251" s="597"/>
      <c r="III251" s="598"/>
      <c r="IIJ251" s="596"/>
      <c r="IIK251" s="602"/>
      <c r="IIL251" s="579"/>
      <c r="IIM251" s="580"/>
      <c r="IIN251" s="603"/>
      <c r="IIO251" s="580"/>
      <c r="IIP251" s="603"/>
      <c r="IIQ251" s="607"/>
      <c r="IIR251" s="582"/>
      <c r="IIS251" s="608"/>
      <c r="IIT251" s="584"/>
      <c r="IIU251" s="584"/>
      <c r="IIV251" s="600"/>
      <c r="IIW251" s="600"/>
      <c r="IIX251" s="600"/>
      <c r="IIY251" s="600"/>
      <c r="IIZ251" s="600"/>
      <c r="IJA251" s="601"/>
      <c r="IJB251" s="609"/>
      <c r="IJC251" s="609"/>
      <c r="IJD251" s="576"/>
      <c r="IJE251" s="576"/>
      <c r="IJF251" s="577"/>
      <c r="IJG251"/>
      <c r="IJH251" s="605"/>
      <c r="IJI251" s="606"/>
      <c r="IJJ251" s="578"/>
      <c r="IJK251" s="597"/>
      <c r="IJL251" s="598"/>
      <c r="IJM251" s="596"/>
      <c r="IJN251" s="602"/>
      <c r="IJO251" s="579"/>
      <c r="IJP251" s="580"/>
      <c r="IJQ251" s="603"/>
      <c r="IJR251" s="580"/>
      <c r="IJS251" s="603"/>
      <c r="IJT251" s="607"/>
      <c r="IJU251" s="582"/>
      <c r="IJV251" s="608"/>
      <c r="IJW251" s="584"/>
      <c r="IJX251" s="584"/>
      <c r="IJY251" s="600"/>
      <c r="IJZ251" s="600"/>
      <c r="IKA251" s="600"/>
      <c r="IKB251" s="600"/>
      <c r="IKC251" s="600"/>
      <c r="IKD251" s="601"/>
      <c r="IKE251" s="609"/>
      <c r="IKF251" s="609"/>
      <c r="IKG251" s="576"/>
      <c r="IKH251" s="576"/>
      <c r="IKI251" s="577"/>
      <c r="IKJ251"/>
      <c r="IKK251" s="605"/>
      <c r="IKL251" s="606"/>
      <c r="IKM251" s="578"/>
      <c r="IKN251" s="597"/>
      <c r="IKO251" s="598"/>
      <c r="IKP251" s="596"/>
      <c r="IKQ251" s="602"/>
      <c r="IKR251" s="579"/>
      <c r="IKS251" s="580"/>
      <c r="IKT251" s="603"/>
      <c r="IKU251" s="580"/>
      <c r="IKV251" s="603"/>
      <c r="IKW251" s="607"/>
      <c r="IKX251" s="582"/>
      <c r="IKY251" s="608"/>
      <c r="IKZ251" s="584"/>
      <c r="ILA251" s="584"/>
      <c r="ILB251" s="600"/>
      <c r="ILC251" s="600"/>
      <c r="ILD251" s="600"/>
      <c r="ILE251" s="600"/>
      <c r="ILF251" s="600"/>
      <c r="ILG251" s="601"/>
      <c r="ILH251" s="609"/>
      <c r="ILI251" s="609"/>
      <c r="ILJ251" s="576"/>
      <c r="ILK251" s="576"/>
      <c r="ILL251" s="577"/>
      <c r="ILM251"/>
      <c r="ILN251" s="605"/>
      <c r="ILO251" s="606"/>
      <c r="ILP251" s="578"/>
      <c r="ILQ251" s="597"/>
      <c r="ILR251" s="598"/>
      <c r="ILS251" s="596"/>
      <c r="ILT251" s="602"/>
      <c r="ILU251" s="579"/>
      <c r="ILV251" s="580"/>
      <c r="ILW251" s="603"/>
      <c r="ILX251" s="580"/>
      <c r="ILY251" s="603"/>
      <c r="ILZ251" s="607"/>
      <c r="IMA251" s="582"/>
      <c r="IMB251" s="608"/>
      <c r="IMC251" s="584"/>
      <c r="IMD251" s="584"/>
      <c r="IME251" s="600"/>
      <c r="IMF251" s="600"/>
      <c r="IMG251" s="600"/>
      <c r="IMH251" s="600"/>
      <c r="IMI251" s="600"/>
      <c r="IMJ251" s="601"/>
      <c r="IMK251" s="609"/>
      <c r="IML251" s="609"/>
      <c r="IMM251" s="576"/>
      <c r="IMN251" s="576"/>
      <c r="IMO251" s="577"/>
      <c r="IMP251"/>
      <c r="IMQ251" s="605"/>
      <c r="IMR251" s="606"/>
      <c r="IMS251" s="578"/>
      <c r="IMT251" s="597"/>
      <c r="IMU251" s="598"/>
      <c r="IMV251" s="596"/>
      <c r="IMW251" s="602"/>
      <c r="IMX251" s="579"/>
      <c r="IMY251" s="580"/>
      <c r="IMZ251" s="603"/>
      <c r="INA251" s="580"/>
      <c r="INB251" s="603"/>
      <c r="INC251" s="607"/>
      <c r="IND251" s="582"/>
      <c r="INE251" s="608"/>
      <c r="INF251" s="584"/>
      <c r="ING251" s="584"/>
      <c r="INH251" s="600"/>
      <c r="INI251" s="600"/>
      <c r="INJ251" s="600"/>
      <c r="INK251" s="600"/>
      <c r="INL251" s="600"/>
      <c r="INM251" s="601"/>
      <c r="INN251" s="609"/>
      <c r="INO251" s="609"/>
      <c r="INP251" s="576"/>
      <c r="INQ251" s="576"/>
      <c r="INR251" s="577"/>
      <c r="INS251"/>
      <c r="INT251" s="605"/>
      <c r="INU251" s="606"/>
      <c r="INV251" s="578"/>
      <c r="INW251" s="597"/>
      <c r="INX251" s="598"/>
      <c r="INY251" s="596"/>
      <c r="INZ251" s="602"/>
      <c r="IOA251" s="579"/>
      <c r="IOB251" s="580"/>
      <c r="IOC251" s="603"/>
      <c r="IOD251" s="580"/>
      <c r="IOE251" s="603"/>
      <c r="IOF251" s="607"/>
      <c r="IOG251" s="582"/>
      <c r="IOH251" s="608"/>
      <c r="IOI251" s="584"/>
      <c r="IOJ251" s="584"/>
      <c r="IOK251" s="600"/>
      <c r="IOL251" s="600"/>
      <c r="IOM251" s="600"/>
      <c r="ION251" s="600"/>
      <c r="IOO251" s="600"/>
      <c r="IOP251" s="601"/>
      <c r="IOQ251" s="609"/>
      <c r="IOR251" s="609"/>
      <c r="IOS251" s="576"/>
      <c r="IOT251" s="576"/>
      <c r="IOU251" s="577"/>
      <c r="IOV251"/>
      <c r="IOW251" s="605"/>
      <c r="IOX251" s="606"/>
      <c r="IOY251" s="578"/>
      <c r="IOZ251" s="597"/>
      <c r="IPA251" s="598"/>
      <c r="IPB251" s="596"/>
      <c r="IPC251" s="602"/>
      <c r="IPD251" s="579"/>
      <c r="IPE251" s="580"/>
      <c r="IPF251" s="603"/>
      <c r="IPG251" s="580"/>
      <c r="IPH251" s="603"/>
      <c r="IPI251" s="607"/>
      <c r="IPJ251" s="582"/>
      <c r="IPK251" s="608"/>
      <c r="IPL251" s="584"/>
      <c r="IPM251" s="584"/>
      <c r="IPN251" s="600"/>
      <c r="IPO251" s="600"/>
      <c r="IPP251" s="600"/>
      <c r="IPQ251" s="600"/>
      <c r="IPR251" s="600"/>
      <c r="IPS251" s="601"/>
      <c r="IPT251" s="609"/>
      <c r="IPU251" s="609"/>
      <c r="IPV251" s="576"/>
      <c r="IPW251" s="576"/>
      <c r="IPX251" s="577"/>
      <c r="IPY251"/>
      <c r="IPZ251" s="605"/>
      <c r="IQA251" s="606"/>
      <c r="IQB251" s="578"/>
      <c r="IQC251" s="597"/>
      <c r="IQD251" s="598"/>
      <c r="IQE251" s="596"/>
      <c r="IQF251" s="602"/>
      <c r="IQG251" s="579"/>
      <c r="IQH251" s="580"/>
      <c r="IQI251" s="603"/>
      <c r="IQJ251" s="580"/>
      <c r="IQK251" s="603"/>
      <c r="IQL251" s="607"/>
      <c r="IQM251" s="582"/>
      <c r="IQN251" s="608"/>
      <c r="IQO251" s="584"/>
      <c r="IQP251" s="584"/>
      <c r="IQQ251" s="600"/>
      <c r="IQR251" s="600"/>
      <c r="IQS251" s="600"/>
      <c r="IQT251" s="600"/>
      <c r="IQU251" s="600"/>
      <c r="IQV251" s="601"/>
      <c r="IQW251" s="609"/>
      <c r="IQX251" s="609"/>
      <c r="IQY251" s="576"/>
      <c r="IQZ251" s="576"/>
      <c r="IRA251" s="577"/>
      <c r="IRB251"/>
      <c r="IRC251" s="605"/>
      <c r="IRD251" s="606"/>
      <c r="IRE251" s="578"/>
      <c r="IRF251" s="597"/>
      <c r="IRG251" s="598"/>
      <c r="IRH251" s="596"/>
      <c r="IRI251" s="602"/>
      <c r="IRJ251" s="579"/>
      <c r="IRK251" s="580"/>
      <c r="IRL251" s="603"/>
      <c r="IRM251" s="580"/>
      <c r="IRN251" s="603"/>
      <c r="IRO251" s="607"/>
      <c r="IRP251" s="582"/>
      <c r="IRQ251" s="608"/>
      <c r="IRR251" s="584"/>
      <c r="IRS251" s="584"/>
      <c r="IRT251" s="600"/>
      <c r="IRU251" s="600"/>
      <c r="IRV251" s="600"/>
      <c r="IRW251" s="600"/>
      <c r="IRX251" s="600"/>
      <c r="IRY251" s="601"/>
      <c r="IRZ251" s="609"/>
      <c r="ISA251" s="609"/>
      <c r="ISB251" s="576"/>
      <c r="ISC251" s="576"/>
      <c r="ISD251" s="577"/>
      <c r="ISE251"/>
      <c r="ISF251" s="605"/>
      <c r="ISG251" s="606"/>
      <c r="ISH251" s="578"/>
      <c r="ISI251" s="597"/>
      <c r="ISJ251" s="598"/>
      <c r="ISK251" s="596"/>
      <c r="ISL251" s="602"/>
      <c r="ISM251" s="579"/>
      <c r="ISN251" s="580"/>
      <c r="ISO251" s="603"/>
      <c r="ISP251" s="580"/>
      <c r="ISQ251" s="603"/>
      <c r="ISR251" s="607"/>
      <c r="ISS251" s="582"/>
      <c r="IST251" s="608"/>
      <c r="ISU251" s="584"/>
      <c r="ISV251" s="584"/>
      <c r="ISW251" s="600"/>
      <c r="ISX251" s="600"/>
      <c r="ISY251" s="600"/>
      <c r="ISZ251" s="600"/>
      <c r="ITA251" s="600"/>
      <c r="ITB251" s="601"/>
      <c r="ITC251" s="609"/>
      <c r="ITD251" s="609"/>
      <c r="ITE251" s="576"/>
      <c r="ITF251" s="576"/>
      <c r="ITG251" s="577"/>
      <c r="ITH251"/>
      <c r="ITI251" s="605"/>
      <c r="ITJ251" s="606"/>
      <c r="ITK251" s="578"/>
      <c r="ITL251" s="597"/>
      <c r="ITM251" s="598"/>
      <c r="ITN251" s="596"/>
      <c r="ITO251" s="602"/>
      <c r="ITP251" s="579"/>
      <c r="ITQ251" s="580"/>
      <c r="ITR251" s="603"/>
      <c r="ITS251" s="580"/>
      <c r="ITT251" s="603"/>
      <c r="ITU251" s="607"/>
      <c r="ITV251" s="582"/>
      <c r="ITW251" s="608"/>
      <c r="ITX251" s="584"/>
      <c r="ITY251" s="584"/>
      <c r="ITZ251" s="600"/>
      <c r="IUA251" s="600"/>
      <c r="IUB251" s="600"/>
      <c r="IUC251" s="600"/>
      <c r="IUD251" s="600"/>
      <c r="IUE251" s="601"/>
      <c r="IUF251" s="609"/>
      <c r="IUG251" s="609"/>
      <c r="IUH251" s="576"/>
      <c r="IUI251" s="576"/>
      <c r="IUJ251" s="577"/>
      <c r="IUK251"/>
      <c r="IUL251" s="605"/>
      <c r="IUM251" s="606"/>
      <c r="IUN251" s="578"/>
      <c r="IUO251" s="597"/>
      <c r="IUP251" s="598"/>
      <c r="IUQ251" s="596"/>
      <c r="IUR251" s="602"/>
      <c r="IUS251" s="579"/>
      <c r="IUT251" s="580"/>
      <c r="IUU251" s="603"/>
      <c r="IUV251" s="580"/>
      <c r="IUW251" s="603"/>
      <c r="IUX251" s="607"/>
      <c r="IUY251" s="582"/>
      <c r="IUZ251" s="608"/>
      <c r="IVA251" s="584"/>
      <c r="IVB251" s="584"/>
      <c r="IVC251" s="600"/>
      <c r="IVD251" s="600"/>
      <c r="IVE251" s="600"/>
      <c r="IVF251" s="600"/>
      <c r="IVG251" s="600"/>
      <c r="IVH251" s="601"/>
      <c r="IVI251" s="609"/>
      <c r="IVJ251" s="609"/>
      <c r="IVK251" s="576"/>
      <c r="IVL251" s="576"/>
      <c r="IVM251" s="577"/>
      <c r="IVN251"/>
      <c r="IVO251" s="605"/>
      <c r="IVP251" s="606"/>
      <c r="IVQ251" s="578"/>
      <c r="IVR251" s="597"/>
      <c r="IVS251" s="598"/>
      <c r="IVT251" s="596"/>
      <c r="IVU251" s="602"/>
      <c r="IVV251" s="579"/>
      <c r="IVW251" s="580"/>
      <c r="IVX251" s="603"/>
      <c r="IVY251" s="580"/>
      <c r="IVZ251" s="603"/>
      <c r="IWA251" s="607"/>
      <c r="IWB251" s="582"/>
      <c r="IWC251" s="608"/>
      <c r="IWD251" s="584"/>
      <c r="IWE251" s="584"/>
      <c r="IWF251" s="600"/>
      <c r="IWG251" s="600"/>
      <c r="IWH251" s="600"/>
      <c r="IWI251" s="600"/>
      <c r="IWJ251" s="600"/>
      <c r="IWK251" s="601"/>
      <c r="IWL251" s="609"/>
      <c r="IWM251" s="609"/>
      <c r="IWN251" s="576"/>
      <c r="IWO251" s="576"/>
      <c r="IWP251" s="577"/>
      <c r="IWQ251"/>
      <c r="IWR251" s="605"/>
      <c r="IWS251" s="606"/>
      <c r="IWT251" s="578"/>
      <c r="IWU251" s="597"/>
      <c r="IWV251" s="598"/>
      <c r="IWW251" s="596"/>
      <c r="IWX251" s="602"/>
      <c r="IWY251" s="579"/>
      <c r="IWZ251" s="580"/>
      <c r="IXA251" s="603"/>
      <c r="IXB251" s="580"/>
      <c r="IXC251" s="603"/>
      <c r="IXD251" s="607"/>
      <c r="IXE251" s="582"/>
      <c r="IXF251" s="608"/>
      <c r="IXG251" s="584"/>
      <c r="IXH251" s="584"/>
      <c r="IXI251" s="600"/>
      <c r="IXJ251" s="600"/>
      <c r="IXK251" s="600"/>
      <c r="IXL251" s="600"/>
      <c r="IXM251" s="600"/>
      <c r="IXN251" s="601"/>
      <c r="IXO251" s="609"/>
      <c r="IXP251" s="609"/>
      <c r="IXQ251" s="576"/>
      <c r="IXR251" s="576"/>
      <c r="IXS251" s="577"/>
      <c r="IXT251"/>
      <c r="IXU251" s="605"/>
      <c r="IXV251" s="606"/>
      <c r="IXW251" s="578"/>
      <c r="IXX251" s="597"/>
      <c r="IXY251" s="598"/>
      <c r="IXZ251" s="596"/>
      <c r="IYA251" s="602"/>
      <c r="IYB251" s="579"/>
      <c r="IYC251" s="580"/>
      <c r="IYD251" s="603"/>
      <c r="IYE251" s="580"/>
      <c r="IYF251" s="603"/>
      <c r="IYG251" s="607"/>
      <c r="IYH251" s="582"/>
      <c r="IYI251" s="608"/>
      <c r="IYJ251" s="584"/>
      <c r="IYK251" s="584"/>
      <c r="IYL251" s="600"/>
      <c r="IYM251" s="600"/>
      <c r="IYN251" s="600"/>
      <c r="IYO251" s="600"/>
      <c r="IYP251" s="600"/>
      <c r="IYQ251" s="601"/>
      <c r="IYR251" s="609"/>
      <c r="IYS251" s="609"/>
      <c r="IYT251" s="576"/>
      <c r="IYU251" s="576"/>
      <c r="IYV251" s="577"/>
      <c r="IYW251"/>
      <c r="IYX251" s="605"/>
      <c r="IYY251" s="606"/>
      <c r="IYZ251" s="578"/>
      <c r="IZA251" s="597"/>
      <c r="IZB251" s="598"/>
      <c r="IZC251" s="596"/>
      <c r="IZD251" s="602"/>
      <c r="IZE251" s="579"/>
      <c r="IZF251" s="580"/>
      <c r="IZG251" s="603"/>
      <c r="IZH251" s="580"/>
      <c r="IZI251" s="603"/>
      <c r="IZJ251" s="607"/>
      <c r="IZK251" s="582"/>
      <c r="IZL251" s="608"/>
      <c r="IZM251" s="584"/>
      <c r="IZN251" s="584"/>
      <c r="IZO251" s="600"/>
      <c r="IZP251" s="600"/>
      <c r="IZQ251" s="600"/>
      <c r="IZR251" s="600"/>
      <c r="IZS251" s="600"/>
      <c r="IZT251" s="601"/>
      <c r="IZU251" s="609"/>
      <c r="IZV251" s="609"/>
      <c r="IZW251" s="576"/>
      <c r="IZX251" s="576"/>
      <c r="IZY251" s="577"/>
      <c r="IZZ251"/>
      <c r="JAA251" s="605"/>
      <c r="JAB251" s="606"/>
      <c r="JAC251" s="578"/>
      <c r="JAD251" s="597"/>
      <c r="JAE251" s="598"/>
      <c r="JAF251" s="596"/>
      <c r="JAG251" s="602"/>
      <c r="JAH251" s="579"/>
      <c r="JAI251" s="580"/>
      <c r="JAJ251" s="603"/>
      <c r="JAK251" s="580"/>
      <c r="JAL251" s="603"/>
      <c r="JAM251" s="607"/>
      <c r="JAN251" s="582"/>
      <c r="JAO251" s="608"/>
      <c r="JAP251" s="584"/>
      <c r="JAQ251" s="584"/>
      <c r="JAR251" s="600"/>
      <c r="JAS251" s="600"/>
      <c r="JAT251" s="600"/>
      <c r="JAU251" s="600"/>
      <c r="JAV251" s="600"/>
      <c r="JAW251" s="601"/>
      <c r="JAX251" s="609"/>
      <c r="JAY251" s="609"/>
      <c r="JAZ251" s="576"/>
      <c r="JBA251" s="576"/>
      <c r="JBB251" s="577"/>
      <c r="JBC251"/>
      <c r="JBD251" s="605"/>
      <c r="JBE251" s="606"/>
      <c r="JBF251" s="578"/>
      <c r="JBG251" s="597"/>
      <c r="JBH251" s="598"/>
      <c r="JBI251" s="596"/>
      <c r="JBJ251" s="602"/>
      <c r="JBK251" s="579"/>
      <c r="JBL251" s="580"/>
      <c r="JBM251" s="603"/>
      <c r="JBN251" s="580"/>
      <c r="JBO251" s="603"/>
      <c r="JBP251" s="607"/>
      <c r="JBQ251" s="582"/>
      <c r="JBR251" s="608"/>
      <c r="JBS251" s="584"/>
      <c r="JBT251" s="584"/>
      <c r="JBU251" s="600"/>
      <c r="JBV251" s="600"/>
      <c r="JBW251" s="600"/>
      <c r="JBX251" s="600"/>
      <c r="JBY251" s="600"/>
      <c r="JBZ251" s="601"/>
      <c r="JCA251" s="609"/>
      <c r="JCB251" s="609"/>
      <c r="JCC251" s="576"/>
      <c r="JCD251" s="576"/>
      <c r="JCE251" s="577"/>
      <c r="JCF251"/>
      <c r="JCG251" s="605"/>
      <c r="JCH251" s="606"/>
      <c r="JCI251" s="578"/>
      <c r="JCJ251" s="597"/>
      <c r="JCK251" s="598"/>
      <c r="JCL251" s="596"/>
      <c r="JCM251" s="602"/>
      <c r="JCN251" s="579"/>
      <c r="JCO251" s="580"/>
      <c r="JCP251" s="603"/>
      <c r="JCQ251" s="580"/>
      <c r="JCR251" s="603"/>
      <c r="JCS251" s="607"/>
      <c r="JCT251" s="582"/>
      <c r="JCU251" s="608"/>
      <c r="JCV251" s="584"/>
      <c r="JCW251" s="584"/>
      <c r="JCX251" s="600"/>
      <c r="JCY251" s="600"/>
      <c r="JCZ251" s="600"/>
      <c r="JDA251" s="600"/>
      <c r="JDB251" s="600"/>
      <c r="JDC251" s="601"/>
      <c r="JDD251" s="609"/>
      <c r="JDE251" s="609"/>
      <c r="JDF251" s="576"/>
      <c r="JDG251" s="576"/>
      <c r="JDH251" s="577"/>
      <c r="JDI251"/>
      <c r="JDJ251" s="605"/>
      <c r="JDK251" s="606"/>
      <c r="JDL251" s="578"/>
      <c r="JDM251" s="597"/>
      <c r="JDN251" s="598"/>
      <c r="JDO251" s="596"/>
      <c r="JDP251" s="602"/>
      <c r="JDQ251" s="579"/>
      <c r="JDR251" s="580"/>
      <c r="JDS251" s="603"/>
      <c r="JDT251" s="580"/>
      <c r="JDU251" s="603"/>
      <c r="JDV251" s="607"/>
      <c r="JDW251" s="582"/>
      <c r="JDX251" s="608"/>
      <c r="JDY251" s="584"/>
      <c r="JDZ251" s="584"/>
      <c r="JEA251" s="600"/>
      <c r="JEB251" s="600"/>
      <c r="JEC251" s="600"/>
      <c r="JED251" s="600"/>
      <c r="JEE251" s="600"/>
      <c r="JEF251" s="601"/>
      <c r="JEG251" s="609"/>
      <c r="JEH251" s="609"/>
      <c r="JEI251" s="576"/>
      <c r="JEJ251" s="576"/>
      <c r="JEK251" s="577"/>
      <c r="JEL251"/>
      <c r="JEM251" s="605"/>
      <c r="JEN251" s="606"/>
      <c r="JEO251" s="578"/>
      <c r="JEP251" s="597"/>
      <c r="JEQ251" s="598"/>
      <c r="JER251" s="596"/>
      <c r="JES251" s="602"/>
      <c r="JET251" s="579"/>
      <c r="JEU251" s="580"/>
      <c r="JEV251" s="603"/>
      <c r="JEW251" s="580"/>
      <c r="JEX251" s="603"/>
      <c r="JEY251" s="607"/>
      <c r="JEZ251" s="582"/>
      <c r="JFA251" s="608"/>
      <c r="JFB251" s="584"/>
      <c r="JFC251" s="584"/>
      <c r="JFD251" s="600"/>
      <c r="JFE251" s="600"/>
      <c r="JFF251" s="600"/>
      <c r="JFG251" s="600"/>
      <c r="JFH251" s="600"/>
      <c r="JFI251" s="601"/>
      <c r="JFJ251" s="609"/>
      <c r="JFK251" s="609"/>
      <c r="JFL251" s="576"/>
      <c r="JFM251" s="576"/>
      <c r="JFN251" s="577"/>
      <c r="JFO251"/>
      <c r="JFP251" s="605"/>
      <c r="JFQ251" s="606"/>
      <c r="JFR251" s="578"/>
      <c r="JFS251" s="597"/>
      <c r="JFT251" s="598"/>
      <c r="JFU251" s="596"/>
      <c r="JFV251" s="602"/>
      <c r="JFW251" s="579"/>
      <c r="JFX251" s="580"/>
      <c r="JFY251" s="603"/>
      <c r="JFZ251" s="580"/>
      <c r="JGA251" s="603"/>
      <c r="JGB251" s="607"/>
      <c r="JGC251" s="582"/>
      <c r="JGD251" s="608"/>
      <c r="JGE251" s="584"/>
      <c r="JGF251" s="584"/>
      <c r="JGG251" s="600"/>
      <c r="JGH251" s="600"/>
      <c r="JGI251" s="600"/>
      <c r="JGJ251" s="600"/>
      <c r="JGK251" s="600"/>
      <c r="JGL251" s="601"/>
      <c r="JGM251" s="609"/>
      <c r="JGN251" s="609"/>
      <c r="JGO251" s="576"/>
      <c r="JGP251" s="576"/>
      <c r="JGQ251" s="577"/>
      <c r="JGR251"/>
      <c r="JGS251" s="605"/>
      <c r="JGT251" s="606"/>
      <c r="JGU251" s="578"/>
      <c r="JGV251" s="597"/>
      <c r="JGW251" s="598"/>
      <c r="JGX251" s="596"/>
      <c r="JGY251" s="602"/>
      <c r="JGZ251" s="579"/>
      <c r="JHA251" s="580"/>
      <c r="JHB251" s="603"/>
      <c r="JHC251" s="580"/>
      <c r="JHD251" s="603"/>
      <c r="JHE251" s="607"/>
      <c r="JHF251" s="582"/>
      <c r="JHG251" s="608"/>
      <c r="JHH251" s="584"/>
      <c r="JHI251" s="584"/>
      <c r="JHJ251" s="600"/>
      <c r="JHK251" s="600"/>
      <c r="JHL251" s="600"/>
      <c r="JHM251" s="600"/>
      <c r="JHN251" s="600"/>
      <c r="JHO251" s="601"/>
      <c r="JHP251" s="609"/>
      <c r="JHQ251" s="609"/>
      <c r="JHR251" s="576"/>
      <c r="JHS251" s="576"/>
      <c r="JHT251" s="577"/>
      <c r="JHU251"/>
      <c r="JHV251" s="605"/>
      <c r="JHW251" s="606"/>
      <c r="JHX251" s="578"/>
      <c r="JHY251" s="597"/>
      <c r="JHZ251" s="598"/>
      <c r="JIA251" s="596"/>
      <c r="JIB251" s="602"/>
      <c r="JIC251" s="579"/>
      <c r="JID251" s="580"/>
      <c r="JIE251" s="603"/>
      <c r="JIF251" s="580"/>
      <c r="JIG251" s="603"/>
      <c r="JIH251" s="607"/>
      <c r="JII251" s="582"/>
      <c r="JIJ251" s="608"/>
      <c r="JIK251" s="584"/>
      <c r="JIL251" s="584"/>
      <c r="JIM251" s="600"/>
      <c r="JIN251" s="600"/>
      <c r="JIO251" s="600"/>
      <c r="JIP251" s="600"/>
      <c r="JIQ251" s="600"/>
      <c r="JIR251" s="601"/>
      <c r="JIS251" s="609"/>
      <c r="JIT251" s="609"/>
      <c r="JIU251" s="576"/>
      <c r="JIV251" s="576"/>
      <c r="JIW251" s="577"/>
      <c r="JIX251"/>
      <c r="JIY251" s="605"/>
      <c r="JIZ251" s="606"/>
      <c r="JJA251" s="578"/>
      <c r="JJB251" s="597"/>
      <c r="JJC251" s="598"/>
      <c r="JJD251" s="596"/>
      <c r="JJE251" s="602"/>
      <c r="JJF251" s="579"/>
      <c r="JJG251" s="580"/>
      <c r="JJH251" s="603"/>
      <c r="JJI251" s="580"/>
      <c r="JJJ251" s="603"/>
      <c r="JJK251" s="607"/>
      <c r="JJL251" s="582"/>
      <c r="JJM251" s="608"/>
      <c r="JJN251" s="584"/>
      <c r="JJO251" s="584"/>
      <c r="JJP251" s="600"/>
      <c r="JJQ251" s="600"/>
      <c r="JJR251" s="600"/>
      <c r="JJS251" s="600"/>
      <c r="JJT251" s="600"/>
      <c r="JJU251" s="601"/>
      <c r="JJV251" s="609"/>
      <c r="JJW251" s="609"/>
      <c r="JJX251" s="576"/>
      <c r="JJY251" s="576"/>
      <c r="JJZ251" s="577"/>
      <c r="JKA251"/>
      <c r="JKB251" s="605"/>
      <c r="JKC251" s="606"/>
      <c r="JKD251" s="578"/>
      <c r="JKE251" s="597"/>
      <c r="JKF251" s="598"/>
      <c r="JKG251" s="596"/>
      <c r="JKH251" s="602"/>
      <c r="JKI251" s="579"/>
      <c r="JKJ251" s="580"/>
      <c r="JKK251" s="603"/>
      <c r="JKL251" s="580"/>
      <c r="JKM251" s="603"/>
      <c r="JKN251" s="607"/>
      <c r="JKO251" s="582"/>
      <c r="JKP251" s="608"/>
      <c r="JKQ251" s="584"/>
      <c r="JKR251" s="584"/>
      <c r="JKS251" s="600"/>
      <c r="JKT251" s="600"/>
      <c r="JKU251" s="600"/>
      <c r="JKV251" s="600"/>
      <c r="JKW251" s="600"/>
      <c r="JKX251" s="601"/>
      <c r="JKY251" s="609"/>
      <c r="JKZ251" s="609"/>
      <c r="JLA251" s="576"/>
      <c r="JLB251" s="576"/>
      <c r="JLC251" s="577"/>
      <c r="JLD251"/>
      <c r="JLE251" s="605"/>
      <c r="JLF251" s="606"/>
      <c r="JLG251" s="578"/>
      <c r="JLH251" s="597"/>
      <c r="JLI251" s="598"/>
      <c r="JLJ251" s="596"/>
      <c r="JLK251" s="602"/>
      <c r="JLL251" s="579"/>
      <c r="JLM251" s="580"/>
      <c r="JLN251" s="603"/>
      <c r="JLO251" s="580"/>
      <c r="JLP251" s="603"/>
      <c r="JLQ251" s="607"/>
      <c r="JLR251" s="582"/>
      <c r="JLS251" s="608"/>
      <c r="JLT251" s="584"/>
      <c r="JLU251" s="584"/>
      <c r="JLV251" s="600"/>
      <c r="JLW251" s="600"/>
      <c r="JLX251" s="600"/>
      <c r="JLY251" s="600"/>
      <c r="JLZ251" s="600"/>
      <c r="JMA251" s="601"/>
      <c r="JMB251" s="609"/>
      <c r="JMC251" s="609"/>
      <c r="JMD251" s="576"/>
      <c r="JME251" s="576"/>
      <c r="JMF251" s="577"/>
      <c r="JMG251"/>
      <c r="JMH251" s="605"/>
      <c r="JMI251" s="606"/>
      <c r="JMJ251" s="578"/>
      <c r="JMK251" s="597"/>
      <c r="JML251" s="598"/>
      <c r="JMM251" s="596"/>
      <c r="JMN251" s="602"/>
      <c r="JMO251" s="579"/>
      <c r="JMP251" s="580"/>
      <c r="JMQ251" s="603"/>
      <c r="JMR251" s="580"/>
      <c r="JMS251" s="603"/>
      <c r="JMT251" s="607"/>
      <c r="JMU251" s="582"/>
      <c r="JMV251" s="608"/>
      <c r="JMW251" s="584"/>
      <c r="JMX251" s="584"/>
      <c r="JMY251" s="600"/>
      <c r="JMZ251" s="600"/>
      <c r="JNA251" s="600"/>
      <c r="JNB251" s="600"/>
      <c r="JNC251" s="600"/>
      <c r="JND251" s="601"/>
      <c r="JNE251" s="609"/>
      <c r="JNF251" s="609"/>
      <c r="JNG251" s="576"/>
      <c r="JNH251" s="576"/>
      <c r="JNI251" s="577"/>
      <c r="JNJ251"/>
      <c r="JNK251" s="605"/>
      <c r="JNL251" s="606"/>
      <c r="JNM251" s="578"/>
      <c r="JNN251" s="597"/>
      <c r="JNO251" s="598"/>
      <c r="JNP251" s="596"/>
      <c r="JNQ251" s="602"/>
      <c r="JNR251" s="579"/>
      <c r="JNS251" s="580"/>
      <c r="JNT251" s="603"/>
      <c r="JNU251" s="580"/>
      <c r="JNV251" s="603"/>
      <c r="JNW251" s="607"/>
      <c r="JNX251" s="582"/>
      <c r="JNY251" s="608"/>
      <c r="JNZ251" s="584"/>
      <c r="JOA251" s="584"/>
      <c r="JOB251" s="600"/>
      <c r="JOC251" s="600"/>
      <c r="JOD251" s="600"/>
      <c r="JOE251" s="600"/>
      <c r="JOF251" s="600"/>
      <c r="JOG251" s="601"/>
      <c r="JOH251" s="609"/>
      <c r="JOI251" s="609"/>
      <c r="JOJ251" s="576"/>
      <c r="JOK251" s="576"/>
      <c r="JOL251" s="577"/>
      <c r="JOM251"/>
      <c r="JON251" s="605"/>
      <c r="JOO251" s="606"/>
      <c r="JOP251" s="578"/>
      <c r="JOQ251" s="597"/>
      <c r="JOR251" s="598"/>
      <c r="JOS251" s="596"/>
      <c r="JOT251" s="602"/>
      <c r="JOU251" s="579"/>
      <c r="JOV251" s="580"/>
      <c r="JOW251" s="603"/>
      <c r="JOX251" s="580"/>
      <c r="JOY251" s="603"/>
      <c r="JOZ251" s="607"/>
      <c r="JPA251" s="582"/>
      <c r="JPB251" s="608"/>
      <c r="JPC251" s="584"/>
      <c r="JPD251" s="584"/>
      <c r="JPE251" s="600"/>
      <c r="JPF251" s="600"/>
      <c r="JPG251" s="600"/>
      <c r="JPH251" s="600"/>
      <c r="JPI251" s="600"/>
      <c r="JPJ251" s="601"/>
      <c r="JPK251" s="609"/>
      <c r="JPL251" s="609"/>
      <c r="JPM251" s="576"/>
      <c r="JPN251" s="576"/>
      <c r="JPO251" s="577"/>
      <c r="JPP251"/>
      <c r="JPQ251" s="605"/>
      <c r="JPR251" s="606"/>
      <c r="JPS251" s="578"/>
      <c r="JPT251" s="597"/>
      <c r="JPU251" s="598"/>
      <c r="JPV251" s="596"/>
      <c r="JPW251" s="602"/>
      <c r="JPX251" s="579"/>
      <c r="JPY251" s="580"/>
      <c r="JPZ251" s="603"/>
      <c r="JQA251" s="580"/>
      <c r="JQB251" s="603"/>
      <c r="JQC251" s="607"/>
      <c r="JQD251" s="582"/>
      <c r="JQE251" s="608"/>
      <c r="JQF251" s="584"/>
      <c r="JQG251" s="584"/>
      <c r="JQH251" s="600"/>
      <c r="JQI251" s="600"/>
      <c r="JQJ251" s="600"/>
      <c r="JQK251" s="600"/>
      <c r="JQL251" s="600"/>
      <c r="JQM251" s="601"/>
      <c r="JQN251" s="609"/>
      <c r="JQO251" s="609"/>
      <c r="JQP251" s="576"/>
      <c r="JQQ251" s="576"/>
      <c r="JQR251" s="577"/>
      <c r="JQS251"/>
      <c r="JQT251" s="605"/>
      <c r="JQU251" s="606"/>
      <c r="JQV251" s="578"/>
      <c r="JQW251" s="597"/>
      <c r="JQX251" s="598"/>
      <c r="JQY251" s="596"/>
      <c r="JQZ251" s="602"/>
      <c r="JRA251" s="579"/>
      <c r="JRB251" s="580"/>
      <c r="JRC251" s="603"/>
      <c r="JRD251" s="580"/>
      <c r="JRE251" s="603"/>
      <c r="JRF251" s="607"/>
      <c r="JRG251" s="582"/>
      <c r="JRH251" s="608"/>
      <c r="JRI251" s="584"/>
      <c r="JRJ251" s="584"/>
      <c r="JRK251" s="600"/>
      <c r="JRL251" s="600"/>
      <c r="JRM251" s="600"/>
      <c r="JRN251" s="600"/>
      <c r="JRO251" s="600"/>
      <c r="JRP251" s="601"/>
      <c r="JRQ251" s="609"/>
      <c r="JRR251" s="609"/>
      <c r="JRS251" s="576"/>
      <c r="JRT251" s="576"/>
      <c r="JRU251" s="577"/>
      <c r="JRV251"/>
      <c r="JRW251" s="605"/>
      <c r="JRX251" s="606"/>
      <c r="JRY251" s="578"/>
      <c r="JRZ251" s="597"/>
      <c r="JSA251" s="598"/>
      <c r="JSB251" s="596"/>
      <c r="JSC251" s="602"/>
      <c r="JSD251" s="579"/>
      <c r="JSE251" s="580"/>
      <c r="JSF251" s="603"/>
      <c r="JSG251" s="580"/>
      <c r="JSH251" s="603"/>
      <c r="JSI251" s="607"/>
      <c r="JSJ251" s="582"/>
      <c r="JSK251" s="608"/>
      <c r="JSL251" s="584"/>
      <c r="JSM251" s="584"/>
      <c r="JSN251" s="600"/>
      <c r="JSO251" s="600"/>
      <c r="JSP251" s="600"/>
      <c r="JSQ251" s="600"/>
      <c r="JSR251" s="600"/>
      <c r="JSS251" s="601"/>
      <c r="JST251" s="609"/>
      <c r="JSU251" s="609"/>
      <c r="JSV251" s="576"/>
      <c r="JSW251" s="576"/>
      <c r="JSX251" s="577"/>
      <c r="JSY251"/>
      <c r="JSZ251" s="605"/>
      <c r="JTA251" s="606"/>
      <c r="JTB251" s="578"/>
      <c r="JTC251" s="597"/>
      <c r="JTD251" s="598"/>
      <c r="JTE251" s="596"/>
      <c r="JTF251" s="602"/>
      <c r="JTG251" s="579"/>
      <c r="JTH251" s="580"/>
      <c r="JTI251" s="603"/>
      <c r="JTJ251" s="580"/>
      <c r="JTK251" s="603"/>
      <c r="JTL251" s="607"/>
      <c r="JTM251" s="582"/>
      <c r="JTN251" s="608"/>
      <c r="JTO251" s="584"/>
      <c r="JTP251" s="584"/>
      <c r="JTQ251" s="600"/>
      <c r="JTR251" s="600"/>
      <c r="JTS251" s="600"/>
      <c r="JTT251" s="600"/>
      <c r="JTU251" s="600"/>
      <c r="JTV251" s="601"/>
      <c r="JTW251" s="609"/>
      <c r="JTX251" s="609"/>
      <c r="JTY251" s="576"/>
      <c r="JTZ251" s="576"/>
      <c r="JUA251" s="577"/>
      <c r="JUB251"/>
      <c r="JUC251" s="605"/>
      <c r="JUD251" s="606"/>
      <c r="JUE251" s="578"/>
      <c r="JUF251" s="597"/>
      <c r="JUG251" s="598"/>
      <c r="JUH251" s="596"/>
      <c r="JUI251" s="602"/>
      <c r="JUJ251" s="579"/>
      <c r="JUK251" s="580"/>
      <c r="JUL251" s="603"/>
      <c r="JUM251" s="580"/>
      <c r="JUN251" s="603"/>
      <c r="JUO251" s="607"/>
      <c r="JUP251" s="582"/>
      <c r="JUQ251" s="608"/>
      <c r="JUR251" s="584"/>
      <c r="JUS251" s="584"/>
      <c r="JUT251" s="600"/>
      <c r="JUU251" s="600"/>
      <c r="JUV251" s="600"/>
      <c r="JUW251" s="600"/>
      <c r="JUX251" s="600"/>
      <c r="JUY251" s="601"/>
      <c r="JUZ251" s="609"/>
      <c r="JVA251" s="609"/>
      <c r="JVB251" s="576"/>
      <c r="JVC251" s="576"/>
      <c r="JVD251" s="577"/>
      <c r="JVE251"/>
      <c r="JVF251" s="605"/>
      <c r="JVG251" s="606"/>
      <c r="JVH251" s="578"/>
      <c r="JVI251" s="597"/>
      <c r="JVJ251" s="598"/>
      <c r="JVK251" s="596"/>
      <c r="JVL251" s="602"/>
      <c r="JVM251" s="579"/>
      <c r="JVN251" s="580"/>
      <c r="JVO251" s="603"/>
      <c r="JVP251" s="580"/>
      <c r="JVQ251" s="603"/>
      <c r="JVR251" s="607"/>
      <c r="JVS251" s="582"/>
      <c r="JVT251" s="608"/>
      <c r="JVU251" s="584"/>
      <c r="JVV251" s="584"/>
      <c r="JVW251" s="600"/>
      <c r="JVX251" s="600"/>
      <c r="JVY251" s="600"/>
      <c r="JVZ251" s="600"/>
      <c r="JWA251" s="600"/>
      <c r="JWB251" s="601"/>
      <c r="JWC251" s="609"/>
      <c r="JWD251" s="609"/>
      <c r="JWE251" s="576"/>
      <c r="JWF251" s="576"/>
      <c r="JWG251" s="577"/>
      <c r="JWH251"/>
      <c r="JWI251" s="605"/>
      <c r="JWJ251" s="606"/>
      <c r="JWK251" s="578"/>
      <c r="JWL251" s="597"/>
      <c r="JWM251" s="598"/>
      <c r="JWN251" s="596"/>
      <c r="JWO251" s="602"/>
      <c r="JWP251" s="579"/>
      <c r="JWQ251" s="580"/>
      <c r="JWR251" s="603"/>
      <c r="JWS251" s="580"/>
      <c r="JWT251" s="603"/>
      <c r="JWU251" s="607"/>
      <c r="JWV251" s="582"/>
      <c r="JWW251" s="608"/>
      <c r="JWX251" s="584"/>
      <c r="JWY251" s="584"/>
      <c r="JWZ251" s="600"/>
      <c r="JXA251" s="600"/>
      <c r="JXB251" s="600"/>
      <c r="JXC251" s="600"/>
      <c r="JXD251" s="600"/>
      <c r="JXE251" s="601"/>
      <c r="JXF251" s="609"/>
      <c r="JXG251" s="609"/>
      <c r="JXH251" s="576"/>
      <c r="JXI251" s="576"/>
      <c r="JXJ251" s="577"/>
      <c r="JXK251"/>
      <c r="JXL251" s="605"/>
      <c r="JXM251" s="606"/>
      <c r="JXN251" s="578"/>
      <c r="JXO251" s="597"/>
      <c r="JXP251" s="598"/>
      <c r="JXQ251" s="596"/>
      <c r="JXR251" s="602"/>
      <c r="JXS251" s="579"/>
      <c r="JXT251" s="580"/>
      <c r="JXU251" s="603"/>
      <c r="JXV251" s="580"/>
      <c r="JXW251" s="603"/>
      <c r="JXX251" s="607"/>
      <c r="JXY251" s="582"/>
      <c r="JXZ251" s="608"/>
      <c r="JYA251" s="584"/>
      <c r="JYB251" s="584"/>
      <c r="JYC251" s="600"/>
      <c r="JYD251" s="600"/>
      <c r="JYE251" s="600"/>
      <c r="JYF251" s="600"/>
      <c r="JYG251" s="600"/>
      <c r="JYH251" s="601"/>
      <c r="JYI251" s="609"/>
      <c r="JYJ251" s="609"/>
      <c r="JYK251" s="576"/>
      <c r="JYL251" s="576"/>
      <c r="JYM251" s="577"/>
      <c r="JYN251"/>
      <c r="JYO251" s="605"/>
      <c r="JYP251" s="606"/>
      <c r="JYQ251" s="578"/>
      <c r="JYR251" s="597"/>
      <c r="JYS251" s="598"/>
      <c r="JYT251" s="596"/>
      <c r="JYU251" s="602"/>
      <c r="JYV251" s="579"/>
      <c r="JYW251" s="580"/>
      <c r="JYX251" s="603"/>
      <c r="JYY251" s="580"/>
      <c r="JYZ251" s="603"/>
      <c r="JZA251" s="607"/>
      <c r="JZB251" s="582"/>
      <c r="JZC251" s="608"/>
      <c r="JZD251" s="584"/>
      <c r="JZE251" s="584"/>
      <c r="JZF251" s="600"/>
      <c r="JZG251" s="600"/>
      <c r="JZH251" s="600"/>
      <c r="JZI251" s="600"/>
      <c r="JZJ251" s="600"/>
      <c r="JZK251" s="601"/>
      <c r="JZL251" s="609"/>
      <c r="JZM251" s="609"/>
      <c r="JZN251" s="576"/>
      <c r="JZO251" s="576"/>
      <c r="JZP251" s="577"/>
      <c r="JZQ251"/>
      <c r="JZR251" s="605"/>
      <c r="JZS251" s="606"/>
      <c r="JZT251" s="578"/>
      <c r="JZU251" s="597"/>
      <c r="JZV251" s="598"/>
      <c r="JZW251" s="596"/>
      <c r="JZX251" s="602"/>
      <c r="JZY251" s="579"/>
      <c r="JZZ251" s="580"/>
      <c r="KAA251" s="603"/>
      <c r="KAB251" s="580"/>
      <c r="KAC251" s="603"/>
      <c r="KAD251" s="607"/>
      <c r="KAE251" s="582"/>
      <c r="KAF251" s="608"/>
      <c r="KAG251" s="584"/>
      <c r="KAH251" s="584"/>
      <c r="KAI251" s="600"/>
      <c r="KAJ251" s="600"/>
      <c r="KAK251" s="600"/>
      <c r="KAL251" s="600"/>
      <c r="KAM251" s="600"/>
      <c r="KAN251" s="601"/>
      <c r="KAO251" s="609"/>
      <c r="KAP251" s="609"/>
      <c r="KAQ251" s="576"/>
      <c r="KAR251" s="576"/>
      <c r="KAS251" s="577"/>
      <c r="KAT251"/>
      <c r="KAU251" s="605"/>
      <c r="KAV251" s="606"/>
      <c r="KAW251" s="578"/>
      <c r="KAX251" s="597"/>
      <c r="KAY251" s="598"/>
      <c r="KAZ251" s="596"/>
      <c r="KBA251" s="602"/>
      <c r="KBB251" s="579"/>
      <c r="KBC251" s="580"/>
      <c r="KBD251" s="603"/>
      <c r="KBE251" s="580"/>
      <c r="KBF251" s="603"/>
      <c r="KBG251" s="607"/>
      <c r="KBH251" s="582"/>
      <c r="KBI251" s="608"/>
      <c r="KBJ251" s="584"/>
      <c r="KBK251" s="584"/>
      <c r="KBL251" s="600"/>
      <c r="KBM251" s="600"/>
      <c r="KBN251" s="600"/>
      <c r="KBO251" s="600"/>
      <c r="KBP251" s="600"/>
      <c r="KBQ251" s="601"/>
      <c r="KBR251" s="609"/>
      <c r="KBS251" s="609"/>
      <c r="KBT251" s="576"/>
      <c r="KBU251" s="576"/>
      <c r="KBV251" s="577"/>
      <c r="KBW251"/>
      <c r="KBX251" s="605"/>
      <c r="KBY251" s="606"/>
      <c r="KBZ251" s="578"/>
      <c r="KCA251" s="597"/>
      <c r="KCB251" s="598"/>
      <c r="KCC251" s="596"/>
      <c r="KCD251" s="602"/>
      <c r="KCE251" s="579"/>
      <c r="KCF251" s="580"/>
      <c r="KCG251" s="603"/>
      <c r="KCH251" s="580"/>
      <c r="KCI251" s="603"/>
      <c r="KCJ251" s="607"/>
      <c r="KCK251" s="582"/>
      <c r="KCL251" s="608"/>
      <c r="KCM251" s="584"/>
      <c r="KCN251" s="584"/>
      <c r="KCO251" s="600"/>
      <c r="KCP251" s="600"/>
      <c r="KCQ251" s="600"/>
      <c r="KCR251" s="600"/>
      <c r="KCS251" s="600"/>
      <c r="KCT251" s="601"/>
      <c r="KCU251" s="609"/>
      <c r="KCV251" s="609"/>
      <c r="KCW251" s="576"/>
      <c r="KCX251" s="576"/>
      <c r="KCY251" s="577"/>
      <c r="KCZ251"/>
      <c r="KDA251" s="605"/>
      <c r="KDB251" s="606"/>
      <c r="KDC251" s="578"/>
      <c r="KDD251" s="597"/>
      <c r="KDE251" s="598"/>
      <c r="KDF251" s="596"/>
      <c r="KDG251" s="602"/>
      <c r="KDH251" s="579"/>
      <c r="KDI251" s="580"/>
      <c r="KDJ251" s="603"/>
      <c r="KDK251" s="580"/>
      <c r="KDL251" s="603"/>
      <c r="KDM251" s="607"/>
      <c r="KDN251" s="582"/>
      <c r="KDO251" s="608"/>
      <c r="KDP251" s="584"/>
      <c r="KDQ251" s="584"/>
      <c r="KDR251" s="600"/>
      <c r="KDS251" s="600"/>
      <c r="KDT251" s="600"/>
      <c r="KDU251" s="600"/>
      <c r="KDV251" s="600"/>
      <c r="KDW251" s="601"/>
      <c r="KDX251" s="609"/>
      <c r="KDY251" s="609"/>
      <c r="KDZ251" s="576"/>
      <c r="KEA251" s="576"/>
      <c r="KEB251" s="577"/>
      <c r="KEC251"/>
      <c r="KED251" s="605"/>
      <c r="KEE251" s="606"/>
      <c r="KEF251" s="578"/>
      <c r="KEG251" s="597"/>
      <c r="KEH251" s="598"/>
      <c r="KEI251" s="596"/>
      <c r="KEJ251" s="602"/>
      <c r="KEK251" s="579"/>
      <c r="KEL251" s="580"/>
      <c r="KEM251" s="603"/>
      <c r="KEN251" s="580"/>
      <c r="KEO251" s="603"/>
      <c r="KEP251" s="607"/>
      <c r="KEQ251" s="582"/>
      <c r="KER251" s="608"/>
      <c r="KES251" s="584"/>
      <c r="KET251" s="584"/>
      <c r="KEU251" s="600"/>
      <c r="KEV251" s="600"/>
      <c r="KEW251" s="600"/>
      <c r="KEX251" s="600"/>
      <c r="KEY251" s="600"/>
      <c r="KEZ251" s="601"/>
      <c r="KFA251" s="609"/>
      <c r="KFB251" s="609"/>
      <c r="KFC251" s="576"/>
      <c r="KFD251" s="576"/>
      <c r="KFE251" s="577"/>
      <c r="KFF251"/>
      <c r="KFG251" s="605"/>
      <c r="KFH251" s="606"/>
      <c r="KFI251" s="578"/>
      <c r="KFJ251" s="597"/>
      <c r="KFK251" s="598"/>
      <c r="KFL251" s="596"/>
      <c r="KFM251" s="602"/>
      <c r="KFN251" s="579"/>
      <c r="KFO251" s="580"/>
      <c r="KFP251" s="603"/>
      <c r="KFQ251" s="580"/>
      <c r="KFR251" s="603"/>
      <c r="KFS251" s="607"/>
      <c r="KFT251" s="582"/>
      <c r="KFU251" s="608"/>
      <c r="KFV251" s="584"/>
      <c r="KFW251" s="584"/>
      <c r="KFX251" s="600"/>
      <c r="KFY251" s="600"/>
      <c r="KFZ251" s="600"/>
      <c r="KGA251" s="600"/>
      <c r="KGB251" s="600"/>
      <c r="KGC251" s="601"/>
      <c r="KGD251" s="609"/>
      <c r="KGE251" s="609"/>
      <c r="KGF251" s="576"/>
      <c r="KGG251" s="576"/>
      <c r="KGH251" s="577"/>
      <c r="KGI251"/>
      <c r="KGJ251" s="605"/>
      <c r="KGK251" s="606"/>
      <c r="KGL251" s="578"/>
      <c r="KGM251" s="597"/>
      <c r="KGN251" s="598"/>
      <c r="KGO251" s="596"/>
      <c r="KGP251" s="602"/>
      <c r="KGQ251" s="579"/>
      <c r="KGR251" s="580"/>
      <c r="KGS251" s="603"/>
      <c r="KGT251" s="580"/>
      <c r="KGU251" s="603"/>
      <c r="KGV251" s="607"/>
      <c r="KGW251" s="582"/>
      <c r="KGX251" s="608"/>
      <c r="KGY251" s="584"/>
      <c r="KGZ251" s="584"/>
      <c r="KHA251" s="600"/>
      <c r="KHB251" s="600"/>
      <c r="KHC251" s="600"/>
      <c r="KHD251" s="600"/>
      <c r="KHE251" s="600"/>
      <c r="KHF251" s="601"/>
      <c r="KHG251" s="609"/>
      <c r="KHH251" s="609"/>
      <c r="KHI251" s="576"/>
      <c r="KHJ251" s="576"/>
      <c r="KHK251" s="577"/>
      <c r="KHL251"/>
      <c r="KHM251" s="605"/>
      <c r="KHN251" s="606"/>
      <c r="KHO251" s="578"/>
      <c r="KHP251" s="597"/>
      <c r="KHQ251" s="598"/>
      <c r="KHR251" s="596"/>
      <c r="KHS251" s="602"/>
      <c r="KHT251" s="579"/>
      <c r="KHU251" s="580"/>
      <c r="KHV251" s="603"/>
      <c r="KHW251" s="580"/>
      <c r="KHX251" s="603"/>
      <c r="KHY251" s="607"/>
      <c r="KHZ251" s="582"/>
      <c r="KIA251" s="608"/>
      <c r="KIB251" s="584"/>
      <c r="KIC251" s="584"/>
      <c r="KID251" s="600"/>
      <c r="KIE251" s="600"/>
      <c r="KIF251" s="600"/>
      <c r="KIG251" s="600"/>
      <c r="KIH251" s="600"/>
      <c r="KII251" s="601"/>
      <c r="KIJ251" s="609"/>
      <c r="KIK251" s="609"/>
      <c r="KIL251" s="576"/>
      <c r="KIM251" s="576"/>
      <c r="KIN251" s="577"/>
      <c r="KIO251"/>
      <c r="KIP251" s="605"/>
      <c r="KIQ251" s="606"/>
      <c r="KIR251" s="578"/>
      <c r="KIS251" s="597"/>
      <c r="KIT251" s="598"/>
      <c r="KIU251" s="596"/>
      <c r="KIV251" s="602"/>
      <c r="KIW251" s="579"/>
      <c r="KIX251" s="580"/>
      <c r="KIY251" s="603"/>
      <c r="KIZ251" s="580"/>
      <c r="KJA251" s="603"/>
      <c r="KJB251" s="607"/>
      <c r="KJC251" s="582"/>
      <c r="KJD251" s="608"/>
      <c r="KJE251" s="584"/>
      <c r="KJF251" s="584"/>
      <c r="KJG251" s="600"/>
      <c r="KJH251" s="600"/>
      <c r="KJI251" s="600"/>
      <c r="KJJ251" s="600"/>
      <c r="KJK251" s="600"/>
      <c r="KJL251" s="601"/>
      <c r="KJM251" s="609"/>
      <c r="KJN251" s="609"/>
      <c r="KJO251" s="576"/>
      <c r="KJP251" s="576"/>
      <c r="KJQ251" s="577"/>
      <c r="KJR251"/>
      <c r="KJS251" s="605"/>
      <c r="KJT251" s="606"/>
      <c r="KJU251" s="578"/>
      <c r="KJV251" s="597"/>
      <c r="KJW251" s="598"/>
      <c r="KJX251" s="596"/>
      <c r="KJY251" s="602"/>
      <c r="KJZ251" s="579"/>
      <c r="KKA251" s="580"/>
      <c r="KKB251" s="603"/>
      <c r="KKC251" s="580"/>
      <c r="KKD251" s="603"/>
      <c r="KKE251" s="607"/>
      <c r="KKF251" s="582"/>
      <c r="KKG251" s="608"/>
      <c r="KKH251" s="584"/>
      <c r="KKI251" s="584"/>
      <c r="KKJ251" s="600"/>
      <c r="KKK251" s="600"/>
      <c r="KKL251" s="600"/>
      <c r="KKM251" s="600"/>
      <c r="KKN251" s="600"/>
      <c r="KKO251" s="601"/>
      <c r="KKP251" s="609"/>
      <c r="KKQ251" s="609"/>
      <c r="KKR251" s="576"/>
      <c r="KKS251" s="576"/>
      <c r="KKT251" s="577"/>
      <c r="KKU251"/>
      <c r="KKV251" s="605"/>
      <c r="KKW251" s="606"/>
      <c r="KKX251" s="578"/>
      <c r="KKY251" s="597"/>
      <c r="KKZ251" s="598"/>
      <c r="KLA251" s="596"/>
      <c r="KLB251" s="602"/>
      <c r="KLC251" s="579"/>
      <c r="KLD251" s="580"/>
      <c r="KLE251" s="603"/>
      <c r="KLF251" s="580"/>
      <c r="KLG251" s="603"/>
      <c r="KLH251" s="607"/>
      <c r="KLI251" s="582"/>
      <c r="KLJ251" s="608"/>
      <c r="KLK251" s="584"/>
      <c r="KLL251" s="584"/>
      <c r="KLM251" s="600"/>
      <c r="KLN251" s="600"/>
      <c r="KLO251" s="600"/>
      <c r="KLP251" s="600"/>
      <c r="KLQ251" s="600"/>
      <c r="KLR251" s="601"/>
      <c r="KLS251" s="609"/>
      <c r="KLT251" s="609"/>
      <c r="KLU251" s="576"/>
      <c r="KLV251" s="576"/>
      <c r="KLW251" s="577"/>
      <c r="KLX251"/>
      <c r="KLY251" s="605"/>
      <c r="KLZ251" s="606"/>
      <c r="KMA251" s="578"/>
      <c r="KMB251" s="597"/>
      <c r="KMC251" s="598"/>
      <c r="KMD251" s="596"/>
      <c r="KME251" s="602"/>
      <c r="KMF251" s="579"/>
      <c r="KMG251" s="580"/>
      <c r="KMH251" s="603"/>
      <c r="KMI251" s="580"/>
      <c r="KMJ251" s="603"/>
      <c r="KMK251" s="607"/>
      <c r="KML251" s="582"/>
      <c r="KMM251" s="608"/>
      <c r="KMN251" s="584"/>
      <c r="KMO251" s="584"/>
      <c r="KMP251" s="600"/>
      <c r="KMQ251" s="600"/>
      <c r="KMR251" s="600"/>
      <c r="KMS251" s="600"/>
      <c r="KMT251" s="600"/>
      <c r="KMU251" s="601"/>
      <c r="KMV251" s="609"/>
      <c r="KMW251" s="609"/>
      <c r="KMX251" s="576"/>
      <c r="KMY251" s="576"/>
      <c r="KMZ251" s="577"/>
      <c r="KNA251"/>
      <c r="KNB251" s="605"/>
      <c r="KNC251" s="606"/>
      <c r="KND251" s="578"/>
      <c r="KNE251" s="597"/>
      <c r="KNF251" s="598"/>
      <c r="KNG251" s="596"/>
      <c r="KNH251" s="602"/>
      <c r="KNI251" s="579"/>
      <c r="KNJ251" s="580"/>
      <c r="KNK251" s="603"/>
      <c r="KNL251" s="580"/>
      <c r="KNM251" s="603"/>
      <c r="KNN251" s="607"/>
      <c r="KNO251" s="582"/>
      <c r="KNP251" s="608"/>
      <c r="KNQ251" s="584"/>
      <c r="KNR251" s="584"/>
      <c r="KNS251" s="600"/>
      <c r="KNT251" s="600"/>
      <c r="KNU251" s="600"/>
      <c r="KNV251" s="600"/>
      <c r="KNW251" s="600"/>
      <c r="KNX251" s="601"/>
      <c r="KNY251" s="609"/>
      <c r="KNZ251" s="609"/>
      <c r="KOA251" s="576"/>
      <c r="KOB251" s="576"/>
      <c r="KOC251" s="577"/>
      <c r="KOD251"/>
      <c r="KOE251" s="605"/>
      <c r="KOF251" s="606"/>
      <c r="KOG251" s="578"/>
      <c r="KOH251" s="597"/>
      <c r="KOI251" s="598"/>
      <c r="KOJ251" s="596"/>
      <c r="KOK251" s="602"/>
      <c r="KOL251" s="579"/>
      <c r="KOM251" s="580"/>
      <c r="KON251" s="603"/>
      <c r="KOO251" s="580"/>
      <c r="KOP251" s="603"/>
      <c r="KOQ251" s="607"/>
      <c r="KOR251" s="582"/>
      <c r="KOS251" s="608"/>
      <c r="KOT251" s="584"/>
      <c r="KOU251" s="584"/>
      <c r="KOV251" s="600"/>
      <c r="KOW251" s="600"/>
      <c r="KOX251" s="600"/>
      <c r="KOY251" s="600"/>
      <c r="KOZ251" s="600"/>
      <c r="KPA251" s="601"/>
      <c r="KPB251" s="609"/>
      <c r="KPC251" s="609"/>
      <c r="KPD251" s="576"/>
      <c r="KPE251" s="576"/>
      <c r="KPF251" s="577"/>
      <c r="KPG251"/>
      <c r="KPH251" s="605"/>
      <c r="KPI251" s="606"/>
      <c r="KPJ251" s="578"/>
      <c r="KPK251" s="597"/>
      <c r="KPL251" s="598"/>
      <c r="KPM251" s="596"/>
      <c r="KPN251" s="602"/>
      <c r="KPO251" s="579"/>
      <c r="KPP251" s="580"/>
      <c r="KPQ251" s="603"/>
      <c r="KPR251" s="580"/>
      <c r="KPS251" s="603"/>
      <c r="KPT251" s="607"/>
      <c r="KPU251" s="582"/>
      <c r="KPV251" s="608"/>
      <c r="KPW251" s="584"/>
      <c r="KPX251" s="584"/>
      <c r="KPY251" s="600"/>
      <c r="KPZ251" s="600"/>
      <c r="KQA251" s="600"/>
      <c r="KQB251" s="600"/>
      <c r="KQC251" s="600"/>
      <c r="KQD251" s="601"/>
      <c r="KQE251" s="609"/>
      <c r="KQF251" s="609"/>
      <c r="KQG251" s="576"/>
      <c r="KQH251" s="576"/>
      <c r="KQI251" s="577"/>
      <c r="KQJ251"/>
      <c r="KQK251" s="605"/>
      <c r="KQL251" s="606"/>
      <c r="KQM251" s="578"/>
      <c r="KQN251" s="597"/>
      <c r="KQO251" s="598"/>
      <c r="KQP251" s="596"/>
      <c r="KQQ251" s="602"/>
      <c r="KQR251" s="579"/>
      <c r="KQS251" s="580"/>
      <c r="KQT251" s="603"/>
      <c r="KQU251" s="580"/>
      <c r="KQV251" s="603"/>
      <c r="KQW251" s="607"/>
      <c r="KQX251" s="582"/>
      <c r="KQY251" s="608"/>
      <c r="KQZ251" s="584"/>
      <c r="KRA251" s="584"/>
      <c r="KRB251" s="600"/>
      <c r="KRC251" s="600"/>
      <c r="KRD251" s="600"/>
      <c r="KRE251" s="600"/>
      <c r="KRF251" s="600"/>
      <c r="KRG251" s="601"/>
      <c r="KRH251" s="609"/>
      <c r="KRI251" s="609"/>
      <c r="KRJ251" s="576"/>
      <c r="KRK251" s="576"/>
      <c r="KRL251" s="577"/>
      <c r="KRM251"/>
      <c r="KRN251" s="605"/>
      <c r="KRO251" s="606"/>
      <c r="KRP251" s="578"/>
      <c r="KRQ251" s="597"/>
      <c r="KRR251" s="598"/>
      <c r="KRS251" s="596"/>
      <c r="KRT251" s="602"/>
      <c r="KRU251" s="579"/>
      <c r="KRV251" s="580"/>
      <c r="KRW251" s="603"/>
      <c r="KRX251" s="580"/>
      <c r="KRY251" s="603"/>
      <c r="KRZ251" s="607"/>
      <c r="KSA251" s="582"/>
      <c r="KSB251" s="608"/>
      <c r="KSC251" s="584"/>
      <c r="KSD251" s="584"/>
      <c r="KSE251" s="600"/>
      <c r="KSF251" s="600"/>
      <c r="KSG251" s="600"/>
      <c r="KSH251" s="600"/>
      <c r="KSI251" s="600"/>
      <c r="KSJ251" s="601"/>
      <c r="KSK251" s="609"/>
      <c r="KSL251" s="609"/>
      <c r="KSM251" s="576"/>
      <c r="KSN251" s="576"/>
      <c r="KSO251" s="577"/>
      <c r="KSP251"/>
      <c r="KSQ251" s="605"/>
      <c r="KSR251" s="606"/>
      <c r="KSS251" s="578"/>
      <c r="KST251" s="597"/>
      <c r="KSU251" s="598"/>
      <c r="KSV251" s="596"/>
      <c r="KSW251" s="602"/>
      <c r="KSX251" s="579"/>
      <c r="KSY251" s="580"/>
      <c r="KSZ251" s="603"/>
      <c r="KTA251" s="580"/>
      <c r="KTB251" s="603"/>
      <c r="KTC251" s="607"/>
      <c r="KTD251" s="582"/>
      <c r="KTE251" s="608"/>
      <c r="KTF251" s="584"/>
      <c r="KTG251" s="584"/>
      <c r="KTH251" s="600"/>
      <c r="KTI251" s="600"/>
      <c r="KTJ251" s="600"/>
      <c r="KTK251" s="600"/>
      <c r="KTL251" s="600"/>
      <c r="KTM251" s="601"/>
      <c r="KTN251" s="609"/>
      <c r="KTO251" s="609"/>
      <c r="KTP251" s="576"/>
      <c r="KTQ251" s="576"/>
      <c r="KTR251" s="577"/>
      <c r="KTS251"/>
      <c r="KTT251" s="605"/>
      <c r="KTU251" s="606"/>
      <c r="KTV251" s="578"/>
      <c r="KTW251" s="597"/>
      <c r="KTX251" s="598"/>
      <c r="KTY251" s="596"/>
      <c r="KTZ251" s="602"/>
      <c r="KUA251" s="579"/>
      <c r="KUB251" s="580"/>
      <c r="KUC251" s="603"/>
      <c r="KUD251" s="580"/>
      <c r="KUE251" s="603"/>
      <c r="KUF251" s="607"/>
      <c r="KUG251" s="582"/>
      <c r="KUH251" s="608"/>
      <c r="KUI251" s="584"/>
      <c r="KUJ251" s="584"/>
      <c r="KUK251" s="600"/>
      <c r="KUL251" s="600"/>
      <c r="KUM251" s="600"/>
      <c r="KUN251" s="600"/>
      <c r="KUO251" s="600"/>
      <c r="KUP251" s="601"/>
      <c r="KUQ251" s="609"/>
      <c r="KUR251" s="609"/>
      <c r="KUS251" s="576"/>
      <c r="KUT251" s="576"/>
      <c r="KUU251" s="577"/>
      <c r="KUV251"/>
      <c r="KUW251" s="605"/>
      <c r="KUX251" s="606"/>
      <c r="KUY251" s="578"/>
      <c r="KUZ251" s="597"/>
      <c r="KVA251" s="598"/>
      <c r="KVB251" s="596"/>
      <c r="KVC251" s="602"/>
      <c r="KVD251" s="579"/>
      <c r="KVE251" s="580"/>
      <c r="KVF251" s="603"/>
      <c r="KVG251" s="580"/>
      <c r="KVH251" s="603"/>
      <c r="KVI251" s="607"/>
      <c r="KVJ251" s="582"/>
      <c r="KVK251" s="608"/>
      <c r="KVL251" s="584"/>
      <c r="KVM251" s="584"/>
      <c r="KVN251" s="600"/>
      <c r="KVO251" s="600"/>
      <c r="KVP251" s="600"/>
      <c r="KVQ251" s="600"/>
      <c r="KVR251" s="600"/>
      <c r="KVS251" s="601"/>
      <c r="KVT251" s="609"/>
      <c r="KVU251" s="609"/>
      <c r="KVV251" s="576"/>
      <c r="KVW251" s="576"/>
      <c r="KVX251" s="577"/>
      <c r="KVY251"/>
      <c r="KVZ251" s="605"/>
      <c r="KWA251" s="606"/>
      <c r="KWB251" s="578"/>
      <c r="KWC251" s="597"/>
      <c r="KWD251" s="598"/>
      <c r="KWE251" s="596"/>
      <c r="KWF251" s="602"/>
      <c r="KWG251" s="579"/>
      <c r="KWH251" s="580"/>
      <c r="KWI251" s="603"/>
      <c r="KWJ251" s="580"/>
      <c r="KWK251" s="603"/>
      <c r="KWL251" s="607"/>
      <c r="KWM251" s="582"/>
      <c r="KWN251" s="608"/>
      <c r="KWO251" s="584"/>
      <c r="KWP251" s="584"/>
      <c r="KWQ251" s="600"/>
      <c r="KWR251" s="600"/>
      <c r="KWS251" s="600"/>
      <c r="KWT251" s="600"/>
      <c r="KWU251" s="600"/>
      <c r="KWV251" s="601"/>
      <c r="KWW251" s="609"/>
      <c r="KWX251" s="609"/>
      <c r="KWY251" s="576"/>
      <c r="KWZ251" s="576"/>
      <c r="KXA251" s="577"/>
      <c r="KXB251"/>
      <c r="KXC251" s="605"/>
      <c r="KXD251" s="606"/>
      <c r="KXE251" s="578"/>
      <c r="KXF251" s="597"/>
      <c r="KXG251" s="598"/>
      <c r="KXH251" s="596"/>
      <c r="KXI251" s="602"/>
      <c r="KXJ251" s="579"/>
      <c r="KXK251" s="580"/>
      <c r="KXL251" s="603"/>
      <c r="KXM251" s="580"/>
      <c r="KXN251" s="603"/>
      <c r="KXO251" s="607"/>
      <c r="KXP251" s="582"/>
      <c r="KXQ251" s="608"/>
      <c r="KXR251" s="584"/>
      <c r="KXS251" s="584"/>
      <c r="KXT251" s="600"/>
      <c r="KXU251" s="600"/>
      <c r="KXV251" s="600"/>
      <c r="KXW251" s="600"/>
      <c r="KXX251" s="600"/>
      <c r="KXY251" s="601"/>
      <c r="KXZ251" s="609"/>
      <c r="KYA251" s="609"/>
      <c r="KYB251" s="576"/>
      <c r="KYC251" s="576"/>
      <c r="KYD251" s="577"/>
      <c r="KYE251"/>
      <c r="KYF251" s="605"/>
      <c r="KYG251" s="606"/>
      <c r="KYH251" s="578"/>
      <c r="KYI251" s="597"/>
      <c r="KYJ251" s="598"/>
      <c r="KYK251" s="596"/>
      <c r="KYL251" s="602"/>
      <c r="KYM251" s="579"/>
      <c r="KYN251" s="580"/>
      <c r="KYO251" s="603"/>
      <c r="KYP251" s="580"/>
      <c r="KYQ251" s="603"/>
      <c r="KYR251" s="607"/>
      <c r="KYS251" s="582"/>
      <c r="KYT251" s="608"/>
      <c r="KYU251" s="584"/>
      <c r="KYV251" s="584"/>
      <c r="KYW251" s="600"/>
      <c r="KYX251" s="600"/>
      <c r="KYY251" s="600"/>
      <c r="KYZ251" s="600"/>
      <c r="KZA251" s="600"/>
      <c r="KZB251" s="601"/>
      <c r="KZC251" s="609"/>
      <c r="KZD251" s="609"/>
      <c r="KZE251" s="576"/>
      <c r="KZF251" s="576"/>
      <c r="KZG251" s="577"/>
      <c r="KZH251"/>
      <c r="KZI251" s="605"/>
      <c r="KZJ251" s="606"/>
      <c r="KZK251" s="578"/>
      <c r="KZL251" s="597"/>
      <c r="KZM251" s="598"/>
      <c r="KZN251" s="596"/>
      <c r="KZO251" s="602"/>
      <c r="KZP251" s="579"/>
      <c r="KZQ251" s="580"/>
      <c r="KZR251" s="603"/>
      <c r="KZS251" s="580"/>
      <c r="KZT251" s="603"/>
      <c r="KZU251" s="607"/>
      <c r="KZV251" s="582"/>
      <c r="KZW251" s="608"/>
      <c r="KZX251" s="584"/>
      <c r="KZY251" s="584"/>
      <c r="KZZ251" s="600"/>
      <c r="LAA251" s="600"/>
      <c r="LAB251" s="600"/>
      <c r="LAC251" s="600"/>
      <c r="LAD251" s="600"/>
      <c r="LAE251" s="601"/>
      <c r="LAF251" s="609"/>
      <c r="LAG251" s="609"/>
      <c r="LAH251" s="576"/>
      <c r="LAI251" s="576"/>
      <c r="LAJ251" s="577"/>
      <c r="LAK251"/>
      <c r="LAL251" s="605"/>
      <c r="LAM251" s="606"/>
      <c r="LAN251" s="578"/>
      <c r="LAO251" s="597"/>
      <c r="LAP251" s="598"/>
      <c r="LAQ251" s="596"/>
      <c r="LAR251" s="602"/>
      <c r="LAS251" s="579"/>
      <c r="LAT251" s="580"/>
      <c r="LAU251" s="603"/>
      <c r="LAV251" s="580"/>
      <c r="LAW251" s="603"/>
      <c r="LAX251" s="607"/>
      <c r="LAY251" s="582"/>
      <c r="LAZ251" s="608"/>
      <c r="LBA251" s="584"/>
      <c r="LBB251" s="584"/>
      <c r="LBC251" s="600"/>
      <c r="LBD251" s="600"/>
      <c r="LBE251" s="600"/>
      <c r="LBF251" s="600"/>
      <c r="LBG251" s="600"/>
      <c r="LBH251" s="601"/>
      <c r="LBI251" s="609"/>
      <c r="LBJ251" s="609"/>
      <c r="LBK251" s="576"/>
      <c r="LBL251" s="576"/>
      <c r="LBM251" s="577"/>
      <c r="LBN251"/>
      <c r="LBO251" s="605"/>
      <c r="LBP251" s="606"/>
      <c r="LBQ251" s="578"/>
      <c r="LBR251" s="597"/>
      <c r="LBS251" s="598"/>
      <c r="LBT251" s="596"/>
      <c r="LBU251" s="602"/>
      <c r="LBV251" s="579"/>
      <c r="LBW251" s="580"/>
      <c r="LBX251" s="603"/>
      <c r="LBY251" s="580"/>
      <c r="LBZ251" s="603"/>
      <c r="LCA251" s="607"/>
      <c r="LCB251" s="582"/>
      <c r="LCC251" s="608"/>
      <c r="LCD251" s="584"/>
      <c r="LCE251" s="584"/>
      <c r="LCF251" s="600"/>
      <c r="LCG251" s="600"/>
      <c r="LCH251" s="600"/>
      <c r="LCI251" s="600"/>
      <c r="LCJ251" s="600"/>
      <c r="LCK251" s="601"/>
      <c r="LCL251" s="609"/>
      <c r="LCM251" s="609"/>
      <c r="LCN251" s="576"/>
      <c r="LCO251" s="576"/>
      <c r="LCP251" s="577"/>
      <c r="LCQ251"/>
      <c r="LCR251" s="605"/>
      <c r="LCS251" s="606"/>
      <c r="LCT251" s="578"/>
      <c r="LCU251" s="597"/>
      <c r="LCV251" s="598"/>
      <c r="LCW251" s="596"/>
      <c r="LCX251" s="602"/>
      <c r="LCY251" s="579"/>
      <c r="LCZ251" s="580"/>
      <c r="LDA251" s="603"/>
      <c r="LDB251" s="580"/>
      <c r="LDC251" s="603"/>
      <c r="LDD251" s="607"/>
      <c r="LDE251" s="582"/>
      <c r="LDF251" s="608"/>
      <c r="LDG251" s="584"/>
      <c r="LDH251" s="584"/>
      <c r="LDI251" s="600"/>
      <c r="LDJ251" s="600"/>
      <c r="LDK251" s="600"/>
      <c r="LDL251" s="600"/>
      <c r="LDM251" s="600"/>
      <c r="LDN251" s="601"/>
      <c r="LDO251" s="609"/>
      <c r="LDP251" s="609"/>
      <c r="LDQ251" s="576"/>
      <c r="LDR251" s="576"/>
      <c r="LDS251" s="577"/>
      <c r="LDT251"/>
      <c r="LDU251" s="605"/>
      <c r="LDV251" s="606"/>
      <c r="LDW251" s="578"/>
      <c r="LDX251" s="597"/>
      <c r="LDY251" s="598"/>
      <c r="LDZ251" s="596"/>
      <c r="LEA251" s="602"/>
      <c r="LEB251" s="579"/>
      <c r="LEC251" s="580"/>
      <c r="LED251" s="603"/>
      <c r="LEE251" s="580"/>
      <c r="LEF251" s="603"/>
      <c r="LEG251" s="607"/>
      <c r="LEH251" s="582"/>
      <c r="LEI251" s="608"/>
      <c r="LEJ251" s="584"/>
      <c r="LEK251" s="584"/>
      <c r="LEL251" s="600"/>
      <c r="LEM251" s="600"/>
      <c r="LEN251" s="600"/>
      <c r="LEO251" s="600"/>
      <c r="LEP251" s="600"/>
      <c r="LEQ251" s="601"/>
      <c r="LER251" s="609"/>
      <c r="LES251" s="609"/>
      <c r="LET251" s="576"/>
      <c r="LEU251" s="576"/>
      <c r="LEV251" s="577"/>
      <c r="LEW251"/>
      <c r="LEX251" s="605"/>
      <c r="LEY251" s="606"/>
      <c r="LEZ251" s="578"/>
      <c r="LFA251" s="597"/>
      <c r="LFB251" s="598"/>
      <c r="LFC251" s="596"/>
      <c r="LFD251" s="602"/>
      <c r="LFE251" s="579"/>
      <c r="LFF251" s="580"/>
      <c r="LFG251" s="603"/>
      <c r="LFH251" s="580"/>
      <c r="LFI251" s="603"/>
      <c r="LFJ251" s="607"/>
      <c r="LFK251" s="582"/>
      <c r="LFL251" s="608"/>
      <c r="LFM251" s="584"/>
      <c r="LFN251" s="584"/>
      <c r="LFO251" s="600"/>
      <c r="LFP251" s="600"/>
      <c r="LFQ251" s="600"/>
      <c r="LFR251" s="600"/>
      <c r="LFS251" s="600"/>
      <c r="LFT251" s="601"/>
      <c r="LFU251" s="609"/>
      <c r="LFV251" s="609"/>
      <c r="LFW251" s="576"/>
      <c r="LFX251" s="576"/>
      <c r="LFY251" s="577"/>
      <c r="LFZ251"/>
      <c r="LGA251" s="605"/>
      <c r="LGB251" s="606"/>
      <c r="LGC251" s="578"/>
      <c r="LGD251" s="597"/>
      <c r="LGE251" s="598"/>
      <c r="LGF251" s="596"/>
      <c r="LGG251" s="602"/>
      <c r="LGH251" s="579"/>
      <c r="LGI251" s="580"/>
      <c r="LGJ251" s="603"/>
      <c r="LGK251" s="580"/>
      <c r="LGL251" s="603"/>
      <c r="LGM251" s="607"/>
      <c r="LGN251" s="582"/>
      <c r="LGO251" s="608"/>
      <c r="LGP251" s="584"/>
      <c r="LGQ251" s="584"/>
      <c r="LGR251" s="600"/>
      <c r="LGS251" s="600"/>
      <c r="LGT251" s="600"/>
      <c r="LGU251" s="600"/>
      <c r="LGV251" s="600"/>
      <c r="LGW251" s="601"/>
      <c r="LGX251" s="609"/>
      <c r="LGY251" s="609"/>
      <c r="LGZ251" s="576"/>
      <c r="LHA251" s="576"/>
      <c r="LHB251" s="577"/>
      <c r="LHC251"/>
      <c r="LHD251" s="605"/>
      <c r="LHE251" s="606"/>
      <c r="LHF251" s="578"/>
      <c r="LHG251" s="597"/>
      <c r="LHH251" s="598"/>
      <c r="LHI251" s="596"/>
      <c r="LHJ251" s="602"/>
      <c r="LHK251" s="579"/>
      <c r="LHL251" s="580"/>
      <c r="LHM251" s="603"/>
      <c r="LHN251" s="580"/>
      <c r="LHO251" s="603"/>
      <c r="LHP251" s="607"/>
      <c r="LHQ251" s="582"/>
      <c r="LHR251" s="608"/>
      <c r="LHS251" s="584"/>
      <c r="LHT251" s="584"/>
      <c r="LHU251" s="600"/>
      <c r="LHV251" s="600"/>
      <c r="LHW251" s="600"/>
      <c r="LHX251" s="600"/>
      <c r="LHY251" s="600"/>
      <c r="LHZ251" s="601"/>
      <c r="LIA251" s="609"/>
      <c r="LIB251" s="609"/>
      <c r="LIC251" s="576"/>
      <c r="LID251" s="576"/>
      <c r="LIE251" s="577"/>
      <c r="LIF251"/>
      <c r="LIG251" s="605"/>
      <c r="LIH251" s="606"/>
      <c r="LII251" s="578"/>
      <c r="LIJ251" s="597"/>
      <c r="LIK251" s="598"/>
      <c r="LIL251" s="596"/>
      <c r="LIM251" s="602"/>
      <c r="LIN251" s="579"/>
      <c r="LIO251" s="580"/>
      <c r="LIP251" s="603"/>
      <c r="LIQ251" s="580"/>
      <c r="LIR251" s="603"/>
      <c r="LIS251" s="607"/>
      <c r="LIT251" s="582"/>
      <c r="LIU251" s="608"/>
      <c r="LIV251" s="584"/>
      <c r="LIW251" s="584"/>
      <c r="LIX251" s="600"/>
      <c r="LIY251" s="600"/>
      <c r="LIZ251" s="600"/>
      <c r="LJA251" s="600"/>
      <c r="LJB251" s="600"/>
      <c r="LJC251" s="601"/>
      <c r="LJD251" s="609"/>
      <c r="LJE251" s="609"/>
      <c r="LJF251" s="576"/>
      <c r="LJG251" s="576"/>
      <c r="LJH251" s="577"/>
      <c r="LJI251"/>
      <c r="LJJ251" s="605"/>
      <c r="LJK251" s="606"/>
      <c r="LJL251" s="578"/>
      <c r="LJM251" s="597"/>
      <c r="LJN251" s="598"/>
      <c r="LJO251" s="596"/>
      <c r="LJP251" s="602"/>
      <c r="LJQ251" s="579"/>
      <c r="LJR251" s="580"/>
      <c r="LJS251" s="603"/>
      <c r="LJT251" s="580"/>
      <c r="LJU251" s="603"/>
      <c r="LJV251" s="607"/>
      <c r="LJW251" s="582"/>
      <c r="LJX251" s="608"/>
      <c r="LJY251" s="584"/>
      <c r="LJZ251" s="584"/>
      <c r="LKA251" s="600"/>
      <c r="LKB251" s="600"/>
      <c r="LKC251" s="600"/>
      <c r="LKD251" s="600"/>
      <c r="LKE251" s="600"/>
      <c r="LKF251" s="601"/>
      <c r="LKG251" s="609"/>
      <c r="LKH251" s="609"/>
      <c r="LKI251" s="576"/>
      <c r="LKJ251" s="576"/>
      <c r="LKK251" s="577"/>
      <c r="LKL251"/>
      <c r="LKM251" s="605"/>
      <c r="LKN251" s="606"/>
      <c r="LKO251" s="578"/>
      <c r="LKP251" s="597"/>
      <c r="LKQ251" s="598"/>
      <c r="LKR251" s="596"/>
      <c r="LKS251" s="602"/>
      <c r="LKT251" s="579"/>
      <c r="LKU251" s="580"/>
      <c r="LKV251" s="603"/>
      <c r="LKW251" s="580"/>
      <c r="LKX251" s="603"/>
      <c r="LKY251" s="607"/>
      <c r="LKZ251" s="582"/>
      <c r="LLA251" s="608"/>
      <c r="LLB251" s="584"/>
      <c r="LLC251" s="584"/>
      <c r="LLD251" s="600"/>
      <c r="LLE251" s="600"/>
      <c r="LLF251" s="600"/>
      <c r="LLG251" s="600"/>
      <c r="LLH251" s="600"/>
      <c r="LLI251" s="601"/>
      <c r="LLJ251" s="609"/>
      <c r="LLK251" s="609"/>
      <c r="LLL251" s="576"/>
      <c r="LLM251" s="576"/>
      <c r="LLN251" s="577"/>
      <c r="LLO251"/>
      <c r="LLP251" s="605"/>
      <c r="LLQ251" s="606"/>
      <c r="LLR251" s="578"/>
      <c r="LLS251" s="597"/>
      <c r="LLT251" s="598"/>
      <c r="LLU251" s="596"/>
      <c r="LLV251" s="602"/>
      <c r="LLW251" s="579"/>
      <c r="LLX251" s="580"/>
      <c r="LLY251" s="603"/>
      <c r="LLZ251" s="580"/>
      <c r="LMA251" s="603"/>
      <c r="LMB251" s="607"/>
      <c r="LMC251" s="582"/>
      <c r="LMD251" s="608"/>
      <c r="LME251" s="584"/>
      <c r="LMF251" s="584"/>
      <c r="LMG251" s="600"/>
      <c r="LMH251" s="600"/>
      <c r="LMI251" s="600"/>
      <c r="LMJ251" s="600"/>
      <c r="LMK251" s="600"/>
      <c r="LML251" s="601"/>
      <c r="LMM251" s="609"/>
      <c r="LMN251" s="609"/>
      <c r="LMO251" s="576"/>
      <c r="LMP251" s="576"/>
      <c r="LMQ251" s="577"/>
      <c r="LMR251"/>
      <c r="LMS251" s="605"/>
      <c r="LMT251" s="606"/>
      <c r="LMU251" s="578"/>
      <c r="LMV251" s="597"/>
      <c r="LMW251" s="598"/>
      <c r="LMX251" s="596"/>
      <c r="LMY251" s="602"/>
      <c r="LMZ251" s="579"/>
      <c r="LNA251" s="580"/>
      <c r="LNB251" s="603"/>
      <c r="LNC251" s="580"/>
      <c r="LND251" s="603"/>
      <c r="LNE251" s="607"/>
      <c r="LNF251" s="582"/>
      <c r="LNG251" s="608"/>
      <c r="LNH251" s="584"/>
      <c r="LNI251" s="584"/>
      <c r="LNJ251" s="600"/>
      <c r="LNK251" s="600"/>
      <c r="LNL251" s="600"/>
      <c r="LNM251" s="600"/>
      <c r="LNN251" s="600"/>
      <c r="LNO251" s="601"/>
      <c r="LNP251" s="609"/>
      <c r="LNQ251" s="609"/>
      <c r="LNR251" s="576"/>
      <c r="LNS251" s="576"/>
      <c r="LNT251" s="577"/>
      <c r="LNU251"/>
      <c r="LNV251" s="605"/>
      <c r="LNW251" s="606"/>
      <c r="LNX251" s="578"/>
      <c r="LNY251" s="597"/>
      <c r="LNZ251" s="598"/>
      <c r="LOA251" s="596"/>
      <c r="LOB251" s="602"/>
      <c r="LOC251" s="579"/>
      <c r="LOD251" s="580"/>
      <c r="LOE251" s="603"/>
      <c r="LOF251" s="580"/>
      <c r="LOG251" s="603"/>
      <c r="LOH251" s="607"/>
      <c r="LOI251" s="582"/>
      <c r="LOJ251" s="608"/>
      <c r="LOK251" s="584"/>
      <c r="LOL251" s="584"/>
      <c r="LOM251" s="600"/>
      <c r="LON251" s="600"/>
      <c r="LOO251" s="600"/>
      <c r="LOP251" s="600"/>
      <c r="LOQ251" s="600"/>
      <c r="LOR251" s="601"/>
      <c r="LOS251" s="609"/>
      <c r="LOT251" s="609"/>
      <c r="LOU251" s="576"/>
      <c r="LOV251" s="576"/>
      <c r="LOW251" s="577"/>
      <c r="LOX251"/>
      <c r="LOY251" s="605"/>
      <c r="LOZ251" s="606"/>
      <c r="LPA251" s="578"/>
      <c r="LPB251" s="597"/>
      <c r="LPC251" s="598"/>
      <c r="LPD251" s="596"/>
      <c r="LPE251" s="602"/>
      <c r="LPF251" s="579"/>
      <c r="LPG251" s="580"/>
      <c r="LPH251" s="603"/>
      <c r="LPI251" s="580"/>
      <c r="LPJ251" s="603"/>
      <c r="LPK251" s="607"/>
      <c r="LPL251" s="582"/>
      <c r="LPM251" s="608"/>
      <c r="LPN251" s="584"/>
      <c r="LPO251" s="584"/>
      <c r="LPP251" s="600"/>
      <c r="LPQ251" s="600"/>
      <c r="LPR251" s="600"/>
      <c r="LPS251" s="600"/>
      <c r="LPT251" s="600"/>
      <c r="LPU251" s="601"/>
      <c r="LPV251" s="609"/>
      <c r="LPW251" s="609"/>
      <c r="LPX251" s="576"/>
      <c r="LPY251" s="576"/>
      <c r="LPZ251" s="577"/>
      <c r="LQA251"/>
      <c r="LQB251" s="605"/>
      <c r="LQC251" s="606"/>
      <c r="LQD251" s="578"/>
      <c r="LQE251" s="597"/>
      <c r="LQF251" s="598"/>
      <c r="LQG251" s="596"/>
      <c r="LQH251" s="602"/>
      <c r="LQI251" s="579"/>
      <c r="LQJ251" s="580"/>
      <c r="LQK251" s="603"/>
      <c r="LQL251" s="580"/>
      <c r="LQM251" s="603"/>
      <c r="LQN251" s="607"/>
      <c r="LQO251" s="582"/>
      <c r="LQP251" s="608"/>
      <c r="LQQ251" s="584"/>
      <c r="LQR251" s="584"/>
      <c r="LQS251" s="600"/>
      <c r="LQT251" s="600"/>
      <c r="LQU251" s="600"/>
      <c r="LQV251" s="600"/>
      <c r="LQW251" s="600"/>
      <c r="LQX251" s="601"/>
      <c r="LQY251" s="609"/>
      <c r="LQZ251" s="609"/>
      <c r="LRA251" s="576"/>
      <c r="LRB251" s="576"/>
      <c r="LRC251" s="577"/>
      <c r="LRD251"/>
      <c r="LRE251" s="605"/>
      <c r="LRF251" s="606"/>
      <c r="LRG251" s="578"/>
      <c r="LRH251" s="597"/>
      <c r="LRI251" s="598"/>
      <c r="LRJ251" s="596"/>
      <c r="LRK251" s="602"/>
      <c r="LRL251" s="579"/>
      <c r="LRM251" s="580"/>
      <c r="LRN251" s="603"/>
      <c r="LRO251" s="580"/>
      <c r="LRP251" s="603"/>
      <c r="LRQ251" s="607"/>
      <c r="LRR251" s="582"/>
      <c r="LRS251" s="608"/>
      <c r="LRT251" s="584"/>
      <c r="LRU251" s="584"/>
      <c r="LRV251" s="600"/>
      <c r="LRW251" s="600"/>
      <c r="LRX251" s="600"/>
      <c r="LRY251" s="600"/>
      <c r="LRZ251" s="600"/>
      <c r="LSA251" s="601"/>
      <c r="LSB251" s="609"/>
      <c r="LSC251" s="609"/>
      <c r="LSD251" s="576"/>
      <c r="LSE251" s="576"/>
      <c r="LSF251" s="577"/>
      <c r="LSG251"/>
      <c r="LSH251" s="605"/>
      <c r="LSI251" s="606"/>
      <c r="LSJ251" s="578"/>
      <c r="LSK251" s="597"/>
      <c r="LSL251" s="598"/>
      <c r="LSM251" s="596"/>
      <c r="LSN251" s="602"/>
      <c r="LSO251" s="579"/>
      <c r="LSP251" s="580"/>
      <c r="LSQ251" s="603"/>
      <c r="LSR251" s="580"/>
      <c r="LSS251" s="603"/>
      <c r="LST251" s="607"/>
      <c r="LSU251" s="582"/>
      <c r="LSV251" s="608"/>
      <c r="LSW251" s="584"/>
      <c r="LSX251" s="584"/>
      <c r="LSY251" s="600"/>
      <c r="LSZ251" s="600"/>
      <c r="LTA251" s="600"/>
      <c r="LTB251" s="600"/>
      <c r="LTC251" s="600"/>
      <c r="LTD251" s="601"/>
      <c r="LTE251" s="609"/>
      <c r="LTF251" s="609"/>
      <c r="LTG251" s="576"/>
      <c r="LTH251" s="576"/>
      <c r="LTI251" s="577"/>
      <c r="LTJ251"/>
      <c r="LTK251" s="605"/>
      <c r="LTL251" s="606"/>
      <c r="LTM251" s="578"/>
      <c r="LTN251" s="597"/>
      <c r="LTO251" s="598"/>
      <c r="LTP251" s="596"/>
      <c r="LTQ251" s="602"/>
      <c r="LTR251" s="579"/>
      <c r="LTS251" s="580"/>
      <c r="LTT251" s="603"/>
      <c r="LTU251" s="580"/>
      <c r="LTV251" s="603"/>
      <c r="LTW251" s="607"/>
      <c r="LTX251" s="582"/>
      <c r="LTY251" s="608"/>
      <c r="LTZ251" s="584"/>
      <c r="LUA251" s="584"/>
      <c r="LUB251" s="600"/>
      <c r="LUC251" s="600"/>
      <c r="LUD251" s="600"/>
      <c r="LUE251" s="600"/>
      <c r="LUF251" s="600"/>
      <c r="LUG251" s="601"/>
      <c r="LUH251" s="609"/>
      <c r="LUI251" s="609"/>
      <c r="LUJ251" s="576"/>
      <c r="LUK251" s="576"/>
      <c r="LUL251" s="577"/>
      <c r="LUM251"/>
      <c r="LUN251" s="605"/>
      <c r="LUO251" s="606"/>
      <c r="LUP251" s="578"/>
      <c r="LUQ251" s="597"/>
      <c r="LUR251" s="598"/>
      <c r="LUS251" s="596"/>
      <c r="LUT251" s="602"/>
      <c r="LUU251" s="579"/>
      <c r="LUV251" s="580"/>
      <c r="LUW251" s="603"/>
      <c r="LUX251" s="580"/>
      <c r="LUY251" s="603"/>
      <c r="LUZ251" s="607"/>
      <c r="LVA251" s="582"/>
      <c r="LVB251" s="608"/>
      <c r="LVC251" s="584"/>
      <c r="LVD251" s="584"/>
      <c r="LVE251" s="600"/>
      <c r="LVF251" s="600"/>
      <c r="LVG251" s="600"/>
      <c r="LVH251" s="600"/>
      <c r="LVI251" s="600"/>
      <c r="LVJ251" s="601"/>
      <c r="LVK251" s="609"/>
      <c r="LVL251" s="609"/>
      <c r="LVM251" s="576"/>
      <c r="LVN251" s="576"/>
      <c r="LVO251" s="577"/>
      <c r="LVP251"/>
      <c r="LVQ251" s="605"/>
      <c r="LVR251" s="606"/>
      <c r="LVS251" s="578"/>
      <c r="LVT251" s="597"/>
      <c r="LVU251" s="598"/>
      <c r="LVV251" s="596"/>
      <c r="LVW251" s="602"/>
      <c r="LVX251" s="579"/>
      <c r="LVY251" s="580"/>
      <c r="LVZ251" s="603"/>
      <c r="LWA251" s="580"/>
      <c r="LWB251" s="603"/>
      <c r="LWC251" s="607"/>
      <c r="LWD251" s="582"/>
      <c r="LWE251" s="608"/>
      <c r="LWF251" s="584"/>
      <c r="LWG251" s="584"/>
      <c r="LWH251" s="600"/>
      <c r="LWI251" s="600"/>
      <c r="LWJ251" s="600"/>
      <c r="LWK251" s="600"/>
      <c r="LWL251" s="600"/>
      <c r="LWM251" s="601"/>
      <c r="LWN251" s="609"/>
      <c r="LWO251" s="609"/>
      <c r="LWP251" s="576"/>
      <c r="LWQ251" s="576"/>
      <c r="LWR251" s="577"/>
      <c r="LWS251"/>
      <c r="LWT251" s="605"/>
      <c r="LWU251" s="606"/>
      <c r="LWV251" s="578"/>
      <c r="LWW251" s="597"/>
      <c r="LWX251" s="598"/>
      <c r="LWY251" s="596"/>
      <c r="LWZ251" s="602"/>
      <c r="LXA251" s="579"/>
      <c r="LXB251" s="580"/>
      <c r="LXC251" s="603"/>
      <c r="LXD251" s="580"/>
      <c r="LXE251" s="603"/>
      <c r="LXF251" s="607"/>
      <c r="LXG251" s="582"/>
      <c r="LXH251" s="608"/>
      <c r="LXI251" s="584"/>
      <c r="LXJ251" s="584"/>
      <c r="LXK251" s="600"/>
      <c r="LXL251" s="600"/>
      <c r="LXM251" s="600"/>
      <c r="LXN251" s="600"/>
      <c r="LXO251" s="600"/>
      <c r="LXP251" s="601"/>
      <c r="LXQ251" s="609"/>
      <c r="LXR251" s="609"/>
      <c r="LXS251" s="576"/>
      <c r="LXT251" s="576"/>
      <c r="LXU251" s="577"/>
      <c r="LXV251"/>
      <c r="LXW251" s="605"/>
      <c r="LXX251" s="606"/>
      <c r="LXY251" s="578"/>
      <c r="LXZ251" s="597"/>
      <c r="LYA251" s="598"/>
      <c r="LYB251" s="596"/>
      <c r="LYC251" s="602"/>
      <c r="LYD251" s="579"/>
      <c r="LYE251" s="580"/>
      <c r="LYF251" s="603"/>
      <c r="LYG251" s="580"/>
      <c r="LYH251" s="603"/>
      <c r="LYI251" s="607"/>
      <c r="LYJ251" s="582"/>
      <c r="LYK251" s="608"/>
      <c r="LYL251" s="584"/>
      <c r="LYM251" s="584"/>
      <c r="LYN251" s="600"/>
      <c r="LYO251" s="600"/>
      <c r="LYP251" s="600"/>
      <c r="LYQ251" s="600"/>
      <c r="LYR251" s="600"/>
      <c r="LYS251" s="601"/>
      <c r="LYT251" s="609"/>
      <c r="LYU251" s="609"/>
      <c r="LYV251" s="576"/>
      <c r="LYW251" s="576"/>
      <c r="LYX251" s="577"/>
      <c r="LYY251"/>
      <c r="LYZ251" s="605"/>
      <c r="LZA251" s="606"/>
      <c r="LZB251" s="578"/>
      <c r="LZC251" s="597"/>
      <c r="LZD251" s="598"/>
      <c r="LZE251" s="596"/>
      <c r="LZF251" s="602"/>
      <c r="LZG251" s="579"/>
      <c r="LZH251" s="580"/>
      <c r="LZI251" s="603"/>
      <c r="LZJ251" s="580"/>
      <c r="LZK251" s="603"/>
      <c r="LZL251" s="607"/>
      <c r="LZM251" s="582"/>
      <c r="LZN251" s="608"/>
      <c r="LZO251" s="584"/>
      <c r="LZP251" s="584"/>
      <c r="LZQ251" s="600"/>
      <c r="LZR251" s="600"/>
      <c r="LZS251" s="600"/>
      <c r="LZT251" s="600"/>
      <c r="LZU251" s="600"/>
      <c r="LZV251" s="601"/>
      <c r="LZW251" s="609"/>
      <c r="LZX251" s="609"/>
      <c r="LZY251" s="576"/>
      <c r="LZZ251" s="576"/>
      <c r="MAA251" s="577"/>
      <c r="MAB251"/>
      <c r="MAC251" s="605"/>
      <c r="MAD251" s="606"/>
      <c r="MAE251" s="578"/>
      <c r="MAF251" s="597"/>
      <c r="MAG251" s="598"/>
      <c r="MAH251" s="596"/>
      <c r="MAI251" s="602"/>
      <c r="MAJ251" s="579"/>
      <c r="MAK251" s="580"/>
      <c r="MAL251" s="603"/>
      <c r="MAM251" s="580"/>
      <c r="MAN251" s="603"/>
      <c r="MAO251" s="607"/>
      <c r="MAP251" s="582"/>
      <c r="MAQ251" s="608"/>
      <c r="MAR251" s="584"/>
      <c r="MAS251" s="584"/>
      <c r="MAT251" s="600"/>
      <c r="MAU251" s="600"/>
      <c r="MAV251" s="600"/>
      <c r="MAW251" s="600"/>
      <c r="MAX251" s="600"/>
      <c r="MAY251" s="601"/>
      <c r="MAZ251" s="609"/>
      <c r="MBA251" s="609"/>
      <c r="MBB251" s="576"/>
      <c r="MBC251" s="576"/>
      <c r="MBD251" s="577"/>
      <c r="MBE251"/>
      <c r="MBF251" s="605"/>
      <c r="MBG251" s="606"/>
      <c r="MBH251" s="578"/>
      <c r="MBI251" s="597"/>
      <c r="MBJ251" s="598"/>
      <c r="MBK251" s="596"/>
      <c r="MBL251" s="602"/>
      <c r="MBM251" s="579"/>
      <c r="MBN251" s="580"/>
      <c r="MBO251" s="603"/>
      <c r="MBP251" s="580"/>
      <c r="MBQ251" s="603"/>
      <c r="MBR251" s="607"/>
      <c r="MBS251" s="582"/>
      <c r="MBT251" s="608"/>
      <c r="MBU251" s="584"/>
      <c r="MBV251" s="584"/>
      <c r="MBW251" s="600"/>
      <c r="MBX251" s="600"/>
      <c r="MBY251" s="600"/>
      <c r="MBZ251" s="600"/>
      <c r="MCA251" s="600"/>
      <c r="MCB251" s="601"/>
      <c r="MCC251" s="609"/>
      <c r="MCD251" s="609"/>
      <c r="MCE251" s="576"/>
      <c r="MCF251" s="576"/>
      <c r="MCG251" s="577"/>
      <c r="MCH251"/>
      <c r="MCI251" s="605"/>
      <c r="MCJ251" s="606"/>
      <c r="MCK251" s="578"/>
      <c r="MCL251" s="597"/>
      <c r="MCM251" s="598"/>
      <c r="MCN251" s="596"/>
      <c r="MCO251" s="602"/>
      <c r="MCP251" s="579"/>
      <c r="MCQ251" s="580"/>
      <c r="MCR251" s="603"/>
      <c r="MCS251" s="580"/>
      <c r="MCT251" s="603"/>
      <c r="MCU251" s="607"/>
      <c r="MCV251" s="582"/>
      <c r="MCW251" s="608"/>
      <c r="MCX251" s="584"/>
      <c r="MCY251" s="584"/>
      <c r="MCZ251" s="600"/>
      <c r="MDA251" s="600"/>
      <c r="MDB251" s="600"/>
      <c r="MDC251" s="600"/>
      <c r="MDD251" s="600"/>
      <c r="MDE251" s="601"/>
      <c r="MDF251" s="609"/>
      <c r="MDG251" s="609"/>
      <c r="MDH251" s="576"/>
      <c r="MDI251" s="576"/>
      <c r="MDJ251" s="577"/>
      <c r="MDK251"/>
      <c r="MDL251" s="605"/>
      <c r="MDM251" s="606"/>
      <c r="MDN251" s="578"/>
      <c r="MDO251" s="597"/>
      <c r="MDP251" s="598"/>
      <c r="MDQ251" s="596"/>
      <c r="MDR251" s="602"/>
      <c r="MDS251" s="579"/>
      <c r="MDT251" s="580"/>
      <c r="MDU251" s="603"/>
      <c r="MDV251" s="580"/>
      <c r="MDW251" s="603"/>
      <c r="MDX251" s="607"/>
      <c r="MDY251" s="582"/>
      <c r="MDZ251" s="608"/>
      <c r="MEA251" s="584"/>
      <c r="MEB251" s="584"/>
      <c r="MEC251" s="600"/>
      <c r="MED251" s="600"/>
      <c r="MEE251" s="600"/>
      <c r="MEF251" s="600"/>
      <c r="MEG251" s="600"/>
      <c r="MEH251" s="601"/>
      <c r="MEI251" s="609"/>
      <c r="MEJ251" s="609"/>
      <c r="MEK251" s="576"/>
      <c r="MEL251" s="576"/>
      <c r="MEM251" s="577"/>
      <c r="MEN251"/>
      <c r="MEO251" s="605"/>
      <c r="MEP251" s="606"/>
      <c r="MEQ251" s="578"/>
      <c r="MER251" s="597"/>
      <c r="MES251" s="598"/>
      <c r="MET251" s="596"/>
      <c r="MEU251" s="602"/>
      <c r="MEV251" s="579"/>
      <c r="MEW251" s="580"/>
      <c r="MEX251" s="603"/>
      <c r="MEY251" s="580"/>
      <c r="MEZ251" s="603"/>
      <c r="MFA251" s="607"/>
      <c r="MFB251" s="582"/>
      <c r="MFC251" s="608"/>
      <c r="MFD251" s="584"/>
      <c r="MFE251" s="584"/>
      <c r="MFF251" s="600"/>
      <c r="MFG251" s="600"/>
      <c r="MFH251" s="600"/>
      <c r="MFI251" s="600"/>
      <c r="MFJ251" s="600"/>
      <c r="MFK251" s="601"/>
      <c r="MFL251" s="609"/>
      <c r="MFM251" s="609"/>
      <c r="MFN251" s="576"/>
      <c r="MFO251" s="576"/>
      <c r="MFP251" s="577"/>
      <c r="MFQ251"/>
      <c r="MFR251" s="605"/>
      <c r="MFS251" s="606"/>
      <c r="MFT251" s="578"/>
      <c r="MFU251" s="597"/>
      <c r="MFV251" s="598"/>
      <c r="MFW251" s="596"/>
      <c r="MFX251" s="602"/>
      <c r="MFY251" s="579"/>
      <c r="MFZ251" s="580"/>
      <c r="MGA251" s="603"/>
      <c r="MGB251" s="580"/>
      <c r="MGC251" s="603"/>
      <c r="MGD251" s="607"/>
      <c r="MGE251" s="582"/>
      <c r="MGF251" s="608"/>
      <c r="MGG251" s="584"/>
      <c r="MGH251" s="584"/>
      <c r="MGI251" s="600"/>
      <c r="MGJ251" s="600"/>
      <c r="MGK251" s="600"/>
      <c r="MGL251" s="600"/>
      <c r="MGM251" s="600"/>
      <c r="MGN251" s="601"/>
      <c r="MGO251" s="609"/>
      <c r="MGP251" s="609"/>
      <c r="MGQ251" s="576"/>
      <c r="MGR251" s="576"/>
      <c r="MGS251" s="577"/>
      <c r="MGT251"/>
      <c r="MGU251" s="605"/>
      <c r="MGV251" s="606"/>
      <c r="MGW251" s="578"/>
      <c r="MGX251" s="597"/>
      <c r="MGY251" s="598"/>
      <c r="MGZ251" s="596"/>
      <c r="MHA251" s="602"/>
      <c r="MHB251" s="579"/>
      <c r="MHC251" s="580"/>
      <c r="MHD251" s="603"/>
      <c r="MHE251" s="580"/>
      <c r="MHF251" s="603"/>
      <c r="MHG251" s="607"/>
      <c r="MHH251" s="582"/>
      <c r="MHI251" s="608"/>
      <c r="MHJ251" s="584"/>
      <c r="MHK251" s="584"/>
      <c r="MHL251" s="600"/>
      <c r="MHM251" s="600"/>
      <c r="MHN251" s="600"/>
      <c r="MHO251" s="600"/>
      <c r="MHP251" s="600"/>
      <c r="MHQ251" s="601"/>
      <c r="MHR251" s="609"/>
      <c r="MHS251" s="609"/>
      <c r="MHT251" s="576"/>
      <c r="MHU251" s="576"/>
      <c r="MHV251" s="577"/>
      <c r="MHW251"/>
      <c r="MHX251" s="605"/>
      <c r="MHY251" s="606"/>
      <c r="MHZ251" s="578"/>
      <c r="MIA251" s="597"/>
      <c r="MIB251" s="598"/>
      <c r="MIC251" s="596"/>
      <c r="MID251" s="602"/>
      <c r="MIE251" s="579"/>
      <c r="MIF251" s="580"/>
      <c r="MIG251" s="603"/>
      <c r="MIH251" s="580"/>
      <c r="MII251" s="603"/>
      <c r="MIJ251" s="607"/>
      <c r="MIK251" s="582"/>
      <c r="MIL251" s="608"/>
      <c r="MIM251" s="584"/>
      <c r="MIN251" s="584"/>
      <c r="MIO251" s="600"/>
      <c r="MIP251" s="600"/>
      <c r="MIQ251" s="600"/>
      <c r="MIR251" s="600"/>
      <c r="MIS251" s="600"/>
      <c r="MIT251" s="601"/>
      <c r="MIU251" s="609"/>
      <c r="MIV251" s="609"/>
      <c r="MIW251" s="576"/>
      <c r="MIX251" s="576"/>
      <c r="MIY251" s="577"/>
      <c r="MIZ251"/>
      <c r="MJA251" s="605"/>
      <c r="MJB251" s="606"/>
      <c r="MJC251" s="578"/>
      <c r="MJD251" s="597"/>
      <c r="MJE251" s="598"/>
      <c r="MJF251" s="596"/>
      <c r="MJG251" s="602"/>
      <c r="MJH251" s="579"/>
      <c r="MJI251" s="580"/>
      <c r="MJJ251" s="603"/>
      <c r="MJK251" s="580"/>
      <c r="MJL251" s="603"/>
      <c r="MJM251" s="607"/>
      <c r="MJN251" s="582"/>
      <c r="MJO251" s="608"/>
      <c r="MJP251" s="584"/>
      <c r="MJQ251" s="584"/>
      <c r="MJR251" s="600"/>
      <c r="MJS251" s="600"/>
      <c r="MJT251" s="600"/>
      <c r="MJU251" s="600"/>
      <c r="MJV251" s="600"/>
      <c r="MJW251" s="601"/>
      <c r="MJX251" s="609"/>
      <c r="MJY251" s="609"/>
      <c r="MJZ251" s="576"/>
      <c r="MKA251" s="576"/>
      <c r="MKB251" s="577"/>
      <c r="MKC251"/>
      <c r="MKD251" s="605"/>
      <c r="MKE251" s="606"/>
      <c r="MKF251" s="578"/>
      <c r="MKG251" s="597"/>
      <c r="MKH251" s="598"/>
      <c r="MKI251" s="596"/>
      <c r="MKJ251" s="602"/>
      <c r="MKK251" s="579"/>
      <c r="MKL251" s="580"/>
      <c r="MKM251" s="603"/>
      <c r="MKN251" s="580"/>
      <c r="MKO251" s="603"/>
      <c r="MKP251" s="607"/>
      <c r="MKQ251" s="582"/>
      <c r="MKR251" s="608"/>
      <c r="MKS251" s="584"/>
      <c r="MKT251" s="584"/>
      <c r="MKU251" s="600"/>
      <c r="MKV251" s="600"/>
      <c r="MKW251" s="600"/>
      <c r="MKX251" s="600"/>
      <c r="MKY251" s="600"/>
      <c r="MKZ251" s="601"/>
      <c r="MLA251" s="609"/>
      <c r="MLB251" s="609"/>
      <c r="MLC251" s="576"/>
      <c r="MLD251" s="576"/>
      <c r="MLE251" s="577"/>
      <c r="MLF251"/>
      <c r="MLG251" s="605"/>
      <c r="MLH251" s="606"/>
      <c r="MLI251" s="578"/>
      <c r="MLJ251" s="597"/>
      <c r="MLK251" s="598"/>
      <c r="MLL251" s="596"/>
      <c r="MLM251" s="602"/>
      <c r="MLN251" s="579"/>
      <c r="MLO251" s="580"/>
      <c r="MLP251" s="603"/>
      <c r="MLQ251" s="580"/>
      <c r="MLR251" s="603"/>
      <c r="MLS251" s="607"/>
      <c r="MLT251" s="582"/>
      <c r="MLU251" s="608"/>
      <c r="MLV251" s="584"/>
      <c r="MLW251" s="584"/>
      <c r="MLX251" s="600"/>
      <c r="MLY251" s="600"/>
      <c r="MLZ251" s="600"/>
      <c r="MMA251" s="600"/>
      <c r="MMB251" s="600"/>
      <c r="MMC251" s="601"/>
      <c r="MMD251" s="609"/>
      <c r="MME251" s="609"/>
      <c r="MMF251" s="576"/>
      <c r="MMG251" s="576"/>
      <c r="MMH251" s="577"/>
      <c r="MMI251"/>
      <c r="MMJ251" s="605"/>
      <c r="MMK251" s="606"/>
      <c r="MML251" s="578"/>
      <c r="MMM251" s="597"/>
      <c r="MMN251" s="598"/>
      <c r="MMO251" s="596"/>
      <c r="MMP251" s="602"/>
      <c r="MMQ251" s="579"/>
      <c r="MMR251" s="580"/>
      <c r="MMS251" s="603"/>
      <c r="MMT251" s="580"/>
      <c r="MMU251" s="603"/>
      <c r="MMV251" s="607"/>
      <c r="MMW251" s="582"/>
      <c r="MMX251" s="608"/>
      <c r="MMY251" s="584"/>
      <c r="MMZ251" s="584"/>
      <c r="MNA251" s="600"/>
      <c r="MNB251" s="600"/>
      <c r="MNC251" s="600"/>
      <c r="MND251" s="600"/>
      <c r="MNE251" s="600"/>
      <c r="MNF251" s="601"/>
      <c r="MNG251" s="609"/>
      <c r="MNH251" s="609"/>
      <c r="MNI251" s="576"/>
      <c r="MNJ251" s="576"/>
      <c r="MNK251" s="577"/>
      <c r="MNL251"/>
      <c r="MNM251" s="605"/>
      <c r="MNN251" s="606"/>
      <c r="MNO251" s="578"/>
      <c r="MNP251" s="597"/>
      <c r="MNQ251" s="598"/>
      <c r="MNR251" s="596"/>
      <c r="MNS251" s="602"/>
      <c r="MNT251" s="579"/>
      <c r="MNU251" s="580"/>
      <c r="MNV251" s="603"/>
      <c r="MNW251" s="580"/>
      <c r="MNX251" s="603"/>
      <c r="MNY251" s="607"/>
      <c r="MNZ251" s="582"/>
      <c r="MOA251" s="608"/>
      <c r="MOB251" s="584"/>
      <c r="MOC251" s="584"/>
      <c r="MOD251" s="600"/>
      <c r="MOE251" s="600"/>
      <c r="MOF251" s="600"/>
      <c r="MOG251" s="600"/>
      <c r="MOH251" s="600"/>
      <c r="MOI251" s="601"/>
      <c r="MOJ251" s="609"/>
      <c r="MOK251" s="609"/>
      <c r="MOL251" s="576"/>
      <c r="MOM251" s="576"/>
      <c r="MON251" s="577"/>
      <c r="MOO251"/>
      <c r="MOP251" s="605"/>
      <c r="MOQ251" s="606"/>
      <c r="MOR251" s="578"/>
      <c r="MOS251" s="597"/>
      <c r="MOT251" s="598"/>
      <c r="MOU251" s="596"/>
      <c r="MOV251" s="602"/>
      <c r="MOW251" s="579"/>
      <c r="MOX251" s="580"/>
      <c r="MOY251" s="603"/>
      <c r="MOZ251" s="580"/>
      <c r="MPA251" s="603"/>
      <c r="MPB251" s="607"/>
      <c r="MPC251" s="582"/>
      <c r="MPD251" s="608"/>
      <c r="MPE251" s="584"/>
      <c r="MPF251" s="584"/>
      <c r="MPG251" s="600"/>
      <c r="MPH251" s="600"/>
      <c r="MPI251" s="600"/>
      <c r="MPJ251" s="600"/>
      <c r="MPK251" s="600"/>
      <c r="MPL251" s="601"/>
      <c r="MPM251" s="609"/>
      <c r="MPN251" s="609"/>
      <c r="MPO251" s="576"/>
      <c r="MPP251" s="576"/>
      <c r="MPQ251" s="577"/>
      <c r="MPR251"/>
      <c r="MPS251" s="605"/>
      <c r="MPT251" s="606"/>
      <c r="MPU251" s="578"/>
      <c r="MPV251" s="597"/>
      <c r="MPW251" s="598"/>
      <c r="MPX251" s="596"/>
      <c r="MPY251" s="602"/>
      <c r="MPZ251" s="579"/>
      <c r="MQA251" s="580"/>
      <c r="MQB251" s="603"/>
      <c r="MQC251" s="580"/>
      <c r="MQD251" s="603"/>
      <c r="MQE251" s="607"/>
      <c r="MQF251" s="582"/>
      <c r="MQG251" s="608"/>
      <c r="MQH251" s="584"/>
      <c r="MQI251" s="584"/>
      <c r="MQJ251" s="600"/>
      <c r="MQK251" s="600"/>
      <c r="MQL251" s="600"/>
      <c r="MQM251" s="600"/>
      <c r="MQN251" s="600"/>
      <c r="MQO251" s="601"/>
      <c r="MQP251" s="609"/>
      <c r="MQQ251" s="609"/>
      <c r="MQR251" s="576"/>
      <c r="MQS251" s="576"/>
      <c r="MQT251" s="577"/>
      <c r="MQU251"/>
      <c r="MQV251" s="605"/>
      <c r="MQW251" s="606"/>
      <c r="MQX251" s="578"/>
      <c r="MQY251" s="597"/>
      <c r="MQZ251" s="598"/>
      <c r="MRA251" s="596"/>
      <c r="MRB251" s="602"/>
      <c r="MRC251" s="579"/>
      <c r="MRD251" s="580"/>
      <c r="MRE251" s="603"/>
      <c r="MRF251" s="580"/>
      <c r="MRG251" s="603"/>
      <c r="MRH251" s="607"/>
      <c r="MRI251" s="582"/>
      <c r="MRJ251" s="608"/>
      <c r="MRK251" s="584"/>
      <c r="MRL251" s="584"/>
      <c r="MRM251" s="600"/>
      <c r="MRN251" s="600"/>
      <c r="MRO251" s="600"/>
      <c r="MRP251" s="600"/>
      <c r="MRQ251" s="600"/>
      <c r="MRR251" s="601"/>
      <c r="MRS251" s="609"/>
      <c r="MRT251" s="609"/>
      <c r="MRU251" s="576"/>
      <c r="MRV251" s="576"/>
      <c r="MRW251" s="577"/>
      <c r="MRX251"/>
      <c r="MRY251" s="605"/>
      <c r="MRZ251" s="606"/>
      <c r="MSA251" s="578"/>
      <c r="MSB251" s="597"/>
      <c r="MSC251" s="598"/>
      <c r="MSD251" s="596"/>
      <c r="MSE251" s="602"/>
      <c r="MSF251" s="579"/>
      <c r="MSG251" s="580"/>
      <c r="MSH251" s="603"/>
      <c r="MSI251" s="580"/>
      <c r="MSJ251" s="603"/>
      <c r="MSK251" s="607"/>
      <c r="MSL251" s="582"/>
      <c r="MSM251" s="608"/>
      <c r="MSN251" s="584"/>
      <c r="MSO251" s="584"/>
      <c r="MSP251" s="600"/>
      <c r="MSQ251" s="600"/>
      <c r="MSR251" s="600"/>
      <c r="MSS251" s="600"/>
      <c r="MST251" s="600"/>
      <c r="MSU251" s="601"/>
      <c r="MSV251" s="609"/>
      <c r="MSW251" s="609"/>
      <c r="MSX251" s="576"/>
      <c r="MSY251" s="576"/>
      <c r="MSZ251" s="577"/>
      <c r="MTA251"/>
      <c r="MTB251" s="605"/>
      <c r="MTC251" s="606"/>
      <c r="MTD251" s="578"/>
      <c r="MTE251" s="597"/>
      <c r="MTF251" s="598"/>
      <c r="MTG251" s="596"/>
      <c r="MTH251" s="602"/>
      <c r="MTI251" s="579"/>
      <c r="MTJ251" s="580"/>
      <c r="MTK251" s="603"/>
      <c r="MTL251" s="580"/>
      <c r="MTM251" s="603"/>
      <c r="MTN251" s="607"/>
      <c r="MTO251" s="582"/>
      <c r="MTP251" s="608"/>
      <c r="MTQ251" s="584"/>
      <c r="MTR251" s="584"/>
      <c r="MTS251" s="600"/>
      <c r="MTT251" s="600"/>
      <c r="MTU251" s="600"/>
      <c r="MTV251" s="600"/>
      <c r="MTW251" s="600"/>
      <c r="MTX251" s="601"/>
      <c r="MTY251" s="609"/>
      <c r="MTZ251" s="609"/>
      <c r="MUA251" s="576"/>
      <c r="MUB251" s="576"/>
      <c r="MUC251" s="577"/>
      <c r="MUD251"/>
      <c r="MUE251" s="605"/>
      <c r="MUF251" s="606"/>
      <c r="MUG251" s="578"/>
      <c r="MUH251" s="597"/>
      <c r="MUI251" s="598"/>
      <c r="MUJ251" s="596"/>
      <c r="MUK251" s="602"/>
      <c r="MUL251" s="579"/>
      <c r="MUM251" s="580"/>
      <c r="MUN251" s="603"/>
      <c r="MUO251" s="580"/>
      <c r="MUP251" s="603"/>
      <c r="MUQ251" s="607"/>
      <c r="MUR251" s="582"/>
      <c r="MUS251" s="608"/>
      <c r="MUT251" s="584"/>
      <c r="MUU251" s="584"/>
      <c r="MUV251" s="600"/>
      <c r="MUW251" s="600"/>
      <c r="MUX251" s="600"/>
      <c r="MUY251" s="600"/>
      <c r="MUZ251" s="600"/>
      <c r="MVA251" s="601"/>
      <c r="MVB251" s="609"/>
      <c r="MVC251" s="609"/>
      <c r="MVD251" s="576"/>
      <c r="MVE251" s="576"/>
      <c r="MVF251" s="577"/>
      <c r="MVG251"/>
      <c r="MVH251" s="605"/>
      <c r="MVI251" s="606"/>
      <c r="MVJ251" s="578"/>
      <c r="MVK251" s="597"/>
      <c r="MVL251" s="598"/>
      <c r="MVM251" s="596"/>
      <c r="MVN251" s="602"/>
      <c r="MVO251" s="579"/>
      <c r="MVP251" s="580"/>
      <c r="MVQ251" s="603"/>
      <c r="MVR251" s="580"/>
      <c r="MVS251" s="603"/>
      <c r="MVT251" s="607"/>
      <c r="MVU251" s="582"/>
      <c r="MVV251" s="608"/>
      <c r="MVW251" s="584"/>
      <c r="MVX251" s="584"/>
      <c r="MVY251" s="600"/>
      <c r="MVZ251" s="600"/>
      <c r="MWA251" s="600"/>
      <c r="MWB251" s="600"/>
      <c r="MWC251" s="600"/>
      <c r="MWD251" s="601"/>
      <c r="MWE251" s="609"/>
      <c r="MWF251" s="609"/>
      <c r="MWG251" s="576"/>
      <c r="MWH251" s="576"/>
      <c r="MWI251" s="577"/>
      <c r="MWJ251"/>
      <c r="MWK251" s="605"/>
      <c r="MWL251" s="606"/>
      <c r="MWM251" s="578"/>
      <c r="MWN251" s="597"/>
      <c r="MWO251" s="598"/>
      <c r="MWP251" s="596"/>
      <c r="MWQ251" s="602"/>
      <c r="MWR251" s="579"/>
      <c r="MWS251" s="580"/>
      <c r="MWT251" s="603"/>
      <c r="MWU251" s="580"/>
      <c r="MWV251" s="603"/>
      <c r="MWW251" s="607"/>
      <c r="MWX251" s="582"/>
      <c r="MWY251" s="608"/>
      <c r="MWZ251" s="584"/>
      <c r="MXA251" s="584"/>
      <c r="MXB251" s="600"/>
      <c r="MXC251" s="600"/>
      <c r="MXD251" s="600"/>
      <c r="MXE251" s="600"/>
      <c r="MXF251" s="600"/>
      <c r="MXG251" s="601"/>
      <c r="MXH251" s="609"/>
      <c r="MXI251" s="609"/>
      <c r="MXJ251" s="576"/>
      <c r="MXK251" s="576"/>
      <c r="MXL251" s="577"/>
      <c r="MXM251"/>
      <c r="MXN251" s="605"/>
      <c r="MXO251" s="606"/>
      <c r="MXP251" s="578"/>
      <c r="MXQ251" s="597"/>
      <c r="MXR251" s="598"/>
      <c r="MXS251" s="596"/>
      <c r="MXT251" s="602"/>
      <c r="MXU251" s="579"/>
      <c r="MXV251" s="580"/>
      <c r="MXW251" s="603"/>
      <c r="MXX251" s="580"/>
      <c r="MXY251" s="603"/>
      <c r="MXZ251" s="607"/>
      <c r="MYA251" s="582"/>
      <c r="MYB251" s="608"/>
      <c r="MYC251" s="584"/>
      <c r="MYD251" s="584"/>
      <c r="MYE251" s="600"/>
      <c r="MYF251" s="600"/>
      <c r="MYG251" s="600"/>
      <c r="MYH251" s="600"/>
      <c r="MYI251" s="600"/>
      <c r="MYJ251" s="601"/>
      <c r="MYK251" s="609"/>
      <c r="MYL251" s="609"/>
      <c r="MYM251" s="576"/>
      <c r="MYN251" s="576"/>
      <c r="MYO251" s="577"/>
      <c r="MYP251"/>
      <c r="MYQ251" s="605"/>
      <c r="MYR251" s="606"/>
      <c r="MYS251" s="578"/>
      <c r="MYT251" s="597"/>
      <c r="MYU251" s="598"/>
      <c r="MYV251" s="596"/>
      <c r="MYW251" s="602"/>
      <c r="MYX251" s="579"/>
      <c r="MYY251" s="580"/>
      <c r="MYZ251" s="603"/>
      <c r="MZA251" s="580"/>
      <c r="MZB251" s="603"/>
      <c r="MZC251" s="607"/>
      <c r="MZD251" s="582"/>
      <c r="MZE251" s="608"/>
      <c r="MZF251" s="584"/>
      <c r="MZG251" s="584"/>
      <c r="MZH251" s="600"/>
      <c r="MZI251" s="600"/>
      <c r="MZJ251" s="600"/>
      <c r="MZK251" s="600"/>
      <c r="MZL251" s="600"/>
      <c r="MZM251" s="601"/>
      <c r="MZN251" s="609"/>
      <c r="MZO251" s="609"/>
      <c r="MZP251" s="576"/>
      <c r="MZQ251" s="576"/>
      <c r="MZR251" s="577"/>
      <c r="MZS251"/>
      <c r="MZT251" s="605"/>
      <c r="MZU251" s="606"/>
      <c r="MZV251" s="578"/>
      <c r="MZW251" s="597"/>
      <c r="MZX251" s="598"/>
      <c r="MZY251" s="596"/>
      <c r="MZZ251" s="602"/>
      <c r="NAA251" s="579"/>
      <c r="NAB251" s="580"/>
      <c r="NAC251" s="603"/>
      <c r="NAD251" s="580"/>
      <c r="NAE251" s="603"/>
      <c r="NAF251" s="607"/>
      <c r="NAG251" s="582"/>
      <c r="NAH251" s="608"/>
      <c r="NAI251" s="584"/>
      <c r="NAJ251" s="584"/>
      <c r="NAK251" s="600"/>
      <c r="NAL251" s="600"/>
      <c r="NAM251" s="600"/>
      <c r="NAN251" s="600"/>
      <c r="NAO251" s="600"/>
      <c r="NAP251" s="601"/>
      <c r="NAQ251" s="609"/>
      <c r="NAR251" s="609"/>
      <c r="NAS251" s="576"/>
      <c r="NAT251" s="576"/>
      <c r="NAU251" s="577"/>
      <c r="NAV251"/>
      <c r="NAW251" s="605"/>
      <c r="NAX251" s="606"/>
      <c r="NAY251" s="578"/>
      <c r="NAZ251" s="597"/>
      <c r="NBA251" s="598"/>
      <c r="NBB251" s="596"/>
      <c r="NBC251" s="602"/>
      <c r="NBD251" s="579"/>
      <c r="NBE251" s="580"/>
      <c r="NBF251" s="603"/>
      <c r="NBG251" s="580"/>
      <c r="NBH251" s="603"/>
      <c r="NBI251" s="607"/>
      <c r="NBJ251" s="582"/>
      <c r="NBK251" s="608"/>
      <c r="NBL251" s="584"/>
      <c r="NBM251" s="584"/>
      <c r="NBN251" s="600"/>
      <c r="NBO251" s="600"/>
      <c r="NBP251" s="600"/>
      <c r="NBQ251" s="600"/>
      <c r="NBR251" s="600"/>
      <c r="NBS251" s="601"/>
      <c r="NBT251" s="609"/>
      <c r="NBU251" s="609"/>
      <c r="NBV251" s="576"/>
      <c r="NBW251" s="576"/>
      <c r="NBX251" s="577"/>
      <c r="NBY251"/>
      <c r="NBZ251" s="605"/>
      <c r="NCA251" s="606"/>
      <c r="NCB251" s="578"/>
      <c r="NCC251" s="597"/>
      <c r="NCD251" s="598"/>
      <c r="NCE251" s="596"/>
      <c r="NCF251" s="602"/>
      <c r="NCG251" s="579"/>
      <c r="NCH251" s="580"/>
      <c r="NCI251" s="603"/>
      <c r="NCJ251" s="580"/>
      <c r="NCK251" s="603"/>
      <c r="NCL251" s="607"/>
      <c r="NCM251" s="582"/>
      <c r="NCN251" s="608"/>
      <c r="NCO251" s="584"/>
      <c r="NCP251" s="584"/>
      <c r="NCQ251" s="600"/>
      <c r="NCR251" s="600"/>
      <c r="NCS251" s="600"/>
      <c r="NCT251" s="600"/>
      <c r="NCU251" s="600"/>
      <c r="NCV251" s="601"/>
      <c r="NCW251" s="609"/>
      <c r="NCX251" s="609"/>
      <c r="NCY251" s="576"/>
      <c r="NCZ251" s="576"/>
      <c r="NDA251" s="577"/>
      <c r="NDB251"/>
      <c r="NDC251" s="605"/>
      <c r="NDD251" s="606"/>
      <c r="NDE251" s="578"/>
      <c r="NDF251" s="597"/>
      <c r="NDG251" s="598"/>
      <c r="NDH251" s="596"/>
      <c r="NDI251" s="602"/>
      <c r="NDJ251" s="579"/>
      <c r="NDK251" s="580"/>
      <c r="NDL251" s="603"/>
      <c r="NDM251" s="580"/>
      <c r="NDN251" s="603"/>
      <c r="NDO251" s="607"/>
      <c r="NDP251" s="582"/>
      <c r="NDQ251" s="608"/>
      <c r="NDR251" s="584"/>
      <c r="NDS251" s="584"/>
      <c r="NDT251" s="600"/>
      <c r="NDU251" s="600"/>
      <c r="NDV251" s="600"/>
      <c r="NDW251" s="600"/>
      <c r="NDX251" s="600"/>
      <c r="NDY251" s="601"/>
      <c r="NDZ251" s="609"/>
      <c r="NEA251" s="609"/>
      <c r="NEB251" s="576"/>
      <c r="NEC251" s="576"/>
      <c r="NED251" s="577"/>
      <c r="NEE251"/>
      <c r="NEF251" s="605"/>
      <c r="NEG251" s="606"/>
      <c r="NEH251" s="578"/>
      <c r="NEI251" s="597"/>
      <c r="NEJ251" s="598"/>
      <c r="NEK251" s="596"/>
      <c r="NEL251" s="602"/>
      <c r="NEM251" s="579"/>
      <c r="NEN251" s="580"/>
      <c r="NEO251" s="603"/>
      <c r="NEP251" s="580"/>
      <c r="NEQ251" s="603"/>
      <c r="NER251" s="607"/>
      <c r="NES251" s="582"/>
      <c r="NET251" s="608"/>
      <c r="NEU251" s="584"/>
      <c r="NEV251" s="584"/>
      <c r="NEW251" s="600"/>
      <c r="NEX251" s="600"/>
      <c r="NEY251" s="600"/>
      <c r="NEZ251" s="600"/>
      <c r="NFA251" s="600"/>
      <c r="NFB251" s="601"/>
      <c r="NFC251" s="609"/>
      <c r="NFD251" s="609"/>
      <c r="NFE251" s="576"/>
      <c r="NFF251" s="576"/>
      <c r="NFG251" s="577"/>
      <c r="NFH251"/>
      <c r="NFI251" s="605"/>
      <c r="NFJ251" s="606"/>
      <c r="NFK251" s="578"/>
      <c r="NFL251" s="597"/>
      <c r="NFM251" s="598"/>
      <c r="NFN251" s="596"/>
      <c r="NFO251" s="602"/>
      <c r="NFP251" s="579"/>
      <c r="NFQ251" s="580"/>
      <c r="NFR251" s="603"/>
      <c r="NFS251" s="580"/>
      <c r="NFT251" s="603"/>
      <c r="NFU251" s="607"/>
      <c r="NFV251" s="582"/>
      <c r="NFW251" s="608"/>
      <c r="NFX251" s="584"/>
      <c r="NFY251" s="584"/>
      <c r="NFZ251" s="600"/>
      <c r="NGA251" s="600"/>
      <c r="NGB251" s="600"/>
      <c r="NGC251" s="600"/>
      <c r="NGD251" s="600"/>
      <c r="NGE251" s="601"/>
      <c r="NGF251" s="609"/>
      <c r="NGG251" s="609"/>
      <c r="NGH251" s="576"/>
      <c r="NGI251" s="576"/>
      <c r="NGJ251" s="577"/>
      <c r="NGK251"/>
      <c r="NGL251" s="605"/>
      <c r="NGM251" s="606"/>
      <c r="NGN251" s="578"/>
      <c r="NGO251" s="597"/>
      <c r="NGP251" s="598"/>
      <c r="NGQ251" s="596"/>
      <c r="NGR251" s="602"/>
      <c r="NGS251" s="579"/>
      <c r="NGT251" s="580"/>
      <c r="NGU251" s="603"/>
      <c r="NGV251" s="580"/>
      <c r="NGW251" s="603"/>
      <c r="NGX251" s="607"/>
      <c r="NGY251" s="582"/>
      <c r="NGZ251" s="608"/>
      <c r="NHA251" s="584"/>
      <c r="NHB251" s="584"/>
      <c r="NHC251" s="600"/>
      <c r="NHD251" s="600"/>
      <c r="NHE251" s="600"/>
      <c r="NHF251" s="600"/>
      <c r="NHG251" s="600"/>
      <c r="NHH251" s="601"/>
      <c r="NHI251" s="609"/>
      <c r="NHJ251" s="609"/>
      <c r="NHK251" s="576"/>
      <c r="NHL251" s="576"/>
      <c r="NHM251" s="577"/>
      <c r="NHN251"/>
      <c r="NHO251" s="605"/>
      <c r="NHP251" s="606"/>
      <c r="NHQ251" s="578"/>
      <c r="NHR251" s="597"/>
      <c r="NHS251" s="598"/>
      <c r="NHT251" s="596"/>
      <c r="NHU251" s="602"/>
      <c r="NHV251" s="579"/>
      <c r="NHW251" s="580"/>
      <c r="NHX251" s="603"/>
      <c r="NHY251" s="580"/>
      <c r="NHZ251" s="603"/>
      <c r="NIA251" s="607"/>
      <c r="NIB251" s="582"/>
      <c r="NIC251" s="608"/>
      <c r="NID251" s="584"/>
      <c r="NIE251" s="584"/>
      <c r="NIF251" s="600"/>
      <c r="NIG251" s="600"/>
      <c r="NIH251" s="600"/>
      <c r="NII251" s="600"/>
      <c r="NIJ251" s="600"/>
      <c r="NIK251" s="601"/>
      <c r="NIL251" s="609"/>
      <c r="NIM251" s="609"/>
      <c r="NIN251" s="576"/>
      <c r="NIO251" s="576"/>
      <c r="NIP251" s="577"/>
      <c r="NIQ251"/>
      <c r="NIR251" s="605"/>
      <c r="NIS251" s="606"/>
      <c r="NIT251" s="578"/>
      <c r="NIU251" s="597"/>
      <c r="NIV251" s="598"/>
      <c r="NIW251" s="596"/>
      <c r="NIX251" s="602"/>
      <c r="NIY251" s="579"/>
      <c r="NIZ251" s="580"/>
      <c r="NJA251" s="603"/>
      <c r="NJB251" s="580"/>
      <c r="NJC251" s="603"/>
      <c r="NJD251" s="607"/>
      <c r="NJE251" s="582"/>
      <c r="NJF251" s="608"/>
      <c r="NJG251" s="584"/>
      <c r="NJH251" s="584"/>
      <c r="NJI251" s="600"/>
      <c r="NJJ251" s="600"/>
      <c r="NJK251" s="600"/>
      <c r="NJL251" s="600"/>
      <c r="NJM251" s="600"/>
      <c r="NJN251" s="601"/>
      <c r="NJO251" s="609"/>
      <c r="NJP251" s="609"/>
      <c r="NJQ251" s="576"/>
      <c r="NJR251" s="576"/>
      <c r="NJS251" s="577"/>
      <c r="NJT251"/>
      <c r="NJU251" s="605"/>
      <c r="NJV251" s="606"/>
      <c r="NJW251" s="578"/>
      <c r="NJX251" s="597"/>
      <c r="NJY251" s="598"/>
      <c r="NJZ251" s="596"/>
      <c r="NKA251" s="602"/>
      <c r="NKB251" s="579"/>
      <c r="NKC251" s="580"/>
      <c r="NKD251" s="603"/>
      <c r="NKE251" s="580"/>
      <c r="NKF251" s="603"/>
      <c r="NKG251" s="607"/>
      <c r="NKH251" s="582"/>
      <c r="NKI251" s="608"/>
      <c r="NKJ251" s="584"/>
      <c r="NKK251" s="584"/>
      <c r="NKL251" s="600"/>
      <c r="NKM251" s="600"/>
      <c r="NKN251" s="600"/>
      <c r="NKO251" s="600"/>
      <c r="NKP251" s="600"/>
      <c r="NKQ251" s="601"/>
      <c r="NKR251" s="609"/>
      <c r="NKS251" s="609"/>
      <c r="NKT251" s="576"/>
      <c r="NKU251" s="576"/>
      <c r="NKV251" s="577"/>
      <c r="NKW251"/>
      <c r="NKX251" s="605"/>
      <c r="NKY251" s="606"/>
      <c r="NKZ251" s="578"/>
      <c r="NLA251" s="597"/>
      <c r="NLB251" s="598"/>
      <c r="NLC251" s="596"/>
      <c r="NLD251" s="602"/>
      <c r="NLE251" s="579"/>
      <c r="NLF251" s="580"/>
      <c r="NLG251" s="603"/>
      <c r="NLH251" s="580"/>
      <c r="NLI251" s="603"/>
      <c r="NLJ251" s="607"/>
      <c r="NLK251" s="582"/>
      <c r="NLL251" s="608"/>
      <c r="NLM251" s="584"/>
      <c r="NLN251" s="584"/>
      <c r="NLO251" s="600"/>
      <c r="NLP251" s="600"/>
      <c r="NLQ251" s="600"/>
      <c r="NLR251" s="600"/>
      <c r="NLS251" s="600"/>
      <c r="NLT251" s="601"/>
      <c r="NLU251" s="609"/>
      <c r="NLV251" s="609"/>
      <c r="NLW251" s="576"/>
      <c r="NLX251" s="576"/>
      <c r="NLY251" s="577"/>
      <c r="NLZ251"/>
      <c r="NMA251" s="605"/>
      <c r="NMB251" s="606"/>
      <c r="NMC251" s="578"/>
      <c r="NMD251" s="597"/>
      <c r="NME251" s="598"/>
      <c r="NMF251" s="596"/>
      <c r="NMG251" s="602"/>
      <c r="NMH251" s="579"/>
      <c r="NMI251" s="580"/>
      <c r="NMJ251" s="603"/>
      <c r="NMK251" s="580"/>
      <c r="NML251" s="603"/>
      <c r="NMM251" s="607"/>
      <c r="NMN251" s="582"/>
      <c r="NMO251" s="608"/>
      <c r="NMP251" s="584"/>
      <c r="NMQ251" s="584"/>
      <c r="NMR251" s="600"/>
      <c r="NMS251" s="600"/>
      <c r="NMT251" s="600"/>
      <c r="NMU251" s="600"/>
      <c r="NMV251" s="600"/>
      <c r="NMW251" s="601"/>
      <c r="NMX251" s="609"/>
      <c r="NMY251" s="609"/>
      <c r="NMZ251" s="576"/>
      <c r="NNA251" s="576"/>
      <c r="NNB251" s="577"/>
      <c r="NNC251"/>
      <c r="NND251" s="605"/>
      <c r="NNE251" s="606"/>
      <c r="NNF251" s="578"/>
      <c r="NNG251" s="597"/>
      <c r="NNH251" s="598"/>
      <c r="NNI251" s="596"/>
      <c r="NNJ251" s="602"/>
      <c r="NNK251" s="579"/>
      <c r="NNL251" s="580"/>
      <c r="NNM251" s="603"/>
      <c r="NNN251" s="580"/>
      <c r="NNO251" s="603"/>
      <c r="NNP251" s="607"/>
      <c r="NNQ251" s="582"/>
      <c r="NNR251" s="608"/>
      <c r="NNS251" s="584"/>
      <c r="NNT251" s="584"/>
      <c r="NNU251" s="600"/>
      <c r="NNV251" s="600"/>
      <c r="NNW251" s="600"/>
      <c r="NNX251" s="600"/>
      <c r="NNY251" s="600"/>
      <c r="NNZ251" s="601"/>
      <c r="NOA251" s="609"/>
      <c r="NOB251" s="609"/>
      <c r="NOC251" s="576"/>
      <c r="NOD251" s="576"/>
      <c r="NOE251" s="577"/>
      <c r="NOF251"/>
      <c r="NOG251" s="605"/>
      <c r="NOH251" s="606"/>
      <c r="NOI251" s="578"/>
      <c r="NOJ251" s="597"/>
      <c r="NOK251" s="598"/>
      <c r="NOL251" s="596"/>
      <c r="NOM251" s="602"/>
      <c r="NON251" s="579"/>
      <c r="NOO251" s="580"/>
      <c r="NOP251" s="603"/>
      <c r="NOQ251" s="580"/>
      <c r="NOR251" s="603"/>
      <c r="NOS251" s="607"/>
      <c r="NOT251" s="582"/>
      <c r="NOU251" s="608"/>
      <c r="NOV251" s="584"/>
      <c r="NOW251" s="584"/>
      <c r="NOX251" s="600"/>
      <c r="NOY251" s="600"/>
      <c r="NOZ251" s="600"/>
      <c r="NPA251" s="600"/>
      <c r="NPB251" s="600"/>
      <c r="NPC251" s="601"/>
      <c r="NPD251" s="609"/>
      <c r="NPE251" s="609"/>
      <c r="NPF251" s="576"/>
      <c r="NPG251" s="576"/>
      <c r="NPH251" s="577"/>
      <c r="NPI251"/>
      <c r="NPJ251" s="605"/>
      <c r="NPK251" s="606"/>
      <c r="NPL251" s="578"/>
      <c r="NPM251" s="597"/>
      <c r="NPN251" s="598"/>
      <c r="NPO251" s="596"/>
      <c r="NPP251" s="602"/>
      <c r="NPQ251" s="579"/>
      <c r="NPR251" s="580"/>
      <c r="NPS251" s="603"/>
      <c r="NPT251" s="580"/>
      <c r="NPU251" s="603"/>
      <c r="NPV251" s="607"/>
      <c r="NPW251" s="582"/>
      <c r="NPX251" s="608"/>
      <c r="NPY251" s="584"/>
      <c r="NPZ251" s="584"/>
      <c r="NQA251" s="600"/>
      <c r="NQB251" s="600"/>
      <c r="NQC251" s="600"/>
      <c r="NQD251" s="600"/>
      <c r="NQE251" s="600"/>
      <c r="NQF251" s="601"/>
      <c r="NQG251" s="609"/>
      <c r="NQH251" s="609"/>
      <c r="NQI251" s="576"/>
      <c r="NQJ251" s="576"/>
      <c r="NQK251" s="577"/>
      <c r="NQL251"/>
      <c r="NQM251" s="605"/>
      <c r="NQN251" s="606"/>
      <c r="NQO251" s="578"/>
      <c r="NQP251" s="597"/>
      <c r="NQQ251" s="598"/>
      <c r="NQR251" s="596"/>
      <c r="NQS251" s="602"/>
      <c r="NQT251" s="579"/>
      <c r="NQU251" s="580"/>
      <c r="NQV251" s="603"/>
      <c r="NQW251" s="580"/>
      <c r="NQX251" s="603"/>
      <c r="NQY251" s="607"/>
      <c r="NQZ251" s="582"/>
      <c r="NRA251" s="608"/>
      <c r="NRB251" s="584"/>
      <c r="NRC251" s="584"/>
      <c r="NRD251" s="600"/>
      <c r="NRE251" s="600"/>
      <c r="NRF251" s="600"/>
      <c r="NRG251" s="600"/>
      <c r="NRH251" s="600"/>
      <c r="NRI251" s="601"/>
      <c r="NRJ251" s="609"/>
      <c r="NRK251" s="609"/>
      <c r="NRL251" s="576"/>
      <c r="NRM251" s="576"/>
      <c r="NRN251" s="577"/>
      <c r="NRO251"/>
      <c r="NRP251" s="605"/>
      <c r="NRQ251" s="606"/>
      <c r="NRR251" s="578"/>
      <c r="NRS251" s="597"/>
      <c r="NRT251" s="598"/>
      <c r="NRU251" s="596"/>
      <c r="NRV251" s="602"/>
      <c r="NRW251" s="579"/>
      <c r="NRX251" s="580"/>
      <c r="NRY251" s="603"/>
      <c r="NRZ251" s="580"/>
      <c r="NSA251" s="603"/>
      <c r="NSB251" s="607"/>
      <c r="NSC251" s="582"/>
      <c r="NSD251" s="608"/>
      <c r="NSE251" s="584"/>
      <c r="NSF251" s="584"/>
      <c r="NSG251" s="600"/>
      <c r="NSH251" s="600"/>
      <c r="NSI251" s="600"/>
      <c r="NSJ251" s="600"/>
      <c r="NSK251" s="600"/>
      <c r="NSL251" s="601"/>
      <c r="NSM251" s="609"/>
      <c r="NSN251" s="609"/>
      <c r="NSO251" s="576"/>
      <c r="NSP251" s="576"/>
      <c r="NSQ251" s="577"/>
      <c r="NSR251"/>
      <c r="NSS251" s="605"/>
      <c r="NST251" s="606"/>
      <c r="NSU251" s="578"/>
      <c r="NSV251" s="597"/>
      <c r="NSW251" s="598"/>
      <c r="NSX251" s="596"/>
      <c r="NSY251" s="602"/>
      <c r="NSZ251" s="579"/>
      <c r="NTA251" s="580"/>
      <c r="NTB251" s="603"/>
      <c r="NTC251" s="580"/>
      <c r="NTD251" s="603"/>
      <c r="NTE251" s="607"/>
      <c r="NTF251" s="582"/>
      <c r="NTG251" s="608"/>
      <c r="NTH251" s="584"/>
      <c r="NTI251" s="584"/>
      <c r="NTJ251" s="600"/>
      <c r="NTK251" s="600"/>
      <c r="NTL251" s="600"/>
      <c r="NTM251" s="600"/>
      <c r="NTN251" s="600"/>
      <c r="NTO251" s="601"/>
      <c r="NTP251" s="609"/>
      <c r="NTQ251" s="609"/>
      <c r="NTR251" s="576"/>
      <c r="NTS251" s="576"/>
      <c r="NTT251" s="577"/>
      <c r="NTU251"/>
      <c r="NTV251" s="605"/>
      <c r="NTW251" s="606"/>
      <c r="NTX251" s="578"/>
      <c r="NTY251" s="597"/>
      <c r="NTZ251" s="598"/>
      <c r="NUA251" s="596"/>
      <c r="NUB251" s="602"/>
      <c r="NUC251" s="579"/>
      <c r="NUD251" s="580"/>
      <c r="NUE251" s="603"/>
      <c r="NUF251" s="580"/>
      <c r="NUG251" s="603"/>
      <c r="NUH251" s="607"/>
      <c r="NUI251" s="582"/>
      <c r="NUJ251" s="608"/>
      <c r="NUK251" s="584"/>
      <c r="NUL251" s="584"/>
      <c r="NUM251" s="600"/>
      <c r="NUN251" s="600"/>
      <c r="NUO251" s="600"/>
      <c r="NUP251" s="600"/>
      <c r="NUQ251" s="600"/>
      <c r="NUR251" s="601"/>
      <c r="NUS251" s="609"/>
      <c r="NUT251" s="609"/>
      <c r="NUU251" s="576"/>
      <c r="NUV251" s="576"/>
      <c r="NUW251" s="577"/>
      <c r="NUX251"/>
      <c r="NUY251" s="605"/>
      <c r="NUZ251" s="606"/>
      <c r="NVA251" s="578"/>
      <c r="NVB251" s="597"/>
      <c r="NVC251" s="598"/>
      <c r="NVD251" s="596"/>
      <c r="NVE251" s="602"/>
      <c r="NVF251" s="579"/>
      <c r="NVG251" s="580"/>
      <c r="NVH251" s="603"/>
      <c r="NVI251" s="580"/>
      <c r="NVJ251" s="603"/>
      <c r="NVK251" s="607"/>
      <c r="NVL251" s="582"/>
      <c r="NVM251" s="608"/>
      <c r="NVN251" s="584"/>
      <c r="NVO251" s="584"/>
      <c r="NVP251" s="600"/>
      <c r="NVQ251" s="600"/>
      <c r="NVR251" s="600"/>
      <c r="NVS251" s="600"/>
      <c r="NVT251" s="600"/>
      <c r="NVU251" s="601"/>
      <c r="NVV251" s="609"/>
      <c r="NVW251" s="609"/>
      <c r="NVX251" s="576"/>
      <c r="NVY251" s="576"/>
      <c r="NVZ251" s="577"/>
      <c r="NWA251"/>
      <c r="NWB251" s="605"/>
      <c r="NWC251" s="606"/>
      <c r="NWD251" s="578"/>
      <c r="NWE251" s="597"/>
      <c r="NWF251" s="598"/>
      <c r="NWG251" s="596"/>
      <c r="NWH251" s="602"/>
      <c r="NWI251" s="579"/>
      <c r="NWJ251" s="580"/>
      <c r="NWK251" s="603"/>
      <c r="NWL251" s="580"/>
      <c r="NWM251" s="603"/>
      <c r="NWN251" s="607"/>
      <c r="NWO251" s="582"/>
      <c r="NWP251" s="608"/>
      <c r="NWQ251" s="584"/>
      <c r="NWR251" s="584"/>
      <c r="NWS251" s="600"/>
      <c r="NWT251" s="600"/>
      <c r="NWU251" s="600"/>
      <c r="NWV251" s="600"/>
      <c r="NWW251" s="600"/>
      <c r="NWX251" s="601"/>
      <c r="NWY251" s="609"/>
      <c r="NWZ251" s="609"/>
      <c r="NXA251" s="576"/>
      <c r="NXB251" s="576"/>
      <c r="NXC251" s="577"/>
      <c r="NXD251"/>
      <c r="NXE251" s="605"/>
      <c r="NXF251" s="606"/>
      <c r="NXG251" s="578"/>
      <c r="NXH251" s="597"/>
      <c r="NXI251" s="598"/>
      <c r="NXJ251" s="596"/>
      <c r="NXK251" s="602"/>
      <c r="NXL251" s="579"/>
      <c r="NXM251" s="580"/>
      <c r="NXN251" s="603"/>
      <c r="NXO251" s="580"/>
      <c r="NXP251" s="603"/>
      <c r="NXQ251" s="607"/>
      <c r="NXR251" s="582"/>
      <c r="NXS251" s="608"/>
      <c r="NXT251" s="584"/>
      <c r="NXU251" s="584"/>
      <c r="NXV251" s="600"/>
      <c r="NXW251" s="600"/>
      <c r="NXX251" s="600"/>
      <c r="NXY251" s="600"/>
      <c r="NXZ251" s="600"/>
      <c r="NYA251" s="601"/>
      <c r="NYB251" s="609"/>
      <c r="NYC251" s="609"/>
      <c r="NYD251" s="576"/>
      <c r="NYE251" s="576"/>
      <c r="NYF251" s="577"/>
      <c r="NYG251"/>
      <c r="NYH251" s="605"/>
      <c r="NYI251" s="606"/>
      <c r="NYJ251" s="578"/>
      <c r="NYK251" s="597"/>
      <c r="NYL251" s="598"/>
      <c r="NYM251" s="596"/>
      <c r="NYN251" s="602"/>
      <c r="NYO251" s="579"/>
      <c r="NYP251" s="580"/>
      <c r="NYQ251" s="603"/>
      <c r="NYR251" s="580"/>
      <c r="NYS251" s="603"/>
      <c r="NYT251" s="607"/>
      <c r="NYU251" s="582"/>
      <c r="NYV251" s="608"/>
      <c r="NYW251" s="584"/>
      <c r="NYX251" s="584"/>
      <c r="NYY251" s="600"/>
      <c r="NYZ251" s="600"/>
      <c r="NZA251" s="600"/>
      <c r="NZB251" s="600"/>
      <c r="NZC251" s="600"/>
      <c r="NZD251" s="601"/>
      <c r="NZE251" s="609"/>
      <c r="NZF251" s="609"/>
      <c r="NZG251" s="576"/>
      <c r="NZH251" s="576"/>
      <c r="NZI251" s="577"/>
      <c r="NZJ251"/>
      <c r="NZK251" s="605"/>
      <c r="NZL251" s="606"/>
      <c r="NZM251" s="578"/>
      <c r="NZN251" s="597"/>
      <c r="NZO251" s="598"/>
      <c r="NZP251" s="596"/>
      <c r="NZQ251" s="602"/>
      <c r="NZR251" s="579"/>
      <c r="NZS251" s="580"/>
      <c r="NZT251" s="603"/>
      <c r="NZU251" s="580"/>
      <c r="NZV251" s="603"/>
      <c r="NZW251" s="607"/>
      <c r="NZX251" s="582"/>
      <c r="NZY251" s="608"/>
      <c r="NZZ251" s="584"/>
      <c r="OAA251" s="584"/>
      <c r="OAB251" s="600"/>
      <c r="OAC251" s="600"/>
      <c r="OAD251" s="600"/>
      <c r="OAE251" s="600"/>
      <c r="OAF251" s="600"/>
      <c r="OAG251" s="601"/>
      <c r="OAH251" s="609"/>
      <c r="OAI251" s="609"/>
      <c r="OAJ251" s="576"/>
      <c r="OAK251" s="576"/>
      <c r="OAL251" s="577"/>
      <c r="OAM251"/>
      <c r="OAN251" s="605"/>
      <c r="OAO251" s="606"/>
      <c r="OAP251" s="578"/>
      <c r="OAQ251" s="597"/>
      <c r="OAR251" s="598"/>
      <c r="OAS251" s="596"/>
      <c r="OAT251" s="602"/>
      <c r="OAU251" s="579"/>
      <c r="OAV251" s="580"/>
      <c r="OAW251" s="603"/>
      <c r="OAX251" s="580"/>
      <c r="OAY251" s="603"/>
      <c r="OAZ251" s="607"/>
      <c r="OBA251" s="582"/>
      <c r="OBB251" s="608"/>
      <c r="OBC251" s="584"/>
      <c r="OBD251" s="584"/>
      <c r="OBE251" s="600"/>
      <c r="OBF251" s="600"/>
      <c r="OBG251" s="600"/>
      <c r="OBH251" s="600"/>
      <c r="OBI251" s="600"/>
      <c r="OBJ251" s="601"/>
      <c r="OBK251" s="609"/>
      <c r="OBL251" s="609"/>
      <c r="OBM251" s="576"/>
      <c r="OBN251" s="576"/>
      <c r="OBO251" s="577"/>
      <c r="OBP251"/>
      <c r="OBQ251" s="605"/>
      <c r="OBR251" s="606"/>
      <c r="OBS251" s="578"/>
      <c r="OBT251" s="597"/>
      <c r="OBU251" s="598"/>
      <c r="OBV251" s="596"/>
      <c r="OBW251" s="602"/>
      <c r="OBX251" s="579"/>
      <c r="OBY251" s="580"/>
      <c r="OBZ251" s="603"/>
      <c r="OCA251" s="580"/>
      <c r="OCB251" s="603"/>
      <c r="OCC251" s="607"/>
      <c r="OCD251" s="582"/>
      <c r="OCE251" s="608"/>
      <c r="OCF251" s="584"/>
      <c r="OCG251" s="584"/>
      <c r="OCH251" s="600"/>
      <c r="OCI251" s="600"/>
      <c r="OCJ251" s="600"/>
      <c r="OCK251" s="600"/>
      <c r="OCL251" s="600"/>
      <c r="OCM251" s="601"/>
      <c r="OCN251" s="609"/>
      <c r="OCO251" s="609"/>
      <c r="OCP251" s="576"/>
      <c r="OCQ251" s="576"/>
      <c r="OCR251" s="577"/>
      <c r="OCS251"/>
      <c r="OCT251" s="605"/>
      <c r="OCU251" s="606"/>
      <c r="OCV251" s="578"/>
      <c r="OCW251" s="597"/>
      <c r="OCX251" s="598"/>
      <c r="OCY251" s="596"/>
      <c r="OCZ251" s="602"/>
      <c r="ODA251" s="579"/>
      <c r="ODB251" s="580"/>
      <c r="ODC251" s="603"/>
      <c r="ODD251" s="580"/>
      <c r="ODE251" s="603"/>
      <c r="ODF251" s="607"/>
      <c r="ODG251" s="582"/>
      <c r="ODH251" s="608"/>
      <c r="ODI251" s="584"/>
      <c r="ODJ251" s="584"/>
      <c r="ODK251" s="600"/>
      <c r="ODL251" s="600"/>
      <c r="ODM251" s="600"/>
      <c r="ODN251" s="600"/>
      <c r="ODO251" s="600"/>
      <c r="ODP251" s="601"/>
      <c r="ODQ251" s="609"/>
      <c r="ODR251" s="609"/>
      <c r="ODS251" s="576"/>
      <c r="ODT251" s="576"/>
      <c r="ODU251" s="577"/>
      <c r="ODV251"/>
      <c r="ODW251" s="605"/>
      <c r="ODX251" s="606"/>
      <c r="ODY251" s="578"/>
      <c r="ODZ251" s="597"/>
      <c r="OEA251" s="598"/>
      <c r="OEB251" s="596"/>
      <c r="OEC251" s="602"/>
      <c r="OED251" s="579"/>
      <c r="OEE251" s="580"/>
      <c r="OEF251" s="603"/>
      <c r="OEG251" s="580"/>
      <c r="OEH251" s="603"/>
      <c r="OEI251" s="607"/>
      <c r="OEJ251" s="582"/>
      <c r="OEK251" s="608"/>
      <c r="OEL251" s="584"/>
      <c r="OEM251" s="584"/>
      <c r="OEN251" s="600"/>
      <c r="OEO251" s="600"/>
      <c r="OEP251" s="600"/>
      <c r="OEQ251" s="600"/>
      <c r="OER251" s="600"/>
      <c r="OES251" s="601"/>
      <c r="OET251" s="609"/>
      <c r="OEU251" s="609"/>
      <c r="OEV251" s="576"/>
      <c r="OEW251" s="576"/>
      <c r="OEX251" s="577"/>
      <c r="OEY251"/>
      <c r="OEZ251" s="605"/>
      <c r="OFA251" s="606"/>
      <c r="OFB251" s="578"/>
      <c r="OFC251" s="597"/>
      <c r="OFD251" s="598"/>
      <c r="OFE251" s="596"/>
      <c r="OFF251" s="602"/>
      <c r="OFG251" s="579"/>
      <c r="OFH251" s="580"/>
      <c r="OFI251" s="603"/>
      <c r="OFJ251" s="580"/>
      <c r="OFK251" s="603"/>
      <c r="OFL251" s="607"/>
      <c r="OFM251" s="582"/>
      <c r="OFN251" s="608"/>
      <c r="OFO251" s="584"/>
      <c r="OFP251" s="584"/>
      <c r="OFQ251" s="600"/>
      <c r="OFR251" s="600"/>
      <c r="OFS251" s="600"/>
      <c r="OFT251" s="600"/>
      <c r="OFU251" s="600"/>
      <c r="OFV251" s="601"/>
      <c r="OFW251" s="609"/>
      <c r="OFX251" s="609"/>
      <c r="OFY251" s="576"/>
      <c r="OFZ251" s="576"/>
      <c r="OGA251" s="577"/>
      <c r="OGB251"/>
      <c r="OGC251" s="605"/>
      <c r="OGD251" s="606"/>
      <c r="OGE251" s="578"/>
      <c r="OGF251" s="597"/>
      <c r="OGG251" s="598"/>
      <c r="OGH251" s="596"/>
      <c r="OGI251" s="602"/>
      <c r="OGJ251" s="579"/>
      <c r="OGK251" s="580"/>
      <c r="OGL251" s="603"/>
      <c r="OGM251" s="580"/>
      <c r="OGN251" s="603"/>
      <c r="OGO251" s="607"/>
      <c r="OGP251" s="582"/>
      <c r="OGQ251" s="608"/>
      <c r="OGR251" s="584"/>
      <c r="OGS251" s="584"/>
      <c r="OGT251" s="600"/>
      <c r="OGU251" s="600"/>
      <c r="OGV251" s="600"/>
      <c r="OGW251" s="600"/>
      <c r="OGX251" s="600"/>
      <c r="OGY251" s="601"/>
      <c r="OGZ251" s="609"/>
      <c r="OHA251" s="609"/>
      <c r="OHB251" s="576"/>
      <c r="OHC251" s="576"/>
      <c r="OHD251" s="577"/>
      <c r="OHE251"/>
      <c r="OHF251" s="605"/>
      <c r="OHG251" s="606"/>
      <c r="OHH251" s="578"/>
      <c r="OHI251" s="597"/>
      <c r="OHJ251" s="598"/>
      <c r="OHK251" s="596"/>
      <c r="OHL251" s="602"/>
      <c r="OHM251" s="579"/>
      <c r="OHN251" s="580"/>
      <c r="OHO251" s="603"/>
      <c r="OHP251" s="580"/>
      <c r="OHQ251" s="603"/>
      <c r="OHR251" s="607"/>
      <c r="OHS251" s="582"/>
      <c r="OHT251" s="608"/>
      <c r="OHU251" s="584"/>
      <c r="OHV251" s="584"/>
      <c r="OHW251" s="600"/>
      <c r="OHX251" s="600"/>
      <c r="OHY251" s="600"/>
      <c r="OHZ251" s="600"/>
      <c r="OIA251" s="600"/>
      <c r="OIB251" s="601"/>
      <c r="OIC251" s="609"/>
      <c r="OID251" s="609"/>
      <c r="OIE251" s="576"/>
      <c r="OIF251" s="576"/>
      <c r="OIG251" s="577"/>
      <c r="OIH251"/>
      <c r="OII251" s="605"/>
      <c r="OIJ251" s="606"/>
      <c r="OIK251" s="578"/>
      <c r="OIL251" s="597"/>
      <c r="OIM251" s="598"/>
      <c r="OIN251" s="596"/>
      <c r="OIO251" s="602"/>
      <c r="OIP251" s="579"/>
      <c r="OIQ251" s="580"/>
      <c r="OIR251" s="603"/>
      <c r="OIS251" s="580"/>
      <c r="OIT251" s="603"/>
      <c r="OIU251" s="607"/>
      <c r="OIV251" s="582"/>
      <c r="OIW251" s="608"/>
      <c r="OIX251" s="584"/>
      <c r="OIY251" s="584"/>
      <c r="OIZ251" s="600"/>
      <c r="OJA251" s="600"/>
      <c r="OJB251" s="600"/>
      <c r="OJC251" s="600"/>
      <c r="OJD251" s="600"/>
      <c r="OJE251" s="601"/>
      <c r="OJF251" s="609"/>
      <c r="OJG251" s="609"/>
      <c r="OJH251" s="576"/>
      <c r="OJI251" s="576"/>
      <c r="OJJ251" s="577"/>
      <c r="OJK251"/>
      <c r="OJL251" s="605"/>
      <c r="OJM251" s="606"/>
      <c r="OJN251" s="578"/>
      <c r="OJO251" s="597"/>
      <c r="OJP251" s="598"/>
      <c r="OJQ251" s="596"/>
      <c r="OJR251" s="602"/>
      <c r="OJS251" s="579"/>
      <c r="OJT251" s="580"/>
      <c r="OJU251" s="603"/>
      <c r="OJV251" s="580"/>
      <c r="OJW251" s="603"/>
      <c r="OJX251" s="607"/>
      <c r="OJY251" s="582"/>
      <c r="OJZ251" s="608"/>
      <c r="OKA251" s="584"/>
      <c r="OKB251" s="584"/>
      <c r="OKC251" s="600"/>
      <c r="OKD251" s="600"/>
      <c r="OKE251" s="600"/>
      <c r="OKF251" s="600"/>
      <c r="OKG251" s="600"/>
      <c r="OKH251" s="601"/>
      <c r="OKI251" s="609"/>
      <c r="OKJ251" s="609"/>
      <c r="OKK251" s="576"/>
      <c r="OKL251" s="576"/>
      <c r="OKM251" s="577"/>
      <c r="OKN251"/>
      <c r="OKO251" s="605"/>
      <c r="OKP251" s="606"/>
      <c r="OKQ251" s="578"/>
      <c r="OKR251" s="597"/>
      <c r="OKS251" s="598"/>
      <c r="OKT251" s="596"/>
      <c r="OKU251" s="602"/>
      <c r="OKV251" s="579"/>
      <c r="OKW251" s="580"/>
      <c r="OKX251" s="603"/>
      <c r="OKY251" s="580"/>
      <c r="OKZ251" s="603"/>
      <c r="OLA251" s="607"/>
      <c r="OLB251" s="582"/>
      <c r="OLC251" s="608"/>
      <c r="OLD251" s="584"/>
      <c r="OLE251" s="584"/>
      <c r="OLF251" s="600"/>
      <c r="OLG251" s="600"/>
      <c r="OLH251" s="600"/>
      <c r="OLI251" s="600"/>
      <c r="OLJ251" s="600"/>
      <c r="OLK251" s="601"/>
      <c r="OLL251" s="609"/>
      <c r="OLM251" s="609"/>
      <c r="OLN251" s="576"/>
      <c r="OLO251" s="576"/>
      <c r="OLP251" s="577"/>
      <c r="OLQ251"/>
      <c r="OLR251" s="605"/>
      <c r="OLS251" s="606"/>
      <c r="OLT251" s="578"/>
      <c r="OLU251" s="597"/>
      <c r="OLV251" s="598"/>
      <c r="OLW251" s="596"/>
      <c r="OLX251" s="602"/>
      <c r="OLY251" s="579"/>
      <c r="OLZ251" s="580"/>
      <c r="OMA251" s="603"/>
      <c r="OMB251" s="580"/>
      <c r="OMC251" s="603"/>
      <c r="OMD251" s="607"/>
      <c r="OME251" s="582"/>
      <c r="OMF251" s="608"/>
      <c r="OMG251" s="584"/>
      <c r="OMH251" s="584"/>
      <c r="OMI251" s="600"/>
      <c r="OMJ251" s="600"/>
      <c r="OMK251" s="600"/>
      <c r="OML251" s="600"/>
      <c r="OMM251" s="600"/>
      <c r="OMN251" s="601"/>
      <c r="OMO251" s="609"/>
      <c r="OMP251" s="609"/>
      <c r="OMQ251" s="576"/>
      <c r="OMR251" s="576"/>
      <c r="OMS251" s="577"/>
      <c r="OMT251"/>
      <c r="OMU251" s="605"/>
      <c r="OMV251" s="606"/>
      <c r="OMW251" s="578"/>
      <c r="OMX251" s="597"/>
      <c r="OMY251" s="598"/>
      <c r="OMZ251" s="596"/>
      <c r="ONA251" s="602"/>
      <c r="ONB251" s="579"/>
      <c r="ONC251" s="580"/>
      <c r="OND251" s="603"/>
      <c r="ONE251" s="580"/>
      <c r="ONF251" s="603"/>
      <c r="ONG251" s="607"/>
      <c r="ONH251" s="582"/>
      <c r="ONI251" s="608"/>
      <c r="ONJ251" s="584"/>
      <c r="ONK251" s="584"/>
      <c r="ONL251" s="600"/>
      <c r="ONM251" s="600"/>
      <c r="ONN251" s="600"/>
      <c r="ONO251" s="600"/>
      <c r="ONP251" s="600"/>
      <c r="ONQ251" s="601"/>
      <c r="ONR251" s="609"/>
      <c r="ONS251" s="609"/>
      <c r="ONT251" s="576"/>
      <c r="ONU251" s="576"/>
      <c r="ONV251" s="577"/>
      <c r="ONW251"/>
      <c r="ONX251" s="605"/>
      <c r="ONY251" s="606"/>
      <c r="ONZ251" s="578"/>
      <c r="OOA251" s="597"/>
      <c r="OOB251" s="598"/>
      <c r="OOC251" s="596"/>
      <c r="OOD251" s="602"/>
      <c r="OOE251" s="579"/>
      <c r="OOF251" s="580"/>
      <c r="OOG251" s="603"/>
      <c r="OOH251" s="580"/>
      <c r="OOI251" s="603"/>
      <c r="OOJ251" s="607"/>
      <c r="OOK251" s="582"/>
      <c r="OOL251" s="608"/>
      <c r="OOM251" s="584"/>
      <c r="OON251" s="584"/>
      <c r="OOO251" s="600"/>
      <c r="OOP251" s="600"/>
      <c r="OOQ251" s="600"/>
      <c r="OOR251" s="600"/>
      <c r="OOS251" s="600"/>
      <c r="OOT251" s="601"/>
      <c r="OOU251" s="609"/>
      <c r="OOV251" s="609"/>
      <c r="OOW251" s="576"/>
      <c r="OOX251" s="576"/>
      <c r="OOY251" s="577"/>
      <c r="OOZ251"/>
      <c r="OPA251" s="605"/>
      <c r="OPB251" s="606"/>
      <c r="OPC251" s="578"/>
      <c r="OPD251" s="597"/>
      <c r="OPE251" s="598"/>
      <c r="OPF251" s="596"/>
      <c r="OPG251" s="602"/>
      <c r="OPH251" s="579"/>
      <c r="OPI251" s="580"/>
      <c r="OPJ251" s="603"/>
      <c r="OPK251" s="580"/>
      <c r="OPL251" s="603"/>
      <c r="OPM251" s="607"/>
      <c r="OPN251" s="582"/>
      <c r="OPO251" s="608"/>
      <c r="OPP251" s="584"/>
      <c r="OPQ251" s="584"/>
      <c r="OPR251" s="600"/>
      <c r="OPS251" s="600"/>
      <c r="OPT251" s="600"/>
      <c r="OPU251" s="600"/>
      <c r="OPV251" s="600"/>
      <c r="OPW251" s="601"/>
      <c r="OPX251" s="609"/>
      <c r="OPY251" s="609"/>
      <c r="OPZ251" s="576"/>
      <c r="OQA251" s="576"/>
      <c r="OQB251" s="577"/>
      <c r="OQC251"/>
      <c r="OQD251" s="605"/>
      <c r="OQE251" s="606"/>
      <c r="OQF251" s="578"/>
      <c r="OQG251" s="597"/>
      <c r="OQH251" s="598"/>
      <c r="OQI251" s="596"/>
      <c r="OQJ251" s="602"/>
      <c r="OQK251" s="579"/>
      <c r="OQL251" s="580"/>
      <c r="OQM251" s="603"/>
      <c r="OQN251" s="580"/>
      <c r="OQO251" s="603"/>
      <c r="OQP251" s="607"/>
      <c r="OQQ251" s="582"/>
      <c r="OQR251" s="608"/>
      <c r="OQS251" s="584"/>
      <c r="OQT251" s="584"/>
      <c r="OQU251" s="600"/>
      <c r="OQV251" s="600"/>
      <c r="OQW251" s="600"/>
      <c r="OQX251" s="600"/>
      <c r="OQY251" s="600"/>
      <c r="OQZ251" s="601"/>
      <c r="ORA251" s="609"/>
      <c r="ORB251" s="609"/>
      <c r="ORC251" s="576"/>
      <c r="ORD251" s="576"/>
      <c r="ORE251" s="577"/>
      <c r="ORF251"/>
      <c r="ORG251" s="605"/>
      <c r="ORH251" s="606"/>
      <c r="ORI251" s="578"/>
      <c r="ORJ251" s="597"/>
      <c r="ORK251" s="598"/>
      <c r="ORL251" s="596"/>
      <c r="ORM251" s="602"/>
      <c r="ORN251" s="579"/>
      <c r="ORO251" s="580"/>
      <c r="ORP251" s="603"/>
      <c r="ORQ251" s="580"/>
      <c r="ORR251" s="603"/>
      <c r="ORS251" s="607"/>
      <c r="ORT251" s="582"/>
      <c r="ORU251" s="608"/>
      <c r="ORV251" s="584"/>
      <c r="ORW251" s="584"/>
      <c r="ORX251" s="600"/>
      <c r="ORY251" s="600"/>
      <c r="ORZ251" s="600"/>
      <c r="OSA251" s="600"/>
      <c r="OSB251" s="600"/>
      <c r="OSC251" s="601"/>
      <c r="OSD251" s="609"/>
      <c r="OSE251" s="609"/>
      <c r="OSF251" s="576"/>
      <c r="OSG251" s="576"/>
      <c r="OSH251" s="577"/>
      <c r="OSI251"/>
      <c r="OSJ251" s="605"/>
      <c r="OSK251" s="606"/>
      <c r="OSL251" s="578"/>
      <c r="OSM251" s="597"/>
      <c r="OSN251" s="598"/>
      <c r="OSO251" s="596"/>
      <c r="OSP251" s="602"/>
      <c r="OSQ251" s="579"/>
      <c r="OSR251" s="580"/>
      <c r="OSS251" s="603"/>
      <c r="OST251" s="580"/>
      <c r="OSU251" s="603"/>
      <c r="OSV251" s="607"/>
      <c r="OSW251" s="582"/>
      <c r="OSX251" s="608"/>
      <c r="OSY251" s="584"/>
      <c r="OSZ251" s="584"/>
      <c r="OTA251" s="600"/>
      <c r="OTB251" s="600"/>
      <c r="OTC251" s="600"/>
      <c r="OTD251" s="600"/>
      <c r="OTE251" s="600"/>
      <c r="OTF251" s="601"/>
      <c r="OTG251" s="609"/>
      <c r="OTH251" s="609"/>
      <c r="OTI251" s="576"/>
      <c r="OTJ251" s="576"/>
      <c r="OTK251" s="577"/>
      <c r="OTL251"/>
      <c r="OTM251" s="605"/>
      <c r="OTN251" s="606"/>
      <c r="OTO251" s="578"/>
      <c r="OTP251" s="597"/>
      <c r="OTQ251" s="598"/>
      <c r="OTR251" s="596"/>
      <c r="OTS251" s="602"/>
      <c r="OTT251" s="579"/>
      <c r="OTU251" s="580"/>
      <c r="OTV251" s="603"/>
      <c r="OTW251" s="580"/>
      <c r="OTX251" s="603"/>
      <c r="OTY251" s="607"/>
      <c r="OTZ251" s="582"/>
      <c r="OUA251" s="608"/>
      <c r="OUB251" s="584"/>
      <c r="OUC251" s="584"/>
      <c r="OUD251" s="600"/>
      <c r="OUE251" s="600"/>
      <c r="OUF251" s="600"/>
      <c r="OUG251" s="600"/>
      <c r="OUH251" s="600"/>
      <c r="OUI251" s="601"/>
      <c r="OUJ251" s="609"/>
      <c r="OUK251" s="609"/>
      <c r="OUL251" s="576"/>
      <c r="OUM251" s="576"/>
      <c r="OUN251" s="577"/>
      <c r="OUO251"/>
      <c r="OUP251" s="605"/>
      <c r="OUQ251" s="606"/>
      <c r="OUR251" s="578"/>
      <c r="OUS251" s="597"/>
      <c r="OUT251" s="598"/>
      <c r="OUU251" s="596"/>
      <c r="OUV251" s="602"/>
      <c r="OUW251" s="579"/>
      <c r="OUX251" s="580"/>
      <c r="OUY251" s="603"/>
      <c r="OUZ251" s="580"/>
      <c r="OVA251" s="603"/>
      <c r="OVB251" s="607"/>
      <c r="OVC251" s="582"/>
      <c r="OVD251" s="608"/>
      <c r="OVE251" s="584"/>
      <c r="OVF251" s="584"/>
      <c r="OVG251" s="600"/>
      <c r="OVH251" s="600"/>
      <c r="OVI251" s="600"/>
      <c r="OVJ251" s="600"/>
      <c r="OVK251" s="600"/>
      <c r="OVL251" s="601"/>
      <c r="OVM251" s="609"/>
      <c r="OVN251" s="609"/>
      <c r="OVO251" s="576"/>
      <c r="OVP251" s="576"/>
      <c r="OVQ251" s="577"/>
      <c r="OVR251"/>
      <c r="OVS251" s="605"/>
      <c r="OVT251" s="606"/>
      <c r="OVU251" s="578"/>
      <c r="OVV251" s="597"/>
      <c r="OVW251" s="598"/>
      <c r="OVX251" s="596"/>
      <c r="OVY251" s="602"/>
      <c r="OVZ251" s="579"/>
      <c r="OWA251" s="580"/>
      <c r="OWB251" s="603"/>
      <c r="OWC251" s="580"/>
      <c r="OWD251" s="603"/>
      <c r="OWE251" s="607"/>
      <c r="OWF251" s="582"/>
      <c r="OWG251" s="608"/>
      <c r="OWH251" s="584"/>
      <c r="OWI251" s="584"/>
      <c r="OWJ251" s="600"/>
      <c r="OWK251" s="600"/>
      <c r="OWL251" s="600"/>
      <c r="OWM251" s="600"/>
      <c r="OWN251" s="600"/>
      <c r="OWO251" s="601"/>
      <c r="OWP251" s="609"/>
      <c r="OWQ251" s="609"/>
      <c r="OWR251" s="576"/>
      <c r="OWS251" s="576"/>
      <c r="OWT251" s="577"/>
      <c r="OWU251"/>
      <c r="OWV251" s="605"/>
      <c r="OWW251" s="606"/>
      <c r="OWX251" s="578"/>
      <c r="OWY251" s="597"/>
      <c r="OWZ251" s="598"/>
      <c r="OXA251" s="596"/>
      <c r="OXB251" s="602"/>
      <c r="OXC251" s="579"/>
      <c r="OXD251" s="580"/>
      <c r="OXE251" s="603"/>
      <c r="OXF251" s="580"/>
      <c r="OXG251" s="603"/>
      <c r="OXH251" s="607"/>
      <c r="OXI251" s="582"/>
      <c r="OXJ251" s="608"/>
      <c r="OXK251" s="584"/>
      <c r="OXL251" s="584"/>
      <c r="OXM251" s="600"/>
      <c r="OXN251" s="600"/>
      <c r="OXO251" s="600"/>
      <c r="OXP251" s="600"/>
      <c r="OXQ251" s="600"/>
      <c r="OXR251" s="601"/>
      <c r="OXS251" s="609"/>
      <c r="OXT251" s="609"/>
      <c r="OXU251" s="576"/>
      <c r="OXV251" s="576"/>
      <c r="OXW251" s="577"/>
      <c r="OXX251"/>
      <c r="OXY251" s="605"/>
      <c r="OXZ251" s="606"/>
      <c r="OYA251" s="578"/>
      <c r="OYB251" s="597"/>
      <c r="OYC251" s="598"/>
      <c r="OYD251" s="596"/>
      <c r="OYE251" s="602"/>
      <c r="OYF251" s="579"/>
      <c r="OYG251" s="580"/>
      <c r="OYH251" s="603"/>
      <c r="OYI251" s="580"/>
      <c r="OYJ251" s="603"/>
      <c r="OYK251" s="607"/>
      <c r="OYL251" s="582"/>
      <c r="OYM251" s="608"/>
      <c r="OYN251" s="584"/>
      <c r="OYO251" s="584"/>
      <c r="OYP251" s="600"/>
      <c r="OYQ251" s="600"/>
      <c r="OYR251" s="600"/>
      <c r="OYS251" s="600"/>
      <c r="OYT251" s="600"/>
      <c r="OYU251" s="601"/>
      <c r="OYV251" s="609"/>
      <c r="OYW251" s="609"/>
      <c r="OYX251" s="576"/>
      <c r="OYY251" s="576"/>
      <c r="OYZ251" s="577"/>
      <c r="OZA251"/>
      <c r="OZB251" s="605"/>
      <c r="OZC251" s="606"/>
      <c r="OZD251" s="578"/>
      <c r="OZE251" s="597"/>
      <c r="OZF251" s="598"/>
      <c r="OZG251" s="596"/>
      <c r="OZH251" s="602"/>
      <c r="OZI251" s="579"/>
      <c r="OZJ251" s="580"/>
      <c r="OZK251" s="603"/>
      <c r="OZL251" s="580"/>
      <c r="OZM251" s="603"/>
      <c r="OZN251" s="607"/>
      <c r="OZO251" s="582"/>
      <c r="OZP251" s="608"/>
      <c r="OZQ251" s="584"/>
      <c r="OZR251" s="584"/>
      <c r="OZS251" s="600"/>
      <c r="OZT251" s="600"/>
      <c r="OZU251" s="600"/>
      <c r="OZV251" s="600"/>
      <c r="OZW251" s="600"/>
      <c r="OZX251" s="601"/>
      <c r="OZY251" s="609"/>
      <c r="OZZ251" s="609"/>
      <c r="PAA251" s="576"/>
      <c r="PAB251" s="576"/>
      <c r="PAC251" s="577"/>
      <c r="PAD251"/>
      <c r="PAE251" s="605"/>
      <c r="PAF251" s="606"/>
      <c r="PAG251" s="578"/>
      <c r="PAH251" s="597"/>
      <c r="PAI251" s="598"/>
      <c r="PAJ251" s="596"/>
      <c r="PAK251" s="602"/>
      <c r="PAL251" s="579"/>
      <c r="PAM251" s="580"/>
      <c r="PAN251" s="603"/>
      <c r="PAO251" s="580"/>
      <c r="PAP251" s="603"/>
      <c r="PAQ251" s="607"/>
      <c r="PAR251" s="582"/>
      <c r="PAS251" s="608"/>
      <c r="PAT251" s="584"/>
      <c r="PAU251" s="584"/>
      <c r="PAV251" s="600"/>
      <c r="PAW251" s="600"/>
      <c r="PAX251" s="600"/>
      <c r="PAY251" s="600"/>
      <c r="PAZ251" s="600"/>
      <c r="PBA251" s="601"/>
      <c r="PBB251" s="609"/>
      <c r="PBC251" s="609"/>
      <c r="PBD251" s="576"/>
      <c r="PBE251" s="576"/>
      <c r="PBF251" s="577"/>
      <c r="PBG251"/>
      <c r="PBH251" s="605"/>
      <c r="PBI251" s="606"/>
      <c r="PBJ251" s="578"/>
      <c r="PBK251" s="597"/>
      <c r="PBL251" s="598"/>
      <c r="PBM251" s="596"/>
      <c r="PBN251" s="602"/>
      <c r="PBO251" s="579"/>
      <c r="PBP251" s="580"/>
      <c r="PBQ251" s="603"/>
      <c r="PBR251" s="580"/>
      <c r="PBS251" s="603"/>
      <c r="PBT251" s="607"/>
      <c r="PBU251" s="582"/>
      <c r="PBV251" s="608"/>
      <c r="PBW251" s="584"/>
      <c r="PBX251" s="584"/>
      <c r="PBY251" s="600"/>
      <c r="PBZ251" s="600"/>
      <c r="PCA251" s="600"/>
      <c r="PCB251" s="600"/>
      <c r="PCC251" s="600"/>
      <c r="PCD251" s="601"/>
      <c r="PCE251" s="609"/>
      <c r="PCF251" s="609"/>
      <c r="PCG251" s="576"/>
      <c r="PCH251" s="576"/>
      <c r="PCI251" s="577"/>
      <c r="PCJ251"/>
      <c r="PCK251" s="605"/>
      <c r="PCL251" s="606"/>
      <c r="PCM251" s="578"/>
      <c r="PCN251" s="597"/>
      <c r="PCO251" s="598"/>
      <c r="PCP251" s="596"/>
      <c r="PCQ251" s="602"/>
      <c r="PCR251" s="579"/>
      <c r="PCS251" s="580"/>
      <c r="PCT251" s="603"/>
      <c r="PCU251" s="580"/>
      <c r="PCV251" s="603"/>
      <c r="PCW251" s="607"/>
      <c r="PCX251" s="582"/>
      <c r="PCY251" s="608"/>
      <c r="PCZ251" s="584"/>
      <c r="PDA251" s="584"/>
      <c r="PDB251" s="600"/>
      <c r="PDC251" s="600"/>
      <c r="PDD251" s="600"/>
      <c r="PDE251" s="600"/>
      <c r="PDF251" s="600"/>
      <c r="PDG251" s="601"/>
      <c r="PDH251" s="609"/>
      <c r="PDI251" s="609"/>
      <c r="PDJ251" s="576"/>
      <c r="PDK251" s="576"/>
      <c r="PDL251" s="577"/>
      <c r="PDM251"/>
      <c r="PDN251" s="605"/>
      <c r="PDO251" s="606"/>
      <c r="PDP251" s="578"/>
      <c r="PDQ251" s="597"/>
      <c r="PDR251" s="598"/>
      <c r="PDS251" s="596"/>
      <c r="PDT251" s="602"/>
      <c r="PDU251" s="579"/>
      <c r="PDV251" s="580"/>
      <c r="PDW251" s="603"/>
      <c r="PDX251" s="580"/>
      <c r="PDY251" s="603"/>
      <c r="PDZ251" s="607"/>
      <c r="PEA251" s="582"/>
      <c r="PEB251" s="608"/>
      <c r="PEC251" s="584"/>
      <c r="PED251" s="584"/>
      <c r="PEE251" s="600"/>
      <c r="PEF251" s="600"/>
      <c r="PEG251" s="600"/>
      <c r="PEH251" s="600"/>
      <c r="PEI251" s="600"/>
      <c r="PEJ251" s="601"/>
      <c r="PEK251" s="609"/>
      <c r="PEL251" s="609"/>
      <c r="PEM251" s="576"/>
      <c r="PEN251" s="576"/>
      <c r="PEO251" s="577"/>
      <c r="PEP251"/>
      <c r="PEQ251" s="605"/>
      <c r="PER251" s="606"/>
      <c r="PES251" s="578"/>
      <c r="PET251" s="597"/>
      <c r="PEU251" s="598"/>
      <c r="PEV251" s="596"/>
      <c r="PEW251" s="602"/>
      <c r="PEX251" s="579"/>
      <c r="PEY251" s="580"/>
      <c r="PEZ251" s="603"/>
      <c r="PFA251" s="580"/>
      <c r="PFB251" s="603"/>
      <c r="PFC251" s="607"/>
      <c r="PFD251" s="582"/>
      <c r="PFE251" s="608"/>
      <c r="PFF251" s="584"/>
      <c r="PFG251" s="584"/>
      <c r="PFH251" s="600"/>
      <c r="PFI251" s="600"/>
      <c r="PFJ251" s="600"/>
      <c r="PFK251" s="600"/>
      <c r="PFL251" s="600"/>
      <c r="PFM251" s="601"/>
      <c r="PFN251" s="609"/>
      <c r="PFO251" s="609"/>
      <c r="PFP251" s="576"/>
      <c r="PFQ251" s="576"/>
      <c r="PFR251" s="577"/>
      <c r="PFS251"/>
      <c r="PFT251" s="605"/>
      <c r="PFU251" s="606"/>
      <c r="PFV251" s="578"/>
      <c r="PFW251" s="597"/>
      <c r="PFX251" s="598"/>
      <c r="PFY251" s="596"/>
      <c r="PFZ251" s="602"/>
      <c r="PGA251" s="579"/>
      <c r="PGB251" s="580"/>
      <c r="PGC251" s="603"/>
      <c r="PGD251" s="580"/>
      <c r="PGE251" s="603"/>
      <c r="PGF251" s="607"/>
      <c r="PGG251" s="582"/>
      <c r="PGH251" s="608"/>
      <c r="PGI251" s="584"/>
      <c r="PGJ251" s="584"/>
      <c r="PGK251" s="600"/>
      <c r="PGL251" s="600"/>
      <c r="PGM251" s="600"/>
      <c r="PGN251" s="600"/>
      <c r="PGO251" s="600"/>
      <c r="PGP251" s="601"/>
      <c r="PGQ251" s="609"/>
      <c r="PGR251" s="609"/>
      <c r="PGS251" s="576"/>
      <c r="PGT251" s="576"/>
      <c r="PGU251" s="577"/>
      <c r="PGV251"/>
      <c r="PGW251" s="605"/>
      <c r="PGX251" s="606"/>
      <c r="PGY251" s="578"/>
      <c r="PGZ251" s="597"/>
      <c r="PHA251" s="598"/>
      <c r="PHB251" s="596"/>
      <c r="PHC251" s="602"/>
      <c r="PHD251" s="579"/>
      <c r="PHE251" s="580"/>
      <c r="PHF251" s="603"/>
      <c r="PHG251" s="580"/>
      <c r="PHH251" s="603"/>
      <c r="PHI251" s="607"/>
      <c r="PHJ251" s="582"/>
      <c r="PHK251" s="608"/>
      <c r="PHL251" s="584"/>
      <c r="PHM251" s="584"/>
      <c r="PHN251" s="600"/>
      <c r="PHO251" s="600"/>
      <c r="PHP251" s="600"/>
      <c r="PHQ251" s="600"/>
      <c r="PHR251" s="600"/>
      <c r="PHS251" s="601"/>
      <c r="PHT251" s="609"/>
      <c r="PHU251" s="609"/>
      <c r="PHV251" s="576"/>
      <c r="PHW251" s="576"/>
      <c r="PHX251" s="577"/>
      <c r="PHY251"/>
      <c r="PHZ251" s="605"/>
      <c r="PIA251" s="606"/>
      <c r="PIB251" s="578"/>
      <c r="PIC251" s="597"/>
      <c r="PID251" s="598"/>
      <c r="PIE251" s="596"/>
      <c r="PIF251" s="602"/>
      <c r="PIG251" s="579"/>
      <c r="PIH251" s="580"/>
      <c r="PII251" s="603"/>
      <c r="PIJ251" s="580"/>
      <c r="PIK251" s="603"/>
      <c r="PIL251" s="607"/>
      <c r="PIM251" s="582"/>
      <c r="PIN251" s="608"/>
      <c r="PIO251" s="584"/>
      <c r="PIP251" s="584"/>
      <c r="PIQ251" s="600"/>
      <c r="PIR251" s="600"/>
      <c r="PIS251" s="600"/>
      <c r="PIT251" s="600"/>
      <c r="PIU251" s="600"/>
      <c r="PIV251" s="601"/>
      <c r="PIW251" s="609"/>
      <c r="PIX251" s="609"/>
      <c r="PIY251" s="576"/>
      <c r="PIZ251" s="576"/>
      <c r="PJA251" s="577"/>
      <c r="PJB251"/>
      <c r="PJC251" s="605"/>
      <c r="PJD251" s="606"/>
      <c r="PJE251" s="578"/>
      <c r="PJF251" s="597"/>
      <c r="PJG251" s="598"/>
      <c r="PJH251" s="596"/>
      <c r="PJI251" s="602"/>
      <c r="PJJ251" s="579"/>
      <c r="PJK251" s="580"/>
      <c r="PJL251" s="603"/>
      <c r="PJM251" s="580"/>
      <c r="PJN251" s="603"/>
      <c r="PJO251" s="607"/>
      <c r="PJP251" s="582"/>
      <c r="PJQ251" s="608"/>
      <c r="PJR251" s="584"/>
      <c r="PJS251" s="584"/>
      <c r="PJT251" s="600"/>
      <c r="PJU251" s="600"/>
      <c r="PJV251" s="600"/>
      <c r="PJW251" s="600"/>
      <c r="PJX251" s="600"/>
      <c r="PJY251" s="601"/>
      <c r="PJZ251" s="609"/>
      <c r="PKA251" s="609"/>
      <c r="PKB251" s="576"/>
      <c r="PKC251" s="576"/>
      <c r="PKD251" s="577"/>
      <c r="PKE251"/>
      <c r="PKF251" s="605"/>
      <c r="PKG251" s="606"/>
      <c r="PKH251" s="578"/>
      <c r="PKI251" s="597"/>
      <c r="PKJ251" s="598"/>
      <c r="PKK251" s="596"/>
      <c r="PKL251" s="602"/>
      <c r="PKM251" s="579"/>
      <c r="PKN251" s="580"/>
      <c r="PKO251" s="603"/>
      <c r="PKP251" s="580"/>
      <c r="PKQ251" s="603"/>
      <c r="PKR251" s="607"/>
      <c r="PKS251" s="582"/>
      <c r="PKT251" s="608"/>
      <c r="PKU251" s="584"/>
      <c r="PKV251" s="584"/>
      <c r="PKW251" s="600"/>
      <c r="PKX251" s="600"/>
      <c r="PKY251" s="600"/>
      <c r="PKZ251" s="600"/>
      <c r="PLA251" s="600"/>
      <c r="PLB251" s="601"/>
      <c r="PLC251" s="609"/>
      <c r="PLD251" s="609"/>
      <c r="PLE251" s="576"/>
      <c r="PLF251" s="576"/>
      <c r="PLG251" s="577"/>
      <c r="PLH251"/>
      <c r="PLI251" s="605"/>
      <c r="PLJ251" s="606"/>
      <c r="PLK251" s="578"/>
      <c r="PLL251" s="597"/>
      <c r="PLM251" s="598"/>
      <c r="PLN251" s="596"/>
      <c r="PLO251" s="602"/>
      <c r="PLP251" s="579"/>
      <c r="PLQ251" s="580"/>
      <c r="PLR251" s="603"/>
      <c r="PLS251" s="580"/>
      <c r="PLT251" s="603"/>
      <c r="PLU251" s="607"/>
      <c r="PLV251" s="582"/>
      <c r="PLW251" s="608"/>
      <c r="PLX251" s="584"/>
      <c r="PLY251" s="584"/>
      <c r="PLZ251" s="600"/>
      <c r="PMA251" s="600"/>
      <c r="PMB251" s="600"/>
      <c r="PMC251" s="600"/>
      <c r="PMD251" s="600"/>
      <c r="PME251" s="601"/>
      <c r="PMF251" s="609"/>
      <c r="PMG251" s="609"/>
      <c r="PMH251" s="576"/>
      <c r="PMI251" s="576"/>
      <c r="PMJ251" s="577"/>
      <c r="PMK251"/>
      <c r="PML251" s="605"/>
      <c r="PMM251" s="606"/>
      <c r="PMN251" s="578"/>
      <c r="PMO251" s="597"/>
      <c r="PMP251" s="598"/>
      <c r="PMQ251" s="596"/>
      <c r="PMR251" s="602"/>
      <c r="PMS251" s="579"/>
      <c r="PMT251" s="580"/>
      <c r="PMU251" s="603"/>
      <c r="PMV251" s="580"/>
      <c r="PMW251" s="603"/>
      <c r="PMX251" s="607"/>
      <c r="PMY251" s="582"/>
      <c r="PMZ251" s="608"/>
      <c r="PNA251" s="584"/>
      <c r="PNB251" s="584"/>
      <c r="PNC251" s="600"/>
      <c r="PND251" s="600"/>
      <c r="PNE251" s="600"/>
      <c r="PNF251" s="600"/>
      <c r="PNG251" s="600"/>
      <c r="PNH251" s="601"/>
      <c r="PNI251" s="609"/>
      <c r="PNJ251" s="609"/>
      <c r="PNK251" s="576"/>
      <c r="PNL251" s="576"/>
      <c r="PNM251" s="577"/>
      <c r="PNN251"/>
      <c r="PNO251" s="605"/>
      <c r="PNP251" s="606"/>
      <c r="PNQ251" s="578"/>
      <c r="PNR251" s="597"/>
      <c r="PNS251" s="598"/>
      <c r="PNT251" s="596"/>
      <c r="PNU251" s="602"/>
      <c r="PNV251" s="579"/>
      <c r="PNW251" s="580"/>
      <c r="PNX251" s="603"/>
      <c r="PNY251" s="580"/>
      <c r="PNZ251" s="603"/>
      <c r="POA251" s="607"/>
      <c r="POB251" s="582"/>
      <c r="POC251" s="608"/>
      <c r="POD251" s="584"/>
      <c r="POE251" s="584"/>
      <c r="POF251" s="600"/>
      <c r="POG251" s="600"/>
      <c r="POH251" s="600"/>
      <c r="POI251" s="600"/>
      <c r="POJ251" s="600"/>
      <c r="POK251" s="601"/>
      <c r="POL251" s="609"/>
      <c r="POM251" s="609"/>
      <c r="PON251" s="576"/>
      <c r="POO251" s="576"/>
      <c r="POP251" s="577"/>
      <c r="POQ251"/>
      <c r="POR251" s="605"/>
      <c r="POS251" s="606"/>
      <c r="POT251" s="578"/>
      <c r="POU251" s="597"/>
      <c r="POV251" s="598"/>
      <c r="POW251" s="596"/>
      <c r="POX251" s="602"/>
      <c r="POY251" s="579"/>
      <c r="POZ251" s="580"/>
      <c r="PPA251" s="603"/>
      <c r="PPB251" s="580"/>
      <c r="PPC251" s="603"/>
      <c r="PPD251" s="607"/>
      <c r="PPE251" s="582"/>
      <c r="PPF251" s="608"/>
      <c r="PPG251" s="584"/>
      <c r="PPH251" s="584"/>
      <c r="PPI251" s="600"/>
      <c r="PPJ251" s="600"/>
      <c r="PPK251" s="600"/>
      <c r="PPL251" s="600"/>
      <c r="PPM251" s="600"/>
      <c r="PPN251" s="601"/>
      <c r="PPO251" s="609"/>
      <c r="PPP251" s="609"/>
      <c r="PPQ251" s="576"/>
      <c r="PPR251" s="576"/>
      <c r="PPS251" s="577"/>
      <c r="PPT251"/>
      <c r="PPU251" s="605"/>
      <c r="PPV251" s="606"/>
      <c r="PPW251" s="578"/>
      <c r="PPX251" s="597"/>
      <c r="PPY251" s="598"/>
      <c r="PPZ251" s="596"/>
      <c r="PQA251" s="602"/>
      <c r="PQB251" s="579"/>
      <c r="PQC251" s="580"/>
      <c r="PQD251" s="603"/>
      <c r="PQE251" s="580"/>
      <c r="PQF251" s="603"/>
      <c r="PQG251" s="607"/>
      <c r="PQH251" s="582"/>
      <c r="PQI251" s="608"/>
      <c r="PQJ251" s="584"/>
      <c r="PQK251" s="584"/>
      <c r="PQL251" s="600"/>
      <c r="PQM251" s="600"/>
      <c r="PQN251" s="600"/>
      <c r="PQO251" s="600"/>
      <c r="PQP251" s="600"/>
      <c r="PQQ251" s="601"/>
      <c r="PQR251" s="609"/>
      <c r="PQS251" s="609"/>
      <c r="PQT251" s="576"/>
      <c r="PQU251" s="576"/>
      <c r="PQV251" s="577"/>
      <c r="PQW251"/>
      <c r="PQX251" s="605"/>
      <c r="PQY251" s="606"/>
      <c r="PQZ251" s="578"/>
      <c r="PRA251" s="597"/>
      <c r="PRB251" s="598"/>
      <c r="PRC251" s="596"/>
      <c r="PRD251" s="602"/>
      <c r="PRE251" s="579"/>
      <c r="PRF251" s="580"/>
      <c r="PRG251" s="603"/>
      <c r="PRH251" s="580"/>
      <c r="PRI251" s="603"/>
      <c r="PRJ251" s="607"/>
      <c r="PRK251" s="582"/>
      <c r="PRL251" s="608"/>
      <c r="PRM251" s="584"/>
      <c r="PRN251" s="584"/>
      <c r="PRO251" s="600"/>
      <c r="PRP251" s="600"/>
      <c r="PRQ251" s="600"/>
      <c r="PRR251" s="600"/>
      <c r="PRS251" s="600"/>
      <c r="PRT251" s="601"/>
      <c r="PRU251" s="609"/>
      <c r="PRV251" s="609"/>
      <c r="PRW251" s="576"/>
      <c r="PRX251" s="576"/>
      <c r="PRY251" s="577"/>
      <c r="PRZ251"/>
      <c r="PSA251" s="605"/>
      <c r="PSB251" s="606"/>
      <c r="PSC251" s="578"/>
      <c r="PSD251" s="597"/>
      <c r="PSE251" s="598"/>
      <c r="PSF251" s="596"/>
      <c r="PSG251" s="602"/>
      <c r="PSH251" s="579"/>
      <c r="PSI251" s="580"/>
      <c r="PSJ251" s="603"/>
      <c r="PSK251" s="580"/>
      <c r="PSL251" s="603"/>
      <c r="PSM251" s="607"/>
      <c r="PSN251" s="582"/>
      <c r="PSO251" s="608"/>
      <c r="PSP251" s="584"/>
      <c r="PSQ251" s="584"/>
      <c r="PSR251" s="600"/>
      <c r="PSS251" s="600"/>
      <c r="PST251" s="600"/>
      <c r="PSU251" s="600"/>
      <c r="PSV251" s="600"/>
      <c r="PSW251" s="601"/>
      <c r="PSX251" s="609"/>
      <c r="PSY251" s="609"/>
      <c r="PSZ251" s="576"/>
      <c r="PTA251" s="576"/>
      <c r="PTB251" s="577"/>
      <c r="PTC251"/>
      <c r="PTD251" s="605"/>
      <c r="PTE251" s="606"/>
      <c r="PTF251" s="578"/>
      <c r="PTG251" s="597"/>
      <c r="PTH251" s="598"/>
      <c r="PTI251" s="596"/>
      <c r="PTJ251" s="602"/>
      <c r="PTK251" s="579"/>
      <c r="PTL251" s="580"/>
      <c r="PTM251" s="603"/>
      <c r="PTN251" s="580"/>
      <c r="PTO251" s="603"/>
      <c r="PTP251" s="607"/>
      <c r="PTQ251" s="582"/>
      <c r="PTR251" s="608"/>
      <c r="PTS251" s="584"/>
      <c r="PTT251" s="584"/>
      <c r="PTU251" s="600"/>
      <c r="PTV251" s="600"/>
      <c r="PTW251" s="600"/>
      <c r="PTX251" s="600"/>
      <c r="PTY251" s="600"/>
      <c r="PTZ251" s="601"/>
      <c r="PUA251" s="609"/>
      <c r="PUB251" s="609"/>
      <c r="PUC251" s="576"/>
      <c r="PUD251" s="576"/>
      <c r="PUE251" s="577"/>
      <c r="PUF251"/>
      <c r="PUG251" s="605"/>
      <c r="PUH251" s="606"/>
      <c r="PUI251" s="578"/>
      <c r="PUJ251" s="597"/>
      <c r="PUK251" s="598"/>
      <c r="PUL251" s="596"/>
      <c r="PUM251" s="602"/>
      <c r="PUN251" s="579"/>
      <c r="PUO251" s="580"/>
      <c r="PUP251" s="603"/>
      <c r="PUQ251" s="580"/>
      <c r="PUR251" s="603"/>
      <c r="PUS251" s="607"/>
      <c r="PUT251" s="582"/>
      <c r="PUU251" s="608"/>
      <c r="PUV251" s="584"/>
      <c r="PUW251" s="584"/>
      <c r="PUX251" s="600"/>
      <c r="PUY251" s="600"/>
      <c r="PUZ251" s="600"/>
      <c r="PVA251" s="600"/>
      <c r="PVB251" s="600"/>
      <c r="PVC251" s="601"/>
      <c r="PVD251" s="609"/>
      <c r="PVE251" s="609"/>
      <c r="PVF251" s="576"/>
      <c r="PVG251" s="576"/>
      <c r="PVH251" s="577"/>
      <c r="PVI251"/>
      <c r="PVJ251" s="605"/>
      <c r="PVK251" s="606"/>
      <c r="PVL251" s="578"/>
      <c r="PVM251" s="597"/>
      <c r="PVN251" s="598"/>
      <c r="PVO251" s="596"/>
      <c r="PVP251" s="602"/>
      <c r="PVQ251" s="579"/>
      <c r="PVR251" s="580"/>
      <c r="PVS251" s="603"/>
      <c r="PVT251" s="580"/>
      <c r="PVU251" s="603"/>
      <c r="PVV251" s="607"/>
      <c r="PVW251" s="582"/>
      <c r="PVX251" s="608"/>
      <c r="PVY251" s="584"/>
      <c r="PVZ251" s="584"/>
      <c r="PWA251" s="600"/>
      <c r="PWB251" s="600"/>
      <c r="PWC251" s="600"/>
      <c r="PWD251" s="600"/>
      <c r="PWE251" s="600"/>
      <c r="PWF251" s="601"/>
      <c r="PWG251" s="609"/>
      <c r="PWH251" s="609"/>
      <c r="PWI251" s="576"/>
      <c r="PWJ251" s="576"/>
      <c r="PWK251" s="577"/>
      <c r="PWL251"/>
      <c r="PWM251" s="605"/>
      <c r="PWN251" s="606"/>
      <c r="PWO251" s="578"/>
      <c r="PWP251" s="597"/>
      <c r="PWQ251" s="598"/>
      <c r="PWR251" s="596"/>
      <c r="PWS251" s="602"/>
      <c r="PWT251" s="579"/>
      <c r="PWU251" s="580"/>
      <c r="PWV251" s="603"/>
      <c r="PWW251" s="580"/>
      <c r="PWX251" s="603"/>
      <c r="PWY251" s="607"/>
      <c r="PWZ251" s="582"/>
      <c r="PXA251" s="608"/>
      <c r="PXB251" s="584"/>
      <c r="PXC251" s="584"/>
      <c r="PXD251" s="600"/>
      <c r="PXE251" s="600"/>
      <c r="PXF251" s="600"/>
      <c r="PXG251" s="600"/>
      <c r="PXH251" s="600"/>
      <c r="PXI251" s="601"/>
      <c r="PXJ251" s="609"/>
      <c r="PXK251" s="609"/>
      <c r="PXL251" s="576"/>
      <c r="PXM251" s="576"/>
      <c r="PXN251" s="577"/>
      <c r="PXO251"/>
      <c r="PXP251" s="605"/>
      <c r="PXQ251" s="606"/>
      <c r="PXR251" s="578"/>
      <c r="PXS251" s="597"/>
      <c r="PXT251" s="598"/>
      <c r="PXU251" s="596"/>
      <c r="PXV251" s="602"/>
      <c r="PXW251" s="579"/>
      <c r="PXX251" s="580"/>
      <c r="PXY251" s="603"/>
      <c r="PXZ251" s="580"/>
      <c r="PYA251" s="603"/>
      <c r="PYB251" s="607"/>
      <c r="PYC251" s="582"/>
      <c r="PYD251" s="608"/>
      <c r="PYE251" s="584"/>
      <c r="PYF251" s="584"/>
      <c r="PYG251" s="600"/>
      <c r="PYH251" s="600"/>
      <c r="PYI251" s="600"/>
      <c r="PYJ251" s="600"/>
      <c r="PYK251" s="600"/>
      <c r="PYL251" s="601"/>
      <c r="PYM251" s="609"/>
      <c r="PYN251" s="609"/>
      <c r="PYO251" s="576"/>
      <c r="PYP251" s="576"/>
      <c r="PYQ251" s="577"/>
      <c r="PYR251"/>
      <c r="PYS251" s="605"/>
      <c r="PYT251" s="606"/>
      <c r="PYU251" s="578"/>
      <c r="PYV251" s="597"/>
      <c r="PYW251" s="598"/>
      <c r="PYX251" s="596"/>
      <c r="PYY251" s="602"/>
      <c r="PYZ251" s="579"/>
      <c r="PZA251" s="580"/>
      <c r="PZB251" s="603"/>
      <c r="PZC251" s="580"/>
      <c r="PZD251" s="603"/>
      <c r="PZE251" s="607"/>
      <c r="PZF251" s="582"/>
      <c r="PZG251" s="608"/>
      <c r="PZH251" s="584"/>
      <c r="PZI251" s="584"/>
      <c r="PZJ251" s="600"/>
      <c r="PZK251" s="600"/>
      <c r="PZL251" s="600"/>
      <c r="PZM251" s="600"/>
      <c r="PZN251" s="600"/>
      <c r="PZO251" s="601"/>
      <c r="PZP251" s="609"/>
      <c r="PZQ251" s="609"/>
      <c r="PZR251" s="576"/>
      <c r="PZS251" s="576"/>
      <c r="PZT251" s="577"/>
      <c r="PZU251"/>
      <c r="PZV251" s="605"/>
      <c r="PZW251" s="606"/>
      <c r="PZX251" s="578"/>
      <c r="PZY251" s="597"/>
      <c r="PZZ251" s="598"/>
      <c r="QAA251" s="596"/>
      <c r="QAB251" s="602"/>
      <c r="QAC251" s="579"/>
      <c r="QAD251" s="580"/>
      <c r="QAE251" s="603"/>
      <c r="QAF251" s="580"/>
      <c r="QAG251" s="603"/>
      <c r="QAH251" s="607"/>
      <c r="QAI251" s="582"/>
      <c r="QAJ251" s="608"/>
      <c r="QAK251" s="584"/>
      <c r="QAL251" s="584"/>
      <c r="QAM251" s="600"/>
      <c r="QAN251" s="600"/>
      <c r="QAO251" s="600"/>
      <c r="QAP251" s="600"/>
      <c r="QAQ251" s="600"/>
      <c r="QAR251" s="601"/>
      <c r="QAS251" s="609"/>
      <c r="QAT251" s="609"/>
      <c r="QAU251" s="576"/>
      <c r="QAV251" s="576"/>
      <c r="QAW251" s="577"/>
      <c r="QAX251"/>
      <c r="QAY251" s="605"/>
      <c r="QAZ251" s="606"/>
      <c r="QBA251" s="578"/>
      <c r="QBB251" s="597"/>
      <c r="QBC251" s="598"/>
      <c r="QBD251" s="596"/>
      <c r="QBE251" s="602"/>
      <c r="QBF251" s="579"/>
      <c r="QBG251" s="580"/>
      <c r="QBH251" s="603"/>
      <c r="QBI251" s="580"/>
      <c r="QBJ251" s="603"/>
      <c r="QBK251" s="607"/>
      <c r="QBL251" s="582"/>
      <c r="QBM251" s="608"/>
      <c r="QBN251" s="584"/>
      <c r="QBO251" s="584"/>
      <c r="QBP251" s="600"/>
      <c r="QBQ251" s="600"/>
      <c r="QBR251" s="600"/>
      <c r="QBS251" s="600"/>
      <c r="QBT251" s="600"/>
      <c r="QBU251" s="601"/>
      <c r="QBV251" s="609"/>
      <c r="QBW251" s="609"/>
      <c r="QBX251" s="576"/>
      <c r="QBY251" s="576"/>
      <c r="QBZ251" s="577"/>
      <c r="QCA251"/>
      <c r="QCB251" s="605"/>
      <c r="QCC251" s="606"/>
      <c r="QCD251" s="578"/>
      <c r="QCE251" s="597"/>
      <c r="QCF251" s="598"/>
      <c r="QCG251" s="596"/>
      <c r="QCH251" s="602"/>
      <c r="QCI251" s="579"/>
      <c r="QCJ251" s="580"/>
      <c r="QCK251" s="603"/>
      <c r="QCL251" s="580"/>
      <c r="QCM251" s="603"/>
      <c r="QCN251" s="607"/>
      <c r="QCO251" s="582"/>
      <c r="QCP251" s="608"/>
      <c r="QCQ251" s="584"/>
      <c r="QCR251" s="584"/>
      <c r="QCS251" s="600"/>
      <c r="QCT251" s="600"/>
      <c r="QCU251" s="600"/>
      <c r="QCV251" s="600"/>
      <c r="QCW251" s="600"/>
      <c r="QCX251" s="601"/>
      <c r="QCY251" s="609"/>
      <c r="QCZ251" s="609"/>
      <c r="QDA251" s="576"/>
      <c r="QDB251" s="576"/>
      <c r="QDC251" s="577"/>
      <c r="QDD251"/>
      <c r="QDE251" s="605"/>
      <c r="QDF251" s="606"/>
      <c r="QDG251" s="578"/>
      <c r="QDH251" s="597"/>
      <c r="QDI251" s="598"/>
      <c r="QDJ251" s="596"/>
      <c r="QDK251" s="602"/>
      <c r="QDL251" s="579"/>
      <c r="QDM251" s="580"/>
      <c r="QDN251" s="603"/>
      <c r="QDO251" s="580"/>
      <c r="QDP251" s="603"/>
      <c r="QDQ251" s="607"/>
      <c r="QDR251" s="582"/>
      <c r="QDS251" s="608"/>
      <c r="QDT251" s="584"/>
      <c r="QDU251" s="584"/>
      <c r="QDV251" s="600"/>
      <c r="QDW251" s="600"/>
      <c r="QDX251" s="600"/>
      <c r="QDY251" s="600"/>
      <c r="QDZ251" s="600"/>
      <c r="QEA251" s="601"/>
      <c r="QEB251" s="609"/>
      <c r="QEC251" s="609"/>
      <c r="QED251" s="576"/>
      <c r="QEE251" s="576"/>
      <c r="QEF251" s="577"/>
      <c r="QEG251"/>
      <c r="QEH251" s="605"/>
      <c r="QEI251" s="606"/>
      <c r="QEJ251" s="578"/>
      <c r="QEK251" s="597"/>
      <c r="QEL251" s="598"/>
      <c r="QEM251" s="596"/>
      <c r="QEN251" s="602"/>
      <c r="QEO251" s="579"/>
      <c r="QEP251" s="580"/>
      <c r="QEQ251" s="603"/>
      <c r="QER251" s="580"/>
      <c r="QES251" s="603"/>
      <c r="QET251" s="607"/>
      <c r="QEU251" s="582"/>
      <c r="QEV251" s="608"/>
      <c r="QEW251" s="584"/>
      <c r="QEX251" s="584"/>
      <c r="QEY251" s="600"/>
      <c r="QEZ251" s="600"/>
      <c r="QFA251" s="600"/>
      <c r="QFB251" s="600"/>
      <c r="QFC251" s="600"/>
      <c r="QFD251" s="601"/>
      <c r="QFE251" s="609"/>
      <c r="QFF251" s="609"/>
      <c r="QFG251" s="576"/>
      <c r="QFH251" s="576"/>
      <c r="QFI251" s="577"/>
      <c r="QFJ251"/>
      <c r="QFK251" s="605"/>
      <c r="QFL251" s="606"/>
      <c r="QFM251" s="578"/>
      <c r="QFN251" s="597"/>
      <c r="QFO251" s="598"/>
      <c r="QFP251" s="596"/>
      <c r="QFQ251" s="602"/>
      <c r="QFR251" s="579"/>
      <c r="QFS251" s="580"/>
      <c r="QFT251" s="603"/>
      <c r="QFU251" s="580"/>
      <c r="QFV251" s="603"/>
      <c r="QFW251" s="607"/>
      <c r="QFX251" s="582"/>
      <c r="QFY251" s="608"/>
      <c r="QFZ251" s="584"/>
      <c r="QGA251" s="584"/>
      <c r="QGB251" s="600"/>
      <c r="QGC251" s="600"/>
      <c r="QGD251" s="600"/>
      <c r="QGE251" s="600"/>
      <c r="QGF251" s="600"/>
      <c r="QGG251" s="601"/>
      <c r="QGH251" s="609"/>
      <c r="QGI251" s="609"/>
      <c r="QGJ251" s="576"/>
      <c r="QGK251" s="576"/>
      <c r="QGL251" s="577"/>
      <c r="QGM251"/>
      <c r="QGN251" s="605"/>
      <c r="QGO251" s="606"/>
      <c r="QGP251" s="578"/>
      <c r="QGQ251" s="597"/>
      <c r="QGR251" s="598"/>
      <c r="QGS251" s="596"/>
      <c r="QGT251" s="602"/>
      <c r="QGU251" s="579"/>
      <c r="QGV251" s="580"/>
      <c r="QGW251" s="603"/>
      <c r="QGX251" s="580"/>
      <c r="QGY251" s="603"/>
      <c r="QGZ251" s="607"/>
      <c r="QHA251" s="582"/>
      <c r="QHB251" s="608"/>
      <c r="QHC251" s="584"/>
      <c r="QHD251" s="584"/>
      <c r="QHE251" s="600"/>
      <c r="QHF251" s="600"/>
      <c r="QHG251" s="600"/>
      <c r="QHH251" s="600"/>
      <c r="QHI251" s="600"/>
      <c r="QHJ251" s="601"/>
      <c r="QHK251" s="609"/>
      <c r="QHL251" s="609"/>
      <c r="QHM251" s="576"/>
      <c r="QHN251" s="576"/>
      <c r="QHO251" s="577"/>
      <c r="QHP251"/>
      <c r="QHQ251" s="605"/>
      <c r="QHR251" s="606"/>
      <c r="QHS251" s="578"/>
      <c r="QHT251" s="597"/>
      <c r="QHU251" s="598"/>
      <c r="QHV251" s="596"/>
      <c r="QHW251" s="602"/>
      <c r="QHX251" s="579"/>
      <c r="QHY251" s="580"/>
      <c r="QHZ251" s="603"/>
      <c r="QIA251" s="580"/>
      <c r="QIB251" s="603"/>
      <c r="QIC251" s="607"/>
      <c r="QID251" s="582"/>
      <c r="QIE251" s="608"/>
      <c r="QIF251" s="584"/>
      <c r="QIG251" s="584"/>
      <c r="QIH251" s="600"/>
      <c r="QII251" s="600"/>
      <c r="QIJ251" s="600"/>
      <c r="QIK251" s="600"/>
      <c r="QIL251" s="600"/>
      <c r="QIM251" s="601"/>
      <c r="QIN251" s="609"/>
      <c r="QIO251" s="609"/>
      <c r="QIP251" s="576"/>
      <c r="QIQ251" s="576"/>
      <c r="QIR251" s="577"/>
      <c r="QIS251"/>
      <c r="QIT251" s="605"/>
      <c r="QIU251" s="606"/>
      <c r="QIV251" s="578"/>
      <c r="QIW251" s="597"/>
      <c r="QIX251" s="598"/>
      <c r="QIY251" s="596"/>
      <c r="QIZ251" s="602"/>
      <c r="QJA251" s="579"/>
      <c r="QJB251" s="580"/>
      <c r="QJC251" s="603"/>
      <c r="QJD251" s="580"/>
      <c r="QJE251" s="603"/>
      <c r="QJF251" s="607"/>
      <c r="QJG251" s="582"/>
      <c r="QJH251" s="608"/>
      <c r="QJI251" s="584"/>
      <c r="QJJ251" s="584"/>
      <c r="QJK251" s="600"/>
      <c r="QJL251" s="600"/>
      <c r="QJM251" s="600"/>
      <c r="QJN251" s="600"/>
      <c r="QJO251" s="600"/>
      <c r="QJP251" s="601"/>
      <c r="QJQ251" s="609"/>
      <c r="QJR251" s="609"/>
      <c r="QJS251" s="576"/>
      <c r="QJT251" s="576"/>
      <c r="QJU251" s="577"/>
      <c r="QJV251"/>
      <c r="QJW251" s="605"/>
      <c r="QJX251" s="606"/>
      <c r="QJY251" s="578"/>
      <c r="QJZ251" s="597"/>
      <c r="QKA251" s="598"/>
      <c r="QKB251" s="596"/>
      <c r="QKC251" s="602"/>
      <c r="QKD251" s="579"/>
      <c r="QKE251" s="580"/>
      <c r="QKF251" s="603"/>
      <c r="QKG251" s="580"/>
      <c r="QKH251" s="603"/>
      <c r="QKI251" s="607"/>
      <c r="QKJ251" s="582"/>
      <c r="QKK251" s="608"/>
      <c r="QKL251" s="584"/>
      <c r="QKM251" s="584"/>
      <c r="QKN251" s="600"/>
      <c r="QKO251" s="600"/>
      <c r="QKP251" s="600"/>
      <c r="QKQ251" s="600"/>
      <c r="QKR251" s="600"/>
      <c r="QKS251" s="601"/>
      <c r="QKT251" s="609"/>
      <c r="QKU251" s="609"/>
      <c r="QKV251" s="576"/>
      <c r="QKW251" s="576"/>
      <c r="QKX251" s="577"/>
      <c r="QKY251"/>
      <c r="QKZ251" s="605"/>
      <c r="QLA251" s="606"/>
      <c r="QLB251" s="578"/>
      <c r="QLC251" s="597"/>
      <c r="QLD251" s="598"/>
      <c r="QLE251" s="596"/>
      <c r="QLF251" s="602"/>
      <c r="QLG251" s="579"/>
      <c r="QLH251" s="580"/>
      <c r="QLI251" s="603"/>
      <c r="QLJ251" s="580"/>
      <c r="QLK251" s="603"/>
      <c r="QLL251" s="607"/>
      <c r="QLM251" s="582"/>
      <c r="QLN251" s="608"/>
      <c r="QLO251" s="584"/>
      <c r="QLP251" s="584"/>
      <c r="QLQ251" s="600"/>
      <c r="QLR251" s="600"/>
      <c r="QLS251" s="600"/>
      <c r="QLT251" s="600"/>
      <c r="QLU251" s="600"/>
      <c r="QLV251" s="601"/>
      <c r="QLW251" s="609"/>
      <c r="QLX251" s="609"/>
      <c r="QLY251" s="576"/>
      <c r="QLZ251" s="576"/>
      <c r="QMA251" s="577"/>
      <c r="QMB251"/>
      <c r="QMC251" s="605"/>
      <c r="QMD251" s="606"/>
      <c r="QME251" s="578"/>
      <c r="QMF251" s="597"/>
      <c r="QMG251" s="598"/>
      <c r="QMH251" s="596"/>
      <c r="QMI251" s="602"/>
      <c r="QMJ251" s="579"/>
      <c r="QMK251" s="580"/>
      <c r="QML251" s="603"/>
      <c r="QMM251" s="580"/>
      <c r="QMN251" s="603"/>
      <c r="QMO251" s="607"/>
      <c r="QMP251" s="582"/>
      <c r="QMQ251" s="608"/>
      <c r="QMR251" s="584"/>
      <c r="QMS251" s="584"/>
      <c r="QMT251" s="600"/>
      <c r="QMU251" s="600"/>
      <c r="QMV251" s="600"/>
      <c r="QMW251" s="600"/>
      <c r="QMX251" s="600"/>
      <c r="QMY251" s="601"/>
      <c r="QMZ251" s="609"/>
      <c r="QNA251" s="609"/>
      <c r="QNB251" s="576"/>
      <c r="QNC251" s="576"/>
      <c r="QND251" s="577"/>
      <c r="QNE251"/>
      <c r="QNF251" s="605"/>
      <c r="QNG251" s="606"/>
      <c r="QNH251" s="578"/>
      <c r="QNI251" s="597"/>
      <c r="QNJ251" s="598"/>
      <c r="QNK251" s="596"/>
      <c r="QNL251" s="602"/>
      <c r="QNM251" s="579"/>
      <c r="QNN251" s="580"/>
      <c r="QNO251" s="603"/>
      <c r="QNP251" s="580"/>
      <c r="QNQ251" s="603"/>
      <c r="QNR251" s="607"/>
      <c r="QNS251" s="582"/>
      <c r="QNT251" s="608"/>
      <c r="QNU251" s="584"/>
      <c r="QNV251" s="584"/>
      <c r="QNW251" s="600"/>
      <c r="QNX251" s="600"/>
      <c r="QNY251" s="600"/>
      <c r="QNZ251" s="600"/>
      <c r="QOA251" s="600"/>
      <c r="QOB251" s="601"/>
      <c r="QOC251" s="609"/>
      <c r="QOD251" s="609"/>
      <c r="QOE251" s="576"/>
      <c r="QOF251" s="576"/>
      <c r="QOG251" s="577"/>
      <c r="QOH251"/>
      <c r="QOI251" s="605"/>
      <c r="QOJ251" s="606"/>
      <c r="QOK251" s="578"/>
      <c r="QOL251" s="597"/>
      <c r="QOM251" s="598"/>
      <c r="QON251" s="596"/>
      <c r="QOO251" s="602"/>
      <c r="QOP251" s="579"/>
      <c r="QOQ251" s="580"/>
      <c r="QOR251" s="603"/>
      <c r="QOS251" s="580"/>
      <c r="QOT251" s="603"/>
      <c r="QOU251" s="607"/>
      <c r="QOV251" s="582"/>
      <c r="QOW251" s="608"/>
      <c r="QOX251" s="584"/>
      <c r="QOY251" s="584"/>
      <c r="QOZ251" s="600"/>
      <c r="QPA251" s="600"/>
      <c r="QPB251" s="600"/>
      <c r="QPC251" s="600"/>
      <c r="QPD251" s="600"/>
      <c r="QPE251" s="601"/>
      <c r="QPF251" s="609"/>
      <c r="QPG251" s="609"/>
      <c r="QPH251" s="576"/>
      <c r="QPI251" s="576"/>
      <c r="QPJ251" s="577"/>
      <c r="QPK251"/>
      <c r="QPL251" s="605"/>
      <c r="QPM251" s="606"/>
      <c r="QPN251" s="578"/>
      <c r="QPO251" s="597"/>
      <c r="QPP251" s="598"/>
      <c r="QPQ251" s="596"/>
      <c r="QPR251" s="602"/>
      <c r="QPS251" s="579"/>
      <c r="QPT251" s="580"/>
      <c r="QPU251" s="603"/>
      <c r="QPV251" s="580"/>
      <c r="QPW251" s="603"/>
      <c r="QPX251" s="607"/>
      <c r="QPY251" s="582"/>
      <c r="QPZ251" s="608"/>
      <c r="QQA251" s="584"/>
      <c r="QQB251" s="584"/>
      <c r="QQC251" s="600"/>
      <c r="QQD251" s="600"/>
      <c r="QQE251" s="600"/>
      <c r="QQF251" s="600"/>
      <c r="QQG251" s="600"/>
      <c r="QQH251" s="601"/>
      <c r="QQI251" s="609"/>
      <c r="QQJ251" s="609"/>
      <c r="QQK251" s="576"/>
      <c r="QQL251" s="576"/>
      <c r="QQM251" s="577"/>
      <c r="QQN251"/>
      <c r="QQO251" s="605"/>
      <c r="QQP251" s="606"/>
      <c r="QQQ251" s="578"/>
      <c r="QQR251" s="597"/>
      <c r="QQS251" s="598"/>
      <c r="QQT251" s="596"/>
      <c r="QQU251" s="602"/>
      <c r="QQV251" s="579"/>
      <c r="QQW251" s="580"/>
      <c r="QQX251" s="603"/>
      <c r="QQY251" s="580"/>
      <c r="QQZ251" s="603"/>
      <c r="QRA251" s="607"/>
      <c r="QRB251" s="582"/>
      <c r="QRC251" s="608"/>
      <c r="QRD251" s="584"/>
      <c r="QRE251" s="584"/>
      <c r="QRF251" s="600"/>
      <c r="QRG251" s="600"/>
      <c r="QRH251" s="600"/>
      <c r="QRI251" s="600"/>
      <c r="QRJ251" s="600"/>
      <c r="QRK251" s="601"/>
      <c r="QRL251" s="609"/>
      <c r="QRM251" s="609"/>
      <c r="QRN251" s="576"/>
      <c r="QRO251" s="576"/>
      <c r="QRP251" s="577"/>
      <c r="QRQ251"/>
      <c r="QRR251" s="605"/>
      <c r="QRS251" s="606"/>
      <c r="QRT251" s="578"/>
      <c r="QRU251" s="597"/>
      <c r="QRV251" s="598"/>
      <c r="QRW251" s="596"/>
      <c r="QRX251" s="602"/>
      <c r="QRY251" s="579"/>
      <c r="QRZ251" s="580"/>
      <c r="QSA251" s="603"/>
      <c r="QSB251" s="580"/>
      <c r="QSC251" s="603"/>
      <c r="QSD251" s="607"/>
      <c r="QSE251" s="582"/>
      <c r="QSF251" s="608"/>
      <c r="QSG251" s="584"/>
      <c r="QSH251" s="584"/>
      <c r="QSI251" s="600"/>
      <c r="QSJ251" s="600"/>
      <c r="QSK251" s="600"/>
      <c r="QSL251" s="600"/>
      <c r="QSM251" s="600"/>
      <c r="QSN251" s="601"/>
      <c r="QSO251" s="609"/>
      <c r="QSP251" s="609"/>
      <c r="QSQ251" s="576"/>
      <c r="QSR251" s="576"/>
      <c r="QSS251" s="577"/>
      <c r="QST251"/>
      <c r="QSU251" s="605"/>
      <c r="QSV251" s="606"/>
      <c r="QSW251" s="578"/>
      <c r="QSX251" s="597"/>
      <c r="QSY251" s="598"/>
      <c r="QSZ251" s="596"/>
      <c r="QTA251" s="602"/>
      <c r="QTB251" s="579"/>
      <c r="QTC251" s="580"/>
      <c r="QTD251" s="603"/>
      <c r="QTE251" s="580"/>
      <c r="QTF251" s="603"/>
      <c r="QTG251" s="607"/>
      <c r="QTH251" s="582"/>
      <c r="QTI251" s="608"/>
      <c r="QTJ251" s="584"/>
      <c r="QTK251" s="584"/>
      <c r="QTL251" s="600"/>
      <c r="QTM251" s="600"/>
      <c r="QTN251" s="600"/>
      <c r="QTO251" s="600"/>
      <c r="QTP251" s="600"/>
      <c r="QTQ251" s="601"/>
      <c r="QTR251" s="609"/>
      <c r="QTS251" s="609"/>
      <c r="QTT251" s="576"/>
      <c r="QTU251" s="576"/>
      <c r="QTV251" s="577"/>
      <c r="QTW251"/>
      <c r="QTX251" s="605"/>
      <c r="QTY251" s="606"/>
      <c r="QTZ251" s="578"/>
      <c r="QUA251" s="597"/>
      <c r="QUB251" s="598"/>
      <c r="QUC251" s="596"/>
      <c r="QUD251" s="602"/>
      <c r="QUE251" s="579"/>
      <c r="QUF251" s="580"/>
      <c r="QUG251" s="603"/>
      <c r="QUH251" s="580"/>
      <c r="QUI251" s="603"/>
      <c r="QUJ251" s="607"/>
      <c r="QUK251" s="582"/>
      <c r="QUL251" s="608"/>
      <c r="QUM251" s="584"/>
      <c r="QUN251" s="584"/>
      <c r="QUO251" s="600"/>
      <c r="QUP251" s="600"/>
      <c r="QUQ251" s="600"/>
      <c r="QUR251" s="600"/>
      <c r="QUS251" s="600"/>
      <c r="QUT251" s="601"/>
      <c r="QUU251" s="609"/>
      <c r="QUV251" s="609"/>
      <c r="QUW251" s="576"/>
      <c r="QUX251" s="576"/>
      <c r="QUY251" s="577"/>
      <c r="QUZ251"/>
      <c r="QVA251" s="605"/>
      <c r="QVB251" s="606"/>
      <c r="QVC251" s="578"/>
      <c r="QVD251" s="597"/>
      <c r="QVE251" s="598"/>
      <c r="QVF251" s="596"/>
      <c r="QVG251" s="602"/>
      <c r="QVH251" s="579"/>
      <c r="QVI251" s="580"/>
      <c r="QVJ251" s="603"/>
      <c r="QVK251" s="580"/>
      <c r="QVL251" s="603"/>
      <c r="QVM251" s="607"/>
      <c r="QVN251" s="582"/>
      <c r="QVO251" s="608"/>
      <c r="QVP251" s="584"/>
      <c r="QVQ251" s="584"/>
      <c r="QVR251" s="600"/>
      <c r="QVS251" s="600"/>
      <c r="QVT251" s="600"/>
      <c r="QVU251" s="600"/>
      <c r="QVV251" s="600"/>
      <c r="QVW251" s="601"/>
      <c r="QVX251" s="609"/>
      <c r="QVY251" s="609"/>
      <c r="QVZ251" s="576"/>
      <c r="QWA251" s="576"/>
      <c r="QWB251" s="577"/>
      <c r="QWC251"/>
      <c r="QWD251" s="605"/>
      <c r="QWE251" s="606"/>
      <c r="QWF251" s="578"/>
      <c r="QWG251" s="597"/>
      <c r="QWH251" s="598"/>
      <c r="QWI251" s="596"/>
      <c r="QWJ251" s="602"/>
      <c r="QWK251" s="579"/>
      <c r="QWL251" s="580"/>
      <c r="QWM251" s="603"/>
      <c r="QWN251" s="580"/>
      <c r="QWO251" s="603"/>
      <c r="QWP251" s="607"/>
      <c r="QWQ251" s="582"/>
      <c r="QWR251" s="608"/>
      <c r="QWS251" s="584"/>
      <c r="QWT251" s="584"/>
      <c r="QWU251" s="600"/>
      <c r="QWV251" s="600"/>
      <c r="QWW251" s="600"/>
      <c r="QWX251" s="600"/>
      <c r="QWY251" s="600"/>
      <c r="QWZ251" s="601"/>
      <c r="QXA251" s="609"/>
      <c r="QXB251" s="609"/>
      <c r="QXC251" s="576"/>
      <c r="QXD251" s="576"/>
      <c r="QXE251" s="577"/>
      <c r="QXF251"/>
      <c r="QXG251" s="605"/>
      <c r="QXH251" s="606"/>
      <c r="QXI251" s="578"/>
      <c r="QXJ251" s="597"/>
      <c r="QXK251" s="598"/>
      <c r="QXL251" s="596"/>
      <c r="QXM251" s="602"/>
      <c r="QXN251" s="579"/>
      <c r="QXO251" s="580"/>
      <c r="QXP251" s="603"/>
      <c r="QXQ251" s="580"/>
      <c r="QXR251" s="603"/>
      <c r="QXS251" s="607"/>
      <c r="QXT251" s="582"/>
      <c r="QXU251" s="608"/>
      <c r="QXV251" s="584"/>
      <c r="QXW251" s="584"/>
      <c r="QXX251" s="600"/>
      <c r="QXY251" s="600"/>
      <c r="QXZ251" s="600"/>
      <c r="QYA251" s="600"/>
      <c r="QYB251" s="600"/>
      <c r="QYC251" s="601"/>
      <c r="QYD251" s="609"/>
      <c r="QYE251" s="609"/>
      <c r="QYF251" s="576"/>
      <c r="QYG251" s="576"/>
      <c r="QYH251" s="577"/>
      <c r="QYI251"/>
      <c r="QYJ251" s="605"/>
      <c r="QYK251" s="606"/>
      <c r="QYL251" s="578"/>
      <c r="QYM251" s="597"/>
      <c r="QYN251" s="598"/>
      <c r="QYO251" s="596"/>
      <c r="QYP251" s="602"/>
      <c r="QYQ251" s="579"/>
      <c r="QYR251" s="580"/>
      <c r="QYS251" s="603"/>
      <c r="QYT251" s="580"/>
      <c r="QYU251" s="603"/>
      <c r="QYV251" s="607"/>
      <c r="QYW251" s="582"/>
      <c r="QYX251" s="608"/>
      <c r="QYY251" s="584"/>
      <c r="QYZ251" s="584"/>
      <c r="QZA251" s="600"/>
      <c r="QZB251" s="600"/>
      <c r="QZC251" s="600"/>
      <c r="QZD251" s="600"/>
      <c r="QZE251" s="600"/>
      <c r="QZF251" s="601"/>
      <c r="QZG251" s="609"/>
      <c r="QZH251" s="609"/>
      <c r="QZI251" s="576"/>
      <c r="QZJ251" s="576"/>
      <c r="QZK251" s="577"/>
      <c r="QZL251"/>
      <c r="QZM251" s="605"/>
      <c r="QZN251" s="606"/>
      <c r="QZO251" s="578"/>
      <c r="QZP251" s="597"/>
      <c r="QZQ251" s="598"/>
      <c r="QZR251" s="596"/>
      <c r="QZS251" s="602"/>
      <c r="QZT251" s="579"/>
      <c r="QZU251" s="580"/>
      <c r="QZV251" s="603"/>
      <c r="QZW251" s="580"/>
      <c r="QZX251" s="603"/>
      <c r="QZY251" s="607"/>
      <c r="QZZ251" s="582"/>
      <c r="RAA251" s="608"/>
      <c r="RAB251" s="584"/>
      <c r="RAC251" s="584"/>
      <c r="RAD251" s="600"/>
      <c r="RAE251" s="600"/>
      <c r="RAF251" s="600"/>
      <c r="RAG251" s="600"/>
      <c r="RAH251" s="600"/>
      <c r="RAI251" s="601"/>
      <c r="RAJ251" s="609"/>
      <c r="RAK251" s="609"/>
      <c r="RAL251" s="576"/>
      <c r="RAM251" s="576"/>
      <c r="RAN251" s="577"/>
      <c r="RAO251"/>
      <c r="RAP251" s="605"/>
      <c r="RAQ251" s="606"/>
      <c r="RAR251" s="578"/>
      <c r="RAS251" s="597"/>
      <c r="RAT251" s="598"/>
      <c r="RAU251" s="596"/>
      <c r="RAV251" s="602"/>
      <c r="RAW251" s="579"/>
      <c r="RAX251" s="580"/>
      <c r="RAY251" s="603"/>
      <c r="RAZ251" s="580"/>
      <c r="RBA251" s="603"/>
      <c r="RBB251" s="607"/>
      <c r="RBC251" s="582"/>
      <c r="RBD251" s="608"/>
      <c r="RBE251" s="584"/>
      <c r="RBF251" s="584"/>
      <c r="RBG251" s="600"/>
      <c r="RBH251" s="600"/>
      <c r="RBI251" s="600"/>
      <c r="RBJ251" s="600"/>
      <c r="RBK251" s="600"/>
      <c r="RBL251" s="601"/>
      <c r="RBM251" s="609"/>
      <c r="RBN251" s="609"/>
      <c r="RBO251" s="576"/>
      <c r="RBP251" s="576"/>
      <c r="RBQ251" s="577"/>
      <c r="RBR251"/>
      <c r="RBS251" s="605"/>
      <c r="RBT251" s="606"/>
      <c r="RBU251" s="578"/>
      <c r="RBV251" s="597"/>
      <c r="RBW251" s="598"/>
      <c r="RBX251" s="596"/>
      <c r="RBY251" s="602"/>
      <c r="RBZ251" s="579"/>
      <c r="RCA251" s="580"/>
      <c r="RCB251" s="603"/>
      <c r="RCC251" s="580"/>
      <c r="RCD251" s="603"/>
      <c r="RCE251" s="607"/>
      <c r="RCF251" s="582"/>
      <c r="RCG251" s="608"/>
      <c r="RCH251" s="584"/>
      <c r="RCI251" s="584"/>
      <c r="RCJ251" s="600"/>
      <c r="RCK251" s="600"/>
      <c r="RCL251" s="600"/>
      <c r="RCM251" s="600"/>
      <c r="RCN251" s="600"/>
      <c r="RCO251" s="601"/>
      <c r="RCP251" s="609"/>
      <c r="RCQ251" s="609"/>
      <c r="RCR251" s="576"/>
      <c r="RCS251" s="576"/>
      <c r="RCT251" s="577"/>
      <c r="RCU251"/>
      <c r="RCV251" s="605"/>
      <c r="RCW251" s="606"/>
      <c r="RCX251" s="578"/>
      <c r="RCY251" s="597"/>
      <c r="RCZ251" s="598"/>
      <c r="RDA251" s="596"/>
      <c r="RDB251" s="602"/>
      <c r="RDC251" s="579"/>
      <c r="RDD251" s="580"/>
      <c r="RDE251" s="603"/>
      <c r="RDF251" s="580"/>
      <c r="RDG251" s="603"/>
      <c r="RDH251" s="607"/>
      <c r="RDI251" s="582"/>
      <c r="RDJ251" s="608"/>
      <c r="RDK251" s="584"/>
      <c r="RDL251" s="584"/>
      <c r="RDM251" s="600"/>
      <c r="RDN251" s="600"/>
      <c r="RDO251" s="600"/>
      <c r="RDP251" s="600"/>
      <c r="RDQ251" s="600"/>
      <c r="RDR251" s="601"/>
      <c r="RDS251" s="609"/>
      <c r="RDT251" s="609"/>
      <c r="RDU251" s="576"/>
      <c r="RDV251" s="576"/>
      <c r="RDW251" s="577"/>
      <c r="RDX251"/>
      <c r="RDY251" s="605"/>
      <c r="RDZ251" s="606"/>
      <c r="REA251" s="578"/>
      <c r="REB251" s="597"/>
      <c r="REC251" s="598"/>
      <c r="RED251" s="596"/>
      <c r="REE251" s="602"/>
      <c r="REF251" s="579"/>
      <c r="REG251" s="580"/>
      <c r="REH251" s="603"/>
      <c r="REI251" s="580"/>
      <c r="REJ251" s="603"/>
      <c r="REK251" s="607"/>
      <c r="REL251" s="582"/>
      <c r="REM251" s="608"/>
      <c r="REN251" s="584"/>
      <c r="REO251" s="584"/>
      <c r="REP251" s="600"/>
      <c r="REQ251" s="600"/>
      <c r="RER251" s="600"/>
      <c r="RES251" s="600"/>
      <c r="RET251" s="600"/>
      <c r="REU251" s="601"/>
      <c r="REV251" s="609"/>
      <c r="REW251" s="609"/>
      <c r="REX251" s="576"/>
      <c r="REY251" s="576"/>
      <c r="REZ251" s="577"/>
      <c r="RFA251"/>
      <c r="RFB251" s="605"/>
      <c r="RFC251" s="606"/>
      <c r="RFD251" s="578"/>
      <c r="RFE251" s="597"/>
      <c r="RFF251" s="598"/>
      <c r="RFG251" s="596"/>
      <c r="RFH251" s="602"/>
      <c r="RFI251" s="579"/>
      <c r="RFJ251" s="580"/>
      <c r="RFK251" s="603"/>
      <c r="RFL251" s="580"/>
      <c r="RFM251" s="603"/>
      <c r="RFN251" s="607"/>
      <c r="RFO251" s="582"/>
      <c r="RFP251" s="608"/>
      <c r="RFQ251" s="584"/>
      <c r="RFR251" s="584"/>
      <c r="RFS251" s="600"/>
      <c r="RFT251" s="600"/>
      <c r="RFU251" s="600"/>
      <c r="RFV251" s="600"/>
      <c r="RFW251" s="600"/>
      <c r="RFX251" s="601"/>
      <c r="RFY251" s="609"/>
      <c r="RFZ251" s="609"/>
      <c r="RGA251" s="576"/>
      <c r="RGB251" s="576"/>
      <c r="RGC251" s="577"/>
      <c r="RGD251"/>
      <c r="RGE251" s="605"/>
      <c r="RGF251" s="606"/>
      <c r="RGG251" s="578"/>
      <c r="RGH251" s="597"/>
      <c r="RGI251" s="598"/>
      <c r="RGJ251" s="596"/>
      <c r="RGK251" s="602"/>
      <c r="RGL251" s="579"/>
      <c r="RGM251" s="580"/>
      <c r="RGN251" s="603"/>
      <c r="RGO251" s="580"/>
      <c r="RGP251" s="603"/>
      <c r="RGQ251" s="607"/>
      <c r="RGR251" s="582"/>
      <c r="RGS251" s="608"/>
      <c r="RGT251" s="584"/>
      <c r="RGU251" s="584"/>
      <c r="RGV251" s="600"/>
      <c r="RGW251" s="600"/>
      <c r="RGX251" s="600"/>
      <c r="RGY251" s="600"/>
      <c r="RGZ251" s="600"/>
      <c r="RHA251" s="601"/>
      <c r="RHB251" s="609"/>
      <c r="RHC251" s="609"/>
      <c r="RHD251" s="576"/>
      <c r="RHE251" s="576"/>
      <c r="RHF251" s="577"/>
      <c r="RHG251"/>
      <c r="RHH251" s="605"/>
      <c r="RHI251" s="606"/>
      <c r="RHJ251" s="578"/>
      <c r="RHK251" s="597"/>
      <c r="RHL251" s="598"/>
      <c r="RHM251" s="596"/>
      <c r="RHN251" s="602"/>
      <c r="RHO251" s="579"/>
      <c r="RHP251" s="580"/>
      <c r="RHQ251" s="603"/>
      <c r="RHR251" s="580"/>
      <c r="RHS251" s="603"/>
      <c r="RHT251" s="607"/>
      <c r="RHU251" s="582"/>
      <c r="RHV251" s="608"/>
      <c r="RHW251" s="584"/>
      <c r="RHX251" s="584"/>
      <c r="RHY251" s="600"/>
      <c r="RHZ251" s="600"/>
      <c r="RIA251" s="600"/>
      <c r="RIB251" s="600"/>
      <c r="RIC251" s="600"/>
      <c r="RID251" s="601"/>
      <c r="RIE251" s="609"/>
      <c r="RIF251" s="609"/>
      <c r="RIG251" s="576"/>
      <c r="RIH251" s="576"/>
      <c r="RII251" s="577"/>
      <c r="RIJ251"/>
      <c r="RIK251" s="605"/>
      <c r="RIL251" s="606"/>
      <c r="RIM251" s="578"/>
      <c r="RIN251" s="597"/>
      <c r="RIO251" s="598"/>
      <c r="RIP251" s="596"/>
      <c r="RIQ251" s="602"/>
      <c r="RIR251" s="579"/>
      <c r="RIS251" s="580"/>
      <c r="RIT251" s="603"/>
      <c r="RIU251" s="580"/>
      <c r="RIV251" s="603"/>
      <c r="RIW251" s="607"/>
      <c r="RIX251" s="582"/>
      <c r="RIY251" s="608"/>
      <c r="RIZ251" s="584"/>
      <c r="RJA251" s="584"/>
      <c r="RJB251" s="600"/>
      <c r="RJC251" s="600"/>
      <c r="RJD251" s="600"/>
      <c r="RJE251" s="600"/>
      <c r="RJF251" s="600"/>
      <c r="RJG251" s="601"/>
      <c r="RJH251" s="609"/>
      <c r="RJI251" s="609"/>
      <c r="RJJ251" s="576"/>
      <c r="RJK251" s="576"/>
      <c r="RJL251" s="577"/>
      <c r="RJM251"/>
      <c r="RJN251" s="605"/>
      <c r="RJO251" s="606"/>
      <c r="RJP251" s="578"/>
      <c r="RJQ251" s="597"/>
      <c r="RJR251" s="598"/>
      <c r="RJS251" s="596"/>
      <c r="RJT251" s="602"/>
      <c r="RJU251" s="579"/>
      <c r="RJV251" s="580"/>
      <c r="RJW251" s="603"/>
      <c r="RJX251" s="580"/>
      <c r="RJY251" s="603"/>
      <c r="RJZ251" s="607"/>
      <c r="RKA251" s="582"/>
      <c r="RKB251" s="608"/>
      <c r="RKC251" s="584"/>
      <c r="RKD251" s="584"/>
      <c r="RKE251" s="600"/>
      <c r="RKF251" s="600"/>
      <c r="RKG251" s="600"/>
      <c r="RKH251" s="600"/>
      <c r="RKI251" s="600"/>
      <c r="RKJ251" s="601"/>
      <c r="RKK251" s="609"/>
      <c r="RKL251" s="609"/>
      <c r="RKM251" s="576"/>
      <c r="RKN251" s="576"/>
      <c r="RKO251" s="577"/>
      <c r="RKP251"/>
      <c r="RKQ251" s="605"/>
      <c r="RKR251" s="606"/>
      <c r="RKS251" s="578"/>
      <c r="RKT251" s="597"/>
      <c r="RKU251" s="598"/>
      <c r="RKV251" s="596"/>
      <c r="RKW251" s="602"/>
      <c r="RKX251" s="579"/>
      <c r="RKY251" s="580"/>
      <c r="RKZ251" s="603"/>
      <c r="RLA251" s="580"/>
      <c r="RLB251" s="603"/>
      <c r="RLC251" s="607"/>
      <c r="RLD251" s="582"/>
      <c r="RLE251" s="608"/>
      <c r="RLF251" s="584"/>
      <c r="RLG251" s="584"/>
      <c r="RLH251" s="600"/>
      <c r="RLI251" s="600"/>
      <c r="RLJ251" s="600"/>
      <c r="RLK251" s="600"/>
      <c r="RLL251" s="600"/>
      <c r="RLM251" s="601"/>
      <c r="RLN251" s="609"/>
      <c r="RLO251" s="609"/>
      <c r="RLP251" s="576"/>
      <c r="RLQ251" s="576"/>
      <c r="RLR251" s="577"/>
      <c r="RLS251"/>
      <c r="RLT251" s="605"/>
      <c r="RLU251" s="606"/>
      <c r="RLV251" s="578"/>
      <c r="RLW251" s="597"/>
      <c r="RLX251" s="598"/>
      <c r="RLY251" s="596"/>
      <c r="RLZ251" s="602"/>
      <c r="RMA251" s="579"/>
      <c r="RMB251" s="580"/>
      <c r="RMC251" s="603"/>
      <c r="RMD251" s="580"/>
      <c r="RME251" s="603"/>
      <c r="RMF251" s="607"/>
      <c r="RMG251" s="582"/>
      <c r="RMH251" s="608"/>
      <c r="RMI251" s="584"/>
      <c r="RMJ251" s="584"/>
      <c r="RMK251" s="600"/>
      <c r="RML251" s="600"/>
      <c r="RMM251" s="600"/>
      <c r="RMN251" s="600"/>
      <c r="RMO251" s="600"/>
      <c r="RMP251" s="601"/>
      <c r="RMQ251" s="609"/>
      <c r="RMR251" s="609"/>
      <c r="RMS251" s="576"/>
      <c r="RMT251" s="576"/>
      <c r="RMU251" s="577"/>
      <c r="RMV251"/>
      <c r="RMW251" s="605"/>
      <c r="RMX251" s="606"/>
      <c r="RMY251" s="578"/>
      <c r="RMZ251" s="597"/>
      <c r="RNA251" s="598"/>
      <c r="RNB251" s="596"/>
      <c r="RNC251" s="602"/>
      <c r="RND251" s="579"/>
      <c r="RNE251" s="580"/>
      <c r="RNF251" s="603"/>
      <c r="RNG251" s="580"/>
      <c r="RNH251" s="603"/>
      <c r="RNI251" s="607"/>
      <c r="RNJ251" s="582"/>
      <c r="RNK251" s="608"/>
      <c r="RNL251" s="584"/>
      <c r="RNM251" s="584"/>
      <c r="RNN251" s="600"/>
      <c r="RNO251" s="600"/>
      <c r="RNP251" s="600"/>
      <c r="RNQ251" s="600"/>
      <c r="RNR251" s="600"/>
      <c r="RNS251" s="601"/>
      <c r="RNT251" s="609"/>
      <c r="RNU251" s="609"/>
      <c r="RNV251" s="576"/>
      <c r="RNW251" s="576"/>
      <c r="RNX251" s="577"/>
      <c r="RNY251"/>
      <c r="RNZ251" s="605"/>
      <c r="ROA251" s="606"/>
      <c r="ROB251" s="578"/>
      <c r="ROC251" s="597"/>
      <c r="ROD251" s="598"/>
      <c r="ROE251" s="596"/>
      <c r="ROF251" s="602"/>
      <c r="ROG251" s="579"/>
      <c r="ROH251" s="580"/>
      <c r="ROI251" s="603"/>
      <c r="ROJ251" s="580"/>
      <c r="ROK251" s="603"/>
      <c r="ROL251" s="607"/>
      <c r="ROM251" s="582"/>
      <c r="RON251" s="608"/>
      <c r="ROO251" s="584"/>
      <c r="ROP251" s="584"/>
      <c r="ROQ251" s="600"/>
      <c r="ROR251" s="600"/>
      <c r="ROS251" s="600"/>
      <c r="ROT251" s="600"/>
      <c r="ROU251" s="600"/>
      <c r="ROV251" s="601"/>
      <c r="ROW251" s="609"/>
      <c r="ROX251" s="609"/>
      <c r="ROY251" s="576"/>
      <c r="ROZ251" s="576"/>
      <c r="RPA251" s="577"/>
      <c r="RPB251"/>
      <c r="RPC251" s="605"/>
      <c r="RPD251" s="606"/>
      <c r="RPE251" s="578"/>
      <c r="RPF251" s="597"/>
      <c r="RPG251" s="598"/>
      <c r="RPH251" s="596"/>
      <c r="RPI251" s="602"/>
      <c r="RPJ251" s="579"/>
      <c r="RPK251" s="580"/>
      <c r="RPL251" s="603"/>
      <c r="RPM251" s="580"/>
      <c r="RPN251" s="603"/>
      <c r="RPO251" s="607"/>
      <c r="RPP251" s="582"/>
      <c r="RPQ251" s="608"/>
      <c r="RPR251" s="584"/>
      <c r="RPS251" s="584"/>
      <c r="RPT251" s="600"/>
      <c r="RPU251" s="600"/>
      <c r="RPV251" s="600"/>
      <c r="RPW251" s="600"/>
      <c r="RPX251" s="600"/>
      <c r="RPY251" s="601"/>
      <c r="RPZ251" s="609"/>
      <c r="RQA251" s="609"/>
      <c r="RQB251" s="576"/>
      <c r="RQC251" s="576"/>
      <c r="RQD251" s="577"/>
      <c r="RQE251"/>
      <c r="RQF251" s="605"/>
      <c r="RQG251" s="606"/>
      <c r="RQH251" s="578"/>
      <c r="RQI251" s="597"/>
      <c r="RQJ251" s="598"/>
      <c r="RQK251" s="596"/>
      <c r="RQL251" s="602"/>
      <c r="RQM251" s="579"/>
      <c r="RQN251" s="580"/>
      <c r="RQO251" s="603"/>
      <c r="RQP251" s="580"/>
      <c r="RQQ251" s="603"/>
      <c r="RQR251" s="607"/>
      <c r="RQS251" s="582"/>
      <c r="RQT251" s="608"/>
      <c r="RQU251" s="584"/>
      <c r="RQV251" s="584"/>
      <c r="RQW251" s="600"/>
      <c r="RQX251" s="600"/>
      <c r="RQY251" s="600"/>
      <c r="RQZ251" s="600"/>
      <c r="RRA251" s="600"/>
      <c r="RRB251" s="601"/>
      <c r="RRC251" s="609"/>
      <c r="RRD251" s="609"/>
      <c r="RRE251" s="576"/>
      <c r="RRF251" s="576"/>
      <c r="RRG251" s="577"/>
      <c r="RRH251"/>
      <c r="RRI251" s="605"/>
      <c r="RRJ251" s="606"/>
      <c r="RRK251" s="578"/>
      <c r="RRL251" s="597"/>
      <c r="RRM251" s="598"/>
      <c r="RRN251" s="596"/>
      <c r="RRO251" s="602"/>
      <c r="RRP251" s="579"/>
      <c r="RRQ251" s="580"/>
      <c r="RRR251" s="603"/>
      <c r="RRS251" s="580"/>
      <c r="RRT251" s="603"/>
      <c r="RRU251" s="607"/>
      <c r="RRV251" s="582"/>
      <c r="RRW251" s="608"/>
      <c r="RRX251" s="584"/>
      <c r="RRY251" s="584"/>
      <c r="RRZ251" s="600"/>
      <c r="RSA251" s="600"/>
      <c r="RSB251" s="600"/>
      <c r="RSC251" s="600"/>
      <c r="RSD251" s="600"/>
      <c r="RSE251" s="601"/>
      <c r="RSF251" s="609"/>
      <c r="RSG251" s="609"/>
      <c r="RSH251" s="576"/>
      <c r="RSI251" s="576"/>
      <c r="RSJ251" s="577"/>
      <c r="RSK251"/>
      <c r="RSL251" s="605"/>
      <c r="RSM251" s="606"/>
      <c r="RSN251" s="578"/>
      <c r="RSO251" s="597"/>
      <c r="RSP251" s="598"/>
      <c r="RSQ251" s="596"/>
      <c r="RSR251" s="602"/>
      <c r="RSS251" s="579"/>
      <c r="RST251" s="580"/>
      <c r="RSU251" s="603"/>
      <c r="RSV251" s="580"/>
      <c r="RSW251" s="603"/>
      <c r="RSX251" s="607"/>
      <c r="RSY251" s="582"/>
      <c r="RSZ251" s="608"/>
      <c r="RTA251" s="584"/>
      <c r="RTB251" s="584"/>
      <c r="RTC251" s="600"/>
      <c r="RTD251" s="600"/>
      <c r="RTE251" s="600"/>
      <c r="RTF251" s="600"/>
      <c r="RTG251" s="600"/>
      <c r="RTH251" s="601"/>
      <c r="RTI251" s="609"/>
      <c r="RTJ251" s="609"/>
      <c r="RTK251" s="576"/>
      <c r="RTL251" s="576"/>
      <c r="RTM251" s="577"/>
      <c r="RTN251"/>
      <c r="RTO251" s="605"/>
      <c r="RTP251" s="606"/>
      <c r="RTQ251" s="578"/>
      <c r="RTR251" s="597"/>
      <c r="RTS251" s="598"/>
      <c r="RTT251" s="596"/>
      <c r="RTU251" s="602"/>
      <c r="RTV251" s="579"/>
      <c r="RTW251" s="580"/>
      <c r="RTX251" s="603"/>
      <c r="RTY251" s="580"/>
      <c r="RTZ251" s="603"/>
      <c r="RUA251" s="607"/>
      <c r="RUB251" s="582"/>
      <c r="RUC251" s="608"/>
      <c r="RUD251" s="584"/>
      <c r="RUE251" s="584"/>
      <c r="RUF251" s="600"/>
      <c r="RUG251" s="600"/>
      <c r="RUH251" s="600"/>
      <c r="RUI251" s="600"/>
      <c r="RUJ251" s="600"/>
      <c r="RUK251" s="601"/>
      <c r="RUL251" s="609"/>
      <c r="RUM251" s="609"/>
      <c r="RUN251" s="576"/>
      <c r="RUO251" s="576"/>
      <c r="RUP251" s="577"/>
      <c r="RUQ251"/>
      <c r="RUR251" s="605"/>
      <c r="RUS251" s="606"/>
      <c r="RUT251" s="578"/>
      <c r="RUU251" s="597"/>
      <c r="RUV251" s="598"/>
      <c r="RUW251" s="596"/>
      <c r="RUX251" s="602"/>
      <c r="RUY251" s="579"/>
      <c r="RUZ251" s="580"/>
      <c r="RVA251" s="603"/>
      <c r="RVB251" s="580"/>
      <c r="RVC251" s="603"/>
      <c r="RVD251" s="607"/>
      <c r="RVE251" s="582"/>
      <c r="RVF251" s="608"/>
      <c r="RVG251" s="584"/>
      <c r="RVH251" s="584"/>
      <c r="RVI251" s="600"/>
      <c r="RVJ251" s="600"/>
      <c r="RVK251" s="600"/>
      <c r="RVL251" s="600"/>
      <c r="RVM251" s="600"/>
      <c r="RVN251" s="601"/>
      <c r="RVO251" s="609"/>
      <c r="RVP251" s="609"/>
      <c r="RVQ251" s="576"/>
      <c r="RVR251" s="576"/>
      <c r="RVS251" s="577"/>
      <c r="RVT251"/>
      <c r="RVU251" s="605"/>
      <c r="RVV251" s="606"/>
      <c r="RVW251" s="578"/>
      <c r="RVX251" s="597"/>
      <c r="RVY251" s="598"/>
      <c r="RVZ251" s="596"/>
      <c r="RWA251" s="602"/>
      <c r="RWB251" s="579"/>
      <c r="RWC251" s="580"/>
      <c r="RWD251" s="603"/>
      <c r="RWE251" s="580"/>
      <c r="RWF251" s="603"/>
      <c r="RWG251" s="607"/>
      <c r="RWH251" s="582"/>
      <c r="RWI251" s="608"/>
      <c r="RWJ251" s="584"/>
      <c r="RWK251" s="584"/>
      <c r="RWL251" s="600"/>
      <c r="RWM251" s="600"/>
      <c r="RWN251" s="600"/>
      <c r="RWO251" s="600"/>
      <c r="RWP251" s="600"/>
      <c r="RWQ251" s="601"/>
      <c r="RWR251" s="609"/>
      <c r="RWS251" s="609"/>
      <c r="RWT251" s="576"/>
      <c r="RWU251" s="576"/>
      <c r="RWV251" s="577"/>
      <c r="RWW251"/>
      <c r="RWX251" s="605"/>
      <c r="RWY251" s="606"/>
      <c r="RWZ251" s="578"/>
      <c r="RXA251" s="597"/>
      <c r="RXB251" s="598"/>
      <c r="RXC251" s="596"/>
      <c r="RXD251" s="602"/>
      <c r="RXE251" s="579"/>
      <c r="RXF251" s="580"/>
      <c r="RXG251" s="603"/>
      <c r="RXH251" s="580"/>
      <c r="RXI251" s="603"/>
      <c r="RXJ251" s="607"/>
      <c r="RXK251" s="582"/>
      <c r="RXL251" s="608"/>
      <c r="RXM251" s="584"/>
      <c r="RXN251" s="584"/>
      <c r="RXO251" s="600"/>
      <c r="RXP251" s="600"/>
      <c r="RXQ251" s="600"/>
      <c r="RXR251" s="600"/>
      <c r="RXS251" s="600"/>
      <c r="RXT251" s="601"/>
      <c r="RXU251" s="609"/>
      <c r="RXV251" s="609"/>
      <c r="RXW251" s="576"/>
      <c r="RXX251" s="576"/>
      <c r="RXY251" s="577"/>
      <c r="RXZ251"/>
      <c r="RYA251" s="605"/>
      <c r="RYB251" s="606"/>
      <c r="RYC251" s="578"/>
      <c r="RYD251" s="597"/>
      <c r="RYE251" s="598"/>
      <c r="RYF251" s="596"/>
      <c r="RYG251" s="602"/>
      <c r="RYH251" s="579"/>
      <c r="RYI251" s="580"/>
      <c r="RYJ251" s="603"/>
      <c r="RYK251" s="580"/>
      <c r="RYL251" s="603"/>
      <c r="RYM251" s="607"/>
      <c r="RYN251" s="582"/>
      <c r="RYO251" s="608"/>
      <c r="RYP251" s="584"/>
      <c r="RYQ251" s="584"/>
      <c r="RYR251" s="600"/>
      <c r="RYS251" s="600"/>
      <c r="RYT251" s="600"/>
      <c r="RYU251" s="600"/>
      <c r="RYV251" s="600"/>
      <c r="RYW251" s="601"/>
      <c r="RYX251" s="609"/>
      <c r="RYY251" s="609"/>
      <c r="RYZ251" s="576"/>
      <c r="RZA251" s="576"/>
      <c r="RZB251" s="577"/>
      <c r="RZC251"/>
      <c r="RZD251" s="605"/>
      <c r="RZE251" s="606"/>
      <c r="RZF251" s="578"/>
      <c r="RZG251" s="597"/>
      <c r="RZH251" s="598"/>
      <c r="RZI251" s="596"/>
      <c r="RZJ251" s="602"/>
      <c r="RZK251" s="579"/>
      <c r="RZL251" s="580"/>
      <c r="RZM251" s="603"/>
      <c r="RZN251" s="580"/>
      <c r="RZO251" s="603"/>
      <c r="RZP251" s="607"/>
      <c r="RZQ251" s="582"/>
      <c r="RZR251" s="608"/>
      <c r="RZS251" s="584"/>
      <c r="RZT251" s="584"/>
      <c r="RZU251" s="600"/>
      <c r="RZV251" s="600"/>
      <c r="RZW251" s="600"/>
      <c r="RZX251" s="600"/>
      <c r="RZY251" s="600"/>
      <c r="RZZ251" s="601"/>
      <c r="SAA251" s="609"/>
      <c r="SAB251" s="609"/>
      <c r="SAC251" s="576"/>
      <c r="SAD251" s="576"/>
      <c r="SAE251" s="577"/>
      <c r="SAF251"/>
      <c r="SAG251" s="605"/>
      <c r="SAH251" s="606"/>
      <c r="SAI251" s="578"/>
      <c r="SAJ251" s="597"/>
      <c r="SAK251" s="598"/>
      <c r="SAL251" s="596"/>
      <c r="SAM251" s="602"/>
      <c r="SAN251" s="579"/>
      <c r="SAO251" s="580"/>
      <c r="SAP251" s="603"/>
      <c r="SAQ251" s="580"/>
      <c r="SAR251" s="603"/>
      <c r="SAS251" s="607"/>
      <c r="SAT251" s="582"/>
      <c r="SAU251" s="608"/>
      <c r="SAV251" s="584"/>
      <c r="SAW251" s="584"/>
      <c r="SAX251" s="600"/>
      <c r="SAY251" s="600"/>
      <c r="SAZ251" s="600"/>
      <c r="SBA251" s="600"/>
      <c r="SBB251" s="600"/>
      <c r="SBC251" s="601"/>
      <c r="SBD251" s="609"/>
      <c r="SBE251" s="609"/>
      <c r="SBF251" s="576"/>
      <c r="SBG251" s="576"/>
      <c r="SBH251" s="577"/>
      <c r="SBI251"/>
      <c r="SBJ251" s="605"/>
      <c r="SBK251" s="606"/>
      <c r="SBL251" s="578"/>
      <c r="SBM251" s="597"/>
      <c r="SBN251" s="598"/>
      <c r="SBO251" s="596"/>
      <c r="SBP251" s="602"/>
      <c r="SBQ251" s="579"/>
      <c r="SBR251" s="580"/>
      <c r="SBS251" s="603"/>
      <c r="SBT251" s="580"/>
      <c r="SBU251" s="603"/>
      <c r="SBV251" s="607"/>
      <c r="SBW251" s="582"/>
      <c r="SBX251" s="608"/>
      <c r="SBY251" s="584"/>
      <c r="SBZ251" s="584"/>
      <c r="SCA251" s="600"/>
      <c r="SCB251" s="600"/>
      <c r="SCC251" s="600"/>
      <c r="SCD251" s="600"/>
      <c r="SCE251" s="600"/>
      <c r="SCF251" s="601"/>
      <c r="SCG251" s="609"/>
      <c r="SCH251" s="609"/>
      <c r="SCI251" s="576"/>
      <c r="SCJ251" s="576"/>
      <c r="SCK251" s="577"/>
      <c r="SCL251"/>
      <c r="SCM251" s="605"/>
      <c r="SCN251" s="606"/>
      <c r="SCO251" s="578"/>
      <c r="SCP251" s="597"/>
      <c r="SCQ251" s="598"/>
      <c r="SCR251" s="596"/>
      <c r="SCS251" s="602"/>
      <c r="SCT251" s="579"/>
      <c r="SCU251" s="580"/>
      <c r="SCV251" s="603"/>
      <c r="SCW251" s="580"/>
      <c r="SCX251" s="603"/>
      <c r="SCY251" s="607"/>
      <c r="SCZ251" s="582"/>
      <c r="SDA251" s="608"/>
      <c r="SDB251" s="584"/>
      <c r="SDC251" s="584"/>
      <c r="SDD251" s="600"/>
      <c r="SDE251" s="600"/>
      <c r="SDF251" s="600"/>
      <c r="SDG251" s="600"/>
      <c r="SDH251" s="600"/>
      <c r="SDI251" s="601"/>
      <c r="SDJ251" s="609"/>
      <c r="SDK251" s="609"/>
      <c r="SDL251" s="576"/>
      <c r="SDM251" s="576"/>
      <c r="SDN251" s="577"/>
      <c r="SDO251"/>
      <c r="SDP251" s="605"/>
      <c r="SDQ251" s="606"/>
      <c r="SDR251" s="578"/>
      <c r="SDS251" s="597"/>
      <c r="SDT251" s="598"/>
      <c r="SDU251" s="596"/>
      <c r="SDV251" s="602"/>
      <c r="SDW251" s="579"/>
      <c r="SDX251" s="580"/>
      <c r="SDY251" s="603"/>
      <c r="SDZ251" s="580"/>
      <c r="SEA251" s="603"/>
      <c r="SEB251" s="607"/>
      <c r="SEC251" s="582"/>
      <c r="SED251" s="608"/>
      <c r="SEE251" s="584"/>
      <c r="SEF251" s="584"/>
      <c r="SEG251" s="600"/>
      <c r="SEH251" s="600"/>
      <c r="SEI251" s="600"/>
      <c r="SEJ251" s="600"/>
      <c r="SEK251" s="600"/>
      <c r="SEL251" s="601"/>
      <c r="SEM251" s="609"/>
      <c r="SEN251" s="609"/>
      <c r="SEO251" s="576"/>
      <c r="SEP251" s="576"/>
      <c r="SEQ251" s="577"/>
      <c r="SER251"/>
      <c r="SES251" s="605"/>
      <c r="SET251" s="606"/>
      <c r="SEU251" s="578"/>
      <c r="SEV251" s="597"/>
      <c r="SEW251" s="598"/>
      <c r="SEX251" s="596"/>
      <c r="SEY251" s="602"/>
      <c r="SEZ251" s="579"/>
      <c r="SFA251" s="580"/>
      <c r="SFB251" s="603"/>
      <c r="SFC251" s="580"/>
      <c r="SFD251" s="603"/>
      <c r="SFE251" s="607"/>
      <c r="SFF251" s="582"/>
      <c r="SFG251" s="608"/>
      <c r="SFH251" s="584"/>
      <c r="SFI251" s="584"/>
      <c r="SFJ251" s="600"/>
      <c r="SFK251" s="600"/>
      <c r="SFL251" s="600"/>
      <c r="SFM251" s="600"/>
      <c r="SFN251" s="600"/>
      <c r="SFO251" s="601"/>
      <c r="SFP251" s="609"/>
      <c r="SFQ251" s="609"/>
      <c r="SFR251" s="576"/>
      <c r="SFS251" s="576"/>
      <c r="SFT251" s="577"/>
      <c r="SFU251"/>
      <c r="SFV251" s="605"/>
      <c r="SFW251" s="606"/>
      <c r="SFX251" s="578"/>
      <c r="SFY251" s="597"/>
      <c r="SFZ251" s="598"/>
      <c r="SGA251" s="596"/>
      <c r="SGB251" s="602"/>
      <c r="SGC251" s="579"/>
      <c r="SGD251" s="580"/>
      <c r="SGE251" s="603"/>
      <c r="SGF251" s="580"/>
      <c r="SGG251" s="603"/>
      <c r="SGH251" s="607"/>
      <c r="SGI251" s="582"/>
      <c r="SGJ251" s="608"/>
      <c r="SGK251" s="584"/>
      <c r="SGL251" s="584"/>
      <c r="SGM251" s="600"/>
      <c r="SGN251" s="600"/>
      <c r="SGO251" s="600"/>
      <c r="SGP251" s="600"/>
      <c r="SGQ251" s="600"/>
      <c r="SGR251" s="601"/>
      <c r="SGS251" s="609"/>
      <c r="SGT251" s="609"/>
      <c r="SGU251" s="576"/>
      <c r="SGV251" s="576"/>
      <c r="SGW251" s="577"/>
      <c r="SGX251"/>
      <c r="SGY251" s="605"/>
      <c r="SGZ251" s="606"/>
      <c r="SHA251" s="578"/>
      <c r="SHB251" s="597"/>
      <c r="SHC251" s="598"/>
      <c r="SHD251" s="596"/>
      <c r="SHE251" s="602"/>
      <c r="SHF251" s="579"/>
      <c r="SHG251" s="580"/>
      <c r="SHH251" s="603"/>
      <c r="SHI251" s="580"/>
      <c r="SHJ251" s="603"/>
      <c r="SHK251" s="607"/>
      <c r="SHL251" s="582"/>
      <c r="SHM251" s="608"/>
      <c r="SHN251" s="584"/>
      <c r="SHO251" s="584"/>
      <c r="SHP251" s="600"/>
      <c r="SHQ251" s="600"/>
      <c r="SHR251" s="600"/>
      <c r="SHS251" s="600"/>
      <c r="SHT251" s="600"/>
      <c r="SHU251" s="601"/>
      <c r="SHV251" s="609"/>
      <c r="SHW251" s="609"/>
      <c r="SHX251" s="576"/>
      <c r="SHY251" s="576"/>
      <c r="SHZ251" s="577"/>
      <c r="SIA251"/>
      <c r="SIB251" s="605"/>
      <c r="SIC251" s="606"/>
      <c r="SID251" s="578"/>
      <c r="SIE251" s="597"/>
      <c r="SIF251" s="598"/>
      <c r="SIG251" s="596"/>
      <c r="SIH251" s="602"/>
      <c r="SII251" s="579"/>
      <c r="SIJ251" s="580"/>
      <c r="SIK251" s="603"/>
      <c r="SIL251" s="580"/>
      <c r="SIM251" s="603"/>
      <c r="SIN251" s="607"/>
      <c r="SIO251" s="582"/>
      <c r="SIP251" s="608"/>
      <c r="SIQ251" s="584"/>
      <c r="SIR251" s="584"/>
      <c r="SIS251" s="600"/>
      <c r="SIT251" s="600"/>
      <c r="SIU251" s="600"/>
      <c r="SIV251" s="600"/>
      <c r="SIW251" s="600"/>
      <c r="SIX251" s="601"/>
      <c r="SIY251" s="609"/>
      <c r="SIZ251" s="609"/>
      <c r="SJA251" s="576"/>
      <c r="SJB251" s="576"/>
      <c r="SJC251" s="577"/>
      <c r="SJD251"/>
      <c r="SJE251" s="605"/>
      <c r="SJF251" s="606"/>
      <c r="SJG251" s="578"/>
      <c r="SJH251" s="597"/>
      <c r="SJI251" s="598"/>
      <c r="SJJ251" s="596"/>
      <c r="SJK251" s="602"/>
      <c r="SJL251" s="579"/>
      <c r="SJM251" s="580"/>
      <c r="SJN251" s="603"/>
      <c r="SJO251" s="580"/>
      <c r="SJP251" s="603"/>
      <c r="SJQ251" s="607"/>
      <c r="SJR251" s="582"/>
      <c r="SJS251" s="608"/>
      <c r="SJT251" s="584"/>
      <c r="SJU251" s="584"/>
      <c r="SJV251" s="600"/>
      <c r="SJW251" s="600"/>
      <c r="SJX251" s="600"/>
      <c r="SJY251" s="600"/>
      <c r="SJZ251" s="600"/>
      <c r="SKA251" s="601"/>
      <c r="SKB251" s="609"/>
      <c r="SKC251" s="609"/>
      <c r="SKD251" s="576"/>
      <c r="SKE251" s="576"/>
      <c r="SKF251" s="577"/>
      <c r="SKG251"/>
      <c r="SKH251" s="605"/>
      <c r="SKI251" s="606"/>
      <c r="SKJ251" s="578"/>
      <c r="SKK251" s="597"/>
      <c r="SKL251" s="598"/>
      <c r="SKM251" s="596"/>
      <c r="SKN251" s="602"/>
      <c r="SKO251" s="579"/>
      <c r="SKP251" s="580"/>
      <c r="SKQ251" s="603"/>
      <c r="SKR251" s="580"/>
      <c r="SKS251" s="603"/>
      <c r="SKT251" s="607"/>
      <c r="SKU251" s="582"/>
      <c r="SKV251" s="608"/>
      <c r="SKW251" s="584"/>
      <c r="SKX251" s="584"/>
      <c r="SKY251" s="600"/>
      <c r="SKZ251" s="600"/>
      <c r="SLA251" s="600"/>
      <c r="SLB251" s="600"/>
      <c r="SLC251" s="600"/>
      <c r="SLD251" s="601"/>
      <c r="SLE251" s="609"/>
      <c r="SLF251" s="609"/>
      <c r="SLG251" s="576"/>
      <c r="SLH251" s="576"/>
      <c r="SLI251" s="577"/>
      <c r="SLJ251"/>
      <c r="SLK251" s="605"/>
      <c r="SLL251" s="606"/>
      <c r="SLM251" s="578"/>
      <c r="SLN251" s="597"/>
      <c r="SLO251" s="598"/>
      <c r="SLP251" s="596"/>
      <c r="SLQ251" s="602"/>
      <c r="SLR251" s="579"/>
      <c r="SLS251" s="580"/>
      <c r="SLT251" s="603"/>
      <c r="SLU251" s="580"/>
      <c r="SLV251" s="603"/>
      <c r="SLW251" s="607"/>
      <c r="SLX251" s="582"/>
      <c r="SLY251" s="608"/>
      <c r="SLZ251" s="584"/>
      <c r="SMA251" s="584"/>
      <c r="SMB251" s="600"/>
      <c r="SMC251" s="600"/>
      <c r="SMD251" s="600"/>
      <c r="SME251" s="600"/>
      <c r="SMF251" s="600"/>
      <c r="SMG251" s="601"/>
      <c r="SMH251" s="609"/>
      <c r="SMI251" s="609"/>
      <c r="SMJ251" s="576"/>
      <c r="SMK251" s="576"/>
      <c r="SML251" s="577"/>
      <c r="SMM251"/>
      <c r="SMN251" s="605"/>
      <c r="SMO251" s="606"/>
      <c r="SMP251" s="578"/>
      <c r="SMQ251" s="597"/>
      <c r="SMR251" s="598"/>
      <c r="SMS251" s="596"/>
      <c r="SMT251" s="602"/>
      <c r="SMU251" s="579"/>
      <c r="SMV251" s="580"/>
      <c r="SMW251" s="603"/>
      <c r="SMX251" s="580"/>
      <c r="SMY251" s="603"/>
      <c r="SMZ251" s="607"/>
      <c r="SNA251" s="582"/>
      <c r="SNB251" s="608"/>
      <c r="SNC251" s="584"/>
      <c r="SND251" s="584"/>
      <c r="SNE251" s="600"/>
      <c r="SNF251" s="600"/>
      <c r="SNG251" s="600"/>
      <c r="SNH251" s="600"/>
      <c r="SNI251" s="600"/>
      <c r="SNJ251" s="601"/>
      <c r="SNK251" s="609"/>
      <c r="SNL251" s="609"/>
      <c r="SNM251" s="576"/>
      <c r="SNN251" s="576"/>
      <c r="SNO251" s="577"/>
      <c r="SNP251"/>
      <c r="SNQ251" s="605"/>
      <c r="SNR251" s="606"/>
      <c r="SNS251" s="578"/>
      <c r="SNT251" s="597"/>
      <c r="SNU251" s="598"/>
      <c r="SNV251" s="596"/>
      <c r="SNW251" s="602"/>
      <c r="SNX251" s="579"/>
      <c r="SNY251" s="580"/>
      <c r="SNZ251" s="603"/>
      <c r="SOA251" s="580"/>
      <c r="SOB251" s="603"/>
      <c r="SOC251" s="607"/>
      <c r="SOD251" s="582"/>
      <c r="SOE251" s="608"/>
      <c r="SOF251" s="584"/>
      <c r="SOG251" s="584"/>
      <c r="SOH251" s="600"/>
      <c r="SOI251" s="600"/>
      <c r="SOJ251" s="600"/>
      <c r="SOK251" s="600"/>
      <c r="SOL251" s="600"/>
      <c r="SOM251" s="601"/>
      <c r="SON251" s="609"/>
      <c r="SOO251" s="609"/>
      <c r="SOP251" s="576"/>
      <c r="SOQ251" s="576"/>
      <c r="SOR251" s="577"/>
      <c r="SOS251"/>
      <c r="SOT251" s="605"/>
      <c r="SOU251" s="606"/>
      <c r="SOV251" s="578"/>
      <c r="SOW251" s="597"/>
      <c r="SOX251" s="598"/>
      <c r="SOY251" s="596"/>
      <c r="SOZ251" s="602"/>
      <c r="SPA251" s="579"/>
      <c r="SPB251" s="580"/>
      <c r="SPC251" s="603"/>
      <c r="SPD251" s="580"/>
      <c r="SPE251" s="603"/>
      <c r="SPF251" s="607"/>
      <c r="SPG251" s="582"/>
      <c r="SPH251" s="608"/>
      <c r="SPI251" s="584"/>
      <c r="SPJ251" s="584"/>
      <c r="SPK251" s="600"/>
      <c r="SPL251" s="600"/>
      <c r="SPM251" s="600"/>
      <c r="SPN251" s="600"/>
      <c r="SPO251" s="600"/>
      <c r="SPP251" s="601"/>
      <c r="SPQ251" s="609"/>
      <c r="SPR251" s="609"/>
      <c r="SPS251" s="576"/>
      <c r="SPT251" s="576"/>
      <c r="SPU251" s="577"/>
      <c r="SPV251"/>
      <c r="SPW251" s="605"/>
      <c r="SPX251" s="606"/>
      <c r="SPY251" s="578"/>
      <c r="SPZ251" s="597"/>
      <c r="SQA251" s="598"/>
      <c r="SQB251" s="596"/>
      <c r="SQC251" s="602"/>
      <c r="SQD251" s="579"/>
      <c r="SQE251" s="580"/>
      <c r="SQF251" s="603"/>
      <c r="SQG251" s="580"/>
      <c r="SQH251" s="603"/>
      <c r="SQI251" s="607"/>
      <c r="SQJ251" s="582"/>
      <c r="SQK251" s="608"/>
      <c r="SQL251" s="584"/>
      <c r="SQM251" s="584"/>
      <c r="SQN251" s="600"/>
      <c r="SQO251" s="600"/>
      <c r="SQP251" s="600"/>
      <c r="SQQ251" s="600"/>
      <c r="SQR251" s="600"/>
      <c r="SQS251" s="601"/>
      <c r="SQT251" s="609"/>
      <c r="SQU251" s="609"/>
      <c r="SQV251" s="576"/>
      <c r="SQW251" s="576"/>
      <c r="SQX251" s="577"/>
      <c r="SQY251"/>
      <c r="SQZ251" s="605"/>
      <c r="SRA251" s="606"/>
      <c r="SRB251" s="578"/>
      <c r="SRC251" s="597"/>
      <c r="SRD251" s="598"/>
      <c r="SRE251" s="596"/>
      <c r="SRF251" s="602"/>
      <c r="SRG251" s="579"/>
      <c r="SRH251" s="580"/>
      <c r="SRI251" s="603"/>
      <c r="SRJ251" s="580"/>
      <c r="SRK251" s="603"/>
      <c r="SRL251" s="607"/>
      <c r="SRM251" s="582"/>
      <c r="SRN251" s="608"/>
      <c r="SRO251" s="584"/>
      <c r="SRP251" s="584"/>
      <c r="SRQ251" s="600"/>
      <c r="SRR251" s="600"/>
      <c r="SRS251" s="600"/>
      <c r="SRT251" s="600"/>
      <c r="SRU251" s="600"/>
      <c r="SRV251" s="601"/>
      <c r="SRW251" s="609"/>
      <c r="SRX251" s="609"/>
      <c r="SRY251" s="576"/>
      <c r="SRZ251" s="576"/>
      <c r="SSA251" s="577"/>
      <c r="SSB251"/>
      <c r="SSC251" s="605"/>
      <c r="SSD251" s="606"/>
      <c r="SSE251" s="578"/>
      <c r="SSF251" s="597"/>
      <c r="SSG251" s="598"/>
      <c r="SSH251" s="596"/>
      <c r="SSI251" s="602"/>
      <c r="SSJ251" s="579"/>
      <c r="SSK251" s="580"/>
      <c r="SSL251" s="603"/>
      <c r="SSM251" s="580"/>
      <c r="SSN251" s="603"/>
      <c r="SSO251" s="607"/>
      <c r="SSP251" s="582"/>
      <c r="SSQ251" s="608"/>
      <c r="SSR251" s="584"/>
      <c r="SSS251" s="584"/>
      <c r="SST251" s="600"/>
      <c r="SSU251" s="600"/>
      <c r="SSV251" s="600"/>
      <c r="SSW251" s="600"/>
      <c r="SSX251" s="600"/>
      <c r="SSY251" s="601"/>
      <c r="SSZ251" s="609"/>
      <c r="STA251" s="609"/>
      <c r="STB251" s="576"/>
      <c r="STC251" s="576"/>
      <c r="STD251" s="577"/>
      <c r="STE251"/>
      <c r="STF251" s="605"/>
      <c r="STG251" s="606"/>
      <c r="STH251" s="578"/>
      <c r="STI251" s="597"/>
      <c r="STJ251" s="598"/>
      <c r="STK251" s="596"/>
      <c r="STL251" s="602"/>
      <c r="STM251" s="579"/>
      <c r="STN251" s="580"/>
      <c r="STO251" s="603"/>
      <c r="STP251" s="580"/>
      <c r="STQ251" s="603"/>
      <c r="STR251" s="607"/>
      <c r="STS251" s="582"/>
      <c r="STT251" s="608"/>
      <c r="STU251" s="584"/>
      <c r="STV251" s="584"/>
      <c r="STW251" s="600"/>
      <c r="STX251" s="600"/>
      <c r="STY251" s="600"/>
      <c r="STZ251" s="600"/>
      <c r="SUA251" s="600"/>
      <c r="SUB251" s="601"/>
      <c r="SUC251" s="609"/>
      <c r="SUD251" s="609"/>
      <c r="SUE251" s="576"/>
      <c r="SUF251" s="576"/>
      <c r="SUG251" s="577"/>
      <c r="SUH251"/>
      <c r="SUI251" s="605"/>
      <c r="SUJ251" s="606"/>
      <c r="SUK251" s="578"/>
      <c r="SUL251" s="597"/>
      <c r="SUM251" s="598"/>
      <c r="SUN251" s="596"/>
      <c r="SUO251" s="602"/>
      <c r="SUP251" s="579"/>
      <c r="SUQ251" s="580"/>
      <c r="SUR251" s="603"/>
      <c r="SUS251" s="580"/>
      <c r="SUT251" s="603"/>
      <c r="SUU251" s="607"/>
      <c r="SUV251" s="582"/>
      <c r="SUW251" s="608"/>
      <c r="SUX251" s="584"/>
      <c r="SUY251" s="584"/>
      <c r="SUZ251" s="600"/>
      <c r="SVA251" s="600"/>
      <c r="SVB251" s="600"/>
      <c r="SVC251" s="600"/>
      <c r="SVD251" s="600"/>
      <c r="SVE251" s="601"/>
      <c r="SVF251" s="609"/>
      <c r="SVG251" s="609"/>
      <c r="SVH251" s="576"/>
      <c r="SVI251" s="576"/>
      <c r="SVJ251" s="577"/>
      <c r="SVK251"/>
      <c r="SVL251" s="605"/>
      <c r="SVM251" s="606"/>
      <c r="SVN251" s="578"/>
      <c r="SVO251" s="597"/>
      <c r="SVP251" s="598"/>
      <c r="SVQ251" s="596"/>
      <c r="SVR251" s="602"/>
      <c r="SVS251" s="579"/>
      <c r="SVT251" s="580"/>
      <c r="SVU251" s="603"/>
      <c r="SVV251" s="580"/>
      <c r="SVW251" s="603"/>
      <c r="SVX251" s="607"/>
      <c r="SVY251" s="582"/>
      <c r="SVZ251" s="608"/>
      <c r="SWA251" s="584"/>
      <c r="SWB251" s="584"/>
      <c r="SWC251" s="600"/>
      <c r="SWD251" s="600"/>
      <c r="SWE251" s="600"/>
      <c r="SWF251" s="600"/>
      <c r="SWG251" s="600"/>
      <c r="SWH251" s="601"/>
      <c r="SWI251" s="609"/>
      <c r="SWJ251" s="609"/>
      <c r="SWK251" s="576"/>
      <c r="SWL251" s="576"/>
      <c r="SWM251" s="577"/>
      <c r="SWN251"/>
      <c r="SWO251" s="605"/>
      <c r="SWP251" s="606"/>
      <c r="SWQ251" s="578"/>
      <c r="SWR251" s="597"/>
      <c r="SWS251" s="598"/>
      <c r="SWT251" s="596"/>
      <c r="SWU251" s="602"/>
      <c r="SWV251" s="579"/>
      <c r="SWW251" s="580"/>
      <c r="SWX251" s="603"/>
      <c r="SWY251" s="580"/>
      <c r="SWZ251" s="603"/>
      <c r="SXA251" s="607"/>
      <c r="SXB251" s="582"/>
      <c r="SXC251" s="608"/>
      <c r="SXD251" s="584"/>
      <c r="SXE251" s="584"/>
      <c r="SXF251" s="600"/>
      <c r="SXG251" s="600"/>
      <c r="SXH251" s="600"/>
      <c r="SXI251" s="600"/>
      <c r="SXJ251" s="600"/>
      <c r="SXK251" s="601"/>
      <c r="SXL251" s="609"/>
      <c r="SXM251" s="609"/>
      <c r="SXN251" s="576"/>
      <c r="SXO251" s="576"/>
      <c r="SXP251" s="577"/>
      <c r="SXQ251"/>
      <c r="SXR251" s="605"/>
      <c r="SXS251" s="606"/>
      <c r="SXT251" s="578"/>
      <c r="SXU251" s="597"/>
      <c r="SXV251" s="598"/>
      <c r="SXW251" s="596"/>
      <c r="SXX251" s="602"/>
      <c r="SXY251" s="579"/>
      <c r="SXZ251" s="580"/>
      <c r="SYA251" s="603"/>
      <c r="SYB251" s="580"/>
      <c r="SYC251" s="603"/>
      <c r="SYD251" s="607"/>
      <c r="SYE251" s="582"/>
      <c r="SYF251" s="608"/>
      <c r="SYG251" s="584"/>
      <c r="SYH251" s="584"/>
      <c r="SYI251" s="600"/>
      <c r="SYJ251" s="600"/>
      <c r="SYK251" s="600"/>
      <c r="SYL251" s="600"/>
      <c r="SYM251" s="600"/>
      <c r="SYN251" s="601"/>
      <c r="SYO251" s="609"/>
      <c r="SYP251" s="609"/>
      <c r="SYQ251" s="576"/>
      <c r="SYR251" s="576"/>
      <c r="SYS251" s="577"/>
      <c r="SYT251"/>
      <c r="SYU251" s="605"/>
      <c r="SYV251" s="606"/>
      <c r="SYW251" s="578"/>
      <c r="SYX251" s="597"/>
      <c r="SYY251" s="598"/>
      <c r="SYZ251" s="596"/>
      <c r="SZA251" s="602"/>
      <c r="SZB251" s="579"/>
      <c r="SZC251" s="580"/>
      <c r="SZD251" s="603"/>
      <c r="SZE251" s="580"/>
      <c r="SZF251" s="603"/>
      <c r="SZG251" s="607"/>
      <c r="SZH251" s="582"/>
      <c r="SZI251" s="608"/>
      <c r="SZJ251" s="584"/>
      <c r="SZK251" s="584"/>
      <c r="SZL251" s="600"/>
      <c r="SZM251" s="600"/>
      <c r="SZN251" s="600"/>
      <c r="SZO251" s="600"/>
      <c r="SZP251" s="600"/>
      <c r="SZQ251" s="601"/>
      <c r="SZR251" s="609"/>
      <c r="SZS251" s="609"/>
      <c r="SZT251" s="576"/>
      <c r="SZU251" s="576"/>
      <c r="SZV251" s="577"/>
      <c r="SZW251"/>
      <c r="SZX251" s="605"/>
      <c r="SZY251" s="606"/>
      <c r="SZZ251" s="578"/>
      <c r="TAA251" s="597"/>
      <c r="TAB251" s="598"/>
      <c r="TAC251" s="596"/>
      <c r="TAD251" s="602"/>
      <c r="TAE251" s="579"/>
      <c r="TAF251" s="580"/>
      <c r="TAG251" s="603"/>
      <c r="TAH251" s="580"/>
      <c r="TAI251" s="603"/>
      <c r="TAJ251" s="607"/>
      <c r="TAK251" s="582"/>
      <c r="TAL251" s="608"/>
      <c r="TAM251" s="584"/>
      <c r="TAN251" s="584"/>
      <c r="TAO251" s="600"/>
      <c r="TAP251" s="600"/>
      <c r="TAQ251" s="600"/>
      <c r="TAR251" s="600"/>
      <c r="TAS251" s="600"/>
      <c r="TAT251" s="601"/>
      <c r="TAU251" s="609"/>
      <c r="TAV251" s="609"/>
      <c r="TAW251" s="576"/>
      <c r="TAX251" s="576"/>
      <c r="TAY251" s="577"/>
      <c r="TAZ251"/>
      <c r="TBA251" s="605"/>
      <c r="TBB251" s="606"/>
      <c r="TBC251" s="578"/>
      <c r="TBD251" s="597"/>
      <c r="TBE251" s="598"/>
      <c r="TBF251" s="596"/>
      <c r="TBG251" s="602"/>
      <c r="TBH251" s="579"/>
      <c r="TBI251" s="580"/>
      <c r="TBJ251" s="603"/>
      <c r="TBK251" s="580"/>
      <c r="TBL251" s="603"/>
      <c r="TBM251" s="607"/>
      <c r="TBN251" s="582"/>
      <c r="TBO251" s="608"/>
      <c r="TBP251" s="584"/>
      <c r="TBQ251" s="584"/>
      <c r="TBR251" s="600"/>
      <c r="TBS251" s="600"/>
      <c r="TBT251" s="600"/>
      <c r="TBU251" s="600"/>
      <c r="TBV251" s="600"/>
      <c r="TBW251" s="601"/>
      <c r="TBX251" s="609"/>
      <c r="TBY251" s="609"/>
      <c r="TBZ251" s="576"/>
      <c r="TCA251" s="576"/>
      <c r="TCB251" s="577"/>
      <c r="TCC251"/>
      <c r="TCD251" s="605"/>
      <c r="TCE251" s="606"/>
      <c r="TCF251" s="578"/>
      <c r="TCG251" s="597"/>
      <c r="TCH251" s="598"/>
      <c r="TCI251" s="596"/>
      <c r="TCJ251" s="602"/>
      <c r="TCK251" s="579"/>
      <c r="TCL251" s="580"/>
      <c r="TCM251" s="603"/>
      <c r="TCN251" s="580"/>
      <c r="TCO251" s="603"/>
      <c r="TCP251" s="607"/>
      <c r="TCQ251" s="582"/>
      <c r="TCR251" s="608"/>
      <c r="TCS251" s="584"/>
      <c r="TCT251" s="584"/>
      <c r="TCU251" s="600"/>
      <c r="TCV251" s="600"/>
      <c r="TCW251" s="600"/>
      <c r="TCX251" s="600"/>
      <c r="TCY251" s="600"/>
      <c r="TCZ251" s="601"/>
      <c r="TDA251" s="609"/>
      <c r="TDB251" s="609"/>
      <c r="TDC251" s="576"/>
      <c r="TDD251" s="576"/>
      <c r="TDE251" s="577"/>
      <c r="TDF251"/>
      <c r="TDG251" s="605"/>
      <c r="TDH251" s="606"/>
      <c r="TDI251" s="578"/>
      <c r="TDJ251" s="597"/>
      <c r="TDK251" s="598"/>
      <c r="TDL251" s="596"/>
      <c r="TDM251" s="602"/>
      <c r="TDN251" s="579"/>
      <c r="TDO251" s="580"/>
      <c r="TDP251" s="603"/>
      <c r="TDQ251" s="580"/>
      <c r="TDR251" s="603"/>
      <c r="TDS251" s="607"/>
      <c r="TDT251" s="582"/>
      <c r="TDU251" s="608"/>
      <c r="TDV251" s="584"/>
      <c r="TDW251" s="584"/>
      <c r="TDX251" s="600"/>
      <c r="TDY251" s="600"/>
      <c r="TDZ251" s="600"/>
      <c r="TEA251" s="600"/>
      <c r="TEB251" s="600"/>
      <c r="TEC251" s="601"/>
      <c r="TED251" s="609"/>
      <c r="TEE251" s="609"/>
      <c r="TEF251" s="576"/>
      <c r="TEG251" s="576"/>
      <c r="TEH251" s="577"/>
      <c r="TEI251"/>
      <c r="TEJ251" s="605"/>
      <c r="TEK251" s="606"/>
      <c r="TEL251" s="578"/>
      <c r="TEM251" s="597"/>
      <c r="TEN251" s="598"/>
      <c r="TEO251" s="596"/>
      <c r="TEP251" s="602"/>
      <c r="TEQ251" s="579"/>
      <c r="TER251" s="580"/>
      <c r="TES251" s="603"/>
      <c r="TET251" s="580"/>
      <c r="TEU251" s="603"/>
      <c r="TEV251" s="607"/>
      <c r="TEW251" s="582"/>
      <c r="TEX251" s="608"/>
      <c r="TEY251" s="584"/>
      <c r="TEZ251" s="584"/>
      <c r="TFA251" s="600"/>
      <c r="TFB251" s="600"/>
      <c r="TFC251" s="600"/>
      <c r="TFD251" s="600"/>
      <c r="TFE251" s="600"/>
      <c r="TFF251" s="601"/>
      <c r="TFG251" s="609"/>
      <c r="TFH251" s="609"/>
      <c r="TFI251" s="576"/>
      <c r="TFJ251" s="576"/>
      <c r="TFK251" s="577"/>
      <c r="TFL251"/>
      <c r="TFM251" s="605"/>
      <c r="TFN251" s="606"/>
      <c r="TFO251" s="578"/>
      <c r="TFP251" s="597"/>
      <c r="TFQ251" s="598"/>
      <c r="TFR251" s="596"/>
      <c r="TFS251" s="602"/>
      <c r="TFT251" s="579"/>
      <c r="TFU251" s="580"/>
      <c r="TFV251" s="603"/>
      <c r="TFW251" s="580"/>
      <c r="TFX251" s="603"/>
      <c r="TFY251" s="607"/>
      <c r="TFZ251" s="582"/>
      <c r="TGA251" s="608"/>
      <c r="TGB251" s="584"/>
      <c r="TGC251" s="584"/>
      <c r="TGD251" s="600"/>
      <c r="TGE251" s="600"/>
      <c r="TGF251" s="600"/>
      <c r="TGG251" s="600"/>
      <c r="TGH251" s="600"/>
      <c r="TGI251" s="601"/>
      <c r="TGJ251" s="609"/>
      <c r="TGK251" s="609"/>
      <c r="TGL251" s="576"/>
      <c r="TGM251" s="576"/>
      <c r="TGN251" s="577"/>
      <c r="TGO251"/>
      <c r="TGP251" s="605"/>
      <c r="TGQ251" s="606"/>
      <c r="TGR251" s="578"/>
      <c r="TGS251" s="597"/>
      <c r="TGT251" s="598"/>
      <c r="TGU251" s="596"/>
      <c r="TGV251" s="602"/>
      <c r="TGW251" s="579"/>
      <c r="TGX251" s="580"/>
      <c r="TGY251" s="603"/>
      <c r="TGZ251" s="580"/>
      <c r="THA251" s="603"/>
      <c r="THB251" s="607"/>
      <c r="THC251" s="582"/>
      <c r="THD251" s="608"/>
      <c r="THE251" s="584"/>
      <c r="THF251" s="584"/>
      <c r="THG251" s="600"/>
      <c r="THH251" s="600"/>
      <c r="THI251" s="600"/>
      <c r="THJ251" s="600"/>
      <c r="THK251" s="600"/>
      <c r="THL251" s="601"/>
      <c r="THM251" s="609"/>
      <c r="THN251" s="609"/>
      <c r="THO251" s="576"/>
      <c r="THP251" s="576"/>
      <c r="THQ251" s="577"/>
      <c r="THR251"/>
      <c r="THS251" s="605"/>
      <c r="THT251" s="606"/>
      <c r="THU251" s="578"/>
      <c r="THV251" s="597"/>
      <c r="THW251" s="598"/>
      <c r="THX251" s="596"/>
      <c r="THY251" s="602"/>
      <c r="THZ251" s="579"/>
      <c r="TIA251" s="580"/>
      <c r="TIB251" s="603"/>
      <c r="TIC251" s="580"/>
      <c r="TID251" s="603"/>
      <c r="TIE251" s="607"/>
      <c r="TIF251" s="582"/>
      <c r="TIG251" s="608"/>
      <c r="TIH251" s="584"/>
      <c r="TII251" s="584"/>
      <c r="TIJ251" s="600"/>
      <c r="TIK251" s="600"/>
      <c r="TIL251" s="600"/>
      <c r="TIM251" s="600"/>
      <c r="TIN251" s="600"/>
      <c r="TIO251" s="601"/>
      <c r="TIP251" s="609"/>
      <c r="TIQ251" s="609"/>
      <c r="TIR251" s="576"/>
      <c r="TIS251" s="576"/>
      <c r="TIT251" s="577"/>
      <c r="TIU251"/>
      <c r="TIV251" s="605"/>
      <c r="TIW251" s="606"/>
      <c r="TIX251" s="578"/>
      <c r="TIY251" s="597"/>
      <c r="TIZ251" s="598"/>
      <c r="TJA251" s="596"/>
      <c r="TJB251" s="602"/>
      <c r="TJC251" s="579"/>
      <c r="TJD251" s="580"/>
      <c r="TJE251" s="603"/>
      <c r="TJF251" s="580"/>
      <c r="TJG251" s="603"/>
      <c r="TJH251" s="607"/>
      <c r="TJI251" s="582"/>
      <c r="TJJ251" s="608"/>
      <c r="TJK251" s="584"/>
      <c r="TJL251" s="584"/>
      <c r="TJM251" s="600"/>
      <c r="TJN251" s="600"/>
      <c r="TJO251" s="600"/>
      <c r="TJP251" s="600"/>
      <c r="TJQ251" s="600"/>
      <c r="TJR251" s="601"/>
      <c r="TJS251" s="609"/>
      <c r="TJT251" s="609"/>
      <c r="TJU251" s="576"/>
      <c r="TJV251" s="576"/>
      <c r="TJW251" s="577"/>
      <c r="TJX251"/>
      <c r="TJY251" s="605"/>
      <c r="TJZ251" s="606"/>
      <c r="TKA251" s="578"/>
      <c r="TKB251" s="597"/>
      <c r="TKC251" s="598"/>
      <c r="TKD251" s="596"/>
      <c r="TKE251" s="602"/>
      <c r="TKF251" s="579"/>
      <c r="TKG251" s="580"/>
      <c r="TKH251" s="603"/>
      <c r="TKI251" s="580"/>
      <c r="TKJ251" s="603"/>
      <c r="TKK251" s="607"/>
      <c r="TKL251" s="582"/>
      <c r="TKM251" s="608"/>
      <c r="TKN251" s="584"/>
      <c r="TKO251" s="584"/>
      <c r="TKP251" s="600"/>
      <c r="TKQ251" s="600"/>
      <c r="TKR251" s="600"/>
      <c r="TKS251" s="600"/>
      <c r="TKT251" s="600"/>
      <c r="TKU251" s="601"/>
      <c r="TKV251" s="609"/>
      <c r="TKW251" s="609"/>
      <c r="TKX251" s="576"/>
      <c r="TKY251" s="576"/>
      <c r="TKZ251" s="577"/>
      <c r="TLA251"/>
      <c r="TLB251" s="605"/>
      <c r="TLC251" s="606"/>
      <c r="TLD251" s="578"/>
      <c r="TLE251" s="597"/>
      <c r="TLF251" s="598"/>
      <c r="TLG251" s="596"/>
      <c r="TLH251" s="602"/>
      <c r="TLI251" s="579"/>
      <c r="TLJ251" s="580"/>
      <c r="TLK251" s="603"/>
      <c r="TLL251" s="580"/>
      <c r="TLM251" s="603"/>
      <c r="TLN251" s="607"/>
      <c r="TLO251" s="582"/>
      <c r="TLP251" s="608"/>
      <c r="TLQ251" s="584"/>
      <c r="TLR251" s="584"/>
      <c r="TLS251" s="600"/>
      <c r="TLT251" s="600"/>
      <c r="TLU251" s="600"/>
      <c r="TLV251" s="600"/>
      <c r="TLW251" s="600"/>
      <c r="TLX251" s="601"/>
      <c r="TLY251" s="609"/>
      <c r="TLZ251" s="609"/>
      <c r="TMA251" s="576"/>
      <c r="TMB251" s="576"/>
      <c r="TMC251" s="577"/>
      <c r="TMD251"/>
      <c r="TME251" s="605"/>
      <c r="TMF251" s="606"/>
      <c r="TMG251" s="578"/>
      <c r="TMH251" s="597"/>
      <c r="TMI251" s="598"/>
      <c r="TMJ251" s="596"/>
      <c r="TMK251" s="602"/>
      <c r="TML251" s="579"/>
      <c r="TMM251" s="580"/>
      <c r="TMN251" s="603"/>
      <c r="TMO251" s="580"/>
      <c r="TMP251" s="603"/>
      <c r="TMQ251" s="607"/>
      <c r="TMR251" s="582"/>
      <c r="TMS251" s="608"/>
      <c r="TMT251" s="584"/>
      <c r="TMU251" s="584"/>
      <c r="TMV251" s="600"/>
      <c r="TMW251" s="600"/>
      <c r="TMX251" s="600"/>
      <c r="TMY251" s="600"/>
      <c r="TMZ251" s="600"/>
      <c r="TNA251" s="601"/>
      <c r="TNB251" s="609"/>
      <c r="TNC251" s="609"/>
      <c r="TND251" s="576"/>
      <c r="TNE251" s="576"/>
      <c r="TNF251" s="577"/>
      <c r="TNG251"/>
      <c r="TNH251" s="605"/>
      <c r="TNI251" s="606"/>
      <c r="TNJ251" s="578"/>
      <c r="TNK251" s="597"/>
      <c r="TNL251" s="598"/>
      <c r="TNM251" s="596"/>
      <c r="TNN251" s="602"/>
      <c r="TNO251" s="579"/>
      <c r="TNP251" s="580"/>
      <c r="TNQ251" s="603"/>
      <c r="TNR251" s="580"/>
      <c r="TNS251" s="603"/>
      <c r="TNT251" s="607"/>
      <c r="TNU251" s="582"/>
      <c r="TNV251" s="608"/>
      <c r="TNW251" s="584"/>
      <c r="TNX251" s="584"/>
      <c r="TNY251" s="600"/>
      <c r="TNZ251" s="600"/>
      <c r="TOA251" s="600"/>
      <c r="TOB251" s="600"/>
      <c r="TOC251" s="600"/>
      <c r="TOD251" s="601"/>
      <c r="TOE251" s="609"/>
      <c r="TOF251" s="609"/>
      <c r="TOG251" s="576"/>
      <c r="TOH251" s="576"/>
      <c r="TOI251" s="577"/>
      <c r="TOJ251"/>
      <c r="TOK251" s="605"/>
      <c r="TOL251" s="606"/>
      <c r="TOM251" s="578"/>
      <c r="TON251" s="597"/>
      <c r="TOO251" s="598"/>
      <c r="TOP251" s="596"/>
      <c r="TOQ251" s="602"/>
      <c r="TOR251" s="579"/>
      <c r="TOS251" s="580"/>
      <c r="TOT251" s="603"/>
      <c r="TOU251" s="580"/>
      <c r="TOV251" s="603"/>
      <c r="TOW251" s="607"/>
      <c r="TOX251" s="582"/>
      <c r="TOY251" s="608"/>
      <c r="TOZ251" s="584"/>
      <c r="TPA251" s="584"/>
      <c r="TPB251" s="600"/>
      <c r="TPC251" s="600"/>
      <c r="TPD251" s="600"/>
      <c r="TPE251" s="600"/>
      <c r="TPF251" s="600"/>
      <c r="TPG251" s="601"/>
      <c r="TPH251" s="609"/>
      <c r="TPI251" s="609"/>
      <c r="TPJ251" s="576"/>
      <c r="TPK251" s="576"/>
      <c r="TPL251" s="577"/>
      <c r="TPM251"/>
      <c r="TPN251" s="605"/>
      <c r="TPO251" s="606"/>
      <c r="TPP251" s="578"/>
      <c r="TPQ251" s="597"/>
      <c r="TPR251" s="598"/>
      <c r="TPS251" s="596"/>
      <c r="TPT251" s="602"/>
      <c r="TPU251" s="579"/>
      <c r="TPV251" s="580"/>
      <c r="TPW251" s="603"/>
      <c r="TPX251" s="580"/>
      <c r="TPY251" s="603"/>
      <c r="TPZ251" s="607"/>
      <c r="TQA251" s="582"/>
      <c r="TQB251" s="608"/>
      <c r="TQC251" s="584"/>
      <c r="TQD251" s="584"/>
      <c r="TQE251" s="600"/>
      <c r="TQF251" s="600"/>
      <c r="TQG251" s="600"/>
      <c r="TQH251" s="600"/>
      <c r="TQI251" s="600"/>
      <c r="TQJ251" s="601"/>
      <c r="TQK251" s="609"/>
      <c r="TQL251" s="609"/>
      <c r="TQM251" s="576"/>
      <c r="TQN251" s="576"/>
      <c r="TQO251" s="577"/>
      <c r="TQP251"/>
      <c r="TQQ251" s="605"/>
      <c r="TQR251" s="606"/>
      <c r="TQS251" s="578"/>
      <c r="TQT251" s="597"/>
      <c r="TQU251" s="598"/>
      <c r="TQV251" s="596"/>
      <c r="TQW251" s="602"/>
      <c r="TQX251" s="579"/>
      <c r="TQY251" s="580"/>
      <c r="TQZ251" s="603"/>
      <c r="TRA251" s="580"/>
      <c r="TRB251" s="603"/>
      <c r="TRC251" s="607"/>
      <c r="TRD251" s="582"/>
      <c r="TRE251" s="608"/>
      <c r="TRF251" s="584"/>
      <c r="TRG251" s="584"/>
      <c r="TRH251" s="600"/>
      <c r="TRI251" s="600"/>
      <c r="TRJ251" s="600"/>
      <c r="TRK251" s="600"/>
      <c r="TRL251" s="600"/>
      <c r="TRM251" s="601"/>
      <c r="TRN251" s="609"/>
      <c r="TRO251" s="609"/>
      <c r="TRP251" s="576"/>
      <c r="TRQ251" s="576"/>
      <c r="TRR251" s="577"/>
      <c r="TRS251"/>
      <c r="TRT251" s="605"/>
      <c r="TRU251" s="606"/>
      <c r="TRV251" s="578"/>
      <c r="TRW251" s="597"/>
      <c r="TRX251" s="598"/>
      <c r="TRY251" s="596"/>
      <c r="TRZ251" s="602"/>
      <c r="TSA251" s="579"/>
      <c r="TSB251" s="580"/>
      <c r="TSC251" s="603"/>
      <c r="TSD251" s="580"/>
      <c r="TSE251" s="603"/>
      <c r="TSF251" s="607"/>
      <c r="TSG251" s="582"/>
      <c r="TSH251" s="608"/>
      <c r="TSI251" s="584"/>
      <c r="TSJ251" s="584"/>
      <c r="TSK251" s="600"/>
      <c r="TSL251" s="600"/>
      <c r="TSM251" s="600"/>
      <c r="TSN251" s="600"/>
      <c r="TSO251" s="600"/>
      <c r="TSP251" s="601"/>
      <c r="TSQ251" s="609"/>
      <c r="TSR251" s="609"/>
      <c r="TSS251" s="576"/>
      <c r="TST251" s="576"/>
      <c r="TSU251" s="577"/>
      <c r="TSV251"/>
      <c r="TSW251" s="605"/>
      <c r="TSX251" s="606"/>
      <c r="TSY251" s="578"/>
      <c r="TSZ251" s="597"/>
      <c r="TTA251" s="598"/>
      <c r="TTB251" s="596"/>
      <c r="TTC251" s="602"/>
      <c r="TTD251" s="579"/>
      <c r="TTE251" s="580"/>
      <c r="TTF251" s="603"/>
      <c r="TTG251" s="580"/>
      <c r="TTH251" s="603"/>
      <c r="TTI251" s="607"/>
      <c r="TTJ251" s="582"/>
      <c r="TTK251" s="608"/>
      <c r="TTL251" s="584"/>
      <c r="TTM251" s="584"/>
      <c r="TTN251" s="600"/>
      <c r="TTO251" s="600"/>
      <c r="TTP251" s="600"/>
      <c r="TTQ251" s="600"/>
      <c r="TTR251" s="600"/>
      <c r="TTS251" s="601"/>
      <c r="TTT251" s="609"/>
      <c r="TTU251" s="609"/>
      <c r="TTV251" s="576"/>
      <c r="TTW251" s="576"/>
      <c r="TTX251" s="577"/>
      <c r="TTY251"/>
      <c r="TTZ251" s="605"/>
      <c r="TUA251" s="606"/>
      <c r="TUB251" s="578"/>
      <c r="TUC251" s="597"/>
      <c r="TUD251" s="598"/>
      <c r="TUE251" s="596"/>
      <c r="TUF251" s="602"/>
      <c r="TUG251" s="579"/>
      <c r="TUH251" s="580"/>
      <c r="TUI251" s="603"/>
      <c r="TUJ251" s="580"/>
      <c r="TUK251" s="603"/>
      <c r="TUL251" s="607"/>
      <c r="TUM251" s="582"/>
      <c r="TUN251" s="608"/>
      <c r="TUO251" s="584"/>
      <c r="TUP251" s="584"/>
      <c r="TUQ251" s="600"/>
      <c r="TUR251" s="600"/>
      <c r="TUS251" s="600"/>
      <c r="TUT251" s="600"/>
      <c r="TUU251" s="600"/>
      <c r="TUV251" s="601"/>
      <c r="TUW251" s="609"/>
      <c r="TUX251" s="609"/>
      <c r="TUY251" s="576"/>
      <c r="TUZ251" s="576"/>
      <c r="TVA251" s="577"/>
      <c r="TVB251"/>
      <c r="TVC251" s="605"/>
      <c r="TVD251" s="606"/>
      <c r="TVE251" s="578"/>
      <c r="TVF251" s="597"/>
      <c r="TVG251" s="598"/>
      <c r="TVH251" s="596"/>
      <c r="TVI251" s="602"/>
      <c r="TVJ251" s="579"/>
      <c r="TVK251" s="580"/>
      <c r="TVL251" s="603"/>
      <c r="TVM251" s="580"/>
      <c r="TVN251" s="603"/>
      <c r="TVO251" s="607"/>
      <c r="TVP251" s="582"/>
      <c r="TVQ251" s="608"/>
      <c r="TVR251" s="584"/>
      <c r="TVS251" s="584"/>
      <c r="TVT251" s="600"/>
      <c r="TVU251" s="600"/>
      <c r="TVV251" s="600"/>
      <c r="TVW251" s="600"/>
      <c r="TVX251" s="600"/>
      <c r="TVY251" s="601"/>
      <c r="TVZ251" s="609"/>
      <c r="TWA251" s="609"/>
      <c r="TWB251" s="576"/>
      <c r="TWC251" s="576"/>
      <c r="TWD251" s="577"/>
      <c r="TWE251"/>
      <c r="TWF251" s="605"/>
      <c r="TWG251" s="606"/>
      <c r="TWH251" s="578"/>
      <c r="TWI251" s="597"/>
      <c r="TWJ251" s="598"/>
      <c r="TWK251" s="596"/>
      <c r="TWL251" s="602"/>
      <c r="TWM251" s="579"/>
      <c r="TWN251" s="580"/>
      <c r="TWO251" s="603"/>
      <c r="TWP251" s="580"/>
      <c r="TWQ251" s="603"/>
      <c r="TWR251" s="607"/>
      <c r="TWS251" s="582"/>
      <c r="TWT251" s="608"/>
      <c r="TWU251" s="584"/>
      <c r="TWV251" s="584"/>
      <c r="TWW251" s="600"/>
      <c r="TWX251" s="600"/>
      <c r="TWY251" s="600"/>
      <c r="TWZ251" s="600"/>
      <c r="TXA251" s="600"/>
      <c r="TXB251" s="601"/>
      <c r="TXC251" s="609"/>
      <c r="TXD251" s="609"/>
      <c r="TXE251" s="576"/>
      <c r="TXF251" s="576"/>
      <c r="TXG251" s="577"/>
      <c r="TXH251"/>
      <c r="TXI251" s="605"/>
      <c r="TXJ251" s="606"/>
      <c r="TXK251" s="578"/>
      <c r="TXL251" s="597"/>
      <c r="TXM251" s="598"/>
      <c r="TXN251" s="596"/>
      <c r="TXO251" s="602"/>
      <c r="TXP251" s="579"/>
      <c r="TXQ251" s="580"/>
      <c r="TXR251" s="603"/>
      <c r="TXS251" s="580"/>
      <c r="TXT251" s="603"/>
      <c r="TXU251" s="607"/>
      <c r="TXV251" s="582"/>
      <c r="TXW251" s="608"/>
      <c r="TXX251" s="584"/>
      <c r="TXY251" s="584"/>
      <c r="TXZ251" s="600"/>
      <c r="TYA251" s="600"/>
      <c r="TYB251" s="600"/>
      <c r="TYC251" s="600"/>
      <c r="TYD251" s="600"/>
      <c r="TYE251" s="601"/>
      <c r="TYF251" s="609"/>
      <c r="TYG251" s="609"/>
      <c r="TYH251" s="576"/>
      <c r="TYI251" s="576"/>
      <c r="TYJ251" s="577"/>
      <c r="TYK251"/>
      <c r="TYL251" s="605"/>
      <c r="TYM251" s="606"/>
      <c r="TYN251" s="578"/>
      <c r="TYO251" s="597"/>
      <c r="TYP251" s="598"/>
      <c r="TYQ251" s="596"/>
      <c r="TYR251" s="602"/>
      <c r="TYS251" s="579"/>
      <c r="TYT251" s="580"/>
      <c r="TYU251" s="603"/>
      <c r="TYV251" s="580"/>
      <c r="TYW251" s="603"/>
      <c r="TYX251" s="607"/>
      <c r="TYY251" s="582"/>
      <c r="TYZ251" s="608"/>
      <c r="TZA251" s="584"/>
      <c r="TZB251" s="584"/>
      <c r="TZC251" s="600"/>
      <c r="TZD251" s="600"/>
      <c r="TZE251" s="600"/>
      <c r="TZF251" s="600"/>
      <c r="TZG251" s="600"/>
      <c r="TZH251" s="601"/>
      <c r="TZI251" s="609"/>
      <c r="TZJ251" s="609"/>
      <c r="TZK251" s="576"/>
      <c r="TZL251" s="576"/>
      <c r="TZM251" s="577"/>
      <c r="TZN251"/>
      <c r="TZO251" s="605"/>
      <c r="TZP251" s="606"/>
      <c r="TZQ251" s="578"/>
      <c r="TZR251" s="597"/>
      <c r="TZS251" s="598"/>
      <c r="TZT251" s="596"/>
      <c r="TZU251" s="602"/>
      <c r="TZV251" s="579"/>
      <c r="TZW251" s="580"/>
      <c r="TZX251" s="603"/>
      <c r="TZY251" s="580"/>
      <c r="TZZ251" s="603"/>
      <c r="UAA251" s="607"/>
      <c r="UAB251" s="582"/>
      <c r="UAC251" s="608"/>
      <c r="UAD251" s="584"/>
      <c r="UAE251" s="584"/>
      <c r="UAF251" s="600"/>
      <c r="UAG251" s="600"/>
      <c r="UAH251" s="600"/>
      <c r="UAI251" s="600"/>
      <c r="UAJ251" s="600"/>
      <c r="UAK251" s="601"/>
      <c r="UAL251" s="609"/>
      <c r="UAM251" s="609"/>
      <c r="UAN251" s="576"/>
      <c r="UAO251" s="576"/>
      <c r="UAP251" s="577"/>
      <c r="UAQ251"/>
      <c r="UAR251" s="605"/>
      <c r="UAS251" s="606"/>
      <c r="UAT251" s="578"/>
      <c r="UAU251" s="597"/>
      <c r="UAV251" s="598"/>
      <c r="UAW251" s="596"/>
      <c r="UAX251" s="602"/>
      <c r="UAY251" s="579"/>
      <c r="UAZ251" s="580"/>
      <c r="UBA251" s="603"/>
      <c r="UBB251" s="580"/>
      <c r="UBC251" s="603"/>
      <c r="UBD251" s="607"/>
      <c r="UBE251" s="582"/>
      <c r="UBF251" s="608"/>
      <c r="UBG251" s="584"/>
      <c r="UBH251" s="584"/>
      <c r="UBI251" s="600"/>
      <c r="UBJ251" s="600"/>
      <c r="UBK251" s="600"/>
      <c r="UBL251" s="600"/>
      <c r="UBM251" s="600"/>
      <c r="UBN251" s="601"/>
      <c r="UBO251" s="609"/>
      <c r="UBP251" s="609"/>
      <c r="UBQ251" s="576"/>
      <c r="UBR251" s="576"/>
      <c r="UBS251" s="577"/>
      <c r="UBT251"/>
      <c r="UBU251" s="605"/>
      <c r="UBV251" s="606"/>
      <c r="UBW251" s="578"/>
      <c r="UBX251" s="597"/>
      <c r="UBY251" s="598"/>
      <c r="UBZ251" s="596"/>
      <c r="UCA251" s="602"/>
      <c r="UCB251" s="579"/>
      <c r="UCC251" s="580"/>
      <c r="UCD251" s="603"/>
      <c r="UCE251" s="580"/>
      <c r="UCF251" s="603"/>
      <c r="UCG251" s="607"/>
      <c r="UCH251" s="582"/>
      <c r="UCI251" s="608"/>
      <c r="UCJ251" s="584"/>
      <c r="UCK251" s="584"/>
      <c r="UCL251" s="600"/>
      <c r="UCM251" s="600"/>
      <c r="UCN251" s="600"/>
      <c r="UCO251" s="600"/>
      <c r="UCP251" s="600"/>
      <c r="UCQ251" s="601"/>
      <c r="UCR251" s="609"/>
      <c r="UCS251" s="609"/>
      <c r="UCT251" s="576"/>
      <c r="UCU251" s="576"/>
      <c r="UCV251" s="577"/>
      <c r="UCW251"/>
      <c r="UCX251" s="605"/>
      <c r="UCY251" s="606"/>
      <c r="UCZ251" s="578"/>
      <c r="UDA251" s="597"/>
      <c r="UDB251" s="598"/>
      <c r="UDC251" s="596"/>
      <c r="UDD251" s="602"/>
      <c r="UDE251" s="579"/>
      <c r="UDF251" s="580"/>
      <c r="UDG251" s="603"/>
      <c r="UDH251" s="580"/>
      <c r="UDI251" s="603"/>
      <c r="UDJ251" s="607"/>
      <c r="UDK251" s="582"/>
      <c r="UDL251" s="608"/>
      <c r="UDM251" s="584"/>
      <c r="UDN251" s="584"/>
      <c r="UDO251" s="600"/>
      <c r="UDP251" s="600"/>
      <c r="UDQ251" s="600"/>
      <c r="UDR251" s="600"/>
      <c r="UDS251" s="600"/>
      <c r="UDT251" s="601"/>
      <c r="UDU251" s="609"/>
      <c r="UDV251" s="609"/>
      <c r="UDW251" s="576"/>
      <c r="UDX251" s="576"/>
      <c r="UDY251" s="577"/>
      <c r="UDZ251"/>
      <c r="UEA251" s="605"/>
      <c r="UEB251" s="606"/>
      <c r="UEC251" s="578"/>
      <c r="UED251" s="597"/>
      <c r="UEE251" s="598"/>
      <c r="UEF251" s="596"/>
      <c r="UEG251" s="602"/>
      <c r="UEH251" s="579"/>
      <c r="UEI251" s="580"/>
      <c r="UEJ251" s="603"/>
      <c r="UEK251" s="580"/>
      <c r="UEL251" s="603"/>
      <c r="UEM251" s="607"/>
      <c r="UEN251" s="582"/>
      <c r="UEO251" s="608"/>
      <c r="UEP251" s="584"/>
      <c r="UEQ251" s="584"/>
      <c r="UER251" s="600"/>
      <c r="UES251" s="600"/>
      <c r="UET251" s="600"/>
      <c r="UEU251" s="600"/>
      <c r="UEV251" s="600"/>
      <c r="UEW251" s="601"/>
      <c r="UEX251" s="609"/>
      <c r="UEY251" s="609"/>
      <c r="UEZ251" s="576"/>
      <c r="UFA251" s="576"/>
      <c r="UFB251" s="577"/>
      <c r="UFC251"/>
      <c r="UFD251" s="605"/>
      <c r="UFE251" s="606"/>
      <c r="UFF251" s="578"/>
      <c r="UFG251" s="597"/>
      <c r="UFH251" s="598"/>
      <c r="UFI251" s="596"/>
      <c r="UFJ251" s="602"/>
      <c r="UFK251" s="579"/>
      <c r="UFL251" s="580"/>
      <c r="UFM251" s="603"/>
      <c r="UFN251" s="580"/>
      <c r="UFO251" s="603"/>
      <c r="UFP251" s="607"/>
      <c r="UFQ251" s="582"/>
      <c r="UFR251" s="608"/>
      <c r="UFS251" s="584"/>
      <c r="UFT251" s="584"/>
      <c r="UFU251" s="600"/>
      <c r="UFV251" s="600"/>
      <c r="UFW251" s="600"/>
      <c r="UFX251" s="600"/>
      <c r="UFY251" s="600"/>
      <c r="UFZ251" s="601"/>
      <c r="UGA251" s="609"/>
      <c r="UGB251" s="609"/>
      <c r="UGC251" s="576"/>
      <c r="UGD251" s="576"/>
      <c r="UGE251" s="577"/>
      <c r="UGF251"/>
      <c r="UGG251" s="605"/>
      <c r="UGH251" s="606"/>
      <c r="UGI251" s="578"/>
      <c r="UGJ251" s="597"/>
      <c r="UGK251" s="598"/>
      <c r="UGL251" s="596"/>
      <c r="UGM251" s="602"/>
      <c r="UGN251" s="579"/>
      <c r="UGO251" s="580"/>
      <c r="UGP251" s="603"/>
      <c r="UGQ251" s="580"/>
      <c r="UGR251" s="603"/>
      <c r="UGS251" s="607"/>
      <c r="UGT251" s="582"/>
      <c r="UGU251" s="608"/>
      <c r="UGV251" s="584"/>
      <c r="UGW251" s="584"/>
      <c r="UGX251" s="600"/>
      <c r="UGY251" s="600"/>
      <c r="UGZ251" s="600"/>
      <c r="UHA251" s="600"/>
      <c r="UHB251" s="600"/>
      <c r="UHC251" s="601"/>
      <c r="UHD251" s="609"/>
      <c r="UHE251" s="609"/>
      <c r="UHF251" s="576"/>
      <c r="UHG251" s="576"/>
      <c r="UHH251" s="577"/>
      <c r="UHI251"/>
      <c r="UHJ251" s="605"/>
      <c r="UHK251" s="606"/>
      <c r="UHL251" s="578"/>
      <c r="UHM251" s="597"/>
      <c r="UHN251" s="598"/>
      <c r="UHO251" s="596"/>
      <c r="UHP251" s="602"/>
      <c r="UHQ251" s="579"/>
      <c r="UHR251" s="580"/>
      <c r="UHS251" s="603"/>
      <c r="UHT251" s="580"/>
      <c r="UHU251" s="603"/>
      <c r="UHV251" s="607"/>
      <c r="UHW251" s="582"/>
      <c r="UHX251" s="608"/>
      <c r="UHY251" s="584"/>
      <c r="UHZ251" s="584"/>
      <c r="UIA251" s="600"/>
      <c r="UIB251" s="600"/>
      <c r="UIC251" s="600"/>
      <c r="UID251" s="600"/>
      <c r="UIE251" s="600"/>
      <c r="UIF251" s="601"/>
      <c r="UIG251" s="609"/>
      <c r="UIH251" s="609"/>
      <c r="UII251" s="576"/>
      <c r="UIJ251" s="576"/>
      <c r="UIK251" s="577"/>
      <c r="UIL251"/>
      <c r="UIM251" s="605"/>
      <c r="UIN251" s="606"/>
      <c r="UIO251" s="578"/>
      <c r="UIP251" s="597"/>
      <c r="UIQ251" s="598"/>
      <c r="UIR251" s="596"/>
      <c r="UIS251" s="602"/>
      <c r="UIT251" s="579"/>
      <c r="UIU251" s="580"/>
      <c r="UIV251" s="603"/>
      <c r="UIW251" s="580"/>
      <c r="UIX251" s="603"/>
      <c r="UIY251" s="607"/>
      <c r="UIZ251" s="582"/>
      <c r="UJA251" s="608"/>
      <c r="UJB251" s="584"/>
      <c r="UJC251" s="584"/>
      <c r="UJD251" s="600"/>
      <c r="UJE251" s="600"/>
      <c r="UJF251" s="600"/>
      <c r="UJG251" s="600"/>
      <c r="UJH251" s="600"/>
      <c r="UJI251" s="601"/>
      <c r="UJJ251" s="609"/>
      <c r="UJK251" s="609"/>
      <c r="UJL251" s="576"/>
      <c r="UJM251" s="576"/>
      <c r="UJN251" s="577"/>
      <c r="UJO251"/>
      <c r="UJP251" s="605"/>
      <c r="UJQ251" s="606"/>
      <c r="UJR251" s="578"/>
      <c r="UJS251" s="597"/>
      <c r="UJT251" s="598"/>
      <c r="UJU251" s="596"/>
      <c r="UJV251" s="602"/>
      <c r="UJW251" s="579"/>
      <c r="UJX251" s="580"/>
      <c r="UJY251" s="603"/>
      <c r="UJZ251" s="580"/>
      <c r="UKA251" s="603"/>
      <c r="UKB251" s="607"/>
      <c r="UKC251" s="582"/>
      <c r="UKD251" s="608"/>
      <c r="UKE251" s="584"/>
      <c r="UKF251" s="584"/>
      <c r="UKG251" s="600"/>
      <c r="UKH251" s="600"/>
      <c r="UKI251" s="600"/>
      <c r="UKJ251" s="600"/>
      <c r="UKK251" s="600"/>
      <c r="UKL251" s="601"/>
      <c r="UKM251" s="609"/>
      <c r="UKN251" s="609"/>
      <c r="UKO251" s="576"/>
      <c r="UKP251" s="576"/>
      <c r="UKQ251" s="577"/>
      <c r="UKR251"/>
      <c r="UKS251" s="605"/>
      <c r="UKT251" s="606"/>
      <c r="UKU251" s="578"/>
      <c r="UKV251" s="597"/>
      <c r="UKW251" s="598"/>
      <c r="UKX251" s="596"/>
      <c r="UKY251" s="602"/>
      <c r="UKZ251" s="579"/>
      <c r="ULA251" s="580"/>
      <c r="ULB251" s="603"/>
      <c r="ULC251" s="580"/>
      <c r="ULD251" s="603"/>
      <c r="ULE251" s="607"/>
      <c r="ULF251" s="582"/>
      <c r="ULG251" s="608"/>
      <c r="ULH251" s="584"/>
      <c r="ULI251" s="584"/>
      <c r="ULJ251" s="600"/>
      <c r="ULK251" s="600"/>
      <c r="ULL251" s="600"/>
      <c r="ULM251" s="600"/>
      <c r="ULN251" s="600"/>
      <c r="ULO251" s="601"/>
      <c r="ULP251" s="609"/>
      <c r="ULQ251" s="609"/>
      <c r="ULR251" s="576"/>
      <c r="ULS251" s="576"/>
      <c r="ULT251" s="577"/>
      <c r="ULU251"/>
      <c r="ULV251" s="605"/>
      <c r="ULW251" s="606"/>
      <c r="ULX251" s="578"/>
      <c r="ULY251" s="597"/>
      <c r="ULZ251" s="598"/>
      <c r="UMA251" s="596"/>
      <c r="UMB251" s="602"/>
      <c r="UMC251" s="579"/>
      <c r="UMD251" s="580"/>
      <c r="UME251" s="603"/>
      <c r="UMF251" s="580"/>
      <c r="UMG251" s="603"/>
      <c r="UMH251" s="607"/>
      <c r="UMI251" s="582"/>
      <c r="UMJ251" s="608"/>
      <c r="UMK251" s="584"/>
      <c r="UML251" s="584"/>
      <c r="UMM251" s="600"/>
      <c r="UMN251" s="600"/>
      <c r="UMO251" s="600"/>
      <c r="UMP251" s="600"/>
      <c r="UMQ251" s="600"/>
      <c r="UMR251" s="601"/>
      <c r="UMS251" s="609"/>
      <c r="UMT251" s="609"/>
      <c r="UMU251" s="576"/>
      <c r="UMV251" s="576"/>
      <c r="UMW251" s="577"/>
      <c r="UMX251"/>
      <c r="UMY251" s="605"/>
      <c r="UMZ251" s="606"/>
      <c r="UNA251" s="578"/>
      <c r="UNB251" s="597"/>
      <c r="UNC251" s="598"/>
      <c r="UND251" s="596"/>
      <c r="UNE251" s="602"/>
      <c r="UNF251" s="579"/>
      <c r="UNG251" s="580"/>
      <c r="UNH251" s="603"/>
      <c r="UNI251" s="580"/>
      <c r="UNJ251" s="603"/>
      <c r="UNK251" s="607"/>
      <c r="UNL251" s="582"/>
      <c r="UNM251" s="608"/>
      <c r="UNN251" s="584"/>
      <c r="UNO251" s="584"/>
      <c r="UNP251" s="600"/>
      <c r="UNQ251" s="600"/>
      <c r="UNR251" s="600"/>
      <c r="UNS251" s="600"/>
      <c r="UNT251" s="600"/>
      <c r="UNU251" s="601"/>
      <c r="UNV251" s="609"/>
      <c r="UNW251" s="609"/>
      <c r="UNX251" s="576"/>
      <c r="UNY251" s="576"/>
      <c r="UNZ251" s="577"/>
      <c r="UOA251"/>
      <c r="UOB251" s="605"/>
      <c r="UOC251" s="606"/>
      <c r="UOD251" s="578"/>
      <c r="UOE251" s="597"/>
      <c r="UOF251" s="598"/>
      <c r="UOG251" s="596"/>
      <c r="UOH251" s="602"/>
      <c r="UOI251" s="579"/>
      <c r="UOJ251" s="580"/>
      <c r="UOK251" s="603"/>
      <c r="UOL251" s="580"/>
      <c r="UOM251" s="603"/>
      <c r="UON251" s="607"/>
      <c r="UOO251" s="582"/>
      <c r="UOP251" s="608"/>
      <c r="UOQ251" s="584"/>
      <c r="UOR251" s="584"/>
      <c r="UOS251" s="600"/>
      <c r="UOT251" s="600"/>
      <c r="UOU251" s="600"/>
      <c r="UOV251" s="600"/>
      <c r="UOW251" s="600"/>
      <c r="UOX251" s="601"/>
      <c r="UOY251" s="609"/>
      <c r="UOZ251" s="609"/>
      <c r="UPA251" s="576"/>
      <c r="UPB251" s="576"/>
      <c r="UPC251" s="577"/>
      <c r="UPD251"/>
      <c r="UPE251" s="605"/>
      <c r="UPF251" s="606"/>
      <c r="UPG251" s="578"/>
      <c r="UPH251" s="597"/>
      <c r="UPI251" s="598"/>
      <c r="UPJ251" s="596"/>
      <c r="UPK251" s="602"/>
      <c r="UPL251" s="579"/>
      <c r="UPM251" s="580"/>
      <c r="UPN251" s="603"/>
      <c r="UPO251" s="580"/>
      <c r="UPP251" s="603"/>
      <c r="UPQ251" s="607"/>
      <c r="UPR251" s="582"/>
      <c r="UPS251" s="608"/>
      <c r="UPT251" s="584"/>
      <c r="UPU251" s="584"/>
      <c r="UPV251" s="600"/>
      <c r="UPW251" s="600"/>
      <c r="UPX251" s="600"/>
      <c r="UPY251" s="600"/>
      <c r="UPZ251" s="600"/>
      <c r="UQA251" s="601"/>
      <c r="UQB251" s="609"/>
      <c r="UQC251" s="609"/>
      <c r="UQD251" s="576"/>
      <c r="UQE251" s="576"/>
      <c r="UQF251" s="577"/>
      <c r="UQG251"/>
      <c r="UQH251" s="605"/>
      <c r="UQI251" s="606"/>
      <c r="UQJ251" s="578"/>
      <c r="UQK251" s="597"/>
      <c r="UQL251" s="598"/>
      <c r="UQM251" s="596"/>
      <c r="UQN251" s="602"/>
      <c r="UQO251" s="579"/>
      <c r="UQP251" s="580"/>
      <c r="UQQ251" s="603"/>
      <c r="UQR251" s="580"/>
      <c r="UQS251" s="603"/>
      <c r="UQT251" s="607"/>
      <c r="UQU251" s="582"/>
      <c r="UQV251" s="608"/>
      <c r="UQW251" s="584"/>
      <c r="UQX251" s="584"/>
      <c r="UQY251" s="600"/>
      <c r="UQZ251" s="600"/>
      <c r="URA251" s="600"/>
      <c r="URB251" s="600"/>
      <c r="URC251" s="600"/>
      <c r="URD251" s="601"/>
      <c r="URE251" s="609"/>
      <c r="URF251" s="609"/>
      <c r="URG251" s="576"/>
      <c r="URH251" s="576"/>
      <c r="URI251" s="577"/>
      <c r="URJ251"/>
      <c r="URK251" s="605"/>
      <c r="URL251" s="606"/>
      <c r="URM251" s="578"/>
      <c r="URN251" s="597"/>
      <c r="URO251" s="598"/>
      <c r="URP251" s="596"/>
      <c r="URQ251" s="602"/>
      <c r="URR251" s="579"/>
      <c r="URS251" s="580"/>
      <c r="URT251" s="603"/>
      <c r="URU251" s="580"/>
      <c r="URV251" s="603"/>
      <c r="URW251" s="607"/>
      <c r="URX251" s="582"/>
      <c r="URY251" s="608"/>
      <c r="URZ251" s="584"/>
      <c r="USA251" s="584"/>
      <c r="USB251" s="600"/>
      <c r="USC251" s="600"/>
      <c r="USD251" s="600"/>
      <c r="USE251" s="600"/>
      <c r="USF251" s="600"/>
      <c r="USG251" s="601"/>
      <c r="USH251" s="609"/>
      <c r="USI251" s="609"/>
      <c r="USJ251" s="576"/>
      <c r="USK251" s="576"/>
      <c r="USL251" s="577"/>
      <c r="USM251"/>
      <c r="USN251" s="605"/>
      <c r="USO251" s="606"/>
      <c r="USP251" s="578"/>
      <c r="USQ251" s="597"/>
      <c r="USR251" s="598"/>
      <c r="USS251" s="596"/>
      <c r="UST251" s="602"/>
      <c r="USU251" s="579"/>
      <c r="USV251" s="580"/>
      <c r="USW251" s="603"/>
      <c r="USX251" s="580"/>
      <c r="USY251" s="603"/>
      <c r="USZ251" s="607"/>
      <c r="UTA251" s="582"/>
      <c r="UTB251" s="608"/>
      <c r="UTC251" s="584"/>
      <c r="UTD251" s="584"/>
      <c r="UTE251" s="600"/>
      <c r="UTF251" s="600"/>
      <c r="UTG251" s="600"/>
      <c r="UTH251" s="600"/>
      <c r="UTI251" s="600"/>
      <c r="UTJ251" s="601"/>
      <c r="UTK251" s="609"/>
      <c r="UTL251" s="609"/>
      <c r="UTM251" s="576"/>
      <c r="UTN251" s="576"/>
      <c r="UTO251" s="577"/>
      <c r="UTP251"/>
      <c r="UTQ251" s="605"/>
      <c r="UTR251" s="606"/>
      <c r="UTS251" s="578"/>
      <c r="UTT251" s="597"/>
      <c r="UTU251" s="598"/>
      <c r="UTV251" s="596"/>
      <c r="UTW251" s="602"/>
      <c r="UTX251" s="579"/>
      <c r="UTY251" s="580"/>
      <c r="UTZ251" s="603"/>
      <c r="UUA251" s="580"/>
      <c r="UUB251" s="603"/>
      <c r="UUC251" s="607"/>
      <c r="UUD251" s="582"/>
      <c r="UUE251" s="608"/>
      <c r="UUF251" s="584"/>
      <c r="UUG251" s="584"/>
      <c r="UUH251" s="600"/>
      <c r="UUI251" s="600"/>
      <c r="UUJ251" s="600"/>
      <c r="UUK251" s="600"/>
      <c r="UUL251" s="600"/>
      <c r="UUM251" s="601"/>
      <c r="UUN251" s="609"/>
      <c r="UUO251" s="609"/>
      <c r="UUP251" s="576"/>
      <c r="UUQ251" s="576"/>
      <c r="UUR251" s="577"/>
      <c r="UUS251"/>
      <c r="UUT251" s="605"/>
      <c r="UUU251" s="606"/>
      <c r="UUV251" s="578"/>
      <c r="UUW251" s="597"/>
      <c r="UUX251" s="598"/>
      <c r="UUY251" s="596"/>
      <c r="UUZ251" s="602"/>
      <c r="UVA251" s="579"/>
      <c r="UVB251" s="580"/>
      <c r="UVC251" s="603"/>
      <c r="UVD251" s="580"/>
      <c r="UVE251" s="603"/>
      <c r="UVF251" s="607"/>
      <c r="UVG251" s="582"/>
      <c r="UVH251" s="608"/>
      <c r="UVI251" s="584"/>
      <c r="UVJ251" s="584"/>
      <c r="UVK251" s="600"/>
      <c r="UVL251" s="600"/>
      <c r="UVM251" s="600"/>
      <c r="UVN251" s="600"/>
      <c r="UVO251" s="600"/>
      <c r="UVP251" s="601"/>
      <c r="UVQ251" s="609"/>
      <c r="UVR251" s="609"/>
      <c r="UVS251" s="576"/>
      <c r="UVT251" s="576"/>
      <c r="UVU251" s="577"/>
      <c r="UVV251"/>
      <c r="UVW251" s="605"/>
      <c r="UVX251" s="606"/>
      <c r="UVY251" s="578"/>
      <c r="UVZ251" s="597"/>
      <c r="UWA251" s="598"/>
      <c r="UWB251" s="596"/>
      <c r="UWC251" s="602"/>
      <c r="UWD251" s="579"/>
      <c r="UWE251" s="580"/>
      <c r="UWF251" s="603"/>
      <c r="UWG251" s="580"/>
      <c r="UWH251" s="603"/>
      <c r="UWI251" s="607"/>
      <c r="UWJ251" s="582"/>
      <c r="UWK251" s="608"/>
      <c r="UWL251" s="584"/>
      <c r="UWM251" s="584"/>
      <c r="UWN251" s="600"/>
      <c r="UWO251" s="600"/>
      <c r="UWP251" s="600"/>
      <c r="UWQ251" s="600"/>
      <c r="UWR251" s="600"/>
      <c r="UWS251" s="601"/>
      <c r="UWT251" s="609"/>
      <c r="UWU251" s="609"/>
      <c r="UWV251" s="576"/>
      <c r="UWW251" s="576"/>
      <c r="UWX251" s="577"/>
      <c r="UWY251"/>
      <c r="UWZ251" s="605"/>
      <c r="UXA251" s="606"/>
      <c r="UXB251" s="578"/>
      <c r="UXC251" s="597"/>
      <c r="UXD251" s="598"/>
      <c r="UXE251" s="596"/>
      <c r="UXF251" s="602"/>
      <c r="UXG251" s="579"/>
      <c r="UXH251" s="580"/>
      <c r="UXI251" s="603"/>
      <c r="UXJ251" s="580"/>
      <c r="UXK251" s="603"/>
      <c r="UXL251" s="607"/>
      <c r="UXM251" s="582"/>
      <c r="UXN251" s="608"/>
      <c r="UXO251" s="584"/>
      <c r="UXP251" s="584"/>
      <c r="UXQ251" s="600"/>
      <c r="UXR251" s="600"/>
      <c r="UXS251" s="600"/>
      <c r="UXT251" s="600"/>
      <c r="UXU251" s="600"/>
      <c r="UXV251" s="601"/>
      <c r="UXW251" s="609"/>
      <c r="UXX251" s="609"/>
      <c r="UXY251" s="576"/>
      <c r="UXZ251" s="576"/>
      <c r="UYA251" s="577"/>
      <c r="UYB251"/>
      <c r="UYC251" s="605"/>
      <c r="UYD251" s="606"/>
      <c r="UYE251" s="578"/>
      <c r="UYF251" s="597"/>
      <c r="UYG251" s="598"/>
      <c r="UYH251" s="596"/>
      <c r="UYI251" s="602"/>
      <c r="UYJ251" s="579"/>
      <c r="UYK251" s="580"/>
      <c r="UYL251" s="603"/>
      <c r="UYM251" s="580"/>
      <c r="UYN251" s="603"/>
      <c r="UYO251" s="607"/>
      <c r="UYP251" s="582"/>
      <c r="UYQ251" s="608"/>
      <c r="UYR251" s="584"/>
      <c r="UYS251" s="584"/>
      <c r="UYT251" s="600"/>
      <c r="UYU251" s="600"/>
      <c r="UYV251" s="600"/>
      <c r="UYW251" s="600"/>
      <c r="UYX251" s="600"/>
      <c r="UYY251" s="601"/>
      <c r="UYZ251" s="609"/>
      <c r="UZA251" s="609"/>
      <c r="UZB251" s="576"/>
      <c r="UZC251" s="576"/>
      <c r="UZD251" s="577"/>
      <c r="UZE251"/>
      <c r="UZF251" s="605"/>
      <c r="UZG251" s="606"/>
      <c r="UZH251" s="578"/>
      <c r="UZI251" s="597"/>
      <c r="UZJ251" s="598"/>
      <c r="UZK251" s="596"/>
      <c r="UZL251" s="602"/>
      <c r="UZM251" s="579"/>
      <c r="UZN251" s="580"/>
      <c r="UZO251" s="603"/>
      <c r="UZP251" s="580"/>
      <c r="UZQ251" s="603"/>
      <c r="UZR251" s="607"/>
      <c r="UZS251" s="582"/>
      <c r="UZT251" s="608"/>
      <c r="UZU251" s="584"/>
      <c r="UZV251" s="584"/>
      <c r="UZW251" s="600"/>
      <c r="UZX251" s="600"/>
      <c r="UZY251" s="600"/>
      <c r="UZZ251" s="600"/>
      <c r="VAA251" s="600"/>
      <c r="VAB251" s="601"/>
      <c r="VAC251" s="609"/>
      <c r="VAD251" s="609"/>
      <c r="VAE251" s="576"/>
      <c r="VAF251" s="576"/>
      <c r="VAG251" s="577"/>
      <c r="VAH251"/>
      <c r="VAI251" s="605"/>
      <c r="VAJ251" s="606"/>
      <c r="VAK251" s="578"/>
      <c r="VAL251" s="597"/>
      <c r="VAM251" s="598"/>
      <c r="VAN251" s="596"/>
      <c r="VAO251" s="602"/>
      <c r="VAP251" s="579"/>
      <c r="VAQ251" s="580"/>
      <c r="VAR251" s="603"/>
      <c r="VAS251" s="580"/>
      <c r="VAT251" s="603"/>
      <c r="VAU251" s="607"/>
      <c r="VAV251" s="582"/>
      <c r="VAW251" s="608"/>
      <c r="VAX251" s="584"/>
      <c r="VAY251" s="584"/>
      <c r="VAZ251" s="600"/>
      <c r="VBA251" s="600"/>
      <c r="VBB251" s="600"/>
      <c r="VBC251" s="600"/>
      <c r="VBD251" s="600"/>
      <c r="VBE251" s="601"/>
      <c r="VBF251" s="609"/>
      <c r="VBG251" s="609"/>
      <c r="VBH251" s="576"/>
      <c r="VBI251" s="576"/>
      <c r="VBJ251" s="577"/>
      <c r="VBK251"/>
      <c r="VBL251" s="605"/>
      <c r="VBM251" s="606"/>
      <c r="VBN251" s="578"/>
      <c r="VBO251" s="597"/>
      <c r="VBP251" s="598"/>
      <c r="VBQ251" s="596"/>
      <c r="VBR251" s="602"/>
      <c r="VBS251" s="579"/>
      <c r="VBT251" s="580"/>
      <c r="VBU251" s="603"/>
      <c r="VBV251" s="580"/>
      <c r="VBW251" s="603"/>
      <c r="VBX251" s="607"/>
      <c r="VBY251" s="582"/>
      <c r="VBZ251" s="608"/>
      <c r="VCA251" s="584"/>
      <c r="VCB251" s="584"/>
      <c r="VCC251" s="600"/>
      <c r="VCD251" s="600"/>
      <c r="VCE251" s="600"/>
      <c r="VCF251" s="600"/>
      <c r="VCG251" s="600"/>
      <c r="VCH251" s="601"/>
      <c r="VCI251" s="609"/>
      <c r="VCJ251" s="609"/>
      <c r="VCK251" s="576"/>
      <c r="VCL251" s="576"/>
      <c r="VCM251" s="577"/>
      <c r="VCN251"/>
      <c r="VCO251" s="605"/>
      <c r="VCP251" s="606"/>
      <c r="VCQ251" s="578"/>
      <c r="VCR251" s="597"/>
      <c r="VCS251" s="598"/>
      <c r="VCT251" s="596"/>
      <c r="VCU251" s="602"/>
      <c r="VCV251" s="579"/>
      <c r="VCW251" s="580"/>
      <c r="VCX251" s="603"/>
      <c r="VCY251" s="580"/>
      <c r="VCZ251" s="603"/>
      <c r="VDA251" s="607"/>
      <c r="VDB251" s="582"/>
      <c r="VDC251" s="608"/>
      <c r="VDD251" s="584"/>
      <c r="VDE251" s="584"/>
      <c r="VDF251" s="600"/>
      <c r="VDG251" s="600"/>
      <c r="VDH251" s="600"/>
      <c r="VDI251" s="600"/>
      <c r="VDJ251" s="600"/>
      <c r="VDK251" s="601"/>
      <c r="VDL251" s="609"/>
      <c r="VDM251" s="609"/>
      <c r="VDN251" s="576"/>
      <c r="VDO251" s="576"/>
      <c r="VDP251" s="577"/>
      <c r="VDQ251"/>
      <c r="VDR251" s="605"/>
      <c r="VDS251" s="606"/>
      <c r="VDT251" s="578"/>
      <c r="VDU251" s="597"/>
      <c r="VDV251" s="598"/>
      <c r="VDW251" s="596"/>
      <c r="VDX251" s="602"/>
      <c r="VDY251" s="579"/>
      <c r="VDZ251" s="580"/>
      <c r="VEA251" s="603"/>
      <c r="VEB251" s="580"/>
      <c r="VEC251" s="603"/>
      <c r="VED251" s="607"/>
      <c r="VEE251" s="582"/>
      <c r="VEF251" s="608"/>
      <c r="VEG251" s="584"/>
      <c r="VEH251" s="584"/>
      <c r="VEI251" s="600"/>
      <c r="VEJ251" s="600"/>
      <c r="VEK251" s="600"/>
      <c r="VEL251" s="600"/>
      <c r="VEM251" s="600"/>
      <c r="VEN251" s="601"/>
      <c r="VEO251" s="609"/>
      <c r="VEP251" s="609"/>
      <c r="VEQ251" s="576"/>
      <c r="VER251" s="576"/>
      <c r="VES251" s="577"/>
      <c r="VET251"/>
      <c r="VEU251" s="605"/>
      <c r="VEV251" s="606"/>
      <c r="VEW251" s="578"/>
      <c r="VEX251" s="597"/>
      <c r="VEY251" s="598"/>
      <c r="VEZ251" s="596"/>
      <c r="VFA251" s="602"/>
      <c r="VFB251" s="579"/>
      <c r="VFC251" s="580"/>
      <c r="VFD251" s="603"/>
      <c r="VFE251" s="580"/>
      <c r="VFF251" s="603"/>
      <c r="VFG251" s="607"/>
      <c r="VFH251" s="582"/>
      <c r="VFI251" s="608"/>
      <c r="VFJ251" s="584"/>
      <c r="VFK251" s="584"/>
      <c r="VFL251" s="600"/>
      <c r="VFM251" s="600"/>
      <c r="VFN251" s="600"/>
      <c r="VFO251" s="600"/>
      <c r="VFP251" s="600"/>
      <c r="VFQ251" s="601"/>
      <c r="VFR251" s="609"/>
      <c r="VFS251" s="609"/>
      <c r="VFT251" s="576"/>
      <c r="VFU251" s="576"/>
      <c r="VFV251" s="577"/>
      <c r="VFW251"/>
      <c r="VFX251" s="605"/>
      <c r="VFY251" s="606"/>
      <c r="VFZ251" s="578"/>
      <c r="VGA251" s="597"/>
      <c r="VGB251" s="598"/>
      <c r="VGC251" s="596"/>
      <c r="VGD251" s="602"/>
      <c r="VGE251" s="579"/>
      <c r="VGF251" s="580"/>
      <c r="VGG251" s="603"/>
      <c r="VGH251" s="580"/>
      <c r="VGI251" s="603"/>
      <c r="VGJ251" s="607"/>
      <c r="VGK251" s="582"/>
      <c r="VGL251" s="608"/>
      <c r="VGM251" s="584"/>
      <c r="VGN251" s="584"/>
      <c r="VGO251" s="600"/>
      <c r="VGP251" s="600"/>
      <c r="VGQ251" s="600"/>
      <c r="VGR251" s="600"/>
      <c r="VGS251" s="600"/>
      <c r="VGT251" s="601"/>
      <c r="VGU251" s="609"/>
      <c r="VGV251" s="609"/>
      <c r="VGW251" s="576"/>
      <c r="VGX251" s="576"/>
      <c r="VGY251" s="577"/>
      <c r="VGZ251"/>
      <c r="VHA251" s="605"/>
      <c r="VHB251" s="606"/>
      <c r="VHC251" s="578"/>
      <c r="VHD251" s="597"/>
      <c r="VHE251" s="598"/>
      <c r="VHF251" s="596"/>
      <c r="VHG251" s="602"/>
      <c r="VHH251" s="579"/>
      <c r="VHI251" s="580"/>
      <c r="VHJ251" s="603"/>
      <c r="VHK251" s="580"/>
      <c r="VHL251" s="603"/>
      <c r="VHM251" s="607"/>
      <c r="VHN251" s="582"/>
      <c r="VHO251" s="608"/>
      <c r="VHP251" s="584"/>
      <c r="VHQ251" s="584"/>
      <c r="VHR251" s="600"/>
      <c r="VHS251" s="600"/>
      <c r="VHT251" s="600"/>
      <c r="VHU251" s="600"/>
      <c r="VHV251" s="600"/>
      <c r="VHW251" s="601"/>
      <c r="VHX251" s="609"/>
      <c r="VHY251" s="609"/>
      <c r="VHZ251" s="576"/>
      <c r="VIA251" s="576"/>
      <c r="VIB251" s="577"/>
      <c r="VIC251"/>
      <c r="VID251" s="605"/>
      <c r="VIE251" s="606"/>
      <c r="VIF251" s="578"/>
      <c r="VIG251" s="597"/>
      <c r="VIH251" s="598"/>
      <c r="VII251" s="596"/>
      <c r="VIJ251" s="602"/>
      <c r="VIK251" s="579"/>
      <c r="VIL251" s="580"/>
      <c r="VIM251" s="603"/>
      <c r="VIN251" s="580"/>
      <c r="VIO251" s="603"/>
      <c r="VIP251" s="607"/>
      <c r="VIQ251" s="582"/>
      <c r="VIR251" s="608"/>
      <c r="VIS251" s="584"/>
      <c r="VIT251" s="584"/>
      <c r="VIU251" s="600"/>
      <c r="VIV251" s="600"/>
      <c r="VIW251" s="600"/>
      <c r="VIX251" s="600"/>
      <c r="VIY251" s="600"/>
      <c r="VIZ251" s="601"/>
      <c r="VJA251" s="609"/>
      <c r="VJB251" s="609"/>
      <c r="VJC251" s="576"/>
      <c r="VJD251" s="576"/>
      <c r="VJE251" s="577"/>
      <c r="VJF251"/>
      <c r="VJG251" s="605"/>
      <c r="VJH251" s="606"/>
      <c r="VJI251" s="578"/>
      <c r="VJJ251" s="597"/>
      <c r="VJK251" s="598"/>
      <c r="VJL251" s="596"/>
      <c r="VJM251" s="602"/>
      <c r="VJN251" s="579"/>
      <c r="VJO251" s="580"/>
      <c r="VJP251" s="603"/>
      <c r="VJQ251" s="580"/>
      <c r="VJR251" s="603"/>
      <c r="VJS251" s="607"/>
      <c r="VJT251" s="582"/>
      <c r="VJU251" s="608"/>
      <c r="VJV251" s="584"/>
      <c r="VJW251" s="584"/>
      <c r="VJX251" s="600"/>
      <c r="VJY251" s="600"/>
      <c r="VJZ251" s="600"/>
      <c r="VKA251" s="600"/>
      <c r="VKB251" s="600"/>
      <c r="VKC251" s="601"/>
      <c r="VKD251" s="609"/>
      <c r="VKE251" s="609"/>
      <c r="VKF251" s="576"/>
      <c r="VKG251" s="576"/>
      <c r="VKH251" s="577"/>
      <c r="VKI251"/>
      <c r="VKJ251" s="605"/>
      <c r="VKK251" s="606"/>
      <c r="VKL251" s="578"/>
      <c r="VKM251" s="597"/>
      <c r="VKN251" s="598"/>
      <c r="VKO251" s="596"/>
      <c r="VKP251" s="602"/>
      <c r="VKQ251" s="579"/>
      <c r="VKR251" s="580"/>
      <c r="VKS251" s="603"/>
      <c r="VKT251" s="580"/>
      <c r="VKU251" s="603"/>
      <c r="VKV251" s="607"/>
      <c r="VKW251" s="582"/>
      <c r="VKX251" s="608"/>
      <c r="VKY251" s="584"/>
      <c r="VKZ251" s="584"/>
      <c r="VLA251" s="600"/>
      <c r="VLB251" s="600"/>
      <c r="VLC251" s="600"/>
      <c r="VLD251" s="600"/>
      <c r="VLE251" s="600"/>
      <c r="VLF251" s="601"/>
      <c r="VLG251" s="609"/>
      <c r="VLH251" s="609"/>
      <c r="VLI251" s="576"/>
      <c r="VLJ251" s="576"/>
      <c r="VLK251" s="577"/>
      <c r="VLL251"/>
      <c r="VLM251" s="605"/>
      <c r="VLN251" s="606"/>
      <c r="VLO251" s="578"/>
      <c r="VLP251" s="597"/>
      <c r="VLQ251" s="598"/>
      <c r="VLR251" s="596"/>
      <c r="VLS251" s="602"/>
      <c r="VLT251" s="579"/>
      <c r="VLU251" s="580"/>
      <c r="VLV251" s="603"/>
      <c r="VLW251" s="580"/>
      <c r="VLX251" s="603"/>
      <c r="VLY251" s="607"/>
      <c r="VLZ251" s="582"/>
      <c r="VMA251" s="608"/>
      <c r="VMB251" s="584"/>
      <c r="VMC251" s="584"/>
      <c r="VMD251" s="600"/>
      <c r="VME251" s="600"/>
      <c r="VMF251" s="600"/>
      <c r="VMG251" s="600"/>
      <c r="VMH251" s="600"/>
      <c r="VMI251" s="601"/>
      <c r="VMJ251" s="609"/>
      <c r="VMK251" s="609"/>
      <c r="VML251" s="576"/>
      <c r="VMM251" s="576"/>
      <c r="VMN251" s="577"/>
      <c r="VMO251"/>
      <c r="VMP251" s="605"/>
      <c r="VMQ251" s="606"/>
      <c r="VMR251" s="578"/>
      <c r="VMS251" s="597"/>
      <c r="VMT251" s="598"/>
      <c r="VMU251" s="596"/>
      <c r="VMV251" s="602"/>
      <c r="VMW251" s="579"/>
      <c r="VMX251" s="580"/>
      <c r="VMY251" s="603"/>
      <c r="VMZ251" s="580"/>
      <c r="VNA251" s="603"/>
      <c r="VNB251" s="607"/>
      <c r="VNC251" s="582"/>
      <c r="VND251" s="608"/>
      <c r="VNE251" s="584"/>
      <c r="VNF251" s="584"/>
      <c r="VNG251" s="600"/>
      <c r="VNH251" s="600"/>
      <c r="VNI251" s="600"/>
      <c r="VNJ251" s="600"/>
      <c r="VNK251" s="600"/>
      <c r="VNL251" s="601"/>
      <c r="VNM251" s="609"/>
      <c r="VNN251" s="609"/>
      <c r="VNO251" s="576"/>
      <c r="VNP251" s="576"/>
      <c r="VNQ251" s="577"/>
      <c r="VNR251"/>
      <c r="VNS251" s="605"/>
      <c r="VNT251" s="606"/>
      <c r="VNU251" s="578"/>
      <c r="VNV251" s="597"/>
      <c r="VNW251" s="598"/>
      <c r="VNX251" s="596"/>
      <c r="VNY251" s="602"/>
      <c r="VNZ251" s="579"/>
      <c r="VOA251" s="580"/>
      <c r="VOB251" s="603"/>
      <c r="VOC251" s="580"/>
      <c r="VOD251" s="603"/>
      <c r="VOE251" s="607"/>
      <c r="VOF251" s="582"/>
      <c r="VOG251" s="608"/>
      <c r="VOH251" s="584"/>
      <c r="VOI251" s="584"/>
      <c r="VOJ251" s="600"/>
      <c r="VOK251" s="600"/>
      <c r="VOL251" s="600"/>
      <c r="VOM251" s="600"/>
      <c r="VON251" s="600"/>
      <c r="VOO251" s="601"/>
      <c r="VOP251" s="609"/>
      <c r="VOQ251" s="609"/>
      <c r="VOR251" s="576"/>
      <c r="VOS251" s="576"/>
      <c r="VOT251" s="577"/>
      <c r="VOU251"/>
      <c r="VOV251" s="605"/>
      <c r="VOW251" s="606"/>
      <c r="VOX251" s="578"/>
      <c r="VOY251" s="597"/>
      <c r="VOZ251" s="598"/>
      <c r="VPA251" s="596"/>
      <c r="VPB251" s="602"/>
      <c r="VPC251" s="579"/>
      <c r="VPD251" s="580"/>
      <c r="VPE251" s="603"/>
      <c r="VPF251" s="580"/>
      <c r="VPG251" s="603"/>
      <c r="VPH251" s="607"/>
      <c r="VPI251" s="582"/>
      <c r="VPJ251" s="608"/>
      <c r="VPK251" s="584"/>
      <c r="VPL251" s="584"/>
      <c r="VPM251" s="600"/>
      <c r="VPN251" s="600"/>
      <c r="VPO251" s="600"/>
      <c r="VPP251" s="600"/>
      <c r="VPQ251" s="600"/>
      <c r="VPR251" s="601"/>
      <c r="VPS251" s="609"/>
      <c r="VPT251" s="609"/>
      <c r="VPU251" s="576"/>
      <c r="VPV251" s="576"/>
      <c r="VPW251" s="577"/>
      <c r="VPX251"/>
      <c r="VPY251" s="605"/>
      <c r="VPZ251" s="606"/>
      <c r="VQA251" s="578"/>
      <c r="VQB251" s="597"/>
      <c r="VQC251" s="598"/>
      <c r="VQD251" s="596"/>
      <c r="VQE251" s="602"/>
      <c r="VQF251" s="579"/>
      <c r="VQG251" s="580"/>
      <c r="VQH251" s="603"/>
      <c r="VQI251" s="580"/>
      <c r="VQJ251" s="603"/>
      <c r="VQK251" s="607"/>
      <c r="VQL251" s="582"/>
      <c r="VQM251" s="608"/>
      <c r="VQN251" s="584"/>
      <c r="VQO251" s="584"/>
      <c r="VQP251" s="600"/>
      <c r="VQQ251" s="600"/>
      <c r="VQR251" s="600"/>
      <c r="VQS251" s="600"/>
      <c r="VQT251" s="600"/>
      <c r="VQU251" s="601"/>
      <c r="VQV251" s="609"/>
      <c r="VQW251" s="609"/>
      <c r="VQX251" s="576"/>
      <c r="VQY251" s="576"/>
      <c r="VQZ251" s="577"/>
      <c r="VRA251"/>
      <c r="VRB251" s="605"/>
      <c r="VRC251" s="606"/>
      <c r="VRD251" s="578"/>
      <c r="VRE251" s="597"/>
      <c r="VRF251" s="598"/>
      <c r="VRG251" s="596"/>
      <c r="VRH251" s="602"/>
      <c r="VRI251" s="579"/>
      <c r="VRJ251" s="580"/>
      <c r="VRK251" s="603"/>
      <c r="VRL251" s="580"/>
      <c r="VRM251" s="603"/>
      <c r="VRN251" s="607"/>
      <c r="VRO251" s="582"/>
      <c r="VRP251" s="608"/>
      <c r="VRQ251" s="584"/>
      <c r="VRR251" s="584"/>
      <c r="VRS251" s="600"/>
      <c r="VRT251" s="600"/>
      <c r="VRU251" s="600"/>
      <c r="VRV251" s="600"/>
      <c r="VRW251" s="600"/>
      <c r="VRX251" s="601"/>
      <c r="VRY251" s="609"/>
      <c r="VRZ251" s="609"/>
      <c r="VSA251" s="576"/>
      <c r="VSB251" s="576"/>
      <c r="VSC251" s="577"/>
      <c r="VSD251"/>
      <c r="VSE251" s="605"/>
      <c r="VSF251" s="606"/>
      <c r="VSG251" s="578"/>
      <c r="VSH251" s="597"/>
      <c r="VSI251" s="598"/>
      <c r="VSJ251" s="596"/>
      <c r="VSK251" s="602"/>
      <c r="VSL251" s="579"/>
      <c r="VSM251" s="580"/>
      <c r="VSN251" s="603"/>
      <c r="VSO251" s="580"/>
      <c r="VSP251" s="603"/>
      <c r="VSQ251" s="607"/>
      <c r="VSR251" s="582"/>
      <c r="VSS251" s="608"/>
      <c r="VST251" s="584"/>
      <c r="VSU251" s="584"/>
      <c r="VSV251" s="600"/>
      <c r="VSW251" s="600"/>
      <c r="VSX251" s="600"/>
      <c r="VSY251" s="600"/>
      <c r="VSZ251" s="600"/>
      <c r="VTA251" s="601"/>
      <c r="VTB251" s="609"/>
      <c r="VTC251" s="609"/>
      <c r="VTD251" s="576"/>
      <c r="VTE251" s="576"/>
      <c r="VTF251" s="577"/>
      <c r="VTG251"/>
      <c r="VTH251" s="605"/>
      <c r="VTI251" s="606"/>
      <c r="VTJ251" s="578"/>
      <c r="VTK251" s="597"/>
      <c r="VTL251" s="598"/>
      <c r="VTM251" s="596"/>
      <c r="VTN251" s="602"/>
      <c r="VTO251" s="579"/>
      <c r="VTP251" s="580"/>
      <c r="VTQ251" s="603"/>
      <c r="VTR251" s="580"/>
      <c r="VTS251" s="603"/>
      <c r="VTT251" s="607"/>
      <c r="VTU251" s="582"/>
      <c r="VTV251" s="608"/>
      <c r="VTW251" s="584"/>
      <c r="VTX251" s="584"/>
      <c r="VTY251" s="600"/>
      <c r="VTZ251" s="600"/>
      <c r="VUA251" s="600"/>
      <c r="VUB251" s="600"/>
      <c r="VUC251" s="600"/>
      <c r="VUD251" s="601"/>
      <c r="VUE251" s="609"/>
      <c r="VUF251" s="609"/>
      <c r="VUG251" s="576"/>
      <c r="VUH251" s="576"/>
      <c r="VUI251" s="577"/>
      <c r="VUJ251"/>
      <c r="VUK251" s="605"/>
      <c r="VUL251" s="606"/>
      <c r="VUM251" s="578"/>
      <c r="VUN251" s="597"/>
      <c r="VUO251" s="598"/>
      <c r="VUP251" s="596"/>
      <c r="VUQ251" s="602"/>
      <c r="VUR251" s="579"/>
      <c r="VUS251" s="580"/>
      <c r="VUT251" s="603"/>
      <c r="VUU251" s="580"/>
      <c r="VUV251" s="603"/>
      <c r="VUW251" s="607"/>
      <c r="VUX251" s="582"/>
      <c r="VUY251" s="608"/>
      <c r="VUZ251" s="584"/>
      <c r="VVA251" s="584"/>
      <c r="VVB251" s="600"/>
      <c r="VVC251" s="600"/>
      <c r="VVD251" s="600"/>
      <c r="VVE251" s="600"/>
      <c r="VVF251" s="600"/>
      <c r="VVG251" s="601"/>
      <c r="VVH251" s="609"/>
      <c r="VVI251" s="609"/>
      <c r="VVJ251" s="576"/>
      <c r="VVK251" s="576"/>
      <c r="VVL251" s="577"/>
      <c r="VVM251"/>
      <c r="VVN251" s="605"/>
      <c r="VVO251" s="606"/>
      <c r="VVP251" s="578"/>
      <c r="VVQ251" s="597"/>
      <c r="VVR251" s="598"/>
      <c r="VVS251" s="596"/>
      <c r="VVT251" s="602"/>
      <c r="VVU251" s="579"/>
      <c r="VVV251" s="580"/>
      <c r="VVW251" s="603"/>
      <c r="VVX251" s="580"/>
      <c r="VVY251" s="603"/>
      <c r="VVZ251" s="607"/>
      <c r="VWA251" s="582"/>
      <c r="VWB251" s="608"/>
      <c r="VWC251" s="584"/>
      <c r="VWD251" s="584"/>
      <c r="VWE251" s="600"/>
      <c r="VWF251" s="600"/>
      <c r="VWG251" s="600"/>
      <c r="VWH251" s="600"/>
      <c r="VWI251" s="600"/>
      <c r="VWJ251" s="601"/>
      <c r="VWK251" s="609"/>
      <c r="VWL251" s="609"/>
      <c r="VWM251" s="576"/>
      <c r="VWN251" s="576"/>
      <c r="VWO251" s="577"/>
      <c r="VWP251"/>
      <c r="VWQ251" s="605"/>
      <c r="VWR251" s="606"/>
      <c r="VWS251" s="578"/>
      <c r="VWT251" s="597"/>
      <c r="VWU251" s="598"/>
      <c r="VWV251" s="596"/>
      <c r="VWW251" s="602"/>
      <c r="VWX251" s="579"/>
      <c r="VWY251" s="580"/>
      <c r="VWZ251" s="603"/>
      <c r="VXA251" s="580"/>
      <c r="VXB251" s="603"/>
      <c r="VXC251" s="607"/>
      <c r="VXD251" s="582"/>
      <c r="VXE251" s="608"/>
      <c r="VXF251" s="584"/>
      <c r="VXG251" s="584"/>
      <c r="VXH251" s="600"/>
      <c r="VXI251" s="600"/>
      <c r="VXJ251" s="600"/>
      <c r="VXK251" s="600"/>
      <c r="VXL251" s="600"/>
      <c r="VXM251" s="601"/>
      <c r="VXN251" s="609"/>
      <c r="VXO251" s="609"/>
      <c r="VXP251" s="576"/>
      <c r="VXQ251" s="576"/>
      <c r="VXR251" s="577"/>
      <c r="VXS251"/>
      <c r="VXT251" s="605"/>
      <c r="VXU251" s="606"/>
      <c r="VXV251" s="578"/>
      <c r="VXW251" s="597"/>
      <c r="VXX251" s="598"/>
      <c r="VXY251" s="596"/>
      <c r="VXZ251" s="602"/>
      <c r="VYA251" s="579"/>
      <c r="VYB251" s="580"/>
      <c r="VYC251" s="603"/>
      <c r="VYD251" s="580"/>
      <c r="VYE251" s="603"/>
      <c r="VYF251" s="607"/>
      <c r="VYG251" s="582"/>
      <c r="VYH251" s="608"/>
      <c r="VYI251" s="584"/>
      <c r="VYJ251" s="584"/>
      <c r="VYK251" s="600"/>
      <c r="VYL251" s="600"/>
      <c r="VYM251" s="600"/>
      <c r="VYN251" s="600"/>
      <c r="VYO251" s="600"/>
      <c r="VYP251" s="601"/>
      <c r="VYQ251" s="609"/>
      <c r="VYR251" s="609"/>
      <c r="VYS251" s="576"/>
      <c r="VYT251" s="576"/>
      <c r="VYU251" s="577"/>
      <c r="VYV251"/>
      <c r="VYW251" s="605"/>
      <c r="VYX251" s="606"/>
      <c r="VYY251" s="578"/>
      <c r="VYZ251" s="597"/>
      <c r="VZA251" s="598"/>
      <c r="VZB251" s="596"/>
      <c r="VZC251" s="602"/>
      <c r="VZD251" s="579"/>
      <c r="VZE251" s="580"/>
      <c r="VZF251" s="603"/>
      <c r="VZG251" s="580"/>
      <c r="VZH251" s="603"/>
      <c r="VZI251" s="607"/>
      <c r="VZJ251" s="582"/>
      <c r="VZK251" s="608"/>
      <c r="VZL251" s="584"/>
      <c r="VZM251" s="584"/>
      <c r="VZN251" s="600"/>
      <c r="VZO251" s="600"/>
      <c r="VZP251" s="600"/>
      <c r="VZQ251" s="600"/>
      <c r="VZR251" s="600"/>
      <c r="VZS251" s="601"/>
      <c r="VZT251" s="609"/>
      <c r="VZU251" s="609"/>
      <c r="VZV251" s="576"/>
      <c r="VZW251" s="576"/>
      <c r="VZX251" s="577"/>
      <c r="VZY251"/>
      <c r="VZZ251" s="605"/>
      <c r="WAA251" s="606"/>
      <c r="WAB251" s="578"/>
      <c r="WAC251" s="597"/>
      <c r="WAD251" s="598"/>
      <c r="WAE251" s="596"/>
      <c r="WAF251" s="602"/>
      <c r="WAG251" s="579"/>
      <c r="WAH251" s="580"/>
      <c r="WAI251" s="603"/>
      <c r="WAJ251" s="580"/>
      <c r="WAK251" s="603"/>
      <c r="WAL251" s="607"/>
      <c r="WAM251" s="582"/>
      <c r="WAN251" s="608"/>
      <c r="WAO251" s="584"/>
      <c r="WAP251" s="584"/>
      <c r="WAQ251" s="600"/>
      <c r="WAR251" s="600"/>
      <c r="WAS251" s="600"/>
      <c r="WAT251" s="600"/>
      <c r="WAU251" s="600"/>
      <c r="WAV251" s="601"/>
      <c r="WAW251" s="609"/>
      <c r="WAX251" s="609"/>
      <c r="WAY251" s="576"/>
      <c r="WAZ251" s="576"/>
      <c r="WBA251" s="577"/>
      <c r="WBB251"/>
      <c r="WBC251" s="605"/>
      <c r="WBD251" s="606"/>
      <c r="WBE251" s="578"/>
      <c r="WBF251" s="597"/>
      <c r="WBG251" s="598"/>
      <c r="WBH251" s="596"/>
      <c r="WBI251" s="602"/>
      <c r="WBJ251" s="579"/>
      <c r="WBK251" s="580"/>
      <c r="WBL251" s="603"/>
      <c r="WBM251" s="580"/>
      <c r="WBN251" s="603"/>
      <c r="WBO251" s="607"/>
      <c r="WBP251" s="582"/>
      <c r="WBQ251" s="608"/>
      <c r="WBR251" s="584"/>
      <c r="WBS251" s="584"/>
      <c r="WBT251" s="600"/>
      <c r="WBU251" s="600"/>
      <c r="WBV251" s="600"/>
      <c r="WBW251" s="600"/>
      <c r="WBX251" s="600"/>
      <c r="WBY251" s="601"/>
      <c r="WBZ251" s="609"/>
      <c r="WCA251" s="609"/>
      <c r="WCB251" s="576"/>
      <c r="WCC251" s="576"/>
      <c r="WCD251" s="577"/>
      <c r="WCE251"/>
      <c r="WCF251" s="605"/>
      <c r="WCG251" s="606"/>
      <c r="WCH251" s="578"/>
      <c r="WCI251" s="597"/>
      <c r="WCJ251" s="598"/>
      <c r="WCK251" s="596"/>
      <c r="WCL251" s="602"/>
      <c r="WCM251" s="579"/>
      <c r="WCN251" s="580"/>
      <c r="WCO251" s="603"/>
      <c r="WCP251" s="580"/>
      <c r="WCQ251" s="603"/>
      <c r="WCR251" s="607"/>
      <c r="WCS251" s="582"/>
      <c r="WCT251" s="608"/>
      <c r="WCU251" s="584"/>
      <c r="WCV251" s="584"/>
      <c r="WCW251" s="600"/>
      <c r="WCX251" s="600"/>
      <c r="WCY251" s="600"/>
      <c r="WCZ251" s="600"/>
      <c r="WDA251" s="600"/>
      <c r="WDB251" s="601"/>
      <c r="WDC251" s="609"/>
      <c r="WDD251" s="609"/>
      <c r="WDE251" s="576"/>
      <c r="WDF251" s="576"/>
      <c r="WDG251" s="577"/>
      <c r="WDH251"/>
      <c r="WDI251" s="605"/>
      <c r="WDJ251" s="606"/>
      <c r="WDK251" s="578"/>
      <c r="WDL251" s="597"/>
      <c r="WDM251" s="598"/>
      <c r="WDN251" s="596"/>
      <c r="WDO251" s="602"/>
      <c r="WDP251" s="579"/>
      <c r="WDQ251" s="580"/>
      <c r="WDR251" s="603"/>
      <c r="WDS251" s="580"/>
      <c r="WDT251" s="603"/>
      <c r="WDU251" s="607"/>
      <c r="WDV251" s="582"/>
      <c r="WDW251" s="608"/>
      <c r="WDX251" s="584"/>
      <c r="WDY251" s="584"/>
      <c r="WDZ251" s="600"/>
      <c r="WEA251" s="600"/>
      <c r="WEB251" s="600"/>
      <c r="WEC251" s="600"/>
      <c r="WED251" s="600"/>
      <c r="WEE251" s="601"/>
      <c r="WEF251" s="609"/>
      <c r="WEG251" s="609"/>
      <c r="WEH251" s="576"/>
      <c r="WEI251" s="576"/>
      <c r="WEJ251" s="577"/>
      <c r="WEK251"/>
      <c r="WEL251" s="605"/>
      <c r="WEM251" s="606"/>
      <c r="WEN251" s="578"/>
      <c r="WEO251" s="597"/>
      <c r="WEP251" s="598"/>
      <c r="WEQ251" s="596"/>
      <c r="WER251" s="602"/>
      <c r="WES251" s="579"/>
      <c r="WET251" s="580"/>
      <c r="WEU251" s="603"/>
      <c r="WEV251" s="580"/>
      <c r="WEW251" s="603"/>
      <c r="WEX251" s="607"/>
      <c r="WEY251" s="582"/>
      <c r="WEZ251" s="608"/>
      <c r="WFA251" s="584"/>
      <c r="WFB251" s="584"/>
      <c r="WFC251" s="600"/>
      <c r="WFD251" s="600"/>
      <c r="WFE251" s="600"/>
      <c r="WFF251" s="600"/>
      <c r="WFG251" s="600"/>
      <c r="WFH251" s="601"/>
      <c r="WFI251" s="609"/>
      <c r="WFJ251" s="609"/>
      <c r="WFK251" s="576"/>
      <c r="WFL251" s="576"/>
      <c r="WFM251" s="577"/>
      <c r="WFN251"/>
      <c r="WFO251" s="605"/>
      <c r="WFP251" s="606"/>
      <c r="WFQ251" s="578"/>
      <c r="WFR251" s="597"/>
      <c r="WFS251" s="598"/>
      <c r="WFT251" s="596"/>
      <c r="WFU251" s="602"/>
      <c r="WFV251" s="579"/>
      <c r="WFW251" s="580"/>
      <c r="WFX251" s="603"/>
      <c r="WFY251" s="580"/>
      <c r="WFZ251" s="603"/>
      <c r="WGA251" s="607"/>
      <c r="WGB251" s="582"/>
      <c r="WGC251" s="608"/>
      <c r="WGD251" s="584"/>
      <c r="WGE251" s="584"/>
      <c r="WGF251" s="600"/>
      <c r="WGG251" s="600"/>
      <c r="WGH251" s="600"/>
      <c r="WGI251" s="600"/>
      <c r="WGJ251" s="600"/>
      <c r="WGK251" s="601"/>
      <c r="WGL251" s="609"/>
      <c r="WGM251" s="609"/>
      <c r="WGN251" s="576"/>
      <c r="WGO251" s="576"/>
      <c r="WGP251" s="577"/>
      <c r="WGQ251"/>
      <c r="WGR251" s="605"/>
      <c r="WGS251" s="606"/>
      <c r="WGT251" s="578"/>
      <c r="WGU251" s="597"/>
      <c r="WGV251" s="598"/>
      <c r="WGW251" s="596"/>
      <c r="WGX251" s="602"/>
      <c r="WGY251" s="579"/>
      <c r="WGZ251" s="580"/>
      <c r="WHA251" s="603"/>
      <c r="WHB251" s="580"/>
      <c r="WHC251" s="603"/>
      <c r="WHD251" s="607"/>
      <c r="WHE251" s="582"/>
      <c r="WHF251" s="608"/>
      <c r="WHG251" s="584"/>
      <c r="WHH251" s="584"/>
      <c r="WHI251" s="600"/>
      <c r="WHJ251" s="600"/>
      <c r="WHK251" s="600"/>
      <c r="WHL251" s="600"/>
      <c r="WHM251" s="600"/>
      <c r="WHN251" s="601"/>
      <c r="WHO251" s="609"/>
      <c r="WHP251" s="609"/>
      <c r="WHQ251" s="576"/>
      <c r="WHR251" s="576"/>
      <c r="WHS251" s="577"/>
      <c r="WHT251"/>
      <c r="WHU251" s="605"/>
      <c r="WHV251" s="606"/>
      <c r="WHW251" s="578"/>
      <c r="WHX251" s="597"/>
      <c r="WHY251" s="598"/>
      <c r="WHZ251" s="596"/>
      <c r="WIA251" s="602"/>
      <c r="WIB251" s="579"/>
      <c r="WIC251" s="580"/>
      <c r="WID251" s="603"/>
      <c r="WIE251" s="580"/>
      <c r="WIF251" s="603"/>
      <c r="WIG251" s="607"/>
      <c r="WIH251" s="582"/>
      <c r="WII251" s="608"/>
      <c r="WIJ251" s="584"/>
      <c r="WIK251" s="584"/>
      <c r="WIL251" s="600"/>
      <c r="WIM251" s="600"/>
      <c r="WIN251" s="600"/>
      <c r="WIO251" s="600"/>
      <c r="WIP251" s="600"/>
      <c r="WIQ251" s="601"/>
      <c r="WIR251" s="609"/>
      <c r="WIS251" s="609"/>
      <c r="WIT251" s="576"/>
      <c r="WIU251" s="576"/>
      <c r="WIV251" s="577"/>
      <c r="WIW251"/>
      <c r="WIX251" s="605"/>
      <c r="WIY251" s="606"/>
      <c r="WIZ251" s="578"/>
      <c r="WJA251" s="597"/>
      <c r="WJB251" s="598"/>
      <c r="WJC251" s="596"/>
      <c r="WJD251" s="602"/>
      <c r="WJE251" s="579"/>
      <c r="WJF251" s="580"/>
      <c r="WJG251" s="603"/>
      <c r="WJH251" s="580"/>
      <c r="WJI251" s="603"/>
      <c r="WJJ251" s="607"/>
      <c r="WJK251" s="582"/>
      <c r="WJL251" s="608"/>
      <c r="WJM251" s="584"/>
      <c r="WJN251" s="584"/>
      <c r="WJO251" s="600"/>
      <c r="WJP251" s="600"/>
      <c r="WJQ251" s="600"/>
      <c r="WJR251" s="600"/>
      <c r="WJS251" s="600"/>
      <c r="WJT251" s="601"/>
      <c r="WJU251" s="609"/>
      <c r="WJV251" s="609"/>
      <c r="WJW251" s="576"/>
      <c r="WJX251" s="576"/>
      <c r="WJY251" s="577"/>
      <c r="WJZ251"/>
      <c r="WKA251" s="605"/>
      <c r="WKB251" s="606"/>
      <c r="WKC251" s="578"/>
      <c r="WKD251" s="597"/>
      <c r="WKE251" s="598"/>
      <c r="WKF251" s="596"/>
      <c r="WKG251" s="602"/>
      <c r="WKH251" s="579"/>
      <c r="WKI251" s="580"/>
      <c r="WKJ251" s="603"/>
      <c r="WKK251" s="580"/>
      <c r="WKL251" s="603"/>
      <c r="WKM251" s="607"/>
      <c r="WKN251" s="582"/>
      <c r="WKO251" s="608"/>
      <c r="WKP251" s="584"/>
      <c r="WKQ251" s="584"/>
      <c r="WKR251" s="600"/>
      <c r="WKS251" s="600"/>
      <c r="WKT251" s="600"/>
      <c r="WKU251" s="600"/>
      <c r="WKV251" s="600"/>
      <c r="WKW251" s="601"/>
      <c r="WKX251" s="609"/>
      <c r="WKY251" s="609"/>
      <c r="WKZ251" s="576"/>
      <c r="WLA251" s="576"/>
      <c r="WLB251" s="577"/>
      <c r="WLC251"/>
      <c r="WLD251" s="605"/>
      <c r="WLE251" s="606"/>
      <c r="WLF251" s="578"/>
      <c r="WLG251" s="597"/>
      <c r="WLH251" s="598"/>
      <c r="WLI251" s="596"/>
      <c r="WLJ251" s="602"/>
      <c r="WLK251" s="579"/>
      <c r="WLL251" s="580"/>
      <c r="WLM251" s="603"/>
      <c r="WLN251" s="580"/>
      <c r="WLO251" s="603"/>
      <c r="WLP251" s="607"/>
      <c r="WLQ251" s="582"/>
      <c r="WLR251" s="608"/>
      <c r="WLS251" s="584"/>
      <c r="WLT251" s="584"/>
      <c r="WLU251" s="600"/>
      <c r="WLV251" s="600"/>
      <c r="WLW251" s="600"/>
      <c r="WLX251" s="600"/>
      <c r="WLY251" s="600"/>
      <c r="WLZ251" s="601"/>
      <c r="WMA251" s="609"/>
      <c r="WMB251" s="609"/>
      <c r="WMC251" s="576"/>
      <c r="WMD251" s="576"/>
      <c r="WME251" s="577"/>
      <c r="WMF251"/>
      <c r="WMG251" s="605"/>
      <c r="WMH251" s="606"/>
      <c r="WMI251" s="578"/>
      <c r="WMJ251" s="597"/>
      <c r="WMK251" s="598"/>
      <c r="WML251" s="596"/>
      <c r="WMM251" s="602"/>
      <c r="WMN251" s="579"/>
      <c r="WMO251" s="580"/>
      <c r="WMP251" s="603"/>
      <c r="WMQ251" s="580"/>
      <c r="WMR251" s="603"/>
      <c r="WMS251" s="607"/>
      <c r="WMT251" s="582"/>
      <c r="WMU251" s="608"/>
      <c r="WMV251" s="584"/>
      <c r="WMW251" s="584"/>
      <c r="WMX251" s="600"/>
      <c r="WMY251" s="600"/>
      <c r="WMZ251" s="600"/>
      <c r="WNA251" s="600"/>
      <c r="WNB251" s="600"/>
      <c r="WNC251" s="601"/>
      <c r="WND251" s="609"/>
      <c r="WNE251" s="609"/>
      <c r="WNF251" s="576"/>
      <c r="WNG251" s="576"/>
      <c r="WNH251" s="577"/>
      <c r="WNI251"/>
      <c r="WNJ251" s="605"/>
      <c r="WNK251" s="606"/>
      <c r="WNL251" s="578"/>
      <c r="WNM251" s="597"/>
      <c r="WNN251" s="598"/>
      <c r="WNO251" s="596"/>
      <c r="WNP251" s="602"/>
      <c r="WNQ251" s="579"/>
      <c r="WNR251" s="580"/>
      <c r="WNS251" s="603"/>
      <c r="WNT251" s="580"/>
      <c r="WNU251" s="603"/>
      <c r="WNV251" s="607"/>
      <c r="WNW251" s="582"/>
      <c r="WNX251" s="608"/>
      <c r="WNY251" s="584"/>
      <c r="WNZ251" s="584"/>
      <c r="WOA251" s="600"/>
      <c r="WOB251" s="600"/>
      <c r="WOC251" s="600"/>
      <c r="WOD251" s="600"/>
      <c r="WOE251" s="600"/>
      <c r="WOF251" s="601"/>
      <c r="WOG251" s="609"/>
      <c r="WOH251" s="609"/>
      <c r="WOI251" s="576"/>
      <c r="WOJ251" s="576"/>
      <c r="WOK251" s="577"/>
      <c r="WOL251"/>
      <c r="WOM251" s="605"/>
      <c r="WON251" s="606"/>
      <c r="WOO251" s="578"/>
      <c r="WOP251" s="597"/>
      <c r="WOQ251" s="598"/>
      <c r="WOR251" s="596"/>
      <c r="WOS251" s="602"/>
      <c r="WOT251" s="579"/>
      <c r="WOU251" s="580"/>
      <c r="WOV251" s="603"/>
      <c r="WOW251" s="580"/>
      <c r="WOX251" s="603"/>
      <c r="WOY251" s="607"/>
      <c r="WOZ251" s="582"/>
      <c r="WPA251" s="608"/>
      <c r="WPB251" s="584"/>
      <c r="WPC251" s="584"/>
      <c r="WPD251" s="600"/>
      <c r="WPE251" s="600"/>
      <c r="WPF251" s="600"/>
      <c r="WPG251" s="600"/>
      <c r="WPH251" s="600"/>
      <c r="WPI251" s="601"/>
      <c r="WPJ251" s="609"/>
      <c r="WPK251" s="609"/>
      <c r="WPL251" s="576"/>
      <c r="WPM251" s="576"/>
      <c r="WPN251" s="577"/>
      <c r="WPO251"/>
      <c r="WPP251" s="605"/>
      <c r="WPQ251" s="606"/>
      <c r="WPR251" s="578"/>
      <c r="WPS251" s="597"/>
      <c r="WPT251" s="598"/>
      <c r="WPU251" s="596"/>
      <c r="WPV251" s="602"/>
      <c r="WPW251" s="579"/>
      <c r="WPX251" s="580"/>
      <c r="WPY251" s="603"/>
      <c r="WPZ251" s="580"/>
      <c r="WQA251" s="603"/>
      <c r="WQB251" s="607"/>
      <c r="WQC251" s="582"/>
      <c r="WQD251" s="608"/>
      <c r="WQE251" s="584"/>
      <c r="WQF251" s="584"/>
      <c r="WQG251" s="600"/>
      <c r="WQH251" s="600"/>
      <c r="WQI251" s="600"/>
      <c r="WQJ251" s="600"/>
      <c r="WQK251" s="600"/>
      <c r="WQL251" s="601"/>
      <c r="WQM251" s="609"/>
      <c r="WQN251" s="609"/>
      <c r="WQO251" s="576"/>
      <c r="WQP251" s="576"/>
      <c r="WQQ251" s="577"/>
      <c r="WQR251"/>
      <c r="WQS251" s="605"/>
      <c r="WQT251" s="606"/>
      <c r="WQU251" s="578"/>
      <c r="WQV251" s="597"/>
      <c r="WQW251" s="598"/>
      <c r="WQX251" s="596"/>
      <c r="WQY251" s="602"/>
      <c r="WQZ251" s="579"/>
      <c r="WRA251" s="580"/>
      <c r="WRB251" s="603"/>
      <c r="WRC251" s="580"/>
      <c r="WRD251" s="603"/>
      <c r="WRE251" s="607"/>
      <c r="WRF251" s="582"/>
      <c r="WRG251" s="608"/>
      <c r="WRH251" s="584"/>
      <c r="WRI251" s="584"/>
      <c r="WRJ251" s="600"/>
      <c r="WRK251" s="600"/>
      <c r="WRL251" s="600"/>
      <c r="WRM251" s="600"/>
      <c r="WRN251" s="600"/>
      <c r="WRO251" s="601"/>
      <c r="WRP251" s="609"/>
      <c r="WRQ251" s="609"/>
      <c r="WRR251" s="576"/>
      <c r="WRS251" s="576"/>
      <c r="WRT251" s="577"/>
      <c r="WRU251"/>
      <c r="WRV251" s="605"/>
      <c r="WRW251" s="606"/>
      <c r="WRX251" s="578"/>
      <c r="WRY251" s="597"/>
      <c r="WRZ251" s="598"/>
      <c r="WSA251" s="596"/>
      <c r="WSB251" s="602"/>
      <c r="WSC251" s="579"/>
      <c r="WSD251" s="580"/>
      <c r="WSE251" s="603"/>
      <c r="WSF251" s="580"/>
      <c r="WSG251" s="603"/>
      <c r="WSH251" s="607"/>
      <c r="WSI251" s="582"/>
      <c r="WSJ251" s="608"/>
      <c r="WSK251" s="584"/>
      <c r="WSL251" s="584"/>
      <c r="WSM251" s="600"/>
      <c r="WSN251" s="600"/>
      <c r="WSO251" s="600"/>
      <c r="WSP251" s="600"/>
      <c r="WSQ251" s="600"/>
      <c r="WSR251" s="601"/>
      <c r="WSS251" s="609"/>
      <c r="WST251" s="609"/>
      <c r="WSU251" s="576"/>
      <c r="WSV251" s="576"/>
      <c r="WSW251" s="577"/>
      <c r="WSX251"/>
      <c r="WSY251" s="605"/>
      <c r="WSZ251" s="606"/>
      <c r="WTA251" s="578"/>
      <c r="WTB251" s="597"/>
      <c r="WTC251" s="598"/>
      <c r="WTD251" s="596"/>
      <c r="WTE251" s="602"/>
      <c r="WTF251" s="579"/>
      <c r="WTG251" s="580"/>
      <c r="WTH251" s="603"/>
      <c r="WTI251" s="580"/>
      <c r="WTJ251" s="603"/>
      <c r="WTK251" s="607"/>
      <c r="WTL251" s="582"/>
      <c r="WTM251" s="608"/>
      <c r="WTN251" s="584"/>
      <c r="WTO251" s="584"/>
      <c r="WTP251" s="600"/>
      <c r="WTQ251" s="600"/>
      <c r="WTR251" s="600"/>
      <c r="WTS251" s="600"/>
      <c r="WTT251" s="600"/>
      <c r="WTU251" s="601"/>
      <c r="WTV251" s="609"/>
      <c r="WTW251" s="609"/>
      <c r="WTX251" s="576"/>
      <c r="WTY251" s="576"/>
      <c r="WTZ251" s="577"/>
      <c r="WUA251"/>
      <c r="WUB251" s="605"/>
      <c r="WUC251" s="606"/>
      <c r="WUD251" s="578"/>
      <c r="WUE251" s="597"/>
      <c r="WUF251" s="598"/>
      <c r="WUG251" s="596"/>
      <c r="WUH251" s="602"/>
      <c r="WUI251" s="579"/>
      <c r="WUJ251" s="580"/>
      <c r="WUK251" s="603"/>
      <c r="WUL251" s="580"/>
      <c r="WUM251" s="603"/>
      <c r="WUN251" s="607"/>
      <c r="WUO251" s="582"/>
      <c r="WUP251" s="608"/>
      <c r="WUQ251" s="584"/>
      <c r="WUR251" s="584"/>
      <c r="WUS251" s="600"/>
      <c r="WUT251" s="600"/>
      <c r="WUU251" s="600"/>
      <c r="WUV251" s="600"/>
      <c r="WUW251" s="600"/>
      <c r="WUX251" s="601"/>
      <c r="WUY251" s="609"/>
      <c r="WUZ251" s="609"/>
      <c r="WVA251" s="576"/>
      <c r="WVB251" s="576"/>
      <c r="WVC251" s="577"/>
      <c r="WVD251"/>
      <c r="WVE251" s="605"/>
      <c r="WVF251" s="606"/>
      <c r="WVG251" s="578"/>
      <c r="WVH251" s="597"/>
      <c r="WVI251" s="598"/>
      <c r="WVJ251" s="596"/>
      <c r="WVK251" s="602"/>
      <c r="WVL251" s="579"/>
      <c r="WVM251" s="580"/>
      <c r="WVN251" s="603"/>
      <c r="WVO251" s="580"/>
      <c r="WVP251" s="603"/>
      <c r="WVQ251" s="607"/>
      <c r="WVR251" s="582"/>
      <c r="WVS251" s="608"/>
      <c r="WVT251" s="584"/>
      <c r="WVU251" s="584"/>
      <c r="WVV251" s="600"/>
      <c r="WVW251" s="600"/>
      <c r="WVX251" s="600"/>
      <c r="WVY251" s="600"/>
      <c r="WVZ251" s="600"/>
      <c r="WWA251" s="601"/>
      <c r="WWB251" s="609"/>
      <c r="WWC251" s="609"/>
      <c r="WWD251" s="576"/>
      <c r="WWE251" s="576"/>
      <c r="WWF251" s="577"/>
      <c r="WWG251"/>
      <c r="WWH251" s="605"/>
      <c r="WWI251" s="606"/>
      <c r="WWJ251" s="578"/>
      <c r="WWK251" s="597"/>
      <c r="WWL251" s="598"/>
      <c r="WWM251" s="596"/>
      <c r="WWN251" s="602"/>
      <c r="WWO251" s="579"/>
      <c r="WWP251" s="580"/>
      <c r="WWQ251" s="603"/>
      <c r="WWR251" s="580"/>
      <c r="WWS251" s="603"/>
      <c r="WWT251" s="607"/>
      <c r="WWU251" s="582"/>
      <c r="WWV251" s="608"/>
      <c r="WWW251" s="584"/>
      <c r="WWX251" s="584"/>
      <c r="WWY251" s="600"/>
      <c r="WWZ251" s="600"/>
      <c r="WXA251" s="600"/>
      <c r="WXB251" s="600"/>
      <c r="WXC251" s="600"/>
      <c r="WXD251" s="601"/>
      <c r="WXE251" s="609"/>
      <c r="WXF251" s="609"/>
      <c r="WXG251" s="576"/>
      <c r="WXH251" s="576"/>
      <c r="WXI251" s="577"/>
      <c r="WXJ251"/>
      <c r="WXK251" s="605"/>
      <c r="WXL251" s="606"/>
      <c r="WXM251" s="578"/>
      <c r="WXN251" s="597"/>
      <c r="WXO251" s="598"/>
      <c r="WXP251" s="596"/>
      <c r="WXQ251" s="602"/>
      <c r="WXR251" s="579"/>
      <c r="WXS251" s="580"/>
      <c r="WXT251" s="603"/>
      <c r="WXU251" s="580"/>
      <c r="WXV251" s="603"/>
      <c r="WXW251" s="607"/>
      <c r="WXX251" s="582"/>
      <c r="WXY251" s="608"/>
      <c r="WXZ251" s="584"/>
      <c r="WYA251" s="584"/>
      <c r="WYB251" s="600"/>
      <c r="WYC251" s="600"/>
      <c r="WYD251" s="600"/>
      <c r="WYE251" s="600"/>
      <c r="WYF251" s="600"/>
      <c r="WYG251" s="601"/>
      <c r="WYH251" s="609"/>
      <c r="WYI251" s="609"/>
      <c r="WYJ251" s="576"/>
      <c r="WYK251" s="576"/>
      <c r="WYL251" s="577"/>
      <c r="WYM251"/>
      <c r="WYN251" s="605"/>
      <c r="WYO251" s="606"/>
      <c r="WYP251" s="578"/>
      <c r="WYQ251" s="597"/>
      <c r="WYR251" s="598"/>
      <c r="WYS251" s="596"/>
      <c r="WYT251" s="602"/>
      <c r="WYU251" s="579"/>
      <c r="WYV251" s="580"/>
      <c r="WYW251" s="603"/>
      <c r="WYX251" s="580"/>
      <c r="WYY251" s="603"/>
      <c r="WYZ251" s="607"/>
      <c r="WZA251" s="582"/>
      <c r="WZB251" s="608"/>
      <c r="WZC251" s="584"/>
      <c r="WZD251" s="584"/>
      <c r="WZE251" s="600"/>
      <c r="WZF251" s="600"/>
      <c r="WZG251" s="600"/>
      <c r="WZH251" s="600"/>
      <c r="WZI251" s="600"/>
      <c r="WZJ251" s="601"/>
      <c r="WZK251" s="609"/>
      <c r="WZL251" s="609"/>
      <c r="WZM251" s="576"/>
      <c r="WZN251" s="576"/>
      <c r="WZO251" s="577"/>
      <c r="WZP251"/>
      <c r="WZQ251" s="605"/>
      <c r="WZR251" s="606"/>
      <c r="WZS251" s="578"/>
      <c r="WZT251" s="597"/>
      <c r="WZU251" s="598"/>
      <c r="WZV251" s="596"/>
      <c r="WZW251" s="602"/>
      <c r="WZX251" s="579"/>
      <c r="WZY251" s="580"/>
      <c r="WZZ251" s="603"/>
      <c r="XAA251" s="580"/>
      <c r="XAB251" s="603"/>
      <c r="XAC251" s="607"/>
      <c r="XAD251" s="582"/>
      <c r="XAE251" s="608"/>
      <c r="XAF251" s="584"/>
      <c r="XAG251" s="584"/>
      <c r="XAH251" s="600"/>
      <c r="XAI251" s="600"/>
      <c r="XAJ251" s="600"/>
      <c r="XAK251" s="600"/>
      <c r="XAL251" s="600"/>
      <c r="XAM251" s="601"/>
      <c r="XAN251" s="609"/>
      <c r="XAO251" s="609"/>
      <c r="XAP251" s="576"/>
      <c r="XAQ251" s="576"/>
      <c r="XAR251" s="577"/>
      <c r="XAS251"/>
      <c r="XAT251" s="605"/>
      <c r="XAU251" s="606"/>
      <c r="XAV251" s="578"/>
      <c r="XAW251" s="597"/>
      <c r="XAX251" s="598"/>
      <c r="XAY251" s="596"/>
      <c r="XAZ251" s="602"/>
      <c r="XBA251" s="579"/>
      <c r="XBB251" s="580"/>
      <c r="XBC251" s="603"/>
      <c r="XBD251" s="580"/>
      <c r="XBE251" s="603"/>
      <c r="XBF251" s="607"/>
      <c r="XBG251" s="582"/>
      <c r="XBH251" s="608"/>
      <c r="XBI251" s="584"/>
      <c r="XBJ251" s="584"/>
      <c r="XBK251" s="600"/>
      <c r="XBL251" s="600"/>
      <c r="XBM251" s="600"/>
      <c r="XBN251" s="600"/>
      <c r="XBO251" s="600"/>
      <c r="XBP251" s="601"/>
      <c r="XBQ251" s="609"/>
      <c r="XBR251" s="609"/>
      <c r="XBS251" s="576"/>
      <c r="XBT251" s="576"/>
      <c r="XBU251" s="577"/>
      <c r="XBV251"/>
      <c r="XBW251" s="605"/>
      <c r="XBX251" s="606"/>
      <c r="XBY251" s="578"/>
      <c r="XBZ251" s="597"/>
      <c r="XCA251" s="598"/>
      <c r="XCB251" s="596"/>
      <c r="XCC251" s="602"/>
      <c r="XCD251" s="579"/>
      <c r="XCE251" s="580"/>
      <c r="XCF251" s="603"/>
      <c r="XCG251" s="580"/>
      <c r="XCH251" s="603"/>
      <c r="XCI251" s="607"/>
      <c r="XCJ251" s="582"/>
      <c r="XCK251" s="608"/>
      <c r="XCL251" s="584"/>
      <c r="XCM251" s="584"/>
      <c r="XCN251" s="600"/>
      <c r="XCO251" s="600"/>
      <c r="XCP251" s="600"/>
      <c r="XCQ251" s="600"/>
      <c r="XCR251" s="600"/>
      <c r="XCS251" s="601"/>
      <c r="XCT251" s="609"/>
      <c r="XCU251" s="609"/>
      <c r="XCV251" s="576"/>
      <c r="XCW251" s="576"/>
      <c r="XCX251" s="577"/>
      <c r="XCY251"/>
      <c r="XCZ251" s="605"/>
      <c r="XDA251" s="606"/>
      <c r="XDB251" s="578"/>
      <c r="XDC251" s="597"/>
      <c r="XDD251" s="598"/>
      <c r="XDE251" s="596"/>
      <c r="XDF251" s="602"/>
      <c r="XDG251" s="579"/>
      <c r="XDH251" s="580"/>
      <c r="XDI251" s="603"/>
      <c r="XDJ251" s="580"/>
      <c r="XDK251" s="603"/>
      <c r="XDL251" s="607"/>
      <c r="XDM251" s="582"/>
      <c r="XDN251" s="608"/>
      <c r="XDO251" s="584"/>
      <c r="XDP251" s="584"/>
      <c r="XDQ251" s="600"/>
      <c r="XDR251" s="600"/>
      <c r="XDS251" s="600"/>
      <c r="XDT251" s="600"/>
      <c r="XDU251" s="600"/>
      <c r="XDV251" s="601"/>
      <c r="XDW251" s="609"/>
      <c r="XDX251" s="609"/>
      <c r="XDY251" s="576"/>
      <c r="XDZ251" s="576"/>
      <c r="XEA251" s="577"/>
      <c r="XEB251"/>
      <c r="XEC251" s="605"/>
      <c r="XED251" s="606"/>
      <c r="XEE251" s="578"/>
      <c r="XEF251" s="597"/>
      <c r="XEG251" s="598"/>
      <c r="XEH251" s="596"/>
      <c r="XEI251" s="602"/>
      <c r="XEJ251" s="579"/>
      <c r="XEK251" s="580"/>
      <c r="XEL251" s="603"/>
      <c r="XEM251" s="580"/>
      <c r="XEN251" s="603"/>
      <c r="XEO251" s="607"/>
      <c r="XEP251" s="582"/>
      <c r="XEQ251" s="608"/>
      <c r="XER251" s="584"/>
      <c r="XES251" s="584"/>
      <c r="XET251" s="600"/>
      <c r="XEU251" s="600"/>
      <c r="XEV251" s="600"/>
      <c r="XEW251" s="600"/>
      <c r="XEX251" s="600"/>
      <c r="XEY251" s="601"/>
      <c r="XEZ251" s="609"/>
      <c r="XFA251" s="609"/>
      <c r="XFB251" s="576"/>
      <c r="XFC251" s="576"/>
      <c r="XFD251" s="577"/>
    </row>
    <row r="252" spans="1:16384" s="15" customFormat="1" ht="13.5" customHeight="1" thickBot="1" x14ac:dyDescent="0.3">
      <c r="A252" s="2073"/>
      <c r="B252" s="1104" t="s">
        <v>1767</v>
      </c>
      <c r="C252" s="1161"/>
      <c r="D252" s="1148" t="s">
        <v>1768</v>
      </c>
      <c r="E252" s="961"/>
      <c r="F252" s="962"/>
      <c r="G252" s="1131"/>
      <c r="H252" s="1114" t="s">
        <v>539</v>
      </c>
      <c r="I252" s="1114" t="s">
        <v>1023</v>
      </c>
      <c r="J252" s="1736" t="s">
        <v>1425</v>
      </c>
      <c r="K252" s="1114" t="s">
        <v>1732</v>
      </c>
      <c r="L252" s="1074"/>
      <c r="M252" s="1055"/>
      <c r="N252" s="1047"/>
      <c r="O252" s="1075"/>
      <c r="P252" s="1066">
        <f t="shared" si="29"/>
        <v>0</v>
      </c>
      <c r="Q252" s="1055"/>
      <c r="R252" s="959"/>
      <c r="S252" s="960"/>
      <c r="T252" s="960">
        <v>3</v>
      </c>
      <c r="U252" s="960"/>
      <c r="V252" s="960"/>
      <c r="W252" s="1014"/>
      <c r="X252" s="1029"/>
      <c r="Y252" s="1000"/>
      <c r="Z252" s="576"/>
      <c r="AA252" s="576" t="str">
        <f t="shared" si="38"/>
        <v/>
      </c>
      <c r="AB252" s="577" t="str">
        <f t="shared" si="36"/>
        <v/>
      </c>
      <c r="AC252"/>
      <c r="AD252" s="15" t="s">
        <v>2077</v>
      </c>
      <c r="AE252" s="12">
        <f t="shared" si="31"/>
        <v>0</v>
      </c>
      <c r="AF252" s="12">
        <f t="shared" si="32"/>
        <v>0</v>
      </c>
      <c r="AH252" s="598"/>
      <c r="AI252" s="596"/>
      <c r="AJ252" s="602"/>
      <c r="AK252" s="579"/>
      <c r="AL252" s="580"/>
      <c r="AM252" s="603"/>
      <c r="AN252" s="580"/>
      <c r="AO252" s="603"/>
      <c r="AP252" s="607"/>
      <c r="AQ252" s="582"/>
      <c r="AR252" s="608"/>
      <c r="AS252" s="584"/>
      <c r="AT252" s="584"/>
      <c r="AU252" s="15" t="str">
        <f t="shared" si="37"/>
        <v/>
      </c>
      <c r="AV252" s="600"/>
      <c r="AW252" s="600"/>
      <c r="AX252" s="600"/>
      <c r="AY252" s="600"/>
      <c r="AZ252" s="601"/>
      <c r="BA252" s="609"/>
      <c r="BB252" s="609"/>
      <c r="BC252" s="576"/>
      <c r="BD252" s="576"/>
      <c r="BE252" s="577"/>
      <c r="BF252"/>
      <c r="BG252" s="605"/>
      <c r="BH252" s="606"/>
      <c r="BI252" s="578"/>
      <c r="BJ252" s="597"/>
      <c r="BK252" s="598"/>
      <c r="BL252" s="596"/>
      <c r="BM252" s="602"/>
      <c r="BN252" s="579"/>
      <c r="BO252" s="580"/>
      <c r="BP252" s="603"/>
      <c r="BQ252" s="580"/>
      <c r="BR252" s="603"/>
      <c r="BS252" s="607"/>
      <c r="BT252" s="582"/>
      <c r="BU252" s="608"/>
      <c r="BV252" s="584"/>
      <c r="BW252" s="584"/>
      <c r="BX252" s="600"/>
      <c r="BY252" s="600"/>
      <c r="BZ252" s="600"/>
      <c r="CA252" s="600"/>
      <c r="CB252" s="600"/>
      <c r="CC252" s="601"/>
      <c r="CD252" s="609"/>
      <c r="CE252" s="609"/>
      <c r="CF252" s="576"/>
      <c r="CG252" s="576"/>
      <c r="CH252" s="577"/>
      <c r="CI252"/>
      <c r="CJ252" s="605"/>
      <c r="CK252" s="606"/>
      <c r="CL252" s="578"/>
      <c r="CM252" s="597"/>
      <c r="CN252" s="598"/>
      <c r="CO252" s="596"/>
      <c r="CP252" s="602"/>
      <c r="CQ252" s="579"/>
      <c r="CR252" s="580"/>
      <c r="CS252" s="603"/>
      <c r="CT252" s="580"/>
      <c r="CU252" s="603"/>
      <c r="CV252" s="607"/>
      <c r="CW252" s="582"/>
      <c r="CX252" s="608"/>
      <c r="CY252" s="584"/>
      <c r="CZ252" s="584"/>
      <c r="DA252" s="600"/>
      <c r="DB252" s="600"/>
      <c r="DC252" s="600"/>
      <c r="DD252" s="600"/>
      <c r="DE252" s="600"/>
      <c r="DF252" s="601"/>
      <c r="DG252" s="609"/>
      <c r="DH252" s="609"/>
      <c r="DI252" s="576"/>
      <c r="DJ252" s="576"/>
      <c r="DK252" s="577"/>
      <c r="DL252"/>
      <c r="DM252" s="605"/>
      <c r="DN252" s="606"/>
      <c r="DO252" s="578"/>
      <c r="DP252" s="597"/>
      <c r="DQ252" s="598"/>
      <c r="DR252" s="596"/>
      <c r="DS252" s="602"/>
      <c r="DT252" s="579"/>
      <c r="DU252" s="580"/>
      <c r="DV252" s="603"/>
      <c r="DW252" s="580"/>
      <c r="DX252" s="603"/>
      <c r="DY252" s="607"/>
      <c r="DZ252" s="582"/>
      <c r="EA252" s="608"/>
      <c r="EB252" s="584"/>
      <c r="EC252" s="584"/>
      <c r="ED252" s="600"/>
      <c r="EE252" s="600"/>
      <c r="EF252" s="600"/>
      <c r="EG252" s="600"/>
      <c r="EH252" s="600"/>
      <c r="EI252" s="601"/>
      <c r="EJ252" s="609"/>
      <c r="EK252" s="609"/>
      <c r="EL252" s="576"/>
      <c r="EM252" s="576"/>
      <c r="EN252" s="577"/>
      <c r="EO252"/>
      <c r="EP252" s="605"/>
      <c r="EQ252" s="606"/>
      <c r="ER252" s="578"/>
      <c r="ES252" s="597"/>
      <c r="ET252" s="598"/>
      <c r="EU252" s="596"/>
      <c r="EV252" s="602"/>
      <c r="EW252" s="579"/>
      <c r="EX252" s="580"/>
      <c r="EY252" s="603"/>
      <c r="EZ252" s="580"/>
      <c r="FA252" s="603"/>
      <c r="FB252" s="607"/>
      <c r="FC252" s="582"/>
      <c r="FD252" s="608"/>
      <c r="FE252" s="584"/>
      <c r="FF252" s="584"/>
      <c r="FG252" s="600"/>
      <c r="FH252" s="600"/>
      <c r="FI252" s="600"/>
      <c r="FJ252" s="600"/>
      <c r="FK252" s="600"/>
      <c r="FL252" s="601"/>
      <c r="FM252" s="609"/>
      <c r="FN252" s="609"/>
      <c r="FO252" s="576"/>
      <c r="FP252" s="576"/>
      <c r="FQ252" s="577"/>
      <c r="FR252"/>
      <c r="FS252" s="605"/>
      <c r="FT252" s="606"/>
      <c r="FU252" s="578"/>
      <c r="FV252" s="597"/>
      <c r="FW252" s="598"/>
      <c r="FX252" s="596"/>
      <c r="FY252" s="602"/>
      <c r="FZ252" s="579"/>
      <c r="GA252" s="580"/>
      <c r="GB252" s="603"/>
      <c r="GC252" s="580"/>
      <c r="GD252" s="603"/>
      <c r="GE252" s="607"/>
      <c r="GF252" s="582"/>
      <c r="GG252" s="608"/>
      <c r="GH252" s="584"/>
      <c r="GI252" s="584"/>
      <c r="GJ252" s="600"/>
      <c r="GK252" s="600"/>
      <c r="GL252" s="600"/>
      <c r="GM252" s="600"/>
      <c r="GN252" s="600"/>
      <c r="GO252" s="601"/>
      <c r="GP252" s="609"/>
      <c r="GQ252" s="609"/>
      <c r="GR252" s="576"/>
      <c r="GS252" s="576"/>
      <c r="GT252" s="577"/>
      <c r="GU252"/>
      <c r="GV252" s="605"/>
      <c r="GW252" s="606"/>
      <c r="GX252" s="578"/>
      <c r="GY252" s="597"/>
      <c r="GZ252" s="598"/>
      <c r="HA252" s="596"/>
      <c r="HB252" s="602"/>
      <c r="HC252" s="579"/>
      <c r="HD252" s="580"/>
      <c r="HE252" s="603"/>
      <c r="HF252" s="580"/>
      <c r="HG252" s="603"/>
      <c r="HH252" s="607"/>
      <c r="HI252" s="582"/>
      <c r="HJ252" s="608"/>
      <c r="HK252" s="584"/>
      <c r="HL252" s="584"/>
      <c r="HM252" s="600"/>
      <c r="HN252" s="600"/>
      <c r="HO252" s="600"/>
      <c r="HP252" s="600"/>
      <c r="HQ252" s="600"/>
      <c r="HR252" s="601"/>
      <c r="HS252" s="609"/>
      <c r="HT252" s="609"/>
      <c r="HU252" s="576"/>
      <c r="HV252" s="576"/>
      <c r="HW252" s="577"/>
      <c r="HX252"/>
      <c r="HY252" s="605"/>
      <c r="HZ252" s="606"/>
      <c r="IA252" s="578"/>
      <c r="IB252" s="597"/>
      <c r="IC252" s="598"/>
      <c r="ID252" s="596"/>
      <c r="IE252" s="602"/>
      <c r="IF252" s="579"/>
      <c r="IG252" s="580"/>
      <c r="IH252" s="603"/>
      <c r="II252" s="580"/>
      <c r="IJ252" s="603"/>
      <c r="IK252" s="607"/>
      <c r="IL252" s="582"/>
      <c r="IM252" s="608"/>
      <c r="IN252" s="584"/>
      <c r="IO252" s="584"/>
      <c r="IP252" s="600"/>
      <c r="IQ252" s="600"/>
      <c r="IR252" s="600"/>
      <c r="IS252" s="600"/>
      <c r="IT252" s="600"/>
      <c r="IU252" s="601"/>
      <c r="IV252" s="609"/>
      <c r="IW252" s="609"/>
      <c r="IX252" s="576"/>
      <c r="IY252" s="576"/>
      <c r="IZ252" s="577"/>
      <c r="JA252"/>
      <c r="JB252" s="605"/>
      <c r="JC252" s="606"/>
      <c r="JD252" s="578"/>
      <c r="JE252" s="597"/>
      <c r="JF252" s="598"/>
      <c r="JG252" s="596"/>
      <c r="JH252" s="602"/>
      <c r="JI252" s="579"/>
      <c r="JJ252" s="580"/>
      <c r="JK252" s="603"/>
      <c r="JL252" s="580"/>
      <c r="JM252" s="603"/>
      <c r="JN252" s="607"/>
      <c r="JO252" s="582"/>
      <c r="JP252" s="608"/>
      <c r="JQ252" s="584"/>
      <c r="JR252" s="584"/>
      <c r="JS252" s="600"/>
      <c r="JT252" s="600"/>
      <c r="JU252" s="600"/>
      <c r="JV252" s="600"/>
      <c r="JW252" s="600"/>
      <c r="JX252" s="601"/>
      <c r="JY252" s="609"/>
      <c r="JZ252" s="609"/>
      <c r="KA252" s="576"/>
      <c r="KB252" s="576"/>
      <c r="KC252" s="577"/>
      <c r="KD252"/>
      <c r="KE252" s="605"/>
      <c r="KF252" s="606"/>
      <c r="KG252" s="578"/>
      <c r="KH252" s="597"/>
      <c r="KI252" s="598"/>
      <c r="KJ252" s="596"/>
      <c r="KK252" s="602"/>
      <c r="KL252" s="579"/>
      <c r="KM252" s="580"/>
      <c r="KN252" s="603"/>
      <c r="KO252" s="580"/>
      <c r="KP252" s="603"/>
      <c r="KQ252" s="607"/>
      <c r="KR252" s="582"/>
      <c r="KS252" s="608"/>
      <c r="KT252" s="584"/>
      <c r="KU252" s="584"/>
      <c r="KV252" s="600"/>
      <c r="KW252" s="600"/>
      <c r="KX252" s="600"/>
      <c r="KY252" s="600"/>
      <c r="KZ252" s="600"/>
      <c r="LA252" s="601"/>
      <c r="LB252" s="609"/>
      <c r="LC252" s="609"/>
      <c r="LD252" s="576"/>
      <c r="LE252" s="576"/>
      <c r="LF252" s="577"/>
      <c r="LG252"/>
      <c r="LH252" s="605"/>
      <c r="LI252" s="606"/>
      <c r="LJ252" s="578"/>
      <c r="LK252" s="597"/>
      <c r="LL252" s="598"/>
      <c r="LM252" s="596"/>
      <c r="LN252" s="602"/>
      <c r="LO252" s="579"/>
      <c r="LP252" s="580"/>
      <c r="LQ252" s="603"/>
      <c r="LR252" s="580"/>
      <c r="LS252" s="603"/>
      <c r="LT252" s="607"/>
      <c r="LU252" s="582"/>
      <c r="LV252" s="608"/>
      <c r="LW252" s="584"/>
      <c r="LX252" s="584"/>
      <c r="LY252" s="600"/>
      <c r="LZ252" s="600"/>
      <c r="MA252" s="600"/>
      <c r="MB252" s="600"/>
      <c r="MC252" s="600"/>
      <c r="MD252" s="601"/>
      <c r="ME252" s="609"/>
      <c r="MF252" s="609"/>
      <c r="MG252" s="576"/>
      <c r="MH252" s="576"/>
      <c r="MI252" s="577"/>
      <c r="MJ252"/>
      <c r="MK252" s="605"/>
      <c r="ML252" s="606"/>
      <c r="MM252" s="578"/>
      <c r="MN252" s="597"/>
      <c r="MO252" s="598"/>
      <c r="MP252" s="596"/>
      <c r="MQ252" s="602"/>
      <c r="MR252" s="579"/>
      <c r="MS252" s="580"/>
      <c r="MT252" s="603"/>
      <c r="MU252" s="580"/>
      <c r="MV252" s="603"/>
      <c r="MW252" s="607"/>
      <c r="MX252" s="582"/>
      <c r="MY252" s="608"/>
      <c r="MZ252" s="584"/>
      <c r="NA252" s="584"/>
      <c r="NB252" s="600"/>
      <c r="NC252" s="600"/>
      <c r="ND252" s="600"/>
      <c r="NE252" s="600"/>
      <c r="NF252" s="600"/>
      <c r="NG252" s="601"/>
      <c r="NH252" s="609"/>
      <c r="NI252" s="609"/>
      <c r="NJ252" s="576"/>
      <c r="NK252" s="576"/>
      <c r="NL252" s="577"/>
      <c r="NM252"/>
      <c r="NN252" s="605"/>
      <c r="NO252" s="606"/>
      <c r="NP252" s="578"/>
      <c r="NQ252" s="597"/>
      <c r="NR252" s="598"/>
      <c r="NS252" s="596"/>
      <c r="NT252" s="602"/>
      <c r="NU252" s="579"/>
      <c r="NV252" s="580"/>
      <c r="NW252" s="603"/>
      <c r="NX252" s="580"/>
      <c r="NY252" s="603"/>
      <c r="NZ252" s="607"/>
      <c r="OA252" s="582"/>
      <c r="OB252" s="608"/>
      <c r="OC252" s="584"/>
      <c r="OD252" s="584"/>
      <c r="OE252" s="600"/>
      <c r="OF252" s="600"/>
      <c r="OG252" s="600"/>
      <c r="OH252" s="600"/>
      <c r="OI252" s="600"/>
      <c r="OJ252" s="601"/>
      <c r="OK252" s="609"/>
      <c r="OL252" s="609"/>
      <c r="OM252" s="576"/>
      <c r="ON252" s="576"/>
      <c r="OO252" s="577"/>
      <c r="OP252"/>
      <c r="OQ252" s="605"/>
      <c r="OR252" s="606"/>
      <c r="OS252" s="578"/>
      <c r="OT252" s="597"/>
      <c r="OU252" s="598"/>
      <c r="OV252" s="596"/>
      <c r="OW252" s="602"/>
      <c r="OX252" s="579"/>
      <c r="OY252" s="580"/>
      <c r="OZ252" s="603"/>
      <c r="PA252" s="580"/>
      <c r="PB252" s="603"/>
      <c r="PC252" s="607"/>
      <c r="PD252" s="582"/>
      <c r="PE252" s="608"/>
      <c r="PF252" s="584"/>
      <c r="PG252" s="584"/>
      <c r="PH252" s="600"/>
      <c r="PI252" s="600"/>
      <c r="PJ252" s="600"/>
      <c r="PK252" s="600"/>
      <c r="PL252" s="600"/>
      <c r="PM252" s="601"/>
      <c r="PN252" s="609"/>
      <c r="PO252" s="609"/>
      <c r="PP252" s="576"/>
      <c r="PQ252" s="576"/>
      <c r="PR252" s="577"/>
      <c r="PS252"/>
      <c r="PT252" s="605"/>
      <c r="PU252" s="606"/>
      <c r="PV252" s="578"/>
      <c r="PW252" s="597"/>
      <c r="PX252" s="598"/>
      <c r="PY252" s="596"/>
      <c r="PZ252" s="602"/>
      <c r="QA252" s="579"/>
      <c r="QB252" s="580"/>
      <c r="QC252" s="603"/>
      <c r="QD252" s="580"/>
      <c r="QE252" s="603"/>
      <c r="QF252" s="607"/>
      <c r="QG252" s="582"/>
      <c r="QH252" s="608"/>
      <c r="QI252" s="584"/>
      <c r="QJ252" s="584"/>
      <c r="QK252" s="600"/>
      <c r="QL252" s="600"/>
      <c r="QM252" s="600"/>
      <c r="QN252" s="600"/>
      <c r="QO252" s="600"/>
      <c r="QP252" s="601"/>
      <c r="QQ252" s="609"/>
      <c r="QR252" s="609"/>
      <c r="QS252" s="576"/>
      <c r="QT252" s="576"/>
      <c r="QU252" s="577"/>
      <c r="QV252"/>
      <c r="QW252" s="605"/>
      <c r="QX252" s="606"/>
      <c r="QY252" s="578"/>
      <c r="QZ252" s="597"/>
      <c r="RA252" s="598"/>
      <c r="RB252" s="596"/>
      <c r="RC252" s="602"/>
      <c r="RD252" s="579"/>
      <c r="RE252" s="580"/>
      <c r="RF252" s="603"/>
      <c r="RG252" s="580"/>
      <c r="RH252" s="603"/>
      <c r="RI252" s="607"/>
      <c r="RJ252" s="582"/>
      <c r="RK252" s="608"/>
      <c r="RL252" s="584"/>
      <c r="RM252" s="584"/>
      <c r="RN252" s="600"/>
      <c r="RO252" s="600"/>
      <c r="RP252" s="600"/>
      <c r="RQ252" s="600"/>
      <c r="RR252" s="600"/>
      <c r="RS252" s="601"/>
      <c r="RT252" s="609"/>
      <c r="RU252" s="609"/>
      <c r="RV252" s="576"/>
      <c r="RW252" s="576"/>
      <c r="RX252" s="577"/>
      <c r="RY252"/>
      <c r="RZ252" s="605"/>
      <c r="SA252" s="606"/>
      <c r="SB252" s="578"/>
      <c r="SC252" s="597"/>
      <c r="SD252" s="598"/>
      <c r="SE252" s="596"/>
      <c r="SF252" s="602"/>
      <c r="SG252" s="579"/>
      <c r="SH252" s="580"/>
      <c r="SI252" s="603"/>
      <c r="SJ252" s="580"/>
      <c r="SK252" s="603"/>
      <c r="SL252" s="607"/>
      <c r="SM252" s="582"/>
      <c r="SN252" s="608"/>
      <c r="SO252" s="584"/>
      <c r="SP252" s="584"/>
      <c r="SQ252" s="600"/>
      <c r="SR252" s="600"/>
      <c r="SS252" s="600"/>
      <c r="ST252" s="600"/>
      <c r="SU252" s="600"/>
      <c r="SV252" s="601"/>
      <c r="SW252" s="609"/>
      <c r="SX252" s="609"/>
      <c r="SY252" s="576"/>
      <c r="SZ252" s="576"/>
      <c r="TA252" s="577"/>
      <c r="TB252"/>
      <c r="TC252" s="605"/>
      <c r="TD252" s="606"/>
      <c r="TE252" s="578"/>
      <c r="TF252" s="597"/>
      <c r="TG252" s="598"/>
      <c r="TH252" s="596"/>
      <c r="TI252" s="602"/>
      <c r="TJ252" s="579"/>
      <c r="TK252" s="580"/>
      <c r="TL252" s="603"/>
      <c r="TM252" s="580"/>
      <c r="TN252" s="603"/>
      <c r="TO252" s="607"/>
      <c r="TP252" s="582"/>
      <c r="TQ252" s="608"/>
      <c r="TR252" s="584"/>
      <c r="TS252" s="584"/>
      <c r="TT252" s="600"/>
      <c r="TU252" s="600"/>
      <c r="TV252" s="600"/>
      <c r="TW252" s="600"/>
      <c r="TX252" s="600"/>
      <c r="TY252" s="601"/>
      <c r="TZ252" s="609"/>
      <c r="UA252" s="609"/>
      <c r="UB252" s="576"/>
      <c r="UC252" s="576"/>
      <c r="UD252" s="577"/>
      <c r="UE252"/>
      <c r="UF252" s="605"/>
      <c r="UG252" s="606"/>
      <c r="UH252" s="578"/>
      <c r="UI252" s="597"/>
      <c r="UJ252" s="598"/>
      <c r="UK252" s="596"/>
      <c r="UL252" s="602"/>
      <c r="UM252" s="579"/>
      <c r="UN252" s="580"/>
      <c r="UO252" s="603"/>
      <c r="UP252" s="580"/>
      <c r="UQ252" s="603"/>
      <c r="UR252" s="607"/>
      <c r="US252" s="582"/>
      <c r="UT252" s="608"/>
      <c r="UU252" s="584"/>
      <c r="UV252" s="584"/>
      <c r="UW252" s="600"/>
      <c r="UX252" s="600"/>
      <c r="UY252" s="600"/>
      <c r="UZ252" s="600"/>
      <c r="VA252" s="600"/>
      <c r="VB252" s="601"/>
      <c r="VC252" s="609"/>
      <c r="VD252" s="609"/>
      <c r="VE252" s="576"/>
      <c r="VF252" s="576"/>
      <c r="VG252" s="577"/>
      <c r="VH252"/>
      <c r="VI252" s="605"/>
      <c r="VJ252" s="606"/>
      <c r="VK252" s="578"/>
      <c r="VL252" s="597"/>
      <c r="VM252" s="598"/>
      <c r="VN252" s="596"/>
      <c r="VO252" s="602"/>
      <c r="VP252" s="579"/>
      <c r="VQ252" s="580"/>
      <c r="VR252" s="603"/>
      <c r="VS252" s="580"/>
      <c r="VT252" s="603"/>
      <c r="VU252" s="607"/>
      <c r="VV252" s="582"/>
      <c r="VW252" s="608"/>
      <c r="VX252" s="584"/>
      <c r="VY252" s="584"/>
      <c r="VZ252" s="600"/>
      <c r="WA252" s="600"/>
      <c r="WB252" s="600"/>
      <c r="WC252" s="600"/>
      <c r="WD252" s="600"/>
      <c r="WE252" s="601"/>
      <c r="WF252" s="609"/>
      <c r="WG252" s="609"/>
      <c r="WH252" s="576"/>
      <c r="WI252" s="576"/>
      <c r="WJ252" s="577"/>
      <c r="WK252"/>
      <c r="WL252" s="605"/>
      <c r="WM252" s="606"/>
      <c r="WN252" s="578"/>
      <c r="WO252" s="597"/>
      <c r="WP252" s="598"/>
      <c r="WQ252" s="596"/>
      <c r="WR252" s="602"/>
      <c r="WS252" s="579"/>
      <c r="WT252" s="580"/>
      <c r="WU252" s="603"/>
      <c r="WV252" s="580"/>
      <c r="WW252" s="603"/>
      <c r="WX252" s="607"/>
      <c r="WY252" s="582"/>
      <c r="WZ252" s="608"/>
      <c r="XA252" s="584"/>
      <c r="XB252" s="584"/>
      <c r="XC252" s="600"/>
      <c r="XD252" s="600"/>
      <c r="XE252" s="600"/>
      <c r="XF252" s="600"/>
      <c r="XG252" s="600"/>
      <c r="XH252" s="601"/>
      <c r="XI252" s="609"/>
      <c r="XJ252" s="609"/>
      <c r="XK252" s="576"/>
      <c r="XL252" s="576"/>
      <c r="XM252" s="577"/>
      <c r="XN252"/>
      <c r="XO252" s="605"/>
      <c r="XP252" s="606"/>
      <c r="XQ252" s="578"/>
      <c r="XR252" s="597"/>
      <c r="XS252" s="598"/>
      <c r="XT252" s="596"/>
      <c r="XU252" s="602"/>
      <c r="XV252" s="579"/>
      <c r="XW252" s="580"/>
      <c r="XX252" s="603"/>
      <c r="XY252" s="580"/>
      <c r="XZ252" s="603"/>
      <c r="YA252" s="607"/>
      <c r="YB252" s="582"/>
      <c r="YC252" s="608"/>
      <c r="YD252" s="584"/>
      <c r="YE252" s="584"/>
      <c r="YF252" s="600"/>
      <c r="YG252" s="600"/>
      <c r="YH252" s="600"/>
      <c r="YI252" s="600"/>
      <c r="YJ252" s="600"/>
      <c r="YK252" s="601"/>
      <c r="YL252" s="609"/>
      <c r="YM252" s="609"/>
      <c r="YN252" s="576"/>
      <c r="YO252" s="576"/>
      <c r="YP252" s="577"/>
      <c r="YQ252"/>
      <c r="YR252" s="605"/>
      <c r="YS252" s="606"/>
      <c r="YT252" s="578"/>
      <c r="YU252" s="597"/>
      <c r="YV252" s="598"/>
      <c r="YW252" s="596"/>
      <c r="YX252" s="602"/>
      <c r="YY252" s="579"/>
      <c r="YZ252" s="580"/>
      <c r="ZA252" s="603"/>
      <c r="ZB252" s="580"/>
      <c r="ZC252" s="603"/>
      <c r="ZD252" s="607"/>
      <c r="ZE252" s="582"/>
      <c r="ZF252" s="608"/>
      <c r="ZG252" s="584"/>
      <c r="ZH252" s="584"/>
      <c r="ZI252" s="600"/>
      <c r="ZJ252" s="600"/>
      <c r="ZK252" s="600"/>
      <c r="ZL252" s="600"/>
      <c r="ZM252" s="600"/>
      <c r="ZN252" s="601"/>
      <c r="ZO252" s="609"/>
      <c r="ZP252" s="609"/>
      <c r="ZQ252" s="576"/>
      <c r="ZR252" s="576"/>
      <c r="ZS252" s="577"/>
      <c r="ZT252"/>
      <c r="ZU252" s="605"/>
      <c r="ZV252" s="606"/>
      <c r="ZW252" s="578"/>
      <c r="ZX252" s="597"/>
      <c r="ZY252" s="598"/>
      <c r="ZZ252" s="596"/>
      <c r="AAA252" s="602"/>
      <c r="AAB252" s="579"/>
      <c r="AAC252" s="580"/>
      <c r="AAD252" s="603"/>
      <c r="AAE252" s="580"/>
      <c r="AAF252" s="603"/>
      <c r="AAG252" s="607"/>
      <c r="AAH252" s="582"/>
      <c r="AAI252" s="608"/>
      <c r="AAJ252" s="584"/>
      <c r="AAK252" s="584"/>
      <c r="AAL252" s="600"/>
      <c r="AAM252" s="600"/>
      <c r="AAN252" s="600"/>
      <c r="AAO252" s="600"/>
      <c r="AAP252" s="600"/>
      <c r="AAQ252" s="601"/>
      <c r="AAR252" s="609"/>
      <c r="AAS252" s="609"/>
      <c r="AAT252" s="576"/>
      <c r="AAU252" s="576"/>
      <c r="AAV252" s="577"/>
      <c r="AAW252"/>
      <c r="AAX252" s="605"/>
      <c r="AAY252" s="606"/>
      <c r="AAZ252" s="578"/>
      <c r="ABA252" s="597"/>
      <c r="ABB252" s="598"/>
      <c r="ABC252" s="596"/>
      <c r="ABD252" s="602"/>
      <c r="ABE252" s="579"/>
      <c r="ABF252" s="580"/>
      <c r="ABG252" s="603"/>
      <c r="ABH252" s="580"/>
      <c r="ABI252" s="603"/>
      <c r="ABJ252" s="607"/>
      <c r="ABK252" s="582"/>
      <c r="ABL252" s="608"/>
      <c r="ABM252" s="584"/>
      <c r="ABN252" s="584"/>
      <c r="ABO252" s="600"/>
      <c r="ABP252" s="600"/>
      <c r="ABQ252" s="600"/>
      <c r="ABR252" s="600"/>
      <c r="ABS252" s="600"/>
      <c r="ABT252" s="601"/>
      <c r="ABU252" s="609"/>
      <c r="ABV252" s="609"/>
      <c r="ABW252" s="576"/>
      <c r="ABX252" s="576"/>
      <c r="ABY252" s="577"/>
      <c r="ABZ252"/>
      <c r="ACA252" s="605"/>
      <c r="ACB252" s="606"/>
      <c r="ACC252" s="578"/>
      <c r="ACD252" s="597"/>
      <c r="ACE252" s="598"/>
      <c r="ACF252" s="596"/>
      <c r="ACG252" s="602"/>
      <c r="ACH252" s="579"/>
      <c r="ACI252" s="580"/>
      <c r="ACJ252" s="603"/>
      <c r="ACK252" s="580"/>
      <c r="ACL252" s="603"/>
      <c r="ACM252" s="607"/>
      <c r="ACN252" s="582"/>
      <c r="ACO252" s="608"/>
      <c r="ACP252" s="584"/>
      <c r="ACQ252" s="584"/>
      <c r="ACR252" s="600"/>
      <c r="ACS252" s="600"/>
      <c r="ACT252" s="600"/>
      <c r="ACU252" s="600"/>
      <c r="ACV252" s="600"/>
      <c r="ACW252" s="601"/>
      <c r="ACX252" s="609"/>
      <c r="ACY252" s="609"/>
      <c r="ACZ252" s="576"/>
      <c r="ADA252" s="576"/>
      <c r="ADB252" s="577"/>
      <c r="ADC252"/>
      <c r="ADD252" s="605"/>
      <c r="ADE252" s="606"/>
      <c r="ADF252" s="578"/>
      <c r="ADG252" s="597"/>
      <c r="ADH252" s="598"/>
      <c r="ADI252" s="596"/>
      <c r="ADJ252" s="602"/>
      <c r="ADK252" s="579"/>
      <c r="ADL252" s="580"/>
      <c r="ADM252" s="603"/>
      <c r="ADN252" s="580"/>
      <c r="ADO252" s="603"/>
      <c r="ADP252" s="607"/>
      <c r="ADQ252" s="582"/>
      <c r="ADR252" s="608"/>
      <c r="ADS252" s="584"/>
      <c r="ADT252" s="584"/>
      <c r="ADU252" s="600"/>
      <c r="ADV252" s="600"/>
      <c r="ADW252" s="600"/>
      <c r="ADX252" s="600"/>
      <c r="ADY252" s="600"/>
      <c r="ADZ252" s="601"/>
      <c r="AEA252" s="609"/>
      <c r="AEB252" s="609"/>
      <c r="AEC252" s="576"/>
      <c r="AED252" s="576"/>
      <c r="AEE252" s="577"/>
      <c r="AEF252"/>
      <c r="AEG252" s="605"/>
      <c r="AEH252" s="606"/>
      <c r="AEI252" s="578"/>
      <c r="AEJ252" s="597"/>
      <c r="AEK252" s="598"/>
      <c r="AEL252" s="596"/>
      <c r="AEM252" s="602"/>
      <c r="AEN252" s="579"/>
      <c r="AEO252" s="580"/>
      <c r="AEP252" s="603"/>
      <c r="AEQ252" s="580"/>
      <c r="AER252" s="603"/>
      <c r="AES252" s="607"/>
      <c r="AET252" s="582"/>
      <c r="AEU252" s="608"/>
      <c r="AEV252" s="584"/>
      <c r="AEW252" s="584"/>
      <c r="AEX252" s="600"/>
      <c r="AEY252" s="600"/>
      <c r="AEZ252" s="600"/>
      <c r="AFA252" s="600"/>
      <c r="AFB252" s="600"/>
      <c r="AFC252" s="601"/>
      <c r="AFD252" s="609"/>
      <c r="AFE252" s="609"/>
      <c r="AFF252" s="576"/>
      <c r="AFG252" s="576"/>
      <c r="AFH252" s="577"/>
      <c r="AFI252"/>
      <c r="AFJ252" s="605"/>
      <c r="AFK252" s="606"/>
      <c r="AFL252" s="578"/>
      <c r="AFM252" s="597"/>
      <c r="AFN252" s="598"/>
      <c r="AFO252" s="596"/>
      <c r="AFP252" s="602"/>
      <c r="AFQ252" s="579"/>
      <c r="AFR252" s="580"/>
      <c r="AFS252" s="603"/>
      <c r="AFT252" s="580"/>
      <c r="AFU252" s="603"/>
      <c r="AFV252" s="607"/>
      <c r="AFW252" s="582"/>
      <c r="AFX252" s="608"/>
      <c r="AFY252" s="584"/>
      <c r="AFZ252" s="584"/>
      <c r="AGA252" s="600"/>
      <c r="AGB252" s="600"/>
      <c r="AGC252" s="600"/>
      <c r="AGD252" s="600"/>
      <c r="AGE252" s="600"/>
      <c r="AGF252" s="601"/>
      <c r="AGG252" s="609"/>
      <c r="AGH252" s="609"/>
      <c r="AGI252" s="576"/>
      <c r="AGJ252" s="576"/>
      <c r="AGK252" s="577"/>
      <c r="AGL252"/>
      <c r="AGM252" s="605"/>
      <c r="AGN252" s="606"/>
      <c r="AGO252" s="578"/>
      <c r="AGP252" s="597"/>
      <c r="AGQ252" s="598"/>
      <c r="AGR252" s="596"/>
      <c r="AGS252" s="602"/>
      <c r="AGT252" s="579"/>
      <c r="AGU252" s="580"/>
      <c r="AGV252" s="603"/>
      <c r="AGW252" s="580"/>
      <c r="AGX252" s="603"/>
      <c r="AGY252" s="607"/>
      <c r="AGZ252" s="582"/>
      <c r="AHA252" s="608"/>
      <c r="AHB252" s="584"/>
      <c r="AHC252" s="584"/>
      <c r="AHD252" s="600"/>
      <c r="AHE252" s="600"/>
      <c r="AHF252" s="600"/>
      <c r="AHG252" s="600"/>
      <c r="AHH252" s="600"/>
      <c r="AHI252" s="601"/>
      <c r="AHJ252" s="609"/>
      <c r="AHK252" s="609"/>
      <c r="AHL252" s="576"/>
      <c r="AHM252" s="576"/>
      <c r="AHN252" s="577"/>
      <c r="AHO252"/>
      <c r="AHP252" s="605"/>
      <c r="AHQ252" s="606"/>
      <c r="AHR252" s="578"/>
      <c r="AHS252" s="597"/>
      <c r="AHT252" s="598"/>
      <c r="AHU252" s="596"/>
      <c r="AHV252" s="602"/>
      <c r="AHW252" s="579"/>
      <c r="AHX252" s="580"/>
      <c r="AHY252" s="603"/>
      <c r="AHZ252" s="580"/>
      <c r="AIA252" s="603"/>
      <c r="AIB252" s="607"/>
      <c r="AIC252" s="582"/>
      <c r="AID252" s="608"/>
      <c r="AIE252" s="584"/>
      <c r="AIF252" s="584"/>
      <c r="AIG252" s="600"/>
      <c r="AIH252" s="600"/>
      <c r="AII252" s="600"/>
      <c r="AIJ252" s="600"/>
      <c r="AIK252" s="600"/>
      <c r="AIL252" s="601"/>
      <c r="AIM252" s="609"/>
      <c r="AIN252" s="609"/>
      <c r="AIO252" s="576"/>
      <c r="AIP252" s="576"/>
      <c r="AIQ252" s="577"/>
      <c r="AIR252"/>
      <c r="AIS252" s="605"/>
      <c r="AIT252" s="606"/>
      <c r="AIU252" s="578"/>
      <c r="AIV252" s="597"/>
      <c r="AIW252" s="598"/>
      <c r="AIX252" s="596"/>
      <c r="AIY252" s="602"/>
      <c r="AIZ252" s="579"/>
      <c r="AJA252" s="580"/>
      <c r="AJB252" s="603"/>
      <c r="AJC252" s="580"/>
      <c r="AJD252" s="603"/>
      <c r="AJE252" s="607"/>
      <c r="AJF252" s="582"/>
      <c r="AJG252" s="608"/>
      <c r="AJH252" s="584"/>
      <c r="AJI252" s="584"/>
      <c r="AJJ252" s="600"/>
      <c r="AJK252" s="600"/>
      <c r="AJL252" s="600"/>
      <c r="AJM252" s="600"/>
      <c r="AJN252" s="600"/>
      <c r="AJO252" s="601"/>
      <c r="AJP252" s="609"/>
      <c r="AJQ252" s="609"/>
      <c r="AJR252" s="576"/>
      <c r="AJS252" s="576"/>
      <c r="AJT252" s="577"/>
      <c r="AJU252"/>
      <c r="AJV252" s="605"/>
      <c r="AJW252" s="606"/>
      <c r="AJX252" s="578"/>
      <c r="AJY252" s="597"/>
      <c r="AJZ252" s="598"/>
      <c r="AKA252" s="596"/>
      <c r="AKB252" s="602"/>
      <c r="AKC252" s="579"/>
      <c r="AKD252" s="580"/>
      <c r="AKE252" s="603"/>
      <c r="AKF252" s="580"/>
      <c r="AKG252" s="603"/>
      <c r="AKH252" s="607"/>
      <c r="AKI252" s="582"/>
      <c r="AKJ252" s="608"/>
      <c r="AKK252" s="584"/>
      <c r="AKL252" s="584"/>
      <c r="AKM252" s="600"/>
      <c r="AKN252" s="600"/>
      <c r="AKO252" s="600"/>
      <c r="AKP252" s="600"/>
      <c r="AKQ252" s="600"/>
      <c r="AKR252" s="601"/>
      <c r="AKS252" s="609"/>
      <c r="AKT252" s="609"/>
      <c r="AKU252" s="576"/>
      <c r="AKV252" s="576"/>
      <c r="AKW252" s="577"/>
      <c r="AKX252"/>
      <c r="AKY252" s="605"/>
      <c r="AKZ252" s="606"/>
      <c r="ALA252" s="578"/>
      <c r="ALB252" s="597"/>
      <c r="ALC252" s="598"/>
      <c r="ALD252" s="596"/>
      <c r="ALE252" s="602"/>
      <c r="ALF252" s="579"/>
      <c r="ALG252" s="580"/>
      <c r="ALH252" s="603"/>
      <c r="ALI252" s="580"/>
      <c r="ALJ252" s="603"/>
      <c r="ALK252" s="607"/>
      <c r="ALL252" s="582"/>
      <c r="ALM252" s="608"/>
      <c r="ALN252" s="584"/>
      <c r="ALO252" s="584"/>
      <c r="ALP252" s="600"/>
      <c r="ALQ252" s="600"/>
      <c r="ALR252" s="600"/>
      <c r="ALS252" s="600"/>
      <c r="ALT252" s="600"/>
      <c r="ALU252" s="601"/>
      <c r="ALV252" s="609"/>
      <c r="ALW252" s="609"/>
      <c r="ALX252" s="576"/>
      <c r="ALY252" s="576"/>
      <c r="ALZ252" s="577"/>
      <c r="AMA252"/>
      <c r="AMB252" s="605"/>
      <c r="AMC252" s="606"/>
      <c r="AMD252" s="578"/>
      <c r="AME252" s="597"/>
      <c r="AMF252" s="598"/>
      <c r="AMG252" s="596"/>
      <c r="AMH252" s="602"/>
      <c r="AMI252" s="579"/>
      <c r="AMJ252" s="580"/>
      <c r="AMK252" s="603"/>
      <c r="AML252" s="580"/>
      <c r="AMM252" s="603"/>
      <c r="AMN252" s="607"/>
      <c r="AMO252" s="582"/>
      <c r="AMP252" s="608"/>
      <c r="AMQ252" s="584"/>
      <c r="AMR252" s="584"/>
      <c r="AMS252" s="600"/>
      <c r="AMT252" s="600"/>
      <c r="AMU252" s="600"/>
      <c r="AMV252" s="600"/>
      <c r="AMW252" s="600"/>
      <c r="AMX252" s="601"/>
      <c r="AMY252" s="609"/>
      <c r="AMZ252" s="609"/>
      <c r="ANA252" s="576"/>
      <c r="ANB252" s="576"/>
      <c r="ANC252" s="577"/>
      <c r="AND252"/>
      <c r="ANE252" s="605"/>
      <c r="ANF252" s="606"/>
      <c r="ANG252" s="578"/>
      <c r="ANH252" s="597"/>
      <c r="ANI252" s="598"/>
      <c r="ANJ252" s="596"/>
      <c r="ANK252" s="602"/>
      <c r="ANL252" s="579"/>
      <c r="ANM252" s="580"/>
      <c r="ANN252" s="603"/>
      <c r="ANO252" s="580"/>
      <c r="ANP252" s="603"/>
      <c r="ANQ252" s="607"/>
      <c r="ANR252" s="582"/>
      <c r="ANS252" s="608"/>
      <c r="ANT252" s="584"/>
      <c r="ANU252" s="584"/>
      <c r="ANV252" s="600"/>
      <c r="ANW252" s="600"/>
      <c r="ANX252" s="600"/>
      <c r="ANY252" s="600"/>
      <c r="ANZ252" s="600"/>
      <c r="AOA252" s="601"/>
      <c r="AOB252" s="609"/>
      <c r="AOC252" s="609"/>
      <c r="AOD252" s="576"/>
      <c r="AOE252" s="576"/>
      <c r="AOF252" s="577"/>
      <c r="AOG252"/>
      <c r="AOH252" s="605"/>
      <c r="AOI252" s="606"/>
      <c r="AOJ252" s="578"/>
      <c r="AOK252" s="597"/>
      <c r="AOL252" s="598"/>
      <c r="AOM252" s="596"/>
      <c r="AON252" s="602"/>
      <c r="AOO252" s="579"/>
      <c r="AOP252" s="580"/>
      <c r="AOQ252" s="603"/>
      <c r="AOR252" s="580"/>
      <c r="AOS252" s="603"/>
      <c r="AOT252" s="607"/>
      <c r="AOU252" s="582"/>
      <c r="AOV252" s="608"/>
      <c r="AOW252" s="584"/>
      <c r="AOX252" s="584"/>
      <c r="AOY252" s="600"/>
      <c r="AOZ252" s="600"/>
      <c r="APA252" s="600"/>
      <c r="APB252" s="600"/>
      <c r="APC252" s="600"/>
      <c r="APD252" s="601"/>
      <c r="APE252" s="609"/>
      <c r="APF252" s="609"/>
      <c r="APG252" s="576"/>
      <c r="APH252" s="576"/>
      <c r="API252" s="577"/>
      <c r="APJ252"/>
      <c r="APK252" s="605"/>
      <c r="APL252" s="606"/>
      <c r="APM252" s="578"/>
      <c r="APN252" s="597"/>
      <c r="APO252" s="598"/>
      <c r="APP252" s="596"/>
      <c r="APQ252" s="602"/>
      <c r="APR252" s="579"/>
      <c r="APS252" s="580"/>
      <c r="APT252" s="603"/>
      <c r="APU252" s="580"/>
      <c r="APV252" s="603"/>
      <c r="APW252" s="607"/>
      <c r="APX252" s="582"/>
      <c r="APY252" s="608"/>
      <c r="APZ252" s="584"/>
      <c r="AQA252" s="584"/>
      <c r="AQB252" s="600"/>
      <c r="AQC252" s="600"/>
      <c r="AQD252" s="600"/>
      <c r="AQE252" s="600"/>
      <c r="AQF252" s="600"/>
      <c r="AQG252" s="601"/>
      <c r="AQH252" s="609"/>
      <c r="AQI252" s="609"/>
      <c r="AQJ252" s="576"/>
      <c r="AQK252" s="576"/>
      <c r="AQL252" s="577"/>
      <c r="AQM252"/>
      <c r="AQN252" s="605"/>
      <c r="AQO252" s="606"/>
      <c r="AQP252" s="578"/>
      <c r="AQQ252" s="597"/>
      <c r="AQR252" s="598"/>
      <c r="AQS252" s="596"/>
      <c r="AQT252" s="602"/>
      <c r="AQU252" s="579"/>
      <c r="AQV252" s="580"/>
      <c r="AQW252" s="603"/>
      <c r="AQX252" s="580"/>
      <c r="AQY252" s="603"/>
      <c r="AQZ252" s="607"/>
      <c r="ARA252" s="582"/>
      <c r="ARB252" s="608"/>
      <c r="ARC252" s="584"/>
      <c r="ARD252" s="584"/>
      <c r="ARE252" s="600"/>
      <c r="ARF252" s="600"/>
      <c r="ARG252" s="600"/>
      <c r="ARH252" s="600"/>
      <c r="ARI252" s="600"/>
      <c r="ARJ252" s="601"/>
      <c r="ARK252" s="609"/>
      <c r="ARL252" s="609"/>
      <c r="ARM252" s="576"/>
      <c r="ARN252" s="576"/>
      <c r="ARO252" s="577"/>
      <c r="ARP252"/>
      <c r="ARQ252" s="605"/>
      <c r="ARR252" s="606"/>
      <c r="ARS252" s="578"/>
      <c r="ART252" s="597"/>
      <c r="ARU252" s="598"/>
      <c r="ARV252" s="596"/>
      <c r="ARW252" s="602"/>
      <c r="ARX252" s="579"/>
      <c r="ARY252" s="580"/>
      <c r="ARZ252" s="603"/>
      <c r="ASA252" s="580"/>
      <c r="ASB252" s="603"/>
      <c r="ASC252" s="607"/>
      <c r="ASD252" s="582"/>
      <c r="ASE252" s="608"/>
      <c r="ASF252" s="584"/>
      <c r="ASG252" s="584"/>
      <c r="ASH252" s="600"/>
      <c r="ASI252" s="600"/>
      <c r="ASJ252" s="600"/>
      <c r="ASK252" s="600"/>
      <c r="ASL252" s="600"/>
      <c r="ASM252" s="601"/>
      <c r="ASN252" s="609"/>
      <c r="ASO252" s="609"/>
      <c r="ASP252" s="576"/>
      <c r="ASQ252" s="576"/>
      <c r="ASR252" s="577"/>
      <c r="ASS252"/>
      <c r="AST252" s="605"/>
      <c r="ASU252" s="606"/>
      <c r="ASV252" s="578"/>
      <c r="ASW252" s="597"/>
      <c r="ASX252" s="598"/>
      <c r="ASY252" s="596"/>
      <c r="ASZ252" s="602"/>
      <c r="ATA252" s="579"/>
      <c r="ATB252" s="580"/>
      <c r="ATC252" s="603"/>
      <c r="ATD252" s="580"/>
      <c r="ATE252" s="603"/>
      <c r="ATF252" s="607"/>
      <c r="ATG252" s="582"/>
      <c r="ATH252" s="608"/>
      <c r="ATI252" s="584"/>
      <c r="ATJ252" s="584"/>
      <c r="ATK252" s="600"/>
      <c r="ATL252" s="600"/>
      <c r="ATM252" s="600"/>
      <c r="ATN252" s="600"/>
      <c r="ATO252" s="600"/>
      <c r="ATP252" s="601"/>
      <c r="ATQ252" s="609"/>
      <c r="ATR252" s="609"/>
      <c r="ATS252" s="576"/>
      <c r="ATT252" s="576"/>
      <c r="ATU252" s="577"/>
      <c r="ATV252"/>
      <c r="ATW252" s="605"/>
      <c r="ATX252" s="606"/>
      <c r="ATY252" s="578"/>
      <c r="ATZ252" s="597"/>
      <c r="AUA252" s="598"/>
      <c r="AUB252" s="596"/>
      <c r="AUC252" s="602"/>
      <c r="AUD252" s="579"/>
      <c r="AUE252" s="580"/>
      <c r="AUF252" s="603"/>
      <c r="AUG252" s="580"/>
      <c r="AUH252" s="603"/>
      <c r="AUI252" s="607"/>
      <c r="AUJ252" s="582"/>
      <c r="AUK252" s="608"/>
      <c r="AUL252" s="584"/>
      <c r="AUM252" s="584"/>
      <c r="AUN252" s="600"/>
      <c r="AUO252" s="600"/>
      <c r="AUP252" s="600"/>
      <c r="AUQ252" s="600"/>
      <c r="AUR252" s="600"/>
      <c r="AUS252" s="601"/>
      <c r="AUT252" s="609"/>
      <c r="AUU252" s="609"/>
      <c r="AUV252" s="576"/>
      <c r="AUW252" s="576"/>
      <c r="AUX252" s="577"/>
      <c r="AUY252"/>
      <c r="AUZ252" s="605"/>
      <c r="AVA252" s="606"/>
      <c r="AVB252" s="578"/>
      <c r="AVC252" s="597"/>
      <c r="AVD252" s="598"/>
      <c r="AVE252" s="596"/>
      <c r="AVF252" s="602"/>
      <c r="AVG252" s="579"/>
      <c r="AVH252" s="580"/>
      <c r="AVI252" s="603"/>
      <c r="AVJ252" s="580"/>
      <c r="AVK252" s="603"/>
      <c r="AVL252" s="607"/>
      <c r="AVM252" s="582"/>
      <c r="AVN252" s="608"/>
      <c r="AVO252" s="584"/>
      <c r="AVP252" s="584"/>
      <c r="AVQ252" s="600"/>
      <c r="AVR252" s="600"/>
      <c r="AVS252" s="600"/>
      <c r="AVT252" s="600"/>
      <c r="AVU252" s="600"/>
      <c r="AVV252" s="601"/>
      <c r="AVW252" s="609"/>
      <c r="AVX252" s="609"/>
      <c r="AVY252" s="576"/>
      <c r="AVZ252" s="576"/>
      <c r="AWA252" s="577"/>
      <c r="AWB252"/>
      <c r="AWC252" s="605"/>
      <c r="AWD252" s="606"/>
      <c r="AWE252" s="578"/>
      <c r="AWF252" s="597"/>
      <c r="AWG252" s="598"/>
      <c r="AWH252" s="596"/>
      <c r="AWI252" s="602"/>
      <c r="AWJ252" s="579"/>
      <c r="AWK252" s="580"/>
      <c r="AWL252" s="603"/>
      <c r="AWM252" s="580"/>
      <c r="AWN252" s="603"/>
      <c r="AWO252" s="607"/>
      <c r="AWP252" s="582"/>
      <c r="AWQ252" s="608"/>
      <c r="AWR252" s="584"/>
      <c r="AWS252" s="584"/>
      <c r="AWT252" s="600"/>
      <c r="AWU252" s="600"/>
      <c r="AWV252" s="600"/>
      <c r="AWW252" s="600"/>
      <c r="AWX252" s="600"/>
      <c r="AWY252" s="601"/>
      <c r="AWZ252" s="609"/>
      <c r="AXA252" s="609"/>
      <c r="AXB252" s="576"/>
      <c r="AXC252" s="576"/>
      <c r="AXD252" s="577"/>
      <c r="AXE252"/>
      <c r="AXF252" s="605"/>
      <c r="AXG252" s="606"/>
      <c r="AXH252" s="578"/>
      <c r="AXI252" s="597"/>
      <c r="AXJ252" s="598"/>
      <c r="AXK252" s="596"/>
      <c r="AXL252" s="602"/>
      <c r="AXM252" s="579"/>
      <c r="AXN252" s="580"/>
      <c r="AXO252" s="603"/>
      <c r="AXP252" s="580"/>
      <c r="AXQ252" s="603"/>
      <c r="AXR252" s="607"/>
      <c r="AXS252" s="582"/>
      <c r="AXT252" s="608"/>
      <c r="AXU252" s="584"/>
      <c r="AXV252" s="584"/>
      <c r="AXW252" s="600"/>
      <c r="AXX252" s="600"/>
      <c r="AXY252" s="600"/>
      <c r="AXZ252" s="600"/>
      <c r="AYA252" s="600"/>
      <c r="AYB252" s="601"/>
      <c r="AYC252" s="609"/>
      <c r="AYD252" s="609"/>
      <c r="AYE252" s="576"/>
      <c r="AYF252" s="576"/>
      <c r="AYG252" s="577"/>
      <c r="AYH252"/>
      <c r="AYI252" s="605"/>
      <c r="AYJ252" s="606"/>
      <c r="AYK252" s="578"/>
      <c r="AYL252" s="597"/>
      <c r="AYM252" s="598"/>
      <c r="AYN252" s="596"/>
      <c r="AYO252" s="602"/>
      <c r="AYP252" s="579"/>
      <c r="AYQ252" s="580"/>
      <c r="AYR252" s="603"/>
      <c r="AYS252" s="580"/>
      <c r="AYT252" s="603"/>
      <c r="AYU252" s="607"/>
      <c r="AYV252" s="582"/>
      <c r="AYW252" s="608"/>
      <c r="AYX252" s="584"/>
      <c r="AYY252" s="584"/>
      <c r="AYZ252" s="600"/>
      <c r="AZA252" s="600"/>
      <c r="AZB252" s="600"/>
      <c r="AZC252" s="600"/>
      <c r="AZD252" s="600"/>
      <c r="AZE252" s="601"/>
      <c r="AZF252" s="609"/>
      <c r="AZG252" s="609"/>
      <c r="AZH252" s="576"/>
      <c r="AZI252" s="576"/>
      <c r="AZJ252" s="577"/>
      <c r="AZK252"/>
      <c r="AZL252" s="605"/>
      <c r="AZM252" s="606"/>
      <c r="AZN252" s="578"/>
      <c r="AZO252" s="597"/>
      <c r="AZP252" s="598"/>
      <c r="AZQ252" s="596"/>
      <c r="AZR252" s="602"/>
      <c r="AZS252" s="579"/>
      <c r="AZT252" s="580"/>
      <c r="AZU252" s="603"/>
      <c r="AZV252" s="580"/>
      <c r="AZW252" s="603"/>
      <c r="AZX252" s="607"/>
      <c r="AZY252" s="582"/>
      <c r="AZZ252" s="608"/>
      <c r="BAA252" s="584"/>
      <c r="BAB252" s="584"/>
      <c r="BAC252" s="600"/>
      <c r="BAD252" s="600"/>
      <c r="BAE252" s="600"/>
      <c r="BAF252" s="600"/>
      <c r="BAG252" s="600"/>
      <c r="BAH252" s="601"/>
      <c r="BAI252" s="609"/>
      <c r="BAJ252" s="609"/>
      <c r="BAK252" s="576"/>
      <c r="BAL252" s="576"/>
      <c r="BAM252" s="577"/>
      <c r="BAN252"/>
      <c r="BAO252" s="605"/>
      <c r="BAP252" s="606"/>
      <c r="BAQ252" s="578"/>
      <c r="BAR252" s="597"/>
      <c r="BAS252" s="598"/>
      <c r="BAT252" s="596"/>
      <c r="BAU252" s="602"/>
      <c r="BAV252" s="579"/>
      <c r="BAW252" s="580"/>
      <c r="BAX252" s="603"/>
      <c r="BAY252" s="580"/>
      <c r="BAZ252" s="603"/>
      <c r="BBA252" s="607"/>
      <c r="BBB252" s="582"/>
      <c r="BBC252" s="608"/>
      <c r="BBD252" s="584"/>
      <c r="BBE252" s="584"/>
      <c r="BBF252" s="600"/>
      <c r="BBG252" s="600"/>
      <c r="BBH252" s="600"/>
      <c r="BBI252" s="600"/>
      <c r="BBJ252" s="600"/>
      <c r="BBK252" s="601"/>
      <c r="BBL252" s="609"/>
      <c r="BBM252" s="609"/>
      <c r="BBN252" s="576"/>
      <c r="BBO252" s="576"/>
      <c r="BBP252" s="577"/>
      <c r="BBQ252"/>
      <c r="BBR252" s="605"/>
      <c r="BBS252" s="606"/>
      <c r="BBT252" s="578"/>
      <c r="BBU252" s="597"/>
      <c r="BBV252" s="598"/>
      <c r="BBW252" s="596"/>
      <c r="BBX252" s="602"/>
      <c r="BBY252" s="579"/>
      <c r="BBZ252" s="580"/>
      <c r="BCA252" s="603"/>
      <c r="BCB252" s="580"/>
      <c r="BCC252" s="603"/>
      <c r="BCD252" s="607"/>
      <c r="BCE252" s="582"/>
      <c r="BCF252" s="608"/>
      <c r="BCG252" s="584"/>
      <c r="BCH252" s="584"/>
      <c r="BCI252" s="600"/>
      <c r="BCJ252" s="600"/>
      <c r="BCK252" s="600"/>
      <c r="BCL252" s="600"/>
      <c r="BCM252" s="600"/>
      <c r="BCN252" s="601"/>
      <c r="BCO252" s="609"/>
      <c r="BCP252" s="609"/>
      <c r="BCQ252" s="576"/>
      <c r="BCR252" s="576"/>
      <c r="BCS252" s="577"/>
      <c r="BCT252"/>
      <c r="BCU252" s="605"/>
      <c r="BCV252" s="606"/>
      <c r="BCW252" s="578"/>
      <c r="BCX252" s="597"/>
      <c r="BCY252" s="598"/>
      <c r="BCZ252" s="596"/>
      <c r="BDA252" s="602"/>
      <c r="BDB252" s="579"/>
      <c r="BDC252" s="580"/>
      <c r="BDD252" s="603"/>
      <c r="BDE252" s="580"/>
      <c r="BDF252" s="603"/>
      <c r="BDG252" s="607"/>
      <c r="BDH252" s="582"/>
      <c r="BDI252" s="608"/>
      <c r="BDJ252" s="584"/>
      <c r="BDK252" s="584"/>
      <c r="BDL252" s="600"/>
      <c r="BDM252" s="600"/>
      <c r="BDN252" s="600"/>
      <c r="BDO252" s="600"/>
      <c r="BDP252" s="600"/>
      <c r="BDQ252" s="601"/>
      <c r="BDR252" s="609"/>
      <c r="BDS252" s="609"/>
      <c r="BDT252" s="576"/>
      <c r="BDU252" s="576"/>
      <c r="BDV252" s="577"/>
      <c r="BDW252"/>
      <c r="BDX252" s="605"/>
      <c r="BDY252" s="606"/>
      <c r="BDZ252" s="578"/>
      <c r="BEA252" s="597"/>
      <c r="BEB252" s="598"/>
      <c r="BEC252" s="596"/>
      <c r="BED252" s="602"/>
      <c r="BEE252" s="579"/>
      <c r="BEF252" s="580"/>
      <c r="BEG252" s="603"/>
      <c r="BEH252" s="580"/>
      <c r="BEI252" s="603"/>
      <c r="BEJ252" s="607"/>
      <c r="BEK252" s="582"/>
      <c r="BEL252" s="608"/>
      <c r="BEM252" s="584"/>
      <c r="BEN252" s="584"/>
      <c r="BEO252" s="600"/>
      <c r="BEP252" s="600"/>
      <c r="BEQ252" s="600"/>
      <c r="BER252" s="600"/>
      <c r="BES252" s="600"/>
      <c r="BET252" s="601"/>
      <c r="BEU252" s="609"/>
      <c r="BEV252" s="609"/>
      <c r="BEW252" s="576"/>
      <c r="BEX252" s="576"/>
      <c r="BEY252" s="577"/>
      <c r="BEZ252"/>
      <c r="BFA252" s="605"/>
      <c r="BFB252" s="606"/>
      <c r="BFC252" s="578"/>
      <c r="BFD252" s="597"/>
      <c r="BFE252" s="598"/>
      <c r="BFF252" s="596"/>
      <c r="BFG252" s="602"/>
      <c r="BFH252" s="579"/>
      <c r="BFI252" s="580"/>
      <c r="BFJ252" s="603"/>
      <c r="BFK252" s="580"/>
      <c r="BFL252" s="603"/>
      <c r="BFM252" s="607"/>
      <c r="BFN252" s="582"/>
      <c r="BFO252" s="608"/>
      <c r="BFP252" s="584"/>
      <c r="BFQ252" s="584"/>
      <c r="BFR252" s="600"/>
      <c r="BFS252" s="600"/>
      <c r="BFT252" s="600"/>
      <c r="BFU252" s="600"/>
      <c r="BFV252" s="600"/>
      <c r="BFW252" s="601"/>
      <c r="BFX252" s="609"/>
      <c r="BFY252" s="609"/>
      <c r="BFZ252" s="576"/>
      <c r="BGA252" s="576"/>
      <c r="BGB252" s="577"/>
      <c r="BGC252"/>
      <c r="BGD252" s="605"/>
      <c r="BGE252" s="606"/>
      <c r="BGF252" s="578"/>
      <c r="BGG252" s="597"/>
      <c r="BGH252" s="598"/>
      <c r="BGI252" s="596"/>
      <c r="BGJ252" s="602"/>
      <c r="BGK252" s="579"/>
      <c r="BGL252" s="580"/>
      <c r="BGM252" s="603"/>
      <c r="BGN252" s="580"/>
      <c r="BGO252" s="603"/>
      <c r="BGP252" s="607"/>
      <c r="BGQ252" s="582"/>
      <c r="BGR252" s="608"/>
      <c r="BGS252" s="584"/>
      <c r="BGT252" s="584"/>
      <c r="BGU252" s="600"/>
      <c r="BGV252" s="600"/>
      <c r="BGW252" s="600"/>
      <c r="BGX252" s="600"/>
      <c r="BGY252" s="600"/>
      <c r="BGZ252" s="601"/>
      <c r="BHA252" s="609"/>
      <c r="BHB252" s="609"/>
      <c r="BHC252" s="576"/>
      <c r="BHD252" s="576"/>
      <c r="BHE252" s="577"/>
      <c r="BHF252"/>
      <c r="BHG252" s="605"/>
      <c r="BHH252" s="606"/>
      <c r="BHI252" s="578"/>
      <c r="BHJ252" s="597"/>
      <c r="BHK252" s="598"/>
      <c r="BHL252" s="596"/>
      <c r="BHM252" s="602"/>
      <c r="BHN252" s="579"/>
      <c r="BHO252" s="580"/>
      <c r="BHP252" s="603"/>
      <c r="BHQ252" s="580"/>
      <c r="BHR252" s="603"/>
      <c r="BHS252" s="607"/>
      <c r="BHT252" s="582"/>
      <c r="BHU252" s="608"/>
      <c r="BHV252" s="584"/>
      <c r="BHW252" s="584"/>
      <c r="BHX252" s="600"/>
      <c r="BHY252" s="600"/>
      <c r="BHZ252" s="600"/>
      <c r="BIA252" s="600"/>
      <c r="BIB252" s="600"/>
      <c r="BIC252" s="601"/>
      <c r="BID252" s="609"/>
      <c r="BIE252" s="609"/>
      <c r="BIF252" s="576"/>
      <c r="BIG252" s="576"/>
      <c r="BIH252" s="577"/>
      <c r="BII252"/>
      <c r="BIJ252" s="605"/>
      <c r="BIK252" s="606"/>
      <c r="BIL252" s="578"/>
      <c r="BIM252" s="597"/>
      <c r="BIN252" s="598"/>
      <c r="BIO252" s="596"/>
      <c r="BIP252" s="602"/>
      <c r="BIQ252" s="579"/>
      <c r="BIR252" s="580"/>
      <c r="BIS252" s="603"/>
      <c r="BIT252" s="580"/>
      <c r="BIU252" s="603"/>
      <c r="BIV252" s="607"/>
      <c r="BIW252" s="582"/>
      <c r="BIX252" s="608"/>
      <c r="BIY252" s="584"/>
      <c r="BIZ252" s="584"/>
      <c r="BJA252" s="600"/>
      <c r="BJB252" s="600"/>
      <c r="BJC252" s="600"/>
      <c r="BJD252" s="600"/>
      <c r="BJE252" s="600"/>
      <c r="BJF252" s="601"/>
      <c r="BJG252" s="609"/>
      <c r="BJH252" s="609"/>
      <c r="BJI252" s="576"/>
      <c r="BJJ252" s="576"/>
      <c r="BJK252" s="577"/>
      <c r="BJL252"/>
      <c r="BJM252" s="605"/>
      <c r="BJN252" s="606"/>
      <c r="BJO252" s="578"/>
      <c r="BJP252" s="597"/>
      <c r="BJQ252" s="598"/>
      <c r="BJR252" s="596"/>
      <c r="BJS252" s="602"/>
      <c r="BJT252" s="579"/>
      <c r="BJU252" s="580"/>
      <c r="BJV252" s="603"/>
      <c r="BJW252" s="580"/>
      <c r="BJX252" s="603"/>
      <c r="BJY252" s="607"/>
      <c r="BJZ252" s="582"/>
      <c r="BKA252" s="608"/>
      <c r="BKB252" s="584"/>
      <c r="BKC252" s="584"/>
      <c r="BKD252" s="600"/>
      <c r="BKE252" s="600"/>
      <c r="BKF252" s="600"/>
      <c r="BKG252" s="600"/>
      <c r="BKH252" s="600"/>
      <c r="BKI252" s="601"/>
      <c r="BKJ252" s="609"/>
      <c r="BKK252" s="609"/>
      <c r="BKL252" s="576"/>
      <c r="BKM252" s="576"/>
      <c r="BKN252" s="577"/>
      <c r="BKO252"/>
      <c r="BKP252" s="605"/>
      <c r="BKQ252" s="606"/>
      <c r="BKR252" s="578"/>
      <c r="BKS252" s="597"/>
      <c r="BKT252" s="598"/>
      <c r="BKU252" s="596"/>
      <c r="BKV252" s="602"/>
      <c r="BKW252" s="579"/>
      <c r="BKX252" s="580"/>
      <c r="BKY252" s="603"/>
      <c r="BKZ252" s="580"/>
      <c r="BLA252" s="603"/>
      <c r="BLB252" s="607"/>
      <c r="BLC252" s="582"/>
      <c r="BLD252" s="608"/>
      <c r="BLE252" s="584"/>
      <c r="BLF252" s="584"/>
      <c r="BLG252" s="600"/>
      <c r="BLH252" s="600"/>
      <c r="BLI252" s="600"/>
      <c r="BLJ252" s="600"/>
      <c r="BLK252" s="600"/>
      <c r="BLL252" s="601"/>
      <c r="BLM252" s="609"/>
      <c r="BLN252" s="609"/>
      <c r="BLO252" s="576"/>
      <c r="BLP252" s="576"/>
      <c r="BLQ252" s="577"/>
      <c r="BLR252"/>
      <c r="BLS252" s="605"/>
      <c r="BLT252" s="606"/>
      <c r="BLU252" s="578"/>
      <c r="BLV252" s="597"/>
      <c r="BLW252" s="598"/>
      <c r="BLX252" s="596"/>
      <c r="BLY252" s="602"/>
      <c r="BLZ252" s="579"/>
      <c r="BMA252" s="580"/>
      <c r="BMB252" s="603"/>
      <c r="BMC252" s="580"/>
      <c r="BMD252" s="603"/>
      <c r="BME252" s="607"/>
      <c r="BMF252" s="582"/>
      <c r="BMG252" s="608"/>
      <c r="BMH252" s="584"/>
      <c r="BMI252" s="584"/>
      <c r="BMJ252" s="600"/>
      <c r="BMK252" s="600"/>
      <c r="BML252" s="600"/>
      <c r="BMM252" s="600"/>
      <c r="BMN252" s="600"/>
      <c r="BMO252" s="601"/>
      <c r="BMP252" s="609"/>
      <c r="BMQ252" s="609"/>
      <c r="BMR252" s="576"/>
      <c r="BMS252" s="576"/>
      <c r="BMT252" s="577"/>
      <c r="BMU252"/>
      <c r="BMV252" s="605"/>
      <c r="BMW252" s="606"/>
      <c r="BMX252" s="578"/>
      <c r="BMY252" s="597"/>
      <c r="BMZ252" s="598"/>
      <c r="BNA252" s="596"/>
      <c r="BNB252" s="602"/>
      <c r="BNC252" s="579"/>
      <c r="BND252" s="580"/>
      <c r="BNE252" s="603"/>
      <c r="BNF252" s="580"/>
      <c r="BNG252" s="603"/>
      <c r="BNH252" s="607"/>
      <c r="BNI252" s="582"/>
      <c r="BNJ252" s="608"/>
      <c r="BNK252" s="584"/>
      <c r="BNL252" s="584"/>
      <c r="BNM252" s="600"/>
      <c r="BNN252" s="600"/>
      <c r="BNO252" s="600"/>
      <c r="BNP252" s="600"/>
      <c r="BNQ252" s="600"/>
      <c r="BNR252" s="601"/>
      <c r="BNS252" s="609"/>
      <c r="BNT252" s="609"/>
      <c r="BNU252" s="576"/>
      <c r="BNV252" s="576"/>
      <c r="BNW252" s="577"/>
      <c r="BNX252"/>
      <c r="BNY252" s="605"/>
      <c r="BNZ252" s="606"/>
      <c r="BOA252" s="578"/>
      <c r="BOB252" s="597"/>
      <c r="BOC252" s="598"/>
      <c r="BOD252" s="596"/>
      <c r="BOE252" s="602"/>
      <c r="BOF252" s="579"/>
      <c r="BOG252" s="580"/>
      <c r="BOH252" s="603"/>
      <c r="BOI252" s="580"/>
      <c r="BOJ252" s="603"/>
      <c r="BOK252" s="607"/>
      <c r="BOL252" s="582"/>
      <c r="BOM252" s="608"/>
      <c r="BON252" s="584"/>
      <c r="BOO252" s="584"/>
      <c r="BOP252" s="600"/>
      <c r="BOQ252" s="600"/>
      <c r="BOR252" s="600"/>
      <c r="BOS252" s="600"/>
      <c r="BOT252" s="600"/>
      <c r="BOU252" s="601"/>
      <c r="BOV252" s="609"/>
      <c r="BOW252" s="609"/>
      <c r="BOX252" s="576"/>
      <c r="BOY252" s="576"/>
      <c r="BOZ252" s="577"/>
      <c r="BPA252"/>
      <c r="BPB252" s="605"/>
      <c r="BPC252" s="606"/>
      <c r="BPD252" s="578"/>
      <c r="BPE252" s="597"/>
      <c r="BPF252" s="598"/>
      <c r="BPG252" s="596"/>
      <c r="BPH252" s="602"/>
      <c r="BPI252" s="579"/>
      <c r="BPJ252" s="580"/>
      <c r="BPK252" s="603"/>
      <c r="BPL252" s="580"/>
      <c r="BPM252" s="603"/>
      <c r="BPN252" s="607"/>
      <c r="BPO252" s="582"/>
      <c r="BPP252" s="608"/>
      <c r="BPQ252" s="584"/>
      <c r="BPR252" s="584"/>
      <c r="BPS252" s="600"/>
      <c r="BPT252" s="600"/>
      <c r="BPU252" s="600"/>
      <c r="BPV252" s="600"/>
      <c r="BPW252" s="600"/>
      <c r="BPX252" s="601"/>
      <c r="BPY252" s="609"/>
      <c r="BPZ252" s="609"/>
      <c r="BQA252" s="576"/>
      <c r="BQB252" s="576"/>
      <c r="BQC252" s="577"/>
      <c r="BQD252"/>
      <c r="BQE252" s="605"/>
      <c r="BQF252" s="606"/>
      <c r="BQG252" s="578"/>
      <c r="BQH252" s="597"/>
      <c r="BQI252" s="598"/>
      <c r="BQJ252" s="596"/>
      <c r="BQK252" s="602"/>
      <c r="BQL252" s="579"/>
      <c r="BQM252" s="580"/>
      <c r="BQN252" s="603"/>
      <c r="BQO252" s="580"/>
      <c r="BQP252" s="603"/>
      <c r="BQQ252" s="607"/>
      <c r="BQR252" s="582"/>
      <c r="BQS252" s="608"/>
      <c r="BQT252" s="584"/>
      <c r="BQU252" s="584"/>
      <c r="BQV252" s="600"/>
      <c r="BQW252" s="600"/>
      <c r="BQX252" s="600"/>
      <c r="BQY252" s="600"/>
      <c r="BQZ252" s="600"/>
      <c r="BRA252" s="601"/>
      <c r="BRB252" s="609"/>
      <c r="BRC252" s="609"/>
      <c r="BRD252" s="576"/>
      <c r="BRE252" s="576"/>
      <c r="BRF252" s="577"/>
      <c r="BRG252"/>
      <c r="BRH252" s="605"/>
      <c r="BRI252" s="606"/>
      <c r="BRJ252" s="578"/>
      <c r="BRK252" s="597"/>
      <c r="BRL252" s="598"/>
      <c r="BRM252" s="596"/>
      <c r="BRN252" s="602"/>
      <c r="BRO252" s="579"/>
      <c r="BRP252" s="580"/>
      <c r="BRQ252" s="603"/>
      <c r="BRR252" s="580"/>
      <c r="BRS252" s="603"/>
      <c r="BRT252" s="607"/>
      <c r="BRU252" s="582"/>
      <c r="BRV252" s="608"/>
      <c r="BRW252" s="584"/>
      <c r="BRX252" s="584"/>
      <c r="BRY252" s="600"/>
      <c r="BRZ252" s="600"/>
      <c r="BSA252" s="600"/>
      <c r="BSB252" s="600"/>
      <c r="BSC252" s="600"/>
      <c r="BSD252" s="601"/>
      <c r="BSE252" s="609"/>
      <c r="BSF252" s="609"/>
      <c r="BSG252" s="576"/>
      <c r="BSH252" s="576"/>
      <c r="BSI252" s="577"/>
      <c r="BSJ252"/>
      <c r="BSK252" s="605"/>
      <c r="BSL252" s="606"/>
      <c r="BSM252" s="578"/>
      <c r="BSN252" s="597"/>
      <c r="BSO252" s="598"/>
      <c r="BSP252" s="596"/>
      <c r="BSQ252" s="602"/>
      <c r="BSR252" s="579"/>
      <c r="BSS252" s="580"/>
      <c r="BST252" s="603"/>
      <c r="BSU252" s="580"/>
      <c r="BSV252" s="603"/>
      <c r="BSW252" s="607"/>
      <c r="BSX252" s="582"/>
      <c r="BSY252" s="608"/>
      <c r="BSZ252" s="584"/>
      <c r="BTA252" s="584"/>
      <c r="BTB252" s="600"/>
      <c r="BTC252" s="600"/>
      <c r="BTD252" s="600"/>
      <c r="BTE252" s="600"/>
      <c r="BTF252" s="600"/>
      <c r="BTG252" s="601"/>
      <c r="BTH252" s="609"/>
      <c r="BTI252" s="609"/>
      <c r="BTJ252" s="576"/>
      <c r="BTK252" s="576"/>
      <c r="BTL252" s="577"/>
      <c r="BTM252"/>
      <c r="BTN252" s="605"/>
      <c r="BTO252" s="606"/>
      <c r="BTP252" s="578"/>
      <c r="BTQ252" s="597"/>
      <c r="BTR252" s="598"/>
      <c r="BTS252" s="596"/>
      <c r="BTT252" s="602"/>
      <c r="BTU252" s="579"/>
      <c r="BTV252" s="580"/>
      <c r="BTW252" s="603"/>
      <c r="BTX252" s="580"/>
      <c r="BTY252" s="603"/>
      <c r="BTZ252" s="607"/>
      <c r="BUA252" s="582"/>
      <c r="BUB252" s="608"/>
      <c r="BUC252" s="584"/>
      <c r="BUD252" s="584"/>
      <c r="BUE252" s="600"/>
      <c r="BUF252" s="600"/>
      <c r="BUG252" s="600"/>
      <c r="BUH252" s="600"/>
      <c r="BUI252" s="600"/>
      <c r="BUJ252" s="601"/>
      <c r="BUK252" s="609"/>
      <c r="BUL252" s="609"/>
      <c r="BUM252" s="576"/>
      <c r="BUN252" s="576"/>
      <c r="BUO252" s="577"/>
      <c r="BUP252"/>
      <c r="BUQ252" s="605"/>
      <c r="BUR252" s="606"/>
      <c r="BUS252" s="578"/>
      <c r="BUT252" s="597"/>
      <c r="BUU252" s="598"/>
      <c r="BUV252" s="596"/>
      <c r="BUW252" s="602"/>
      <c r="BUX252" s="579"/>
      <c r="BUY252" s="580"/>
      <c r="BUZ252" s="603"/>
      <c r="BVA252" s="580"/>
      <c r="BVB252" s="603"/>
      <c r="BVC252" s="607"/>
      <c r="BVD252" s="582"/>
      <c r="BVE252" s="608"/>
      <c r="BVF252" s="584"/>
      <c r="BVG252" s="584"/>
      <c r="BVH252" s="600"/>
      <c r="BVI252" s="600"/>
      <c r="BVJ252" s="600"/>
      <c r="BVK252" s="600"/>
      <c r="BVL252" s="600"/>
      <c r="BVM252" s="601"/>
      <c r="BVN252" s="609"/>
      <c r="BVO252" s="609"/>
      <c r="BVP252" s="576"/>
      <c r="BVQ252" s="576"/>
      <c r="BVR252" s="577"/>
      <c r="BVS252"/>
      <c r="BVT252" s="605"/>
      <c r="BVU252" s="606"/>
      <c r="BVV252" s="578"/>
      <c r="BVW252" s="597"/>
      <c r="BVX252" s="598"/>
      <c r="BVY252" s="596"/>
      <c r="BVZ252" s="602"/>
      <c r="BWA252" s="579"/>
      <c r="BWB252" s="580"/>
      <c r="BWC252" s="603"/>
      <c r="BWD252" s="580"/>
      <c r="BWE252" s="603"/>
      <c r="BWF252" s="607"/>
      <c r="BWG252" s="582"/>
      <c r="BWH252" s="608"/>
      <c r="BWI252" s="584"/>
      <c r="BWJ252" s="584"/>
      <c r="BWK252" s="600"/>
      <c r="BWL252" s="600"/>
      <c r="BWM252" s="600"/>
      <c r="BWN252" s="600"/>
      <c r="BWO252" s="600"/>
      <c r="BWP252" s="601"/>
      <c r="BWQ252" s="609"/>
      <c r="BWR252" s="609"/>
      <c r="BWS252" s="576"/>
      <c r="BWT252" s="576"/>
      <c r="BWU252" s="577"/>
      <c r="BWV252"/>
      <c r="BWW252" s="605"/>
      <c r="BWX252" s="606"/>
      <c r="BWY252" s="578"/>
      <c r="BWZ252" s="597"/>
      <c r="BXA252" s="598"/>
      <c r="BXB252" s="596"/>
      <c r="BXC252" s="602"/>
      <c r="BXD252" s="579"/>
      <c r="BXE252" s="580"/>
      <c r="BXF252" s="603"/>
      <c r="BXG252" s="580"/>
      <c r="BXH252" s="603"/>
      <c r="BXI252" s="607"/>
      <c r="BXJ252" s="582"/>
      <c r="BXK252" s="608"/>
      <c r="BXL252" s="584"/>
      <c r="BXM252" s="584"/>
      <c r="BXN252" s="600"/>
      <c r="BXO252" s="600"/>
      <c r="BXP252" s="600"/>
      <c r="BXQ252" s="600"/>
      <c r="BXR252" s="600"/>
      <c r="BXS252" s="601"/>
      <c r="BXT252" s="609"/>
      <c r="BXU252" s="609"/>
      <c r="BXV252" s="576"/>
      <c r="BXW252" s="576"/>
      <c r="BXX252" s="577"/>
      <c r="BXY252"/>
      <c r="BXZ252" s="605"/>
      <c r="BYA252" s="606"/>
      <c r="BYB252" s="578"/>
      <c r="BYC252" s="597"/>
      <c r="BYD252" s="598"/>
      <c r="BYE252" s="596"/>
      <c r="BYF252" s="602"/>
      <c r="BYG252" s="579"/>
      <c r="BYH252" s="580"/>
      <c r="BYI252" s="603"/>
      <c r="BYJ252" s="580"/>
      <c r="BYK252" s="603"/>
      <c r="BYL252" s="607"/>
      <c r="BYM252" s="582"/>
      <c r="BYN252" s="608"/>
      <c r="BYO252" s="584"/>
      <c r="BYP252" s="584"/>
      <c r="BYQ252" s="600"/>
      <c r="BYR252" s="600"/>
      <c r="BYS252" s="600"/>
      <c r="BYT252" s="600"/>
      <c r="BYU252" s="600"/>
      <c r="BYV252" s="601"/>
      <c r="BYW252" s="609"/>
      <c r="BYX252" s="609"/>
      <c r="BYY252" s="576"/>
      <c r="BYZ252" s="576"/>
      <c r="BZA252" s="577"/>
      <c r="BZB252"/>
      <c r="BZC252" s="605"/>
      <c r="BZD252" s="606"/>
      <c r="BZE252" s="578"/>
      <c r="BZF252" s="597"/>
      <c r="BZG252" s="598"/>
      <c r="BZH252" s="596"/>
      <c r="BZI252" s="602"/>
      <c r="BZJ252" s="579"/>
      <c r="BZK252" s="580"/>
      <c r="BZL252" s="603"/>
      <c r="BZM252" s="580"/>
      <c r="BZN252" s="603"/>
      <c r="BZO252" s="607"/>
      <c r="BZP252" s="582"/>
      <c r="BZQ252" s="608"/>
      <c r="BZR252" s="584"/>
      <c r="BZS252" s="584"/>
      <c r="BZT252" s="600"/>
      <c r="BZU252" s="600"/>
      <c r="BZV252" s="600"/>
      <c r="BZW252" s="600"/>
      <c r="BZX252" s="600"/>
      <c r="BZY252" s="601"/>
      <c r="BZZ252" s="609"/>
      <c r="CAA252" s="609"/>
      <c r="CAB252" s="576"/>
      <c r="CAC252" s="576"/>
      <c r="CAD252" s="577"/>
      <c r="CAE252"/>
      <c r="CAF252" s="605"/>
      <c r="CAG252" s="606"/>
      <c r="CAH252" s="578"/>
      <c r="CAI252" s="597"/>
      <c r="CAJ252" s="598"/>
      <c r="CAK252" s="596"/>
      <c r="CAL252" s="602"/>
      <c r="CAM252" s="579"/>
      <c r="CAN252" s="580"/>
      <c r="CAO252" s="603"/>
      <c r="CAP252" s="580"/>
      <c r="CAQ252" s="603"/>
      <c r="CAR252" s="607"/>
      <c r="CAS252" s="582"/>
      <c r="CAT252" s="608"/>
      <c r="CAU252" s="584"/>
      <c r="CAV252" s="584"/>
      <c r="CAW252" s="600"/>
      <c r="CAX252" s="600"/>
      <c r="CAY252" s="600"/>
      <c r="CAZ252" s="600"/>
      <c r="CBA252" s="600"/>
      <c r="CBB252" s="601"/>
      <c r="CBC252" s="609"/>
      <c r="CBD252" s="609"/>
      <c r="CBE252" s="576"/>
      <c r="CBF252" s="576"/>
      <c r="CBG252" s="577"/>
      <c r="CBH252"/>
      <c r="CBI252" s="605"/>
      <c r="CBJ252" s="606"/>
      <c r="CBK252" s="578"/>
      <c r="CBL252" s="597"/>
      <c r="CBM252" s="598"/>
      <c r="CBN252" s="596"/>
      <c r="CBO252" s="602"/>
      <c r="CBP252" s="579"/>
      <c r="CBQ252" s="580"/>
      <c r="CBR252" s="603"/>
      <c r="CBS252" s="580"/>
      <c r="CBT252" s="603"/>
      <c r="CBU252" s="607"/>
      <c r="CBV252" s="582"/>
      <c r="CBW252" s="608"/>
      <c r="CBX252" s="584"/>
      <c r="CBY252" s="584"/>
      <c r="CBZ252" s="600"/>
      <c r="CCA252" s="600"/>
      <c r="CCB252" s="600"/>
      <c r="CCC252" s="600"/>
      <c r="CCD252" s="600"/>
      <c r="CCE252" s="601"/>
      <c r="CCF252" s="609"/>
      <c r="CCG252" s="609"/>
      <c r="CCH252" s="576"/>
      <c r="CCI252" s="576"/>
      <c r="CCJ252" s="577"/>
      <c r="CCK252"/>
      <c r="CCL252" s="605"/>
      <c r="CCM252" s="606"/>
      <c r="CCN252" s="578"/>
      <c r="CCO252" s="597"/>
      <c r="CCP252" s="598"/>
      <c r="CCQ252" s="596"/>
      <c r="CCR252" s="602"/>
      <c r="CCS252" s="579"/>
      <c r="CCT252" s="580"/>
      <c r="CCU252" s="603"/>
      <c r="CCV252" s="580"/>
      <c r="CCW252" s="603"/>
      <c r="CCX252" s="607"/>
      <c r="CCY252" s="582"/>
      <c r="CCZ252" s="608"/>
      <c r="CDA252" s="584"/>
      <c r="CDB252" s="584"/>
      <c r="CDC252" s="600"/>
      <c r="CDD252" s="600"/>
      <c r="CDE252" s="600"/>
      <c r="CDF252" s="600"/>
      <c r="CDG252" s="600"/>
      <c r="CDH252" s="601"/>
      <c r="CDI252" s="609"/>
      <c r="CDJ252" s="609"/>
      <c r="CDK252" s="576"/>
      <c r="CDL252" s="576"/>
      <c r="CDM252" s="577"/>
      <c r="CDN252"/>
      <c r="CDO252" s="605"/>
      <c r="CDP252" s="606"/>
      <c r="CDQ252" s="578"/>
      <c r="CDR252" s="597"/>
      <c r="CDS252" s="598"/>
      <c r="CDT252" s="596"/>
      <c r="CDU252" s="602"/>
      <c r="CDV252" s="579"/>
      <c r="CDW252" s="580"/>
      <c r="CDX252" s="603"/>
      <c r="CDY252" s="580"/>
      <c r="CDZ252" s="603"/>
      <c r="CEA252" s="607"/>
      <c r="CEB252" s="582"/>
      <c r="CEC252" s="608"/>
      <c r="CED252" s="584"/>
      <c r="CEE252" s="584"/>
      <c r="CEF252" s="600"/>
      <c r="CEG252" s="600"/>
      <c r="CEH252" s="600"/>
      <c r="CEI252" s="600"/>
      <c r="CEJ252" s="600"/>
      <c r="CEK252" s="601"/>
      <c r="CEL252" s="609"/>
      <c r="CEM252" s="609"/>
      <c r="CEN252" s="576"/>
      <c r="CEO252" s="576"/>
      <c r="CEP252" s="577"/>
      <c r="CEQ252"/>
      <c r="CER252" s="605"/>
      <c r="CES252" s="606"/>
      <c r="CET252" s="578"/>
      <c r="CEU252" s="597"/>
      <c r="CEV252" s="598"/>
      <c r="CEW252" s="596"/>
      <c r="CEX252" s="602"/>
      <c r="CEY252" s="579"/>
      <c r="CEZ252" s="580"/>
      <c r="CFA252" s="603"/>
      <c r="CFB252" s="580"/>
      <c r="CFC252" s="603"/>
      <c r="CFD252" s="607"/>
      <c r="CFE252" s="582"/>
      <c r="CFF252" s="608"/>
      <c r="CFG252" s="584"/>
      <c r="CFH252" s="584"/>
      <c r="CFI252" s="600"/>
      <c r="CFJ252" s="600"/>
      <c r="CFK252" s="600"/>
      <c r="CFL252" s="600"/>
      <c r="CFM252" s="600"/>
      <c r="CFN252" s="601"/>
      <c r="CFO252" s="609"/>
      <c r="CFP252" s="609"/>
      <c r="CFQ252" s="576"/>
      <c r="CFR252" s="576"/>
      <c r="CFS252" s="577"/>
      <c r="CFT252"/>
      <c r="CFU252" s="605"/>
      <c r="CFV252" s="606"/>
      <c r="CFW252" s="578"/>
      <c r="CFX252" s="597"/>
      <c r="CFY252" s="598"/>
      <c r="CFZ252" s="596"/>
      <c r="CGA252" s="602"/>
      <c r="CGB252" s="579"/>
      <c r="CGC252" s="580"/>
      <c r="CGD252" s="603"/>
      <c r="CGE252" s="580"/>
      <c r="CGF252" s="603"/>
      <c r="CGG252" s="607"/>
      <c r="CGH252" s="582"/>
      <c r="CGI252" s="608"/>
      <c r="CGJ252" s="584"/>
      <c r="CGK252" s="584"/>
      <c r="CGL252" s="600"/>
      <c r="CGM252" s="600"/>
      <c r="CGN252" s="600"/>
      <c r="CGO252" s="600"/>
      <c r="CGP252" s="600"/>
      <c r="CGQ252" s="601"/>
      <c r="CGR252" s="609"/>
      <c r="CGS252" s="609"/>
      <c r="CGT252" s="576"/>
      <c r="CGU252" s="576"/>
      <c r="CGV252" s="577"/>
      <c r="CGW252"/>
      <c r="CGX252" s="605"/>
      <c r="CGY252" s="606"/>
      <c r="CGZ252" s="578"/>
      <c r="CHA252" s="597"/>
      <c r="CHB252" s="598"/>
      <c r="CHC252" s="596"/>
      <c r="CHD252" s="602"/>
      <c r="CHE252" s="579"/>
      <c r="CHF252" s="580"/>
      <c r="CHG252" s="603"/>
      <c r="CHH252" s="580"/>
      <c r="CHI252" s="603"/>
      <c r="CHJ252" s="607"/>
      <c r="CHK252" s="582"/>
      <c r="CHL252" s="608"/>
      <c r="CHM252" s="584"/>
      <c r="CHN252" s="584"/>
      <c r="CHO252" s="600"/>
      <c r="CHP252" s="600"/>
      <c r="CHQ252" s="600"/>
      <c r="CHR252" s="600"/>
      <c r="CHS252" s="600"/>
      <c r="CHT252" s="601"/>
      <c r="CHU252" s="609"/>
      <c r="CHV252" s="609"/>
      <c r="CHW252" s="576"/>
      <c r="CHX252" s="576"/>
      <c r="CHY252" s="577"/>
      <c r="CHZ252"/>
      <c r="CIA252" s="605"/>
      <c r="CIB252" s="606"/>
      <c r="CIC252" s="578"/>
      <c r="CID252" s="597"/>
      <c r="CIE252" s="598"/>
      <c r="CIF252" s="596"/>
      <c r="CIG252" s="602"/>
      <c r="CIH252" s="579"/>
      <c r="CII252" s="580"/>
      <c r="CIJ252" s="603"/>
      <c r="CIK252" s="580"/>
      <c r="CIL252" s="603"/>
      <c r="CIM252" s="607"/>
      <c r="CIN252" s="582"/>
      <c r="CIO252" s="608"/>
      <c r="CIP252" s="584"/>
      <c r="CIQ252" s="584"/>
      <c r="CIR252" s="600"/>
      <c r="CIS252" s="600"/>
      <c r="CIT252" s="600"/>
      <c r="CIU252" s="600"/>
      <c r="CIV252" s="600"/>
      <c r="CIW252" s="601"/>
      <c r="CIX252" s="609"/>
      <c r="CIY252" s="609"/>
      <c r="CIZ252" s="576"/>
      <c r="CJA252" s="576"/>
      <c r="CJB252" s="577"/>
      <c r="CJC252"/>
      <c r="CJD252" s="605"/>
      <c r="CJE252" s="606"/>
      <c r="CJF252" s="578"/>
      <c r="CJG252" s="597"/>
      <c r="CJH252" s="598"/>
      <c r="CJI252" s="596"/>
      <c r="CJJ252" s="602"/>
      <c r="CJK252" s="579"/>
      <c r="CJL252" s="580"/>
      <c r="CJM252" s="603"/>
      <c r="CJN252" s="580"/>
      <c r="CJO252" s="603"/>
      <c r="CJP252" s="607"/>
      <c r="CJQ252" s="582"/>
      <c r="CJR252" s="608"/>
      <c r="CJS252" s="584"/>
      <c r="CJT252" s="584"/>
      <c r="CJU252" s="600"/>
      <c r="CJV252" s="600"/>
      <c r="CJW252" s="600"/>
      <c r="CJX252" s="600"/>
      <c r="CJY252" s="600"/>
      <c r="CJZ252" s="601"/>
      <c r="CKA252" s="609"/>
      <c r="CKB252" s="609"/>
      <c r="CKC252" s="576"/>
      <c r="CKD252" s="576"/>
      <c r="CKE252" s="577"/>
      <c r="CKF252"/>
      <c r="CKG252" s="605"/>
      <c r="CKH252" s="606"/>
      <c r="CKI252" s="578"/>
      <c r="CKJ252" s="597"/>
      <c r="CKK252" s="598"/>
      <c r="CKL252" s="596"/>
      <c r="CKM252" s="602"/>
      <c r="CKN252" s="579"/>
      <c r="CKO252" s="580"/>
      <c r="CKP252" s="603"/>
      <c r="CKQ252" s="580"/>
      <c r="CKR252" s="603"/>
      <c r="CKS252" s="607"/>
      <c r="CKT252" s="582"/>
      <c r="CKU252" s="608"/>
      <c r="CKV252" s="584"/>
      <c r="CKW252" s="584"/>
      <c r="CKX252" s="600"/>
      <c r="CKY252" s="600"/>
      <c r="CKZ252" s="600"/>
      <c r="CLA252" s="600"/>
      <c r="CLB252" s="600"/>
      <c r="CLC252" s="601"/>
      <c r="CLD252" s="609"/>
      <c r="CLE252" s="609"/>
      <c r="CLF252" s="576"/>
      <c r="CLG252" s="576"/>
      <c r="CLH252" s="577"/>
      <c r="CLI252"/>
      <c r="CLJ252" s="605"/>
      <c r="CLK252" s="606"/>
      <c r="CLL252" s="578"/>
      <c r="CLM252" s="597"/>
      <c r="CLN252" s="598"/>
      <c r="CLO252" s="596"/>
      <c r="CLP252" s="602"/>
      <c r="CLQ252" s="579"/>
      <c r="CLR252" s="580"/>
      <c r="CLS252" s="603"/>
      <c r="CLT252" s="580"/>
      <c r="CLU252" s="603"/>
      <c r="CLV252" s="607"/>
      <c r="CLW252" s="582"/>
      <c r="CLX252" s="608"/>
      <c r="CLY252" s="584"/>
      <c r="CLZ252" s="584"/>
      <c r="CMA252" s="600"/>
      <c r="CMB252" s="600"/>
      <c r="CMC252" s="600"/>
      <c r="CMD252" s="600"/>
      <c r="CME252" s="600"/>
      <c r="CMF252" s="601"/>
      <c r="CMG252" s="609"/>
      <c r="CMH252" s="609"/>
      <c r="CMI252" s="576"/>
      <c r="CMJ252" s="576"/>
      <c r="CMK252" s="577"/>
      <c r="CML252"/>
      <c r="CMM252" s="605"/>
      <c r="CMN252" s="606"/>
      <c r="CMO252" s="578"/>
      <c r="CMP252" s="597"/>
      <c r="CMQ252" s="598"/>
      <c r="CMR252" s="596"/>
      <c r="CMS252" s="602"/>
      <c r="CMT252" s="579"/>
      <c r="CMU252" s="580"/>
      <c r="CMV252" s="603"/>
      <c r="CMW252" s="580"/>
      <c r="CMX252" s="603"/>
      <c r="CMY252" s="607"/>
      <c r="CMZ252" s="582"/>
      <c r="CNA252" s="608"/>
      <c r="CNB252" s="584"/>
      <c r="CNC252" s="584"/>
      <c r="CND252" s="600"/>
      <c r="CNE252" s="600"/>
      <c r="CNF252" s="600"/>
      <c r="CNG252" s="600"/>
      <c r="CNH252" s="600"/>
      <c r="CNI252" s="601"/>
      <c r="CNJ252" s="609"/>
      <c r="CNK252" s="609"/>
      <c r="CNL252" s="576"/>
      <c r="CNM252" s="576"/>
      <c r="CNN252" s="577"/>
      <c r="CNO252"/>
      <c r="CNP252" s="605"/>
      <c r="CNQ252" s="606"/>
      <c r="CNR252" s="578"/>
      <c r="CNS252" s="597"/>
      <c r="CNT252" s="598"/>
      <c r="CNU252" s="596"/>
      <c r="CNV252" s="602"/>
      <c r="CNW252" s="579"/>
      <c r="CNX252" s="580"/>
      <c r="CNY252" s="603"/>
      <c r="CNZ252" s="580"/>
      <c r="COA252" s="603"/>
      <c r="COB252" s="607"/>
      <c r="COC252" s="582"/>
      <c r="COD252" s="608"/>
      <c r="COE252" s="584"/>
      <c r="COF252" s="584"/>
      <c r="COG252" s="600"/>
      <c r="COH252" s="600"/>
      <c r="COI252" s="600"/>
      <c r="COJ252" s="600"/>
      <c r="COK252" s="600"/>
      <c r="COL252" s="601"/>
      <c r="COM252" s="609"/>
      <c r="CON252" s="609"/>
      <c r="COO252" s="576"/>
      <c r="COP252" s="576"/>
      <c r="COQ252" s="577"/>
      <c r="COR252"/>
      <c r="COS252" s="605"/>
      <c r="COT252" s="606"/>
      <c r="COU252" s="578"/>
      <c r="COV252" s="597"/>
      <c r="COW252" s="598"/>
      <c r="COX252" s="596"/>
      <c r="COY252" s="602"/>
      <c r="COZ252" s="579"/>
      <c r="CPA252" s="580"/>
      <c r="CPB252" s="603"/>
      <c r="CPC252" s="580"/>
      <c r="CPD252" s="603"/>
      <c r="CPE252" s="607"/>
      <c r="CPF252" s="582"/>
      <c r="CPG252" s="608"/>
      <c r="CPH252" s="584"/>
      <c r="CPI252" s="584"/>
      <c r="CPJ252" s="600"/>
      <c r="CPK252" s="600"/>
      <c r="CPL252" s="600"/>
      <c r="CPM252" s="600"/>
      <c r="CPN252" s="600"/>
      <c r="CPO252" s="601"/>
      <c r="CPP252" s="609"/>
      <c r="CPQ252" s="609"/>
      <c r="CPR252" s="576"/>
      <c r="CPS252" s="576"/>
      <c r="CPT252" s="577"/>
      <c r="CPU252"/>
      <c r="CPV252" s="605"/>
      <c r="CPW252" s="606"/>
      <c r="CPX252" s="578"/>
      <c r="CPY252" s="597"/>
      <c r="CPZ252" s="598"/>
      <c r="CQA252" s="596"/>
      <c r="CQB252" s="602"/>
      <c r="CQC252" s="579"/>
      <c r="CQD252" s="580"/>
      <c r="CQE252" s="603"/>
      <c r="CQF252" s="580"/>
      <c r="CQG252" s="603"/>
      <c r="CQH252" s="607"/>
      <c r="CQI252" s="582"/>
      <c r="CQJ252" s="608"/>
      <c r="CQK252" s="584"/>
      <c r="CQL252" s="584"/>
      <c r="CQM252" s="600"/>
      <c r="CQN252" s="600"/>
      <c r="CQO252" s="600"/>
      <c r="CQP252" s="600"/>
      <c r="CQQ252" s="600"/>
      <c r="CQR252" s="601"/>
      <c r="CQS252" s="609"/>
      <c r="CQT252" s="609"/>
      <c r="CQU252" s="576"/>
      <c r="CQV252" s="576"/>
      <c r="CQW252" s="577"/>
      <c r="CQX252"/>
      <c r="CQY252" s="605"/>
      <c r="CQZ252" s="606"/>
      <c r="CRA252" s="578"/>
      <c r="CRB252" s="597"/>
      <c r="CRC252" s="598"/>
      <c r="CRD252" s="596"/>
      <c r="CRE252" s="602"/>
      <c r="CRF252" s="579"/>
      <c r="CRG252" s="580"/>
      <c r="CRH252" s="603"/>
      <c r="CRI252" s="580"/>
      <c r="CRJ252" s="603"/>
      <c r="CRK252" s="607"/>
      <c r="CRL252" s="582"/>
      <c r="CRM252" s="608"/>
      <c r="CRN252" s="584"/>
      <c r="CRO252" s="584"/>
      <c r="CRP252" s="600"/>
      <c r="CRQ252" s="600"/>
      <c r="CRR252" s="600"/>
      <c r="CRS252" s="600"/>
      <c r="CRT252" s="600"/>
      <c r="CRU252" s="601"/>
      <c r="CRV252" s="609"/>
      <c r="CRW252" s="609"/>
      <c r="CRX252" s="576"/>
      <c r="CRY252" s="576"/>
      <c r="CRZ252" s="577"/>
      <c r="CSA252"/>
      <c r="CSB252" s="605"/>
      <c r="CSC252" s="606"/>
      <c r="CSD252" s="578"/>
      <c r="CSE252" s="597"/>
      <c r="CSF252" s="598"/>
      <c r="CSG252" s="596"/>
      <c r="CSH252" s="602"/>
      <c r="CSI252" s="579"/>
      <c r="CSJ252" s="580"/>
      <c r="CSK252" s="603"/>
      <c r="CSL252" s="580"/>
      <c r="CSM252" s="603"/>
      <c r="CSN252" s="607"/>
      <c r="CSO252" s="582"/>
      <c r="CSP252" s="608"/>
      <c r="CSQ252" s="584"/>
      <c r="CSR252" s="584"/>
      <c r="CSS252" s="600"/>
      <c r="CST252" s="600"/>
      <c r="CSU252" s="600"/>
      <c r="CSV252" s="600"/>
      <c r="CSW252" s="600"/>
      <c r="CSX252" s="601"/>
      <c r="CSY252" s="609"/>
      <c r="CSZ252" s="609"/>
      <c r="CTA252" s="576"/>
      <c r="CTB252" s="576"/>
      <c r="CTC252" s="577"/>
      <c r="CTD252"/>
      <c r="CTE252" s="605"/>
      <c r="CTF252" s="606"/>
      <c r="CTG252" s="578"/>
      <c r="CTH252" s="597"/>
      <c r="CTI252" s="598"/>
      <c r="CTJ252" s="596"/>
      <c r="CTK252" s="602"/>
      <c r="CTL252" s="579"/>
      <c r="CTM252" s="580"/>
      <c r="CTN252" s="603"/>
      <c r="CTO252" s="580"/>
      <c r="CTP252" s="603"/>
      <c r="CTQ252" s="607"/>
      <c r="CTR252" s="582"/>
      <c r="CTS252" s="608"/>
      <c r="CTT252" s="584"/>
      <c r="CTU252" s="584"/>
      <c r="CTV252" s="600"/>
      <c r="CTW252" s="600"/>
      <c r="CTX252" s="600"/>
      <c r="CTY252" s="600"/>
      <c r="CTZ252" s="600"/>
      <c r="CUA252" s="601"/>
      <c r="CUB252" s="609"/>
      <c r="CUC252" s="609"/>
      <c r="CUD252" s="576"/>
      <c r="CUE252" s="576"/>
      <c r="CUF252" s="577"/>
      <c r="CUG252"/>
      <c r="CUH252" s="605"/>
      <c r="CUI252" s="606"/>
      <c r="CUJ252" s="578"/>
      <c r="CUK252" s="597"/>
      <c r="CUL252" s="598"/>
      <c r="CUM252" s="596"/>
      <c r="CUN252" s="602"/>
      <c r="CUO252" s="579"/>
      <c r="CUP252" s="580"/>
      <c r="CUQ252" s="603"/>
      <c r="CUR252" s="580"/>
      <c r="CUS252" s="603"/>
      <c r="CUT252" s="607"/>
      <c r="CUU252" s="582"/>
      <c r="CUV252" s="608"/>
      <c r="CUW252" s="584"/>
      <c r="CUX252" s="584"/>
      <c r="CUY252" s="600"/>
      <c r="CUZ252" s="600"/>
      <c r="CVA252" s="600"/>
      <c r="CVB252" s="600"/>
      <c r="CVC252" s="600"/>
      <c r="CVD252" s="601"/>
      <c r="CVE252" s="609"/>
      <c r="CVF252" s="609"/>
      <c r="CVG252" s="576"/>
      <c r="CVH252" s="576"/>
      <c r="CVI252" s="577"/>
      <c r="CVJ252"/>
      <c r="CVK252" s="605"/>
      <c r="CVL252" s="606"/>
      <c r="CVM252" s="578"/>
      <c r="CVN252" s="597"/>
      <c r="CVO252" s="598"/>
      <c r="CVP252" s="596"/>
      <c r="CVQ252" s="602"/>
      <c r="CVR252" s="579"/>
      <c r="CVS252" s="580"/>
      <c r="CVT252" s="603"/>
      <c r="CVU252" s="580"/>
      <c r="CVV252" s="603"/>
      <c r="CVW252" s="607"/>
      <c r="CVX252" s="582"/>
      <c r="CVY252" s="608"/>
      <c r="CVZ252" s="584"/>
      <c r="CWA252" s="584"/>
      <c r="CWB252" s="600"/>
      <c r="CWC252" s="600"/>
      <c r="CWD252" s="600"/>
      <c r="CWE252" s="600"/>
      <c r="CWF252" s="600"/>
      <c r="CWG252" s="601"/>
      <c r="CWH252" s="609"/>
      <c r="CWI252" s="609"/>
      <c r="CWJ252" s="576"/>
      <c r="CWK252" s="576"/>
      <c r="CWL252" s="577"/>
      <c r="CWM252"/>
      <c r="CWN252" s="605"/>
      <c r="CWO252" s="606"/>
      <c r="CWP252" s="578"/>
      <c r="CWQ252" s="597"/>
      <c r="CWR252" s="598"/>
      <c r="CWS252" s="596"/>
      <c r="CWT252" s="602"/>
      <c r="CWU252" s="579"/>
      <c r="CWV252" s="580"/>
      <c r="CWW252" s="603"/>
      <c r="CWX252" s="580"/>
      <c r="CWY252" s="603"/>
      <c r="CWZ252" s="607"/>
      <c r="CXA252" s="582"/>
      <c r="CXB252" s="608"/>
      <c r="CXC252" s="584"/>
      <c r="CXD252" s="584"/>
      <c r="CXE252" s="600"/>
      <c r="CXF252" s="600"/>
      <c r="CXG252" s="600"/>
      <c r="CXH252" s="600"/>
      <c r="CXI252" s="600"/>
      <c r="CXJ252" s="601"/>
      <c r="CXK252" s="609"/>
      <c r="CXL252" s="609"/>
      <c r="CXM252" s="576"/>
      <c r="CXN252" s="576"/>
      <c r="CXO252" s="577"/>
      <c r="CXP252"/>
      <c r="CXQ252" s="605"/>
      <c r="CXR252" s="606"/>
      <c r="CXS252" s="578"/>
      <c r="CXT252" s="597"/>
      <c r="CXU252" s="598"/>
      <c r="CXV252" s="596"/>
      <c r="CXW252" s="602"/>
      <c r="CXX252" s="579"/>
      <c r="CXY252" s="580"/>
      <c r="CXZ252" s="603"/>
      <c r="CYA252" s="580"/>
      <c r="CYB252" s="603"/>
      <c r="CYC252" s="607"/>
      <c r="CYD252" s="582"/>
      <c r="CYE252" s="608"/>
      <c r="CYF252" s="584"/>
      <c r="CYG252" s="584"/>
      <c r="CYH252" s="600"/>
      <c r="CYI252" s="600"/>
      <c r="CYJ252" s="600"/>
      <c r="CYK252" s="600"/>
      <c r="CYL252" s="600"/>
      <c r="CYM252" s="601"/>
      <c r="CYN252" s="609"/>
      <c r="CYO252" s="609"/>
      <c r="CYP252" s="576"/>
      <c r="CYQ252" s="576"/>
      <c r="CYR252" s="577"/>
      <c r="CYS252"/>
      <c r="CYT252" s="605"/>
      <c r="CYU252" s="606"/>
      <c r="CYV252" s="578"/>
      <c r="CYW252" s="597"/>
      <c r="CYX252" s="598"/>
      <c r="CYY252" s="596"/>
      <c r="CYZ252" s="602"/>
      <c r="CZA252" s="579"/>
      <c r="CZB252" s="580"/>
      <c r="CZC252" s="603"/>
      <c r="CZD252" s="580"/>
      <c r="CZE252" s="603"/>
      <c r="CZF252" s="607"/>
      <c r="CZG252" s="582"/>
      <c r="CZH252" s="608"/>
      <c r="CZI252" s="584"/>
      <c r="CZJ252" s="584"/>
      <c r="CZK252" s="600"/>
      <c r="CZL252" s="600"/>
      <c r="CZM252" s="600"/>
      <c r="CZN252" s="600"/>
      <c r="CZO252" s="600"/>
      <c r="CZP252" s="601"/>
      <c r="CZQ252" s="609"/>
      <c r="CZR252" s="609"/>
      <c r="CZS252" s="576"/>
      <c r="CZT252" s="576"/>
      <c r="CZU252" s="577"/>
      <c r="CZV252"/>
      <c r="CZW252" s="605"/>
      <c r="CZX252" s="606"/>
      <c r="CZY252" s="578"/>
      <c r="CZZ252" s="597"/>
      <c r="DAA252" s="598"/>
      <c r="DAB252" s="596"/>
      <c r="DAC252" s="602"/>
      <c r="DAD252" s="579"/>
      <c r="DAE252" s="580"/>
      <c r="DAF252" s="603"/>
      <c r="DAG252" s="580"/>
      <c r="DAH252" s="603"/>
      <c r="DAI252" s="607"/>
      <c r="DAJ252" s="582"/>
      <c r="DAK252" s="608"/>
      <c r="DAL252" s="584"/>
      <c r="DAM252" s="584"/>
      <c r="DAN252" s="600"/>
      <c r="DAO252" s="600"/>
      <c r="DAP252" s="600"/>
      <c r="DAQ252" s="600"/>
      <c r="DAR252" s="600"/>
      <c r="DAS252" s="601"/>
      <c r="DAT252" s="609"/>
      <c r="DAU252" s="609"/>
      <c r="DAV252" s="576"/>
      <c r="DAW252" s="576"/>
      <c r="DAX252" s="577"/>
      <c r="DAY252"/>
      <c r="DAZ252" s="605"/>
      <c r="DBA252" s="606"/>
      <c r="DBB252" s="578"/>
      <c r="DBC252" s="597"/>
      <c r="DBD252" s="598"/>
      <c r="DBE252" s="596"/>
      <c r="DBF252" s="602"/>
      <c r="DBG252" s="579"/>
      <c r="DBH252" s="580"/>
      <c r="DBI252" s="603"/>
      <c r="DBJ252" s="580"/>
      <c r="DBK252" s="603"/>
      <c r="DBL252" s="607"/>
      <c r="DBM252" s="582"/>
      <c r="DBN252" s="608"/>
      <c r="DBO252" s="584"/>
      <c r="DBP252" s="584"/>
      <c r="DBQ252" s="600"/>
      <c r="DBR252" s="600"/>
      <c r="DBS252" s="600"/>
      <c r="DBT252" s="600"/>
      <c r="DBU252" s="600"/>
      <c r="DBV252" s="601"/>
      <c r="DBW252" s="609"/>
      <c r="DBX252" s="609"/>
      <c r="DBY252" s="576"/>
      <c r="DBZ252" s="576"/>
      <c r="DCA252" s="577"/>
      <c r="DCB252"/>
      <c r="DCC252" s="605"/>
      <c r="DCD252" s="606"/>
      <c r="DCE252" s="578"/>
      <c r="DCF252" s="597"/>
      <c r="DCG252" s="598"/>
      <c r="DCH252" s="596"/>
      <c r="DCI252" s="602"/>
      <c r="DCJ252" s="579"/>
      <c r="DCK252" s="580"/>
      <c r="DCL252" s="603"/>
      <c r="DCM252" s="580"/>
      <c r="DCN252" s="603"/>
      <c r="DCO252" s="607"/>
      <c r="DCP252" s="582"/>
      <c r="DCQ252" s="608"/>
      <c r="DCR252" s="584"/>
      <c r="DCS252" s="584"/>
      <c r="DCT252" s="600"/>
      <c r="DCU252" s="600"/>
      <c r="DCV252" s="600"/>
      <c r="DCW252" s="600"/>
      <c r="DCX252" s="600"/>
      <c r="DCY252" s="601"/>
      <c r="DCZ252" s="609"/>
      <c r="DDA252" s="609"/>
      <c r="DDB252" s="576"/>
      <c r="DDC252" s="576"/>
      <c r="DDD252" s="577"/>
      <c r="DDE252"/>
      <c r="DDF252" s="605"/>
      <c r="DDG252" s="606"/>
      <c r="DDH252" s="578"/>
      <c r="DDI252" s="597"/>
      <c r="DDJ252" s="598"/>
      <c r="DDK252" s="596"/>
      <c r="DDL252" s="602"/>
      <c r="DDM252" s="579"/>
      <c r="DDN252" s="580"/>
      <c r="DDO252" s="603"/>
      <c r="DDP252" s="580"/>
      <c r="DDQ252" s="603"/>
      <c r="DDR252" s="607"/>
      <c r="DDS252" s="582"/>
      <c r="DDT252" s="608"/>
      <c r="DDU252" s="584"/>
      <c r="DDV252" s="584"/>
      <c r="DDW252" s="600"/>
      <c r="DDX252" s="600"/>
      <c r="DDY252" s="600"/>
      <c r="DDZ252" s="600"/>
      <c r="DEA252" s="600"/>
      <c r="DEB252" s="601"/>
      <c r="DEC252" s="609"/>
      <c r="DED252" s="609"/>
      <c r="DEE252" s="576"/>
      <c r="DEF252" s="576"/>
      <c r="DEG252" s="577"/>
      <c r="DEH252"/>
      <c r="DEI252" s="605"/>
      <c r="DEJ252" s="606"/>
      <c r="DEK252" s="578"/>
      <c r="DEL252" s="597"/>
      <c r="DEM252" s="598"/>
      <c r="DEN252" s="596"/>
      <c r="DEO252" s="602"/>
      <c r="DEP252" s="579"/>
      <c r="DEQ252" s="580"/>
      <c r="DER252" s="603"/>
      <c r="DES252" s="580"/>
      <c r="DET252" s="603"/>
      <c r="DEU252" s="607"/>
      <c r="DEV252" s="582"/>
      <c r="DEW252" s="608"/>
      <c r="DEX252" s="584"/>
      <c r="DEY252" s="584"/>
      <c r="DEZ252" s="600"/>
      <c r="DFA252" s="600"/>
      <c r="DFB252" s="600"/>
      <c r="DFC252" s="600"/>
      <c r="DFD252" s="600"/>
      <c r="DFE252" s="601"/>
      <c r="DFF252" s="609"/>
      <c r="DFG252" s="609"/>
      <c r="DFH252" s="576"/>
      <c r="DFI252" s="576"/>
      <c r="DFJ252" s="577"/>
      <c r="DFK252"/>
      <c r="DFL252" s="605"/>
      <c r="DFM252" s="606"/>
      <c r="DFN252" s="578"/>
      <c r="DFO252" s="597"/>
      <c r="DFP252" s="598"/>
      <c r="DFQ252" s="596"/>
      <c r="DFR252" s="602"/>
      <c r="DFS252" s="579"/>
      <c r="DFT252" s="580"/>
      <c r="DFU252" s="603"/>
      <c r="DFV252" s="580"/>
      <c r="DFW252" s="603"/>
      <c r="DFX252" s="607"/>
      <c r="DFY252" s="582"/>
      <c r="DFZ252" s="608"/>
      <c r="DGA252" s="584"/>
      <c r="DGB252" s="584"/>
      <c r="DGC252" s="600"/>
      <c r="DGD252" s="600"/>
      <c r="DGE252" s="600"/>
      <c r="DGF252" s="600"/>
      <c r="DGG252" s="600"/>
      <c r="DGH252" s="601"/>
      <c r="DGI252" s="609"/>
      <c r="DGJ252" s="609"/>
      <c r="DGK252" s="576"/>
      <c r="DGL252" s="576"/>
      <c r="DGM252" s="577"/>
      <c r="DGN252"/>
      <c r="DGO252" s="605"/>
      <c r="DGP252" s="606"/>
      <c r="DGQ252" s="578"/>
      <c r="DGR252" s="597"/>
      <c r="DGS252" s="598"/>
      <c r="DGT252" s="596"/>
      <c r="DGU252" s="602"/>
      <c r="DGV252" s="579"/>
      <c r="DGW252" s="580"/>
      <c r="DGX252" s="603"/>
      <c r="DGY252" s="580"/>
      <c r="DGZ252" s="603"/>
      <c r="DHA252" s="607"/>
      <c r="DHB252" s="582"/>
      <c r="DHC252" s="608"/>
      <c r="DHD252" s="584"/>
      <c r="DHE252" s="584"/>
      <c r="DHF252" s="600"/>
      <c r="DHG252" s="600"/>
      <c r="DHH252" s="600"/>
      <c r="DHI252" s="600"/>
      <c r="DHJ252" s="600"/>
      <c r="DHK252" s="601"/>
      <c r="DHL252" s="609"/>
      <c r="DHM252" s="609"/>
      <c r="DHN252" s="576"/>
      <c r="DHO252" s="576"/>
      <c r="DHP252" s="577"/>
      <c r="DHQ252"/>
      <c r="DHR252" s="605"/>
      <c r="DHS252" s="606"/>
      <c r="DHT252" s="578"/>
      <c r="DHU252" s="597"/>
      <c r="DHV252" s="598"/>
      <c r="DHW252" s="596"/>
      <c r="DHX252" s="602"/>
      <c r="DHY252" s="579"/>
      <c r="DHZ252" s="580"/>
      <c r="DIA252" s="603"/>
      <c r="DIB252" s="580"/>
      <c r="DIC252" s="603"/>
      <c r="DID252" s="607"/>
      <c r="DIE252" s="582"/>
      <c r="DIF252" s="608"/>
      <c r="DIG252" s="584"/>
      <c r="DIH252" s="584"/>
      <c r="DII252" s="600"/>
      <c r="DIJ252" s="600"/>
      <c r="DIK252" s="600"/>
      <c r="DIL252" s="600"/>
      <c r="DIM252" s="600"/>
      <c r="DIN252" s="601"/>
      <c r="DIO252" s="609"/>
      <c r="DIP252" s="609"/>
      <c r="DIQ252" s="576"/>
      <c r="DIR252" s="576"/>
      <c r="DIS252" s="577"/>
      <c r="DIT252"/>
      <c r="DIU252" s="605"/>
      <c r="DIV252" s="606"/>
      <c r="DIW252" s="578"/>
      <c r="DIX252" s="597"/>
      <c r="DIY252" s="598"/>
      <c r="DIZ252" s="596"/>
      <c r="DJA252" s="602"/>
      <c r="DJB252" s="579"/>
      <c r="DJC252" s="580"/>
      <c r="DJD252" s="603"/>
      <c r="DJE252" s="580"/>
      <c r="DJF252" s="603"/>
      <c r="DJG252" s="607"/>
      <c r="DJH252" s="582"/>
      <c r="DJI252" s="608"/>
      <c r="DJJ252" s="584"/>
      <c r="DJK252" s="584"/>
      <c r="DJL252" s="600"/>
      <c r="DJM252" s="600"/>
      <c r="DJN252" s="600"/>
      <c r="DJO252" s="600"/>
      <c r="DJP252" s="600"/>
      <c r="DJQ252" s="601"/>
      <c r="DJR252" s="609"/>
      <c r="DJS252" s="609"/>
      <c r="DJT252" s="576"/>
      <c r="DJU252" s="576"/>
      <c r="DJV252" s="577"/>
      <c r="DJW252"/>
      <c r="DJX252" s="605"/>
      <c r="DJY252" s="606"/>
      <c r="DJZ252" s="578"/>
      <c r="DKA252" s="597"/>
      <c r="DKB252" s="598"/>
      <c r="DKC252" s="596"/>
      <c r="DKD252" s="602"/>
      <c r="DKE252" s="579"/>
      <c r="DKF252" s="580"/>
      <c r="DKG252" s="603"/>
      <c r="DKH252" s="580"/>
      <c r="DKI252" s="603"/>
      <c r="DKJ252" s="607"/>
      <c r="DKK252" s="582"/>
      <c r="DKL252" s="608"/>
      <c r="DKM252" s="584"/>
      <c r="DKN252" s="584"/>
      <c r="DKO252" s="600"/>
      <c r="DKP252" s="600"/>
      <c r="DKQ252" s="600"/>
      <c r="DKR252" s="600"/>
      <c r="DKS252" s="600"/>
      <c r="DKT252" s="601"/>
      <c r="DKU252" s="609"/>
      <c r="DKV252" s="609"/>
      <c r="DKW252" s="576"/>
      <c r="DKX252" s="576"/>
      <c r="DKY252" s="577"/>
      <c r="DKZ252"/>
      <c r="DLA252" s="605"/>
      <c r="DLB252" s="606"/>
      <c r="DLC252" s="578"/>
      <c r="DLD252" s="597"/>
      <c r="DLE252" s="598"/>
      <c r="DLF252" s="596"/>
      <c r="DLG252" s="602"/>
      <c r="DLH252" s="579"/>
      <c r="DLI252" s="580"/>
      <c r="DLJ252" s="603"/>
      <c r="DLK252" s="580"/>
      <c r="DLL252" s="603"/>
      <c r="DLM252" s="607"/>
      <c r="DLN252" s="582"/>
      <c r="DLO252" s="608"/>
      <c r="DLP252" s="584"/>
      <c r="DLQ252" s="584"/>
      <c r="DLR252" s="600"/>
      <c r="DLS252" s="600"/>
      <c r="DLT252" s="600"/>
      <c r="DLU252" s="600"/>
      <c r="DLV252" s="600"/>
      <c r="DLW252" s="601"/>
      <c r="DLX252" s="609"/>
      <c r="DLY252" s="609"/>
      <c r="DLZ252" s="576"/>
      <c r="DMA252" s="576"/>
      <c r="DMB252" s="577"/>
      <c r="DMC252"/>
      <c r="DMD252" s="605"/>
      <c r="DME252" s="606"/>
      <c r="DMF252" s="578"/>
      <c r="DMG252" s="597"/>
      <c r="DMH252" s="598"/>
      <c r="DMI252" s="596"/>
      <c r="DMJ252" s="602"/>
      <c r="DMK252" s="579"/>
      <c r="DML252" s="580"/>
      <c r="DMM252" s="603"/>
      <c r="DMN252" s="580"/>
      <c r="DMO252" s="603"/>
      <c r="DMP252" s="607"/>
      <c r="DMQ252" s="582"/>
      <c r="DMR252" s="608"/>
      <c r="DMS252" s="584"/>
      <c r="DMT252" s="584"/>
      <c r="DMU252" s="600"/>
      <c r="DMV252" s="600"/>
      <c r="DMW252" s="600"/>
      <c r="DMX252" s="600"/>
      <c r="DMY252" s="600"/>
      <c r="DMZ252" s="601"/>
      <c r="DNA252" s="609"/>
      <c r="DNB252" s="609"/>
      <c r="DNC252" s="576"/>
      <c r="DND252" s="576"/>
      <c r="DNE252" s="577"/>
      <c r="DNF252"/>
      <c r="DNG252" s="605"/>
      <c r="DNH252" s="606"/>
      <c r="DNI252" s="578"/>
      <c r="DNJ252" s="597"/>
      <c r="DNK252" s="598"/>
      <c r="DNL252" s="596"/>
      <c r="DNM252" s="602"/>
      <c r="DNN252" s="579"/>
      <c r="DNO252" s="580"/>
      <c r="DNP252" s="603"/>
      <c r="DNQ252" s="580"/>
      <c r="DNR252" s="603"/>
      <c r="DNS252" s="607"/>
      <c r="DNT252" s="582"/>
      <c r="DNU252" s="608"/>
      <c r="DNV252" s="584"/>
      <c r="DNW252" s="584"/>
      <c r="DNX252" s="600"/>
      <c r="DNY252" s="600"/>
      <c r="DNZ252" s="600"/>
      <c r="DOA252" s="600"/>
      <c r="DOB252" s="600"/>
      <c r="DOC252" s="601"/>
      <c r="DOD252" s="609"/>
      <c r="DOE252" s="609"/>
      <c r="DOF252" s="576"/>
      <c r="DOG252" s="576"/>
      <c r="DOH252" s="577"/>
      <c r="DOI252"/>
      <c r="DOJ252" s="605"/>
      <c r="DOK252" s="606"/>
      <c r="DOL252" s="578"/>
      <c r="DOM252" s="597"/>
      <c r="DON252" s="598"/>
      <c r="DOO252" s="596"/>
      <c r="DOP252" s="602"/>
      <c r="DOQ252" s="579"/>
      <c r="DOR252" s="580"/>
      <c r="DOS252" s="603"/>
      <c r="DOT252" s="580"/>
      <c r="DOU252" s="603"/>
      <c r="DOV252" s="607"/>
      <c r="DOW252" s="582"/>
      <c r="DOX252" s="608"/>
      <c r="DOY252" s="584"/>
      <c r="DOZ252" s="584"/>
      <c r="DPA252" s="600"/>
      <c r="DPB252" s="600"/>
      <c r="DPC252" s="600"/>
      <c r="DPD252" s="600"/>
      <c r="DPE252" s="600"/>
      <c r="DPF252" s="601"/>
      <c r="DPG252" s="609"/>
      <c r="DPH252" s="609"/>
      <c r="DPI252" s="576"/>
      <c r="DPJ252" s="576"/>
      <c r="DPK252" s="577"/>
      <c r="DPL252"/>
      <c r="DPM252" s="605"/>
      <c r="DPN252" s="606"/>
      <c r="DPO252" s="578"/>
      <c r="DPP252" s="597"/>
      <c r="DPQ252" s="598"/>
      <c r="DPR252" s="596"/>
      <c r="DPS252" s="602"/>
      <c r="DPT252" s="579"/>
      <c r="DPU252" s="580"/>
      <c r="DPV252" s="603"/>
      <c r="DPW252" s="580"/>
      <c r="DPX252" s="603"/>
      <c r="DPY252" s="607"/>
      <c r="DPZ252" s="582"/>
      <c r="DQA252" s="608"/>
      <c r="DQB252" s="584"/>
      <c r="DQC252" s="584"/>
      <c r="DQD252" s="600"/>
      <c r="DQE252" s="600"/>
      <c r="DQF252" s="600"/>
      <c r="DQG252" s="600"/>
      <c r="DQH252" s="600"/>
      <c r="DQI252" s="601"/>
      <c r="DQJ252" s="609"/>
      <c r="DQK252" s="609"/>
      <c r="DQL252" s="576"/>
      <c r="DQM252" s="576"/>
      <c r="DQN252" s="577"/>
      <c r="DQO252"/>
      <c r="DQP252" s="605"/>
      <c r="DQQ252" s="606"/>
      <c r="DQR252" s="578"/>
      <c r="DQS252" s="597"/>
      <c r="DQT252" s="598"/>
      <c r="DQU252" s="596"/>
      <c r="DQV252" s="602"/>
      <c r="DQW252" s="579"/>
      <c r="DQX252" s="580"/>
      <c r="DQY252" s="603"/>
      <c r="DQZ252" s="580"/>
      <c r="DRA252" s="603"/>
      <c r="DRB252" s="607"/>
      <c r="DRC252" s="582"/>
      <c r="DRD252" s="608"/>
      <c r="DRE252" s="584"/>
      <c r="DRF252" s="584"/>
      <c r="DRG252" s="600"/>
      <c r="DRH252" s="600"/>
      <c r="DRI252" s="600"/>
      <c r="DRJ252" s="600"/>
      <c r="DRK252" s="600"/>
      <c r="DRL252" s="601"/>
      <c r="DRM252" s="609"/>
      <c r="DRN252" s="609"/>
      <c r="DRO252" s="576"/>
      <c r="DRP252" s="576"/>
      <c r="DRQ252" s="577"/>
      <c r="DRR252"/>
      <c r="DRS252" s="605"/>
      <c r="DRT252" s="606"/>
      <c r="DRU252" s="578"/>
      <c r="DRV252" s="597"/>
      <c r="DRW252" s="598"/>
      <c r="DRX252" s="596"/>
      <c r="DRY252" s="602"/>
      <c r="DRZ252" s="579"/>
      <c r="DSA252" s="580"/>
      <c r="DSB252" s="603"/>
      <c r="DSC252" s="580"/>
      <c r="DSD252" s="603"/>
      <c r="DSE252" s="607"/>
      <c r="DSF252" s="582"/>
      <c r="DSG252" s="608"/>
      <c r="DSH252" s="584"/>
      <c r="DSI252" s="584"/>
      <c r="DSJ252" s="600"/>
      <c r="DSK252" s="600"/>
      <c r="DSL252" s="600"/>
      <c r="DSM252" s="600"/>
      <c r="DSN252" s="600"/>
      <c r="DSO252" s="601"/>
      <c r="DSP252" s="609"/>
      <c r="DSQ252" s="609"/>
      <c r="DSR252" s="576"/>
      <c r="DSS252" s="576"/>
      <c r="DST252" s="577"/>
      <c r="DSU252"/>
      <c r="DSV252" s="605"/>
      <c r="DSW252" s="606"/>
      <c r="DSX252" s="578"/>
      <c r="DSY252" s="597"/>
      <c r="DSZ252" s="598"/>
      <c r="DTA252" s="596"/>
      <c r="DTB252" s="602"/>
      <c r="DTC252" s="579"/>
      <c r="DTD252" s="580"/>
      <c r="DTE252" s="603"/>
      <c r="DTF252" s="580"/>
      <c r="DTG252" s="603"/>
      <c r="DTH252" s="607"/>
      <c r="DTI252" s="582"/>
      <c r="DTJ252" s="608"/>
      <c r="DTK252" s="584"/>
      <c r="DTL252" s="584"/>
      <c r="DTM252" s="600"/>
      <c r="DTN252" s="600"/>
      <c r="DTO252" s="600"/>
      <c r="DTP252" s="600"/>
      <c r="DTQ252" s="600"/>
      <c r="DTR252" s="601"/>
      <c r="DTS252" s="609"/>
      <c r="DTT252" s="609"/>
      <c r="DTU252" s="576"/>
      <c r="DTV252" s="576"/>
      <c r="DTW252" s="577"/>
      <c r="DTX252"/>
      <c r="DTY252" s="605"/>
      <c r="DTZ252" s="606"/>
      <c r="DUA252" s="578"/>
      <c r="DUB252" s="597"/>
      <c r="DUC252" s="598"/>
      <c r="DUD252" s="596"/>
      <c r="DUE252" s="602"/>
      <c r="DUF252" s="579"/>
      <c r="DUG252" s="580"/>
      <c r="DUH252" s="603"/>
      <c r="DUI252" s="580"/>
      <c r="DUJ252" s="603"/>
      <c r="DUK252" s="607"/>
      <c r="DUL252" s="582"/>
      <c r="DUM252" s="608"/>
      <c r="DUN252" s="584"/>
      <c r="DUO252" s="584"/>
      <c r="DUP252" s="600"/>
      <c r="DUQ252" s="600"/>
      <c r="DUR252" s="600"/>
      <c r="DUS252" s="600"/>
      <c r="DUT252" s="600"/>
      <c r="DUU252" s="601"/>
      <c r="DUV252" s="609"/>
      <c r="DUW252" s="609"/>
      <c r="DUX252" s="576"/>
      <c r="DUY252" s="576"/>
      <c r="DUZ252" s="577"/>
      <c r="DVA252"/>
      <c r="DVB252" s="605"/>
      <c r="DVC252" s="606"/>
      <c r="DVD252" s="578"/>
      <c r="DVE252" s="597"/>
      <c r="DVF252" s="598"/>
      <c r="DVG252" s="596"/>
      <c r="DVH252" s="602"/>
      <c r="DVI252" s="579"/>
      <c r="DVJ252" s="580"/>
      <c r="DVK252" s="603"/>
      <c r="DVL252" s="580"/>
      <c r="DVM252" s="603"/>
      <c r="DVN252" s="607"/>
      <c r="DVO252" s="582"/>
      <c r="DVP252" s="608"/>
      <c r="DVQ252" s="584"/>
      <c r="DVR252" s="584"/>
      <c r="DVS252" s="600"/>
      <c r="DVT252" s="600"/>
      <c r="DVU252" s="600"/>
      <c r="DVV252" s="600"/>
      <c r="DVW252" s="600"/>
      <c r="DVX252" s="601"/>
      <c r="DVY252" s="609"/>
      <c r="DVZ252" s="609"/>
      <c r="DWA252" s="576"/>
      <c r="DWB252" s="576"/>
      <c r="DWC252" s="577"/>
      <c r="DWD252"/>
      <c r="DWE252" s="605"/>
      <c r="DWF252" s="606"/>
      <c r="DWG252" s="578"/>
      <c r="DWH252" s="597"/>
      <c r="DWI252" s="598"/>
      <c r="DWJ252" s="596"/>
      <c r="DWK252" s="602"/>
      <c r="DWL252" s="579"/>
      <c r="DWM252" s="580"/>
      <c r="DWN252" s="603"/>
      <c r="DWO252" s="580"/>
      <c r="DWP252" s="603"/>
      <c r="DWQ252" s="607"/>
      <c r="DWR252" s="582"/>
      <c r="DWS252" s="608"/>
      <c r="DWT252" s="584"/>
      <c r="DWU252" s="584"/>
      <c r="DWV252" s="600"/>
      <c r="DWW252" s="600"/>
      <c r="DWX252" s="600"/>
      <c r="DWY252" s="600"/>
      <c r="DWZ252" s="600"/>
      <c r="DXA252" s="601"/>
      <c r="DXB252" s="609"/>
      <c r="DXC252" s="609"/>
      <c r="DXD252" s="576"/>
      <c r="DXE252" s="576"/>
      <c r="DXF252" s="577"/>
      <c r="DXG252"/>
      <c r="DXH252" s="605"/>
      <c r="DXI252" s="606"/>
      <c r="DXJ252" s="578"/>
      <c r="DXK252" s="597"/>
      <c r="DXL252" s="598"/>
      <c r="DXM252" s="596"/>
      <c r="DXN252" s="602"/>
      <c r="DXO252" s="579"/>
      <c r="DXP252" s="580"/>
      <c r="DXQ252" s="603"/>
      <c r="DXR252" s="580"/>
      <c r="DXS252" s="603"/>
      <c r="DXT252" s="607"/>
      <c r="DXU252" s="582"/>
      <c r="DXV252" s="608"/>
      <c r="DXW252" s="584"/>
      <c r="DXX252" s="584"/>
      <c r="DXY252" s="600"/>
      <c r="DXZ252" s="600"/>
      <c r="DYA252" s="600"/>
      <c r="DYB252" s="600"/>
      <c r="DYC252" s="600"/>
      <c r="DYD252" s="601"/>
      <c r="DYE252" s="609"/>
      <c r="DYF252" s="609"/>
      <c r="DYG252" s="576"/>
      <c r="DYH252" s="576"/>
      <c r="DYI252" s="577"/>
      <c r="DYJ252"/>
      <c r="DYK252" s="605"/>
      <c r="DYL252" s="606"/>
      <c r="DYM252" s="578"/>
      <c r="DYN252" s="597"/>
      <c r="DYO252" s="598"/>
      <c r="DYP252" s="596"/>
      <c r="DYQ252" s="602"/>
      <c r="DYR252" s="579"/>
      <c r="DYS252" s="580"/>
      <c r="DYT252" s="603"/>
      <c r="DYU252" s="580"/>
      <c r="DYV252" s="603"/>
      <c r="DYW252" s="607"/>
      <c r="DYX252" s="582"/>
      <c r="DYY252" s="608"/>
      <c r="DYZ252" s="584"/>
      <c r="DZA252" s="584"/>
      <c r="DZB252" s="600"/>
      <c r="DZC252" s="600"/>
      <c r="DZD252" s="600"/>
      <c r="DZE252" s="600"/>
      <c r="DZF252" s="600"/>
      <c r="DZG252" s="601"/>
      <c r="DZH252" s="609"/>
      <c r="DZI252" s="609"/>
      <c r="DZJ252" s="576"/>
      <c r="DZK252" s="576"/>
      <c r="DZL252" s="577"/>
      <c r="DZM252"/>
      <c r="DZN252" s="605"/>
      <c r="DZO252" s="606"/>
      <c r="DZP252" s="578"/>
      <c r="DZQ252" s="597"/>
      <c r="DZR252" s="598"/>
      <c r="DZS252" s="596"/>
      <c r="DZT252" s="602"/>
      <c r="DZU252" s="579"/>
      <c r="DZV252" s="580"/>
      <c r="DZW252" s="603"/>
      <c r="DZX252" s="580"/>
      <c r="DZY252" s="603"/>
      <c r="DZZ252" s="607"/>
      <c r="EAA252" s="582"/>
      <c r="EAB252" s="608"/>
      <c r="EAC252" s="584"/>
      <c r="EAD252" s="584"/>
      <c r="EAE252" s="600"/>
      <c r="EAF252" s="600"/>
      <c r="EAG252" s="600"/>
      <c r="EAH252" s="600"/>
      <c r="EAI252" s="600"/>
      <c r="EAJ252" s="601"/>
      <c r="EAK252" s="609"/>
      <c r="EAL252" s="609"/>
      <c r="EAM252" s="576"/>
      <c r="EAN252" s="576"/>
      <c r="EAO252" s="577"/>
      <c r="EAP252"/>
      <c r="EAQ252" s="605"/>
      <c r="EAR252" s="606"/>
      <c r="EAS252" s="578"/>
      <c r="EAT252" s="597"/>
      <c r="EAU252" s="598"/>
      <c r="EAV252" s="596"/>
      <c r="EAW252" s="602"/>
      <c r="EAX252" s="579"/>
      <c r="EAY252" s="580"/>
      <c r="EAZ252" s="603"/>
      <c r="EBA252" s="580"/>
      <c r="EBB252" s="603"/>
      <c r="EBC252" s="607"/>
      <c r="EBD252" s="582"/>
      <c r="EBE252" s="608"/>
      <c r="EBF252" s="584"/>
      <c r="EBG252" s="584"/>
      <c r="EBH252" s="600"/>
      <c r="EBI252" s="600"/>
      <c r="EBJ252" s="600"/>
      <c r="EBK252" s="600"/>
      <c r="EBL252" s="600"/>
      <c r="EBM252" s="601"/>
      <c r="EBN252" s="609"/>
      <c r="EBO252" s="609"/>
      <c r="EBP252" s="576"/>
      <c r="EBQ252" s="576"/>
      <c r="EBR252" s="577"/>
      <c r="EBS252"/>
      <c r="EBT252" s="605"/>
      <c r="EBU252" s="606"/>
      <c r="EBV252" s="578"/>
      <c r="EBW252" s="597"/>
      <c r="EBX252" s="598"/>
      <c r="EBY252" s="596"/>
      <c r="EBZ252" s="602"/>
      <c r="ECA252" s="579"/>
      <c r="ECB252" s="580"/>
      <c r="ECC252" s="603"/>
      <c r="ECD252" s="580"/>
      <c r="ECE252" s="603"/>
      <c r="ECF252" s="607"/>
      <c r="ECG252" s="582"/>
      <c r="ECH252" s="608"/>
      <c r="ECI252" s="584"/>
      <c r="ECJ252" s="584"/>
      <c r="ECK252" s="600"/>
      <c r="ECL252" s="600"/>
      <c r="ECM252" s="600"/>
      <c r="ECN252" s="600"/>
      <c r="ECO252" s="600"/>
      <c r="ECP252" s="601"/>
      <c r="ECQ252" s="609"/>
      <c r="ECR252" s="609"/>
      <c r="ECS252" s="576"/>
      <c r="ECT252" s="576"/>
      <c r="ECU252" s="577"/>
      <c r="ECV252"/>
      <c r="ECW252" s="605"/>
      <c r="ECX252" s="606"/>
      <c r="ECY252" s="578"/>
      <c r="ECZ252" s="597"/>
      <c r="EDA252" s="598"/>
      <c r="EDB252" s="596"/>
      <c r="EDC252" s="602"/>
      <c r="EDD252" s="579"/>
      <c r="EDE252" s="580"/>
      <c r="EDF252" s="603"/>
      <c r="EDG252" s="580"/>
      <c r="EDH252" s="603"/>
      <c r="EDI252" s="607"/>
      <c r="EDJ252" s="582"/>
      <c r="EDK252" s="608"/>
      <c r="EDL252" s="584"/>
      <c r="EDM252" s="584"/>
      <c r="EDN252" s="600"/>
      <c r="EDO252" s="600"/>
      <c r="EDP252" s="600"/>
      <c r="EDQ252" s="600"/>
      <c r="EDR252" s="600"/>
      <c r="EDS252" s="601"/>
      <c r="EDT252" s="609"/>
      <c r="EDU252" s="609"/>
      <c r="EDV252" s="576"/>
      <c r="EDW252" s="576"/>
      <c r="EDX252" s="577"/>
      <c r="EDY252"/>
      <c r="EDZ252" s="605"/>
      <c r="EEA252" s="606"/>
      <c r="EEB252" s="578"/>
      <c r="EEC252" s="597"/>
      <c r="EED252" s="598"/>
      <c r="EEE252" s="596"/>
      <c r="EEF252" s="602"/>
      <c r="EEG252" s="579"/>
      <c r="EEH252" s="580"/>
      <c r="EEI252" s="603"/>
      <c r="EEJ252" s="580"/>
      <c r="EEK252" s="603"/>
      <c r="EEL252" s="607"/>
      <c r="EEM252" s="582"/>
      <c r="EEN252" s="608"/>
      <c r="EEO252" s="584"/>
      <c r="EEP252" s="584"/>
      <c r="EEQ252" s="600"/>
      <c r="EER252" s="600"/>
      <c r="EES252" s="600"/>
      <c r="EET252" s="600"/>
      <c r="EEU252" s="600"/>
      <c r="EEV252" s="601"/>
      <c r="EEW252" s="609"/>
      <c r="EEX252" s="609"/>
      <c r="EEY252" s="576"/>
      <c r="EEZ252" s="576"/>
      <c r="EFA252" s="577"/>
      <c r="EFB252"/>
      <c r="EFC252" s="605"/>
      <c r="EFD252" s="606"/>
      <c r="EFE252" s="578"/>
      <c r="EFF252" s="597"/>
      <c r="EFG252" s="598"/>
      <c r="EFH252" s="596"/>
      <c r="EFI252" s="602"/>
      <c r="EFJ252" s="579"/>
      <c r="EFK252" s="580"/>
      <c r="EFL252" s="603"/>
      <c r="EFM252" s="580"/>
      <c r="EFN252" s="603"/>
      <c r="EFO252" s="607"/>
      <c r="EFP252" s="582"/>
      <c r="EFQ252" s="608"/>
      <c r="EFR252" s="584"/>
      <c r="EFS252" s="584"/>
      <c r="EFT252" s="600"/>
      <c r="EFU252" s="600"/>
      <c r="EFV252" s="600"/>
      <c r="EFW252" s="600"/>
      <c r="EFX252" s="600"/>
      <c r="EFY252" s="601"/>
      <c r="EFZ252" s="609"/>
      <c r="EGA252" s="609"/>
      <c r="EGB252" s="576"/>
      <c r="EGC252" s="576"/>
      <c r="EGD252" s="577"/>
      <c r="EGE252"/>
      <c r="EGF252" s="605"/>
      <c r="EGG252" s="606"/>
      <c r="EGH252" s="578"/>
      <c r="EGI252" s="597"/>
      <c r="EGJ252" s="598"/>
      <c r="EGK252" s="596"/>
      <c r="EGL252" s="602"/>
      <c r="EGM252" s="579"/>
      <c r="EGN252" s="580"/>
      <c r="EGO252" s="603"/>
      <c r="EGP252" s="580"/>
      <c r="EGQ252" s="603"/>
      <c r="EGR252" s="607"/>
      <c r="EGS252" s="582"/>
      <c r="EGT252" s="608"/>
      <c r="EGU252" s="584"/>
      <c r="EGV252" s="584"/>
      <c r="EGW252" s="600"/>
      <c r="EGX252" s="600"/>
      <c r="EGY252" s="600"/>
      <c r="EGZ252" s="600"/>
      <c r="EHA252" s="600"/>
      <c r="EHB252" s="601"/>
      <c r="EHC252" s="609"/>
      <c r="EHD252" s="609"/>
      <c r="EHE252" s="576"/>
      <c r="EHF252" s="576"/>
      <c r="EHG252" s="577"/>
      <c r="EHH252"/>
      <c r="EHI252" s="605"/>
      <c r="EHJ252" s="606"/>
      <c r="EHK252" s="578"/>
      <c r="EHL252" s="597"/>
      <c r="EHM252" s="598"/>
      <c r="EHN252" s="596"/>
      <c r="EHO252" s="602"/>
      <c r="EHP252" s="579"/>
      <c r="EHQ252" s="580"/>
      <c r="EHR252" s="603"/>
      <c r="EHS252" s="580"/>
      <c r="EHT252" s="603"/>
      <c r="EHU252" s="607"/>
      <c r="EHV252" s="582"/>
      <c r="EHW252" s="608"/>
      <c r="EHX252" s="584"/>
      <c r="EHY252" s="584"/>
      <c r="EHZ252" s="600"/>
      <c r="EIA252" s="600"/>
      <c r="EIB252" s="600"/>
      <c r="EIC252" s="600"/>
      <c r="EID252" s="600"/>
      <c r="EIE252" s="601"/>
      <c r="EIF252" s="609"/>
      <c r="EIG252" s="609"/>
      <c r="EIH252" s="576"/>
      <c r="EII252" s="576"/>
      <c r="EIJ252" s="577"/>
      <c r="EIK252"/>
      <c r="EIL252" s="605"/>
      <c r="EIM252" s="606"/>
      <c r="EIN252" s="578"/>
      <c r="EIO252" s="597"/>
      <c r="EIP252" s="598"/>
      <c r="EIQ252" s="596"/>
      <c r="EIR252" s="602"/>
      <c r="EIS252" s="579"/>
      <c r="EIT252" s="580"/>
      <c r="EIU252" s="603"/>
      <c r="EIV252" s="580"/>
      <c r="EIW252" s="603"/>
      <c r="EIX252" s="607"/>
      <c r="EIY252" s="582"/>
      <c r="EIZ252" s="608"/>
      <c r="EJA252" s="584"/>
      <c r="EJB252" s="584"/>
      <c r="EJC252" s="600"/>
      <c r="EJD252" s="600"/>
      <c r="EJE252" s="600"/>
      <c r="EJF252" s="600"/>
      <c r="EJG252" s="600"/>
      <c r="EJH252" s="601"/>
      <c r="EJI252" s="609"/>
      <c r="EJJ252" s="609"/>
      <c r="EJK252" s="576"/>
      <c r="EJL252" s="576"/>
      <c r="EJM252" s="577"/>
      <c r="EJN252"/>
      <c r="EJO252" s="605"/>
      <c r="EJP252" s="606"/>
      <c r="EJQ252" s="578"/>
      <c r="EJR252" s="597"/>
      <c r="EJS252" s="598"/>
      <c r="EJT252" s="596"/>
      <c r="EJU252" s="602"/>
      <c r="EJV252" s="579"/>
      <c r="EJW252" s="580"/>
      <c r="EJX252" s="603"/>
      <c r="EJY252" s="580"/>
      <c r="EJZ252" s="603"/>
      <c r="EKA252" s="607"/>
      <c r="EKB252" s="582"/>
      <c r="EKC252" s="608"/>
      <c r="EKD252" s="584"/>
      <c r="EKE252" s="584"/>
      <c r="EKF252" s="600"/>
      <c r="EKG252" s="600"/>
      <c r="EKH252" s="600"/>
      <c r="EKI252" s="600"/>
      <c r="EKJ252" s="600"/>
      <c r="EKK252" s="601"/>
      <c r="EKL252" s="609"/>
      <c r="EKM252" s="609"/>
      <c r="EKN252" s="576"/>
      <c r="EKO252" s="576"/>
      <c r="EKP252" s="577"/>
      <c r="EKQ252"/>
      <c r="EKR252" s="605"/>
      <c r="EKS252" s="606"/>
      <c r="EKT252" s="578"/>
      <c r="EKU252" s="597"/>
      <c r="EKV252" s="598"/>
      <c r="EKW252" s="596"/>
      <c r="EKX252" s="602"/>
      <c r="EKY252" s="579"/>
      <c r="EKZ252" s="580"/>
      <c r="ELA252" s="603"/>
      <c r="ELB252" s="580"/>
      <c r="ELC252" s="603"/>
      <c r="ELD252" s="607"/>
      <c r="ELE252" s="582"/>
      <c r="ELF252" s="608"/>
      <c r="ELG252" s="584"/>
      <c r="ELH252" s="584"/>
      <c r="ELI252" s="600"/>
      <c r="ELJ252" s="600"/>
      <c r="ELK252" s="600"/>
      <c r="ELL252" s="600"/>
      <c r="ELM252" s="600"/>
      <c r="ELN252" s="601"/>
      <c r="ELO252" s="609"/>
      <c r="ELP252" s="609"/>
      <c r="ELQ252" s="576"/>
      <c r="ELR252" s="576"/>
      <c r="ELS252" s="577"/>
      <c r="ELT252"/>
      <c r="ELU252" s="605"/>
      <c r="ELV252" s="606"/>
      <c r="ELW252" s="578"/>
      <c r="ELX252" s="597"/>
      <c r="ELY252" s="598"/>
      <c r="ELZ252" s="596"/>
      <c r="EMA252" s="602"/>
      <c r="EMB252" s="579"/>
      <c r="EMC252" s="580"/>
      <c r="EMD252" s="603"/>
      <c r="EME252" s="580"/>
      <c r="EMF252" s="603"/>
      <c r="EMG252" s="607"/>
      <c r="EMH252" s="582"/>
      <c r="EMI252" s="608"/>
      <c r="EMJ252" s="584"/>
      <c r="EMK252" s="584"/>
      <c r="EML252" s="600"/>
      <c r="EMM252" s="600"/>
      <c r="EMN252" s="600"/>
      <c r="EMO252" s="600"/>
      <c r="EMP252" s="600"/>
      <c r="EMQ252" s="601"/>
      <c r="EMR252" s="609"/>
      <c r="EMS252" s="609"/>
      <c r="EMT252" s="576"/>
      <c r="EMU252" s="576"/>
      <c r="EMV252" s="577"/>
      <c r="EMW252"/>
      <c r="EMX252" s="605"/>
      <c r="EMY252" s="606"/>
      <c r="EMZ252" s="578"/>
      <c r="ENA252" s="597"/>
      <c r="ENB252" s="598"/>
      <c r="ENC252" s="596"/>
      <c r="END252" s="602"/>
      <c r="ENE252" s="579"/>
      <c r="ENF252" s="580"/>
      <c r="ENG252" s="603"/>
      <c r="ENH252" s="580"/>
      <c r="ENI252" s="603"/>
      <c r="ENJ252" s="607"/>
      <c r="ENK252" s="582"/>
      <c r="ENL252" s="608"/>
      <c r="ENM252" s="584"/>
      <c r="ENN252" s="584"/>
      <c r="ENO252" s="600"/>
      <c r="ENP252" s="600"/>
      <c r="ENQ252" s="600"/>
      <c r="ENR252" s="600"/>
      <c r="ENS252" s="600"/>
      <c r="ENT252" s="601"/>
      <c r="ENU252" s="609"/>
      <c r="ENV252" s="609"/>
      <c r="ENW252" s="576"/>
      <c r="ENX252" s="576"/>
      <c r="ENY252" s="577"/>
      <c r="ENZ252"/>
      <c r="EOA252" s="605"/>
      <c r="EOB252" s="606"/>
      <c r="EOC252" s="578"/>
      <c r="EOD252" s="597"/>
      <c r="EOE252" s="598"/>
      <c r="EOF252" s="596"/>
      <c r="EOG252" s="602"/>
      <c r="EOH252" s="579"/>
      <c r="EOI252" s="580"/>
      <c r="EOJ252" s="603"/>
      <c r="EOK252" s="580"/>
      <c r="EOL252" s="603"/>
      <c r="EOM252" s="607"/>
      <c r="EON252" s="582"/>
      <c r="EOO252" s="608"/>
      <c r="EOP252" s="584"/>
      <c r="EOQ252" s="584"/>
      <c r="EOR252" s="600"/>
      <c r="EOS252" s="600"/>
      <c r="EOT252" s="600"/>
      <c r="EOU252" s="600"/>
      <c r="EOV252" s="600"/>
      <c r="EOW252" s="601"/>
      <c r="EOX252" s="609"/>
      <c r="EOY252" s="609"/>
      <c r="EOZ252" s="576"/>
      <c r="EPA252" s="576"/>
      <c r="EPB252" s="577"/>
      <c r="EPC252"/>
      <c r="EPD252" s="605"/>
      <c r="EPE252" s="606"/>
      <c r="EPF252" s="578"/>
      <c r="EPG252" s="597"/>
      <c r="EPH252" s="598"/>
      <c r="EPI252" s="596"/>
      <c r="EPJ252" s="602"/>
      <c r="EPK252" s="579"/>
      <c r="EPL252" s="580"/>
      <c r="EPM252" s="603"/>
      <c r="EPN252" s="580"/>
      <c r="EPO252" s="603"/>
      <c r="EPP252" s="607"/>
      <c r="EPQ252" s="582"/>
      <c r="EPR252" s="608"/>
      <c r="EPS252" s="584"/>
      <c r="EPT252" s="584"/>
      <c r="EPU252" s="600"/>
      <c r="EPV252" s="600"/>
      <c r="EPW252" s="600"/>
      <c r="EPX252" s="600"/>
      <c r="EPY252" s="600"/>
      <c r="EPZ252" s="601"/>
      <c r="EQA252" s="609"/>
      <c r="EQB252" s="609"/>
      <c r="EQC252" s="576"/>
      <c r="EQD252" s="576"/>
      <c r="EQE252" s="577"/>
      <c r="EQF252"/>
      <c r="EQG252" s="605"/>
      <c r="EQH252" s="606"/>
      <c r="EQI252" s="578"/>
      <c r="EQJ252" s="597"/>
      <c r="EQK252" s="598"/>
      <c r="EQL252" s="596"/>
      <c r="EQM252" s="602"/>
      <c r="EQN252" s="579"/>
      <c r="EQO252" s="580"/>
      <c r="EQP252" s="603"/>
      <c r="EQQ252" s="580"/>
      <c r="EQR252" s="603"/>
      <c r="EQS252" s="607"/>
      <c r="EQT252" s="582"/>
      <c r="EQU252" s="608"/>
      <c r="EQV252" s="584"/>
      <c r="EQW252" s="584"/>
      <c r="EQX252" s="600"/>
      <c r="EQY252" s="600"/>
      <c r="EQZ252" s="600"/>
      <c r="ERA252" s="600"/>
      <c r="ERB252" s="600"/>
      <c r="ERC252" s="601"/>
      <c r="ERD252" s="609"/>
      <c r="ERE252" s="609"/>
      <c r="ERF252" s="576"/>
      <c r="ERG252" s="576"/>
      <c r="ERH252" s="577"/>
      <c r="ERI252"/>
      <c r="ERJ252" s="605"/>
      <c r="ERK252" s="606"/>
      <c r="ERL252" s="578"/>
      <c r="ERM252" s="597"/>
      <c r="ERN252" s="598"/>
      <c r="ERO252" s="596"/>
      <c r="ERP252" s="602"/>
      <c r="ERQ252" s="579"/>
      <c r="ERR252" s="580"/>
      <c r="ERS252" s="603"/>
      <c r="ERT252" s="580"/>
      <c r="ERU252" s="603"/>
      <c r="ERV252" s="607"/>
      <c r="ERW252" s="582"/>
      <c r="ERX252" s="608"/>
      <c r="ERY252" s="584"/>
      <c r="ERZ252" s="584"/>
      <c r="ESA252" s="600"/>
      <c r="ESB252" s="600"/>
      <c r="ESC252" s="600"/>
      <c r="ESD252" s="600"/>
      <c r="ESE252" s="600"/>
      <c r="ESF252" s="601"/>
      <c r="ESG252" s="609"/>
      <c r="ESH252" s="609"/>
      <c r="ESI252" s="576"/>
      <c r="ESJ252" s="576"/>
      <c r="ESK252" s="577"/>
      <c r="ESL252"/>
      <c r="ESM252" s="605"/>
      <c r="ESN252" s="606"/>
      <c r="ESO252" s="578"/>
      <c r="ESP252" s="597"/>
      <c r="ESQ252" s="598"/>
      <c r="ESR252" s="596"/>
      <c r="ESS252" s="602"/>
      <c r="EST252" s="579"/>
      <c r="ESU252" s="580"/>
      <c r="ESV252" s="603"/>
      <c r="ESW252" s="580"/>
      <c r="ESX252" s="603"/>
      <c r="ESY252" s="607"/>
      <c r="ESZ252" s="582"/>
      <c r="ETA252" s="608"/>
      <c r="ETB252" s="584"/>
      <c r="ETC252" s="584"/>
      <c r="ETD252" s="600"/>
      <c r="ETE252" s="600"/>
      <c r="ETF252" s="600"/>
      <c r="ETG252" s="600"/>
      <c r="ETH252" s="600"/>
      <c r="ETI252" s="601"/>
      <c r="ETJ252" s="609"/>
      <c r="ETK252" s="609"/>
      <c r="ETL252" s="576"/>
      <c r="ETM252" s="576"/>
      <c r="ETN252" s="577"/>
      <c r="ETO252"/>
      <c r="ETP252" s="605"/>
      <c r="ETQ252" s="606"/>
      <c r="ETR252" s="578"/>
      <c r="ETS252" s="597"/>
      <c r="ETT252" s="598"/>
      <c r="ETU252" s="596"/>
      <c r="ETV252" s="602"/>
      <c r="ETW252" s="579"/>
      <c r="ETX252" s="580"/>
      <c r="ETY252" s="603"/>
      <c r="ETZ252" s="580"/>
      <c r="EUA252" s="603"/>
      <c r="EUB252" s="607"/>
      <c r="EUC252" s="582"/>
      <c r="EUD252" s="608"/>
      <c r="EUE252" s="584"/>
      <c r="EUF252" s="584"/>
      <c r="EUG252" s="600"/>
      <c r="EUH252" s="600"/>
      <c r="EUI252" s="600"/>
      <c r="EUJ252" s="600"/>
      <c r="EUK252" s="600"/>
      <c r="EUL252" s="601"/>
      <c r="EUM252" s="609"/>
      <c r="EUN252" s="609"/>
      <c r="EUO252" s="576"/>
      <c r="EUP252" s="576"/>
      <c r="EUQ252" s="577"/>
      <c r="EUR252"/>
      <c r="EUS252" s="605"/>
      <c r="EUT252" s="606"/>
      <c r="EUU252" s="578"/>
      <c r="EUV252" s="597"/>
      <c r="EUW252" s="598"/>
      <c r="EUX252" s="596"/>
      <c r="EUY252" s="602"/>
      <c r="EUZ252" s="579"/>
      <c r="EVA252" s="580"/>
      <c r="EVB252" s="603"/>
      <c r="EVC252" s="580"/>
      <c r="EVD252" s="603"/>
      <c r="EVE252" s="607"/>
      <c r="EVF252" s="582"/>
      <c r="EVG252" s="608"/>
      <c r="EVH252" s="584"/>
      <c r="EVI252" s="584"/>
      <c r="EVJ252" s="600"/>
      <c r="EVK252" s="600"/>
      <c r="EVL252" s="600"/>
      <c r="EVM252" s="600"/>
      <c r="EVN252" s="600"/>
      <c r="EVO252" s="601"/>
      <c r="EVP252" s="609"/>
      <c r="EVQ252" s="609"/>
      <c r="EVR252" s="576"/>
      <c r="EVS252" s="576"/>
      <c r="EVT252" s="577"/>
      <c r="EVU252"/>
      <c r="EVV252" s="605"/>
      <c r="EVW252" s="606"/>
      <c r="EVX252" s="578"/>
      <c r="EVY252" s="597"/>
      <c r="EVZ252" s="598"/>
      <c r="EWA252" s="596"/>
      <c r="EWB252" s="602"/>
      <c r="EWC252" s="579"/>
      <c r="EWD252" s="580"/>
      <c r="EWE252" s="603"/>
      <c r="EWF252" s="580"/>
      <c r="EWG252" s="603"/>
      <c r="EWH252" s="607"/>
      <c r="EWI252" s="582"/>
      <c r="EWJ252" s="608"/>
      <c r="EWK252" s="584"/>
      <c r="EWL252" s="584"/>
      <c r="EWM252" s="600"/>
      <c r="EWN252" s="600"/>
      <c r="EWO252" s="600"/>
      <c r="EWP252" s="600"/>
      <c r="EWQ252" s="600"/>
      <c r="EWR252" s="601"/>
      <c r="EWS252" s="609"/>
      <c r="EWT252" s="609"/>
      <c r="EWU252" s="576"/>
      <c r="EWV252" s="576"/>
      <c r="EWW252" s="577"/>
      <c r="EWX252"/>
      <c r="EWY252" s="605"/>
      <c r="EWZ252" s="606"/>
      <c r="EXA252" s="578"/>
      <c r="EXB252" s="597"/>
      <c r="EXC252" s="598"/>
      <c r="EXD252" s="596"/>
      <c r="EXE252" s="602"/>
      <c r="EXF252" s="579"/>
      <c r="EXG252" s="580"/>
      <c r="EXH252" s="603"/>
      <c r="EXI252" s="580"/>
      <c r="EXJ252" s="603"/>
      <c r="EXK252" s="607"/>
      <c r="EXL252" s="582"/>
      <c r="EXM252" s="608"/>
      <c r="EXN252" s="584"/>
      <c r="EXO252" s="584"/>
      <c r="EXP252" s="600"/>
      <c r="EXQ252" s="600"/>
      <c r="EXR252" s="600"/>
      <c r="EXS252" s="600"/>
      <c r="EXT252" s="600"/>
      <c r="EXU252" s="601"/>
      <c r="EXV252" s="609"/>
      <c r="EXW252" s="609"/>
      <c r="EXX252" s="576"/>
      <c r="EXY252" s="576"/>
      <c r="EXZ252" s="577"/>
      <c r="EYA252"/>
      <c r="EYB252" s="605"/>
      <c r="EYC252" s="606"/>
      <c r="EYD252" s="578"/>
      <c r="EYE252" s="597"/>
      <c r="EYF252" s="598"/>
      <c r="EYG252" s="596"/>
      <c r="EYH252" s="602"/>
      <c r="EYI252" s="579"/>
      <c r="EYJ252" s="580"/>
      <c r="EYK252" s="603"/>
      <c r="EYL252" s="580"/>
      <c r="EYM252" s="603"/>
      <c r="EYN252" s="607"/>
      <c r="EYO252" s="582"/>
      <c r="EYP252" s="608"/>
      <c r="EYQ252" s="584"/>
      <c r="EYR252" s="584"/>
      <c r="EYS252" s="600"/>
      <c r="EYT252" s="600"/>
      <c r="EYU252" s="600"/>
      <c r="EYV252" s="600"/>
      <c r="EYW252" s="600"/>
      <c r="EYX252" s="601"/>
      <c r="EYY252" s="609"/>
      <c r="EYZ252" s="609"/>
      <c r="EZA252" s="576"/>
      <c r="EZB252" s="576"/>
      <c r="EZC252" s="577"/>
      <c r="EZD252"/>
      <c r="EZE252" s="605"/>
      <c r="EZF252" s="606"/>
      <c r="EZG252" s="578"/>
      <c r="EZH252" s="597"/>
      <c r="EZI252" s="598"/>
      <c r="EZJ252" s="596"/>
      <c r="EZK252" s="602"/>
      <c r="EZL252" s="579"/>
      <c r="EZM252" s="580"/>
      <c r="EZN252" s="603"/>
      <c r="EZO252" s="580"/>
      <c r="EZP252" s="603"/>
      <c r="EZQ252" s="607"/>
      <c r="EZR252" s="582"/>
      <c r="EZS252" s="608"/>
      <c r="EZT252" s="584"/>
      <c r="EZU252" s="584"/>
      <c r="EZV252" s="600"/>
      <c r="EZW252" s="600"/>
      <c r="EZX252" s="600"/>
      <c r="EZY252" s="600"/>
      <c r="EZZ252" s="600"/>
      <c r="FAA252" s="601"/>
      <c r="FAB252" s="609"/>
      <c r="FAC252" s="609"/>
      <c r="FAD252" s="576"/>
      <c r="FAE252" s="576"/>
      <c r="FAF252" s="577"/>
      <c r="FAG252"/>
      <c r="FAH252" s="605"/>
      <c r="FAI252" s="606"/>
      <c r="FAJ252" s="578"/>
      <c r="FAK252" s="597"/>
      <c r="FAL252" s="598"/>
      <c r="FAM252" s="596"/>
      <c r="FAN252" s="602"/>
      <c r="FAO252" s="579"/>
      <c r="FAP252" s="580"/>
      <c r="FAQ252" s="603"/>
      <c r="FAR252" s="580"/>
      <c r="FAS252" s="603"/>
      <c r="FAT252" s="607"/>
      <c r="FAU252" s="582"/>
      <c r="FAV252" s="608"/>
      <c r="FAW252" s="584"/>
      <c r="FAX252" s="584"/>
      <c r="FAY252" s="600"/>
      <c r="FAZ252" s="600"/>
      <c r="FBA252" s="600"/>
      <c r="FBB252" s="600"/>
      <c r="FBC252" s="600"/>
      <c r="FBD252" s="601"/>
      <c r="FBE252" s="609"/>
      <c r="FBF252" s="609"/>
      <c r="FBG252" s="576"/>
      <c r="FBH252" s="576"/>
      <c r="FBI252" s="577"/>
      <c r="FBJ252"/>
      <c r="FBK252" s="605"/>
      <c r="FBL252" s="606"/>
      <c r="FBM252" s="578"/>
      <c r="FBN252" s="597"/>
      <c r="FBO252" s="598"/>
      <c r="FBP252" s="596"/>
      <c r="FBQ252" s="602"/>
      <c r="FBR252" s="579"/>
      <c r="FBS252" s="580"/>
      <c r="FBT252" s="603"/>
      <c r="FBU252" s="580"/>
      <c r="FBV252" s="603"/>
      <c r="FBW252" s="607"/>
      <c r="FBX252" s="582"/>
      <c r="FBY252" s="608"/>
      <c r="FBZ252" s="584"/>
      <c r="FCA252" s="584"/>
      <c r="FCB252" s="600"/>
      <c r="FCC252" s="600"/>
      <c r="FCD252" s="600"/>
      <c r="FCE252" s="600"/>
      <c r="FCF252" s="600"/>
      <c r="FCG252" s="601"/>
      <c r="FCH252" s="609"/>
      <c r="FCI252" s="609"/>
      <c r="FCJ252" s="576"/>
      <c r="FCK252" s="576"/>
      <c r="FCL252" s="577"/>
      <c r="FCM252"/>
      <c r="FCN252" s="605"/>
      <c r="FCO252" s="606"/>
      <c r="FCP252" s="578"/>
      <c r="FCQ252" s="597"/>
      <c r="FCR252" s="598"/>
      <c r="FCS252" s="596"/>
      <c r="FCT252" s="602"/>
      <c r="FCU252" s="579"/>
      <c r="FCV252" s="580"/>
      <c r="FCW252" s="603"/>
      <c r="FCX252" s="580"/>
      <c r="FCY252" s="603"/>
      <c r="FCZ252" s="607"/>
      <c r="FDA252" s="582"/>
      <c r="FDB252" s="608"/>
      <c r="FDC252" s="584"/>
      <c r="FDD252" s="584"/>
      <c r="FDE252" s="600"/>
      <c r="FDF252" s="600"/>
      <c r="FDG252" s="600"/>
      <c r="FDH252" s="600"/>
      <c r="FDI252" s="600"/>
      <c r="FDJ252" s="601"/>
      <c r="FDK252" s="609"/>
      <c r="FDL252" s="609"/>
      <c r="FDM252" s="576"/>
      <c r="FDN252" s="576"/>
      <c r="FDO252" s="577"/>
      <c r="FDP252"/>
      <c r="FDQ252" s="605"/>
      <c r="FDR252" s="606"/>
      <c r="FDS252" s="578"/>
      <c r="FDT252" s="597"/>
      <c r="FDU252" s="598"/>
      <c r="FDV252" s="596"/>
      <c r="FDW252" s="602"/>
      <c r="FDX252" s="579"/>
      <c r="FDY252" s="580"/>
      <c r="FDZ252" s="603"/>
      <c r="FEA252" s="580"/>
      <c r="FEB252" s="603"/>
      <c r="FEC252" s="607"/>
      <c r="FED252" s="582"/>
      <c r="FEE252" s="608"/>
      <c r="FEF252" s="584"/>
      <c r="FEG252" s="584"/>
      <c r="FEH252" s="600"/>
      <c r="FEI252" s="600"/>
      <c r="FEJ252" s="600"/>
      <c r="FEK252" s="600"/>
      <c r="FEL252" s="600"/>
      <c r="FEM252" s="601"/>
      <c r="FEN252" s="609"/>
      <c r="FEO252" s="609"/>
      <c r="FEP252" s="576"/>
      <c r="FEQ252" s="576"/>
      <c r="FER252" s="577"/>
      <c r="FES252"/>
      <c r="FET252" s="605"/>
      <c r="FEU252" s="606"/>
      <c r="FEV252" s="578"/>
      <c r="FEW252" s="597"/>
      <c r="FEX252" s="598"/>
      <c r="FEY252" s="596"/>
      <c r="FEZ252" s="602"/>
      <c r="FFA252" s="579"/>
      <c r="FFB252" s="580"/>
      <c r="FFC252" s="603"/>
      <c r="FFD252" s="580"/>
      <c r="FFE252" s="603"/>
      <c r="FFF252" s="607"/>
      <c r="FFG252" s="582"/>
      <c r="FFH252" s="608"/>
      <c r="FFI252" s="584"/>
      <c r="FFJ252" s="584"/>
      <c r="FFK252" s="600"/>
      <c r="FFL252" s="600"/>
      <c r="FFM252" s="600"/>
      <c r="FFN252" s="600"/>
      <c r="FFO252" s="600"/>
      <c r="FFP252" s="601"/>
      <c r="FFQ252" s="609"/>
      <c r="FFR252" s="609"/>
      <c r="FFS252" s="576"/>
      <c r="FFT252" s="576"/>
      <c r="FFU252" s="577"/>
      <c r="FFV252"/>
      <c r="FFW252" s="605"/>
      <c r="FFX252" s="606"/>
      <c r="FFY252" s="578"/>
      <c r="FFZ252" s="597"/>
      <c r="FGA252" s="598"/>
      <c r="FGB252" s="596"/>
      <c r="FGC252" s="602"/>
      <c r="FGD252" s="579"/>
      <c r="FGE252" s="580"/>
      <c r="FGF252" s="603"/>
      <c r="FGG252" s="580"/>
      <c r="FGH252" s="603"/>
      <c r="FGI252" s="607"/>
      <c r="FGJ252" s="582"/>
      <c r="FGK252" s="608"/>
      <c r="FGL252" s="584"/>
      <c r="FGM252" s="584"/>
      <c r="FGN252" s="600"/>
      <c r="FGO252" s="600"/>
      <c r="FGP252" s="600"/>
      <c r="FGQ252" s="600"/>
      <c r="FGR252" s="600"/>
      <c r="FGS252" s="601"/>
      <c r="FGT252" s="609"/>
      <c r="FGU252" s="609"/>
      <c r="FGV252" s="576"/>
      <c r="FGW252" s="576"/>
      <c r="FGX252" s="577"/>
      <c r="FGY252"/>
      <c r="FGZ252" s="605"/>
      <c r="FHA252" s="606"/>
      <c r="FHB252" s="578"/>
      <c r="FHC252" s="597"/>
      <c r="FHD252" s="598"/>
      <c r="FHE252" s="596"/>
      <c r="FHF252" s="602"/>
      <c r="FHG252" s="579"/>
      <c r="FHH252" s="580"/>
      <c r="FHI252" s="603"/>
      <c r="FHJ252" s="580"/>
      <c r="FHK252" s="603"/>
      <c r="FHL252" s="607"/>
      <c r="FHM252" s="582"/>
      <c r="FHN252" s="608"/>
      <c r="FHO252" s="584"/>
      <c r="FHP252" s="584"/>
      <c r="FHQ252" s="600"/>
      <c r="FHR252" s="600"/>
      <c r="FHS252" s="600"/>
      <c r="FHT252" s="600"/>
      <c r="FHU252" s="600"/>
      <c r="FHV252" s="601"/>
      <c r="FHW252" s="609"/>
      <c r="FHX252" s="609"/>
      <c r="FHY252" s="576"/>
      <c r="FHZ252" s="576"/>
      <c r="FIA252" s="577"/>
      <c r="FIB252"/>
      <c r="FIC252" s="605"/>
      <c r="FID252" s="606"/>
      <c r="FIE252" s="578"/>
      <c r="FIF252" s="597"/>
      <c r="FIG252" s="598"/>
      <c r="FIH252" s="596"/>
      <c r="FII252" s="602"/>
      <c r="FIJ252" s="579"/>
      <c r="FIK252" s="580"/>
      <c r="FIL252" s="603"/>
      <c r="FIM252" s="580"/>
      <c r="FIN252" s="603"/>
      <c r="FIO252" s="607"/>
      <c r="FIP252" s="582"/>
      <c r="FIQ252" s="608"/>
      <c r="FIR252" s="584"/>
      <c r="FIS252" s="584"/>
      <c r="FIT252" s="600"/>
      <c r="FIU252" s="600"/>
      <c r="FIV252" s="600"/>
      <c r="FIW252" s="600"/>
      <c r="FIX252" s="600"/>
      <c r="FIY252" s="601"/>
      <c r="FIZ252" s="609"/>
      <c r="FJA252" s="609"/>
      <c r="FJB252" s="576"/>
      <c r="FJC252" s="576"/>
      <c r="FJD252" s="577"/>
      <c r="FJE252"/>
      <c r="FJF252" s="605"/>
      <c r="FJG252" s="606"/>
      <c r="FJH252" s="578"/>
      <c r="FJI252" s="597"/>
      <c r="FJJ252" s="598"/>
      <c r="FJK252" s="596"/>
      <c r="FJL252" s="602"/>
      <c r="FJM252" s="579"/>
      <c r="FJN252" s="580"/>
      <c r="FJO252" s="603"/>
      <c r="FJP252" s="580"/>
      <c r="FJQ252" s="603"/>
      <c r="FJR252" s="607"/>
      <c r="FJS252" s="582"/>
      <c r="FJT252" s="608"/>
      <c r="FJU252" s="584"/>
      <c r="FJV252" s="584"/>
      <c r="FJW252" s="600"/>
      <c r="FJX252" s="600"/>
      <c r="FJY252" s="600"/>
      <c r="FJZ252" s="600"/>
      <c r="FKA252" s="600"/>
      <c r="FKB252" s="601"/>
      <c r="FKC252" s="609"/>
      <c r="FKD252" s="609"/>
      <c r="FKE252" s="576"/>
      <c r="FKF252" s="576"/>
      <c r="FKG252" s="577"/>
      <c r="FKH252"/>
      <c r="FKI252" s="605"/>
      <c r="FKJ252" s="606"/>
      <c r="FKK252" s="578"/>
      <c r="FKL252" s="597"/>
      <c r="FKM252" s="598"/>
      <c r="FKN252" s="596"/>
      <c r="FKO252" s="602"/>
      <c r="FKP252" s="579"/>
      <c r="FKQ252" s="580"/>
      <c r="FKR252" s="603"/>
      <c r="FKS252" s="580"/>
      <c r="FKT252" s="603"/>
      <c r="FKU252" s="607"/>
      <c r="FKV252" s="582"/>
      <c r="FKW252" s="608"/>
      <c r="FKX252" s="584"/>
      <c r="FKY252" s="584"/>
      <c r="FKZ252" s="600"/>
      <c r="FLA252" s="600"/>
      <c r="FLB252" s="600"/>
      <c r="FLC252" s="600"/>
      <c r="FLD252" s="600"/>
      <c r="FLE252" s="601"/>
      <c r="FLF252" s="609"/>
      <c r="FLG252" s="609"/>
      <c r="FLH252" s="576"/>
      <c r="FLI252" s="576"/>
      <c r="FLJ252" s="577"/>
      <c r="FLK252"/>
      <c r="FLL252" s="605"/>
      <c r="FLM252" s="606"/>
      <c r="FLN252" s="578"/>
      <c r="FLO252" s="597"/>
      <c r="FLP252" s="598"/>
      <c r="FLQ252" s="596"/>
      <c r="FLR252" s="602"/>
      <c r="FLS252" s="579"/>
      <c r="FLT252" s="580"/>
      <c r="FLU252" s="603"/>
      <c r="FLV252" s="580"/>
      <c r="FLW252" s="603"/>
      <c r="FLX252" s="607"/>
      <c r="FLY252" s="582"/>
      <c r="FLZ252" s="608"/>
      <c r="FMA252" s="584"/>
      <c r="FMB252" s="584"/>
      <c r="FMC252" s="600"/>
      <c r="FMD252" s="600"/>
      <c r="FME252" s="600"/>
      <c r="FMF252" s="600"/>
      <c r="FMG252" s="600"/>
      <c r="FMH252" s="601"/>
      <c r="FMI252" s="609"/>
      <c r="FMJ252" s="609"/>
      <c r="FMK252" s="576"/>
      <c r="FML252" s="576"/>
      <c r="FMM252" s="577"/>
      <c r="FMN252"/>
      <c r="FMO252" s="605"/>
      <c r="FMP252" s="606"/>
      <c r="FMQ252" s="578"/>
      <c r="FMR252" s="597"/>
      <c r="FMS252" s="598"/>
      <c r="FMT252" s="596"/>
      <c r="FMU252" s="602"/>
      <c r="FMV252" s="579"/>
      <c r="FMW252" s="580"/>
      <c r="FMX252" s="603"/>
      <c r="FMY252" s="580"/>
      <c r="FMZ252" s="603"/>
      <c r="FNA252" s="607"/>
      <c r="FNB252" s="582"/>
      <c r="FNC252" s="608"/>
      <c r="FND252" s="584"/>
      <c r="FNE252" s="584"/>
      <c r="FNF252" s="600"/>
      <c r="FNG252" s="600"/>
      <c r="FNH252" s="600"/>
      <c r="FNI252" s="600"/>
      <c r="FNJ252" s="600"/>
      <c r="FNK252" s="601"/>
      <c r="FNL252" s="609"/>
      <c r="FNM252" s="609"/>
      <c r="FNN252" s="576"/>
      <c r="FNO252" s="576"/>
      <c r="FNP252" s="577"/>
      <c r="FNQ252"/>
      <c r="FNR252" s="605"/>
      <c r="FNS252" s="606"/>
      <c r="FNT252" s="578"/>
      <c r="FNU252" s="597"/>
      <c r="FNV252" s="598"/>
      <c r="FNW252" s="596"/>
      <c r="FNX252" s="602"/>
      <c r="FNY252" s="579"/>
      <c r="FNZ252" s="580"/>
      <c r="FOA252" s="603"/>
      <c r="FOB252" s="580"/>
      <c r="FOC252" s="603"/>
      <c r="FOD252" s="607"/>
      <c r="FOE252" s="582"/>
      <c r="FOF252" s="608"/>
      <c r="FOG252" s="584"/>
      <c r="FOH252" s="584"/>
      <c r="FOI252" s="600"/>
      <c r="FOJ252" s="600"/>
      <c r="FOK252" s="600"/>
      <c r="FOL252" s="600"/>
      <c r="FOM252" s="600"/>
      <c r="FON252" s="601"/>
      <c r="FOO252" s="609"/>
      <c r="FOP252" s="609"/>
      <c r="FOQ252" s="576"/>
      <c r="FOR252" s="576"/>
      <c r="FOS252" s="577"/>
      <c r="FOT252"/>
      <c r="FOU252" s="605"/>
      <c r="FOV252" s="606"/>
      <c r="FOW252" s="578"/>
      <c r="FOX252" s="597"/>
      <c r="FOY252" s="598"/>
      <c r="FOZ252" s="596"/>
      <c r="FPA252" s="602"/>
      <c r="FPB252" s="579"/>
      <c r="FPC252" s="580"/>
      <c r="FPD252" s="603"/>
      <c r="FPE252" s="580"/>
      <c r="FPF252" s="603"/>
      <c r="FPG252" s="607"/>
      <c r="FPH252" s="582"/>
      <c r="FPI252" s="608"/>
      <c r="FPJ252" s="584"/>
      <c r="FPK252" s="584"/>
      <c r="FPL252" s="600"/>
      <c r="FPM252" s="600"/>
      <c r="FPN252" s="600"/>
      <c r="FPO252" s="600"/>
      <c r="FPP252" s="600"/>
      <c r="FPQ252" s="601"/>
      <c r="FPR252" s="609"/>
      <c r="FPS252" s="609"/>
      <c r="FPT252" s="576"/>
      <c r="FPU252" s="576"/>
      <c r="FPV252" s="577"/>
      <c r="FPW252"/>
      <c r="FPX252" s="605"/>
      <c r="FPY252" s="606"/>
      <c r="FPZ252" s="578"/>
      <c r="FQA252" s="597"/>
      <c r="FQB252" s="598"/>
      <c r="FQC252" s="596"/>
      <c r="FQD252" s="602"/>
      <c r="FQE252" s="579"/>
      <c r="FQF252" s="580"/>
      <c r="FQG252" s="603"/>
      <c r="FQH252" s="580"/>
      <c r="FQI252" s="603"/>
      <c r="FQJ252" s="607"/>
      <c r="FQK252" s="582"/>
      <c r="FQL252" s="608"/>
      <c r="FQM252" s="584"/>
      <c r="FQN252" s="584"/>
      <c r="FQO252" s="600"/>
      <c r="FQP252" s="600"/>
      <c r="FQQ252" s="600"/>
      <c r="FQR252" s="600"/>
      <c r="FQS252" s="600"/>
      <c r="FQT252" s="601"/>
      <c r="FQU252" s="609"/>
      <c r="FQV252" s="609"/>
      <c r="FQW252" s="576"/>
      <c r="FQX252" s="576"/>
      <c r="FQY252" s="577"/>
      <c r="FQZ252"/>
      <c r="FRA252" s="605"/>
      <c r="FRB252" s="606"/>
      <c r="FRC252" s="578"/>
      <c r="FRD252" s="597"/>
      <c r="FRE252" s="598"/>
      <c r="FRF252" s="596"/>
      <c r="FRG252" s="602"/>
      <c r="FRH252" s="579"/>
      <c r="FRI252" s="580"/>
      <c r="FRJ252" s="603"/>
      <c r="FRK252" s="580"/>
      <c r="FRL252" s="603"/>
      <c r="FRM252" s="607"/>
      <c r="FRN252" s="582"/>
      <c r="FRO252" s="608"/>
      <c r="FRP252" s="584"/>
      <c r="FRQ252" s="584"/>
      <c r="FRR252" s="600"/>
      <c r="FRS252" s="600"/>
      <c r="FRT252" s="600"/>
      <c r="FRU252" s="600"/>
      <c r="FRV252" s="600"/>
      <c r="FRW252" s="601"/>
      <c r="FRX252" s="609"/>
      <c r="FRY252" s="609"/>
      <c r="FRZ252" s="576"/>
      <c r="FSA252" s="576"/>
      <c r="FSB252" s="577"/>
      <c r="FSC252"/>
      <c r="FSD252" s="605"/>
      <c r="FSE252" s="606"/>
      <c r="FSF252" s="578"/>
      <c r="FSG252" s="597"/>
      <c r="FSH252" s="598"/>
      <c r="FSI252" s="596"/>
      <c r="FSJ252" s="602"/>
      <c r="FSK252" s="579"/>
      <c r="FSL252" s="580"/>
      <c r="FSM252" s="603"/>
      <c r="FSN252" s="580"/>
      <c r="FSO252" s="603"/>
      <c r="FSP252" s="607"/>
      <c r="FSQ252" s="582"/>
      <c r="FSR252" s="608"/>
      <c r="FSS252" s="584"/>
      <c r="FST252" s="584"/>
      <c r="FSU252" s="600"/>
      <c r="FSV252" s="600"/>
      <c r="FSW252" s="600"/>
      <c r="FSX252" s="600"/>
      <c r="FSY252" s="600"/>
      <c r="FSZ252" s="601"/>
      <c r="FTA252" s="609"/>
      <c r="FTB252" s="609"/>
      <c r="FTC252" s="576"/>
      <c r="FTD252" s="576"/>
      <c r="FTE252" s="577"/>
      <c r="FTF252"/>
      <c r="FTG252" s="605"/>
      <c r="FTH252" s="606"/>
      <c r="FTI252" s="578"/>
      <c r="FTJ252" s="597"/>
      <c r="FTK252" s="598"/>
      <c r="FTL252" s="596"/>
      <c r="FTM252" s="602"/>
      <c r="FTN252" s="579"/>
      <c r="FTO252" s="580"/>
      <c r="FTP252" s="603"/>
      <c r="FTQ252" s="580"/>
      <c r="FTR252" s="603"/>
      <c r="FTS252" s="607"/>
      <c r="FTT252" s="582"/>
      <c r="FTU252" s="608"/>
      <c r="FTV252" s="584"/>
      <c r="FTW252" s="584"/>
      <c r="FTX252" s="600"/>
      <c r="FTY252" s="600"/>
      <c r="FTZ252" s="600"/>
      <c r="FUA252" s="600"/>
      <c r="FUB252" s="600"/>
      <c r="FUC252" s="601"/>
      <c r="FUD252" s="609"/>
      <c r="FUE252" s="609"/>
      <c r="FUF252" s="576"/>
      <c r="FUG252" s="576"/>
      <c r="FUH252" s="577"/>
      <c r="FUI252"/>
      <c r="FUJ252" s="605"/>
      <c r="FUK252" s="606"/>
      <c r="FUL252" s="578"/>
      <c r="FUM252" s="597"/>
      <c r="FUN252" s="598"/>
      <c r="FUO252" s="596"/>
      <c r="FUP252" s="602"/>
      <c r="FUQ252" s="579"/>
      <c r="FUR252" s="580"/>
      <c r="FUS252" s="603"/>
      <c r="FUT252" s="580"/>
      <c r="FUU252" s="603"/>
      <c r="FUV252" s="607"/>
      <c r="FUW252" s="582"/>
      <c r="FUX252" s="608"/>
      <c r="FUY252" s="584"/>
      <c r="FUZ252" s="584"/>
      <c r="FVA252" s="600"/>
      <c r="FVB252" s="600"/>
      <c r="FVC252" s="600"/>
      <c r="FVD252" s="600"/>
      <c r="FVE252" s="600"/>
      <c r="FVF252" s="601"/>
      <c r="FVG252" s="609"/>
      <c r="FVH252" s="609"/>
      <c r="FVI252" s="576"/>
      <c r="FVJ252" s="576"/>
      <c r="FVK252" s="577"/>
      <c r="FVL252"/>
      <c r="FVM252" s="605"/>
      <c r="FVN252" s="606"/>
      <c r="FVO252" s="578"/>
      <c r="FVP252" s="597"/>
      <c r="FVQ252" s="598"/>
      <c r="FVR252" s="596"/>
      <c r="FVS252" s="602"/>
      <c r="FVT252" s="579"/>
      <c r="FVU252" s="580"/>
      <c r="FVV252" s="603"/>
      <c r="FVW252" s="580"/>
      <c r="FVX252" s="603"/>
      <c r="FVY252" s="607"/>
      <c r="FVZ252" s="582"/>
      <c r="FWA252" s="608"/>
      <c r="FWB252" s="584"/>
      <c r="FWC252" s="584"/>
      <c r="FWD252" s="600"/>
      <c r="FWE252" s="600"/>
      <c r="FWF252" s="600"/>
      <c r="FWG252" s="600"/>
      <c r="FWH252" s="600"/>
      <c r="FWI252" s="601"/>
      <c r="FWJ252" s="609"/>
      <c r="FWK252" s="609"/>
      <c r="FWL252" s="576"/>
      <c r="FWM252" s="576"/>
      <c r="FWN252" s="577"/>
      <c r="FWO252"/>
      <c r="FWP252" s="605"/>
      <c r="FWQ252" s="606"/>
      <c r="FWR252" s="578"/>
      <c r="FWS252" s="597"/>
      <c r="FWT252" s="598"/>
      <c r="FWU252" s="596"/>
      <c r="FWV252" s="602"/>
      <c r="FWW252" s="579"/>
      <c r="FWX252" s="580"/>
      <c r="FWY252" s="603"/>
      <c r="FWZ252" s="580"/>
      <c r="FXA252" s="603"/>
      <c r="FXB252" s="607"/>
      <c r="FXC252" s="582"/>
      <c r="FXD252" s="608"/>
      <c r="FXE252" s="584"/>
      <c r="FXF252" s="584"/>
      <c r="FXG252" s="600"/>
      <c r="FXH252" s="600"/>
      <c r="FXI252" s="600"/>
      <c r="FXJ252" s="600"/>
      <c r="FXK252" s="600"/>
      <c r="FXL252" s="601"/>
      <c r="FXM252" s="609"/>
      <c r="FXN252" s="609"/>
      <c r="FXO252" s="576"/>
      <c r="FXP252" s="576"/>
      <c r="FXQ252" s="577"/>
      <c r="FXR252"/>
      <c r="FXS252" s="605"/>
      <c r="FXT252" s="606"/>
      <c r="FXU252" s="578"/>
      <c r="FXV252" s="597"/>
      <c r="FXW252" s="598"/>
      <c r="FXX252" s="596"/>
      <c r="FXY252" s="602"/>
      <c r="FXZ252" s="579"/>
      <c r="FYA252" s="580"/>
      <c r="FYB252" s="603"/>
      <c r="FYC252" s="580"/>
      <c r="FYD252" s="603"/>
      <c r="FYE252" s="607"/>
      <c r="FYF252" s="582"/>
      <c r="FYG252" s="608"/>
      <c r="FYH252" s="584"/>
      <c r="FYI252" s="584"/>
      <c r="FYJ252" s="600"/>
      <c r="FYK252" s="600"/>
      <c r="FYL252" s="600"/>
      <c r="FYM252" s="600"/>
      <c r="FYN252" s="600"/>
      <c r="FYO252" s="601"/>
      <c r="FYP252" s="609"/>
      <c r="FYQ252" s="609"/>
      <c r="FYR252" s="576"/>
      <c r="FYS252" s="576"/>
      <c r="FYT252" s="577"/>
      <c r="FYU252"/>
      <c r="FYV252" s="605"/>
      <c r="FYW252" s="606"/>
      <c r="FYX252" s="578"/>
      <c r="FYY252" s="597"/>
      <c r="FYZ252" s="598"/>
      <c r="FZA252" s="596"/>
      <c r="FZB252" s="602"/>
      <c r="FZC252" s="579"/>
      <c r="FZD252" s="580"/>
      <c r="FZE252" s="603"/>
      <c r="FZF252" s="580"/>
      <c r="FZG252" s="603"/>
      <c r="FZH252" s="607"/>
      <c r="FZI252" s="582"/>
      <c r="FZJ252" s="608"/>
      <c r="FZK252" s="584"/>
      <c r="FZL252" s="584"/>
      <c r="FZM252" s="600"/>
      <c r="FZN252" s="600"/>
      <c r="FZO252" s="600"/>
      <c r="FZP252" s="600"/>
      <c r="FZQ252" s="600"/>
      <c r="FZR252" s="601"/>
      <c r="FZS252" s="609"/>
      <c r="FZT252" s="609"/>
      <c r="FZU252" s="576"/>
      <c r="FZV252" s="576"/>
      <c r="FZW252" s="577"/>
      <c r="FZX252"/>
      <c r="FZY252" s="605"/>
      <c r="FZZ252" s="606"/>
      <c r="GAA252" s="578"/>
      <c r="GAB252" s="597"/>
      <c r="GAC252" s="598"/>
      <c r="GAD252" s="596"/>
      <c r="GAE252" s="602"/>
      <c r="GAF252" s="579"/>
      <c r="GAG252" s="580"/>
      <c r="GAH252" s="603"/>
      <c r="GAI252" s="580"/>
      <c r="GAJ252" s="603"/>
      <c r="GAK252" s="607"/>
      <c r="GAL252" s="582"/>
      <c r="GAM252" s="608"/>
      <c r="GAN252" s="584"/>
      <c r="GAO252" s="584"/>
      <c r="GAP252" s="600"/>
      <c r="GAQ252" s="600"/>
      <c r="GAR252" s="600"/>
      <c r="GAS252" s="600"/>
      <c r="GAT252" s="600"/>
      <c r="GAU252" s="601"/>
      <c r="GAV252" s="609"/>
      <c r="GAW252" s="609"/>
      <c r="GAX252" s="576"/>
      <c r="GAY252" s="576"/>
      <c r="GAZ252" s="577"/>
      <c r="GBA252"/>
      <c r="GBB252" s="605"/>
      <c r="GBC252" s="606"/>
      <c r="GBD252" s="578"/>
      <c r="GBE252" s="597"/>
      <c r="GBF252" s="598"/>
      <c r="GBG252" s="596"/>
      <c r="GBH252" s="602"/>
      <c r="GBI252" s="579"/>
      <c r="GBJ252" s="580"/>
      <c r="GBK252" s="603"/>
      <c r="GBL252" s="580"/>
      <c r="GBM252" s="603"/>
      <c r="GBN252" s="607"/>
      <c r="GBO252" s="582"/>
      <c r="GBP252" s="608"/>
      <c r="GBQ252" s="584"/>
      <c r="GBR252" s="584"/>
      <c r="GBS252" s="600"/>
      <c r="GBT252" s="600"/>
      <c r="GBU252" s="600"/>
      <c r="GBV252" s="600"/>
      <c r="GBW252" s="600"/>
      <c r="GBX252" s="601"/>
      <c r="GBY252" s="609"/>
      <c r="GBZ252" s="609"/>
      <c r="GCA252" s="576"/>
      <c r="GCB252" s="576"/>
      <c r="GCC252" s="577"/>
      <c r="GCD252"/>
      <c r="GCE252" s="605"/>
      <c r="GCF252" s="606"/>
      <c r="GCG252" s="578"/>
      <c r="GCH252" s="597"/>
      <c r="GCI252" s="598"/>
      <c r="GCJ252" s="596"/>
      <c r="GCK252" s="602"/>
      <c r="GCL252" s="579"/>
      <c r="GCM252" s="580"/>
      <c r="GCN252" s="603"/>
      <c r="GCO252" s="580"/>
      <c r="GCP252" s="603"/>
      <c r="GCQ252" s="607"/>
      <c r="GCR252" s="582"/>
      <c r="GCS252" s="608"/>
      <c r="GCT252" s="584"/>
      <c r="GCU252" s="584"/>
      <c r="GCV252" s="600"/>
      <c r="GCW252" s="600"/>
      <c r="GCX252" s="600"/>
      <c r="GCY252" s="600"/>
      <c r="GCZ252" s="600"/>
      <c r="GDA252" s="601"/>
      <c r="GDB252" s="609"/>
      <c r="GDC252" s="609"/>
      <c r="GDD252" s="576"/>
      <c r="GDE252" s="576"/>
      <c r="GDF252" s="577"/>
      <c r="GDG252"/>
      <c r="GDH252" s="605"/>
      <c r="GDI252" s="606"/>
      <c r="GDJ252" s="578"/>
      <c r="GDK252" s="597"/>
      <c r="GDL252" s="598"/>
      <c r="GDM252" s="596"/>
      <c r="GDN252" s="602"/>
      <c r="GDO252" s="579"/>
      <c r="GDP252" s="580"/>
      <c r="GDQ252" s="603"/>
      <c r="GDR252" s="580"/>
      <c r="GDS252" s="603"/>
      <c r="GDT252" s="607"/>
      <c r="GDU252" s="582"/>
      <c r="GDV252" s="608"/>
      <c r="GDW252" s="584"/>
      <c r="GDX252" s="584"/>
      <c r="GDY252" s="600"/>
      <c r="GDZ252" s="600"/>
      <c r="GEA252" s="600"/>
      <c r="GEB252" s="600"/>
      <c r="GEC252" s="600"/>
      <c r="GED252" s="601"/>
      <c r="GEE252" s="609"/>
      <c r="GEF252" s="609"/>
      <c r="GEG252" s="576"/>
      <c r="GEH252" s="576"/>
      <c r="GEI252" s="577"/>
      <c r="GEJ252"/>
      <c r="GEK252" s="605"/>
      <c r="GEL252" s="606"/>
      <c r="GEM252" s="578"/>
      <c r="GEN252" s="597"/>
      <c r="GEO252" s="598"/>
      <c r="GEP252" s="596"/>
      <c r="GEQ252" s="602"/>
      <c r="GER252" s="579"/>
      <c r="GES252" s="580"/>
      <c r="GET252" s="603"/>
      <c r="GEU252" s="580"/>
      <c r="GEV252" s="603"/>
      <c r="GEW252" s="607"/>
      <c r="GEX252" s="582"/>
      <c r="GEY252" s="608"/>
      <c r="GEZ252" s="584"/>
      <c r="GFA252" s="584"/>
      <c r="GFB252" s="600"/>
      <c r="GFC252" s="600"/>
      <c r="GFD252" s="600"/>
      <c r="GFE252" s="600"/>
      <c r="GFF252" s="600"/>
      <c r="GFG252" s="601"/>
      <c r="GFH252" s="609"/>
      <c r="GFI252" s="609"/>
      <c r="GFJ252" s="576"/>
      <c r="GFK252" s="576"/>
      <c r="GFL252" s="577"/>
      <c r="GFM252"/>
      <c r="GFN252" s="605"/>
      <c r="GFO252" s="606"/>
      <c r="GFP252" s="578"/>
      <c r="GFQ252" s="597"/>
      <c r="GFR252" s="598"/>
      <c r="GFS252" s="596"/>
      <c r="GFT252" s="602"/>
      <c r="GFU252" s="579"/>
      <c r="GFV252" s="580"/>
      <c r="GFW252" s="603"/>
      <c r="GFX252" s="580"/>
      <c r="GFY252" s="603"/>
      <c r="GFZ252" s="607"/>
      <c r="GGA252" s="582"/>
      <c r="GGB252" s="608"/>
      <c r="GGC252" s="584"/>
      <c r="GGD252" s="584"/>
      <c r="GGE252" s="600"/>
      <c r="GGF252" s="600"/>
      <c r="GGG252" s="600"/>
      <c r="GGH252" s="600"/>
      <c r="GGI252" s="600"/>
      <c r="GGJ252" s="601"/>
      <c r="GGK252" s="609"/>
      <c r="GGL252" s="609"/>
      <c r="GGM252" s="576"/>
      <c r="GGN252" s="576"/>
      <c r="GGO252" s="577"/>
      <c r="GGP252"/>
      <c r="GGQ252" s="605"/>
      <c r="GGR252" s="606"/>
      <c r="GGS252" s="578"/>
      <c r="GGT252" s="597"/>
      <c r="GGU252" s="598"/>
      <c r="GGV252" s="596"/>
      <c r="GGW252" s="602"/>
      <c r="GGX252" s="579"/>
      <c r="GGY252" s="580"/>
      <c r="GGZ252" s="603"/>
      <c r="GHA252" s="580"/>
      <c r="GHB252" s="603"/>
      <c r="GHC252" s="607"/>
      <c r="GHD252" s="582"/>
      <c r="GHE252" s="608"/>
      <c r="GHF252" s="584"/>
      <c r="GHG252" s="584"/>
      <c r="GHH252" s="600"/>
      <c r="GHI252" s="600"/>
      <c r="GHJ252" s="600"/>
      <c r="GHK252" s="600"/>
      <c r="GHL252" s="600"/>
      <c r="GHM252" s="601"/>
      <c r="GHN252" s="609"/>
      <c r="GHO252" s="609"/>
      <c r="GHP252" s="576"/>
      <c r="GHQ252" s="576"/>
      <c r="GHR252" s="577"/>
      <c r="GHS252"/>
      <c r="GHT252" s="605"/>
      <c r="GHU252" s="606"/>
      <c r="GHV252" s="578"/>
      <c r="GHW252" s="597"/>
      <c r="GHX252" s="598"/>
      <c r="GHY252" s="596"/>
      <c r="GHZ252" s="602"/>
      <c r="GIA252" s="579"/>
      <c r="GIB252" s="580"/>
      <c r="GIC252" s="603"/>
      <c r="GID252" s="580"/>
      <c r="GIE252" s="603"/>
      <c r="GIF252" s="607"/>
      <c r="GIG252" s="582"/>
      <c r="GIH252" s="608"/>
      <c r="GII252" s="584"/>
      <c r="GIJ252" s="584"/>
      <c r="GIK252" s="600"/>
      <c r="GIL252" s="600"/>
      <c r="GIM252" s="600"/>
      <c r="GIN252" s="600"/>
      <c r="GIO252" s="600"/>
      <c r="GIP252" s="601"/>
      <c r="GIQ252" s="609"/>
      <c r="GIR252" s="609"/>
      <c r="GIS252" s="576"/>
      <c r="GIT252" s="576"/>
      <c r="GIU252" s="577"/>
      <c r="GIV252"/>
      <c r="GIW252" s="605"/>
      <c r="GIX252" s="606"/>
      <c r="GIY252" s="578"/>
      <c r="GIZ252" s="597"/>
      <c r="GJA252" s="598"/>
      <c r="GJB252" s="596"/>
      <c r="GJC252" s="602"/>
      <c r="GJD252" s="579"/>
      <c r="GJE252" s="580"/>
      <c r="GJF252" s="603"/>
      <c r="GJG252" s="580"/>
      <c r="GJH252" s="603"/>
      <c r="GJI252" s="607"/>
      <c r="GJJ252" s="582"/>
      <c r="GJK252" s="608"/>
      <c r="GJL252" s="584"/>
      <c r="GJM252" s="584"/>
      <c r="GJN252" s="600"/>
      <c r="GJO252" s="600"/>
      <c r="GJP252" s="600"/>
      <c r="GJQ252" s="600"/>
      <c r="GJR252" s="600"/>
      <c r="GJS252" s="601"/>
      <c r="GJT252" s="609"/>
      <c r="GJU252" s="609"/>
      <c r="GJV252" s="576"/>
      <c r="GJW252" s="576"/>
      <c r="GJX252" s="577"/>
      <c r="GJY252"/>
      <c r="GJZ252" s="605"/>
      <c r="GKA252" s="606"/>
      <c r="GKB252" s="578"/>
      <c r="GKC252" s="597"/>
      <c r="GKD252" s="598"/>
      <c r="GKE252" s="596"/>
      <c r="GKF252" s="602"/>
      <c r="GKG252" s="579"/>
      <c r="GKH252" s="580"/>
      <c r="GKI252" s="603"/>
      <c r="GKJ252" s="580"/>
      <c r="GKK252" s="603"/>
      <c r="GKL252" s="607"/>
      <c r="GKM252" s="582"/>
      <c r="GKN252" s="608"/>
      <c r="GKO252" s="584"/>
      <c r="GKP252" s="584"/>
      <c r="GKQ252" s="600"/>
      <c r="GKR252" s="600"/>
      <c r="GKS252" s="600"/>
      <c r="GKT252" s="600"/>
      <c r="GKU252" s="600"/>
      <c r="GKV252" s="601"/>
      <c r="GKW252" s="609"/>
      <c r="GKX252" s="609"/>
      <c r="GKY252" s="576"/>
      <c r="GKZ252" s="576"/>
      <c r="GLA252" s="577"/>
      <c r="GLB252"/>
      <c r="GLC252" s="605"/>
      <c r="GLD252" s="606"/>
      <c r="GLE252" s="578"/>
      <c r="GLF252" s="597"/>
      <c r="GLG252" s="598"/>
      <c r="GLH252" s="596"/>
      <c r="GLI252" s="602"/>
      <c r="GLJ252" s="579"/>
      <c r="GLK252" s="580"/>
      <c r="GLL252" s="603"/>
      <c r="GLM252" s="580"/>
      <c r="GLN252" s="603"/>
      <c r="GLO252" s="607"/>
      <c r="GLP252" s="582"/>
      <c r="GLQ252" s="608"/>
      <c r="GLR252" s="584"/>
      <c r="GLS252" s="584"/>
      <c r="GLT252" s="600"/>
      <c r="GLU252" s="600"/>
      <c r="GLV252" s="600"/>
      <c r="GLW252" s="600"/>
      <c r="GLX252" s="600"/>
      <c r="GLY252" s="601"/>
      <c r="GLZ252" s="609"/>
      <c r="GMA252" s="609"/>
      <c r="GMB252" s="576"/>
      <c r="GMC252" s="576"/>
      <c r="GMD252" s="577"/>
      <c r="GME252"/>
      <c r="GMF252" s="605"/>
      <c r="GMG252" s="606"/>
      <c r="GMH252" s="578"/>
      <c r="GMI252" s="597"/>
      <c r="GMJ252" s="598"/>
      <c r="GMK252" s="596"/>
      <c r="GML252" s="602"/>
      <c r="GMM252" s="579"/>
      <c r="GMN252" s="580"/>
      <c r="GMO252" s="603"/>
      <c r="GMP252" s="580"/>
      <c r="GMQ252" s="603"/>
      <c r="GMR252" s="607"/>
      <c r="GMS252" s="582"/>
      <c r="GMT252" s="608"/>
      <c r="GMU252" s="584"/>
      <c r="GMV252" s="584"/>
      <c r="GMW252" s="600"/>
      <c r="GMX252" s="600"/>
      <c r="GMY252" s="600"/>
      <c r="GMZ252" s="600"/>
      <c r="GNA252" s="600"/>
      <c r="GNB252" s="601"/>
      <c r="GNC252" s="609"/>
      <c r="GND252" s="609"/>
      <c r="GNE252" s="576"/>
      <c r="GNF252" s="576"/>
      <c r="GNG252" s="577"/>
      <c r="GNH252"/>
      <c r="GNI252" s="605"/>
      <c r="GNJ252" s="606"/>
      <c r="GNK252" s="578"/>
      <c r="GNL252" s="597"/>
      <c r="GNM252" s="598"/>
      <c r="GNN252" s="596"/>
      <c r="GNO252" s="602"/>
      <c r="GNP252" s="579"/>
      <c r="GNQ252" s="580"/>
      <c r="GNR252" s="603"/>
      <c r="GNS252" s="580"/>
      <c r="GNT252" s="603"/>
      <c r="GNU252" s="607"/>
      <c r="GNV252" s="582"/>
      <c r="GNW252" s="608"/>
      <c r="GNX252" s="584"/>
      <c r="GNY252" s="584"/>
      <c r="GNZ252" s="600"/>
      <c r="GOA252" s="600"/>
      <c r="GOB252" s="600"/>
      <c r="GOC252" s="600"/>
      <c r="GOD252" s="600"/>
      <c r="GOE252" s="601"/>
      <c r="GOF252" s="609"/>
      <c r="GOG252" s="609"/>
      <c r="GOH252" s="576"/>
      <c r="GOI252" s="576"/>
      <c r="GOJ252" s="577"/>
      <c r="GOK252"/>
      <c r="GOL252" s="605"/>
      <c r="GOM252" s="606"/>
      <c r="GON252" s="578"/>
      <c r="GOO252" s="597"/>
      <c r="GOP252" s="598"/>
      <c r="GOQ252" s="596"/>
      <c r="GOR252" s="602"/>
      <c r="GOS252" s="579"/>
      <c r="GOT252" s="580"/>
      <c r="GOU252" s="603"/>
      <c r="GOV252" s="580"/>
      <c r="GOW252" s="603"/>
      <c r="GOX252" s="607"/>
      <c r="GOY252" s="582"/>
      <c r="GOZ252" s="608"/>
      <c r="GPA252" s="584"/>
      <c r="GPB252" s="584"/>
      <c r="GPC252" s="600"/>
      <c r="GPD252" s="600"/>
      <c r="GPE252" s="600"/>
      <c r="GPF252" s="600"/>
      <c r="GPG252" s="600"/>
      <c r="GPH252" s="601"/>
      <c r="GPI252" s="609"/>
      <c r="GPJ252" s="609"/>
      <c r="GPK252" s="576"/>
      <c r="GPL252" s="576"/>
      <c r="GPM252" s="577"/>
      <c r="GPN252"/>
      <c r="GPO252" s="605"/>
      <c r="GPP252" s="606"/>
      <c r="GPQ252" s="578"/>
      <c r="GPR252" s="597"/>
      <c r="GPS252" s="598"/>
      <c r="GPT252" s="596"/>
      <c r="GPU252" s="602"/>
      <c r="GPV252" s="579"/>
      <c r="GPW252" s="580"/>
      <c r="GPX252" s="603"/>
      <c r="GPY252" s="580"/>
      <c r="GPZ252" s="603"/>
      <c r="GQA252" s="607"/>
      <c r="GQB252" s="582"/>
      <c r="GQC252" s="608"/>
      <c r="GQD252" s="584"/>
      <c r="GQE252" s="584"/>
      <c r="GQF252" s="600"/>
      <c r="GQG252" s="600"/>
      <c r="GQH252" s="600"/>
      <c r="GQI252" s="600"/>
      <c r="GQJ252" s="600"/>
      <c r="GQK252" s="601"/>
      <c r="GQL252" s="609"/>
      <c r="GQM252" s="609"/>
      <c r="GQN252" s="576"/>
      <c r="GQO252" s="576"/>
      <c r="GQP252" s="577"/>
      <c r="GQQ252"/>
      <c r="GQR252" s="605"/>
      <c r="GQS252" s="606"/>
      <c r="GQT252" s="578"/>
      <c r="GQU252" s="597"/>
      <c r="GQV252" s="598"/>
      <c r="GQW252" s="596"/>
      <c r="GQX252" s="602"/>
      <c r="GQY252" s="579"/>
      <c r="GQZ252" s="580"/>
      <c r="GRA252" s="603"/>
      <c r="GRB252" s="580"/>
      <c r="GRC252" s="603"/>
      <c r="GRD252" s="607"/>
      <c r="GRE252" s="582"/>
      <c r="GRF252" s="608"/>
      <c r="GRG252" s="584"/>
      <c r="GRH252" s="584"/>
      <c r="GRI252" s="600"/>
      <c r="GRJ252" s="600"/>
      <c r="GRK252" s="600"/>
      <c r="GRL252" s="600"/>
      <c r="GRM252" s="600"/>
      <c r="GRN252" s="601"/>
      <c r="GRO252" s="609"/>
      <c r="GRP252" s="609"/>
      <c r="GRQ252" s="576"/>
      <c r="GRR252" s="576"/>
      <c r="GRS252" s="577"/>
      <c r="GRT252"/>
      <c r="GRU252" s="605"/>
      <c r="GRV252" s="606"/>
      <c r="GRW252" s="578"/>
      <c r="GRX252" s="597"/>
      <c r="GRY252" s="598"/>
      <c r="GRZ252" s="596"/>
      <c r="GSA252" s="602"/>
      <c r="GSB252" s="579"/>
      <c r="GSC252" s="580"/>
      <c r="GSD252" s="603"/>
      <c r="GSE252" s="580"/>
      <c r="GSF252" s="603"/>
      <c r="GSG252" s="607"/>
      <c r="GSH252" s="582"/>
      <c r="GSI252" s="608"/>
      <c r="GSJ252" s="584"/>
      <c r="GSK252" s="584"/>
      <c r="GSL252" s="600"/>
      <c r="GSM252" s="600"/>
      <c r="GSN252" s="600"/>
      <c r="GSO252" s="600"/>
      <c r="GSP252" s="600"/>
      <c r="GSQ252" s="601"/>
      <c r="GSR252" s="609"/>
      <c r="GSS252" s="609"/>
      <c r="GST252" s="576"/>
      <c r="GSU252" s="576"/>
      <c r="GSV252" s="577"/>
      <c r="GSW252"/>
      <c r="GSX252" s="605"/>
      <c r="GSY252" s="606"/>
      <c r="GSZ252" s="578"/>
      <c r="GTA252" s="597"/>
      <c r="GTB252" s="598"/>
      <c r="GTC252" s="596"/>
      <c r="GTD252" s="602"/>
      <c r="GTE252" s="579"/>
      <c r="GTF252" s="580"/>
      <c r="GTG252" s="603"/>
      <c r="GTH252" s="580"/>
      <c r="GTI252" s="603"/>
      <c r="GTJ252" s="607"/>
      <c r="GTK252" s="582"/>
      <c r="GTL252" s="608"/>
      <c r="GTM252" s="584"/>
      <c r="GTN252" s="584"/>
      <c r="GTO252" s="600"/>
      <c r="GTP252" s="600"/>
      <c r="GTQ252" s="600"/>
      <c r="GTR252" s="600"/>
      <c r="GTS252" s="600"/>
      <c r="GTT252" s="601"/>
      <c r="GTU252" s="609"/>
      <c r="GTV252" s="609"/>
      <c r="GTW252" s="576"/>
      <c r="GTX252" s="576"/>
      <c r="GTY252" s="577"/>
      <c r="GTZ252"/>
      <c r="GUA252" s="605"/>
      <c r="GUB252" s="606"/>
      <c r="GUC252" s="578"/>
      <c r="GUD252" s="597"/>
      <c r="GUE252" s="598"/>
      <c r="GUF252" s="596"/>
      <c r="GUG252" s="602"/>
      <c r="GUH252" s="579"/>
      <c r="GUI252" s="580"/>
      <c r="GUJ252" s="603"/>
      <c r="GUK252" s="580"/>
      <c r="GUL252" s="603"/>
      <c r="GUM252" s="607"/>
      <c r="GUN252" s="582"/>
      <c r="GUO252" s="608"/>
      <c r="GUP252" s="584"/>
      <c r="GUQ252" s="584"/>
      <c r="GUR252" s="600"/>
      <c r="GUS252" s="600"/>
      <c r="GUT252" s="600"/>
      <c r="GUU252" s="600"/>
      <c r="GUV252" s="600"/>
      <c r="GUW252" s="601"/>
      <c r="GUX252" s="609"/>
      <c r="GUY252" s="609"/>
      <c r="GUZ252" s="576"/>
      <c r="GVA252" s="576"/>
      <c r="GVB252" s="577"/>
      <c r="GVC252"/>
      <c r="GVD252" s="605"/>
      <c r="GVE252" s="606"/>
      <c r="GVF252" s="578"/>
      <c r="GVG252" s="597"/>
      <c r="GVH252" s="598"/>
      <c r="GVI252" s="596"/>
      <c r="GVJ252" s="602"/>
      <c r="GVK252" s="579"/>
      <c r="GVL252" s="580"/>
      <c r="GVM252" s="603"/>
      <c r="GVN252" s="580"/>
      <c r="GVO252" s="603"/>
      <c r="GVP252" s="607"/>
      <c r="GVQ252" s="582"/>
      <c r="GVR252" s="608"/>
      <c r="GVS252" s="584"/>
      <c r="GVT252" s="584"/>
      <c r="GVU252" s="600"/>
      <c r="GVV252" s="600"/>
      <c r="GVW252" s="600"/>
      <c r="GVX252" s="600"/>
      <c r="GVY252" s="600"/>
      <c r="GVZ252" s="601"/>
      <c r="GWA252" s="609"/>
      <c r="GWB252" s="609"/>
      <c r="GWC252" s="576"/>
      <c r="GWD252" s="576"/>
      <c r="GWE252" s="577"/>
      <c r="GWF252"/>
      <c r="GWG252" s="605"/>
      <c r="GWH252" s="606"/>
      <c r="GWI252" s="578"/>
      <c r="GWJ252" s="597"/>
      <c r="GWK252" s="598"/>
      <c r="GWL252" s="596"/>
      <c r="GWM252" s="602"/>
      <c r="GWN252" s="579"/>
      <c r="GWO252" s="580"/>
      <c r="GWP252" s="603"/>
      <c r="GWQ252" s="580"/>
      <c r="GWR252" s="603"/>
      <c r="GWS252" s="607"/>
      <c r="GWT252" s="582"/>
      <c r="GWU252" s="608"/>
      <c r="GWV252" s="584"/>
      <c r="GWW252" s="584"/>
      <c r="GWX252" s="600"/>
      <c r="GWY252" s="600"/>
      <c r="GWZ252" s="600"/>
      <c r="GXA252" s="600"/>
      <c r="GXB252" s="600"/>
      <c r="GXC252" s="601"/>
      <c r="GXD252" s="609"/>
      <c r="GXE252" s="609"/>
      <c r="GXF252" s="576"/>
      <c r="GXG252" s="576"/>
      <c r="GXH252" s="577"/>
      <c r="GXI252"/>
      <c r="GXJ252" s="605"/>
      <c r="GXK252" s="606"/>
      <c r="GXL252" s="578"/>
      <c r="GXM252" s="597"/>
      <c r="GXN252" s="598"/>
      <c r="GXO252" s="596"/>
      <c r="GXP252" s="602"/>
      <c r="GXQ252" s="579"/>
      <c r="GXR252" s="580"/>
      <c r="GXS252" s="603"/>
      <c r="GXT252" s="580"/>
      <c r="GXU252" s="603"/>
      <c r="GXV252" s="607"/>
      <c r="GXW252" s="582"/>
      <c r="GXX252" s="608"/>
      <c r="GXY252" s="584"/>
      <c r="GXZ252" s="584"/>
      <c r="GYA252" s="600"/>
      <c r="GYB252" s="600"/>
      <c r="GYC252" s="600"/>
      <c r="GYD252" s="600"/>
      <c r="GYE252" s="600"/>
      <c r="GYF252" s="601"/>
      <c r="GYG252" s="609"/>
      <c r="GYH252" s="609"/>
      <c r="GYI252" s="576"/>
      <c r="GYJ252" s="576"/>
      <c r="GYK252" s="577"/>
      <c r="GYL252"/>
      <c r="GYM252" s="605"/>
      <c r="GYN252" s="606"/>
      <c r="GYO252" s="578"/>
      <c r="GYP252" s="597"/>
      <c r="GYQ252" s="598"/>
      <c r="GYR252" s="596"/>
      <c r="GYS252" s="602"/>
      <c r="GYT252" s="579"/>
      <c r="GYU252" s="580"/>
      <c r="GYV252" s="603"/>
      <c r="GYW252" s="580"/>
      <c r="GYX252" s="603"/>
      <c r="GYY252" s="607"/>
      <c r="GYZ252" s="582"/>
      <c r="GZA252" s="608"/>
      <c r="GZB252" s="584"/>
      <c r="GZC252" s="584"/>
      <c r="GZD252" s="600"/>
      <c r="GZE252" s="600"/>
      <c r="GZF252" s="600"/>
      <c r="GZG252" s="600"/>
      <c r="GZH252" s="600"/>
      <c r="GZI252" s="601"/>
      <c r="GZJ252" s="609"/>
      <c r="GZK252" s="609"/>
      <c r="GZL252" s="576"/>
      <c r="GZM252" s="576"/>
      <c r="GZN252" s="577"/>
      <c r="GZO252"/>
      <c r="GZP252" s="605"/>
      <c r="GZQ252" s="606"/>
      <c r="GZR252" s="578"/>
      <c r="GZS252" s="597"/>
      <c r="GZT252" s="598"/>
      <c r="GZU252" s="596"/>
      <c r="GZV252" s="602"/>
      <c r="GZW252" s="579"/>
      <c r="GZX252" s="580"/>
      <c r="GZY252" s="603"/>
      <c r="GZZ252" s="580"/>
      <c r="HAA252" s="603"/>
      <c r="HAB252" s="607"/>
      <c r="HAC252" s="582"/>
      <c r="HAD252" s="608"/>
      <c r="HAE252" s="584"/>
      <c r="HAF252" s="584"/>
      <c r="HAG252" s="600"/>
      <c r="HAH252" s="600"/>
      <c r="HAI252" s="600"/>
      <c r="HAJ252" s="600"/>
      <c r="HAK252" s="600"/>
      <c r="HAL252" s="601"/>
      <c r="HAM252" s="609"/>
      <c r="HAN252" s="609"/>
      <c r="HAO252" s="576"/>
      <c r="HAP252" s="576"/>
      <c r="HAQ252" s="577"/>
      <c r="HAR252"/>
      <c r="HAS252" s="605"/>
      <c r="HAT252" s="606"/>
      <c r="HAU252" s="578"/>
      <c r="HAV252" s="597"/>
      <c r="HAW252" s="598"/>
      <c r="HAX252" s="596"/>
      <c r="HAY252" s="602"/>
      <c r="HAZ252" s="579"/>
      <c r="HBA252" s="580"/>
      <c r="HBB252" s="603"/>
      <c r="HBC252" s="580"/>
      <c r="HBD252" s="603"/>
      <c r="HBE252" s="607"/>
      <c r="HBF252" s="582"/>
      <c r="HBG252" s="608"/>
      <c r="HBH252" s="584"/>
      <c r="HBI252" s="584"/>
      <c r="HBJ252" s="600"/>
      <c r="HBK252" s="600"/>
      <c r="HBL252" s="600"/>
      <c r="HBM252" s="600"/>
      <c r="HBN252" s="600"/>
      <c r="HBO252" s="601"/>
      <c r="HBP252" s="609"/>
      <c r="HBQ252" s="609"/>
      <c r="HBR252" s="576"/>
      <c r="HBS252" s="576"/>
      <c r="HBT252" s="577"/>
      <c r="HBU252"/>
      <c r="HBV252" s="605"/>
      <c r="HBW252" s="606"/>
      <c r="HBX252" s="578"/>
      <c r="HBY252" s="597"/>
      <c r="HBZ252" s="598"/>
      <c r="HCA252" s="596"/>
      <c r="HCB252" s="602"/>
      <c r="HCC252" s="579"/>
      <c r="HCD252" s="580"/>
      <c r="HCE252" s="603"/>
      <c r="HCF252" s="580"/>
      <c r="HCG252" s="603"/>
      <c r="HCH252" s="607"/>
      <c r="HCI252" s="582"/>
      <c r="HCJ252" s="608"/>
      <c r="HCK252" s="584"/>
      <c r="HCL252" s="584"/>
      <c r="HCM252" s="600"/>
      <c r="HCN252" s="600"/>
      <c r="HCO252" s="600"/>
      <c r="HCP252" s="600"/>
      <c r="HCQ252" s="600"/>
      <c r="HCR252" s="601"/>
      <c r="HCS252" s="609"/>
      <c r="HCT252" s="609"/>
      <c r="HCU252" s="576"/>
      <c r="HCV252" s="576"/>
      <c r="HCW252" s="577"/>
      <c r="HCX252"/>
      <c r="HCY252" s="605"/>
      <c r="HCZ252" s="606"/>
      <c r="HDA252" s="578"/>
      <c r="HDB252" s="597"/>
      <c r="HDC252" s="598"/>
      <c r="HDD252" s="596"/>
      <c r="HDE252" s="602"/>
      <c r="HDF252" s="579"/>
      <c r="HDG252" s="580"/>
      <c r="HDH252" s="603"/>
      <c r="HDI252" s="580"/>
      <c r="HDJ252" s="603"/>
      <c r="HDK252" s="607"/>
      <c r="HDL252" s="582"/>
      <c r="HDM252" s="608"/>
      <c r="HDN252" s="584"/>
      <c r="HDO252" s="584"/>
      <c r="HDP252" s="600"/>
      <c r="HDQ252" s="600"/>
      <c r="HDR252" s="600"/>
      <c r="HDS252" s="600"/>
      <c r="HDT252" s="600"/>
      <c r="HDU252" s="601"/>
      <c r="HDV252" s="609"/>
      <c r="HDW252" s="609"/>
      <c r="HDX252" s="576"/>
      <c r="HDY252" s="576"/>
      <c r="HDZ252" s="577"/>
      <c r="HEA252"/>
      <c r="HEB252" s="605"/>
      <c r="HEC252" s="606"/>
      <c r="HED252" s="578"/>
      <c r="HEE252" s="597"/>
      <c r="HEF252" s="598"/>
      <c r="HEG252" s="596"/>
      <c r="HEH252" s="602"/>
      <c r="HEI252" s="579"/>
      <c r="HEJ252" s="580"/>
      <c r="HEK252" s="603"/>
      <c r="HEL252" s="580"/>
      <c r="HEM252" s="603"/>
      <c r="HEN252" s="607"/>
      <c r="HEO252" s="582"/>
      <c r="HEP252" s="608"/>
      <c r="HEQ252" s="584"/>
      <c r="HER252" s="584"/>
      <c r="HES252" s="600"/>
      <c r="HET252" s="600"/>
      <c r="HEU252" s="600"/>
      <c r="HEV252" s="600"/>
      <c r="HEW252" s="600"/>
      <c r="HEX252" s="601"/>
      <c r="HEY252" s="609"/>
      <c r="HEZ252" s="609"/>
      <c r="HFA252" s="576"/>
      <c r="HFB252" s="576"/>
      <c r="HFC252" s="577"/>
      <c r="HFD252"/>
      <c r="HFE252" s="605"/>
      <c r="HFF252" s="606"/>
      <c r="HFG252" s="578"/>
      <c r="HFH252" s="597"/>
      <c r="HFI252" s="598"/>
      <c r="HFJ252" s="596"/>
      <c r="HFK252" s="602"/>
      <c r="HFL252" s="579"/>
      <c r="HFM252" s="580"/>
      <c r="HFN252" s="603"/>
      <c r="HFO252" s="580"/>
      <c r="HFP252" s="603"/>
      <c r="HFQ252" s="607"/>
      <c r="HFR252" s="582"/>
      <c r="HFS252" s="608"/>
      <c r="HFT252" s="584"/>
      <c r="HFU252" s="584"/>
      <c r="HFV252" s="600"/>
      <c r="HFW252" s="600"/>
      <c r="HFX252" s="600"/>
      <c r="HFY252" s="600"/>
      <c r="HFZ252" s="600"/>
      <c r="HGA252" s="601"/>
      <c r="HGB252" s="609"/>
      <c r="HGC252" s="609"/>
      <c r="HGD252" s="576"/>
      <c r="HGE252" s="576"/>
      <c r="HGF252" s="577"/>
      <c r="HGG252"/>
      <c r="HGH252" s="605"/>
      <c r="HGI252" s="606"/>
      <c r="HGJ252" s="578"/>
      <c r="HGK252" s="597"/>
      <c r="HGL252" s="598"/>
      <c r="HGM252" s="596"/>
      <c r="HGN252" s="602"/>
      <c r="HGO252" s="579"/>
      <c r="HGP252" s="580"/>
      <c r="HGQ252" s="603"/>
      <c r="HGR252" s="580"/>
      <c r="HGS252" s="603"/>
      <c r="HGT252" s="607"/>
      <c r="HGU252" s="582"/>
      <c r="HGV252" s="608"/>
      <c r="HGW252" s="584"/>
      <c r="HGX252" s="584"/>
      <c r="HGY252" s="600"/>
      <c r="HGZ252" s="600"/>
      <c r="HHA252" s="600"/>
      <c r="HHB252" s="600"/>
      <c r="HHC252" s="600"/>
      <c r="HHD252" s="601"/>
      <c r="HHE252" s="609"/>
      <c r="HHF252" s="609"/>
      <c r="HHG252" s="576"/>
      <c r="HHH252" s="576"/>
      <c r="HHI252" s="577"/>
      <c r="HHJ252"/>
      <c r="HHK252" s="605"/>
      <c r="HHL252" s="606"/>
      <c r="HHM252" s="578"/>
      <c r="HHN252" s="597"/>
      <c r="HHO252" s="598"/>
      <c r="HHP252" s="596"/>
      <c r="HHQ252" s="602"/>
      <c r="HHR252" s="579"/>
      <c r="HHS252" s="580"/>
      <c r="HHT252" s="603"/>
      <c r="HHU252" s="580"/>
      <c r="HHV252" s="603"/>
      <c r="HHW252" s="607"/>
      <c r="HHX252" s="582"/>
      <c r="HHY252" s="608"/>
      <c r="HHZ252" s="584"/>
      <c r="HIA252" s="584"/>
      <c r="HIB252" s="600"/>
      <c r="HIC252" s="600"/>
      <c r="HID252" s="600"/>
      <c r="HIE252" s="600"/>
      <c r="HIF252" s="600"/>
      <c r="HIG252" s="601"/>
      <c r="HIH252" s="609"/>
      <c r="HII252" s="609"/>
      <c r="HIJ252" s="576"/>
      <c r="HIK252" s="576"/>
      <c r="HIL252" s="577"/>
      <c r="HIM252"/>
      <c r="HIN252" s="605"/>
      <c r="HIO252" s="606"/>
      <c r="HIP252" s="578"/>
      <c r="HIQ252" s="597"/>
      <c r="HIR252" s="598"/>
      <c r="HIS252" s="596"/>
      <c r="HIT252" s="602"/>
      <c r="HIU252" s="579"/>
      <c r="HIV252" s="580"/>
      <c r="HIW252" s="603"/>
      <c r="HIX252" s="580"/>
      <c r="HIY252" s="603"/>
      <c r="HIZ252" s="607"/>
      <c r="HJA252" s="582"/>
      <c r="HJB252" s="608"/>
      <c r="HJC252" s="584"/>
      <c r="HJD252" s="584"/>
      <c r="HJE252" s="600"/>
      <c r="HJF252" s="600"/>
      <c r="HJG252" s="600"/>
      <c r="HJH252" s="600"/>
      <c r="HJI252" s="600"/>
      <c r="HJJ252" s="601"/>
      <c r="HJK252" s="609"/>
      <c r="HJL252" s="609"/>
      <c r="HJM252" s="576"/>
      <c r="HJN252" s="576"/>
      <c r="HJO252" s="577"/>
      <c r="HJP252"/>
      <c r="HJQ252" s="605"/>
      <c r="HJR252" s="606"/>
      <c r="HJS252" s="578"/>
      <c r="HJT252" s="597"/>
      <c r="HJU252" s="598"/>
      <c r="HJV252" s="596"/>
      <c r="HJW252" s="602"/>
      <c r="HJX252" s="579"/>
      <c r="HJY252" s="580"/>
      <c r="HJZ252" s="603"/>
      <c r="HKA252" s="580"/>
      <c r="HKB252" s="603"/>
      <c r="HKC252" s="607"/>
      <c r="HKD252" s="582"/>
      <c r="HKE252" s="608"/>
      <c r="HKF252" s="584"/>
      <c r="HKG252" s="584"/>
      <c r="HKH252" s="600"/>
      <c r="HKI252" s="600"/>
      <c r="HKJ252" s="600"/>
      <c r="HKK252" s="600"/>
      <c r="HKL252" s="600"/>
      <c r="HKM252" s="601"/>
      <c r="HKN252" s="609"/>
      <c r="HKO252" s="609"/>
      <c r="HKP252" s="576"/>
      <c r="HKQ252" s="576"/>
      <c r="HKR252" s="577"/>
      <c r="HKS252"/>
      <c r="HKT252" s="605"/>
      <c r="HKU252" s="606"/>
      <c r="HKV252" s="578"/>
      <c r="HKW252" s="597"/>
      <c r="HKX252" s="598"/>
      <c r="HKY252" s="596"/>
      <c r="HKZ252" s="602"/>
      <c r="HLA252" s="579"/>
      <c r="HLB252" s="580"/>
      <c r="HLC252" s="603"/>
      <c r="HLD252" s="580"/>
      <c r="HLE252" s="603"/>
      <c r="HLF252" s="607"/>
      <c r="HLG252" s="582"/>
      <c r="HLH252" s="608"/>
      <c r="HLI252" s="584"/>
      <c r="HLJ252" s="584"/>
      <c r="HLK252" s="600"/>
      <c r="HLL252" s="600"/>
      <c r="HLM252" s="600"/>
      <c r="HLN252" s="600"/>
      <c r="HLO252" s="600"/>
      <c r="HLP252" s="601"/>
      <c r="HLQ252" s="609"/>
      <c r="HLR252" s="609"/>
      <c r="HLS252" s="576"/>
      <c r="HLT252" s="576"/>
      <c r="HLU252" s="577"/>
      <c r="HLV252"/>
      <c r="HLW252" s="605"/>
      <c r="HLX252" s="606"/>
      <c r="HLY252" s="578"/>
      <c r="HLZ252" s="597"/>
      <c r="HMA252" s="598"/>
      <c r="HMB252" s="596"/>
      <c r="HMC252" s="602"/>
      <c r="HMD252" s="579"/>
      <c r="HME252" s="580"/>
      <c r="HMF252" s="603"/>
      <c r="HMG252" s="580"/>
      <c r="HMH252" s="603"/>
      <c r="HMI252" s="607"/>
      <c r="HMJ252" s="582"/>
      <c r="HMK252" s="608"/>
      <c r="HML252" s="584"/>
      <c r="HMM252" s="584"/>
      <c r="HMN252" s="600"/>
      <c r="HMO252" s="600"/>
      <c r="HMP252" s="600"/>
      <c r="HMQ252" s="600"/>
      <c r="HMR252" s="600"/>
      <c r="HMS252" s="601"/>
      <c r="HMT252" s="609"/>
      <c r="HMU252" s="609"/>
      <c r="HMV252" s="576"/>
      <c r="HMW252" s="576"/>
      <c r="HMX252" s="577"/>
      <c r="HMY252"/>
      <c r="HMZ252" s="605"/>
      <c r="HNA252" s="606"/>
      <c r="HNB252" s="578"/>
      <c r="HNC252" s="597"/>
      <c r="HND252" s="598"/>
      <c r="HNE252" s="596"/>
      <c r="HNF252" s="602"/>
      <c r="HNG252" s="579"/>
      <c r="HNH252" s="580"/>
      <c r="HNI252" s="603"/>
      <c r="HNJ252" s="580"/>
      <c r="HNK252" s="603"/>
      <c r="HNL252" s="607"/>
      <c r="HNM252" s="582"/>
      <c r="HNN252" s="608"/>
      <c r="HNO252" s="584"/>
      <c r="HNP252" s="584"/>
      <c r="HNQ252" s="600"/>
      <c r="HNR252" s="600"/>
      <c r="HNS252" s="600"/>
      <c r="HNT252" s="600"/>
      <c r="HNU252" s="600"/>
      <c r="HNV252" s="601"/>
      <c r="HNW252" s="609"/>
      <c r="HNX252" s="609"/>
      <c r="HNY252" s="576"/>
      <c r="HNZ252" s="576"/>
      <c r="HOA252" s="577"/>
      <c r="HOB252"/>
      <c r="HOC252" s="605"/>
      <c r="HOD252" s="606"/>
      <c r="HOE252" s="578"/>
      <c r="HOF252" s="597"/>
      <c r="HOG252" s="598"/>
      <c r="HOH252" s="596"/>
      <c r="HOI252" s="602"/>
      <c r="HOJ252" s="579"/>
      <c r="HOK252" s="580"/>
      <c r="HOL252" s="603"/>
      <c r="HOM252" s="580"/>
      <c r="HON252" s="603"/>
      <c r="HOO252" s="607"/>
      <c r="HOP252" s="582"/>
      <c r="HOQ252" s="608"/>
      <c r="HOR252" s="584"/>
      <c r="HOS252" s="584"/>
      <c r="HOT252" s="600"/>
      <c r="HOU252" s="600"/>
      <c r="HOV252" s="600"/>
      <c r="HOW252" s="600"/>
      <c r="HOX252" s="600"/>
      <c r="HOY252" s="601"/>
      <c r="HOZ252" s="609"/>
      <c r="HPA252" s="609"/>
      <c r="HPB252" s="576"/>
      <c r="HPC252" s="576"/>
      <c r="HPD252" s="577"/>
      <c r="HPE252"/>
      <c r="HPF252" s="605"/>
      <c r="HPG252" s="606"/>
      <c r="HPH252" s="578"/>
      <c r="HPI252" s="597"/>
      <c r="HPJ252" s="598"/>
      <c r="HPK252" s="596"/>
      <c r="HPL252" s="602"/>
      <c r="HPM252" s="579"/>
      <c r="HPN252" s="580"/>
      <c r="HPO252" s="603"/>
      <c r="HPP252" s="580"/>
      <c r="HPQ252" s="603"/>
      <c r="HPR252" s="607"/>
      <c r="HPS252" s="582"/>
      <c r="HPT252" s="608"/>
      <c r="HPU252" s="584"/>
      <c r="HPV252" s="584"/>
      <c r="HPW252" s="600"/>
      <c r="HPX252" s="600"/>
      <c r="HPY252" s="600"/>
      <c r="HPZ252" s="600"/>
      <c r="HQA252" s="600"/>
      <c r="HQB252" s="601"/>
      <c r="HQC252" s="609"/>
      <c r="HQD252" s="609"/>
      <c r="HQE252" s="576"/>
      <c r="HQF252" s="576"/>
      <c r="HQG252" s="577"/>
      <c r="HQH252"/>
      <c r="HQI252" s="605"/>
      <c r="HQJ252" s="606"/>
      <c r="HQK252" s="578"/>
      <c r="HQL252" s="597"/>
      <c r="HQM252" s="598"/>
      <c r="HQN252" s="596"/>
      <c r="HQO252" s="602"/>
      <c r="HQP252" s="579"/>
      <c r="HQQ252" s="580"/>
      <c r="HQR252" s="603"/>
      <c r="HQS252" s="580"/>
      <c r="HQT252" s="603"/>
      <c r="HQU252" s="607"/>
      <c r="HQV252" s="582"/>
      <c r="HQW252" s="608"/>
      <c r="HQX252" s="584"/>
      <c r="HQY252" s="584"/>
      <c r="HQZ252" s="600"/>
      <c r="HRA252" s="600"/>
      <c r="HRB252" s="600"/>
      <c r="HRC252" s="600"/>
      <c r="HRD252" s="600"/>
      <c r="HRE252" s="601"/>
      <c r="HRF252" s="609"/>
      <c r="HRG252" s="609"/>
      <c r="HRH252" s="576"/>
      <c r="HRI252" s="576"/>
      <c r="HRJ252" s="577"/>
      <c r="HRK252"/>
      <c r="HRL252" s="605"/>
      <c r="HRM252" s="606"/>
      <c r="HRN252" s="578"/>
      <c r="HRO252" s="597"/>
      <c r="HRP252" s="598"/>
      <c r="HRQ252" s="596"/>
      <c r="HRR252" s="602"/>
      <c r="HRS252" s="579"/>
      <c r="HRT252" s="580"/>
      <c r="HRU252" s="603"/>
      <c r="HRV252" s="580"/>
      <c r="HRW252" s="603"/>
      <c r="HRX252" s="607"/>
      <c r="HRY252" s="582"/>
      <c r="HRZ252" s="608"/>
      <c r="HSA252" s="584"/>
      <c r="HSB252" s="584"/>
      <c r="HSC252" s="600"/>
      <c r="HSD252" s="600"/>
      <c r="HSE252" s="600"/>
      <c r="HSF252" s="600"/>
      <c r="HSG252" s="600"/>
      <c r="HSH252" s="601"/>
      <c r="HSI252" s="609"/>
      <c r="HSJ252" s="609"/>
      <c r="HSK252" s="576"/>
      <c r="HSL252" s="576"/>
      <c r="HSM252" s="577"/>
      <c r="HSN252"/>
      <c r="HSO252" s="605"/>
      <c r="HSP252" s="606"/>
      <c r="HSQ252" s="578"/>
      <c r="HSR252" s="597"/>
      <c r="HSS252" s="598"/>
      <c r="HST252" s="596"/>
      <c r="HSU252" s="602"/>
      <c r="HSV252" s="579"/>
      <c r="HSW252" s="580"/>
      <c r="HSX252" s="603"/>
      <c r="HSY252" s="580"/>
      <c r="HSZ252" s="603"/>
      <c r="HTA252" s="607"/>
      <c r="HTB252" s="582"/>
      <c r="HTC252" s="608"/>
      <c r="HTD252" s="584"/>
      <c r="HTE252" s="584"/>
      <c r="HTF252" s="600"/>
      <c r="HTG252" s="600"/>
      <c r="HTH252" s="600"/>
      <c r="HTI252" s="600"/>
      <c r="HTJ252" s="600"/>
      <c r="HTK252" s="601"/>
      <c r="HTL252" s="609"/>
      <c r="HTM252" s="609"/>
      <c r="HTN252" s="576"/>
      <c r="HTO252" s="576"/>
      <c r="HTP252" s="577"/>
      <c r="HTQ252"/>
      <c r="HTR252" s="605"/>
      <c r="HTS252" s="606"/>
      <c r="HTT252" s="578"/>
      <c r="HTU252" s="597"/>
      <c r="HTV252" s="598"/>
      <c r="HTW252" s="596"/>
      <c r="HTX252" s="602"/>
      <c r="HTY252" s="579"/>
      <c r="HTZ252" s="580"/>
      <c r="HUA252" s="603"/>
      <c r="HUB252" s="580"/>
      <c r="HUC252" s="603"/>
      <c r="HUD252" s="607"/>
      <c r="HUE252" s="582"/>
      <c r="HUF252" s="608"/>
      <c r="HUG252" s="584"/>
      <c r="HUH252" s="584"/>
      <c r="HUI252" s="600"/>
      <c r="HUJ252" s="600"/>
      <c r="HUK252" s="600"/>
      <c r="HUL252" s="600"/>
      <c r="HUM252" s="600"/>
      <c r="HUN252" s="601"/>
      <c r="HUO252" s="609"/>
      <c r="HUP252" s="609"/>
      <c r="HUQ252" s="576"/>
      <c r="HUR252" s="576"/>
      <c r="HUS252" s="577"/>
      <c r="HUT252"/>
      <c r="HUU252" s="605"/>
      <c r="HUV252" s="606"/>
      <c r="HUW252" s="578"/>
      <c r="HUX252" s="597"/>
      <c r="HUY252" s="598"/>
      <c r="HUZ252" s="596"/>
      <c r="HVA252" s="602"/>
      <c r="HVB252" s="579"/>
      <c r="HVC252" s="580"/>
      <c r="HVD252" s="603"/>
      <c r="HVE252" s="580"/>
      <c r="HVF252" s="603"/>
      <c r="HVG252" s="607"/>
      <c r="HVH252" s="582"/>
      <c r="HVI252" s="608"/>
      <c r="HVJ252" s="584"/>
      <c r="HVK252" s="584"/>
      <c r="HVL252" s="600"/>
      <c r="HVM252" s="600"/>
      <c r="HVN252" s="600"/>
      <c r="HVO252" s="600"/>
      <c r="HVP252" s="600"/>
      <c r="HVQ252" s="601"/>
      <c r="HVR252" s="609"/>
      <c r="HVS252" s="609"/>
      <c r="HVT252" s="576"/>
      <c r="HVU252" s="576"/>
      <c r="HVV252" s="577"/>
      <c r="HVW252"/>
      <c r="HVX252" s="605"/>
      <c r="HVY252" s="606"/>
      <c r="HVZ252" s="578"/>
      <c r="HWA252" s="597"/>
      <c r="HWB252" s="598"/>
      <c r="HWC252" s="596"/>
      <c r="HWD252" s="602"/>
      <c r="HWE252" s="579"/>
      <c r="HWF252" s="580"/>
      <c r="HWG252" s="603"/>
      <c r="HWH252" s="580"/>
      <c r="HWI252" s="603"/>
      <c r="HWJ252" s="607"/>
      <c r="HWK252" s="582"/>
      <c r="HWL252" s="608"/>
      <c r="HWM252" s="584"/>
      <c r="HWN252" s="584"/>
      <c r="HWO252" s="600"/>
      <c r="HWP252" s="600"/>
      <c r="HWQ252" s="600"/>
      <c r="HWR252" s="600"/>
      <c r="HWS252" s="600"/>
      <c r="HWT252" s="601"/>
      <c r="HWU252" s="609"/>
      <c r="HWV252" s="609"/>
      <c r="HWW252" s="576"/>
      <c r="HWX252" s="576"/>
      <c r="HWY252" s="577"/>
      <c r="HWZ252"/>
      <c r="HXA252" s="605"/>
      <c r="HXB252" s="606"/>
      <c r="HXC252" s="578"/>
      <c r="HXD252" s="597"/>
      <c r="HXE252" s="598"/>
      <c r="HXF252" s="596"/>
      <c r="HXG252" s="602"/>
      <c r="HXH252" s="579"/>
      <c r="HXI252" s="580"/>
      <c r="HXJ252" s="603"/>
      <c r="HXK252" s="580"/>
      <c r="HXL252" s="603"/>
      <c r="HXM252" s="607"/>
      <c r="HXN252" s="582"/>
      <c r="HXO252" s="608"/>
      <c r="HXP252" s="584"/>
      <c r="HXQ252" s="584"/>
      <c r="HXR252" s="600"/>
      <c r="HXS252" s="600"/>
      <c r="HXT252" s="600"/>
      <c r="HXU252" s="600"/>
      <c r="HXV252" s="600"/>
      <c r="HXW252" s="601"/>
      <c r="HXX252" s="609"/>
      <c r="HXY252" s="609"/>
      <c r="HXZ252" s="576"/>
      <c r="HYA252" s="576"/>
      <c r="HYB252" s="577"/>
      <c r="HYC252"/>
      <c r="HYD252" s="605"/>
      <c r="HYE252" s="606"/>
      <c r="HYF252" s="578"/>
      <c r="HYG252" s="597"/>
      <c r="HYH252" s="598"/>
      <c r="HYI252" s="596"/>
      <c r="HYJ252" s="602"/>
      <c r="HYK252" s="579"/>
      <c r="HYL252" s="580"/>
      <c r="HYM252" s="603"/>
      <c r="HYN252" s="580"/>
      <c r="HYO252" s="603"/>
      <c r="HYP252" s="607"/>
      <c r="HYQ252" s="582"/>
      <c r="HYR252" s="608"/>
      <c r="HYS252" s="584"/>
      <c r="HYT252" s="584"/>
      <c r="HYU252" s="600"/>
      <c r="HYV252" s="600"/>
      <c r="HYW252" s="600"/>
      <c r="HYX252" s="600"/>
      <c r="HYY252" s="600"/>
      <c r="HYZ252" s="601"/>
      <c r="HZA252" s="609"/>
      <c r="HZB252" s="609"/>
      <c r="HZC252" s="576"/>
      <c r="HZD252" s="576"/>
      <c r="HZE252" s="577"/>
      <c r="HZF252"/>
      <c r="HZG252" s="605"/>
      <c r="HZH252" s="606"/>
      <c r="HZI252" s="578"/>
      <c r="HZJ252" s="597"/>
      <c r="HZK252" s="598"/>
      <c r="HZL252" s="596"/>
      <c r="HZM252" s="602"/>
      <c r="HZN252" s="579"/>
      <c r="HZO252" s="580"/>
      <c r="HZP252" s="603"/>
      <c r="HZQ252" s="580"/>
      <c r="HZR252" s="603"/>
      <c r="HZS252" s="607"/>
      <c r="HZT252" s="582"/>
      <c r="HZU252" s="608"/>
      <c r="HZV252" s="584"/>
      <c r="HZW252" s="584"/>
      <c r="HZX252" s="600"/>
      <c r="HZY252" s="600"/>
      <c r="HZZ252" s="600"/>
      <c r="IAA252" s="600"/>
      <c r="IAB252" s="600"/>
      <c r="IAC252" s="601"/>
      <c r="IAD252" s="609"/>
      <c r="IAE252" s="609"/>
      <c r="IAF252" s="576"/>
      <c r="IAG252" s="576"/>
      <c r="IAH252" s="577"/>
      <c r="IAI252"/>
      <c r="IAJ252" s="605"/>
      <c r="IAK252" s="606"/>
      <c r="IAL252" s="578"/>
      <c r="IAM252" s="597"/>
      <c r="IAN252" s="598"/>
      <c r="IAO252" s="596"/>
      <c r="IAP252" s="602"/>
      <c r="IAQ252" s="579"/>
      <c r="IAR252" s="580"/>
      <c r="IAS252" s="603"/>
      <c r="IAT252" s="580"/>
      <c r="IAU252" s="603"/>
      <c r="IAV252" s="607"/>
      <c r="IAW252" s="582"/>
      <c r="IAX252" s="608"/>
      <c r="IAY252" s="584"/>
      <c r="IAZ252" s="584"/>
      <c r="IBA252" s="600"/>
      <c r="IBB252" s="600"/>
      <c r="IBC252" s="600"/>
      <c r="IBD252" s="600"/>
      <c r="IBE252" s="600"/>
      <c r="IBF252" s="601"/>
      <c r="IBG252" s="609"/>
      <c r="IBH252" s="609"/>
      <c r="IBI252" s="576"/>
      <c r="IBJ252" s="576"/>
      <c r="IBK252" s="577"/>
      <c r="IBL252"/>
      <c r="IBM252" s="605"/>
      <c r="IBN252" s="606"/>
      <c r="IBO252" s="578"/>
      <c r="IBP252" s="597"/>
      <c r="IBQ252" s="598"/>
      <c r="IBR252" s="596"/>
      <c r="IBS252" s="602"/>
      <c r="IBT252" s="579"/>
      <c r="IBU252" s="580"/>
      <c r="IBV252" s="603"/>
      <c r="IBW252" s="580"/>
      <c r="IBX252" s="603"/>
      <c r="IBY252" s="607"/>
      <c r="IBZ252" s="582"/>
      <c r="ICA252" s="608"/>
      <c r="ICB252" s="584"/>
      <c r="ICC252" s="584"/>
      <c r="ICD252" s="600"/>
      <c r="ICE252" s="600"/>
      <c r="ICF252" s="600"/>
      <c r="ICG252" s="600"/>
      <c r="ICH252" s="600"/>
      <c r="ICI252" s="601"/>
      <c r="ICJ252" s="609"/>
      <c r="ICK252" s="609"/>
      <c r="ICL252" s="576"/>
      <c r="ICM252" s="576"/>
      <c r="ICN252" s="577"/>
      <c r="ICO252"/>
      <c r="ICP252" s="605"/>
      <c r="ICQ252" s="606"/>
      <c r="ICR252" s="578"/>
      <c r="ICS252" s="597"/>
      <c r="ICT252" s="598"/>
      <c r="ICU252" s="596"/>
      <c r="ICV252" s="602"/>
      <c r="ICW252" s="579"/>
      <c r="ICX252" s="580"/>
      <c r="ICY252" s="603"/>
      <c r="ICZ252" s="580"/>
      <c r="IDA252" s="603"/>
      <c r="IDB252" s="607"/>
      <c r="IDC252" s="582"/>
      <c r="IDD252" s="608"/>
      <c r="IDE252" s="584"/>
      <c r="IDF252" s="584"/>
      <c r="IDG252" s="600"/>
      <c r="IDH252" s="600"/>
      <c r="IDI252" s="600"/>
      <c r="IDJ252" s="600"/>
      <c r="IDK252" s="600"/>
      <c r="IDL252" s="601"/>
      <c r="IDM252" s="609"/>
      <c r="IDN252" s="609"/>
      <c r="IDO252" s="576"/>
      <c r="IDP252" s="576"/>
      <c r="IDQ252" s="577"/>
      <c r="IDR252"/>
      <c r="IDS252" s="605"/>
      <c r="IDT252" s="606"/>
      <c r="IDU252" s="578"/>
      <c r="IDV252" s="597"/>
      <c r="IDW252" s="598"/>
      <c r="IDX252" s="596"/>
      <c r="IDY252" s="602"/>
      <c r="IDZ252" s="579"/>
      <c r="IEA252" s="580"/>
      <c r="IEB252" s="603"/>
      <c r="IEC252" s="580"/>
      <c r="IED252" s="603"/>
      <c r="IEE252" s="607"/>
      <c r="IEF252" s="582"/>
      <c r="IEG252" s="608"/>
      <c r="IEH252" s="584"/>
      <c r="IEI252" s="584"/>
      <c r="IEJ252" s="600"/>
      <c r="IEK252" s="600"/>
      <c r="IEL252" s="600"/>
      <c r="IEM252" s="600"/>
      <c r="IEN252" s="600"/>
      <c r="IEO252" s="601"/>
      <c r="IEP252" s="609"/>
      <c r="IEQ252" s="609"/>
      <c r="IER252" s="576"/>
      <c r="IES252" s="576"/>
      <c r="IET252" s="577"/>
      <c r="IEU252"/>
      <c r="IEV252" s="605"/>
      <c r="IEW252" s="606"/>
      <c r="IEX252" s="578"/>
      <c r="IEY252" s="597"/>
      <c r="IEZ252" s="598"/>
      <c r="IFA252" s="596"/>
      <c r="IFB252" s="602"/>
      <c r="IFC252" s="579"/>
      <c r="IFD252" s="580"/>
      <c r="IFE252" s="603"/>
      <c r="IFF252" s="580"/>
      <c r="IFG252" s="603"/>
      <c r="IFH252" s="607"/>
      <c r="IFI252" s="582"/>
      <c r="IFJ252" s="608"/>
      <c r="IFK252" s="584"/>
      <c r="IFL252" s="584"/>
      <c r="IFM252" s="600"/>
      <c r="IFN252" s="600"/>
      <c r="IFO252" s="600"/>
      <c r="IFP252" s="600"/>
      <c r="IFQ252" s="600"/>
      <c r="IFR252" s="601"/>
      <c r="IFS252" s="609"/>
      <c r="IFT252" s="609"/>
      <c r="IFU252" s="576"/>
      <c r="IFV252" s="576"/>
      <c r="IFW252" s="577"/>
      <c r="IFX252"/>
      <c r="IFY252" s="605"/>
      <c r="IFZ252" s="606"/>
      <c r="IGA252" s="578"/>
      <c r="IGB252" s="597"/>
      <c r="IGC252" s="598"/>
      <c r="IGD252" s="596"/>
      <c r="IGE252" s="602"/>
      <c r="IGF252" s="579"/>
      <c r="IGG252" s="580"/>
      <c r="IGH252" s="603"/>
      <c r="IGI252" s="580"/>
      <c r="IGJ252" s="603"/>
      <c r="IGK252" s="607"/>
      <c r="IGL252" s="582"/>
      <c r="IGM252" s="608"/>
      <c r="IGN252" s="584"/>
      <c r="IGO252" s="584"/>
      <c r="IGP252" s="600"/>
      <c r="IGQ252" s="600"/>
      <c r="IGR252" s="600"/>
      <c r="IGS252" s="600"/>
      <c r="IGT252" s="600"/>
      <c r="IGU252" s="601"/>
      <c r="IGV252" s="609"/>
      <c r="IGW252" s="609"/>
      <c r="IGX252" s="576"/>
      <c r="IGY252" s="576"/>
      <c r="IGZ252" s="577"/>
      <c r="IHA252"/>
      <c r="IHB252" s="605"/>
      <c r="IHC252" s="606"/>
      <c r="IHD252" s="578"/>
      <c r="IHE252" s="597"/>
      <c r="IHF252" s="598"/>
      <c r="IHG252" s="596"/>
      <c r="IHH252" s="602"/>
      <c r="IHI252" s="579"/>
      <c r="IHJ252" s="580"/>
      <c r="IHK252" s="603"/>
      <c r="IHL252" s="580"/>
      <c r="IHM252" s="603"/>
      <c r="IHN252" s="607"/>
      <c r="IHO252" s="582"/>
      <c r="IHP252" s="608"/>
      <c r="IHQ252" s="584"/>
      <c r="IHR252" s="584"/>
      <c r="IHS252" s="600"/>
      <c r="IHT252" s="600"/>
      <c r="IHU252" s="600"/>
      <c r="IHV252" s="600"/>
      <c r="IHW252" s="600"/>
      <c r="IHX252" s="601"/>
      <c r="IHY252" s="609"/>
      <c r="IHZ252" s="609"/>
      <c r="IIA252" s="576"/>
      <c r="IIB252" s="576"/>
      <c r="IIC252" s="577"/>
      <c r="IID252"/>
      <c r="IIE252" s="605"/>
      <c r="IIF252" s="606"/>
      <c r="IIG252" s="578"/>
      <c r="IIH252" s="597"/>
      <c r="III252" s="598"/>
      <c r="IIJ252" s="596"/>
      <c r="IIK252" s="602"/>
      <c r="IIL252" s="579"/>
      <c r="IIM252" s="580"/>
      <c r="IIN252" s="603"/>
      <c r="IIO252" s="580"/>
      <c r="IIP252" s="603"/>
      <c r="IIQ252" s="607"/>
      <c r="IIR252" s="582"/>
      <c r="IIS252" s="608"/>
      <c r="IIT252" s="584"/>
      <c r="IIU252" s="584"/>
      <c r="IIV252" s="600"/>
      <c r="IIW252" s="600"/>
      <c r="IIX252" s="600"/>
      <c r="IIY252" s="600"/>
      <c r="IIZ252" s="600"/>
      <c r="IJA252" s="601"/>
      <c r="IJB252" s="609"/>
      <c r="IJC252" s="609"/>
      <c r="IJD252" s="576"/>
      <c r="IJE252" s="576"/>
      <c r="IJF252" s="577"/>
      <c r="IJG252"/>
      <c r="IJH252" s="605"/>
      <c r="IJI252" s="606"/>
      <c r="IJJ252" s="578"/>
      <c r="IJK252" s="597"/>
      <c r="IJL252" s="598"/>
      <c r="IJM252" s="596"/>
      <c r="IJN252" s="602"/>
      <c r="IJO252" s="579"/>
      <c r="IJP252" s="580"/>
      <c r="IJQ252" s="603"/>
      <c r="IJR252" s="580"/>
      <c r="IJS252" s="603"/>
      <c r="IJT252" s="607"/>
      <c r="IJU252" s="582"/>
      <c r="IJV252" s="608"/>
      <c r="IJW252" s="584"/>
      <c r="IJX252" s="584"/>
      <c r="IJY252" s="600"/>
      <c r="IJZ252" s="600"/>
      <c r="IKA252" s="600"/>
      <c r="IKB252" s="600"/>
      <c r="IKC252" s="600"/>
      <c r="IKD252" s="601"/>
      <c r="IKE252" s="609"/>
      <c r="IKF252" s="609"/>
      <c r="IKG252" s="576"/>
      <c r="IKH252" s="576"/>
      <c r="IKI252" s="577"/>
      <c r="IKJ252"/>
      <c r="IKK252" s="605"/>
      <c r="IKL252" s="606"/>
      <c r="IKM252" s="578"/>
      <c r="IKN252" s="597"/>
      <c r="IKO252" s="598"/>
      <c r="IKP252" s="596"/>
      <c r="IKQ252" s="602"/>
      <c r="IKR252" s="579"/>
      <c r="IKS252" s="580"/>
      <c r="IKT252" s="603"/>
      <c r="IKU252" s="580"/>
      <c r="IKV252" s="603"/>
      <c r="IKW252" s="607"/>
      <c r="IKX252" s="582"/>
      <c r="IKY252" s="608"/>
      <c r="IKZ252" s="584"/>
      <c r="ILA252" s="584"/>
      <c r="ILB252" s="600"/>
      <c r="ILC252" s="600"/>
      <c r="ILD252" s="600"/>
      <c r="ILE252" s="600"/>
      <c r="ILF252" s="600"/>
      <c r="ILG252" s="601"/>
      <c r="ILH252" s="609"/>
      <c r="ILI252" s="609"/>
      <c r="ILJ252" s="576"/>
      <c r="ILK252" s="576"/>
      <c r="ILL252" s="577"/>
      <c r="ILM252"/>
      <c r="ILN252" s="605"/>
      <c r="ILO252" s="606"/>
      <c r="ILP252" s="578"/>
      <c r="ILQ252" s="597"/>
      <c r="ILR252" s="598"/>
      <c r="ILS252" s="596"/>
      <c r="ILT252" s="602"/>
      <c r="ILU252" s="579"/>
      <c r="ILV252" s="580"/>
      <c r="ILW252" s="603"/>
      <c r="ILX252" s="580"/>
      <c r="ILY252" s="603"/>
      <c r="ILZ252" s="607"/>
      <c r="IMA252" s="582"/>
      <c r="IMB252" s="608"/>
      <c r="IMC252" s="584"/>
      <c r="IMD252" s="584"/>
      <c r="IME252" s="600"/>
      <c r="IMF252" s="600"/>
      <c r="IMG252" s="600"/>
      <c r="IMH252" s="600"/>
      <c r="IMI252" s="600"/>
      <c r="IMJ252" s="601"/>
      <c r="IMK252" s="609"/>
      <c r="IML252" s="609"/>
      <c r="IMM252" s="576"/>
      <c r="IMN252" s="576"/>
      <c r="IMO252" s="577"/>
      <c r="IMP252"/>
      <c r="IMQ252" s="605"/>
      <c r="IMR252" s="606"/>
      <c r="IMS252" s="578"/>
      <c r="IMT252" s="597"/>
      <c r="IMU252" s="598"/>
      <c r="IMV252" s="596"/>
      <c r="IMW252" s="602"/>
      <c r="IMX252" s="579"/>
      <c r="IMY252" s="580"/>
      <c r="IMZ252" s="603"/>
      <c r="INA252" s="580"/>
      <c r="INB252" s="603"/>
      <c r="INC252" s="607"/>
      <c r="IND252" s="582"/>
      <c r="INE252" s="608"/>
      <c r="INF252" s="584"/>
      <c r="ING252" s="584"/>
      <c r="INH252" s="600"/>
      <c r="INI252" s="600"/>
      <c r="INJ252" s="600"/>
      <c r="INK252" s="600"/>
      <c r="INL252" s="600"/>
      <c r="INM252" s="601"/>
      <c r="INN252" s="609"/>
      <c r="INO252" s="609"/>
      <c r="INP252" s="576"/>
      <c r="INQ252" s="576"/>
      <c r="INR252" s="577"/>
      <c r="INS252"/>
      <c r="INT252" s="605"/>
      <c r="INU252" s="606"/>
      <c r="INV252" s="578"/>
      <c r="INW252" s="597"/>
      <c r="INX252" s="598"/>
      <c r="INY252" s="596"/>
      <c r="INZ252" s="602"/>
      <c r="IOA252" s="579"/>
      <c r="IOB252" s="580"/>
      <c r="IOC252" s="603"/>
      <c r="IOD252" s="580"/>
      <c r="IOE252" s="603"/>
      <c r="IOF252" s="607"/>
      <c r="IOG252" s="582"/>
      <c r="IOH252" s="608"/>
      <c r="IOI252" s="584"/>
      <c r="IOJ252" s="584"/>
      <c r="IOK252" s="600"/>
      <c r="IOL252" s="600"/>
      <c r="IOM252" s="600"/>
      <c r="ION252" s="600"/>
      <c r="IOO252" s="600"/>
      <c r="IOP252" s="601"/>
      <c r="IOQ252" s="609"/>
      <c r="IOR252" s="609"/>
      <c r="IOS252" s="576"/>
      <c r="IOT252" s="576"/>
      <c r="IOU252" s="577"/>
      <c r="IOV252"/>
      <c r="IOW252" s="605"/>
      <c r="IOX252" s="606"/>
      <c r="IOY252" s="578"/>
      <c r="IOZ252" s="597"/>
      <c r="IPA252" s="598"/>
      <c r="IPB252" s="596"/>
      <c r="IPC252" s="602"/>
      <c r="IPD252" s="579"/>
      <c r="IPE252" s="580"/>
      <c r="IPF252" s="603"/>
      <c r="IPG252" s="580"/>
      <c r="IPH252" s="603"/>
      <c r="IPI252" s="607"/>
      <c r="IPJ252" s="582"/>
      <c r="IPK252" s="608"/>
      <c r="IPL252" s="584"/>
      <c r="IPM252" s="584"/>
      <c r="IPN252" s="600"/>
      <c r="IPO252" s="600"/>
      <c r="IPP252" s="600"/>
      <c r="IPQ252" s="600"/>
      <c r="IPR252" s="600"/>
      <c r="IPS252" s="601"/>
      <c r="IPT252" s="609"/>
      <c r="IPU252" s="609"/>
      <c r="IPV252" s="576"/>
      <c r="IPW252" s="576"/>
      <c r="IPX252" s="577"/>
      <c r="IPY252"/>
      <c r="IPZ252" s="605"/>
      <c r="IQA252" s="606"/>
      <c r="IQB252" s="578"/>
      <c r="IQC252" s="597"/>
      <c r="IQD252" s="598"/>
      <c r="IQE252" s="596"/>
      <c r="IQF252" s="602"/>
      <c r="IQG252" s="579"/>
      <c r="IQH252" s="580"/>
      <c r="IQI252" s="603"/>
      <c r="IQJ252" s="580"/>
      <c r="IQK252" s="603"/>
      <c r="IQL252" s="607"/>
      <c r="IQM252" s="582"/>
      <c r="IQN252" s="608"/>
      <c r="IQO252" s="584"/>
      <c r="IQP252" s="584"/>
      <c r="IQQ252" s="600"/>
      <c r="IQR252" s="600"/>
      <c r="IQS252" s="600"/>
      <c r="IQT252" s="600"/>
      <c r="IQU252" s="600"/>
      <c r="IQV252" s="601"/>
      <c r="IQW252" s="609"/>
      <c r="IQX252" s="609"/>
      <c r="IQY252" s="576"/>
      <c r="IQZ252" s="576"/>
      <c r="IRA252" s="577"/>
      <c r="IRB252"/>
      <c r="IRC252" s="605"/>
      <c r="IRD252" s="606"/>
      <c r="IRE252" s="578"/>
      <c r="IRF252" s="597"/>
      <c r="IRG252" s="598"/>
      <c r="IRH252" s="596"/>
      <c r="IRI252" s="602"/>
      <c r="IRJ252" s="579"/>
      <c r="IRK252" s="580"/>
      <c r="IRL252" s="603"/>
      <c r="IRM252" s="580"/>
      <c r="IRN252" s="603"/>
      <c r="IRO252" s="607"/>
      <c r="IRP252" s="582"/>
      <c r="IRQ252" s="608"/>
      <c r="IRR252" s="584"/>
      <c r="IRS252" s="584"/>
      <c r="IRT252" s="600"/>
      <c r="IRU252" s="600"/>
      <c r="IRV252" s="600"/>
      <c r="IRW252" s="600"/>
      <c r="IRX252" s="600"/>
      <c r="IRY252" s="601"/>
      <c r="IRZ252" s="609"/>
      <c r="ISA252" s="609"/>
      <c r="ISB252" s="576"/>
      <c r="ISC252" s="576"/>
      <c r="ISD252" s="577"/>
      <c r="ISE252"/>
      <c r="ISF252" s="605"/>
      <c r="ISG252" s="606"/>
      <c r="ISH252" s="578"/>
      <c r="ISI252" s="597"/>
      <c r="ISJ252" s="598"/>
      <c r="ISK252" s="596"/>
      <c r="ISL252" s="602"/>
      <c r="ISM252" s="579"/>
      <c r="ISN252" s="580"/>
      <c r="ISO252" s="603"/>
      <c r="ISP252" s="580"/>
      <c r="ISQ252" s="603"/>
      <c r="ISR252" s="607"/>
      <c r="ISS252" s="582"/>
      <c r="IST252" s="608"/>
      <c r="ISU252" s="584"/>
      <c r="ISV252" s="584"/>
      <c r="ISW252" s="600"/>
      <c r="ISX252" s="600"/>
      <c r="ISY252" s="600"/>
      <c r="ISZ252" s="600"/>
      <c r="ITA252" s="600"/>
      <c r="ITB252" s="601"/>
      <c r="ITC252" s="609"/>
      <c r="ITD252" s="609"/>
      <c r="ITE252" s="576"/>
      <c r="ITF252" s="576"/>
      <c r="ITG252" s="577"/>
      <c r="ITH252"/>
      <c r="ITI252" s="605"/>
      <c r="ITJ252" s="606"/>
      <c r="ITK252" s="578"/>
      <c r="ITL252" s="597"/>
      <c r="ITM252" s="598"/>
      <c r="ITN252" s="596"/>
      <c r="ITO252" s="602"/>
      <c r="ITP252" s="579"/>
      <c r="ITQ252" s="580"/>
      <c r="ITR252" s="603"/>
      <c r="ITS252" s="580"/>
      <c r="ITT252" s="603"/>
      <c r="ITU252" s="607"/>
      <c r="ITV252" s="582"/>
      <c r="ITW252" s="608"/>
      <c r="ITX252" s="584"/>
      <c r="ITY252" s="584"/>
      <c r="ITZ252" s="600"/>
      <c r="IUA252" s="600"/>
      <c r="IUB252" s="600"/>
      <c r="IUC252" s="600"/>
      <c r="IUD252" s="600"/>
      <c r="IUE252" s="601"/>
      <c r="IUF252" s="609"/>
      <c r="IUG252" s="609"/>
      <c r="IUH252" s="576"/>
      <c r="IUI252" s="576"/>
      <c r="IUJ252" s="577"/>
      <c r="IUK252"/>
      <c r="IUL252" s="605"/>
      <c r="IUM252" s="606"/>
      <c r="IUN252" s="578"/>
      <c r="IUO252" s="597"/>
      <c r="IUP252" s="598"/>
      <c r="IUQ252" s="596"/>
      <c r="IUR252" s="602"/>
      <c r="IUS252" s="579"/>
      <c r="IUT252" s="580"/>
      <c r="IUU252" s="603"/>
      <c r="IUV252" s="580"/>
      <c r="IUW252" s="603"/>
      <c r="IUX252" s="607"/>
      <c r="IUY252" s="582"/>
      <c r="IUZ252" s="608"/>
      <c r="IVA252" s="584"/>
      <c r="IVB252" s="584"/>
      <c r="IVC252" s="600"/>
      <c r="IVD252" s="600"/>
      <c r="IVE252" s="600"/>
      <c r="IVF252" s="600"/>
      <c r="IVG252" s="600"/>
      <c r="IVH252" s="601"/>
      <c r="IVI252" s="609"/>
      <c r="IVJ252" s="609"/>
      <c r="IVK252" s="576"/>
      <c r="IVL252" s="576"/>
      <c r="IVM252" s="577"/>
      <c r="IVN252"/>
      <c r="IVO252" s="605"/>
      <c r="IVP252" s="606"/>
      <c r="IVQ252" s="578"/>
      <c r="IVR252" s="597"/>
      <c r="IVS252" s="598"/>
      <c r="IVT252" s="596"/>
      <c r="IVU252" s="602"/>
      <c r="IVV252" s="579"/>
      <c r="IVW252" s="580"/>
      <c r="IVX252" s="603"/>
      <c r="IVY252" s="580"/>
      <c r="IVZ252" s="603"/>
      <c r="IWA252" s="607"/>
      <c r="IWB252" s="582"/>
      <c r="IWC252" s="608"/>
      <c r="IWD252" s="584"/>
      <c r="IWE252" s="584"/>
      <c r="IWF252" s="600"/>
      <c r="IWG252" s="600"/>
      <c r="IWH252" s="600"/>
      <c r="IWI252" s="600"/>
      <c r="IWJ252" s="600"/>
      <c r="IWK252" s="601"/>
      <c r="IWL252" s="609"/>
      <c r="IWM252" s="609"/>
      <c r="IWN252" s="576"/>
      <c r="IWO252" s="576"/>
      <c r="IWP252" s="577"/>
      <c r="IWQ252"/>
      <c r="IWR252" s="605"/>
      <c r="IWS252" s="606"/>
      <c r="IWT252" s="578"/>
      <c r="IWU252" s="597"/>
      <c r="IWV252" s="598"/>
      <c r="IWW252" s="596"/>
      <c r="IWX252" s="602"/>
      <c r="IWY252" s="579"/>
      <c r="IWZ252" s="580"/>
      <c r="IXA252" s="603"/>
      <c r="IXB252" s="580"/>
      <c r="IXC252" s="603"/>
      <c r="IXD252" s="607"/>
      <c r="IXE252" s="582"/>
      <c r="IXF252" s="608"/>
      <c r="IXG252" s="584"/>
      <c r="IXH252" s="584"/>
      <c r="IXI252" s="600"/>
      <c r="IXJ252" s="600"/>
      <c r="IXK252" s="600"/>
      <c r="IXL252" s="600"/>
      <c r="IXM252" s="600"/>
      <c r="IXN252" s="601"/>
      <c r="IXO252" s="609"/>
      <c r="IXP252" s="609"/>
      <c r="IXQ252" s="576"/>
      <c r="IXR252" s="576"/>
      <c r="IXS252" s="577"/>
      <c r="IXT252"/>
      <c r="IXU252" s="605"/>
      <c r="IXV252" s="606"/>
      <c r="IXW252" s="578"/>
      <c r="IXX252" s="597"/>
      <c r="IXY252" s="598"/>
      <c r="IXZ252" s="596"/>
      <c r="IYA252" s="602"/>
      <c r="IYB252" s="579"/>
      <c r="IYC252" s="580"/>
      <c r="IYD252" s="603"/>
      <c r="IYE252" s="580"/>
      <c r="IYF252" s="603"/>
      <c r="IYG252" s="607"/>
      <c r="IYH252" s="582"/>
      <c r="IYI252" s="608"/>
      <c r="IYJ252" s="584"/>
      <c r="IYK252" s="584"/>
      <c r="IYL252" s="600"/>
      <c r="IYM252" s="600"/>
      <c r="IYN252" s="600"/>
      <c r="IYO252" s="600"/>
      <c r="IYP252" s="600"/>
      <c r="IYQ252" s="601"/>
      <c r="IYR252" s="609"/>
      <c r="IYS252" s="609"/>
      <c r="IYT252" s="576"/>
      <c r="IYU252" s="576"/>
      <c r="IYV252" s="577"/>
      <c r="IYW252"/>
      <c r="IYX252" s="605"/>
      <c r="IYY252" s="606"/>
      <c r="IYZ252" s="578"/>
      <c r="IZA252" s="597"/>
      <c r="IZB252" s="598"/>
      <c r="IZC252" s="596"/>
      <c r="IZD252" s="602"/>
      <c r="IZE252" s="579"/>
      <c r="IZF252" s="580"/>
      <c r="IZG252" s="603"/>
      <c r="IZH252" s="580"/>
      <c r="IZI252" s="603"/>
      <c r="IZJ252" s="607"/>
      <c r="IZK252" s="582"/>
      <c r="IZL252" s="608"/>
      <c r="IZM252" s="584"/>
      <c r="IZN252" s="584"/>
      <c r="IZO252" s="600"/>
      <c r="IZP252" s="600"/>
      <c r="IZQ252" s="600"/>
      <c r="IZR252" s="600"/>
      <c r="IZS252" s="600"/>
      <c r="IZT252" s="601"/>
      <c r="IZU252" s="609"/>
      <c r="IZV252" s="609"/>
      <c r="IZW252" s="576"/>
      <c r="IZX252" s="576"/>
      <c r="IZY252" s="577"/>
      <c r="IZZ252"/>
      <c r="JAA252" s="605"/>
      <c r="JAB252" s="606"/>
      <c r="JAC252" s="578"/>
      <c r="JAD252" s="597"/>
      <c r="JAE252" s="598"/>
      <c r="JAF252" s="596"/>
      <c r="JAG252" s="602"/>
      <c r="JAH252" s="579"/>
      <c r="JAI252" s="580"/>
      <c r="JAJ252" s="603"/>
      <c r="JAK252" s="580"/>
      <c r="JAL252" s="603"/>
      <c r="JAM252" s="607"/>
      <c r="JAN252" s="582"/>
      <c r="JAO252" s="608"/>
      <c r="JAP252" s="584"/>
      <c r="JAQ252" s="584"/>
      <c r="JAR252" s="600"/>
      <c r="JAS252" s="600"/>
      <c r="JAT252" s="600"/>
      <c r="JAU252" s="600"/>
      <c r="JAV252" s="600"/>
      <c r="JAW252" s="601"/>
      <c r="JAX252" s="609"/>
      <c r="JAY252" s="609"/>
      <c r="JAZ252" s="576"/>
      <c r="JBA252" s="576"/>
      <c r="JBB252" s="577"/>
      <c r="JBC252"/>
      <c r="JBD252" s="605"/>
      <c r="JBE252" s="606"/>
      <c r="JBF252" s="578"/>
      <c r="JBG252" s="597"/>
      <c r="JBH252" s="598"/>
      <c r="JBI252" s="596"/>
      <c r="JBJ252" s="602"/>
      <c r="JBK252" s="579"/>
      <c r="JBL252" s="580"/>
      <c r="JBM252" s="603"/>
      <c r="JBN252" s="580"/>
      <c r="JBO252" s="603"/>
      <c r="JBP252" s="607"/>
      <c r="JBQ252" s="582"/>
      <c r="JBR252" s="608"/>
      <c r="JBS252" s="584"/>
      <c r="JBT252" s="584"/>
      <c r="JBU252" s="600"/>
      <c r="JBV252" s="600"/>
      <c r="JBW252" s="600"/>
      <c r="JBX252" s="600"/>
      <c r="JBY252" s="600"/>
      <c r="JBZ252" s="601"/>
      <c r="JCA252" s="609"/>
      <c r="JCB252" s="609"/>
      <c r="JCC252" s="576"/>
      <c r="JCD252" s="576"/>
      <c r="JCE252" s="577"/>
      <c r="JCF252"/>
      <c r="JCG252" s="605"/>
      <c r="JCH252" s="606"/>
      <c r="JCI252" s="578"/>
      <c r="JCJ252" s="597"/>
      <c r="JCK252" s="598"/>
      <c r="JCL252" s="596"/>
      <c r="JCM252" s="602"/>
      <c r="JCN252" s="579"/>
      <c r="JCO252" s="580"/>
      <c r="JCP252" s="603"/>
      <c r="JCQ252" s="580"/>
      <c r="JCR252" s="603"/>
      <c r="JCS252" s="607"/>
      <c r="JCT252" s="582"/>
      <c r="JCU252" s="608"/>
      <c r="JCV252" s="584"/>
      <c r="JCW252" s="584"/>
      <c r="JCX252" s="600"/>
      <c r="JCY252" s="600"/>
      <c r="JCZ252" s="600"/>
      <c r="JDA252" s="600"/>
      <c r="JDB252" s="600"/>
      <c r="JDC252" s="601"/>
      <c r="JDD252" s="609"/>
      <c r="JDE252" s="609"/>
      <c r="JDF252" s="576"/>
      <c r="JDG252" s="576"/>
      <c r="JDH252" s="577"/>
      <c r="JDI252"/>
      <c r="JDJ252" s="605"/>
      <c r="JDK252" s="606"/>
      <c r="JDL252" s="578"/>
      <c r="JDM252" s="597"/>
      <c r="JDN252" s="598"/>
      <c r="JDO252" s="596"/>
      <c r="JDP252" s="602"/>
      <c r="JDQ252" s="579"/>
      <c r="JDR252" s="580"/>
      <c r="JDS252" s="603"/>
      <c r="JDT252" s="580"/>
      <c r="JDU252" s="603"/>
      <c r="JDV252" s="607"/>
      <c r="JDW252" s="582"/>
      <c r="JDX252" s="608"/>
      <c r="JDY252" s="584"/>
      <c r="JDZ252" s="584"/>
      <c r="JEA252" s="600"/>
      <c r="JEB252" s="600"/>
      <c r="JEC252" s="600"/>
      <c r="JED252" s="600"/>
      <c r="JEE252" s="600"/>
      <c r="JEF252" s="601"/>
      <c r="JEG252" s="609"/>
      <c r="JEH252" s="609"/>
      <c r="JEI252" s="576"/>
      <c r="JEJ252" s="576"/>
      <c r="JEK252" s="577"/>
      <c r="JEL252"/>
      <c r="JEM252" s="605"/>
      <c r="JEN252" s="606"/>
      <c r="JEO252" s="578"/>
      <c r="JEP252" s="597"/>
      <c r="JEQ252" s="598"/>
      <c r="JER252" s="596"/>
      <c r="JES252" s="602"/>
      <c r="JET252" s="579"/>
      <c r="JEU252" s="580"/>
      <c r="JEV252" s="603"/>
      <c r="JEW252" s="580"/>
      <c r="JEX252" s="603"/>
      <c r="JEY252" s="607"/>
      <c r="JEZ252" s="582"/>
      <c r="JFA252" s="608"/>
      <c r="JFB252" s="584"/>
      <c r="JFC252" s="584"/>
      <c r="JFD252" s="600"/>
      <c r="JFE252" s="600"/>
      <c r="JFF252" s="600"/>
      <c r="JFG252" s="600"/>
      <c r="JFH252" s="600"/>
      <c r="JFI252" s="601"/>
      <c r="JFJ252" s="609"/>
      <c r="JFK252" s="609"/>
      <c r="JFL252" s="576"/>
      <c r="JFM252" s="576"/>
      <c r="JFN252" s="577"/>
      <c r="JFO252"/>
      <c r="JFP252" s="605"/>
      <c r="JFQ252" s="606"/>
      <c r="JFR252" s="578"/>
      <c r="JFS252" s="597"/>
      <c r="JFT252" s="598"/>
      <c r="JFU252" s="596"/>
      <c r="JFV252" s="602"/>
      <c r="JFW252" s="579"/>
      <c r="JFX252" s="580"/>
      <c r="JFY252" s="603"/>
      <c r="JFZ252" s="580"/>
      <c r="JGA252" s="603"/>
      <c r="JGB252" s="607"/>
      <c r="JGC252" s="582"/>
      <c r="JGD252" s="608"/>
      <c r="JGE252" s="584"/>
      <c r="JGF252" s="584"/>
      <c r="JGG252" s="600"/>
      <c r="JGH252" s="600"/>
      <c r="JGI252" s="600"/>
      <c r="JGJ252" s="600"/>
      <c r="JGK252" s="600"/>
      <c r="JGL252" s="601"/>
      <c r="JGM252" s="609"/>
      <c r="JGN252" s="609"/>
      <c r="JGO252" s="576"/>
      <c r="JGP252" s="576"/>
      <c r="JGQ252" s="577"/>
      <c r="JGR252"/>
      <c r="JGS252" s="605"/>
      <c r="JGT252" s="606"/>
      <c r="JGU252" s="578"/>
      <c r="JGV252" s="597"/>
      <c r="JGW252" s="598"/>
      <c r="JGX252" s="596"/>
      <c r="JGY252" s="602"/>
      <c r="JGZ252" s="579"/>
      <c r="JHA252" s="580"/>
      <c r="JHB252" s="603"/>
      <c r="JHC252" s="580"/>
      <c r="JHD252" s="603"/>
      <c r="JHE252" s="607"/>
      <c r="JHF252" s="582"/>
      <c r="JHG252" s="608"/>
      <c r="JHH252" s="584"/>
      <c r="JHI252" s="584"/>
      <c r="JHJ252" s="600"/>
      <c r="JHK252" s="600"/>
      <c r="JHL252" s="600"/>
      <c r="JHM252" s="600"/>
      <c r="JHN252" s="600"/>
      <c r="JHO252" s="601"/>
      <c r="JHP252" s="609"/>
      <c r="JHQ252" s="609"/>
      <c r="JHR252" s="576"/>
      <c r="JHS252" s="576"/>
      <c r="JHT252" s="577"/>
      <c r="JHU252"/>
      <c r="JHV252" s="605"/>
      <c r="JHW252" s="606"/>
      <c r="JHX252" s="578"/>
      <c r="JHY252" s="597"/>
      <c r="JHZ252" s="598"/>
      <c r="JIA252" s="596"/>
      <c r="JIB252" s="602"/>
      <c r="JIC252" s="579"/>
      <c r="JID252" s="580"/>
      <c r="JIE252" s="603"/>
      <c r="JIF252" s="580"/>
      <c r="JIG252" s="603"/>
      <c r="JIH252" s="607"/>
      <c r="JII252" s="582"/>
      <c r="JIJ252" s="608"/>
      <c r="JIK252" s="584"/>
      <c r="JIL252" s="584"/>
      <c r="JIM252" s="600"/>
      <c r="JIN252" s="600"/>
      <c r="JIO252" s="600"/>
      <c r="JIP252" s="600"/>
      <c r="JIQ252" s="600"/>
      <c r="JIR252" s="601"/>
      <c r="JIS252" s="609"/>
      <c r="JIT252" s="609"/>
      <c r="JIU252" s="576"/>
      <c r="JIV252" s="576"/>
      <c r="JIW252" s="577"/>
      <c r="JIX252"/>
      <c r="JIY252" s="605"/>
      <c r="JIZ252" s="606"/>
      <c r="JJA252" s="578"/>
      <c r="JJB252" s="597"/>
      <c r="JJC252" s="598"/>
      <c r="JJD252" s="596"/>
      <c r="JJE252" s="602"/>
      <c r="JJF252" s="579"/>
      <c r="JJG252" s="580"/>
      <c r="JJH252" s="603"/>
      <c r="JJI252" s="580"/>
      <c r="JJJ252" s="603"/>
      <c r="JJK252" s="607"/>
      <c r="JJL252" s="582"/>
      <c r="JJM252" s="608"/>
      <c r="JJN252" s="584"/>
      <c r="JJO252" s="584"/>
      <c r="JJP252" s="600"/>
      <c r="JJQ252" s="600"/>
      <c r="JJR252" s="600"/>
      <c r="JJS252" s="600"/>
      <c r="JJT252" s="600"/>
      <c r="JJU252" s="601"/>
      <c r="JJV252" s="609"/>
      <c r="JJW252" s="609"/>
      <c r="JJX252" s="576"/>
      <c r="JJY252" s="576"/>
      <c r="JJZ252" s="577"/>
      <c r="JKA252"/>
      <c r="JKB252" s="605"/>
      <c r="JKC252" s="606"/>
      <c r="JKD252" s="578"/>
      <c r="JKE252" s="597"/>
      <c r="JKF252" s="598"/>
      <c r="JKG252" s="596"/>
      <c r="JKH252" s="602"/>
      <c r="JKI252" s="579"/>
      <c r="JKJ252" s="580"/>
      <c r="JKK252" s="603"/>
      <c r="JKL252" s="580"/>
      <c r="JKM252" s="603"/>
      <c r="JKN252" s="607"/>
      <c r="JKO252" s="582"/>
      <c r="JKP252" s="608"/>
      <c r="JKQ252" s="584"/>
      <c r="JKR252" s="584"/>
      <c r="JKS252" s="600"/>
      <c r="JKT252" s="600"/>
      <c r="JKU252" s="600"/>
      <c r="JKV252" s="600"/>
      <c r="JKW252" s="600"/>
      <c r="JKX252" s="601"/>
      <c r="JKY252" s="609"/>
      <c r="JKZ252" s="609"/>
      <c r="JLA252" s="576"/>
      <c r="JLB252" s="576"/>
      <c r="JLC252" s="577"/>
      <c r="JLD252"/>
      <c r="JLE252" s="605"/>
      <c r="JLF252" s="606"/>
      <c r="JLG252" s="578"/>
      <c r="JLH252" s="597"/>
      <c r="JLI252" s="598"/>
      <c r="JLJ252" s="596"/>
      <c r="JLK252" s="602"/>
      <c r="JLL252" s="579"/>
      <c r="JLM252" s="580"/>
      <c r="JLN252" s="603"/>
      <c r="JLO252" s="580"/>
      <c r="JLP252" s="603"/>
      <c r="JLQ252" s="607"/>
      <c r="JLR252" s="582"/>
      <c r="JLS252" s="608"/>
      <c r="JLT252" s="584"/>
      <c r="JLU252" s="584"/>
      <c r="JLV252" s="600"/>
      <c r="JLW252" s="600"/>
      <c r="JLX252" s="600"/>
      <c r="JLY252" s="600"/>
      <c r="JLZ252" s="600"/>
      <c r="JMA252" s="601"/>
      <c r="JMB252" s="609"/>
      <c r="JMC252" s="609"/>
      <c r="JMD252" s="576"/>
      <c r="JME252" s="576"/>
      <c r="JMF252" s="577"/>
      <c r="JMG252"/>
      <c r="JMH252" s="605"/>
      <c r="JMI252" s="606"/>
      <c r="JMJ252" s="578"/>
      <c r="JMK252" s="597"/>
      <c r="JML252" s="598"/>
      <c r="JMM252" s="596"/>
      <c r="JMN252" s="602"/>
      <c r="JMO252" s="579"/>
      <c r="JMP252" s="580"/>
      <c r="JMQ252" s="603"/>
      <c r="JMR252" s="580"/>
      <c r="JMS252" s="603"/>
      <c r="JMT252" s="607"/>
      <c r="JMU252" s="582"/>
      <c r="JMV252" s="608"/>
      <c r="JMW252" s="584"/>
      <c r="JMX252" s="584"/>
      <c r="JMY252" s="600"/>
      <c r="JMZ252" s="600"/>
      <c r="JNA252" s="600"/>
      <c r="JNB252" s="600"/>
      <c r="JNC252" s="600"/>
      <c r="JND252" s="601"/>
      <c r="JNE252" s="609"/>
      <c r="JNF252" s="609"/>
      <c r="JNG252" s="576"/>
      <c r="JNH252" s="576"/>
      <c r="JNI252" s="577"/>
      <c r="JNJ252"/>
      <c r="JNK252" s="605"/>
      <c r="JNL252" s="606"/>
      <c r="JNM252" s="578"/>
      <c r="JNN252" s="597"/>
      <c r="JNO252" s="598"/>
      <c r="JNP252" s="596"/>
      <c r="JNQ252" s="602"/>
      <c r="JNR252" s="579"/>
      <c r="JNS252" s="580"/>
      <c r="JNT252" s="603"/>
      <c r="JNU252" s="580"/>
      <c r="JNV252" s="603"/>
      <c r="JNW252" s="607"/>
      <c r="JNX252" s="582"/>
      <c r="JNY252" s="608"/>
      <c r="JNZ252" s="584"/>
      <c r="JOA252" s="584"/>
      <c r="JOB252" s="600"/>
      <c r="JOC252" s="600"/>
      <c r="JOD252" s="600"/>
      <c r="JOE252" s="600"/>
      <c r="JOF252" s="600"/>
      <c r="JOG252" s="601"/>
      <c r="JOH252" s="609"/>
      <c r="JOI252" s="609"/>
      <c r="JOJ252" s="576"/>
      <c r="JOK252" s="576"/>
      <c r="JOL252" s="577"/>
      <c r="JOM252"/>
      <c r="JON252" s="605"/>
      <c r="JOO252" s="606"/>
      <c r="JOP252" s="578"/>
      <c r="JOQ252" s="597"/>
      <c r="JOR252" s="598"/>
      <c r="JOS252" s="596"/>
      <c r="JOT252" s="602"/>
      <c r="JOU252" s="579"/>
      <c r="JOV252" s="580"/>
      <c r="JOW252" s="603"/>
      <c r="JOX252" s="580"/>
      <c r="JOY252" s="603"/>
      <c r="JOZ252" s="607"/>
      <c r="JPA252" s="582"/>
      <c r="JPB252" s="608"/>
      <c r="JPC252" s="584"/>
      <c r="JPD252" s="584"/>
      <c r="JPE252" s="600"/>
      <c r="JPF252" s="600"/>
      <c r="JPG252" s="600"/>
      <c r="JPH252" s="600"/>
      <c r="JPI252" s="600"/>
      <c r="JPJ252" s="601"/>
      <c r="JPK252" s="609"/>
      <c r="JPL252" s="609"/>
      <c r="JPM252" s="576"/>
      <c r="JPN252" s="576"/>
      <c r="JPO252" s="577"/>
      <c r="JPP252"/>
      <c r="JPQ252" s="605"/>
      <c r="JPR252" s="606"/>
      <c r="JPS252" s="578"/>
      <c r="JPT252" s="597"/>
      <c r="JPU252" s="598"/>
      <c r="JPV252" s="596"/>
      <c r="JPW252" s="602"/>
      <c r="JPX252" s="579"/>
      <c r="JPY252" s="580"/>
      <c r="JPZ252" s="603"/>
      <c r="JQA252" s="580"/>
      <c r="JQB252" s="603"/>
      <c r="JQC252" s="607"/>
      <c r="JQD252" s="582"/>
      <c r="JQE252" s="608"/>
      <c r="JQF252" s="584"/>
      <c r="JQG252" s="584"/>
      <c r="JQH252" s="600"/>
      <c r="JQI252" s="600"/>
      <c r="JQJ252" s="600"/>
      <c r="JQK252" s="600"/>
      <c r="JQL252" s="600"/>
      <c r="JQM252" s="601"/>
      <c r="JQN252" s="609"/>
      <c r="JQO252" s="609"/>
      <c r="JQP252" s="576"/>
      <c r="JQQ252" s="576"/>
      <c r="JQR252" s="577"/>
      <c r="JQS252"/>
      <c r="JQT252" s="605"/>
      <c r="JQU252" s="606"/>
      <c r="JQV252" s="578"/>
      <c r="JQW252" s="597"/>
      <c r="JQX252" s="598"/>
      <c r="JQY252" s="596"/>
      <c r="JQZ252" s="602"/>
      <c r="JRA252" s="579"/>
      <c r="JRB252" s="580"/>
      <c r="JRC252" s="603"/>
      <c r="JRD252" s="580"/>
      <c r="JRE252" s="603"/>
      <c r="JRF252" s="607"/>
      <c r="JRG252" s="582"/>
      <c r="JRH252" s="608"/>
      <c r="JRI252" s="584"/>
      <c r="JRJ252" s="584"/>
      <c r="JRK252" s="600"/>
      <c r="JRL252" s="600"/>
      <c r="JRM252" s="600"/>
      <c r="JRN252" s="600"/>
      <c r="JRO252" s="600"/>
      <c r="JRP252" s="601"/>
      <c r="JRQ252" s="609"/>
      <c r="JRR252" s="609"/>
      <c r="JRS252" s="576"/>
      <c r="JRT252" s="576"/>
      <c r="JRU252" s="577"/>
      <c r="JRV252"/>
      <c r="JRW252" s="605"/>
      <c r="JRX252" s="606"/>
      <c r="JRY252" s="578"/>
      <c r="JRZ252" s="597"/>
      <c r="JSA252" s="598"/>
      <c r="JSB252" s="596"/>
      <c r="JSC252" s="602"/>
      <c r="JSD252" s="579"/>
      <c r="JSE252" s="580"/>
      <c r="JSF252" s="603"/>
      <c r="JSG252" s="580"/>
      <c r="JSH252" s="603"/>
      <c r="JSI252" s="607"/>
      <c r="JSJ252" s="582"/>
      <c r="JSK252" s="608"/>
      <c r="JSL252" s="584"/>
      <c r="JSM252" s="584"/>
      <c r="JSN252" s="600"/>
      <c r="JSO252" s="600"/>
      <c r="JSP252" s="600"/>
      <c r="JSQ252" s="600"/>
      <c r="JSR252" s="600"/>
      <c r="JSS252" s="601"/>
      <c r="JST252" s="609"/>
      <c r="JSU252" s="609"/>
      <c r="JSV252" s="576"/>
      <c r="JSW252" s="576"/>
      <c r="JSX252" s="577"/>
      <c r="JSY252"/>
      <c r="JSZ252" s="605"/>
      <c r="JTA252" s="606"/>
      <c r="JTB252" s="578"/>
      <c r="JTC252" s="597"/>
      <c r="JTD252" s="598"/>
      <c r="JTE252" s="596"/>
      <c r="JTF252" s="602"/>
      <c r="JTG252" s="579"/>
      <c r="JTH252" s="580"/>
      <c r="JTI252" s="603"/>
      <c r="JTJ252" s="580"/>
      <c r="JTK252" s="603"/>
      <c r="JTL252" s="607"/>
      <c r="JTM252" s="582"/>
      <c r="JTN252" s="608"/>
      <c r="JTO252" s="584"/>
      <c r="JTP252" s="584"/>
      <c r="JTQ252" s="600"/>
      <c r="JTR252" s="600"/>
      <c r="JTS252" s="600"/>
      <c r="JTT252" s="600"/>
      <c r="JTU252" s="600"/>
      <c r="JTV252" s="601"/>
      <c r="JTW252" s="609"/>
      <c r="JTX252" s="609"/>
      <c r="JTY252" s="576"/>
      <c r="JTZ252" s="576"/>
      <c r="JUA252" s="577"/>
      <c r="JUB252"/>
      <c r="JUC252" s="605"/>
      <c r="JUD252" s="606"/>
      <c r="JUE252" s="578"/>
      <c r="JUF252" s="597"/>
      <c r="JUG252" s="598"/>
      <c r="JUH252" s="596"/>
      <c r="JUI252" s="602"/>
      <c r="JUJ252" s="579"/>
      <c r="JUK252" s="580"/>
      <c r="JUL252" s="603"/>
      <c r="JUM252" s="580"/>
      <c r="JUN252" s="603"/>
      <c r="JUO252" s="607"/>
      <c r="JUP252" s="582"/>
      <c r="JUQ252" s="608"/>
      <c r="JUR252" s="584"/>
      <c r="JUS252" s="584"/>
      <c r="JUT252" s="600"/>
      <c r="JUU252" s="600"/>
      <c r="JUV252" s="600"/>
      <c r="JUW252" s="600"/>
      <c r="JUX252" s="600"/>
      <c r="JUY252" s="601"/>
      <c r="JUZ252" s="609"/>
      <c r="JVA252" s="609"/>
      <c r="JVB252" s="576"/>
      <c r="JVC252" s="576"/>
      <c r="JVD252" s="577"/>
      <c r="JVE252"/>
      <c r="JVF252" s="605"/>
      <c r="JVG252" s="606"/>
      <c r="JVH252" s="578"/>
      <c r="JVI252" s="597"/>
      <c r="JVJ252" s="598"/>
      <c r="JVK252" s="596"/>
      <c r="JVL252" s="602"/>
      <c r="JVM252" s="579"/>
      <c r="JVN252" s="580"/>
      <c r="JVO252" s="603"/>
      <c r="JVP252" s="580"/>
      <c r="JVQ252" s="603"/>
      <c r="JVR252" s="607"/>
      <c r="JVS252" s="582"/>
      <c r="JVT252" s="608"/>
      <c r="JVU252" s="584"/>
      <c r="JVV252" s="584"/>
      <c r="JVW252" s="600"/>
      <c r="JVX252" s="600"/>
      <c r="JVY252" s="600"/>
      <c r="JVZ252" s="600"/>
      <c r="JWA252" s="600"/>
      <c r="JWB252" s="601"/>
      <c r="JWC252" s="609"/>
      <c r="JWD252" s="609"/>
      <c r="JWE252" s="576"/>
      <c r="JWF252" s="576"/>
      <c r="JWG252" s="577"/>
      <c r="JWH252"/>
      <c r="JWI252" s="605"/>
      <c r="JWJ252" s="606"/>
      <c r="JWK252" s="578"/>
      <c r="JWL252" s="597"/>
      <c r="JWM252" s="598"/>
      <c r="JWN252" s="596"/>
      <c r="JWO252" s="602"/>
      <c r="JWP252" s="579"/>
      <c r="JWQ252" s="580"/>
      <c r="JWR252" s="603"/>
      <c r="JWS252" s="580"/>
      <c r="JWT252" s="603"/>
      <c r="JWU252" s="607"/>
      <c r="JWV252" s="582"/>
      <c r="JWW252" s="608"/>
      <c r="JWX252" s="584"/>
      <c r="JWY252" s="584"/>
      <c r="JWZ252" s="600"/>
      <c r="JXA252" s="600"/>
      <c r="JXB252" s="600"/>
      <c r="JXC252" s="600"/>
      <c r="JXD252" s="600"/>
      <c r="JXE252" s="601"/>
      <c r="JXF252" s="609"/>
      <c r="JXG252" s="609"/>
      <c r="JXH252" s="576"/>
      <c r="JXI252" s="576"/>
      <c r="JXJ252" s="577"/>
      <c r="JXK252"/>
      <c r="JXL252" s="605"/>
      <c r="JXM252" s="606"/>
      <c r="JXN252" s="578"/>
      <c r="JXO252" s="597"/>
      <c r="JXP252" s="598"/>
      <c r="JXQ252" s="596"/>
      <c r="JXR252" s="602"/>
      <c r="JXS252" s="579"/>
      <c r="JXT252" s="580"/>
      <c r="JXU252" s="603"/>
      <c r="JXV252" s="580"/>
      <c r="JXW252" s="603"/>
      <c r="JXX252" s="607"/>
      <c r="JXY252" s="582"/>
      <c r="JXZ252" s="608"/>
      <c r="JYA252" s="584"/>
      <c r="JYB252" s="584"/>
      <c r="JYC252" s="600"/>
      <c r="JYD252" s="600"/>
      <c r="JYE252" s="600"/>
      <c r="JYF252" s="600"/>
      <c r="JYG252" s="600"/>
      <c r="JYH252" s="601"/>
      <c r="JYI252" s="609"/>
      <c r="JYJ252" s="609"/>
      <c r="JYK252" s="576"/>
      <c r="JYL252" s="576"/>
      <c r="JYM252" s="577"/>
      <c r="JYN252"/>
      <c r="JYO252" s="605"/>
      <c r="JYP252" s="606"/>
      <c r="JYQ252" s="578"/>
      <c r="JYR252" s="597"/>
      <c r="JYS252" s="598"/>
      <c r="JYT252" s="596"/>
      <c r="JYU252" s="602"/>
      <c r="JYV252" s="579"/>
      <c r="JYW252" s="580"/>
      <c r="JYX252" s="603"/>
      <c r="JYY252" s="580"/>
      <c r="JYZ252" s="603"/>
      <c r="JZA252" s="607"/>
      <c r="JZB252" s="582"/>
      <c r="JZC252" s="608"/>
      <c r="JZD252" s="584"/>
      <c r="JZE252" s="584"/>
      <c r="JZF252" s="600"/>
      <c r="JZG252" s="600"/>
      <c r="JZH252" s="600"/>
      <c r="JZI252" s="600"/>
      <c r="JZJ252" s="600"/>
      <c r="JZK252" s="601"/>
      <c r="JZL252" s="609"/>
      <c r="JZM252" s="609"/>
      <c r="JZN252" s="576"/>
      <c r="JZO252" s="576"/>
      <c r="JZP252" s="577"/>
      <c r="JZQ252"/>
      <c r="JZR252" s="605"/>
      <c r="JZS252" s="606"/>
      <c r="JZT252" s="578"/>
      <c r="JZU252" s="597"/>
      <c r="JZV252" s="598"/>
      <c r="JZW252" s="596"/>
      <c r="JZX252" s="602"/>
      <c r="JZY252" s="579"/>
      <c r="JZZ252" s="580"/>
      <c r="KAA252" s="603"/>
      <c r="KAB252" s="580"/>
      <c r="KAC252" s="603"/>
      <c r="KAD252" s="607"/>
      <c r="KAE252" s="582"/>
      <c r="KAF252" s="608"/>
      <c r="KAG252" s="584"/>
      <c r="KAH252" s="584"/>
      <c r="KAI252" s="600"/>
      <c r="KAJ252" s="600"/>
      <c r="KAK252" s="600"/>
      <c r="KAL252" s="600"/>
      <c r="KAM252" s="600"/>
      <c r="KAN252" s="601"/>
      <c r="KAO252" s="609"/>
      <c r="KAP252" s="609"/>
      <c r="KAQ252" s="576"/>
      <c r="KAR252" s="576"/>
      <c r="KAS252" s="577"/>
      <c r="KAT252"/>
      <c r="KAU252" s="605"/>
      <c r="KAV252" s="606"/>
      <c r="KAW252" s="578"/>
      <c r="KAX252" s="597"/>
      <c r="KAY252" s="598"/>
      <c r="KAZ252" s="596"/>
      <c r="KBA252" s="602"/>
      <c r="KBB252" s="579"/>
      <c r="KBC252" s="580"/>
      <c r="KBD252" s="603"/>
      <c r="KBE252" s="580"/>
      <c r="KBF252" s="603"/>
      <c r="KBG252" s="607"/>
      <c r="KBH252" s="582"/>
      <c r="KBI252" s="608"/>
      <c r="KBJ252" s="584"/>
      <c r="KBK252" s="584"/>
      <c r="KBL252" s="600"/>
      <c r="KBM252" s="600"/>
      <c r="KBN252" s="600"/>
      <c r="KBO252" s="600"/>
      <c r="KBP252" s="600"/>
      <c r="KBQ252" s="601"/>
      <c r="KBR252" s="609"/>
      <c r="KBS252" s="609"/>
      <c r="KBT252" s="576"/>
      <c r="KBU252" s="576"/>
      <c r="KBV252" s="577"/>
      <c r="KBW252"/>
      <c r="KBX252" s="605"/>
      <c r="KBY252" s="606"/>
      <c r="KBZ252" s="578"/>
      <c r="KCA252" s="597"/>
      <c r="KCB252" s="598"/>
      <c r="KCC252" s="596"/>
      <c r="KCD252" s="602"/>
      <c r="KCE252" s="579"/>
      <c r="KCF252" s="580"/>
      <c r="KCG252" s="603"/>
      <c r="KCH252" s="580"/>
      <c r="KCI252" s="603"/>
      <c r="KCJ252" s="607"/>
      <c r="KCK252" s="582"/>
      <c r="KCL252" s="608"/>
      <c r="KCM252" s="584"/>
      <c r="KCN252" s="584"/>
      <c r="KCO252" s="600"/>
      <c r="KCP252" s="600"/>
      <c r="KCQ252" s="600"/>
      <c r="KCR252" s="600"/>
      <c r="KCS252" s="600"/>
      <c r="KCT252" s="601"/>
      <c r="KCU252" s="609"/>
      <c r="KCV252" s="609"/>
      <c r="KCW252" s="576"/>
      <c r="KCX252" s="576"/>
      <c r="KCY252" s="577"/>
      <c r="KCZ252"/>
      <c r="KDA252" s="605"/>
      <c r="KDB252" s="606"/>
      <c r="KDC252" s="578"/>
      <c r="KDD252" s="597"/>
      <c r="KDE252" s="598"/>
      <c r="KDF252" s="596"/>
      <c r="KDG252" s="602"/>
      <c r="KDH252" s="579"/>
      <c r="KDI252" s="580"/>
      <c r="KDJ252" s="603"/>
      <c r="KDK252" s="580"/>
      <c r="KDL252" s="603"/>
      <c r="KDM252" s="607"/>
      <c r="KDN252" s="582"/>
      <c r="KDO252" s="608"/>
      <c r="KDP252" s="584"/>
      <c r="KDQ252" s="584"/>
      <c r="KDR252" s="600"/>
      <c r="KDS252" s="600"/>
      <c r="KDT252" s="600"/>
      <c r="KDU252" s="600"/>
      <c r="KDV252" s="600"/>
      <c r="KDW252" s="601"/>
      <c r="KDX252" s="609"/>
      <c r="KDY252" s="609"/>
      <c r="KDZ252" s="576"/>
      <c r="KEA252" s="576"/>
      <c r="KEB252" s="577"/>
      <c r="KEC252"/>
      <c r="KED252" s="605"/>
      <c r="KEE252" s="606"/>
      <c r="KEF252" s="578"/>
      <c r="KEG252" s="597"/>
      <c r="KEH252" s="598"/>
      <c r="KEI252" s="596"/>
      <c r="KEJ252" s="602"/>
      <c r="KEK252" s="579"/>
      <c r="KEL252" s="580"/>
      <c r="KEM252" s="603"/>
      <c r="KEN252" s="580"/>
      <c r="KEO252" s="603"/>
      <c r="KEP252" s="607"/>
      <c r="KEQ252" s="582"/>
      <c r="KER252" s="608"/>
      <c r="KES252" s="584"/>
      <c r="KET252" s="584"/>
      <c r="KEU252" s="600"/>
      <c r="KEV252" s="600"/>
      <c r="KEW252" s="600"/>
      <c r="KEX252" s="600"/>
      <c r="KEY252" s="600"/>
      <c r="KEZ252" s="601"/>
      <c r="KFA252" s="609"/>
      <c r="KFB252" s="609"/>
      <c r="KFC252" s="576"/>
      <c r="KFD252" s="576"/>
      <c r="KFE252" s="577"/>
      <c r="KFF252"/>
      <c r="KFG252" s="605"/>
      <c r="KFH252" s="606"/>
      <c r="KFI252" s="578"/>
      <c r="KFJ252" s="597"/>
      <c r="KFK252" s="598"/>
      <c r="KFL252" s="596"/>
      <c r="KFM252" s="602"/>
      <c r="KFN252" s="579"/>
      <c r="KFO252" s="580"/>
      <c r="KFP252" s="603"/>
      <c r="KFQ252" s="580"/>
      <c r="KFR252" s="603"/>
      <c r="KFS252" s="607"/>
      <c r="KFT252" s="582"/>
      <c r="KFU252" s="608"/>
      <c r="KFV252" s="584"/>
      <c r="KFW252" s="584"/>
      <c r="KFX252" s="600"/>
      <c r="KFY252" s="600"/>
      <c r="KFZ252" s="600"/>
      <c r="KGA252" s="600"/>
      <c r="KGB252" s="600"/>
      <c r="KGC252" s="601"/>
      <c r="KGD252" s="609"/>
      <c r="KGE252" s="609"/>
      <c r="KGF252" s="576"/>
      <c r="KGG252" s="576"/>
      <c r="KGH252" s="577"/>
      <c r="KGI252"/>
      <c r="KGJ252" s="605"/>
      <c r="KGK252" s="606"/>
      <c r="KGL252" s="578"/>
      <c r="KGM252" s="597"/>
      <c r="KGN252" s="598"/>
      <c r="KGO252" s="596"/>
      <c r="KGP252" s="602"/>
      <c r="KGQ252" s="579"/>
      <c r="KGR252" s="580"/>
      <c r="KGS252" s="603"/>
      <c r="KGT252" s="580"/>
      <c r="KGU252" s="603"/>
      <c r="KGV252" s="607"/>
      <c r="KGW252" s="582"/>
      <c r="KGX252" s="608"/>
      <c r="KGY252" s="584"/>
      <c r="KGZ252" s="584"/>
      <c r="KHA252" s="600"/>
      <c r="KHB252" s="600"/>
      <c r="KHC252" s="600"/>
      <c r="KHD252" s="600"/>
      <c r="KHE252" s="600"/>
      <c r="KHF252" s="601"/>
      <c r="KHG252" s="609"/>
      <c r="KHH252" s="609"/>
      <c r="KHI252" s="576"/>
      <c r="KHJ252" s="576"/>
      <c r="KHK252" s="577"/>
      <c r="KHL252"/>
      <c r="KHM252" s="605"/>
      <c r="KHN252" s="606"/>
      <c r="KHO252" s="578"/>
      <c r="KHP252" s="597"/>
      <c r="KHQ252" s="598"/>
      <c r="KHR252" s="596"/>
      <c r="KHS252" s="602"/>
      <c r="KHT252" s="579"/>
      <c r="KHU252" s="580"/>
      <c r="KHV252" s="603"/>
      <c r="KHW252" s="580"/>
      <c r="KHX252" s="603"/>
      <c r="KHY252" s="607"/>
      <c r="KHZ252" s="582"/>
      <c r="KIA252" s="608"/>
      <c r="KIB252" s="584"/>
      <c r="KIC252" s="584"/>
      <c r="KID252" s="600"/>
      <c r="KIE252" s="600"/>
      <c r="KIF252" s="600"/>
      <c r="KIG252" s="600"/>
      <c r="KIH252" s="600"/>
      <c r="KII252" s="601"/>
      <c r="KIJ252" s="609"/>
      <c r="KIK252" s="609"/>
      <c r="KIL252" s="576"/>
      <c r="KIM252" s="576"/>
      <c r="KIN252" s="577"/>
      <c r="KIO252"/>
      <c r="KIP252" s="605"/>
      <c r="KIQ252" s="606"/>
      <c r="KIR252" s="578"/>
      <c r="KIS252" s="597"/>
      <c r="KIT252" s="598"/>
      <c r="KIU252" s="596"/>
      <c r="KIV252" s="602"/>
      <c r="KIW252" s="579"/>
      <c r="KIX252" s="580"/>
      <c r="KIY252" s="603"/>
      <c r="KIZ252" s="580"/>
      <c r="KJA252" s="603"/>
      <c r="KJB252" s="607"/>
      <c r="KJC252" s="582"/>
      <c r="KJD252" s="608"/>
      <c r="KJE252" s="584"/>
      <c r="KJF252" s="584"/>
      <c r="KJG252" s="600"/>
      <c r="KJH252" s="600"/>
      <c r="KJI252" s="600"/>
      <c r="KJJ252" s="600"/>
      <c r="KJK252" s="600"/>
      <c r="KJL252" s="601"/>
      <c r="KJM252" s="609"/>
      <c r="KJN252" s="609"/>
      <c r="KJO252" s="576"/>
      <c r="KJP252" s="576"/>
      <c r="KJQ252" s="577"/>
      <c r="KJR252"/>
      <c r="KJS252" s="605"/>
      <c r="KJT252" s="606"/>
      <c r="KJU252" s="578"/>
      <c r="KJV252" s="597"/>
      <c r="KJW252" s="598"/>
      <c r="KJX252" s="596"/>
      <c r="KJY252" s="602"/>
      <c r="KJZ252" s="579"/>
      <c r="KKA252" s="580"/>
      <c r="KKB252" s="603"/>
      <c r="KKC252" s="580"/>
      <c r="KKD252" s="603"/>
      <c r="KKE252" s="607"/>
      <c r="KKF252" s="582"/>
      <c r="KKG252" s="608"/>
      <c r="KKH252" s="584"/>
      <c r="KKI252" s="584"/>
      <c r="KKJ252" s="600"/>
      <c r="KKK252" s="600"/>
      <c r="KKL252" s="600"/>
      <c r="KKM252" s="600"/>
      <c r="KKN252" s="600"/>
      <c r="KKO252" s="601"/>
      <c r="KKP252" s="609"/>
      <c r="KKQ252" s="609"/>
      <c r="KKR252" s="576"/>
      <c r="KKS252" s="576"/>
      <c r="KKT252" s="577"/>
      <c r="KKU252"/>
      <c r="KKV252" s="605"/>
      <c r="KKW252" s="606"/>
      <c r="KKX252" s="578"/>
      <c r="KKY252" s="597"/>
      <c r="KKZ252" s="598"/>
      <c r="KLA252" s="596"/>
      <c r="KLB252" s="602"/>
      <c r="KLC252" s="579"/>
      <c r="KLD252" s="580"/>
      <c r="KLE252" s="603"/>
      <c r="KLF252" s="580"/>
      <c r="KLG252" s="603"/>
      <c r="KLH252" s="607"/>
      <c r="KLI252" s="582"/>
      <c r="KLJ252" s="608"/>
      <c r="KLK252" s="584"/>
      <c r="KLL252" s="584"/>
      <c r="KLM252" s="600"/>
      <c r="KLN252" s="600"/>
      <c r="KLO252" s="600"/>
      <c r="KLP252" s="600"/>
      <c r="KLQ252" s="600"/>
      <c r="KLR252" s="601"/>
      <c r="KLS252" s="609"/>
      <c r="KLT252" s="609"/>
      <c r="KLU252" s="576"/>
      <c r="KLV252" s="576"/>
      <c r="KLW252" s="577"/>
      <c r="KLX252"/>
      <c r="KLY252" s="605"/>
      <c r="KLZ252" s="606"/>
      <c r="KMA252" s="578"/>
      <c r="KMB252" s="597"/>
      <c r="KMC252" s="598"/>
      <c r="KMD252" s="596"/>
      <c r="KME252" s="602"/>
      <c r="KMF252" s="579"/>
      <c r="KMG252" s="580"/>
      <c r="KMH252" s="603"/>
      <c r="KMI252" s="580"/>
      <c r="KMJ252" s="603"/>
      <c r="KMK252" s="607"/>
      <c r="KML252" s="582"/>
      <c r="KMM252" s="608"/>
      <c r="KMN252" s="584"/>
      <c r="KMO252" s="584"/>
      <c r="KMP252" s="600"/>
      <c r="KMQ252" s="600"/>
      <c r="KMR252" s="600"/>
      <c r="KMS252" s="600"/>
      <c r="KMT252" s="600"/>
      <c r="KMU252" s="601"/>
      <c r="KMV252" s="609"/>
      <c r="KMW252" s="609"/>
      <c r="KMX252" s="576"/>
      <c r="KMY252" s="576"/>
      <c r="KMZ252" s="577"/>
      <c r="KNA252"/>
      <c r="KNB252" s="605"/>
      <c r="KNC252" s="606"/>
      <c r="KND252" s="578"/>
      <c r="KNE252" s="597"/>
      <c r="KNF252" s="598"/>
      <c r="KNG252" s="596"/>
      <c r="KNH252" s="602"/>
      <c r="KNI252" s="579"/>
      <c r="KNJ252" s="580"/>
      <c r="KNK252" s="603"/>
      <c r="KNL252" s="580"/>
      <c r="KNM252" s="603"/>
      <c r="KNN252" s="607"/>
      <c r="KNO252" s="582"/>
      <c r="KNP252" s="608"/>
      <c r="KNQ252" s="584"/>
      <c r="KNR252" s="584"/>
      <c r="KNS252" s="600"/>
      <c r="KNT252" s="600"/>
      <c r="KNU252" s="600"/>
      <c r="KNV252" s="600"/>
      <c r="KNW252" s="600"/>
      <c r="KNX252" s="601"/>
      <c r="KNY252" s="609"/>
      <c r="KNZ252" s="609"/>
      <c r="KOA252" s="576"/>
      <c r="KOB252" s="576"/>
      <c r="KOC252" s="577"/>
      <c r="KOD252"/>
      <c r="KOE252" s="605"/>
      <c r="KOF252" s="606"/>
      <c r="KOG252" s="578"/>
      <c r="KOH252" s="597"/>
      <c r="KOI252" s="598"/>
      <c r="KOJ252" s="596"/>
      <c r="KOK252" s="602"/>
      <c r="KOL252" s="579"/>
      <c r="KOM252" s="580"/>
      <c r="KON252" s="603"/>
      <c r="KOO252" s="580"/>
      <c r="KOP252" s="603"/>
      <c r="KOQ252" s="607"/>
      <c r="KOR252" s="582"/>
      <c r="KOS252" s="608"/>
      <c r="KOT252" s="584"/>
      <c r="KOU252" s="584"/>
      <c r="KOV252" s="600"/>
      <c r="KOW252" s="600"/>
      <c r="KOX252" s="600"/>
      <c r="KOY252" s="600"/>
      <c r="KOZ252" s="600"/>
      <c r="KPA252" s="601"/>
      <c r="KPB252" s="609"/>
      <c r="KPC252" s="609"/>
      <c r="KPD252" s="576"/>
      <c r="KPE252" s="576"/>
      <c r="KPF252" s="577"/>
      <c r="KPG252"/>
      <c r="KPH252" s="605"/>
      <c r="KPI252" s="606"/>
      <c r="KPJ252" s="578"/>
      <c r="KPK252" s="597"/>
      <c r="KPL252" s="598"/>
      <c r="KPM252" s="596"/>
      <c r="KPN252" s="602"/>
      <c r="KPO252" s="579"/>
      <c r="KPP252" s="580"/>
      <c r="KPQ252" s="603"/>
      <c r="KPR252" s="580"/>
      <c r="KPS252" s="603"/>
      <c r="KPT252" s="607"/>
      <c r="KPU252" s="582"/>
      <c r="KPV252" s="608"/>
      <c r="KPW252" s="584"/>
      <c r="KPX252" s="584"/>
      <c r="KPY252" s="600"/>
      <c r="KPZ252" s="600"/>
      <c r="KQA252" s="600"/>
      <c r="KQB252" s="600"/>
      <c r="KQC252" s="600"/>
      <c r="KQD252" s="601"/>
      <c r="KQE252" s="609"/>
      <c r="KQF252" s="609"/>
      <c r="KQG252" s="576"/>
      <c r="KQH252" s="576"/>
      <c r="KQI252" s="577"/>
      <c r="KQJ252"/>
      <c r="KQK252" s="605"/>
      <c r="KQL252" s="606"/>
      <c r="KQM252" s="578"/>
      <c r="KQN252" s="597"/>
      <c r="KQO252" s="598"/>
      <c r="KQP252" s="596"/>
      <c r="KQQ252" s="602"/>
      <c r="KQR252" s="579"/>
      <c r="KQS252" s="580"/>
      <c r="KQT252" s="603"/>
      <c r="KQU252" s="580"/>
      <c r="KQV252" s="603"/>
      <c r="KQW252" s="607"/>
      <c r="KQX252" s="582"/>
      <c r="KQY252" s="608"/>
      <c r="KQZ252" s="584"/>
      <c r="KRA252" s="584"/>
      <c r="KRB252" s="600"/>
      <c r="KRC252" s="600"/>
      <c r="KRD252" s="600"/>
      <c r="KRE252" s="600"/>
      <c r="KRF252" s="600"/>
      <c r="KRG252" s="601"/>
      <c r="KRH252" s="609"/>
      <c r="KRI252" s="609"/>
      <c r="KRJ252" s="576"/>
      <c r="KRK252" s="576"/>
      <c r="KRL252" s="577"/>
      <c r="KRM252"/>
      <c r="KRN252" s="605"/>
      <c r="KRO252" s="606"/>
      <c r="KRP252" s="578"/>
      <c r="KRQ252" s="597"/>
      <c r="KRR252" s="598"/>
      <c r="KRS252" s="596"/>
      <c r="KRT252" s="602"/>
      <c r="KRU252" s="579"/>
      <c r="KRV252" s="580"/>
      <c r="KRW252" s="603"/>
      <c r="KRX252" s="580"/>
      <c r="KRY252" s="603"/>
      <c r="KRZ252" s="607"/>
      <c r="KSA252" s="582"/>
      <c r="KSB252" s="608"/>
      <c r="KSC252" s="584"/>
      <c r="KSD252" s="584"/>
      <c r="KSE252" s="600"/>
      <c r="KSF252" s="600"/>
      <c r="KSG252" s="600"/>
      <c r="KSH252" s="600"/>
      <c r="KSI252" s="600"/>
      <c r="KSJ252" s="601"/>
      <c r="KSK252" s="609"/>
      <c r="KSL252" s="609"/>
      <c r="KSM252" s="576"/>
      <c r="KSN252" s="576"/>
      <c r="KSO252" s="577"/>
      <c r="KSP252"/>
      <c r="KSQ252" s="605"/>
      <c r="KSR252" s="606"/>
      <c r="KSS252" s="578"/>
      <c r="KST252" s="597"/>
      <c r="KSU252" s="598"/>
      <c r="KSV252" s="596"/>
      <c r="KSW252" s="602"/>
      <c r="KSX252" s="579"/>
      <c r="KSY252" s="580"/>
      <c r="KSZ252" s="603"/>
      <c r="KTA252" s="580"/>
      <c r="KTB252" s="603"/>
      <c r="KTC252" s="607"/>
      <c r="KTD252" s="582"/>
      <c r="KTE252" s="608"/>
      <c r="KTF252" s="584"/>
      <c r="KTG252" s="584"/>
      <c r="KTH252" s="600"/>
      <c r="KTI252" s="600"/>
      <c r="KTJ252" s="600"/>
      <c r="KTK252" s="600"/>
      <c r="KTL252" s="600"/>
      <c r="KTM252" s="601"/>
      <c r="KTN252" s="609"/>
      <c r="KTO252" s="609"/>
      <c r="KTP252" s="576"/>
      <c r="KTQ252" s="576"/>
      <c r="KTR252" s="577"/>
      <c r="KTS252"/>
      <c r="KTT252" s="605"/>
      <c r="KTU252" s="606"/>
      <c r="KTV252" s="578"/>
      <c r="KTW252" s="597"/>
      <c r="KTX252" s="598"/>
      <c r="KTY252" s="596"/>
      <c r="KTZ252" s="602"/>
      <c r="KUA252" s="579"/>
      <c r="KUB252" s="580"/>
      <c r="KUC252" s="603"/>
      <c r="KUD252" s="580"/>
      <c r="KUE252" s="603"/>
      <c r="KUF252" s="607"/>
      <c r="KUG252" s="582"/>
      <c r="KUH252" s="608"/>
      <c r="KUI252" s="584"/>
      <c r="KUJ252" s="584"/>
      <c r="KUK252" s="600"/>
      <c r="KUL252" s="600"/>
      <c r="KUM252" s="600"/>
      <c r="KUN252" s="600"/>
      <c r="KUO252" s="600"/>
      <c r="KUP252" s="601"/>
      <c r="KUQ252" s="609"/>
      <c r="KUR252" s="609"/>
      <c r="KUS252" s="576"/>
      <c r="KUT252" s="576"/>
      <c r="KUU252" s="577"/>
      <c r="KUV252"/>
      <c r="KUW252" s="605"/>
      <c r="KUX252" s="606"/>
      <c r="KUY252" s="578"/>
      <c r="KUZ252" s="597"/>
      <c r="KVA252" s="598"/>
      <c r="KVB252" s="596"/>
      <c r="KVC252" s="602"/>
      <c r="KVD252" s="579"/>
      <c r="KVE252" s="580"/>
      <c r="KVF252" s="603"/>
      <c r="KVG252" s="580"/>
      <c r="KVH252" s="603"/>
      <c r="KVI252" s="607"/>
      <c r="KVJ252" s="582"/>
      <c r="KVK252" s="608"/>
      <c r="KVL252" s="584"/>
      <c r="KVM252" s="584"/>
      <c r="KVN252" s="600"/>
      <c r="KVO252" s="600"/>
      <c r="KVP252" s="600"/>
      <c r="KVQ252" s="600"/>
      <c r="KVR252" s="600"/>
      <c r="KVS252" s="601"/>
      <c r="KVT252" s="609"/>
      <c r="KVU252" s="609"/>
      <c r="KVV252" s="576"/>
      <c r="KVW252" s="576"/>
      <c r="KVX252" s="577"/>
      <c r="KVY252"/>
      <c r="KVZ252" s="605"/>
      <c r="KWA252" s="606"/>
      <c r="KWB252" s="578"/>
      <c r="KWC252" s="597"/>
      <c r="KWD252" s="598"/>
      <c r="KWE252" s="596"/>
      <c r="KWF252" s="602"/>
      <c r="KWG252" s="579"/>
      <c r="KWH252" s="580"/>
      <c r="KWI252" s="603"/>
      <c r="KWJ252" s="580"/>
      <c r="KWK252" s="603"/>
      <c r="KWL252" s="607"/>
      <c r="KWM252" s="582"/>
      <c r="KWN252" s="608"/>
      <c r="KWO252" s="584"/>
      <c r="KWP252" s="584"/>
      <c r="KWQ252" s="600"/>
      <c r="KWR252" s="600"/>
      <c r="KWS252" s="600"/>
      <c r="KWT252" s="600"/>
      <c r="KWU252" s="600"/>
      <c r="KWV252" s="601"/>
      <c r="KWW252" s="609"/>
      <c r="KWX252" s="609"/>
      <c r="KWY252" s="576"/>
      <c r="KWZ252" s="576"/>
      <c r="KXA252" s="577"/>
      <c r="KXB252"/>
      <c r="KXC252" s="605"/>
      <c r="KXD252" s="606"/>
      <c r="KXE252" s="578"/>
      <c r="KXF252" s="597"/>
      <c r="KXG252" s="598"/>
      <c r="KXH252" s="596"/>
      <c r="KXI252" s="602"/>
      <c r="KXJ252" s="579"/>
      <c r="KXK252" s="580"/>
      <c r="KXL252" s="603"/>
      <c r="KXM252" s="580"/>
      <c r="KXN252" s="603"/>
      <c r="KXO252" s="607"/>
      <c r="KXP252" s="582"/>
      <c r="KXQ252" s="608"/>
      <c r="KXR252" s="584"/>
      <c r="KXS252" s="584"/>
      <c r="KXT252" s="600"/>
      <c r="KXU252" s="600"/>
      <c r="KXV252" s="600"/>
      <c r="KXW252" s="600"/>
      <c r="KXX252" s="600"/>
      <c r="KXY252" s="601"/>
      <c r="KXZ252" s="609"/>
      <c r="KYA252" s="609"/>
      <c r="KYB252" s="576"/>
      <c r="KYC252" s="576"/>
      <c r="KYD252" s="577"/>
      <c r="KYE252"/>
      <c r="KYF252" s="605"/>
      <c r="KYG252" s="606"/>
      <c r="KYH252" s="578"/>
      <c r="KYI252" s="597"/>
      <c r="KYJ252" s="598"/>
      <c r="KYK252" s="596"/>
      <c r="KYL252" s="602"/>
      <c r="KYM252" s="579"/>
      <c r="KYN252" s="580"/>
      <c r="KYO252" s="603"/>
      <c r="KYP252" s="580"/>
      <c r="KYQ252" s="603"/>
      <c r="KYR252" s="607"/>
      <c r="KYS252" s="582"/>
      <c r="KYT252" s="608"/>
      <c r="KYU252" s="584"/>
      <c r="KYV252" s="584"/>
      <c r="KYW252" s="600"/>
      <c r="KYX252" s="600"/>
      <c r="KYY252" s="600"/>
      <c r="KYZ252" s="600"/>
      <c r="KZA252" s="600"/>
      <c r="KZB252" s="601"/>
      <c r="KZC252" s="609"/>
      <c r="KZD252" s="609"/>
      <c r="KZE252" s="576"/>
      <c r="KZF252" s="576"/>
      <c r="KZG252" s="577"/>
      <c r="KZH252"/>
      <c r="KZI252" s="605"/>
      <c r="KZJ252" s="606"/>
      <c r="KZK252" s="578"/>
      <c r="KZL252" s="597"/>
      <c r="KZM252" s="598"/>
      <c r="KZN252" s="596"/>
      <c r="KZO252" s="602"/>
      <c r="KZP252" s="579"/>
      <c r="KZQ252" s="580"/>
      <c r="KZR252" s="603"/>
      <c r="KZS252" s="580"/>
      <c r="KZT252" s="603"/>
      <c r="KZU252" s="607"/>
      <c r="KZV252" s="582"/>
      <c r="KZW252" s="608"/>
      <c r="KZX252" s="584"/>
      <c r="KZY252" s="584"/>
      <c r="KZZ252" s="600"/>
      <c r="LAA252" s="600"/>
      <c r="LAB252" s="600"/>
      <c r="LAC252" s="600"/>
      <c r="LAD252" s="600"/>
      <c r="LAE252" s="601"/>
      <c r="LAF252" s="609"/>
      <c r="LAG252" s="609"/>
      <c r="LAH252" s="576"/>
      <c r="LAI252" s="576"/>
      <c r="LAJ252" s="577"/>
      <c r="LAK252"/>
      <c r="LAL252" s="605"/>
      <c r="LAM252" s="606"/>
      <c r="LAN252" s="578"/>
      <c r="LAO252" s="597"/>
      <c r="LAP252" s="598"/>
      <c r="LAQ252" s="596"/>
      <c r="LAR252" s="602"/>
      <c r="LAS252" s="579"/>
      <c r="LAT252" s="580"/>
      <c r="LAU252" s="603"/>
      <c r="LAV252" s="580"/>
      <c r="LAW252" s="603"/>
      <c r="LAX252" s="607"/>
      <c r="LAY252" s="582"/>
      <c r="LAZ252" s="608"/>
      <c r="LBA252" s="584"/>
      <c r="LBB252" s="584"/>
      <c r="LBC252" s="600"/>
      <c r="LBD252" s="600"/>
      <c r="LBE252" s="600"/>
      <c r="LBF252" s="600"/>
      <c r="LBG252" s="600"/>
      <c r="LBH252" s="601"/>
      <c r="LBI252" s="609"/>
      <c r="LBJ252" s="609"/>
      <c r="LBK252" s="576"/>
      <c r="LBL252" s="576"/>
      <c r="LBM252" s="577"/>
      <c r="LBN252"/>
      <c r="LBO252" s="605"/>
      <c r="LBP252" s="606"/>
      <c r="LBQ252" s="578"/>
      <c r="LBR252" s="597"/>
      <c r="LBS252" s="598"/>
      <c r="LBT252" s="596"/>
      <c r="LBU252" s="602"/>
      <c r="LBV252" s="579"/>
      <c r="LBW252" s="580"/>
      <c r="LBX252" s="603"/>
      <c r="LBY252" s="580"/>
      <c r="LBZ252" s="603"/>
      <c r="LCA252" s="607"/>
      <c r="LCB252" s="582"/>
      <c r="LCC252" s="608"/>
      <c r="LCD252" s="584"/>
      <c r="LCE252" s="584"/>
      <c r="LCF252" s="600"/>
      <c r="LCG252" s="600"/>
      <c r="LCH252" s="600"/>
      <c r="LCI252" s="600"/>
      <c r="LCJ252" s="600"/>
      <c r="LCK252" s="601"/>
      <c r="LCL252" s="609"/>
      <c r="LCM252" s="609"/>
      <c r="LCN252" s="576"/>
      <c r="LCO252" s="576"/>
      <c r="LCP252" s="577"/>
      <c r="LCQ252"/>
      <c r="LCR252" s="605"/>
      <c r="LCS252" s="606"/>
      <c r="LCT252" s="578"/>
      <c r="LCU252" s="597"/>
      <c r="LCV252" s="598"/>
      <c r="LCW252" s="596"/>
      <c r="LCX252" s="602"/>
      <c r="LCY252" s="579"/>
      <c r="LCZ252" s="580"/>
      <c r="LDA252" s="603"/>
      <c r="LDB252" s="580"/>
      <c r="LDC252" s="603"/>
      <c r="LDD252" s="607"/>
      <c r="LDE252" s="582"/>
      <c r="LDF252" s="608"/>
      <c r="LDG252" s="584"/>
      <c r="LDH252" s="584"/>
      <c r="LDI252" s="600"/>
      <c r="LDJ252" s="600"/>
      <c r="LDK252" s="600"/>
      <c r="LDL252" s="600"/>
      <c r="LDM252" s="600"/>
      <c r="LDN252" s="601"/>
      <c r="LDO252" s="609"/>
      <c r="LDP252" s="609"/>
      <c r="LDQ252" s="576"/>
      <c r="LDR252" s="576"/>
      <c r="LDS252" s="577"/>
      <c r="LDT252"/>
      <c r="LDU252" s="605"/>
      <c r="LDV252" s="606"/>
      <c r="LDW252" s="578"/>
      <c r="LDX252" s="597"/>
      <c r="LDY252" s="598"/>
      <c r="LDZ252" s="596"/>
      <c r="LEA252" s="602"/>
      <c r="LEB252" s="579"/>
      <c r="LEC252" s="580"/>
      <c r="LED252" s="603"/>
      <c r="LEE252" s="580"/>
      <c r="LEF252" s="603"/>
      <c r="LEG252" s="607"/>
      <c r="LEH252" s="582"/>
      <c r="LEI252" s="608"/>
      <c r="LEJ252" s="584"/>
      <c r="LEK252" s="584"/>
      <c r="LEL252" s="600"/>
      <c r="LEM252" s="600"/>
      <c r="LEN252" s="600"/>
      <c r="LEO252" s="600"/>
      <c r="LEP252" s="600"/>
      <c r="LEQ252" s="601"/>
      <c r="LER252" s="609"/>
      <c r="LES252" s="609"/>
      <c r="LET252" s="576"/>
      <c r="LEU252" s="576"/>
      <c r="LEV252" s="577"/>
      <c r="LEW252"/>
      <c r="LEX252" s="605"/>
      <c r="LEY252" s="606"/>
      <c r="LEZ252" s="578"/>
      <c r="LFA252" s="597"/>
      <c r="LFB252" s="598"/>
      <c r="LFC252" s="596"/>
      <c r="LFD252" s="602"/>
      <c r="LFE252" s="579"/>
      <c r="LFF252" s="580"/>
      <c r="LFG252" s="603"/>
      <c r="LFH252" s="580"/>
      <c r="LFI252" s="603"/>
      <c r="LFJ252" s="607"/>
      <c r="LFK252" s="582"/>
      <c r="LFL252" s="608"/>
      <c r="LFM252" s="584"/>
      <c r="LFN252" s="584"/>
      <c r="LFO252" s="600"/>
      <c r="LFP252" s="600"/>
      <c r="LFQ252" s="600"/>
      <c r="LFR252" s="600"/>
      <c r="LFS252" s="600"/>
      <c r="LFT252" s="601"/>
      <c r="LFU252" s="609"/>
      <c r="LFV252" s="609"/>
      <c r="LFW252" s="576"/>
      <c r="LFX252" s="576"/>
      <c r="LFY252" s="577"/>
      <c r="LFZ252"/>
      <c r="LGA252" s="605"/>
      <c r="LGB252" s="606"/>
      <c r="LGC252" s="578"/>
      <c r="LGD252" s="597"/>
      <c r="LGE252" s="598"/>
      <c r="LGF252" s="596"/>
      <c r="LGG252" s="602"/>
      <c r="LGH252" s="579"/>
      <c r="LGI252" s="580"/>
      <c r="LGJ252" s="603"/>
      <c r="LGK252" s="580"/>
      <c r="LGL252" s="603"/>
      <c r="LGM252" s="607"/>
      <c r="LGN252" s="582"/>
      <c r="LGO252" s="608"/>
      <c r="LGP252" s="584"/>
      <c r="LGQ252" s="584"/>
      <c r="LGR252" s="600"/>
      <c r="LGS252" s="600"/>
      <c r="LGT252" s="600"/>
      <c r="LGU252" s="600"/>
      <c r="LGV252" s="600"/>
      <c r="LGW252" s="601"/>
      <c r="LGX252" s="609"/>
      <c r="LGY252" s="609"/>
      <c r="LGZ252" s="576"/>
      <c r="LHA252" s="576"/>
      <c r="LHB252" s="577"/>
      <c r="LHC252"/>
      <c r="LHD252" s="605"/>
      <c r="LHE252" s="606"/>
      <c r="LHF252" s="578"/>
      <c r="LHG252" s="597"/>
      <c r="LHH252" s="598"/>
      <c r="LHI252" s="596"/>
      <c r="LHJ252" s="602"/>
      <c r="LHK252" s="579"/>
      <c r="LHL252" s="580"/>
      <c r="LHM252" s="603"/>
      <c r="LHN252" s="580"/>
      <c r="LHO252" s="603"/>
      <c r="LHP252" s="607"/>
      <c r="LHQ252" s="582"/>
      <c r="LHR252" s="608"/>
      <c r="LHS252" s="584"/>
      <c r="LHT252" s="584"/>
      <c r="LHU252" s="600"/>
      <c r="LHV252" s="600"/>
      <c r="LHW252" s="600"/>
      <c r="LHX252" s="600"/>
      <c r="LHY252" s="600"/>
      <c r="LHZ252" s="601"/>
      <c r="LIA252" s="609"/>
      <c r="LIB252" s="609"/>
      <c r="LIC252" s="576"/>
      <c r="LID252" s="576"/>
      <c r="LIE252" s="577"/>
      <c r="LIF252"/>
      <c r="LIG252" s="605"/>
      <c r="LIH252" s="606"/>
      <c r="LII252" s="578"/>
      <c r="LIJ252" s="597"/>
      <c r="LIK252" s="598"/>
      <c r="LIL252" s="596"/>
      <c r="LIM252" s="602"/>
      <c r="LIN252" s="579"/>
      <c r="LIO252" s="580"/>
      <c r="LIP252" s="603"/>
      <c r="LIQ252" s="580"/>
      <c r="LIR252" s="603"/>
      <c r="LIS252" s="607"/>
      <c r="LIT252" s="582"/>
      <c r="LIU252" s="608"/>
      <c r="LIV252" s="584"/>
      <c r="LIW252" s="584"/>
      <c r="LIX252" s="600"/>
      <c r="LIY252" s="600"/>
      <c r="LIZ252" s="600"/>
      <c r="LJA252" s="600"/>
      <c r="LJB252" s="600"/>
      <c r="LJC252" s="601"/>
      <c r="LJD252" s="609"/>
      <c r="LJE252" s="609"/>
      <c r="LJF252" s="576"/>
      <c r="LJG252" s="576"/>
      <c r="LJH252" s="577"/>
      <c r="LJI252"/>
      <c r="LJJ252" s="605"/>
      <c r="LJK252" s="606"/>
      <c r="LJL252" s="578"/>
      <c r="LJM252" s="597"/>
      <c r="LJN252" s="598"/>
      <c r="LJO252" s="596"/>
      <c r="LJP252" s="602"/>
      <c r="LJQ252" s="579"/>
      <c r="LJR252" s="580"/>
      <c r="LJS252" s="603"/>
      <c r="LJT252" s="580"/>
      <c r="LJU252" s="603"/>
      <c r="LJV252" s="607"/>
      <c r="LJW252" s="582"/>
      <c r="LJX252" s="608"/>
      <c r="LJY252" s="584"/>
      <c r="LJZ252" s="584"/>
      <c r="LKA252" s="600"/>
      <c r="LKB252" s="600"/>
      <c r="LKC252" s="600"/>
      <c r="LKD252" s="600"/>
      <c r="LKE252" s="600"/>
      <c r="LKF252" s="601"/>
      <c r="LKG252" s="609"/>
      <c r="LKH252" s="609"/>
      <c r="LKI252" s="576"/>
      <c r="LKJ252" s="576"/>
      <c r="LKK252" s="577"/>
      <c r="LKL252"/>
      <c r="LKM252" s="605"/>
      <c r="LKN252" s="606"/>
      <c r="LKO252" s="578"/>
      <c r="LKP252" s="597"/>
      <c r="LKQ252" s="598"/>
      <c r="LKR252" s="596"/>
      <c r="LKS252" s="602"/>
      <c r="LKT252" s="579"/>
      <c r="LKU252" s="580"/>
      <c r="LKV252" s="603"/>
      <c r="LKW252" s="580"/>
      <c r="LKX252" s="603"/>
      <c r="LKY252" s="607"/>
      <c r="LKZ252" s="582"/>
      <c r="LLA252" s="608"/>
      <c r="LLB252" s="584"/>
      <c r="LLC252" s="584"/>
      <c r="LLD252" s="600"/>
      <c r="LLE252" s="600"/>
      <c r="LLF252" s="600"/>
      <c r="LLG252" s="600"/>
      <c r="LLH252" s="600"/>
      <c r="LLI252" s="601"/>
      <c r="LLJ252" s="609"/>
      <c r="LLK252" s="609"/>
      <c r="LLL252" s="576"/>
      <c r="LLM252" s="576"/>
      <c r="LLN252" s="577"/>
      <c r="LLO252"/>
      <c r="LLP252" s="605"/>
      <c r="LLQ252" s="606"/>
      <c r="LLR252" s="578"/>
      <c r="LLS252" s="597"/>
      <c r="LLT252" s="598"/>
      <c r="LLU252" s="596"/>
      <c r="LLV252" s="602"/>
      <c r="LLW252" s="579"/>
      <c r="LLX252" s="580"/>
      <c r="LLY252" s="603"/>
      <c r="LLZ252" s="580"/>
      <c r="LMA252" s="603"/>
      <c r="LMB252" s="607"/>
      <c r="LMC252" s="582"/>
      <c r="LMD252" s="608"/>
      <c r="LME252" s="584"/>
      <c r="LMF252" s="584"/>
      <c r="LMG252" s="600"/>
      <c r="LMH252" s="600"/>
      <c r="LMI252" s="600"/>
      <c r="LMJ252" s="600"/>
      <c r="LMK252" s="600"/>
      <c r="LML252" s="601"/>
      <c r="LMM252" s="609"/>
      <c r="LMN252" s="609"/>
      <c r="LMO252" s="576"/>
      <c r="LMP252" s="576"/>
      <c r="LMQ252" s="577"/>
      <c r="LMR252"/>
      <c r="LMS252" s="605"/>
      <c r="LMT252" s="606"/>
      <c r="LMU252" s="578"/>
      <c r="LMV252" s="597"/>
      <c r="LMW252" s="598"/>
      <c r="LMX252" s="596"/>
      <c r="LMY252" s="602"/>
      <c r="LMZ252" s="579"/>
      <c r="LNA252" s="580"/>
      <c r="LNB252" s="603"/>
      <c r="LNC252" s="580"/>
      <c r="LND252" s="603"/>
      <c r="LNE252" s="607"/>
      <c r="LNF252" s="582"/>
      <c r="LNG252" s="608"/>
      <c r="LNH252" s="584"/>
      <c r="LNI252" s="584"/>
      <c r="LNJ252" s="600"/>
      <c r="LNK252" s="600"/>
      <c r="LNL252" s="600"/>
      <c r="LNM252" s="600"/>
      <c r="LNN252" s="600"/>
      <c r="LNO252" s="601"/>
      <c r="LNP252" s="609"/>
      <c r="LNQ252" s="609"/>
      <c r="LNR252" s="576"/>
      <c r="LNS252" s="576"/>
      <c r="LNT252" s="577"/>
      <c r="LNU252"/>
      <c r="LNV252" s="605"/>
      <c r="LNW252" s="606"/>
      <c r="LNX252" s="578"/>
      <c r="LNY252" s="597"/>
      <c r="LNZ252" s="598"/>
      <c r="LOA252" s="596"/>
      <c r="LOB252" s="602"/>
      <c r="LOC252" s="579"/>
      <c r="LOD252" s="580"/>
      <c r="LOE252" s="603"/>
      <c r="LOF252" s="580"/>
      <c r="LOG252" s="603"/>
      <c r="LOH252" s="607"/>
      <c r="LOI252" s="582"/>
      <c r="LOJ252" s="608"/>
      <c r="LOK252" s="584"/>
      <c r="LOL252" s="584"/>
      <c r="LOM252" s="600"/>
      <c r="LON252" s="600"/>
      <c r="LOO252" s="600"/>
      <c r="LOP252" s="600"/>
      <c r="LOQ252" s="600"/>
      <c r="LOR252" s="601"/>
      <c r="LOS252" s="609"/>
      <c r="LOT252" s="609"/>
      <c r="LOU252" s="576"/>
      <c r="LOV252" s="576"/>
      <c r="LOW252" s="577"/>
      <c r="LOX252"/>
      <c r="LOY252" s="605"/>
      <c r="LOZ252" s="606"/>
      <c r="LPA252" s="578"/>
      <c r="LPB252" s="597"/>
      <c r="LPC252" s="598"/>
      <c r="LPD252" s="596"/>
      <c r="LPE252" s="602"/>
      <c r="LPF252" s="579"/>
      <c r="LPG252" s="580"/>
      <c r="LPH252" s="603"/>
      <c r="LPI252" s="580"/>
      <c r="LPJ252" s="603"/>
      <c r="LPK252" s="607"/>
      <c r="LPL252" s="582"/>
      <c r="LPM252" s="608"/>
      <c r="LPN252" s="584"/>
      <c r="LPO252" s="584"/>
      <c r="LPP252" s="600"/>
      <c r="LPQ252" s="600"/>
      <c r="LPR252" s="600"/>
      <c r="LPS252" s="600"/>
      <c r="LPT252" s="600"/>
      <c r="LPU252" s="601"/>
      <c r="LPV252" s="609"/>
      <c r="LPW252" s="609"/>
      <c r="LPX252" s="576"/>
      <c r="LPY252" s="576"/>
      <c r="LPZ252" s="577"/>
      <c r="LQA252"/>
      <c r="LQB252" s="605"/>
      <c r="LQC252" s="606"/>
      <c r="LQD252" s="578"/>
      <c r="LQE252" s="597"/>
      <c r="LQF252" s="598"/>
      <c r="LQG252" s="596"/>
      <c r="LQH252" s="602"/>
      <c r="LQI252" s="579"/>
      <c r="LQJ252" s="580"/>
      <c r="LQK252" s="603"/>
      <c r="LQL252" s="580"/>
      <c r="LQM252" s="603"/>
      <c r="LQN252" s="607"/>
      <c r="LQO252" s="582"/>
      <c r="LQP252" s="608"/>
      <c r="LQQ252" s="584"/>
      <c r="LQR252" s="584"/>
      <c r="LQS252" s="600"/>
      <c r="LQT252" s="600"/>
      <c r="LQU252" s="600"/>
      <c r="LQV252" s="600"/>
      <c r="LQW252" s="600"/>
      <c r="LQX252" s="601"/>
      <c r="LQY252" s="609"/>
      <c r="LQZ252" s="609"/>
      <c r="LRA252" s="576"/>
      <c r="LRB252" s="576"/>
      <c r="LRC252" s="577"/>
      <c r="LRD252"/>
      <c r="LRE252" s="605"/>
      <c r="LRF252" s="606"/>
      <c r="LRG252" s="578"/>
      <c r="LRH252" s="597"/>
      <c r="LRI252" s="598"/>
      <c r="LRJ252" s="596"/>
      <c r="LRK252" s="602"/>
      <c r="LRL252" s="579"/>
      <c r="LRM252" s="580"/>
      <c r="LRN252" s="603"/>
      <c r="LRO252" s="580"/>
      <c r="LRP252" s="603"/>
      <c r="LRQ252" s="607"/>
      <c r="LRR252" s="582"/>
      <c r="LRS252" s="608"/>
      <c r="LRT252" s="584"/>
      <c r="LRU252" s="584"/>
      <c r="LRV252" s="600"/>
      <c r="LRW252" s="600"/>
      <c r="LRX252" s="600"/>
      <c r="LRY252" s="600"/>
      <c r="LRZ252" s="600"/>
      <c r="LSA252" s="601"/>
      <c r="LSB252" s="609"/>
      <c r="LSC252" s="609"/>
      <c r="LSD252" s="576"/>
      <c r="LSE252" s="576"/>
      <c r="LSF252" s="577"/>
      <c r="LSG252"/>
      <c r="LSH252" s="605"/>
      <c r="LSI252" s="606"/>
      <c r="LSJ252" s="578"/>
      <c r="LSK252" s="597"/>
      <c r="LSL252" s="598"/>
      <c r="LSM252" s="596"/>
      <c r="LSN252" s="602"/>
      <c r="LSO252" s="579"/>
      <c r="LSP252" s="580"/>
      <c r="LSQ252" s="603"/>
      <c r="LSR252" s="580"/>
      <c r="LSS252" s="603"/>
      <c r="LST252" s="607"/>
      <c r="LSU252" s="582"/>
      <c r="LSV252" s="608"/>
      <c r="LSW252" s="584"/>
      <c r="LSX252" s="584"/>
      <c r="LSY252" s="600"/>
      <c r="LSZ252" s="600"/>
      <c r="LTA252" s="600"/>
      <c r="LTB252" s="600"/>
      <c r="LTC252" s="600"/>
      <c r="LTD252" s="601"/>
      <c r="LTE252" s="609"/>
      <c r="LTF252" s="609"/>
      <c r="LTG252" s="576"/>
      <c r="LTH252" s="576"/>
      <c r="LTI252" s="577"/>
      <c r="LTJ252"/>
      <c r="LTK252" s="605"/>
      <c r="LTL252" s="606"/>
      <c r="LTM252" s="578"/>
      <c r="LTN252" s="597"/>
      <c r="LTO252" s="598"/>
      <c r="LTP252" s="596"/>
      <c r="LTQ252" s="602"/>
      <c r="LTR252" s="579"/>
      <c r="LTS252" s="580"/>
      <c r="LTT252" s="603"/>
      <c r="LTU252" s="580"/>
      <c r="LTV252" s="603"/>
      <c r="LTW252" s="607"/>
      <c r="LTX252" s="582"/>
      <c r="LTY252" s="608"/>
      <c r="LTZ252" s="584"/>
      <c r="LUA252" s="584"/>
      <c r="LUB252" s="600"/>
      <c r="LUC252" s="600"/>
      <c r="LUD252" s="600"/>
      <c r="LUE252" s="600"/>
      <c r="LUF252" s="600"/>
      <c r="LUG252" s="601"/>
      <c r="LUH252" s="609"/>
      <c r="LUI252" s="609"/>
      <c r="LUJ252" s="576"/>
      <c r="LUK252" s="576"/>
      <c r="LUL252" s="577"/>
      <c r="LUM252"/>
      <c r="LUN252" s="605"/>
      <c r="LUO252" s="606"/>
      <c r="LUP252" s="578"/>
      <c r="LUQ252" s="597"/>
      <c r="LUR252" s="598"/>
      <c r="LUS252" s="596"/>
      <c r="LUT252" s="602"/>
      <c r="LUU252" s="579"/>
      <c r="LUV252" s="580"/>
      <c r="LUW252" s="603"/>
      <c r="LUX252" s="580"/>
      <c r="LUY252" s="603"/>
      <c r="LUZ252" s="607"/>
      <c r="LVA252" s="582"/>
      <c r="LVB252" s="608"/>
      <c r="LVC252" s="584"/>
      <c r="LVD252" s="584"/>
      <c r="LVE252" s="600"/>
      <c r="LVF252" s="600"/>
      <c r="LVG252" s="600"/>
      <c r="LVH252" s="600"/>
      <c r="LVI252" s="600"/>
      <c r="LVJ252" s="601"/>
      <c r="LVK252" s="609"/>
      <c r="LVL252" s="609"/>
      <c r="LVM252" s="576"/>
      <c r="LVN252" s="576"/>
      <c r="LVO252" s="577"/>
      <c r="LVP252"/>
      <c r="LVQ252" s="605"/>
      <c r="LVR252" s="606"/>
      <c r="LVS252" s="578"/>
      <c r="LVT252" s="597"/>
      <c r="LVU252" s="598"/>
      <c r="LVV252" s="596"/>
      <c r="LVW252" s="602"/>
      <c r="LVX252" s="579"/>
      <c r="LVY252" s="580"/>
      <c r="LVZ252" s="603"/>
      <c r="LWA252" s="580"/>
      <c r="LWB252" s="603"/>
      <c r="LWC252" s="607"/>
      <c r="LWD252" s="582"/>
      <c r="LWE252" s="608"/>
      <c r="LWF252" s="584"/>
      <c r="LWG252" s="584"/>
      <c r="LWH252" s="600"/>
      <c r="LWI252" s="600"/>
      <c r="LWJ252" s="600"/>
      <c r="LWK252" s="600"/>
      <c r="LWL252" s="600"/>
      <c r="LWM252" s="601"/>
      <c r="LWN252" s="609"/>
      <c r="LWO252" s="609"/>
      <c r="LWP252" s="576"/>
      <c r="LWQ252" s="576"/>
      <c r="LWR252" s="577"/>
      <c r="LWS252"/>
      <c r="LWT252" s="605"/>
      <c r="LWU252" s="606"/>
      <c r="LWV252" s="578"/>
      <c r="LWW252" s="597"/>
      <c r="LWX252" s="598"/>
      <c r="LWY252" s="596"/>
      <c r="LWZ252" s="602"/>
      <c r="LXA252" s="579"/>
      <c r="LXB252" s="580"/>
      <c r="LXC252" s="603"/>
      <c r="LXD252" s="580"/>
      <c r="LXE252" s="603"/>
      <c r="LXF252" s="607"/>
      <c r="LXG252" s="582"/>
      <c r="LXH252" s="608"/>
      <c r="LXI252" s="584"/>
      <c r="LXJ252" s="584"/>
      <c r="LXK252" s="600"/>
      <c r="LXL252" s="600"/>
      <c r="LXM252" s="600"/>
      <c r="LXN252" s="600"/>
      <c r="LXO252" s="600"/>
      <c r="LXP252" s="601"/>
      <c r="LXQ252" s="609"/>
      <c r="LXR252" s="609"/>
      <c r="LXS252" s="576"/>
      <c r="LXT252" s="576"/>
      <c r="LXU252" s="577"/>
      <c r="LXV252"/>
      <c r="LXW252" s="605"/>
      <c r="LXX252" s="606"/>
      <c r="LXY252" s="578"/>
      <c r="LXZ252" s="597"/>
      <c r="LYA252" s="598"/>
      <c r="LYB252" s="596"/>
      <c r="LYC252" s="602"/>
      <c r="LYD252" s="579"/>
      <c r="LYE252" s="580"/>
      <c r="LYF252" s="603"/>
      <c r="LYG252" s="580"/>
      <c r="LYH252" s="603"/>
      <c r="LYI252" s="607"/>
      <c r="LYJ252" s="582"/>
      <c r="LYK252" s="608"/>
      <c r="LYL252" s="584"/>
      <c r="LYM252" s="584"/>
      <c r="LYN252" s="600"/>
      <c r="LYO252" s="600"/>
      <c r="LYP252" s="600"/>
      <c r="LYQ252" s="600"/>
      <c r="LYR252" s="600"/>
      <c r="LYS252" s="601"/>
      <c r="LYT252" s="609"/>
      <c r="LYU252" s="609"/>
      <c r="LYV252" s="576"/>
      <c r="LYW252" s="576"/>
      <c r="LYX252" s="577"/>
      <c r="LYY252"/>
      <c r="LYZ252" s="605"/>
      <c r="LZA252" s="606"/>
      <c r="LZB252" s="578"/>
      <c r="LZC252" s="597"/>
      <c r="LZD252" s="598"/>
      <c r="LZE252" s="596"/>
      <c r="LZF252" s="602"/>
      <c r="LZG252" s="579"/>
      <c r="LZH252" s="580"/>
      <c r="LZI252" s="603"/>
      <c r="LZJ252" s="580"/>
      <c r="LZK252" s="603"/>
      <c r="LZL252" s="607"/>
      <c r="LZM252" s="582"/>
      <c r="LZN252" s="608"/>
      <c r="LZO252" s="584"/>
      <c r="LZP252" s="584"/>
      <c r="LZQ252" s="600"/>
      <c r="LZR252" s="600"/>
      <c r="LZS252" s="600"/>
      <c r="LZT252" s="600"/>
      <c r="LZU252" s="600"/>
      <c r="LZV252" s="601"/>
      <c r="LZW252" s="609"/>
      <c r="LZX252" s="609"/>
      <c r="LZY252" s="576"/>
      <c r="LZZ252" s="576"/>
      <c r="MAA252" s="577"/>
      <c r="MAB252"/>
      <c r="MAC252" s="605"/>
      <c r="MAD252" s="606"/>
      <c r="MAE252" s="578"/>
      <c r="MAF252" s="597"/>
      <c r="MAG252" s="598"/>
      <c r="MAH252" s="596"/>
      <c r="MAI252" s="602"/>
      <c r="MAJ252" s="579"/>
      <c r="MAK252" s="580"/>
      <c r="MAL252" s="603"/>
      <c r="MAM252" s="580"/>
      <c r="MAN252" s="603"/>
      <c r="MAO252" s="607"/>
      <c r="MAP252" s="582"/>
      <c r="MAQ252" s="608"/>
      <c r="MAR252" s="584"/>
      <c r="MAS252" s="584"/>
      <c r="MAT252" s="600"/>
      <c r="MAU252" s="600"/>
      <c r="MAV252" s="600"/>
      <c r="MAW252" s="600"/>
      <c r="MAX252" s="600"/>
      <c r="MAY252" s="601"/>
      <c r="MAZ252" s="609"/>
      <c r="MBA252" s="609"/>
      <c r="MBB252" s="576"/>
      <c r="MBC252" s="576"/>
      <c r="MBD252" s="577"/>
      <c r="MBE252"/>
      <c r="MBF252" s="605"/>
      <c r="MBG252" s="606"/>
      <c r="MBH252" s="578"/>
      <c r="MBI252" s="597"/>
      <c r="MBJ252" s="598"/>
      <c r="MBK252" s="596"/>
      <c r="MBL252" s="602"/>
      <c r="MBM252" s="579"/>
      <c r="MBN252" s="580"/>
      <c r="MBO252" s="603"/>
      <c r="MBP252" s="580"/>
      <c r="MBQ252" s="603"/>
      <c r="MBR252" s="607"/>
      <c r="MBS252" s="582"/>
      <c r="MBT252" s="608"/>
      <c r="MBU252" s="584"/>
      <c r="MBV252" s="584"/>
      <c r="MBW252" s="600"/>
      <c r="MBX252" s="600"/>
      <c r="MBY252" s="600"/>
      <c r="MBZ252" s="600"/>
      <c r="MCA252" s="600"/>
      <c r="MCB252" s="601"/>
      <c r="MCC252" s="609"/>
      <c r="MCD252" s="609"/>
      <c r="MCE252" s="576"/>
      <c r="MCF252" s="576"/>
      <c r="MCG252" s="577"/>
      <c r="MCH252"/>
      <c r="MCI252" s="605"/>
      <c r="MCJ252" s="606"/>
      <c r="MCK252" s="578"/>
      <c r="MCL252" s="597"/>
      <c r="MCM252" s="598"/>
      <c r="MCN252" s="596"/>
      <c r="MCO252" s="602"/>
      <c r="MCP252" s="579"/>
      <c r="MCQ252" s="580"/>
      <c r="MCR252" s="603"/>
      <c r="MCS252" s="580"/>
      <c r="MCT252" s="603"/>
      <c r="MCU252" s="607"/>
      <c r="MCV252" s="582"/>
      <c r="MCW252" s="608"/>
      <c r="MCX252" s="584"/>
      <c r="MCY252" s="584"/>
      <c r="MCZ252" s="600"/>
      <c r="MDA252" s="600"/>
      <c r="MDB252" s="600"/>
      <c r="MDC252" s="600"/>
      <c r="MDD252" s="600"/>
      <c r="MDE252" s="601"/>
      <c r="MDF252" s="609"/>
      <c r="MDG252" s="609"/>
      <c r="MDH252" s="576"/>
      <c r="MDI252" s="576"/>
      <c r="MDJ252" s="577"/>
      <c r="MDK252"/>
      <c r="MDL252" s="605"/>
      <c r="MDM252" s="606"/>
      <c r="MDN252" s="578"/>
      <c r="MDO252" s="597"/>
      <c r="MDP252" s="598"/>
      <c r="MDQ252" s="596"/>
      <c r="MDR252" s="602"/>
      <c r="MDS252" s="579"/>
      <c r="MDT252" s="580"/>
      <c r="MDU252" s="603"/>
      <c r="MDV252" s="580"/>
      <c r="MDW252" s="603"/>
      <c r="MDX252" s="607"/>
      <c r="MDY252" s="582"/>
      <c r="MDZ252" s="608"/>
      <c r="MEA252" s="584"/>
      <c r="MEB252" s="584"/>
      <c r="MEC252" s="600"/>
      <c r="MED252" s="600"/>
      <c r="MEE252" s="600"/>
      <c r="MEF252" s="600"/>
      <c r="MEG252" s="600"/>
      <c r="MEH252" s="601"/>
      <c r="MEI252" s="609"/>
      <c r="MEJ252" s="609"/>
      <c r="MEK252" s="576"/>
      <c r="MEL252" s="576"/>
      <c r="MEM252" s="577"/>
      <c r="MEN252"/>
      <c r="MEO252" s="605"/>
      <c r="MEP252" s="606"/>
      <c r="MEQ252" s="578"/>
      <c r="MER252" s="597"/>
      <c r="MES252" s="598"/>
      <c r="MET252" s="596"/>
      <c r="MEU252" s="602"/>
      <c r="MEV252" s="579"/>
      <c r="MEW252" s="580"/>
      <c r="MEX252" s="603"/>
      <c r="MEY252" s="580"/>
      <c r="MEZ252" s="603"/>
      <c r="MFA252" s="607"/>
      <c r="MFB252" s="582"/>
      <c r="MFC252" s="608"/>
      <c r="MFD252" s="584"/>
      <c r="MFE252" s="584"/>
      <c r="MFF252" s="600"/>
      <c r="MFG252" s="600"/>
      <c r="MFH252" s="600"/>
      <c r="MFI252" s="600"/>
      <c r="MFJ252" s="600"/>
      <c r="MFK252" s="601"/>
      <c r="MFL252" s="609"/>
      <c r="MFM252" s="609"/>
      <c r="MFN252" s="576"/>
      <c r="MFO252" s="576"/>
      <c r="MFP252" s="577"/>
      <c r="MFQ252"/>
      <c r="MFR252" s="605"/>
      <c r="MFS252" s="606"/>
      <c r="MFT252" s="578"/>
      <c r="MFU252" s="597"/>
      <c r="MFV252" s="598"/>
      <c r="MFW252" s="596"/>
      <c r="MFX252" s="602"/>
      <c r="MFY252" s="579"/>
      <c r="MFZ252" s="580"/>
      <c r="MGA252" s="603"/>
      <c r="MGB252" s="580"/>
      <c r="MGC252" s="603"/>
      <c r="MGD252" s="607"/>
      <c r="MGE252" s="582"/>
      <c r="MGF252" s="608"/>
      <c r="MGG252" s="584"/>
      <c r="MGH252" s="584"/>
      <c r="MGI252" s="600"/>
      <c r="MGJ252" s="600"/>
      <c r="MGK252" s="600"/>
      <c r="MGL252" s="600"/>
      <c r="MGM252" s="600"/>
      <c r="MGN252" s="601"/>
      <c r="MGO252" s="609"/>
      <c r="MGP252" s="609"/>
      <c r="MGQ252" s="576"/>
      <c r="MGR252" s="576"/>
      <c r="MGS252" s="577"/>
      <c r="MGT252"/>
      <c r="MGU252" s="605"/>
      <c r="MGV252" s="606"/>
      <c r="MGW252" s="578"/>
      <c r="MGX252" s="597"/>
      <c r="MGY252" s="598"/>
      <c r="MGZ252" s="596"/>
      <c r="MHA252" s="602"/>
      <c r="MHB252" s="579"/>
      <c r="MHC252" s="580"/>
      <c r="MHD252" s="603"/>
      <c r="MHE252" s="580"/>
      <c r="MHF252" s="603"/>
      <c r="MHG252" s="607"/>
      <c r="MHH252" s="582"/>
      <c r="MHI252" s="608"/>
      <c r="MHJ252" s="584"/>
      <c r="MHK252" s="584"/>
      <c r="MHL252" s="600"/>
      <c r="MHM252" s="600"/>
      <c r="MHN252" s="600"/>
      <c r="MHO252" s="600"/>
      <c r="MHP252" s="600"/>
      <c r="MHQ252" s="601"/>
      <c r="MHR252" s="609"/>
      <c r="MHS252" s="609"/>
      <c r="MHT252" s="576"/>
      <c r="MHU252" s="576"/>
      <c r="MHV252" s="577"/>
      <c r="MHW252"/>
      <c r="MHX252" s="605"/>
      <c r="MHY252" s="606"/>
      <c r="MHZ252" s="578"/>
      <c r="MIA252" s="597"/>
      <c r="MIB252" s="598"/>
      <c r="MIC252" s="596"/>
      <c r="MID252" s="602"/>
      <c r="MIE252" s="579"/>
      <c r="MIF252" s="580"/>
      <c r="MIG252" s="603"/>
      <c r="MIH252" s="580"/>
      <c r="MII252" s="603"/>
      <c r="MIJ252" s="607"/>
      <c r="MIK252" s="582"/>
      <c r="MIL252" s="608"/>
      <c r="MIM252" s="584"/>
      <c r="MIN252" s="584"/>
      <c r="MIO252" s="600"/>
      <c r="MIP252" s="600"/>
      <c r="MIQ252" s="600"/>
      <c r="MIR252" s="600"/>
      <c r="MIS252" s="600"/>
      <c r="MIT252" s="601"/>
      <c r="MIU252" s="609"/>
      <c r="MIV252" s="609"/>
      <c r="MIW252" s="576"/>
      <c r="MIX252" s="576"/>
      <c r="MIY252" s="577"/>
      <c r="MIZ252"/>
      <c r="MJA252" s="605"/>
      <c r="MJB252" s="606"/>
      <c r="MJC252" s="578"/>
      <c r="MJD252" s="597"/>
      <c r="MJE252" s="598"/>
      <c r="MJF252" s="596"/>
      <c r="MJG252" s="602"/>
      <c r="MJH252" s="579"/>
      <c r="MJI252" s="580"/>
      <c r="MJJ252" s="603"/>
      <c r="MJK252" s="580"/>
      <c r="MJL252" s="603"/>
      <c r="MJM252" s="607"/>
      <c r="MJN252" s="582"/>
      <c r="MJO252" s="608"/>
      <c r="MJP252" s="584"/>
      <c r="MJQ252" s="584"/>
      <c r="MJR252" s="600"/>
      <c r="MJS252" s="600"/>
      <c r="MJT252" s="600"/>
      <c r="MJU252" s="600"/>
      <c r="MJV252" s="600"/>
      <c r="MJW252" s="601"/>
      <c r="MJX252" s="609"/>
      <c r="MJY252" s="609"/>
      <c r="MJZ252" s="576"/>
      <c r="MKA252" s="576"/>
      <c r="MKB252" s="577"/>
      <c r="MKC252"/>
      <c r="MKD252" s="605"/>
      <c r="MKE252" s="606"/>
      <c r="MKF252" s="578"/>
      <c r="MKG252" s="597"/>
      <c r="MKH252" s="598"/>
      <c r="MKI252" s="596"/>
      <c r="MKJ252" s="602"/>
      <c r="MKK252" s="579"/>
      <c r="MKL252" s="580"/>
      <c r="MKM252" s="603"/>
      <c r="MKN252" s="580"/>
      <c r="MKO252" s="603"/>
      <c r="MKP252" s="607"/>
      <c r="MKQ252" s="582"/>
      <c r="MKR252" s="608"/>
      <c r="MKS252" s="584"/>
      <c r="MKT252" s="584"/>
      <c r="MKU252" s="600"/>
      <c r="MKV252" s="600"/>
      <c r="MKW252" s="600"/>
      <c r="MKX252" s="600"/>
      <c r="MKY252" s="600"/>
      <c r="MKZ252" s="601"/>
      <c r="MLA252" s="609"/>
      <c r="MLB252" s="609"/>
      <c r="MLC252" s="576"/>
      <c r="MLD252" s="576"/>
      <c r="MLE252" s="577"/>
      <c r="MLF252"/>
      <c r="MLG252" s="605"/>
      <c r="MLH252" s="606"/>
      <c r="MLI252" s="578"/>
      <c r="MLJ252" s="597"/>
      <c r="MLK252" s="598"/>
      <c r="MLL252" s="596"/>
      <c r="MLM252" s="602"/>
      <c r="MLN252" s="579"/>
      <c r="MLO252" s="580"/>
      <c r="MLP252" s="603"/>
      <c r="MLQ252" s="580"/>
      <c r="MLR252" s="603"/>
      <c r="MLS252" s="607"/>
      <c r="MLT252" s="582"/>
      <c r="MLU252" s="608"/>
      <c r="MLV252" s="584"/>
      <c r="MLW252" s="584"/>
      <c r="MLX252" s="600"/>
      <c r="MLY252" s="600"/>
      <c r="MLZ252" s="600"/>
      <c r="MMA252" s="600"/>
      <c r="MMB252" s="600"/>
      <c r="MMC252" s="601"/>
      <c r="MMD252" s="609"/>
      <c r="MME252" s="609"/>
      <c r="MMF252" s="576"/>
      <c r="MMG252" s="576"/>
      <c r="MMH252" s="577"/>
      <c r="MMI252"/>
      <c r="MMJ252" s="605"/>
      <c r="MMK252" s="606"/>
      <c r="MML252" s="578"/>
      <c r="MMM252" s="597"/>
      <c r="MMN252" s="598"/>
      <c r="MMO252" s="596"/>
      <c r="MMP252" s="602"/>
      <c r="MMQ252" s="579"/>
      <c r="MMR252" s="580"/>
      <c r="MMS252" s="603"/>
      <c r="MMT252" s="580"/>
      <c r="MMU252" s="603"/>
      <c r="MMV252" s="607"/>
      <c r="MMW252" s="582"/>
      <c r="MMX252" s="608"/>
      <c r="MMY252" s="584"/>
      <c r="MMZ252" s="584"/>
      <c r="MNA252" s="600"/>
      <c r="MNB252" s="600"/>
      <c r="MNC252" s="600"/>
      <c r="MND252" s="600"/>
      <c r="MNE252" s="600"/>
      <c r="MNF252" s="601"/>
      <c r="MNG252" s="609"/>
      <c r="MNH252" s="609"/>
      <c r="MNI252" s="576"/>
      <c r="MNJ252" s="576"/>
      <c r="MNK252" s="577"/>
      <c r="MNL252"/>
      <c r="MNM252" s="605"/>
      <c r="MNN252" s="606"/>
      <c r="MNO252" s="578"/>
      <c r="MNP252" s="597"/>
      <c r="MNQ252" s="598"/>
      <c r="MNR252" s="596"/>
      <c r="MNS252" s="602"/>
      <c r="MNT252" s="579"/>
      <c r="MNU252" s="580"/>
      <c r="MNV252" s="603"/>
      <c r="MNW252" s="580"/>
      <c r="MNX252" s="603"/>
      <c r="MNY252" s="607"/>
      <c r="MNZ252" s="582"/>
      <c r="MOA252" s="608"/>
      <c r="MOB252" s="584"/>
      <c r="MOC252" s="584"/>
      <c r="MOD252" s="600"/>
      <c r="MOE252" s="600"/>
      <c r="MOF252" s="600"/>
      <c r="MOG252" s="600"/>
      <c r="MOH252" s="600"/>
      <c r="MOI252" s="601"/>
      <c r="MOJ252" s="609"/>
      <c r="MOK252" s="609"/>
      <c r="MOL252" s="576"/>
      <c r="MOM252" s="576"/>
      <c r="MON252" s="577"/>
      <c r="MOO252"/>
      <c r="MOP252" s="605"/>
      <c r="MOQ252" s="606"/>
      <c r="MOR252" s="578"/>
      <c r="MOS252" s="597"/>
      <c r="MOT252" s="598"/>
      <c r="MOU252" s="596"/>
      <c r="MOV252" s="602"/>
      <c r="MOW252" s="579"/>
      <c r="MOX252" s="580"/>
      <c r="MOY252" s="603"/>
      <c r="MOZ252" s="580"/>
      <c r="MPA252" s="603"/>
      <c r="MPB252" s="607"/>
      <c r="MPC252" s="582"/>
      <c r="MPD252" s="608"/>
      <c r="MPE252" s="584"/>
      <c r="MPF252" s="584"/>
      <c r="MPG252" s="600"/>
      <c r="MPH252" s="600"/>
      <c r="MPI252" s="600"/>
      <c r="MPJ252" s="600"/>
      <c r="MPK252" s="600"/>
      <c r="MPL252" s="601"/>
      <c r="MPM252" s="609"/>
      <c r="MPN252" s="609"/>
      <c r="MPO252" s="576"/>
      <c r="MPP252" s="576"/>
      <c r="MPQ252" s="577"/>
      <c r="MPR252"/>
      <c r="MPS252" s="605"/>
      <c r="MPT252" s="606"/>
      <c r="MPU252" s="578"/>
      <c r="MPV252" s="597"/>
      <c r="MPW252" s="598"/>
      <c r="MPX252" s="596"/>
      <c r="MPY252" s="602"/>
      <c r="MPZ252" s="579"/>
      <c r="MQA252" s="580"/>
      <c r="MQB252" s="603"/>
      <c r="MQC252" s="580"/>
      <c r="MQD252" s="603"/>
      <c r="MQE252" s="607"/>
      <c r="MQF252" s="582"/>
      <c r="MQG252" s="608"/>
      <c r="MQH252" s="584"/>
      <c r="MQI252" s="584"/>
      <c r="MQJ252" s="600"/>
      <c r="MQK252" s="600"/>
      <c r="MQL252" s="600"/>
      <c r="MQM252" s="600"/>
      <c r="MQN252" s="600"/>
      <c r="MQO252" s="601"/>
      <c r="MQP252" s="609"/>
      <c r="MQQ252" s="609"/>
      <c r="MQR252" s="576"/>
      <c r="MQS252" s="576"/>
      <c r="MQT252" s="577"/>
      <c r="MQU252"/>
      <c r="MQV252" s="605"/>
      <c r="MQW252" s="606"/>
      <c r="MQX252" s="578"/>
      <c r="MQY252" s="597"/>
      <c r="MQZ252" s="598"/>
      <c r="MRA252" s="596"/>
      <c r="MRB252" s="602"/>
      <c r="MRC252" s="579"/>
      <c r="MRD252" s="580"/>
      <c r="MRE252" s="603"/>
      <c r="MRF252" s="580"/>
      <c r="MRG252" s="603"/>
      <c r="MRH252" s="607"/>
      <c r="MRI252" s="582"/>
      <c r="MRJ252" s="608"/>
      <c r="MRK252" s="584"/>
      <c r="MRL252" s="584"/>
      <c r="MRM252" s="600"/>
      <c r="MRN252" s="600"/>
      <c r="MRO252" s="600"/>
      <c r="MRP252" s="600"/>
      <c r="MRQ252" s="600"/>
      <c r="MRR252" s="601"/>
      <c r="MRS252" s="609"/>
      <c r="MRT252" s="609"/>
      <c r="MRU252" s="576"/>
      <c r="MRV252" s="576"/>
      <c r="MRW252" s="577"/>
      <c r="MRX252"/>
      <c r="MRY252" s="605"/>
      <c r="MRZ252" s="606"/>
      <c r="MSA252" s="578"/>
      <c r="MSB252" s="597"/>
      <c r="MSC252" s="598"/>
      <c r="MSD252" s="596"/>
      <c r="MSE252" s="602"/>
      <c r="MSF252" s="579"/>
      <c r="MSG252" s="580"/>
      <c r="MSH252" s="603"/>
      <c r="MSI252" s="580"/>
      <c r="MSJ252" s="603"/>
      <c r="MSK252" s="607"/>
      <c r="MSL252" s="582"/>
      <c r="MSM252" s="608"/>
      <c r="MSN252" s="584"/>
      <c r="MSO252" s="584"/>
      <c r="MSP252" s="600"/>
      <c r="MSQ252" s="600"/>
      <c r="MSR252" s="600"/>
      <c r="MSS252" s="600"/>
      <c r="MST252" s="600"/>
      <c r="MSU252" s="601"/>
      <c r="MSV252" s="609"/>
      <c r="MSW252" s="609"/>
      <c r="MSX252" s="576"/>
      <c r="MSY252" s="576"/>
      <c r="MSZ252" s="577"/>
      <c r="MTA252"/>
      <c r="MTB252" s="605"/>
      <c r="MTC252" s="606"/>
      <c r="MTD252" s="578"/>
      <c r="MTE252" s="597"/>
      <c r="MTF252" s="598"/>
      <c r="MTG252" s="596"/>
      <c r="MTH252" s="602"/>
      <c r="MTI252" s="579"/>
      <c r="MTJ252" s="580"/>
      <c r="MTK252" s="603"/>
      <c r="MTL252" s="580"/>
      <c r="MTM252" s="603"/>
      <c r="MTN252" s="607"/>
      <c r="MTO252" s="582"/>
      <c r="MTP252" s="608"/>
      <c r="MTQ252" s="584"/>
      <c r="MTR252" s="584"/>
      <c r="MTS252" s="600"/>
      <c r="MTT252" s="600"/>
      <c r="MTU252" s="600"/>
      <c r="MTV252" s="600"/>
      <c r="MTW252" s="600"/>
      <c r="MTX252" s="601"/>
      <c r="MTY252" s="609"/>
      <c r="MTZ252" s="609"/>
      <c r="MUA252" s="576"/>
      <c r="MUB252" s="576"/>
      <c r="MUC252" s="577"/>
      <c r="MUD252"/>
      <c r="MUE252" s="605"/>
      <c r="MUF252" s="606"/>
      <c r="MUG252" s="578"/>
      <c r="MUH252" s="597"/>
      <c r="MUI252" s="598"/>
      <c r="MUJ252" s="596"/>
      <c r="MUK252" s="602"/>
      <c r="MUL252" s="579"/>
      <c r="MUM252" s="580"/>
      <c r="MUN252" s="603"/>
      <c r="MUO252" s="580"/>
      <c r="MUP252" s="603"/>
      <c r="MUQ252" s="607"/>
      <c r="MUR252" s="582"/>
      <c r="MUS252" s="608"/>
      <c r="MUT252" s="584"/>
      <c r="MUU252" s="584"/>
      <c r="MUV252" s="600"/>
      <c r="MUW252" s="600"/>
      <c r="MUX252" s="600"/>
      <c r="MUY252" s="600"/>
      <c r="MUZ252" s="600"/>
      <c r="MVA252" s="601"/>
      <c r="MVB252" s="609"/>
      <c r="MVC252" s="609"/>
      <c r="MVD252" s="576"/>
      <c r="MVE252" s="576"/>
      <c r="MVF252" s="577"/>
      <c r="MVG252"/>
      <c r="MVH252" s="605"/>
      <c r="MVI252" s="606"/>
      <c r="MVJ252" s="578"/>
      <c r="MVK252" s="597"/>
      <c r="MVL252" s="598"/>
      <c r="MVM252" s="596"/>
      <c r="MVN252" s="602"/>
      <c r="MVO252" s="579"/>
      <c r="MVP252" s="580"/>
      <c r="MVQ252" s="603"/>
      <c r="MVR252" s="580"/>
      <c r="MVS252" s="603"/>
      <c r="MVT252" s="607"/>
      <c r="MVU252" s="582"/>
      <c r="MVV252" s="608"/>
      <c r="MVW252" s="584"/>
      <c r="MVX252" s="584"/>
      <c r="MVY252" s="600"/>
      <c r="MVZ252" s="600"/>
      <c r="MWA252" s="600"/>
      <c r="MWB252" s="600"/>
      <c r="MWC252" s="600"/>
      <c r="MWD252" s="601"/>
      <c r="MWE252" s="609"/>
      <c r="MWF252" s="609"/>
      <c r="MWG252" s="576"/>
      <c r="MWH252" s="576"/>
      <c r="MWI252" s="577"/>
      <c r="MWJ252"/>
      <c r="MWK252" s="605"/>
      <c r="MWL252" s="606"/>
      <c r="MWM252" s="578"/>
      <c r="MWN252" s="597"/>
      <c r="MWO252" s="598"/>
      <c r="MWP252" s="596"/>
      <c r="MWQ252" s="602"/>
      <c r="MWR252" s="579"/>
      <c r="MWS252" s="580"/>
      <c r="MWT252" s="603"/>
      <c r="MWU252" s="580"/>
      <c r="MWV252" s="603"/>
      <c r="MWW252" s="607"/>
      <c r="MWX252" s="582"/>
      <c r="MWY252" s="608"/>
      <c r="MWZ252" s="584"/>
      <c r="MXA252" s="584"/>
      <c r="MXB252" s="600"/>
      <c r="MXC252" s="600"/>
      <c r="MXD252" s="600"/>
      <c r="MXE252" s="600"/>
      <c r="MXF252" s="600"/>
      <c r="MXG252" s="601"/>
      <c r="MXH252" s="609"/>
      <c r="MXI252" s="609"/>
      <c r="MXJ252" s="576"/>
      <c r="MXK252" s="576"/>
      <c r="MXL252" s="577"/>
      <c r="MXM252"/>
      <c r="MXN252" s="605"/>
      <c r="MXO252" s="606"/>
      <c r="MXP252" s="578"/>
      <c r="MXQ252" s="597"/>
      <c r="MXR252" s="598"/>
      <c r="MXS252" s="596"/>
      <c r="MXT252" s="602"/>
      <c r="MXU252" s="579"/>
      <c r="MXV252" s="580"/>
      <c r="MXW252" s="603"/>
      <c r="MXX252" s="580"/>
      <c r="MXY252" s="603"/>
      <c r="MXZ252" s="607"/>
      <c r="MYA252" s="582"/>
      <c r="MYB252" s="608"/>
      <c r="MYC252" s="584"/>
      <c r="MYD252" s="584"/>
      <c r="MYE252" s="600"/>
      <c r="MYF252" s="600"/>
      <c r="MYG252" s="600"/>
      <c r="MYH252" s="600"/>
      <c r="MYI252" s="600"/>
      <c r="MYJ252" s="601"/>
      <c r="MYK252" s="609"/>
      <c r="MYL252" s="609"/>
      <c r="MYM252" s="576"/>
      <c r="MYN252" s="576"/>
      <c r="MYO252" s="577"/>
      <c r="MYP252"/>
      <c r="MYQ252" s="605"/>
      <c r="MYR252" s="606"/>
      <c r="MYS252" s="578"/>
      <c r="MYT252" s="597"/>
      <c r="MYU252" s="598"/>
      <c r="MYV252" s="596"/>
      <c r="MYW252" s="602"/>
      <c r="MYX252" s="579"/>
      <c r="MYY252" s="580"/>
      <c r="MYZ252" s="603"/>
      <c r="MZA252" s="580"/>
      <c r="MZB252" s="603"/>
      <c r="MZC252" s="607"/>
      <c r="MZD252" s="582"/>
      <c r="MZE252" s="608"/>
      <c r="MZF252" s="584"/>
      <c r="MZG252" s="584"/>
      <c r="MZH252" s="600"/>
      <c r="MZI252" s="600"/>
      <c r="MZJ252" s="600"/>
      <c r="MZK252" s="600"/>
      <c r="MZL252" s="600"/>
      <c r="MZM252" s="601"/>
      <c r="MZN252" s="609"/>
      <c r="MZO252" s="609"/>
      <c r="MZP252" s="576"/>
      <c r="MZQ252" s="576"/>
      <c r="MZR252" s="577"/>
      <c r="MZS252"/>
      <c r="MZT252" s="605"/>
      <c r="MZU252" s="606"/>
      <c r="MZV252" s="578"/>
      <c r="MZW252" s="597"/>
      <c r="MZX252" s="598"/>
      <c r="MZY252" s="596"/>
      <c r="MZZ252" s="602"/>
      <c r="NAA252" s="579"/>
      <c r="NAB252" s="580"/>
      <c r="NAC252" s="603"/>
      <c r="NAD252" s="580"/>
      <c r="NAE252" s="603"/>
      <c r="NAF252" s="607"/>
      <c r="NAG252" s="582"/>
      <c r="NAH252" s="608"/>
      <c r="NAI252" s="584"/>
      <c r="NAJ252" s="584"/>
      <c r="NAK252" s="600"/>
      <c r="NAL252" s="600"/>
      <c r="NAM252" s="600"/>
      <c r="NAN252" s="600"/>
      <c r="NAO252" s="600"/>
      <c r="NAP252" s="601"/>
      <c r="NAQ252" s="609"/>
      <c r="NAR252" s="609"/>
      <c r="NAS252" s="576"/>
      <c r="NAT252" s="576"/>
      <c r="NAU252" s="577"/>
      <c r="NAV252"/>
      <c r="NAW252" s="605"/>
      <c r="NAX252" s="606"/>
      <c r="NAY252" s="578"/>
      <c r="NAZ252" s="597"/>
      <c r="NBA252" s="598"/>
      <c r="NBB252" s="596"/>
      <c r="NBC252" s="602"/>
      <c r="NBD252" s="579"/>
      <c r="NBE252" s="580"/>
      <c r="NBF252" s="603"/>
      <c r="NBG252" s="580"/>
      <c r="NBH252" s="603"/>
      <c r="NBI252" s="607"/>
      <c r="NBJ252" s="582"/>
      <c r="NBK252" s="608"/>
      <c r="NBL252" s="584"/>
      <c r="NBM252" s="584"/>
      <c r="NBN252" s="600"/>
      <c r="NBO252" s="600"/>
      <c r="NBP252" s="600"/>
      <c r="NBQ252" s="600"/>
      <c r="NBR252" s="600"/>
      <c r="NBS252" s="601"/>
      <c r="NBT252" s="609"/>
      <c r="NBU252" s="609"/>
      <c r="NBV252" s="576"/>
      <c r="NBW252" s="576"/>
      <c r="NBX252" s="577"/>
      <c r="NBY252"/>
      <c r="NBZ252" s="605"/>
      <c r="NCA252" s="606"/>
      <c r="NCB252" s="578"/>
      <c r="NCC252" s="597"/>
      <c r="NCD252" s="598"/>
      <c r="NCE252" s="596"/>
      <c r="NCF252" s="602"/>
      <c r="NCG252" s="579"/>
      <c r="NCH252" s="580"/>
      <c r="NCI252" s="603"/>
      <c r="NCJ252" s="580"/>
      <c r="NCK252" s="603"/>
      <c r="NCL252" s="607"/>
      <c r="NCM252" s="582"/>
      <c r="NCN252" s="608"/>
      <c r="NCO252" s="584"/>
      <c r="NCP252" s="584"/>
      <c r="NCQ252" s="600"/>
      <c r="NCR252" s="600"/>
      <c r="NCS252" s="600"/>
      <c r="NCT252" s="600"/>
      <c r="NCU252" s="600"/>
      <c r="NCV252" s="601"/>
      <c r="NCW252" s="609"/>
      <c r="NCX252" s="609"/>
      <c r="NCY252" s="576"/>
      <c r="NCZ252" s="576"/>
      <c r="NDA252" s="577"/>
      <c r="NDB252"/>
      <c r="NDC252" s="605"/>
      <c r="NDD252" s="606"/>
      <c r="NDE252" s="578"/>
      <c r="NDF252" s="597"/>
      <c r="NDG252" s="598"/>
      <c r="NDH252" s="596"/>
      <c r="NDI252" s="602"/>
      <c r="NDJ252" s="579"/>
      <c r="NDK252" s="580"/>
      <c r="NDL252" s="603"/>
      <c r="NDM252" s="580"/>
      <c r="NDN252" s="603"/>
      <c r="NDO252" s="607"/>
      <c r="NDP252" s="582"/>
      <c r="NDQ252" s="608"/>
      <c r="NDR252" s="584"/>
      <c r="NDS252" s="584"/>
      <c r="NDT252" s="600"/>
      <c r="NDU252" s="600"/>
      <c r="NDV252" s="600"/>
      <c r="NDW252" s="600"/>
      <c r="NDX252" s="600"/>
      <c r="NDY252" s="601"/>
      <c r="NDZ252" s="609"/>
      <c r="NEA252" s="609"/>
      <c r="NEB252" s="576"/>
      <c r="NEC252" s="576"/>
      <c r="NED252" s="577"/>
      <c r="NEE252"/>
      <c r="NEF252" s="605"/>
      <c r="NEG252" s="606"/>
      <c r="NEH252" s="578"/>
      <c r="NEI252" s="597"/>
      <c r="NEJ252" s="598"/>
      <c r="NEK252" s="596"/>
      <c r="NEL252" s="602"/>
      <c r="NEM252" s="579"/>
      <c r="NEN252" s="580"/>
      <c r="NEO252" s="603"/>
      <c r="NEP252" s="580"/>
      <c r="NEQ252" s="603"/>
      <c r="NER252" s="607"/>
      <c r="NES252" s="582"/>
      <c r="NET252" s="608"/>
      <c r="NEU252" s="584"/>
      <c r="NEV252" s="584"/>
      <c r="NEW252" s="600"/>
      <c r="NEX252" s="600"/>
      <c r="NEY252" s="600"/>
      <c r="NEZ252" s="600"/>
      <c r="NFA252" s="600"/>
      <c r="NFB252" s="601"/>
      <c r="NFC252" s="609"/>
      <c r="NFD252" s="609"/>
      <c r="NFE252" s="576"/>
      <c r="NFF252" s="576"/>
      <c r="NFG252" s="577"/>
      <c r="NFH252"/>
      <c r="NFI252" s="605"/>
      <c r="NFJ252" s="606"/>
      <c r="NFK252" s="578"/>
      <c r="NFL252" s="597"/>
      <c r="NFM252" s="598"/>
      <c r="NFN252" s="596"/>
      <c r="NFO252" s="602"/>
      <c r="NFP252" s="579"/>
      <c r="NFQ252" s="580"/>
      <c r="NFR252" s="603"/>
      <c r="NFS252" s="580"/>
      <c r="NFT252" s="603"/>
      <c r="NFU252" s="607"/>
      <c r="NFV252" s="582"/>
      <c r="NFW252" s="608"/>
      <c r="NFX252" s="584"/>
      <c r="NFY252" s="584"/>
      <c r="NFZ252" s="600"/>
      <c r="NGA252" s="600"/>
      <c r="NGB252" s="600"/>
      <c r="NGC252" s="600"/>
      <c r="NGD252" s="600"/>
      <c r="NGE252" s="601"/>
      <c r="NGF252" s="609"/>
      <c r="NGG252" s="609"/>
      <c r="NGH252" s="576"/>
      <c r="NGI252" s="576"/>
      <c r="NGJ252" s="577"/>
      <c r="NGK252"/>
      <c r="NGL252" s="605"/>
      <c r="NGM252" s="606"/>
      <c r="NGN252" s="578"/>
      <c r="NGO252" s="597"/>
      <c r="NGP252" s="598"/>
      <c r="NGQ252" s="596"/>
      <c r="NGR252" s="602"/>
      <c r="NGS252" s="579"/>
      <c r="NGT252" s="580"/>
      <c r="NGU252" s="603"/>
      <c r="NGV252" s="580"/>
      <c r="NGW252" s="603"/>
      <c r="NGX252" s="607"/>
      <c r="NGY252" s="582"/>
      <c r="NGZ252" s="608"/>
      <c r="NHA252" s="584"/>
      <c r="NHB252" s="584"/>
      <c r="NHC252" s="600"/>
      <c r="NHD252" s="600"/>
      <c r="NHE252" s="600"/>
      <c r="NHF252" s="600"/>
      <c r="NHG252" s="600"/>
      <c r="NHH252" s="601"/>
      <c r="NHI252" s="609"/>
      <c r="NHJ252" s="609"/>
      <c r="NHK252" s="576"/>
      <c r="NHL252" s="576"/>
      <c r="NHM252" s="577"/>
      <c r="NHN252"/>
      <c r="NHO252" s="605"/>
      <c r="NHP252" s="606"/>
      <c r="NHQ252" s="578"/>
      <c r="NHR252" s="597"/>
      <c r="NHS252" s="598"/>
      <c r="NHT252" s="596"/>
      <c r="NHU252" s="602"/>
      <c r="NHV252" s="579"/>
      <c r="NHW252" s="580"/>
      <c r="NHX252" s="603"/>
      <c r="NHY252" s="580"/>
      <c r="NHZ252" s="603"/>
      <c r="NIA252" s="607"/>
      <c r="NIB252" s="582"/>
      <c r="NIC252" s="608"/>
      <c r="NID252" s="584"/>
      <c r="NIE252" s="584"/>
      <c r="NIF252" s="600"/>
      <c r="NIG252" s="600"/>
      <c r="NIH252" s="600"/>
      <c r="NII252" s="600"/>
      <c r="NIJ252" s="600"/>
      <c r="NIK252" s="601"/>
      <c r="NIL252" s="609"/>
      <c r="NIM252" s="609"/>
      <c r="NIN252" s="576"/>
      <c r="NIO252" s="576"/>
      <c r="NIP252" s="577"/>
      <c r="NIQ252"/>
      <c r="NIR252" s="605"/>
      <c r="NIS252" s="606"/>
      <c r="NIT252" s="578"/>
      <c r="NIU252" s="597"/>
      <c r="NIV252" s="598"/>
      <c r="NIW252" s="596"/>
      <c r="NIX252" s="602"/>
      <c r="NIY252" s="579"/>
      <c r="NIZ252" s="580"/>
      <c r="NJA252" s="603"/>
      <c r="NJB252" s="580"/>
      <c r="NJC252" s="603"/>
      <c r="NJD252" s="607"/>
      <c r="NJE252" s="582"/>
      <c r="NJF252" s="608"/>
      <c r="NJG252" s="584"/>
      <c r="NJH252" s="584"/>
      <c r="NJI252" s="600"/>
      <c r="NJJ252" s="600"/>
      <c r="NJK252" s="600"/>
      <c r="NJL252" s="600"/>
      <c r="NJM252" s="600"/>
      <c r="NJN252" s="601"/>
      <c r="NJO252" s="609"/>
      <c r="NJP252" s="609"/>
      <c r="NJQ252" s="576"/>
      <c r="NJR252" s="576"/>
      <c r="NJS252" s="577"/>
      <c r="NJT252"/>
      <c r="NJU252" s="605"/>
      <c r="NJV252" s="606"/>
      <c r="NJW252" s="578"/>
      <c r="NJX252" s="597"/>
      <c r="NJY252" s="598"/>
      <c r="NJZ252" s="596"/>
      <c r="NKA252" s="602"/>
      <c r="NKB252" s="579"/>
      <c r="NKC252" s="580"/>
      <c r="NKD252" s="603"/>
      <c r="NKE252" s="580"/>
      <c r="NKF252" s="603"/>
      <c r="NKG252" s="607"/>
      <c r="NKH252" s="582"/>
      <c r="NKI252" s="608"/>
      <c r="NKJ252" s="584"/>
      <c r="NKK252" s="584"/>
      <c r="NKL252" s="600"/>
      <c r="NKM252" s="600"/>
      <c r="NKN252" s="600"/>
      <c r="NKO252" s="600"/>
      <c r="NKP252" s="600"/>
      <c r="NKQ252" s="601"/>
      <c r="NKR252" s="609"/>
      <c r="NKS252" s="609"/>
      <c r="NKT252" s="576"/>
      <c r="NKU252" s="576"/>
      <c r="NKV252" s="577"/>
      <c r="NKW252"/>
      <c r="NKX252" s="605"/>
      <c r="NKY252" s="606"/>
      <c r="NKZ252" s="578"/>
      <c r="NLA252" s="597"/>
      <c r="NLB252" s="598"/>
      <c r="NLC252" s="596"/>
      <c r="NLD252" s="602"/>
      <c r="NLE252" s="579"/>
      <c r="NLF252" s="580"/>
      <c r="NLG252" s="603"/>
      <c r="NLH252" s="580"/>
      <c r="NLI252" s="603"/>
      <c r="NLJ252" s="607"/>
      <c r="NLK252" s="582"/>
      <c r="NLL252" s="608"/>
      <c r="NLM252" s="584"/>
      <c r="NLN252" s="584"/>
      <c r="NLO252" s="600"/>
      <c r="NLP252" s="600"/>
      <c r="NLQ252" s="600"/>
      <c r="NLR252" s="600"/>
      <c r="NLS252" s="600"/>
      <c r="NLT252" s="601"/>
      <c r="NLU252" s="609"/>
      <c r="NLV252" s="609"/>
      <c r="NLW252" s="576"/>
      <c r="NLX252" s="576"/>
      <c r="NLY252" s="577"/>
      <c r="NLZ252"/>
      <c r="NMA252" s="605"/>
      <c r="NMB252" s="606"/>
      <c r="NMC252" s="578"/>
      <c r="NMD252" s="597"/>
      <c r="NME252" s="598"/>
      <c r="NMF252" s="596"/>
      <c r="NMG252" s="602"/>
      <c r="NMH252" s="579"/>
      <c r="NMI252" s="580"/>
      <c r="NMJ252" s="603"/>
      <c r="NMK252" s="580"/>
      <c r="NML252" s="603"/>
      <c r="NMM252" s="607"/>
      <c r="NMN252" s="582"/>
      <c r="NMO252" s="608"/>
      <c r="NMP252" s="584"/>
      <c r="NMQ252" s="584"/>
      <c r="NMR252" s="600"/>
      <c r="NMS252" s="600"/>
      <c r="NMT252" s="600"/>
      <c r="NMU252" s="600"/>
      <c r="NMV252" s="600"/>
      <c r="NMW252" s="601"/>
      <c r="NMX252" s="609"/>
      <c r="NMY252" s="609"/>
      <c r="NMZ252" s="576"/>
      <c r="NNA252" s="576"/>
      <c r="NNB252" s="577"/>
      <c r="NNC252"/>
      <c r="NND252" s="605"/>
      <c r="NNE252" s="606"/>
      <c r="NNF252" s="578"/>
      <c r="NNG252" s="597"/>
      <c r="NNH252" s="598"/>
      <c r="NNI252" s="596"/>
      <c r="NNJ252" s="602"/>
      <c r="NNK252" s="579"/>
      <c r="NNL252" s="580"/>
      <c r="NNM252" s="603"/>
      <c r="NNN252" s="580"/>
      <c r="NNO252" s="603"/>
      <c r="NNP252" s="607"/>
      <c r="NNQ252" s="582"/>
      <c r="NNR252" s="608"/>
      <c r="NNS252" s="584"/>
      <c r="NNT252" s="584"/>
      <c r="NNU252" s="600"/>
      <c r="NNV252" s="600"/>
      <c r="NNW252" s="600"/>
      <c r="NNX252" s="600"/>
      <c r="NNY252" s="600"/>
      <c r="NNZ252" s="601"/>
      <c r="NOA252" s="609"/>
      <c r="NOB252" s="609"/>
      <c r="NOC252" s="576"/>
      <c r="NOD252" s="576"/>
      <c r="NOE252" s="577"/>
      <c r="NOF252"/>
      <c r="NOG252" s="605"/>
      <c r="NOH252" s="606"/>
      <c r="NOI252" s="578"/>
      <c r="NOJ252" s="597"/>
      <c r="NOK252" s="598"/>
      <c r="NOL252" s="596"/>
      <c r="NOM252" s="602"/>
      <c r="NON252" s="579"/>
      <c r="NOO252" s="580"/>
      <c r="NOP252" s="603"/>
      <c r="NOQ252" s="580"/>
      <c r="NOR252" s="603"/>
      <c r="NOS252" s="607"/>
      <c r="NOT252" s="582"/>
      <c r="NOU252" s="608"/>
      <c r="NOV252" s="584"/>
      <c r="NOW252" s="584"/>
      <c r="NOX252" s="600"/>
      <c r="NOY252" s="600"/>
      <c r="NOZ252" s="600"/>
      <c r="NPA252" s="600"/>
      <c r="NPB252" s="600"/>
      <c r="NPC252" s="601"/>
      <c r="NPD252" s="609"/>
      <c r="NPE252" s="609"/>
      <c r="NPF252" s="576"/>
      <c r="NPG252" s="576"/>
      <c r="NPH252" s="577"/>
      <c r="NPI252"/>
      <c r="NPJ252" s="605"/>
      <c r="NPK252" s="606"/>
      <c r="NPL252" s="578"/>
      <c r="NPM252" s="597"/>
      <c r="NPN252" s="598"/>
      <c r="NPO252" s="596"/>
      <c r="NPP252" s="602"/>
      <c r="NPQ252" s="579"/>
      <c r="NPR252" s="580"/>
      <c r="NPS252" s="603"/>
      <c r="NPT252" s="580"/>
      <c r="NPU252" s="603"/>
      <c r="NPV252" s="607"/>
      <c r="NPW252" s="582"/>
      <c r="NPX252" s="608"/>
      <c r="NPY252" s="584"/>
      <c r="NPZ252" s="584"/>
      <c r="NQA252" s="600"/>
      <c r="NQB252" s="600"/>
      <c r="NQC252" s="600"/>
      <c r="NQD252" s="600"/>
      <c r="NQE252" s="600"/>
      <c r="NQF252" s="601"/>
      <c r="NQG252" s="609"/>
      <c r="NQH252" s="609"/>
      <c r="NQI252" s="576"/>
      <c r="NQJ252" s="576"/>
      <c r="NQK252" s="577"/>
      <c r="NQL252"/>
      <c r="NQM252" s="605"/>
      <c r="NQN252" s="606"/>
      <c r="NQO252" s="578"/>
      <c r="NQP252" s="597"/>
      <c r="NQQ252" s="598"/>
      <c r="NQR252" s="596"/>
      <c r="NQS252" s="602"/>
      <c r="NQT252" s="579"/>
      <c r="NQU252" s="580"/>
      <c r="NQV252" s="603"/>
      <c r="NQW252" s="580"/>
      <c r="NQX252" s="603"/>
      <c r="NQY252" s="607"/>
      <c r="NQZ252" s="582"/>
      <c r="NRA252" s="608"/>
      <c r="NRB252" s="584"/>
      <c r="NRC252" s="584"/>
      <c r="NRD252" s="600"/>
      <c r="NRE252" s="600"/>
      <c r="NRF252" s="600"/>
      <c r="NRG252" s="600"/>
      <c r="NRH252" s="600"/>
      <c r="NRI252" s="601"/>
      <c r="NRJ252" s="609"/>
      <c r="NRK252" s="609"/>
      <c r="NRL252" s="576"/>
      <c r="NRM252" s="576"/>
      <c r="NRN252" s="577"/>
      <c r="NRO252"/>
      <c r="NRP252" s="605"/>
      <c r="NRQ252" s="606"/>
      <c r="NRR252" s="578"/>
      <c r="NRS252" s="597"/>
      <c r="NRT252" s="598"/>
      <c r="NRU252" s="596"/>
      <c r="NRV252" s="602"/>
      <c r="NRW252" s="579"/>
      <c r="NRX252" s="580"/>
      <c r="NRY252" s="603"/>
      <c r="NRZ252" s="580"/>
      <c r="NSA252" s="603"/>
      <c r="NSB252" s="607"/>
      <c r="NSC252" s="582"/>
      <c r="NSD252" s="608"/>
      <c r="NSE252" s="584"/>
      <c r="NSF252" s="584"/>
      <c r="NSG252" s="600"/>
      <c r="NSH252" s="600"/>
      <c r="NSI252" s="600"/>
      <c r="NSJ252" s="600"/>
      <c r="NSK252" s="600"/>
      <c r="NSL252" s="601"/>
      <c r="NSM252" s="609"/>
      <c r="NSN252" s="609"/>
      <c r="NSO252" s="576"/>
      <c r="NSP252" s="576"/>
      <c r="NSQ252" s="577"/>
      <c r="NSR252"/>
      <c r="NSS252" s="605"/>
      <c r="NST252" s="606"/>
      <c r="NSU252" s="578"/>
      <c r="NSV252" s="597"/>
      <c r="NSW252" s="598"/>
      <c r="NSX252" s="596"/>
      <c r="NSY252" s="602"/>
      <c r="NSZ252" s="579"/>
      <c r="NTA252" s="580"/>
      <c r="NTB252" s="603"/>
      <c r="NTC252" s="580"/>
      <c r="NTD252" s="603"/>
      <c r="NTE252" s="607"/>
      <c r="NTF252" s="582"/>
      <c r="NTG252" s="608"/>
      <c r="NTH252" s="584"/>
      <c r="NTI252" s="584"/>
      <c r="NTJ252" s="600"/>
      <c r="NTK252" s="600"/>
      <c r="NTL252" s="600"/>
      <c r="NTM252" s="600"/>
      <c r="NTN252" s="600"/>
      <c r="NTO252" s="601"/>
      <c r="NTP252" s="609"/>
      <c r="NTQ252" s="609"/>
      <c r="NTR252" s="576"/>
      <c r="NTS252" s="576"/>
      <c r="NTT252" s="577"/>
      <c r="NTU252"/>
      <c r="NTV252" s="605"/>
      <c r="NTW252" s="606"/>
      <c r="NTX252" s="578"/>
      <c r="NTY252" s="597"/>
      <c r="NTZ252" s="598"/>
      <c r="NUA252" s="596"/>
      <c r="NUB252" s="602"/>
      <c r="NUC252" s="579"/>
      <c r="NUD252" s="580"/>
      <c r="NUE252" s="603"/>
      <c r="NUF252" s="580"/>
      <c r="NUG252" s="603"/>
      <c r="NUH252" s="607"/>
      <c r="NUI252" s="582"/>
      <c r="NUJ252" s="608"/>
      <c r="NUK252" s="584"/>
      <c r="NUL252" s="584"/>
      <c r="NUM252" s="600"/>
      <c r="NUN252" s="600"/>
      <c r="NUO252" s="600"/>
      <c r="NUP252" s="600"/>
      <c r="NUQ252" s="600"/>
      <c r="NUR252" s="601"/>
      <c r="NUS252" s="609"/>
      <c r="NUT252" s="609"/>
      <c r="NUU252" s="576"/>
      <c r="NUV252" s="576"/>
      <c r="NUW252" s="577"/>
      <c r="NUX252"/>
      <c r="NUY252" s="605"/>
      <c r="NUZ252" s="606"/>
      <c r="NVA252" s="578"/>
      <c r="NVB252" s="597"/>
      <c r="NVC252" s="598"/>
      <c r="NVD252" s="596"/>
      <c r="NVE252" s="602"/>
      <c r="NVF252" s="579"/>
      <c r="NVG252" s="580"/>
      <c r="NVH252" s="603"/>
      <c r="NVI252" s="580"/>
      <c r="NVJ252" s="603"/>
      <c r="NVK252" s="607"/>
      <c r="NVL252" s="582"/>
      <c r="NVM252" s="608"/>
      <c r="NVN252" s="584"/>
      <c r="NVO252" s="584"/>
      <c r="NVP252" s="600"/>
      <c r="NVQ252" s="600"/>
      <c r="NVR252" s="600"/>
      <c r="NVS252" s="600"/>
      <c r="NVT252" s="600"/>
      <c r="NVU252" s="601"/>
      <c r="NVV252" s="609"/>
      <c r="NVW252" s="609"/>
      <c r="NVX252" s="576"/>
      <c r="NVY252" s="576"/>
      <c r="NVZ252" s="577"/>
      <c r="NWA252"/>
      <c r="NWB252" s="605"/>
      <c r="NWC252" s="606"/>
      <c r="NWD252" s="578"/>
      <c r="NWE252" s="597"/>
      <c r="NWF252" s="598"/>
      <c r="NWG252" s="596"/>
      <c r="NWH252" s="602"/>
      <c r="NWI252" s="579"/>
      <c r="NWJ252" s="580"/>
      <c r="NWK252" s="603"/>
      <c r="NWL252" s="580"/>
      <c r="NWM252" s="603"/>
      <c r="NWN252" s="607"/>
      <c r="NWO252" s="582"/>
      <c r="NWP252" s="608"/>
      <c r="NWQ252" s="584"/>
      <c r="NWR252" s="584"/>
      <c r="NWS252" s="600"/>
      <c r="NWT252" s="600"/>
      <c r="NWU252" s="600"/>
      <c r="NWV252" s="600"/>
      <c r="NWW252" s="600"/>
      <c r="NWX252" s="601"/>
      <c r="NWY252" s="609"/>
      <c r="NWZ252" s="609"/>
      <c r="NXA252" s="576"/>
      <c r="NXB252" s="576"/>
      <c r="NXC252" s="577"/>
      <c r="NXD252"/>
      <c r="NXE252" s="605"/>
      <c r="NXF252" s="606"/>
      <c r="NXG252" s="578"/>
      <c r="NXH252" s="597"/>
      <c r="NXI252" s="598"/>
      <c r="NXJ252" s="596"/>
      <c r="NXK252" s="602"/>
      <c r="NXL252" s="579"/>
      <c r="NXM252" s="580"/>
      <c r="NXN252" s="603"/>
      <c r="NXO252" s="580"/>
      <c r="NXP252" s="603"/>
      <c r="NXQ252" s="607"/>
      <c r="NXR252" s="582"/>
      <c r="NXS252" s="608"/>
      <c r="NXT252" s="584"/>
      <c r="NXU252" s="584"/>
      <c r="NXV252" s="600"/>
      <c r="NXW252" s="600"/>
      <c r="NXX252" s="600"/>
      <c r="NXY252" s="600"/>
      <c r="NXZ252" s="600"/>
      <c r="NYA252" s="601"/>
      <c r="NYB252" s="609"/>
      <c r="NYC252" s="609"/>
      <c r="NYD252" s="576"/>
      <c r="NYE252" s="576"/>
      <c r="NYF252" s="577"/>
      <c r="NYG252"/>
      <c r="NYH252" s="605"/>
      <c r="NYI252" s="606"/>
      <c r="NYJ252" s="578"/>
      <c r="NYK252" s="597"/>
      <c r="NYL252" s="598"/>
      <c r="NYM252" s="596"/>
      <c r="NYN252" s="602"/>
      <c r="NYO252" s="579"/>
      <c r="NYP252" s="580"/>
      <c r="NYQ252" s="603"/>
      <c r="NYR252" s="580"/>
      <c r="NYS252" s="603"/>
      <c r="NYT252" s="607"/>
      <c r="NYU252" s="582"/>
      <c r="NYV252" s="608"/>
      <c r="NYW252" s="584"/>
      <c r="NYX252" s="584"/>
      <c r="NYY252" s="600"/>
      <c r="NYZ252" s="600"/>
      <c r="NZA252" s="600"/>
      <c r="NZB252" s="600"/>
      <c r="NZC252" s="600"/>
      <c r="NZD252" s="601"/>
      <c r="NZE252" s="609"/>
      <c r="NZF252" s="609"/>
      <c r="NZG252" s="576"/>
      <c r="NZH252" s="576"/>
      <c r="NZI252" s="577"/>
      <c r="NZJ252"/>
      <c r="NZK252" s="605"/>
      <c r="NZL252" s="606"/>
      <c r="NZM252" s="578"/>
      <c r="NZN252" s="597"/>
      <c r="NZO252" s="598"/>
      <c r="NZP252" s="596"/>
      <c r="NZQ252" s="602"/>
      <c r="NZR252" s="579"/>
      <c r="NZS252" s="580"/>
      <c r="NZT252" s="603"/>
      <c r="NZU252" s="580"/>
      <c r="NZV252" s="603"/>
      <c r="NZW252" s="607"/>
      <c r="NZX252" s="582"/>
      <c r="NZY252" s="608"/>
      <c r="NZZ252" s="584"/>
      <c r="OAA252" s="584"/>
      <c r="OAB252" s="600"/>
      <c r="OAC252" s="600"/>
      <c r="OAD252" s="600"/>
      <c r="OAE252" s="600"/>
      <c r="OAF252" s="600"/>
      <c r="OAG252" s="601"/>
      <c r="OAH252" s="609"/>
      <c r="OAI252" s="609"/>
      <c r="OAJ252" s="576"/>
      <c r="OAK252" s="576"/>
      <c r="OAL252" s="577"/>
      <c r="OAM252"/>
      <c r="OAN252" s="605"/>
      <c r="OAO252" s="606"/>
      <c r="OAP252" s="578"/>
      <c r="OAQ252" s="597"/>
      <c r="OAR252" s="598"/>
      <c r="OAS252" s="596"/>
      <c r="OAT252" s="602"/>
      <c r="OAU252" s="579"/>
      <c r="OAV252" s="580"/>
      <c r="OAW252" s="603"/>
      <c r="OAX252" s="580"/>
      <c r="OAY252" s="603"/>
      <c r="OAZ252" s="607"/>
      <c r="OBA252" s="582"/>
      <c r="OBB252" s="608"/>
      <c r="OBC252" s="584"/>
      <c r="OBD252" s="584"/>
      <c r="OBE252" s="600"/>
      <c r="OBF252" s="600"/>
      <c r="OBG252" s="600"/>
      <c r="OBH252" s="600"/>
      <c r="OBI252" s="600"/>
      <c r="OBJ252" s="601"/>
      <c r="OBK252" s="609"/>
      <c r="OBL252" s="609"/>
      <c r="OBM252" s="576"/>
      <c r="OBN252" s="576"/>
      <c r="OBO252" s="577"/>
      <c r="OBP252"/>
      <c r="OBQ252" s="605"/>
      <c r="OBR252" s="606"/>
      <c r="OBS252" s="578"/>
      <c r="OBT252" s="597"/>
      <c r="OBU252" s="598"/>
      <c r="OBV252" s="596"/>
      <c r="OBW252" s="602"/>
      <c r="OBX252" s="579"/>
      <c r="OBY252" s="580"/>
      <c r="OBZ252" s="603"/>
      <c r="OCA252" s="580"/>
      <c r="OCB252" s="603"/>
      <c r="OCC252" s="607"/>
      <c r="OCD252" s="582"/>
      <c r="OCE252" s="608"/>
      <c r="OCF252" s="584"/>
      <c r="OCG252" s="584"/>
      <c r="OCH252" s="600"/>
      <c r="OCI252" s="600"/>
      <c r="OCJ252" s="600"/>
      <c r="OCK252" s="600"/>
      <c r="OCL252" s="600"/>
      <c r="OCM252" s="601"/>
      <c r="OCN252" s="609"/>
      <c r="OCO252" s="609"/>
      <c r="OCP252" s="576"/>
      <c r="OCQ252" s="576"/>
      <c r="OCR252" s="577"/>
      <c r="OCS252"/>
      <c r="OCT252" s="605"/>
      <c r="OCU252" s="606"/>
      <c r="OCV252" s="578"/>
      <c r="OCW252" s="597"/>
      <c r="OCX252" s="598"/>
      <c r="OCY252" s="596"/>
      <c r="OCZ252" s="602"/>
      <c r="ODA252" s="579"/>
      <c r="ODB252" s="580"/>
      <c r="ODC252" s="603"/>
      <c r="ODD252" s="580"/>
      <c r="ODE252" s="603"/>
      <c r="ODF252" s="607"/>
      <c r="ODG252" s="582"/>
      <c r="ODH252" s="608"/>
      <c r="ODI252" s="584"/>
      <c r="ODJ252" s="584"/>
      <c r="ODK252" s="600"/>
      <c r="ODL252" s="600"/>
      <c r="ODM252" s="600"/>
      <c r="ODN252" s="600"/>
      <c r="ODO252" s="600"/>
      <c r="ODP252" s="601"/>
      <c r="ODQ252" s="609"/>
      <c r="ODR252" s="609"/>
      <c r="ODS252" s="576"/>
      <c r="ODT252" s="576"/>
      <c r="ODU252" s="577"/>
      <c r="ODV252"/>
      <c r="ODW252" s="605"/>
      <c r="ODX252" s="606"/>
      <c r="ODY252" s="578"/>
      <c r="ODZ252" s="597"/>
      <c r="OEA252" s="598"/>
      <c r="OEB252" s="596"/>
      <c r="OEC252" s="602"/>
      <c r="OED252" s="579"/>
      <c r="OEE252" s="580"/>
      <c r="OEF252" s="603"/>
      <c r="OEG252" s="580"/>
      <c r="OEH252" s="603"/>
      <c r="OEI252" s="607"/>
      <c r="OEJ252" s="582"/>
      <c r="OEK252" s="608"/>
      <c r="OEL252" s="584"/>
      <c r="OEM252" s="584"/>
      <c r="OEN252" s="600"/>
      <c r="OEO252" s="600"/>
      <c r="OEP252" s="600"/>
      <c r="OEQ252" s="600"/>
      <c r="OER252" s="600"/>
      <c r="OES252" s="601"/>
      <c r="OET252" s="609"/>
      <c r="OEU252" s="609"/>
      <c r="OEV252" s="576"/>
      <c r="OEW252" s="576"/>
      <c r="OEX252" s="577"/>
      <c r="OEY252"/>
      <c r="OEZ252" s="605"/>
      <c r="OFA252" s="606"/>
      <c r="OFB252" s="578"/>
      <c r="OFC252" s="597"/>
      <c r="OFD252" s="598"/>
      <c r="OFE252" s="596"/>
      <c r="OFF252" s="602"/>
      <c r="OFG252" s="579"/>
      <c r="OFH252" s="580"/>
      <c r="OFI252" s="603"/>
      <c r="OFJ252" s="580"/>
      <c r="OFK252" s="603"/>
      <c r="OFL252" s="607"/>
      <c r="OFM252" s="582"/>
      <c r="OFN252" s="608"/>
      <c r="OFO252" s="584"/>
      <c r="OFP252" s="584"/>
      <c r="OFQ252" s="600"/>
      <c r="OFR252" s="600"/>
      <c r="OFS252" s="600"/>
      <c r="OFT252" s="600"/>
      <c r="OFU252" s="600"/>
      <c r="OFV252" s="601"/>
      <c r="OFW252" s="609"/>
      <c r="OFX252" s="609"/>
      <c r="OFY252" s="576"/>
      <c r="OFZ252" s="576"/>
      <c r="OGA252" s="577"/>
      <c r="OGB252"/>
      <c r="OGC252" s="605"/>
      <c r="OGD252" s="606"/>
      <c r="OGE252" s="578"/>
      <c r="OGF252" s="597"/>
      <c r="OGG252" s="598"/>
      <c r="OGH252" s="596"/>
      <c r="OGI252" s="602"/>
      <c r="OGJ252" s="579"/>
      <c r="OGK252" s="580"/>
      <c r="OGL252" s="603"/>
      <c r="OGM252" s="580"/>
      <c r="OGN252" s="603"/>
      <c r="OGO252" s="607"/>
      <c r="OGP252" s="582"/>
      <c r="OGQ252" s="608"/>
      <c r="OGR252" s="584"/>
      <c r="OGS252" s="584"/>
      <c r="OGT252" s="600"/>
      <c r="OGU252" s="600"/>
      <c r="OGV252" s="600"/>
      <c r="OGW252" s="600"/>
      <c r="OGX252" s="600"/>
      <c r="OGY252" s="601"/>
      <c r="OGZ252" s="609"/>
      <c r="OHA252" s="609"/>
      <c r="OHB252" s="576"/>
      <c r="OHC252" s="576"/>
      <c r="OHD252" s="577"/>
      <c r="OHE252"/>
      <c r="OHF252" s="605"/>
      <c r="OHG252" s="606"/>
      <c r="OHH252" s="578"/>
      <c r="OHI252" s="597"/>
      <c r="OHJ252" s="598"/>
      <c r="OHK252" s="596"/>
      <c r="OHL252" s="602"/>
      <c r="OHM252" s="579"/>
      <c r="OHN252" s="580"/>
      <c r="OHO252" s="603"/>
      <c r="OHP252" s="580"/>
      <c r="OHQ252" s="603"/>
      <c r="OHR252" s="607"/>
      <c r="OHS252" s="582"/>
      <c r="OHT252" s="608"/>
      <c r="OHU252" s="584"/>
      <c r="OHV252" s="584"/>
      <c r="OHW252" s="600"/>
      <c r="OHX252" s="600"/>
      <c r="OHY252" s="600"/>
      <c r="OHZ252" s="600"/>
      <c r="OIA252" s="600"/>
      <c r="OIB252" s="601"/>
      <c r="OIC252" s="609"/>
      <c r="OID252" s="609"/>
      <c r="OIE252" s="576"/>
      <c r="OIF252" s="576"/>
      <c r="OIG252" s="577"/>
      <c r="OIH252"/>
      <c r="OII252" s="605"/>
      <c r="OIJ252" s="606"/>
      <c r="OIK252" s="578"/>
      <c r="OIL252" s="597"/>
      <c r="OIM252" s="598"/>
      <c r="OIN252" s="596"/>
      <c r="OIO252" s="602"/>
      <c r="OIP252" s="579"/>
      <c r="OIQ252" s="580"/>
      <c r="OIR252" s="603"/>
      <c r="OIS252" s="580"/>
      <c r="OIT252" s="603"/>
      <c r="OIU252" s="607"/>
      <c r="OIV252" s="582"/>
      <c r="OIW252" s="608"/>
      <c r="OIX252" s="584"/>
      <c r="OIY252" s="584"/>
      <c r="OIZ252" s="600"/>
      <c r="OJA252" s="600"/>
      <c r="OJB252" s="600"/>
      <c r="OJC252" s="600"/>
      <c r="OJD252" s="600"/>
      <c r="OJE252" s="601"/>
      <c r="OJF252" s="609"/>
      <c r="OJG252" s="609"/>
      <c r="OJH252" s="576"/>
      <c r="OJI252" s="576"/>
      <c r="OJJ252" s="577"/>
      <c r="OJK252"/>
      <c r="OJL252" s="605"/>
      <c r="OJM252" s="606"/>
      <c r="OJN252" s="578"/>
      <c r="OJO252" s="597"/>
      <c r="OJP252" s="598"/>
      <c r="OJQ252" s="596"/>
      <c r="OJR252" s="602"/>
      <c r="OJS252" s="579"/>
      <c r="OJT252" s="580"/>
      <c r="OJU252" s="603"/>
      <c r="OJV252" s="580"/>
      <c r="OJW252" s="603"/>
      <c r="OJX252" s="607"/>
      <c r="OJY252" s="582"/>
      <c r="OJZ252" s="608"/>
      <c r="OKA252" s="584"/>
      <c r="OKB252" s="584"/>
      <c r="OKC252" s="600"/>
      <c r="OKD252" s="600"/>
      <c r="OKE252" s="600"/>
      <c r="OKF252" s="600"/>
      <c r="OKG252" s="600"/>
      <c r="OKH252" s="601"/>
      <c r="OKI252" s="609"/>
      <c r="OKJ252" s="609"/>
      <c r="OKK252" s="576"/>
      <c r="OKL252" s="576"/>
      <c r="OKM252" s="577"/>
      <c r="OKN252"/>
      <c r="OKO252" s="605"/>
      <c r="OKP252" s="606"/>
      <c r="OKQ252" s="578"/>
      <c r="OKR252" s="597"/>
      <c r="OKS252" s="598"/>
      <c r="OKT252" s="596"/>
      <c r="OKU252" s="602"/>
      <c r="OKV252" s="579"/>
      <c r="OKW252" s="580"/>
      <c r="OKX252" s="603"/>
      <c r="OKY252" s="580"/>
      <c r="OKZ252" s="603"/>
      <c r="OLA252" s="607"/>
      <c r="OLB252" s="582"/>
      <c r="OLC252" s="608"/>
      <c r="OLD252" s="584"/>
      <c r="OLE252" s="584"/>
      <c r="OLF252" s="600"/>
      <c r="OLG252" s="600"/>
      <c r="OLH252" s="600"/>
      <c r="OLI252" s="600"/>
      <c r="OLJ252" s="600"/>
      <c r="OLK252" s="601"/>
      <c r="OLL252" s="609"/>
      <c r="OLM252" s="609"/>
      <c r="OLN252" s="576"/>
      <c r="OLO252" s="576"/>
      <c r="OLP252" s="577"/>
      <c r="OLQ252"/>
      <c r="OLR252" s="605"/>
      <c r="OLS252" s="606"/>
      <c r="OLT252" s="578"/>
      <c r="OLU252" s="597"/>
      <c r="OLV252" s="598"/>
      <c r="OLW252" s="596"/>
      <c r="OLX252" s="602"/>
      <c r="OLY252" s="579"/>
      <c r="OLZ252" s="580"/>
      <c r="OMA252" s="603"/>
      <c r="OMB252" s="580"/>
      <c r="OMC252" s="603"/>
      <c r="OMD252" s="607"/>
      <c r="OME252" s="582"/>
      <c r="OMF252" s="608"/>
      <c r="OMG252" s="584"/>
      <c r="OMH252" s="584"/>
      <c r="OMI252" s="600"/>
      <c r="OMJ252" s="600"/>
      <c r="OMK252" s="600"/>
      <c r="OML252" s="600"/>
      <c r="OMM252" s="600"/>
      <c r="OMN252" s="601"/>
      <c r="OMO252" s="609"/>
      <c r="OMP252" s="609"/>
      <c r="OMQ252" s="576"/>
      <c r="OMR252" s="576"/>
      <c r="OMS252" s="577"/>
      <c r="OMT252"/>
      <c r="OMU252" s="605"/>
      <c r="OMV252" s="606"/>
      <c r="OMW252" s="578"/>
      <c r="OMX252" s="597"/>
      <c r="OMY252" s="598"/>
      <c r="OMZ252" s="596"/>
      <c r="ONA252" s="602"/>
      <c r="ONB252" s="579"/>
      <c r="ONC252" s="580"/>
      <c r="OND252" s="603"/>
      <c r="ONE252" s="580"/>
      <c r="ONF252" s="603"/>
      <c r="ONG252" s="607"/>
      <c r="ONH252" s="582"/>
      <c r="ONI252" s="608"/>
      <c r="ONJ252" s="584"/>
      <c r="ONK252" s="584"/>
      <c r="ONL252" s="600"/>
      <c r="ONM252" s="600"/>
      <c r="ONN252" s="600"/>
      <c r="ONO252" s="600"/>
      <c r="ONP252" s="600"/>
      <c r="ONQ252" s="601"/>
      <c r="ONR252" s="609"/>
      <c r="ONS252" s="609"/>
      <c r="ONT252" s="576"/>
      <c r="ONU252" s="576"/>
      <c r="ONV252" s="577"/>
      <c r="ONW252"/>
      <c r="ONX252" s="605"/>
      <c r="ONY252" s="606"/>
      <c r="ONZ252" s="578"/>
      <c r="OOA252" s="597"/>
      <c r="OOB252" s="598"/>
      <c r="OOC252" s="596"/>
      <c r="OOD252" s="602"/>
      <c r="OOE252" s="579"/>
      <c r="OOF252" s="580"/>
      <c r="OOG252" s="603"/>
      <c r="OOH252" s="580"/>
      <c r="OOI252" s="603"/>
      <c r="OOJ252" s="607"/>
      <c r="OOK252" s="582"/>
      <c r="OOL252" s="608"/>
      <c r="OOM252" s="584"/>
      <c r="OON252" s="584"/>
      <c r="OOO252" s="600"/>
      <c r="OOP252" s="600"/>
      <c r="OOQ252" s="600"/>
      <c r="OOR252" s="600"/>
      <c r="OOS252" s="600"/>
      <c r="OOT252" s="601"/>
      <c r="OOU252" s="609"/>
      <c r="OOV252" s="609"/>
      <c r="OOW252" s="576"/>
      <c r="OOX252" s="576"/>
      <c r="OOY252" s="577"/>
      <c r="OOZ252"/>
      <c r="OPA252" s="605"/>
      <c r="OPB252" s="606"/>
      <c r="OPC252" s="578"/>
      <c r="OPD252" s="597"/>
      <c r="OPE252" s="598"/>
      <c r="OPF252" s="596"/>
      <c r="OPG252" s="602"/>
      <c r="OPH252" s="579"/>
      <c r="OPI252" s="580"/>
      <c r="OPJ252" s="603"/>
      <c r="OPK252" s="580"/>
      <c r="OPL252" s="603"/>
      <c r="OPM252" s="607"/>
      <c r="OPN252" s="582"/>
      <c r="OPO252" s="608"/>
      <c r="OPP252" s="584"/>
      <c r="OPQ252" s="584"/>
      <c r="OPR252" s="600"/>
      <c r="OPS252" s="600"/>
      <c r="OPT252" s="600"/>
      <c r="OPU252" s="600"/>
      <c r="OPV252" s="600"/>
      <c r="OPW252" s="601"/>
      <c r="OPX252" s="609"/>
      <c r="OPY252" s="609"/>
      <c r="OPZ252" s="576"/>
      <c r="OQA252" s="576"/>
      <c r="OQB252" s="577"/>
      <c r="OQC252"/>
      <c r="OQD252" s="605"/>
      <c r="OQE252" s="606"/>
      <c r="OQF252" s="578"/>
      <c r="OQG252" s="597"/>
      <c r="OQH252" s="598"/>
      <c r="OQI252" s="596"/>
      <c r="OQJ252" s="602"/>
      <c r="OQK252" s="579"/>
      <c r="OQL252" s="580"/>
      <c r="OQM252" s="603"/>
      <c r="OQN252" s="580"/>
      <c r="OQO252" s="603"/>
      <c r="OQP252" s="607"/>
      <c r="OQQ252" s="582"/>
      <c r="OQR252" s="608"/>
      <c r="OQS252" s="584"/>
      <c r="OQT252" s="584"/>
      <c r="OQU252" s="600"/>
      <c r="OQV252" s="600"/>
      <c r="OQW252" s="600"/>
      <c r="OQX252" s="600"/>
      <c r="OQY252" s="600"/>
      <c r="OQZ252" s="601"/>
      <c r="ORA252" s="609"/>
      <c r="ORB252" s="609"/>
      <c r="ORC252" s="576"/>
      <c r="ORD252" s="576"/>
      <c r="ORE252" s="577"/>
      <c r="ORF252"/>
      <c r="ORG252" s="605"/>
      <c r="ORH252" s="606"/>
      <c r="ORI252" s="578"/>
      <c r="ORJ252" s="597"/>
      <c r="ORK252" s="598"/>
      <c r="ORL252" s="596"/>
      <c r="ORM252" s="602"/>
      <c r="ORN252" s="579"/>
      <c r="ORO252" s="580"/>
      <c r="ORP252" s="603"/>
      <c r="ORQ252" s="580"/>
      <c r="ORR252" s="603"/>
      <c r="ORS252" s="607"/>
      <c r="ORT252" s="582"/>
      <c r="ORU252" s="608"/>
      <c r="ORV252" s="584"/>
      <c r="ORW252" s="584"/>
      <c r="ORX252" s="600"/>
      <c r="ORY252" s="600"/>
      <c r="ORZ252" s="600"/>
      <c r="OSA252" s="600"/>
      <c r="OSB252" s="600"/>
      <c r="OSC252" s="601"/>
      <c r="OSD252" s="609"/>
      <c r="OSE252" s="609"/>
      <c r="OSF252" s="576"/>
      <c r="OSG252" s="576"/>
      <c r="OSH252" s="577"/>
      <c r="OSI252"/>
      <c r="OSJ252" s="605"/>
      <c r="OSK252" s="606"/>
      <c r="OSL252" s="578"/>
      <c r="OSM252" s="597"/>
      <c r="OSN252" s="598"/>
      <c r="OSO252" s="596"/>
      <c r="OSP252" s="602"/>
      <c r="OSQ252" s="579"/>
      <c r="OSR252" s="580"/>
      <c r="OSS252" s="603"/>
      <c r="OST252" s="580"/>
      <c r="OSU252" s="603"/>
      <c r="OSV252" s="607"/>
      <c r="OSW252" s="582"/>
      <c r="OSX252" s="608"/>
      <c r="OSY252" s="584"/>
      <c r="OSZ252" s="584"/>
      <c r="OTA252" s="600"/>
      <c r="OTB252" s="600"/>
      <c r="OTC252" s="600"/>
      <c r="OTD252" s="600"/>
      <c r="OTE252" s="600"/>
      <c r="OTF252" s="601"/>
      <c r="OTG252" s="609"/>
      <c r="OTH252" s="609"/>
      <c r="OTI252" s="576"/>
      <c r="OTJ252" s="576"/>
      <c r="OTK252" s="577"/>
      <c r="OTL252"/>
      <c r="OTM252" s="605"/>
      <c r="OTN252" s="606"/>
      <c r="OTO252" s="578"/>
      <c r="OTP252" s="597"/>
      <c r="OTQ252" s="598"/>
      <c r="OTR252" s="596"/>
      <c r="OTS252" s="602"/>
      <c r="OTT252" s="579"/>
      <c r="OTU252" s="580"/>
      <c r="OTV252" s="603"/>
      <c r="OTW252" s="580"/>
      <c r="OTX252" s="603"/>
      <c r="OTY252" s="607"/>
      <c r="OTZ252" s="582"/>
      <c r="OUA252" s="608"/>
      <c r="OUB252" s="584"/>
      <c r="OUC252" s="584"/>
      <c r="OUD252" s="600"/>
      <c r="OUE252" s="600"/>
      <c r="OUF252" s="600"/>
      <c r="OUG252" s="600"/>
      <c r="OUH252" s="600"/>
      <c r="OUI252" s="601"/>
      <c r="OUJ252" s="609"/>
      <c r="OUK252" s="609"/>
      <c r="OUL252" s="576"/>
      <c r="OUM252" s="576"/>
      <c r="OUN252" s="577"/>
      <c r="OUO252"/>
      <c r="OUP252" s="605"/>
      <c r="OUQ252" s="606"/>
      <c r="OUR252" s="578"/>
      <c r="OUS252" s="597"/>
      <c r="OUT252" s="598"/>
      <c r="OUU252" s="596"/>
      <c r="OUV252" s="602"/>
      <c r="OUW252" s="579"/>
      <c r="OUX252" s="580"/>
      <c r="OUY252" s="603"/>
      <c r="OUZ252" s="580"/>
      <c r="OVA252" s="603"/>
      <c r="OVB252" s="607"/>
      <c r="OVC252" s="582"/>
      <c r="OVD252" s="608"/>
      <c r="OVE252" s="584"/>
      <c r="OVF252" s="584"/>
      <c r="OVG252" s="600"/>
      <c r="OVH252" s="600"/>
      <c r="OVI252" s="600"/>
      <c r="OVJ252" s="600"/>
      <c r="OVK252" s="600"/>
      <c r="OVL252" s="601"/>
      <c r="OVM252" s="609"/>
      <c r="OVN252" s="609"/>
      <c r="OVO252" s="576"/>
      <c r="OVP252" s="576"/>
      <c r="OVQ252" s="577"/>
      <c r="OVR252"/>
      <c r="OVS252" s="605"/>
      <c r="OVT252" s="606"/>
      <c r="OVU252" s="578"/>
      <c r="OVV252" s="597"/>
      <c r="OVW252" s="598"/>
      <c r="OVX252" s="596"/>
      <c r="OVY252" s="602"/>
      <c r="OVZ252" s="579"/>
      <c r="OWA252" s="580"/>
      <c r="OWB252" s="603"/>
      <c r="OWC252" s="580"/>
      <c r="OWD252" s="603"/>
      <c r="OWE252" s="607"/>
      <c r="OWF252" s="582"/>
      <c r="OWG252" s="608"/>
      <c r="OWH252" s="584"/>
      <c r="OWI252" s="584"/>
      <c r="OWJ252" s="600"/>
      <c r="OWK252" s="600"/>
      <c r="OWL252" s="600"/>
      <c r="OWM252" s="600"/>
      <c r="OWN252" s="600"/>
      <c r="OWO252" s="601"/>
      <c r="OWP252" s="609"/>
      <c r="OWQ252" s="609"/>
      <c r="OWR252" s="576"/>
      <c r="OWS252" s="576"/>
      <c r="OWT252" s="577"/>
      <c r="OWU252"/>
      <c r="OWV252" s="605"/>
      <c r="OWW252" s="606"/>
      <c r="OWX252" s="578"/>
      <c r="OWY252" s="597"/>
      <c r="OWZ252" s="598"/>
      <c r="OXA252" s="596"/>
      <c r="OXB252" s="602"/>
      <c r="OXC252" s="579"/>
      <c r="OXD252" s="580"/>
      <c r="OXE252" s="603"/>
      <c r="OXF252" s="580"/>
      <c r="OXG252" s="603"/>
      <c r="OXH252" s="607"/>
      <c r="OXI252" s="582"/>
      <c r="OXJ252" s="608"/>
      <c r="OXK252" s="584"/>
      <c r="OXL252" s="584"/>
      <c r="OXM252" s="600"/>
      <c r="OXN252" s="600"/>
      <c r="OXO252" s="600"/>
      <c r="OXP252" s="600"/>
      <c r="OXQ252" s="600"/>
      <c r="OXR252" s="601"/>
      <c r="OXS252" s="609"/>
      <c r="OXT252" s="609"/>
      <c r="OXU252" s="576"/>
      <c r="OXV252" s="576"/>
      <c r="OXW252" s="577"/>
      <c r="OXX252"/>
      <c r="OXY252" s="605"/>
      <c r="OXZ252" s="606"/>
      <c r="OYA252" s="578"/>
      <c r="OYB252" s="597"/>
      <c r="OYC252" s="598"/>
      <c r="OYD252" s="596"/>
      <c r="OYE252" s="602"/>
      <c r="OYF252" s="579"/>
      <c r="OYG252" s="580"/>
      <c r="OYH252" s="603"/>
      <c r="OYI252" s="580"/>
      <c r="OYJ252" s="603"/>
      <c r="OYK252" s="607"/>
      <c r="OYL252" s="582"/>
      <c r="OYM252" s="608"/>
      <c r="OYN252" s="584"/>
      <c r="OYO252" s="584"/>
      <c r="OYP252" s="600"/>
      <c r="OYQ252" s="600"/>
      <c r="OYR252" s="600"/>
      <c r="OYS252" s="600"/>
      <c r="OYT252" s="600"/>
      <c r="OYU252" s="601"/>
      <c r="OYV252" s="609"/>
      <c r="OYW252" s="609"/>
      <c r="OYX252" s="576"/>
      <c r="OYY252" s="576"/>
      <c r="OYZ252" s="577"/>
      <c r="OZA252"/>
      <c r="OZB252" s="605"/>
      <c r="OZC252" s="606"/>
      <c r="OZD252" s="578"/>
      <c r="OZE252" s="597"/>
      <c r="OZF252" s="598"/>
      <c r="OZG252" s="596"/>
      <c r="OZH252" s="602"/>
      <c r="OZI252" s="579"/>
      <c r="OZJ252" s="580"/>
      <c r="OZK252" s="603"/>
      <c r="OZL252" s="580"/>
      <c r="OZM252" s="603"/>
      <c r="OZN252" s="607"/>
      <c r="OZO252" s="582"/>
      <c r="OZP252" s="608"/>
      <c r="OZQ252" s="584"/>
      <c r="OZR252" s="584"/>
      <c r="OZS252" s="600"/>
      <c r="OZT252" s="600"/>
      <c r="OZU252" s="600"/>
      <c r="OZV252" s="600"/>
      <c r="OZW252" s="600"/>
      <c r="OZX252" s="601"/>
      <c r="OZY252" s="609"/>
      <c r="OZZ252" s="609"/>
      <c r="PAA252" s="576"/>
      <c r="PAB252" s="576"/>
      <c r="PAC252" s="577"/>
      <c r="PAD252"/>
      <c r="PAE252" s="605"/>
      <c r="PAF252" s="606"/>
      <c r="PAG252" s="578"/>
      <c r="PAH252" s="597"/>
      <c r="PAI252" s="598"/>
      <c r="PAJ252" s="596"/>
      <c r="PAK252" s="602"/>
      <c r="PAL252" s="579"/>
      <c r="PAM252" s="580"/>
      <c r="PAN252" s="603"/>
      <c r="PAO252" s="580"/>
      <c r="PAP252" s="603"/>
      <c r="PAQ252" s="607"/>
      <c r="PAR252" s="582"/>
      <c r="PAS252" s="608"/>
      <c r="PAT252" s="584"/>
      <c r="PAU252" s="584"/>
      <c r="PAV252" s="600"/>
      <c r="PAW252" s="600"/>
      <c r="PAX252" s="600"/>
      <c r="PAY252" s="600"/>
      <c r="PAZ252" s="600"/>
      <c r="PBA252" s="601"/>
      <c r="PBB252" s="609"/>
      <c r="PBC252" s="609"/>
      <c r="PBD252" s="576"/>
      <c r="PBE252" s="576"/>
      <c r="PBF252" s="577"/>
      <c r="PBG252"/>
      <c r="PBH252" s="605"/>
      <c r="PBI252" s="606"/>
      <c r="PBJ252" s="578"/>
      <c r="PBK252" s="597"/>
      <c r="PBL252" s="598"/>
      <c r="PBM252" s="596"/>
      <c r="PBN252" s="602"/>
      <c r="PBO252" s="579"/>
      <c r="PBP252" s="580"/>
      <c r="PBQ252" s="603"/>
      <c r="PBR252" s="580"/>
      <c r="PBS252" s="603"/>
      <c r="PBT252" s="607"/>
      <c r="PBU252" s="582"/>
      <c r="PBV252" s="608"/>
      <c r="PBW252" s="584"/>
      <c r="PBX252" s="584"/>
      <c r="PBY252" s="600"/>
      <c r="PBZ252" s="600"/>
      <c r="PCA252" s="600"/>
      <c r="PCB252" s="600"/>
      <c r="PCC252" s="600"/>
      <c r="PCD252" s="601"/>
      <c r="PCE252" s="609"/>
      <c r="PCF252" s="609"/>
      <c r="PCG252" s="576"/>
      <c r="PCH252" s="576"/>
      <c r="PCI252" s="577"/>
      <c r="PCJ252"/>
      <c r="PCK252" s="605"/>
      <c r="PCL252" s="606"/>
      <c r="PCM252" s="578"/>
      <c r="PCN252" s="597"/>
      <c r="PCO252" s="598"/>
      <c r="PCP252" s="596"/>
      <c r="PCQ252" s="602"/>
      <c r="PCR252" s="579"/>
      <c r="PCS252" s="580"/>
      <c r="PCT252" s="603"/>
      <c r="PCU252" s="580"/>
      <c r="PCV252" s="603"/>
      <c r="PCW252" s="607"/>
      <c r="PCX252" s="582"/>
      <c r="PCY252" s="608"/>
      <c r="PCZ252" s="584"/>
      <c r="PDA252" s="584"/>
      <c r="PDB252" s="600"/>
      <c r="PDC252" s="600"/>
      <c r="PDD252" s="600"/>
      <c r="PDE252" s="600"/>
      <c r="PDF252" s="600"/>
      <c r="PDG252" s="601"/>
      <c r="PDH252" s="609"/>
      <c r="PDI252" s="609"/>
      <c r="PDJ252" s="576"/>
      <c r="PDK252" s="576"/>
      <c r="PDL252" s="577"/>
      <c r="PDM252"/>
      <c r="PDN252" s="605"/>
      <c r="PDO252" s="606"/>
      <c r="PDP252" s="578"/>
      <c r="PDQ252" s="597"/>
      <c r="PDR252" s="598"/>
      <c r="PDS252" s="596"/>
      <c r="PDT252" s="602"/>
      <c r="PDU252" s="579"/>
      <c r="PDV252" s="580"/>
      <c r="PDW252" s="603"/>
      <c r="PDX252" s="580"/>
      <c r="PDY252" s="603"/>
      <c r="PDZ252" s="607"/>
      <c r="PEA252" s="582"/>
      <c r="PEB252" s="608"/>
      <c r="PEC252" s="584"/>
      <c r="PED252" s="584"/>
      <c r="PEE252" s="600"/>
      <c r="PEF252" s="600"/>
      <c r="PEG252" s="600"/>
      <c r="PEH252" s="600"/>
      <c r="PEI252" s="600"/>
      <c r="PEJ252" s="601"/>
      <c r="PEK252" s="609"/>
      <c r="PEL252" s="609"/>
      <c r="PEM252" s="576"/>
      <c r="PEN252" s="576"/>
      <c r="PEO252" s="577"/>
      <c r="PEP252"/>
      <c r="PEQ252" s="605"/>
      <c r="PER252" s="606"/>
      <c r="PES252" s="578"/>
      <c r="PET252" s="597"/>
      <c r="PEU252" s="598"/>
      <c r="PEV252" s="596"/>
      <c r="PEW252" s="602"/>
      <c r="PEX252" s="579"/>
      <c r="PEY252" s="580"/>
      <c r="PEZ252" s="603"/>
      <c r="PFA252" s="580"/>
      <c r="PFB252" s="603"/>
      <c r="PFC252" s="607"/>
      <c r="PFD252" s="582"/>
      <c r="PFE252" s="608"/>
      <c r="PFF252" s="584"/>
      <c r="PFG252" s="584"/>
      <c r="PFH252" s="600"/>
      <c r="PFI252" s="600"/>
      <c r="PFJ252" s="600"/>
      <c r="PFK252" s="600"/>
      <c r="PFL252" s="600"/>
      <c r="PFM252" s="601"/>
      <c r="PFN252" s="609"/>
      <c r="PFO252" s="609"/>
      <c r="PFP252" s="576"/>
      <c r="PFQ252" s="576"/>
      <c r="PFR252" s="577"/>
      <c r="PFS252"/>
      <c r="PFT252" s="605"/>
      <c r="PFU252" s="606"/>
      <c r="PFV252" s="578"/>
      <c r="PFW252" s="597"/>
      <c r="PFX252" s="598"/>
      <c r="PFY252" s="596"/>
      <c r="PFZ252" s="602"/>
      <c r="PGA252" s="579"/>
      <c r="PGB252" s="580"/>
      <c r="PGC252" s="603"/>
      <c r="PGD252" s="580"/>
      <c r="PGE252" s="603"/>
      <c r="PGF252" s="607"/>
      <c r="PGG252" s="582"/>
      <c r="PGH252" s="608"/>
      <c r="PGI252" s="584"/>
      <c r="PGJ252" s="584"/>
      <c r="PGK252" s="600"/>
      <c r="PGL252" s="600"/>
      <c r="PGM252" s="600"/>
      <c r="PGN252" s="600"/>
      <c r="PGO252" s="600"/>
      <c r="PGP252" s="601"/>
      <c r="PGQ252" s="609"/>
      <c r="PGR252" s="609"/>
      <c r="PGS252" s="576"/>
      <c r="PGT252" s="576"/>
      <c r="PGU252" s="577"/>
      <c r="PGV252"/>
      <c r="PGW252" s="605"/>
      <c r="PGX252" s="606"/>
      <c r="PGY252" s="578"/>
      <c r="PGZ252" s="597"/>
      <c r="PHA252" s="598"/>
      <c r="PHB252" s="596"/>
      <c r="PHC252" s="602"/>
      <c r="PHD252" s="579"/>
      <c r="PHE252" s="580"/>
      <c r="PHF252" s="603"/>
      <c r="PHG252" s="580"/>
      <c r="PHH252" s="603"/>
      <c r="PHI252" s="607"/>
      <c r="PHJ252" s="582"/>
      <c r="PHK252" s="608"/>
      <c r="PHL252" s="584"/>
      <c r="PHM252" s="584"/>
      <c r="PHN252" s="600"/>
      <c r="PHO252" s="600"/>
      <c r="PHP252" s="600"/>
      <c r="PHQ252" s="600"/>
      <c r="PHR252" s="600"/>
      <c r="PHS252" s="601"/>
      <c r="PHT252" s="609"/>
      <c r="PHU252" s="609"/>
      <c r="PHV252" s="576"/>
      <c r="PHW252" s="576"/>
      <c r="PHX252" s="577"/>
      <c r="PHY252"/>
      <c r="PHZ252" s="605"/>
      <c r="PIA252" s="606"/>
      <c r="PIB252" s="578"/>
      <c r="PIC252" s="597"/>
      <c r="PID252" s="598"/>
      <c r="PIE252" s="596"/>
      <c r="PIF252" s="602"/>
      <c r="PIG252" s="579"/>
      <c r="PIH252" s="580"/>
      <c r="PII252" s="603"/>
      <c r="PIJ252" s="580"/>
      <c r="PIK252" s="603"/>
      <c r="PIL252" s="607"/>
      <c r="PIM252" s="582"/>
      <c r="PIN252" s="608"/>
      <c r="PIO252" s="584"/>
      <c r="PIP252" s="584"/>
      <c r="PIQ252" s="600"/>
      <c r="PIR252" s="600"/>
      <c r="PIS252" s="600"/>
      <c r="PIT252" s="600"/>
      <c r="PIU252" s="600"/>
      <c r="PIV252" s="601"/>
      <c r="PIW252" s="609"/>
      <c r="PIX252" s="609"/>
      <c r="PIY252" s="576"/>
      <c r="PIZ252" s="576"/>
      <c r="PJA252" s="577"/>
      <c r="PJB252"/>
      <c r="PJC252" s="605"/>
      <c r="PJD252" s="606"/>
      <c r="PJE252" s="578"/>
      <c r="PJF252" s="597"/>
      <c r="PJG252" s="598"/>
      <c r="PJH252" s="596"/>
      <c r="PJI252" s="602"/>
      <c r="PJJ252" s="579"/>
      <c r="PJK252" s="580"/>
      <c r="PJL252" s="603"/>
      <c r="PJM252" s="580"/>
      <c r="PJN252" s="603"/>
      <c r="PJO252" s="607"/>
      <c r="PJP252" s="582"/>
      <c r="PJQ252" s="608"/>
      <c r="PJR252" s="584"/>
      <c r="PJS252" s="584"/>
      <c r="PJT252" s="600"/>
      <c r="PJU252" s="600"/>
      <c r="PJV252" s="600"/>
      <c r="PJW252" s="600"/>
      <c r="PJX252" s="600"/>
      <c r="PJY252" s="601"/>
      <c r="PJZ252" s="609"/>
      <c r="PKA252" s="609"/>
      <c r="PKB252" s="576"/>
      <c r="PKC252" s="576"/>
      <c r="PKD252" s="577"/>
      <c r="PKE252"/>
      <c r="PKF252" s="605"/>
      <c r="PKG252" s="606"/>
      <c r="PKH252" s="578"/>
      <c r="PKI252" s="597"/>
      <c r="PKJ252" s="598"/>
      <c r="PKK252" s="596"/>
      <c r="PKL252" s="602"/>
      <c r="PKM252" s="579"/>
      <c r="PKN252" s="580"/>
      <c r="PKO252" s="603"/>
      <c r="PKP252" s="580"/>
      <c r="PKQ252" s="603"/>
      <c r="PKR252" s="607"/>
      <c r="PKS252" s="582"/>
      <c r="PKT252" s="608"/>
      <c r="PKU252" s="584"/>
      <c r="PKV252" s="584"/>
      <c r="PKW252" s="600"/>
      <c r="PKX252" s="600"/>
      <c r="PKY252" s="600"/>
      <c r="PKZ252" s="600"/>
      <c r="PLA252" s="600"/>
      <c r="PLB252" s="601"/>
      <c r="PLC252" s="609"/>
      <c r="PLD252" s="609"/>
      <c r="PLE252" s="576"/>
      <c r="PLF252" s="576"/>
      <c r="PLG252" s="577"/>
      <c r="PLH252"/>
      <c r="PLI252" s="605"/>
      <c r="PLJ252" s="606"/>
      <c r="PLK252" s="578"/>
      <c r="PLL252" s="597"/>
      <c r="PLM252" s="598"/>
      <c r="PLN252" s="596"/>
      <c r="PLO252" s="602"/>
      <c r="PLP252" s="579"/>
      <c r="PLQ252" s="580"/>
      <c r="PLR252" s="603"/>
      <c r="PLS252" s="580"/>
      <c r="PLT252" s="603"/>
      <c r="PLU252" s="607"/>
      <c r="PLV252" s="582"/>
      <c r="PLW252" s="608"/>
      <c r="PLX252" s="584"/>
      <c r="PLY252" s="584"/>
      <c r="PLZ252" s="600"/>
      <c r="PMA252" s="600"/>
      <c r="PMB252" s="600"/>
      <c r="PMC252" s="600"/>
      <c r="PMD252" s="600"/>
      <c r="PME252" s="601"/>
      <c r="PMF252" s="609"/>
      <c r="PMG252" s="609"/>
      <c r="PMH252" s="576"/>
      <c r="PMI252" s="576"/>
      <c r="PMJ252" s="577"/>
      <c r="PMK252"/>
      <c r="PML252" s="605"/>
      <c r="PMM252" s="606"/>
      <c r="PMN252" s="578"/>
      <c r="PMO252" s="597"/>
      <c r="PMP252" s="598"/>
      <c r="PMQ252" s="596"/>
      <c r="PMR252" s="602"/>
      <c r="PMS252" s="579"/>
      <c r="PMT252" s="580"/>
      <c r="PMU252" s="603"/>
      <c r="PMV252" s="580"/>
      <c r="PMW252" s="603"/>
      <c r="PMX252" s="607"/>
      <c r="PMY252" s="582"/>
      <c r="PMZ252" s="608"/>
      <c r="PNA252" s="584"/>
      <c r="PNB252" s="584"/>
      <c r="PNC252" s="600"/>
      <c r="PND252" s="600"/>
      <c r="PNE252" s="600"/>
      <c r="PNF252" s="600"/>
      <c r="PNG252" s="600"/>
      <c r="PNH252" s="601"/>
      <c r="PNI252" s="609"/>
      <c r="PNJ252" s="609"/>
      <c r="PNK252" s="576"/>
      <c r="PNL252" s="576"/>
      <c r="PNM252" s="577"/>
      <c r="PNN252"/>
      <c r="PNO252" s="605"/>
      <c r="PNP252" s="606"/>
      <c r="PNQ252" s="578"/>
      <c r="PNR252" s="597"/>
      <c r="PNS252" s="598"/>
      <c r="PNT252" s="596"/>
      <c r="PNU252" s="602"/>
      <c r="PNV252" s="579"/>
      <c r="PNW252" s="580"/>
      <c r="PNX252" s="603"/>
      <c r="PNY252" s="580"/>
      <c r="PNZ252" s="603"/>
      <c r="POA252" s="607"/>
      <c r="POB252" s="582"/>
      <c r="POC252" s="608"/>
      <c r="POD252" s="584"/>
      <c r="POE252" s="584"/>
      <c r="POF252" s="600"/>
      <c r="POG252" s="600"/>
      <c r="POH252" s="600"/>
      <c r="POI252" s="600"/>
      <c r="POJ252" s="600"/>
      <c r="POK252" s="601"/>
      <c r="POL252" s="609"/>
      <c r="POM252" s="609"/>
      <c r="PON252" s="576"/>
      <c r="POO252" s="576"/>
      <c r="POP252" s="577"/>
      <c r="POQ252"/>
      <c r="POR252" s="605"/>
      <c r="POS252" s="606"/>
      <c r="POT252" s="578"/>
      <c r="POU252" s="597"/>
      <c r="POV252" s="598"/>
      <c r="POW252" s="596"/>
      <c r="POX252" s="602"/>
      <c r="POY252" s="579"/>
      <c r="POZ252" s="580"/>
      <c r="PPA252" s="603"/>
      <c r="PPB252" s="580"/>
      <c r="PPC252" s="603"/>
      <c r="PPD252" s="607"/>
      <c r="PPE252" s="582"/>
      <c r="PPF252" s="608"/>
      <c r="PPG252" s="584"/>
      <c r="PPH252" s="584"/>
      <c r="PPI252" s="600"/>
      <c r="PPJ252" s="600"/>
      <c r="PPK252" s="600"/>
      <c r="PPL252" s="600"/>
      <c r="PPM252" s="600"/>
      <c r="PPN252" s="601"/>
      <c r="PPO252" s="609"/>
      <c r="PPP252" s="609"/>
      <c r="PPQ252" s="576"/>
      <c r="PPR252" s="576"/>
      <c r="PPS252" s="577"/>
      <c r="PPT252"/>
      <c r="PPU252" s="605"/>
      <c r="PPV252" s="606"/>
      <c r="PPW252" s="578"/>
      <c r="PPX252" s="597"/>
      <c r="PPY252" s="598"/>
      <c r="PPZ252" s="596"/>
      <c r="PQA252" s="602"/>
      <c r="PQB252" s="579"/>
      <c r="PQC252" s="580"/>
      <c r="PQD252" s="603"/>
      <c r="PQE252" s="580"/>
      <c r="PQF252" s="603"/>
      <c r="PQG252" s="607"/>
      <c r="PQH252" s="582"/>
      <c r="PQI252" s="608"/>
      <c r="PQJ252" s="584"/>
      <c r="PQK252" s="584"/>
      <c r="PQL252" s="600"/>
      <c r="PQM252" s="600"/>
      <c r="PQN252" s="600"/>
      <c r="PQO252" s="600"/>
      <c r="PQP252" s="600"/>
      <c r="PQQ252" s="601"/>
      <c r="PQR252" s="609"/>
      <c r="PQS252" s="609"/>
      <c r="PQT252" s="576"/>
      <c r="PQU252" s="576"/>
      <c r="PQV252" s="577"/>
      <c r="PQW252"/>
      <c r="PQX252" s="605"/>
      <c r="PQY252" s="606"/>
      <c r="PQZ252" s="578"/>
      <c r="PRA252" s="597"/>
      <c r="PRB252" s="598"/>
      <c r="PRC252" s="596"/>
      <c r="PRD252" s="602"/>
      <c r="PRE252" s="579"/>
      <c r="PRF252" s="580"/>
      <c r="PRG252" s="603"/>
      <c r="PRH252" s="580"/>
      <c r="PRI252" s="603"/>
      <c r="PRJ252" s="607"/>
      <c r="PRK252" s="582"/>
      <c r="PRL252" s="608"/>
      <c r="PRM252" s="584"/>
      <c r="PRN252" s="584"/>
      <c r="PRO252" s="600"/>
      <c r="PRP252" s="600"/>
      <c r="PRQ252" s="600"/>
      <c r="PRR252" s="600"/>
      <c r="PRS252" s="600"/>
      <c r="PRT252" s="601"/>
      <c r="PRU252" s="609"/>
      <c r="PRV252" s="609"/>
      <c r="PRW252" s="576"/>
      <c r="PRX252" s="576"/>
      <c r="PRY252" s="577"/>
      <c r="PRZ252"/>
      <c r="PSA252" s="605"/>
      <c r="PSB252" s="606"/>
      <c r="PSC252" s="578"/>
      <c r="PSD252" s="597"/>
      <c r="PSE252" s="598"/>
      <c r="PSF252" s="596"/>
      <c r="PSG252" s="602"/>
      <c r="PSH252" s="579"/>
      <c r="PSI252" s="580"/>
      <c r="PSJ252" s="603"/>
      <c r="PSK252" s="580"/>
      <c r="PSL252" s="603"/>
      <c r="PSM252" s="607"/>
      <c r="PSN252" s="582"/>
      <c r="PSO252" s="608"/>
      <c r="PSP252" s="584"/>
      <c r="PSQ252" s="584"/>
      <c r="PSR252" s="600"/>
      <c r="PSS252" s="600"/>
      <c r="PST252" s="600"/>
      <c r="PSU252" s="600"/>
      <c r="PSV252" s="600"/>
      <c r="PSW252" s="601"/>
      <c r="PSX252" s="609"/>
      <c r="PSY252" s="609"/>
      <c r="PSZ252" s="576"/>
      <c r="PTA252" s="576"/>
      <c r="PTB252" s="577"/>
      <c r="PTC252"/>
      <c r="PTD252" s="605"/>
      <c r="PTE252" s="606"/>
      <c r="PTF252" s="578"/>
      <c r="PTG252" s="597"/>
      <c r="PTH252" s="598"/>
      <c r="PTI252" s="596"/>
      <c r="PTJ252" s="602"/>
      <c r="PTK252" s="579"/>
      <c r="PTL252" s="580"/>
      <c r="PTM252" s="603"/>
      <c r="PTN252" s="580"/>
      <c r="PTO252" s="603"/>
      <c r="PTP252" s="607"/>
      <c r="PTQ252" s="582"/>
      <c r="PTR252" s="608"/>
      <c r="PTS252" s="584"/>
      <c r="PTT252" s="584"/>
      <c r="PTU252" s="600"/>
      <c r="PTV252" s="600"/>
      <c r="PTW252" s="600"/>
      <c r="PTX252" s="600"/>
      <c r="PTY252" s="600"/>
      <c r="PTZ252" s="601"/>
      <c r="PUA252" s="609"/>
      <c r="PUB252" s="609"/>
      <c r="PUC252" s="576"/>
      <c r="PUD252" s="576"/>
      <c r="PUE252" s="577"/>
      <c r="PUF252"/>
      <c r="PUG252" s="605"/>
      <c r="PUH252" s="606"/>
      <c r="PUI252" s="578"/>
      <c r="PUJ252" s="597"/>
      <c r="PUK252" s="598"/>
      <c r="PUL252" s="596"/>
      <c r="PUM252" s="602"/>
      <c r="PUN252" s="579"/>
      <c r="PUO252" s="580"/>
      <c r="PUP252" s="603"/>
      <c r="PUQ252" s="580"/>
      <c r="PUR252" s="603"/>
      <c r="PUS252" s="607"/>
      <c r="PUT252" s="582"/>
      <c r="PUU252" s="608"/>
      <c r="PUV252" s="584"/>
      <c r="PUW252" s="584"/>
      <c r="PUX252" s="600"/>
      <c r="PUY252" s="600"/>
      <c r="PUZ252" s="600"/>
      <c r="PVA252" s="600"/>
      <c r="PVB252" s="600"/>
      <c r="PVC252" s="601"/>
      <c r="PVD252" s="609"/>
      <c r="PVE252" s="609"/>
      <c r="PVF252" s="576"/>
      <c r="PVG252" s="576"/>
      <c r="PVH252" s="577"/>
      <c r="PVI252"/>
      <c r="PVJ252" s="605"/>
      <c r="PVK252" s="606"/>
      <c r="PVL252" s="578"/>
      <c r="PVM252" s="597"/>
      <c r="PVN252" s="598"/>
      <c r="PVO252" s="596"/>
      <c r="PVP252" s="602"/>
      <c r="PVQ252" s="579"/>
      <c r="PVR252" s="580"/>
      <c r="PVS252" s="603"/>
      <c r="PVT252" s="580"/>
      <c r="PVU252" s="603"/>
      <c r="PVV252" s="607"/>
      <c r="PVW252" s="582"/>
      <c r="PVX252" s="608"/>
      <c r="PVY252" s="584"/>
      <c r="PVZ252" s="584"/>
      <c r="PWA252" s="600"/>
      <c r="PWB252" s="600"/>
      <c r="PWC252" s="600"/>
      <c r="PWD252" s="600"/>
      <c r="PWE252" s="600"/>
      <c r="PWF252" s="601"/>
      <c r="PWG252" s="609"/>
      <c r="PWH252" s="609"/>
      <c r="PWI252" s="576"/>
      <c r="PWJ252" s="576"/>
      <c r="PWK252" s="577"/>
      <c r="PWL252"/>
      <c r="PWM252" s="605"/>
      <c r="PWN252" s="606"/>
      <c r="PWO252" s="578"/>
      <c r="PWP252" s="597"/>
      <c r="PWQ252" s="598"/>
      <c r="PWR252" s="596"/>
      <c r="PWS252" s="602"/>
      <c r="PWT252" s="579"/>
      <c r="PWU252" s="580"/>
      <c r="PWV252" s="603"/>
      <c r="PWW252" s="580"/>
      <c r="PWX252" s="603"/>
      <c r="PWY252" s="607"/>
      <c r="PWZ252" s="582"/>
      <c r="PXA252" s="608"/>
      <c r="PXB252" s="584"/>
      <c r="PXC252" s="584"/>
      <c r="PXD252" s="600"/>
      <c r="PXE252" s="600"/>
      <c r="PXF252" s="600"/>
      <c r="PXG252" s="600"/>
      <c r="PXH252" s="600"/>
      <c r="PXI252" s="601"/>
      <c r="PXJ252" s="609"/>
      <c r="PXK252" s="609"/>
      <c r="PXL252" s="576"/>
      <c r="PXM252" s="576"/>
      <c r="PXN252" s="577"/>
      <c r="PXO252"/>
      <c r="PXP252" s="605"/>
      <c r="PXQ252" s="606"/>
      <c r="PXR252" s="578"/>
      <c r="PXS252" s="597"/>
      <c r="PXT252" s="598"/>
      <c r="PXU252" s="596"/>
      <c r="PXV252" s="602"/>
      <c r="PXW252" s="579"/>
      <c r="PXX252" s="580"/>
      <c r="PXY252" s="603"/>
      <c r="PXZ252" s="580"/>
      <c r="PYA252" s="603"/>
      <c r="PYB252" s="607"/>
      <c r="PYC252" s="582"/>
      <c r="PYD252" s="608"/>
      <c r="PYE252" s="584"/>
      <c r="PYF252" s="584"/>
      <c r="PYG252" s="600"/>
      <c r="PYH252" s="600"/>
      <c r="PYI252" s="600"/>
      <c r="PYJ252" s="600"/>
      <c r="PYK252" s="600"/>
      <c r="PYL252" s="601"/>
      <c r="PYM252" s="609"/>
      <c r="PYN252" s="609"/>
      <c r="PYO252" s="576"/>
      <c r="PYP252" s="576"/>
      <c r="PYQ252" s="577"/>
      <c r="PYR252"/>
      <c r="PYS252" s="605"/>
      <c r="PYT252" s="606"/>
      <c r="PYU252" s="578"/>
      <c r="PYV252" s="597"/>
      <c r="PYW252" s="598"/>
      <c r="PYX252" s="596"/>
      <c r="PYY252" s="602"/>
      <c r="PYZ252" s="579"/>
      <c r="PZA252" s="580"/>
      <c r="PZB252" s="603"/>
      <c r="PZC252" s="580"/>
      <c r="PZD252" s="603"/>
      <c r="PZE252" s="607"/>
      <c r="PZF252" s="582"/>
      <c r="PZG252" s="608"/>
      <c r="PZH252" s="584"/>
      <c r="PZI252" s="584"/>
      <c r="PZJ252" s="600"/>
      <c r="PZK252" s="600"/>
      <c r="PZL252" s="600"/>
      <c r="PZM252" s="600"/>
      <c r="PZN252" s="600"/>
      <c r="PZO252" s="601"/>
      <c r="PZP252" s="609"/>
      <c r="PZQ252" s="609"/>
      <c r="PZR252" s="576"/>
      <c r="PZS252" s="576"/>
      <c r="PZT252" s="577"/>
      <c r="PZU252"/>
      <c r="PZV252" s="605"/>
      <c r="PZW252" s="606"/>
      <c r="PZX252" s="578"/>
      <c r="PZY252" s="597"/>
      <c r="PZZ252" s="598"/>
      <c r="QAA252" s="596"/>
      <c r="QAB252" s="602"/>
      <c r="QAC252" s="579"/>
      <c r="QAD252" s="580"/>
      <c r="QAE252" s="603"/>
      <c r="QAF252" s="580"/>
      <c r="QAG252" s="603"/>
      <c r="QAH252" s="607"/>
      <c r="QAI252" s="582"/>
      <c r="QAJ252" s="608"/>
      <c r="QAK252" s="584"/>
      <c r="QAL252" s="584"/>
      <c r="QAM252" s="600"/>
      <c r="QAN252" s="600"/>
      <c r="QAO252" s="600"/>
      <c r="QAP252" s="600"/>
      <c r="QAQ252" s="600"/>
      <c r="QAR252" s="601"/>
      <c r="QAS252" s="609"/>
      <c r="QAT252" s="609"/>
      <c r="QAU252" s="576"/>
      <c r="QAV252" s="576"/>
      <c r="QAW252" s="577"/>
      <c r="QAX252"/>
      <c r="QAY252" s="605"/>
      <c r="QAZ252" s="606"/>
      <c r="QBA252" s="578"/>
      <c r="QBB252" s="597"/>
      <c r="QBC252" s="598"/>
      <c r="QBD252" s="596"/>
      <c r="QBE252" s="602"/>
      <c r="QBF252" s="579"/>
      <c r="QBG252" s="580"/>
      <c r="QBH252" s="603"/>
      <c r="QBI252" s="580"/>
      <c r="QBJ252" s="603"/>
      <c r="QBK252" s="607"/>
      <c r="QBL252" s="582"/>
      <c r="QBM252" s="608"/>
      <c r="QBN252" s="584"/>
      <c r="QBO252" s="584"/>
      <c r="QBP252" s="600"/>
      <c r="QBQ252" s="600"/>
      <c r="QBR252" s="600"/>
      <c r="QBS252" s="600"/>
      <c r="QBT252" s="600"/>
      <c r="QBU252" s="601"/>
      <c r="QBV252" s="609"/>
      <c r="QBW252" s="609"/>
      <c r="QBX252" s="576"/>
      <c r="QBY252" s="576"/>
      <c r="QBZ252" s="577"/>
      <c r="QCA252"/>
      <c r="QCB252" s="605"/>
      <c r="QCC252" s="606"/>
      <c r="QCD252" s="578"/>
      <c r="QCE252" s="597"/>
      <c r="QCF252" s="598"/>
      <c r="QCG252" s="596"/>
      <c r="QCH252" s="602"/>
      <c r="QCI252" s="579"/>
      <c r="QCJ252" s="580"/>
      <c r="QCK252" s="603"/>
      <c r="QCL252" s="580"/>
      <c r="QCM252" s="603"/>
      <c r="QCN252" s="607"/>
      <c r="QCO252" s="582"/>
      <c r="QCP252" s="608"/>
      <c r="QCQ252" s="584"/>
      <c r="QCR252" s="584"/>
      <c r="QCS252" s="600"/>
      <c r="QCT252" s="600"/>
      <c r="QCU252" s="600"/>
      <c r="QCV252" s="600"/>
      <c r="QCW252" s="600"/>
      <c r="QCX252" s="601"/>
      <c r="QCY252" s="609"/>
      <c r="QCZ252" s="609"/>
      <c r="QDA252" s="576"/>
      <c r="QDB252" s="576"/>
      <c r="QDC252" s="577"/>
      <c r="QDD252"/>
      <c r="QDE252" s="605"/>
      <c r="QDF252" s="606"/>
      <c r="QDG252" s="578"/>
      <c r="QDH252" s="597"/>
      <c r="QDI252" s="598"/>
      <c r="QDJ252" s="596"/>
      <c r="QDK252" s="602"/>
      <c r="QDL252" s="579"/>
      <c r="QDM252" s="580"/>
      <c r="QDN252" s="603"/>
      <c r="QDO252" s="580"/>
      <c r="QDP252" s="603"/>
      <c r="QDQ252" s="607"/>
      <c r="QDR252" s="582"/>
      <c r="QDS252" s="608"/>
      <c r="QDT252" s="584"/>
      <c r="QDU252" s="584"/>
      <c r="QDV252" s="600"/>
      <c r="QDW252" s="600"/>
      <c r="QDX252" s="600"/>
      <c r="QDY252" s="600"/>
      <c r="QDZ252" s="600"/>
      <c r="QEA252" s="601"/>
      <c r="QEB252" s="609"/>
      <c r="QEC252" s="609"/>
      <c r="QED252" s="576"/>
      <c r="QEE252" s="576"/>
      <c r="QEF252" s="577"/>
      <c r="QEG252"/>
      <c r="QEH252" s="605"/>
      <c r="QEI252" s="606"/>
      <c r="QEJ252" s="578"/>
      <c r="QEK252" s="597"/>
      <c r="QEL252" s="598"/>
      <c r="QEM252" s="596"/>
      <c r="QEN252" s="602"/>
      <c r="QEO252" s="579"/>
      <c r="QEP252" s="580"/>
      <c r="QEQ252" s="603"/>
      <c r="QER252" s="580"/>
      <c r="QES252" s="603"/>
      <c r="QET252" s="607"/>
      <c r="QEU252" s="582"/>
      <c r="QEV252" s="608"/>
      <c r="QEW252" s="584"/>
      <c r="QEX252" s="584"/>
      <c r="QEY252" s="600"/>
      <c r="QEZ252" s="600"/>
      <c r="QFA252" s="600"/>
      <c r="QFB252" s="600"/>
      <c r="QFC252" s="600"/>
      <c r="QFD252" s="601"/>
      <c r="QFE252" s="609"/>
      <c r="QFF252" s="609"/>
      <c r="QFG252" s="576"/>
      <c r="QFH252" s="576"/>
      <c r="QFI252" s="577"/>
      <c r="QFJ252"/>
      <c r="QFK252" s="605"/>
      <c r="QFL252" s="606"/>
      <c r="QFM252" s="578"/>
      <c r="QFN252" s="597"/>
      <c r="QFO252" s="598"/>
      <c r="QFP252" s="596"/>
      <c r="QFQ252" s="602"/>
      <c r="QFR252" s="579"/>
      <c r="QFS252" s="580"/>
      <c r="QFT252" s="603"/>
      <c r="QFU252" s="580"/>
      <c r="QFV252" s="603"/>
      <c r="QFW252" s="607"/>
      <c r="QFX252" s="582"/>
      <c r="QFY252" s="608"/>
      <c r="QFZ252" s="584"/>
      <c r="QGA252" s="584"/>
      <c r="QGB252" s="600"/>
      <c r="QGC252" s="600"/>
      <c r="QGD252" s="600"/>
      <c r="QGE252" s="600"/>
      <c r="QGF252" s="600"/>
      <c r="QGG252" s="601"/>
      <c r="QGH252" s="609"/>
      <c r="QGI252" s="609"/>
      <c r="QGJ252" s="576"/>
      <c r="QGK252" s="576"/>
      <c r="QGL252" s="577"/>
      <c r="QGM252"/>
      <c r="QGN252" s="605"/>
      <c r="QGO252" s="606"/>
      <c r="QGP252" s="578"/>
      <c r="QGQ252" s="597"/>
      <c r="QGR252" s="598"/>
      <c r="QGS252" s="596"/>
      <c r="QGT252" s="602"/>
      <c r="QGU252" s="579"/>
      <c r="QGV252" s="580"/>
      <c r="QGW252" s="603"/>
      <c r="QGX252" s="580"/>
      <c r="QGY252" s="603"/>
      <c r="QGZ252" s="607"/>
      <c r="QHA252" s="582"/>
      <c r="QHB252" s="608"/>
      <c r="QHC252" s="584"/>
      <c r="QHD252" s="584"/>
      <c r="QHE252" s="600"/>
      <c r="QHF252" s="600"/>
      <c r="QHG252" s="600"/>
      <c r="QHH252" s="600"/>
      <c r="QHI252" s="600"/>
      <c r="QHJ252" s="601"/>
      <c r="QHK252" s="609"/>
      <c r="QHL252" s="609"/>
      <c r="QHM252" s="576"/>
      <c r="QHN252" s="576"/>
      <c r="QHO252" s="577"/>
      <c r="QHP252"/>
      <c r="QHQ252" s="605"/>
      <c r="QHR252" s="606"/>
      <c r="QHS252" s="578"/>
      <c r="QHT252" s="597"/>
      <c r="QHU252" s="598"/>
      <c r="QHV252" s="596"/>
      <c r="QHW252" s="602"/>
      <c r="QHX252" s="579"/>
      <c r="QHY252" s="580"/>
      <c r="QHZ252" s="603"/>
      <c r="QIA252" s="580"/>
      <c r="QIB252" s="603"/>
      <c r="QIC252" s="607"/>
      <c r="QID252" s="582"/>
      <c r="QIE252" s="608"/>
      <c r="QIF252" s="584"/>
      <c r="QIG252" s="584"/>
      <c r="QIH252" s="600"/>
      <c r="QII252" s="600"/>
      <c r="QIJ252" s="600"/>
      <c r="QIK252" s="600"/>
      <c r="QIL252" s="600"/>
      <c r="QIM252" s="601"/>
      <c r="QIN252" s="609"/>
      <c r="QIO252" s="609"/>
      <c r="QIP252" s="576"/>
      <c r="QIQ252" s="576"/>
      <c r="QIR252" s="577"/>
      <c r="QIS252"/>
      <c r="QIT252" s="605"/>
      <c r="QIU252" s="606"/>
      <c r="QIV252" s="578"/>
      <c r="QIW252" s="597"/>
      <c r="QIX252" s="598"/>
      <c r="QIY252" s="596"/>
      <c r="QIZ252" s="602"/>
      <c r="QJA252" s="579"/>
      <c r="QJB252" s="580"/>
      <c r="QJC252" s="603"/>
      <c r="QJD252" s="580"/>
      <c r="QJE252" s="603"/>
      <c r="QJF252" s="607"/>
      <c r="QJG252" s="582"/>
      <c r="QJH252" s="608"/>
      <c r="QJI252" s="584"/>
      <c r="QJJ252" s="584"/>
      <c r="QJK252" s="600"/>
      <c r="QJL252" s="600"/>
      <c r="QJM252" s="600"/>
      <c r="QJN252" s="600"/>
      <c r="QJO252" s="600"/>
      <c r="QJP252" s="601"/>
      <c r="QJQ252" s="609"/>
      <c r="QJR252" s="609"/>
      <c r="QJS252" s="576"/>
      <c r="QJT252" s="576"/>
      <c r="QJU252" s="577"/>
      <c r="QJV252"/>
      <c r="QJW252" s="605"/>
      <c r="QJX252" s="606"/>
      <c r="QJY252" s="578"/>
      <c r="QJZ252" s="597"/>
      <c r="QKA252" s="598"/>
      <c r="QKB252" s="596"/>
      <c r="QKC252" s="602"/>
      <c r="QKD252" s="579"/>
      <c r="QKE252" s="580"/>
      <c r="QKF252" s="603"/>
      <c r="QKG252" s="580"/>
      <c r="QKH252" s="603"/>
      <c r="QKI252" s="607"/>
      <c r="QKJ252" s="582"/>
      <c r="QKK252" s="608"/>
      <c r="QKL252" s="584"/>
      <c r="QKM252" s="584"/>
      <c r="QKN252" s="600"/>
      <c r="QKO252" s="600"/>
      <c r="QKP252" s="600"/>
      <c r="QKQ252" s="600"/>
      <c r="QKR252" s="600"/>
      <c r="QKS252" s="601"/>
      <c r="QKT252" s="609"/>
      <c r="QKU252" s="609"/>
      <c r="QKV252" s="576"/>
      <c r="QKW252" s="576"/>
      <c r="QKX252" s="577"/>
      <c r="QKY252"/>
      <c r="QKZ252" s="605"/>
      <c r="QLA252" s="606"/>
      <c r="QLB252" s="578"/>
      <c r="QLC252" s="597"/>
      <c r="QLD252" s="598"/>
      <c r="QLE252" s="596"/>
      <c r="QLF252" s="602"/>
      <c r="QLG252" s="579"/>
      <c r="QLH252" s="580"/>
      <c r="QLI252" s="603"/>
      <c r="QLJ252" s="580"/>
      <c r="QLK252" s="603"/>
      <c r="QLL252" s="607"/>
      <c r="QLM252" s="582"/>
      <c r="QLN252" s="608"/>
      <c r="QLO252" s="584"/>
      <c r="QLP252" s="584"/>
      <c r="QLQ252" s="600"/>
      <c r="QLR252" s="600"/>
      <c r="QLS252" s="600"/>
      <c r="QLT252" s="600"/>
      <c r="QLU252" s="600"/>
      <c r="QLV252" s="601"/>
      <c r="QLW252" s="609"/>
      <c r="QLX252" s="609"/>
      <c r="QLY252" s="576"/>
      <c r="QLZ252" s="576"/>
      <c r="QMA252" s="577"/>
      <c r="QMB252"/>
      <c r="QMC252" s="605"/>
      <c r="QMD252" s="606"/>
      <c r="QME252" s="578"/>
      <c r="QMF252" s="597"/>
      <c r="QMG252" s="598"/>
      <c r="QMH252" s="596"/>
      <c r="QMI252" s="602"/>
      <c r="QMJ252" s="579"/>
      <c r="QMK252" s="580"/>
      <c r="QML252" s="603"/>
      <c r="QMM252" s="580"/>
      <c r="QMN252" s="603"/>
      <c r="QMO252" s="607"/>
      <c r="QMP252" s="582"/>
      <c r="QMQ252" s="608"/>
      <c r="QMR252" s="584"/>
      <c r="QMS252" s="584"/>
      <c r="QMT252" s="600"/>
      <c r="QMU252" s="600"/>
      <c r="QMV252" s="600"/>
      <c r="QMW252" s="600"/>
      <c r="QMX252" s="600"/>
      <c r="QMY252" s="601"/>
      <c r="QMZ252" s="609"/>
      <c r="QNA252" s="609"/>
      <c r="QNB252" s="576"/>
      <c r="QNC252" s="576"/>
      <c r="QND252" s="577"/>
      <c r="QNE252"/>
      <c r="QNF252" s="605"/>
      <c r="QNG252" s="606"/>
      <c r="QNH252" s="578"/>
      <c r="QNI252" s="597"/>
      <c r="QNJ252" s="598"/>
      <c r="QNK252" s="596"/>
      <c r="QNL252" s="602"/>
      <c r="QNM252" s="579"/>
      <c r="QNN252" s="580"/>
      <c r="QNO252" s="603"/>
      <c r="QNP252" s="580"/>
      <c r="QNQ252" s="603"/>
      <c r="QNR252" s="607"/>
      <c r="QNS252" s="582"/>
      <c r="QNT252" s="608"/>
      <c r="QNU252" s="584"/>
      <c r="QNV252" s="584"/>
      <c r="QNW252" s="600"/>
      <c r="QNX252" s="600"/>
      <c r="QNY252" s="600"/>
      <c r="QNZ252" s="600"/>
      <c r="QOA252" s="600"/>
      <c r="QOB252" s="601"/>
      <c r="QOC252" s="609"/>
      <c r="QOD252" s="609"/>
      <c r="QOE252" s="576"/>
      <c r="QOF252" s="576"/>
      <c r="QOG252" s="577"/>
      <c r="QOH252"/>
      <c r="QOI252" s="605"/>
      <c r="QOJ252" s="606"/>
      <c r="QOK252" s="578"/>
      <c r="QOL252" s="597"/>
      <c r="QOM252" s="598"/>
      <c r="QON252" s="596"/>
      <c r="QOO252" s="602"/>
      <c r="QOP252" s="579"/>
      <c r="QOQ252" s="580"/>
      <c r="QOR252" s="603"/>
      <c r="QOS252" s="580"/>
      <c r="QOT252" s="603"/>
      <c r="QOU252" s="607"/>
      <c r="QOV252" s="582"/>
      <c r="QOW252" s="608"/>
      <c r="QOX252" s="584"/>
      <c r="QOY252" s="584"/>
      <c r="QOZ252" s="600"/>
      <c r="QPA252" s="600"/>
      <c r="QPB252" s="600"/>
      <c r="QPC252" s="600"/>
      <c r="QPD252" s="600"/>
      <c r="QPE252" s="601"/>
      <c r="QPF252" s="609"/>
      <c r="QPG252" s="609"/>
      <c r="QPH252" s="576"/>
      <c r="QPI252" s="576"/>
      <c r="QPJ252" s="577"/>
      <c r="QPK252"/>
      <c r="QPL252" s="605"/>
      <c r="QPM252" s="606"/>
      <c r="QPN252" s="578"/>
      <c r="QPO252" s="597"/>
      <c r="QPP252" s="598"/>
      <c r="QPQ252" s="596"/>
      <c r="QPR252" s="602"/>
      <c r="QPS252" s="579"/>
      <c r="QPT252" s="580"/>
      <c r="QPU252" s="603"/>
      <c r="QPV252" s="580"/>
      <c r="QPW252" s="603"/>
      <c r="QPX252" s="607"/>
      <c r="QPY252" s="582"/>
      <c r="QPZ252" s="608"/>
      <c r="QQA252" s="584"/>
      <c r="QQB252" s="584"/>
      <c r="QQC252" s="600"/>
      <c r="QQD252" s="600"/>
      <c r="QQE252" s="600"/>
      <c r="QQF252" s="600"/>
      <c r="QQG252" s="600"/>
      <c r="QQH252" s="601"/>
      <c r="QQI252" s="609"/>
      <c r="QQJ252" s="609"/>
      <c r="QQK252" s="576"/>
      <c r="QQL252" s="576"/>
      <c r="QQM252" s="577"/>
      <c r="QQN252"/>
      <c r="QQO252" s="605"/>
      <c r="QQP252" s="606"/>
      <c r="QQQ252" s="578"/>
      <c r="QQR252" s="597"/>
      <c r="QQS252" s="598"/>
      <c r="QQT252" s="596"/>
      <c r="QQU252" s="602"/>
      <c r="QQV252" s="579"/>
      <c r="QQW252" s="580"/>
      <c r="QQX252" s="603"/>
      <c r="QQY252" s="580"/>
      <c r="QQZ252" s="603"/>
      <c r="QRA252" s="607"/>
      <c r="QRB252" s="582"/>
      <c r="QRC252" s="608"/>
      <c r="QRD252" s="584"/>
      <c r="QRE252" s="584"/>
      <c r="QRF252" s="600"/>
      <c r="QRG252" s="600"/>
      <c r="QRH252" s="600"/>
      <c r="QRI252" s="600"/>
      <c r="QRJ252" s="600"/>
      <c r="QRK252" s="601"/>
      <c r="QRL252" s="609"/>
      <c r="QRM252" s="609"/>
      <c r="QRN252" s="576"/>
      <c r="QRO252" s="576"/>
      <c r="QRP252" s="577"/>
      <c r="QRQ252"/>
      <c r="QRR252" s="605"/>
      <c r="QRS252" s="606"/>
      <c r="QRT252" s="578"/>
      <c r="QRU252" s="597"/>
      <c r="QRV252" s="598"/>
      <c r="QRW252" s="596"/>
      <c r="QRX252" s="602"/>
      <c r="QRY252" s="579"/>
      <c r="QRZ252" s="580"/>
      <c r="QSA252" s="603"/>
      <c r="QSB252" s="580"/>
      <c r="QSC252" s="603"/>
      <c r="QSD252" s="607"/>
      <c r="QSE252" s="582"/>
      <c r="QSF252" s="608"/>
      <c r="QSG252" s="584"/>
      <c r="QSH252" s="584"/>
      <c r="QSI252" s="600"/>
      <c r="QSJ252" s="600"/>
      <c r="QSK252" s="600"/>
      <c r="QSL252" s="600"/>
      <c r="QSM252" s="600"/>
      <c r="QSN252" s="601"/>
      <c r="QSO252" s="609"/>
      <c r="QSP252" s="609"/>
      <c r="QSQ252" s="576"/>
      <c r="QSR252" s="576"/>
      <c r="QSS252" s="577"/>
      <c r="QST252"/>
      <c r="QSU252" s="605"/>
      <c r="QSV252" s="606"/>
      <c r="QSW252" s="578"/>
      <c r="QSX252" s="597"/>
      <c r="QSY252" s="598"/>
      <c r="QSZ252" s="596"/>
      <c r="QTA252" s="602"/>
      <c r="QTB252" s="579"/>
      <c r="QTC252" s="580"/>
      <c r="QTD252" s="603"/>
      <c r="QTE252" s="580"/>
      <c r="QTF252" s="603"/>
      <c r="QTG252" s="607"/>
      <c r="QTH252" s="582"/>
      <c r="QTI252" s="608"/>
      <c r="QTJ252" s="584"/>
      <c r="QTK252" s="584"/>
      <c r="QTL252" s="600"/>
      <c r="QTM252" s="600"/>
      <c r="QTN252" s="600"/>
      <c r="QTO252" s="600"/>
      <c r="QTP252" s="600"/>
      <c r="QTQ252" s="601"/>
      <c r="QTR252" s="609"/>
      <c r="QTS252" s="609"/>
      <c r="QTT252" s="576"/>
      <c r="QTU252" s="576"/>
      <c r="QTV252" s="577"/>
      <c r="QTW252"/>
      <c r="QTX252" s="605"/>
      <c r="QTY252" s="606"/>
      <c r="QTZ252" s="578"/>
      <c r="QUA252" s="597"/>
      <c r="QUB252" s="598"/>
      <c r="QUC252" s="596"/>
      <c r="QUD252" s="602"/>
      <c r="QUE252" s="579"/>
      <c r="QUF252" s="580"/>
      <c r="QUG252" s="603"/>
      <c r="QUH252" s="580"/>
      <c r="QUI252" s="603"/>
      <c r="QUJ252" s="607"/>
      <c r="QUK252" s="582"/>
      <c r="QUL252" s="608"/>
      <c r="QUM252" s="584"/>
      <c r="QUN252" s="584"/>
      <c r="QUO252" s="600"/>
      <c r="QUP252" s="600"/>
      <c r="QUQ252" s="600"/>
      <c r="QUR252" s="600"/>
      <c r="QUS252" s="600"/>
      <c r="QUT252" s="601"/>
      <c r="QUU252" s="609"/>
      <c r="QUV252" s="609"/>
      <c r="QUW252" s="576"/>
      <c r="QUX252" s="576"/>
      <c r="QUY252" s="577"/>
      <c r="QUZ252"/>
      <c r="QVA252" s="605"/>
      <c r="QVB252" s="606"/>
      <c r="QVC252" s="578"/>
      <c r="QVD252" s="597"/>
      <c r="QVE252" s="598"/>
      <c r="QVF252" s="596"/>
      <c r="QVG252" s="602"/>
      <c r="QVH252" s="579"/>
      <c r="QVI252" s="580"/>
      <c r="QVJ252" s="603"/>
      <c r="QVK252" s="580"/>
      <c r="QVL252" s="603"/>
      <c r="QVM252" s="607"/>
      <c r="QVN252" s="582"/>
      <c r="QVO252" s="608"/>
      <c r="QVP252" s="584"/>
      <c r="QVQ252" s="584"/>
      <c r="QVR252" s="600"/>
      <c r="QVS252" s="600"/>
      <c r="QVT252" s="600"/>
      <c r="QVU252" s="600"/>
      <c r="QVV252" s="600"/>
      <c r="QVW252" s="601"/>
      <c r="QVX252" s="609"/>
      <c r="QVY252" s="609"/>
      <c r="QVZ252" s="576"/>
      <c r="QWA252" s="576"/>
      <c r="QWB252" s="577"/>
      <c r="QWC252"/>
      <c r="QWD252" s="605"/>
      <c r="QWE252" s="606"/>
      <c r="QWF252" s="578"/>
      <c r="QWG252" s="597"/>
      <c r="QWH252" s="598"/>
      <c r="QWI252" s="596"/>
      <c r="QWJ252" s="602"/>
      <c r="QWK252" s="579"/>
      <c r="QWL252" s="580"/>
      <c r="QWM252" s="603"/>
      <c r="QWN252" s="580"/>
      <c r="QWO252" s="603"/>
      <c r="QWP252" s="607"/>
      <c r="QWQ252" s="582"/>
      <c r="QWR252" s="608"/>
      <c r="QWS252" s="584"/>
      <c r="QWT252" s="584"/>
      <c r="QWU252" s="600"/>
      <c r="QWV252" s="600"/>
      <c r="QWW252" s="600"/>
      <c r="QWX252" s="600"/>
      <c r="QWY252" s="600"/>
      <c r="QWZ252" s="601"/>
      <c r="QXA252" s="609"/>
      <c r="QXB252" s="609"/>
      <c r="QXC252" s="576"/>
      <c r="QXD252" s="576"/>
      <c r="QXE252" s="577"/>
      <c r="QXF252"/>
      <c r="QXG252" s="605"/>
      <c r="QXH252" s="606"/>
      <c r="QXI252" s="578"/>
      <c r="QXJ252" s="597"/>
      <c r="QXK252" s="598"/>
      <c r="QXL252" s="596"/>
      <c r="QXM252" s="602"/>
      <c r="QXN252" s="579"/>
      <c r="QXO252" s="580"/>
      <c r="QXP252" s="603"/>
      <c r="QXQ252" s="580"/>
      <c r="QXR252" s="603"/>
      <c r="QXS252" s="607"/>
      <c r="QXT252" s="582"/>
      <c r="QXU252" s="608"/>
      <c r="QXV252" s="584"/>
      <c r="QXW252" s="584"/>
      <c r="QXX252" s="600"/>
      <c r="QXY252" s="600"/>
      <c r="QXZ252" s="600"/>
      <c r="QYA252" s="600"/>
      <c r="QYB252" s="600"/>
      <c r="QYC252" s="601"/>
      <c r="QYD252" s="609"/>
      <c r="QYE252" s="609"/>
      <c r="QYF252" s="576"/>
      <c r="QYG252" s="576"/>
      <c r="QYH252" s="577"/>
      <c r="QYI252"/>
      <c r="QYJ252" s="605"/>
      <c r="QYK252" s="606"/>
      <c r="QYL252" s="578"/>
      <c r="QYM252" s="597"/>
      <c r="QYN252" s="598"/>
      <c r="QYO252" s="596"/>
      <c r="QYP252" s="602"/>
      <c r="QYQ252" s="579"/>
      <c r="QYR252" s="580"/>
      <c r="QYS252" s="603"/>
      <c r="QYT252" s="580"/>
      <c r="QYU252" s="603"/>
      <c r="QYV252" s="607"/>
      <c r="QYW252" s="582"/>
      <c r="QYX252" s="608"/>
      <c r="QYY252" s="584"/>
      <c r="QYZ252" s="584"/>
      <c r="QZA252" s="600"/>
      <c r="QZB252" s="600"/>
      <c r="QZC252" s="600"/>
      <c r="QZD252" s="600"/>
      <c r="QZE252" s="600"/>
      <c r="QZF252" s="601"/>
      <c r="QZG252" s="609"/>
      <c r="QZH252" s="609"/>
      <c r="QZI252" s="576"/>
      <c r="QZJ252" s="576"/>
      <c r="QZK252" s="577"/>
      <c r="QZL252"/>
      <c r="QZM252" s="605"/>
      <c r="QZN252" s="606"/>
      <c r="QZO252" s="578"/>
      <c r="QZP252" s="597"/>
      <c r="QZQ252" s="598"/>
      <c r="QZR252" s="596"/>
      <c r="QZS252" s="602"/>
      <c r="QZT252" s="579"/>
      <c r="QZU252" s="580"/>
      <c r="QZV252" s="603"/>
      <c r="QZW252" s="580"/>
      <c r="QZX252" s="603"/>
      <c r="QZY252" s="607"/>
      <c r="QZZ252" s="582"/>
      <c r="RAA252" s="608"/>
      <c r="RAB252" s="584"/>
      <c r="RAC252" s="584"/>
      <c r="RAD252" s="600"/>
      <c r="RAE252" s="600"/>
      <c r="RAF252" s="600"/>
      <c r="RAG252" s="600"/>
      <c r="RAH252" s="600"/>
      <c r="RAI252" s="601"/>
      <c r="RAJ252" s="609"/>
      <c r="RAK252" s="609"/>
      <c r="RAL252" s="576"/>
      <c r="RAM252" s="576"/>
      <c r="RAN252" s="577"/>
      <c r="RAO252"/>
      <c r="RAP252" s="605"/>
      <c r="RAQ252" s="606"/>
      <c r="RAR252" s="578"/>
      <c r="RAS252" s="597"/>
      <c r="RAT252" s="598"/>
      <c r="RAU252" s="596"/>
      <c r="RAV252" s="602"/>
      <c r="RAW252" s="579"/>
      <c r="RAX252" s="580"/>
      <c r="RAY252" s="603"/>
      <c r="RAZ252" s="580"/>
      <c r="RBA252" s="603"/>
      <c r="RBB252" s="607"/>
      <c r="RBC252" s="582"/>
      <c r="RBD252" s="608"/>
      <c r="RBE252" s="584"/>
      <c r="RBF252" s="584"/>
      <c r="RBG252" s="600"/>
      <c r="RBH252" s="600"/>
      <c r="RBI252" s="600"/>
      <c r="RBJ252" s="600"/>
      <c r="RBK252" s="600"/>
      <c r="RBL252" s="601"/>
      <c r="RBM252" s="609"/>
      <c r="RBN252" s="609"/>
      <c r="RBO252" s="576"/>
      <c r="RBP252" s="576"/>
      <c r="RBQ252" s="577"/>
      <c r="RBR252"/>
      <c r="RBS252" s="605"/>
      <c r="RBT252" s="606"/>
      <c r="RBU252" s="578"/>
      <c r="RBV252" s="597"/>
      <c r="RBW252" s="598"/>
      <c r="RBX252" s="596"/>
      <c r="RBY252" s="602"/>
      <c r="RBZ252" s="579"/>
      <c r="RCA252" s="580"/>
      <c r="RCB252" s="603"/>
      <c r="RCC252" s="580"/>
      <c r="RCD252" s="603"/>
      <c r="RCE252" s="607"/>
      <c r="RCF252" s="582"/>
      <c r="RCG252" s="608"/>
      <c r="RCH252" s="584"/>
      <c r="RCI252" s="584"/>
      <c r="RCJ252" s="600"/>
      <c r="RCK252" s="600"/>
      <c r="RCL252" s="600"/>
      <c r="RCM252" s="600"/>
      <c r="RCN252" s="600"/>
      <c r="RCO252" s="601"/>
      <c r="RCP252" s="609"/>
      <c r="RCQ252" s="609"/>
      <c r="RCR252" s="576"/>
      <c r="RCS252" s="576"/>
      <c r="RCT252" s="577"/>
      <c r="RCU252"/>
      <c r="RCV252" s="605"/>
      <c r="RCW252" s="606"/>
      <c r="RCX252" s="578"/>
      <c r="RCY252" s="597"/>
      <c r="RCZ252" s="598"/>
      <c r="RDA252" s="596"/>
      <c r="RDB252" s="602"/>
      <c r="RDC252" s="579"/>
      <c r="RDD252" s="580"/>
      <c r="RDE252" s="603"/>
      <c r="RDF252" s="580"/>
      <c r="RDG252" s="603"/>
      <c r="RDH252" s="607"/>
      <c r="RDI252" s="582"/>
      <c r="RDJ252" s="608"/>
      <c r="RDK252" s="584"/>
      <c r="RDL252" s="584"/>
      <c r="RDM252" s="600"/>
      <c r="RDN252" s="600"/>
      <c r="RDO252" s="600"/>
      <c r="RDP252" s="600"/>
      <c r="RDQ252" s="600"/>
      <c r="RDR252" s="601"/>
      <c r="RDS252" s="609"/>
      <c r="RDT252" s="609"/>
      <c r="RDU252" s="576"/>
      <c r="RDV252" s="576"/>
      <c r="RDW252" s="577"/>
      <c r="RDX252"/>
      <c r="RDY252" s="605"/>
      <c r="RDZ252" s="606"/>
      <c r="REA252" s="578"/>
      <c r="REB252" s="597"/>
      <c r="REC252" s="598"/>
      <c r="RED252" s="596"/>
      <c r="REE252" s="602"/>
      <c r="REF252" s="579"/>
      <c r="REG252" s="580"/>
      <c r="REH252" s="603"/>
      <c r="REI252" s="580"/>
      <c r="REJ252" s="603"/>
      <c r="REK252" s="607"/>
      <c r="REL252" s="582"/>
      <c r="REM252" s="608"/>
      <c r="REN252" s="584"/>
      <c r="REO252" s="584"/>
      <c r="REP252" s="600"/>
      <c r="REQ252" s="600"/>
      <c r="RER252" s="600"/>
      <c r="RES252" s="600"/>
      <c r="RET252" s="600"/>
      <c r="REU252" s="601"/>
      <c r="REV252" s="609"/>
      <c r="REW252" s="609"/>
      <c r="REX252" s="576"/>
      <c r="REY252" s="576"/>
      <c r="REZ252" s="577"/>
      <c r="RFA252"/>
      <c r="RFB252" s="605"/>
      <c r="RFC252" s="606"/>
      <c r="RFD252" s="578"/>
      <c r="RFE252" s="597"/>
      <c r="RFF252" s="598"/>
      <c r="RFG252" s="596"/>
      <c r="RFH252" s="602"/>
      <c r="RFI252" s="579"/>
      <c r="RFJ252" s="580"/>
      <c r="RFK252" s="603"/>
      <c r="RFL252" s="580"/>
      <c r="RFM252" s="603"/>
      <c r="RFN252" s="607"/>
      <c r="RFO252" s="582"/>
      <c r="RFP252" s="608"/>
      <c r="RFQ252" s="584"/>
      <c r="RFR252" s="584"/>
      <c r="RFS252" s="600"/>
      <c r="RFT252" s="600"/>
      <c r="RFU252" s="600"/>
      <c r="RFV252" s="600"/>
      <c r="RFW252" s="600"/>
      <c r="RFX252" s="601"/>
      <c r="RFY252" s="609"/>
      <c r="RFZ252" s="609"/>
      <c r="RGA252" s="576"/>
      <c r="RGB252" s="576"/>
      <c r="RGC252" s="577"/>
      <c r="RGD252"/>
      <c r="RGE252" s="605"/>
      <c r="RGF252" s="606"/>
      <c r="RGG252" s="578"/>
      <c r="RGH252" s="597"/>
      <c r="RGI252" s="598"/>
      <c r="RGJ252" s="596"/>
      <c r="RGK252" s="602"/>
      <c r="RGL252" s="579"/>
      <c r="RGM252" s="580"/>
      <c r="RGN252" s="603"/>
      <c r="RGO252" s="580"/>
      <c r="RGP252" s="603"/>
      <c r="RGQ252" s="607"/>
      <c r="RGR252" s="582"/>
      <c r="RGS252" s="608"/>
      <c r="RGT252" s="584"/>
      <c r="RGU252" s="584"/>
      <c r="RGV252" s="600"/>
      <c r="RGW252" s="600"/>
      <c r="RGX252" s="600"/>
      <c r="RGY252" s="600"/>
      <c r="RGZ252" s="600"/>
      <c r="RHA252" s="601"/>
      <c r="RHB252" s="609"/>
      <c r="RHC252" s="609"/>
      <c r="RHD252" s="576"/>
      <c r="RHE252" s="576"/>
      <c r="RHF252" s="577"/>
      <c r="RHG252"/>
      <c r="RHH252" s="605"/>
      <c r="RHI252" s="606"/>
      <c r="RHJ252" s="578"/>
      <c r="RHK252" s="597"/>
      <c r="RHL252" s="598"/>
      <c r="RHM252" s="596"/>
      <c r="RHN252" s="602"/>
      <c r="RHO252" s="579"/>
      <c r="RHP252" s="580"/>
      <c r="RHQ252" s="603"/>
      <c r="RHR252" s="580"/>
      <c r="RHS252" s="603"/>
      <c r="RHT252" s="607"/>
      <c r="RHU252" s="582"/>
      <c r="RHV252" s="608"/>
      <c r="RHW252" s="584"/>
      <c r="RHX252" s="584"/>
      <c r="RHY252" s="600"/>
      <c r="RHZ252" s="600"/>
      <c r="RIA252" s="600"/>
      <c r="RIB252" s="600"/>
      <c r="RIC252" s="600"/>
      <c r="RID252" s="601"/>
      <c r="RIE252" s="609"/>
      <c r="RIF252" s="609"/>
      <c r="RIG252" s="576"/>
      <c r="RIH252" s="576"/>
      <c r="RII252" s="577"/>
      <c r="RIJ252"/>
      <c r="RIK252" s="605"/>
      <c r="RIL252" s="606"/>
      <c r="RIM252" s="578"/>
      <c r="RIN252" s="597"/>
      <c r="RIO252" s="598"/>
      <c r="RIP252" s="596"/>
      <c r="RIQ252" s="602"/>
      <c r="RIR252" s="579"/>
      <c r="RIS252" s="580"/>
      <c r="RIT252" s="603"/>
      <c r="RIU252" s="580"/>
      <c r="RIV252" s="603"/>
      <c r="RIW252" s="607"/>
      <c r="RIX252" s="582"/>
      <c r="RIY252" s="608"/>
      <c r="RIZ252" s="584"/>
      <c r="RJA252" s="584"/>
      <c r="RJB252" s="600"/>
      <c r="RJC252" s="600"/>
      <c r="RJD252" s="600"/>
      <c r="RJE252" s="600"/>
      <c r="RJF252" s="600"/>
      <c r="RJG252" s="601"/>
      <c r="RJH252" s="609"/>
      <c r="RJI252" s="609"/>
      <c r="RJJ252" s="576"/>
      <c r="RJK252" s="576"/>
      <c r="RJL252" s="577"/>
      <c r="RJM252"/>
      <c r="RJN252" s="605"/>
      <c r="RJO252" s="606"/>
      <c r="RJP252" s="578"/>
      <c r="RJQ252" s="597"/>
      <c r="RJR252" s="598"/>
      <c r="RJS252" s="596"/>
      <c r="RJT252" s="602"/>
      <c r="RJU252" s="579"/>
      <c r="RJV252" s="580"/>
      <c r="RJW252" s="603"/>
      <c r="RJX252" s="580"/>
      <c r="RJY252" s="603"/>
      <c r="RJZ252" s="607"/>
      <c r="RKA252" s="582"/>
      <c r="RKB252" s="608"/>
      <c r="RKC252" s="584"/>
      <c r="RKD252" s="584"/>
      <c r="RKE252" s="600"/>
      <c r="RKF252" s="600"/>
      <c r="RKG252" s="600"/>
      <c r="RKH252" s="600"/>
      <c r="RKI252" s="600"/>
      <c r="RKJ252" s="601"/>
      <c r="RKK252" s="609"/>
      <c r="RKL252" s="609"/>
      <c r="RKM252" s="576"/>
      <c r="RKN252" s="576"/>
      <c r="RKO252" s="577"/>
      <c r="RKP252"/>
      <c r="RKQ252" s="605"/>
      <c r="RKR252" s="606"/>
      <c r="RKS252" s="578"/>
      <c r="RKT252" s="597"/>
      <c r="RKU252" s="598"/>
      <c r="RKV252" s="596"/>
      <c r="RKW252" s="602"/>
      <c r="RKX252" s="579"/>
      <c r="RKY252" s="580"/>
      <c r="RKZ252" s="603"/>
      <c r="RLA252" s="580"/>
      <c r="RLB252" s="603"/>
      <c r="RLC252" s="607"/>
      <c r="RLD252" s="582"/>
      <c r="RLE252" s="608"/>
      <c r="RLF252" s="584"/>
      <c r="RLG252" s="584"/>
      <c r="RLH252" s="600"/>
      <c r="RLI252" s="600"/>
      <c r="RLJ252" s="600"/>
      <c r="RLK252" s="600"/>
      <c r="RLL252" s="600"/>
      <c r="RLM252" s="601"/>
      <c r="RLN252" s="609"/>
      <c r="RLO252" s="609"/>
      <c r="RLP252" s="576"/>
      <c r="RLQ252" s="576"/>
      <c r="RLR252" s="577"/>
      <c r="RLS252"/>
      <c r="RLT252" s="605"/>
      <c r="RLU252" s="606"/>
      <c r="RLV252" s="578"/>
      <c r="RLW252" s="597"/>
      <c r="RLX252" s="598"/>
      <c r="RLY252" s="596"/>
      <c r="RLZ252" s="602"/>
      <c r="RMA252" s="579"/>
      <c r="RMB252" s="580"/>
      <c r="RMC252" s="603"/>
      <c r="RMD252" s="580"/>
      <c r="RME252" s="603"/>
      <c r="RMF252" s="607"/>
      <c r="RMG252" s="582"/>
      <c r="RMH252" s="608"/>
      <c r="RMI252" s="584"/>
      <c r="RMJ252" s="584"/>
      <c r="RMK252" s="600"/>
      <c r="RML252" s="600"/>
      <c r="RMM252" s="600"/>
      <c r="RMN252" s="600"/>
      <c r="RMO252" s="600"/>
      <c r="RMP252" s="601"/>
      <c r="RMQ252" s="609"/>
      <c r="RMR252" s="609"/>
      <c r="RMS252" s="576"/>
      <c r="RMT252" s="576"/>
      <c r="RMU252" s="577"/>
      <c r="RMV252"/>
      <c r="RMW252" s="605"/>
      <c r="RMX252" s="606"/>
      <c r="RMY252" s="578"/>
      <c r="RMZ252" s="597"/>
      <c r="RNA252" s="598"/>
      <c r="RNB252" s="596"/>
      <c r="RNC252" s="602"/>
      <c r="RND252" s="579"/>
      <c r="RNE252" s="580"/>
      <c r="RNF252" s="603"/>
      <c r="RNG252" s="580"/>
      <c r="RNH252" s="603"/>
      <c r="RNI252" s="607"/>
      <c r="RNJ252" s="582"/>
      <c r="RNK252" s="608"/>
      <c r="RNL252" s="584"/>
      <c r="RNM252" s="584"/>
      <c r="RNN252" s="600"/>
      <c r="RNO252" s="600"/>
      <c r="RNP252" s="600"/>
      <c r="RNQ252" s="600"/>
      <c r="RNR252" s="600"/>
      <c r="RNS252" s="601"/>
      <c r="RNT252" s="609"/>
      <c r="RNU252" s="609"/>
      <c r="RNV252" s="576"/>
      <c r="RNW252" s="576"/>
      <c r="RNX252" s="577"/>
      <c r="RNY252"/>
      <c r="RNZ252" s="605"/>
      <c r="ROA252" s="606"/>
      <c r="ROB252" s="578"/>
      <c r="ROC252" s="597"/>
      <c r="ROD252" s="598"/>
      <c r="ROE252" s="596"/>
      <c r="ROF252" s="602"/>
      <c r="ROG252" s="579"/>
      <c r="ROH252" s="580"/>
      <c r="ROI252" s="603"/>
      <c r="ROJ252" s="580"/>
      <c r="ROK252" s="603"/>
      <c r="ROL252" s="607"/>
      <c r="ROM252" s="582"/>
      <c r="RON252" s="608"/>
      <c r="ROO252" s="584"/>
      <c r="ROP252" s="584"/>
      <c r="ROQ252" s="600"/>
      <c r="ROR252" s="600"/>
      <c r="ROS252" s="600"/>
      <c r="ROT252" s="600"/>
      <c r="ROU252" s="600"/>
      <c r="ROV252" s="601"/>
      <c r="ROW252" s="609"/>
      <c r="ROX252" s="609"/>
      <c r="ROY252" s="576"/>
      <c r="ROZ252" s="576"/>
      <c r="RPA252" s="577"/>
      <c r="RPB252"/>
      <c r="RPC252" s="605"/>
      <c r="RPD252" s="606"/>
      <c r="RPE252" s="578"/>
      <c r="RPF252" s="597"/>
      <c r="RPG252" s="598"/>
      <c r="RPH252" s="596"/>
      <c r="RPI252" s="602"/>
      <c r="RPJ252" s="579"/>
      <c r="RPK252" s="580"/>
      <c r="RPL252" s="603"/>
      <c r="RPM252" s="580"/>
      <c r="RPN252" s="603"/>
      <c r="RPO252" s="607"/>
      <c r="RPP252" s="582"/>
      <c r="RPQ252" s="608"/>
      <c r="RPR252" s="584"/>
      <c r="RPS252" s="584"/>
      <c r="RPT252" s="600"/>
      <c r="RPU252" s="600"/>
      <c r="RPV252" s="600"/>
      <c r="RPW252" s="600"/>
      <c r="RPX252" s="600"/>
      <c r="RPY252" s="601"/>
      <c r="RPZ252" s="609"/>
      <c r="RQA252" s="609"/>
      <c r="RQB252" s="576"/>
      <c r="RQC252" s="576"/>
      <c r="RQD252" s="577"/>
      <c r="RQE252"/>
      <c r="RQF252" s="605"/>
      <c r="RQG252" s="606"/>
      <c r="RQH252" s="578"/>
      <c r="RQI252" s="597"/>
      <c r="RQJ252" s="598"/>
      <c r="RQK252" s="596"/>
      <c r="RQL252" s="602"/>
      <c r="RQM252" s="579"/>
      <c r="RQN252" s="580"/>
      <c r="RQO252" s="603"/>
      <c r="RQP252" s="580"/>
      <c r="RQQ252" s="603"/>
      <c r="RQR252" s="607"/>
      <c r="RQS252" s="582"/>
      <c r="RQT252" s="608"/>
      <c r="RQU252" s="584"/>
      <c r="RQV252" s="584"/>
      <c r="RQW252" s="600"/>
      <c r="RQX252" s="600"/>
      <c r="RQY252" s="600"/>
      <c r="RQZ252" s="600"/>
      <c r="RRA252" s="600"/>
      <c r="RRB252" s="601"/>
      <c r="RRC252" s="609"/>
      <c r="RRD252" s="609"/>
      <c r="RRE252" s="576"/>
      <c r="RRF252" s="576"/>
      <c r="RRG252" s="577"/>
      <c r="RRH252"/>
      <c r="RRI252" s="605"/>
      <c r="RRJ252" s="606"/>
      <c r="RRK252" s="578"/>
      <c r="RRL252" s="597"/>
      <c r="RRM252" s="598"/>
      <c r="RRN252" s="596"/>
      <c r="RRO252" s="602"/>
      <c r="RRP252" s="579"/>
      <c r="RRQ252" s="580"/>
      <c r="RRR252" s="603"/>
      <c r="RRS252" s="580"/>
      <c r="RRT252" s="603"/>
      <c r="RRU252" s="607"/>
      <c r="RRV252" s="582"/>
      <c r="RRW252" s="608"/>
      <c r="RRX252" s="584"/>
      <c r="RRY252" s="584"/>
      <c r="RRZ252" s="600"/>
      <c r="RSA252" s="600"/>
      <c r="RSB252" s="600"/>
      <c r="RSC252" s="600"/>
      <c r="RSD252" s="600"/>
      <c r="RSE252" s="601"/>
      <c r="RSF252" s="609"/>
      <c r="RSG252" s="609"/>
      <c r="RSH252" s="576"/>
      <c r="RSI252" s="576"/>
      <c r="RSJ252" s="577"/>
      <c r="RSK252"/>
      <c r="RSL252" s="605"/>
      <c r="RSM252" s="606"/>
      <c r="RSN252" s="578"/>
      <c r="RSO252" s="597"/>
      <c r="RSP252" s="598"/>
      <c r="RSQ252" s="596"/>
      <c r="RSR252" s="602"/>
      <c r="RSS252" s="579"/>
      <c r="RST252" s="580"/>
      <c r="RSU252" s="603"/>
      <c r="RSV252" s="580"/>
      <c r="RSW252" s="603"/>
      <c r="RSX252" s="607"/>
      <c r="RSY252" s="582"/>
      <c r="RSZ252" s="608"/>
      <c r="RTA252" s="584"/>
      <c r="RTB252" s="584"/>
      <c r="RTC252" s="600"/>
      <c r="RTD252" s="600"/>
      <c r="RTE252" s="600"/>
      <c r="RTF252" s="600"/>
      <c r="RTG252" s="600"/>
      <c r="RTH252" s="601"/>
      <c r="RTI252" s="609"/>
      <c r="RTJ252" s="609"/>
      <c r="RTK252" s="576"/>
      <c r="RTL252" s="576"/>
      <c r="RTM252" s="577"/>
      <c r="RTN252"/>
      <c r="RTO252" s="605"/>
      <c r="RTP252" s="606"/>
      <c r="RTQ252" s="578"/>
      <c r="RTR252" s="597"/>
      <c r="RTS252" s="598"/>
      <c r="RTT252" s="596"/>
      <c r="RTU252" s="602"/>
      <c r="RTV252" s="579"/>
      <c r="RTW252" s="580"/>
      <c r="RTX252" s="603"/>
      <c r="RTY252" s="580"/>
      <c r="RTZ252" s="603"/>
      <c r="RUA252" s="607"/>
      <c r="RUB252" s="582"/>
      <c r="RUC252" s="608"/>
      <c r="RUD252" s="584"/>
      <c r="RUE252" s="584"/>
      <c r="RUF252" s="600"/>
      <c r="RUG252" s="600"/>
      <c r="RUH252" s="600"/>
      <c r="RUI252" s="600"/>
      <c r="RUJ252" s="600"/>
      <c r="RUK252" s="601"/>
      <c r="RUL252" s="609"/>
      <c r="RUM252" s="609"/>
      <c r="RUN252" s="576"/>
      <c r="RUO252" s="576"/>
      <c r="RUP252" s="577"/>
      <c r="RUQ252"/>
      <c r="RUR252" s="605"/>
      <c r="RUS252" s="606"/>
      <c r="RUT252" s="578"/>
      <c r="RUU252" s="597"/>
      <c r="RUV252" s="598"/>
      <c r="RUW252" s="596"/>
      <c r="RUX252" s="602"/>
      <c r="RUY252" s="579"/>
      <c r="RUZ252" s="580"/>
      <c r="RVA252" s="603"/>
      <c r="RVB252" s="580"/>
      <c r="RVC252" s="603"/>
      <c r="RVD252" s="607"/>
      <c r="RVE252" s="582"/>
      <c r="RVF252" s="608"/>
      <c r="RVG252" s="584"/>
      <c r="RVH252" s="584"/>
      <c r="RVI252" s="600"/>
      <c r="RVJ252" s="600"/>
      <c r="RVK252" s="600"/>
      <c r="RVL252" s="600"/>
      <c r="RVM252" s="600"/>
      <c r="RVN252" s="601"/>
      <c r="RVO252" s="609"/>
      <c r="RVP252" s="609"/>
      <c r="RVQ252" s="576"/>
      <c r="RVR252" s="576"/>
      <c r="RVS252" s="577"/>
      <c r="RVT252"/>
      <c r="RVU252" s="605"/>
      <c r="RVV252" s="606"/>
      <c r="RVW252" s="578"/>
      <c r="RVX252" s="597"/>
      <c r="RVY252" s="598"/>
      <c r="RVZ252" s="596"/>
      <c r="RWA252" s="602"/>
      <c r="RWB252" s="579"/>
      <c r="RWC252" s="580"/>
      <c r="RWD252" s="603"/>
      <c r="RWE252" s="580"/>
      <c r="RWF252" s="603"/>
      <c r="RWG252" s="607"/>
      <c r="RWH252" s="582"/>
      <c r="RWI252" s="608"/>
      <c r="RWJ252" s="584"/>
      <c r="RWK252" s="584"/>
      <c r="RWL252" s="600"/>
      <c r="RWM252" s="600"/>
      <c r="RWN252" s="600"/>
      <c r="RWO252" s="600"/>
      <c r="RWP252" s="600"/>
      <c r="RWQ252" s="601"/>
      <c r="RWR252" s="609"/>
      <c r="RWS252" s="609"/>
      <c r="RWT252" s="576"/>
      <c r="RWU252" s="576"/>
      <c r="RWV252" s="577"/>
      <c r="RWW252"/>
      <c r="RWX252" s="605"/>
      <c r="RWY252" s="606"/>
      <c r="RWZ252" s="578"/>
      <c r="RXA252" s="597"/>
      <c r="RXB252" s="598"/>
      <c r="RXC252" s="596"/>
      <c r="RXD252" s="602"/>
      <c r="RXE252" s="579"/>
      <c r="RXF252" s="580"/>
      <c r="RXG252" s="603"/>
      <c r="RXH252" s="580"/>
      <c r="RXI252" s="603"/>
      <c r="RXJ252" s="607"/>
      <c r="RXK252" s="582"/>
      <c r="RXL252" s="608"/>
      <c r="RXM252" s="584"/>
      <c r="RXN252" s="584"/>
      <c r="RXO252" s="600"/>
      <c r="RXP252" s="600"/>
      <c r="RXQ252" s="600"/>
      <c r="RXR252" s="600"/>
      <c r="RXS252" s="600"/>
      <c r="RXT252" s="601"/>
      <c r="RXU252" s="609"/>
      <c r="RXV252" s="609"/>
      <c r="RXW252" s="576"/>
      <c r="RXX252" s="576"/>
      <c r="RXY252" s="577"/>
      <c r="RXZ252"/>
      <c r="RYA252" s="605"/>
      <c r="RYB252" s="606"/>
      <c r="RYC252" s="578"/>
      <c r="RYD252" s="597"/>
      <c r="RYE252" s="598"/>
      <c r="RYF252" s="596"/>
      <c r="RYG252" s="602"/>
      <c r="RYH252" s="579"/>
      <c r="RYI252" s="580"/>
      <c r="RYJ252" s="603"/>
      <c r="RYK252" s="580"/>
      <c r="RYL252" s="603"/>
      <c r="RYM252" s="607"/>
      <c r="RYN252" s="582"/>
      <c r="RYO252" s="608"/>
      <c r="RYP252" s="584"/>
      <c r="RYQ252" s="584"/>
      <c r="RYR252" s="600"/>
      <c r="RYS252" s="600"/>
      <c r="RYT252" s="600"/>
      <c r="RYU252" s="600"/>
      <c r="RYV252" s="600"/>
      <c r="RYW252" s="601"/>
      <c r="RYX252" s="609"/>
      <c r="RYY252" s="609"/>
      <c r="RYZ252" s="576"/>
      <c r="RZA252" s="576"/>
      <c r="RZB252" s="577"/>
      <c r="RZC252"/>
      <c r="RZD252" s="605"/>
      <c r="RZE252" s="606"/>
      <c r="RZF252" s="578"/>
      <c r="RZG252" s="597"/>
      <c r="RZH252" s="598"/>
      <c r="RZI252" s="596"/>
      <c r="RZJ252" s="602"/>
      <c r="RZK252" s="579"/>
      <c r="RZL252" s="580"/>
      <c r="RZM252" s="603"/>
      <c r="RZN252" s="580"/>
      <c r="RZO252" s="603"/>
      <c r="RZP252" s="607"/>
      <c r="RZQ252" s="582"/>
      <c r="RZR252" s="608"/>
      <c r="RZS252" s="584"/>
      <c r="RZT252" s="584"/>
      <c r="RZU252" s="600"/>
      <c r="RZV252" s="600"/>
      <c r="RZW252" s="600"/>
      <c r="RZX252" s="600"/>
      <c r="RZY252" s="600"/>
      <c r="RZZ252" s="601"/>
      <c r="SAA252" s="609"/>
      <c r="SAB252" s="609"/>
      <c r="SAC252" s="576"/>
      <c r="SAD252" s="576"/>
      <c r="SAE252" s="577"/>
      <c r="SAF252"/>
      <c r="SAG252" s="605"/>
      <c r="SAH252" s="606"/>
      <c r="SAI252" s="578"/>
      <c r="SAJ252" s="597"/>
      <c r="SAK252" s="598"/>
      <c r="SAL252" s="596"/>
      <c r="SAM252" s="602"/>
      <c r="SAN252" s="579"/>
      <c r="SAO252" s="580"/>
      <c r="SAP252" s="603"/>
      <c r="SAQ252" s="580"/>
      <c r="SAR252" s="603"/>
      <c r="SAS252" s="607"/>
      <c r="SAT252" s="582"/>
      <c r="SAU252" s="608"/>
      <c r="SAV252" s="584"/>
      <c r="SAW252" s="584"/>
      <c r="SAX252" s="600"/>
      <c r="SAY252" s="600"/>
      <c r="SAZ252" s="600"/>
      <c r="SBA252" s="600"/>
      <c r="SBB252" s="600"/>
      <c r="SBC252" s="601"/>
      <c r="SBD252" s="609"/>
      <c r="SBE252" s="609"/>
      <c r="SBF252" s="576"/>
      <c r="SBG252" s="576"/>
      <c r="SBH252" s="577"/>
      <c r="SBI252"/>
      <c r="SBJ252" s="605"/>
      <c r="SBK252" s="606"/>
      <c r="SBL252" s="578"/>
      <c r="SBM252" s="597"/>
      <c r="SBN252" s="598"/>
      <c r="SBO252" s="596"/>
      <c r="SBP252" s="602"/>
      <c r="SBQ252" s="579"/>
      <c r="SBR252" s="580"/>
      <c r="SBS252" s="603"/>
      <c r="SBT252" s="580"/>
      <c r="SBU252" s="603"/>
      <c r="SBV252" s="607"/>
      <c r="SBW252" s="582"/>
      <c r="SBX252" s="608"/>
      <c r="SBY252" s="584"/>
      <c r="SBZ252" s="584"/>
      <c r="SCA252" s="600"/>
      <c r="SCB252" s="600"/>
      <c r="SCC252" s="600"/>
      <c r="SCD252" s="600"/>
      <c r="SCE252" s="600"/>
      <c r="SCF252" s="601"/>
      <c r="SCG252" s="609"/>
      <c r="SCH252" s="609"/>
      <c r="SCI252" s="576"/>
      <c r="SCJ252" s="576"/>
      <c r="SCK252" s="577"/>
      <c r="SCL252"/>
      <c r="SCM252" s="605"/>
      <c r="SCN252" s="606"/>
      <c r="SCO252" s="578"/>
      <c r="SCP252" s="597"/>
      <c r="SCQ252" s="598"/>
      <c r="SCR252" s="596"/>
      <c r="SCS252" s="602"/>
      <c r="SCT252" s="579"/>
      <c r="SCU252" s="580"/>
      <c r="SCV252" s="603"/>
      <c r="SCW252" s="580"/>
      <c r="SCX252" s="603"/>
      <c r="SCY252" s="607"/>
      <c r="SCZ252" s="582"/>
      <c r="SDA252" s="608"/>
      <c r="SDB252" s="584"/>
      <c r="SDC252" s="584"/>
      <c r="SDD252" s="600"/>
      <c r="SDE252" s="600"/>
      <c r="SDF252" s="600"/>
      <c r="SDG252" s="600"/>
      <c r="SDH252" s="600"/>
      <c r="SDI252" s="601"/>
      <c r="SDJ252" s="609"/>
      <c r="SDK252" s="609"/>
      <c r="SDL252" s="576"/>
      <c r="SDM252" s="576"/>
      <c r="SDN252" s="577"/>
      <c r="SDO252"/>
      <c r="SDP252" s="605"/>
      <c r="SDQ252" s="606"/>
      <c r="SDR252" s="578"/>
      <c r="SDS252" s="597"/>
      <c r="SDT252" s="598"/>
      <c r="SDU252" s="596"/>
      <c r="SDV252" s="602"/>
      <c r="SDW252" s="579"/>
      <c r="SDX252" s="580"/>
      <c r="SDY252" s="603"/>
      <c r="SDZ252" s="580"/>
      <c r="SEA252" s="603"/>
      <c r="SEB252" s="607"/>
      <c r="SEC252" s="582"/>
      <c r="SED252" s="608"/>
      <c r="SEE252" s="584"/>
      <c r="SEF252" s="584"/>
      <c r="SEG252" s="600"/>
      <c r="SEH252" s="600"/>
      <c r="SEI252" s="600"/>
      <c r="SEJ252" s="600"/>
      <c r="SEK252" s="600"/>
      <c r="SEL252" s="601"/>
      <c r="SEM252" s="609"/>
      <c r="SEN252" s="609"/>
      <c r="SEO252" s="576"/>
      <c r="SEP252" s="576"/>
      <c r="SEQ252" s="577"/>
      <c r="SER252"/>
      <c r="SES252" s="605"/>
      <c r="SET252" s="606"/>
      <c r="SEU252" s="578"/>
      <c r="SEV252" s="597"/>
      <c r="SEW252" s="598"/>
      <c r="SEX252" s="596"/>
      <c r="SEY252" s="602"/>
      <c r="SEZ252" s="579"/>
      <c r="SFA252" s="580"/>
      <c r="SFB252" s="603"/>
      <c r="SFC252" s="580"/>
      <c r="SFD252" s="603"/>
      <c r="SFE252" s="607"/>
      <c r="SFF252" s="582"/>
      <c r="SFG252" s="608"/>
      <c r="SFH252" s="584"/>
      <c r="SFI252" s="584"/>
      <c r="SFJ252" s="600"/>
      <c r="SFK252" s="600"/>
      <c r="SFL252" s="600"/>
      <c r="SFM252" s="600"/>
      <c r="SFN252" s="600"/>
      <c r="SFO252" s="601"/>
      <c r="SFP252" s="609"/>
      <c r="SFQ252" s="609"/>
      <c r="SFR252" s="576"/>
      <c r="SFS252" s="576"/>
      <c r="SFT252" s="577"/>
      <c r="SFU252"/>
      <c r="SFV252" s="605"/>
      <c r="SFW252" s="606"/>
      <c r="SFX252" s="578"/>
      <c r="SFY252" s="597"/>
      <c r="SFZ252" s="598"/>
      <c r="SGA252" s="596"/>
      <c r="SGB252" s="602"/>
      <c r="SGC252" s="579"/>
      <c r="SGD252" s="580"/>
      <c r="SGE252" s="603"/>
      <c r="SGF252" s="580"/>
      <c r="SGG252" s="603"/>
      <c r="SGH252" s="607"/>
      <c r="SGI252" s="582"/>
      <c r="SGJ252" s="608"/>
      <c r="SGK252" s="584"/>
      <c r="SGL252" s="584"/>
      <c r="SGM252" s="600"/>
      <c r="SGN252" s="600"/>
      <c r="SGO252" s="600"/>
      <c r="SGP252" s="600"/>
      <c r="SGQ252" s="600"/>
      <c r="SGR252" s="601"/>
      <c r="SGS252" s="609"/>
      <c r="SGT252" s="609"/>
      <c r="SGU252" s="576"/>
      <c r="SGV252" s="576"/>
      <c r="SGW252" s="577"/>
      <c r="SGX252"/>
      <c r="SGY252" s="605"/>
      <c r="SGZ252" s="606"/>
      <c r="SHA252" s="578"/>
      <c r="SHB252" s="597"/>
      <c r="SHC252" s="598"/>
      <c r="SHD252" s="596"/>
      <c r="SHE252" s="602"/>
      <c r="SHF252" s="579"/>
      <c r="SHG252" s="580"/>
      <c r="SHH252" s="603"/>
      <c r="SHI252" s="580"/>
      <c r="SHJ252" s="603"/>
      <c r="SHK252" s="607"/>
      <c r="SHL252" s="582"/>
      <c r="SHM252" s="608"/>
      <c r="SHN252" s="584"/>
      <c r="SHO252" s="584"/>
      <c r="SHP252" s="600"/>
      <c r="SHQ252" s="600"/>
      <c r="SHR252" s="600"/>
      <c r="SHS252" s="600"/>
      <c r="SHT252" s="600"/>
      <c r="SHU252" s="601"/>
      <c r="SHV252" s="609"/>
      <c r="SHW252" s="609"/>
      <c r="SHX252" s="576"/>
      <c r="SHY252" s="576"/>
      <c r="SHZ252" s="577"/>
      <c r="SIA252"/>
      <c r="SIB252" s="605"/>
      <c r="SIC252" s="606"/>
      <c r="SID252" s="578"/>
      <c r="SIE252" s="597"/>
      <c r="SIF252" s="598"/>
      <c r="SIG252" s="596"/>
      <c r="SIH252" s="602"/>
      <c r="SII252" s="579"/>
      <c r="SIJ252" s="580"/>
      <c r="SIK252" s="603"/>
      <c r="SIL252" s="580"/>
      <c r="SIM252" s="603"/>
      <c r="SIN252" s="607"/>
      <c r="SIO252" s="582"/>
      <c r="SIP252" s="608"/>
      <c r="SIQ252" s="584"/>
      <c r="SIR252" s="584"/>
      <c r="SIS252" s="600"/>
      <c r="SIT252" s="600"/>
      <c r="SIU252" s="600"/>
      <c r="SIV252" s="600"/>
      <c r="SIW252" s="600"/>
      <c r="SIX252" s="601"/>
      <c r="SIY252" s="609"/>
      <c r="SIZ252" s="609"/>
      <c r="SJA252" s="576"/>
      <c r="SJB252" s="576"/>
      <c r="SJC252" s="577"/>
      <c r="SJD252"/>
      <c r="SJE252" s="605"/>
      <c r="SJF252" s="606"/>
      <c r="SJG252" s="578"/>
      <c r="SJH252" s="597"/>
      <c r="SJI252" s="598"/>
      <c r="SJJ252" s="596"/>
      <c r="SJK252" s="602"/>
      <c r="SJL252" s="579"/>
      <c r="SJM252" s="580"/>
      <c r="SJN252" s="603"/>
      <c r="SJO252" s="580"/>
      <c r="SJP252" s="603"/>
      <c r="SJQ252" s="607"/>
      <c r="SJR252" s="582"/>
      <c r="SJS252" s="608"/>
      <c r="SJT252" s="584"/>
      <c r="SJU252" s="584"/>
      <c r="SJV252" s="600"/>
      <c r="SJW252" s="600"/>
      <c r="SJX252" s="600"/>
      <c r="SJY252" s="600"/>
      <c r="SJZ252" s="600"/>
      <c r="SKA252" s="601"/>
      <c r="SKB252" s="609"/>
      <c r="SKC252" s="609"/>
      <c r="SKD252" s="576"/>
      <c r="SKE252" s="576"/>
      <c r="SKF252" s="577"/>
      <c r="SKG252"/>
      <c r="SKH252" s="605"/>
      <c r="SKI252" s="606"/>
      <c r="SKJ252" s="578"/>
      <c r="SKK252" s="597"/>
      <c r="SKL252" s="598"/>
      <c r="SKM252" s="596"/>
      <c r="SKN252" s="602"/>
      <c r="SKO252" s="579"/>
      <c r="SKP252" s="580"/>
      <c r="SKQ252" s="603"/>
      <c r="SKR252" s="580"/>
      <c r="SKS252" s="603"/>
      <c r="SKT252" s="607"/>
      <c r="SKU252" s="582"/>
      <c r="SKV252" s="608"/>
      <c r="SKW252" s="584"/>
      <c r="SKX252" s="584"/>
      <c r="SKY252" s="600"/>
      <c r="SKZ252" s="600"/>
      <c r="SLA252" s="600"/>
      <c r="SLB252" s="600"/>
      <c r="SLC252" s="600"/>
      <c r="SLD252" s="601"/>
      <c r="SLE252" s="609"/>
      <c r="SLF252" s="609"/>
      <c r="SLG252" s="576"/>
      <c r="SLH252" s="576"/>
      <c r="SLI252" s="577"/>
      <c r="SLJ252"/>
      <c r="SLK252" s="605"/>
      <c r="SLL252" s="606"/>
      <c r="SLM252" s="578"/>
      <c r="SLN252" s="597"/>
      <c r="SLO252" s="598"/>
      <c r="SLP252" s="596"/>
      <c r="SLQ252" s="602"/>
      <c r="SLR252" s="579"/>
      <c r="SLS252" s="580"/>
      <c r="SLT252" s="603"/>
      <c r="SLU252" s="580"/>
      <c r="SLV252" s="603"/>
      <c r="SLW252" s="607"/>
      <c r="SLX252" s="582"/>
      <c r="SLY252" s="608"/>
      <c r="SLZ252" s="584"/>
      <c r="SMA252" s="584"/>
      <c r="SMB252" s="600"/>
      <c r="SMC252" s="600"/>
      <c r="SMD252" s="600"/>
      <c r="SME252" s="600"/>
      <c r="SMF252" s="600"/>
      <c r="SMG252" s="601"/>
      <c r="SMH252" s="609"/>
      <c r="SMI252" s="609"/>
      <c r="SMJ252" s="576"/>
      <c r="SMK252" s="576"/>
      <c r="SML252" s="577"/>
      <c r="SMM252"/>
      <c r="SMN252" s="605"/>
      <c r="SMO252" s="606"/>
      <c r="SMP252" s="578"/>
      <c r="SMQ252" s="597"/>
      <c r="SMR252" s="598"/>
      <c r="SMS252" s="596"/>
      <c r="SMT252" s="602"/>
      <c r="SMU252" s="579"/>
      <c r="SMV252" s="580"/>
      <c r="SMW252" s="603"/>
      <c r="SMX252" s="580"/>
      <c r="SMY252" s="603"/>
      <c r="SMZ252" s="607"/>
      <c r="SNA252" s="582"/>
      <c r="SNB252" s="608"/>
      <c r="SNC252" s="584"/>
      <c r="SND252" s="584"/>
      <c r="SNE252" s="600"/>
      <c r="SNF252" s="600"/>
      <c r="SNG252" s="600"/>
      <c r="SNH252" s="600"/>
      <c r="SNI252" s="600"/>
      <c r="SNJ252" s="601"/>
      <c r="SNK252" s="609"/>
      <c r="SNL252" s="609"/>
      <c r="SNM252" s="576"/>
      <c r="SNN252" s="576"/>
      <c r="SNO252" s="577"/>
      <c r="SNP252"/>
      <c r="SNQ252" s="605"/>
      <c r="SNR252" s="606"/>
      <c r="SNS252" s="578"/>
      <c r="SNT252" s="597"/>
      <c r="SNU252" s="598"/>
      <c r="SNV252" s="596"/>
      <c r="SNW252" s="602"/>
      <c r="SNX252" s="579"/>
      <c r="SNY252" s="580"/>
      <c r="SNZ252" s="603"/>
      <c r="SOA252" s="580"/>
      <c r="SOB252" s="603"/>
      <c r="SOC252" s="607"/>
      <c r="SOD252" s="582"/>
      <c r="SOE252" s="608"/>
      <c r="SOF252" s="584"/>
      <c r="SOG252" s="584"/>
      <c r="SOH252" s="600"/>
      <c r="SOI252" s="600"/>
      <c r="SOJ252" s="600"/>
      <c r="SOK252" s="600"/>
      <c r="SOL252" s="600"/>
      <c r="SOM252" s="601"/>
      <c r="SON252" s="609"/>
      <c r="SOO252" s="609"/>
      <c r="SOP252" s="576"/>
      <c r="SOQ252" s="576"/>
      <c r="SOR252" s="577"/>
      <c r="SOS252"/>
      <c r="SOT252" s="605"/>
      <c r="SOU252" s="606"/>
      <c r="SOV252" s="578"/>
      <c r="SOW252" s="597"/>
      <c r="SOX252" s="598"/>
      <c r="SOY252" s="596"/>
      <c r="SOZ252" s="602"/>
      <c r="SPA252" s="579"/>
      <c r="SPB252" s="580"/>
      <c r="SPC252" s="603"/>
      <c r="SPD252" s="580"/>
      <c r="SPE252" s="603"/>
      <c r="SPF252" s="607"/>
      <c r="SPG252" s="582"/>
      <c r="SPH252" s="608"/>
      <c r="SPI252" s="584"/>
      <c r="SPJ252" s="584"/>
      <c r="SPK252" s="600"/>
      <c r="SPL252" s="600"/>
      <c r="SPM252" s="600"/>
      <c r="SPN252" s="600"/>
      <c r="SPO252" s="600"/>
      <c r="SPP252" s="601"/>
      <c r="SPQ252" s="609"/>
      <c r="SPR252" s="609"/>
      <c r="SPS252" s="576"/>
      <c r="SPT252" s="576"/>
      <c r="SPU252" s="577"/>
      <c r="SPV252"/>
      <c r="SPW252" s="605"/>
      <c r="SPX252" s="606"/>
      <c r="SPY252" s="578"/>
      <c r="SPZ252" s="597"/>
      <c r="SQA252" s="598"/>
      <c r="SQB252" s="596"/>
      <c r="SQC252" s="602"/>
      <c r="SQD252" s="579"/>
      <c r="SQE252" s="580"/>
      <c r="SQF252" s="603"/>
      <c r="SQG252" s="580"/>
      <c r="SQH252" s="603"/>
      <c r="SQI252" s="607"/>
      <c r="SQJ252" s="582"/>
      <c r="SQK252" s="608"/>
      <c r="SQL252" s="584"/>
      <c r="SQM252" s="584"/>
      <c r="SQN252" s="600"/>
      <c r="SQO252" s="600"/>
      <c r="SQP252" s="600"/>
      <c r="SQQ252" s="600"/>
      <c r="SQR252" s="600"/>
      <c r="SQS252" s="601"/>
      <c r="SQT252" s="609"/>
      <c r="SQU252" s="609"/>
      <c r="SQV252" s="576"/>
      <c r="SQW252" s="576"/>
      <c r="SQX252" s="577"/>
      <c r="SQY252"/>
      <c r="SQZ252" s="605"/>
      <c r="SRA252" s="606"/>
      <c r="SRB252" s="578"/>
      <c r="SRC252" s="597"/>
      <c r="SRD252" s="598"/>
      <c r="SRE252" s="596"/>
      <c r="SRF252" s="602"/>
      <c r="SRG252" s="579"/>
      <c r="SRH252" s="580"/>
      <c r="SRI252" s="603"/>
      <c r="SRJ252" s="580"/>
      <c r="SRK252" s="603"/>
      <c r="SRL252" s="607"/>
      <c r="SRM252" s="582"/>
      <c r="SRN252" s="608"/>
      <c r="SRO252" s="584"/>
      <c r="SRP252" s="584"/>
      <c r="SRQ252" s="600"/>
      <c r="SRR252" s="600"/>
      <c r="SRS252" s="600"/>
      <c r="SRT252" s="600"/>
      <c r="SRU252" s="600"/>
      <c r="SRV252" s="601"/>
      <c r="SRW252" s="609"/>
      <c r="SRX252" s="609"/>
      <c r="SRY252" s="576"/>
      <c r="SRZ252" s="576"/>
      <c r="SSA252" s="577"/>
      <c r="SSB252"/>
      <c r="SSC252" s="605"/>
      <c r="SSD252" s="606"/>
      <c r="SSE252" s="578"/>
      <c r="SSF252" s="597"/>
      <c r="SSG252" s="598"/>
      <c r="SSH252" s="596"/>
      <c r="SSI252" s="602"/>
      <c r="SSJ252" s="579"/>
      <c r="SSK252" s="580"/>
      <c r="SSL252" s="603"/>
      <c r="SSM252" s="580"/>
      <c r="SSN252" s="603"/>
      <c r="SSO252" s="607"/>
      <c r="SSP252" s="582"/>
      <c r="SSQ252" s="608"/>
      <c r="SSR252" s="584"/>
      <c r="SSS252" s="584"/>
      <c r="SST252" s="600"/>
      <c r="SSU252" s="600"/>
      <c r="SSV252" s="600"/>
      <c r="SSW252" s="600"/>
      <c r="SSX252" s="600"/>
      <c r="SSY252" s="601"/>
      <c r="SSZ252" s="609"/>
      <c r="STA252" s="609"/>
      <c r="STB252" s="576"/>
      <c r="STC252" s="576"/>
      <c r="STD252" s="577"/>
      <c r="STE252"/>
      <c r="STF252" s="605"/>
      <c r="STG252" s="606"/>
      <c r="STH252" s="578"/>
      <c r="STI252" s="597"/>
      <c r="STJ252" s="598"/>
      <c r="STK252" s="596"/>
      <c r="STL252" s="602"/>
      <c r="STM252" s="579"/>
      <c r="STN252" s="580"/>
      <c r="STO252" s="603"/>
      <c r="STP252" s="580"/>
      <c r="STQ252" s="603"/>
      <c r="STR252" s="607"/>
      <c r="STS252" s="582"/>
      <c r="STT252" s="608"/>
      <c r="STU252" s="584"/>
      <c r="STV252" s="584"/>
      <c r="STW252" s="600"/>
      <c r="STX252" s="600"/>
      <c r="STY252" s="600"/>
      <c r="STZ252" s="600"/>
      <c r="SUA252" s="600"/>
      <c r="SUB252" s="601"/>
      <c r="SUC252" s="609"/>
      <c r="SUD252" s="609"/>
      <c r="SUE252" s="576"/>
      <c r="SUF252" s="576"/>
      <c r="SUG252" s="577"/>
      <c r="SUH252"/>
      <c r="SUI252" s="605"/>
      <c r="SUJ252" s="606"/>
      <c r="SUK252" s="578"/>
      <c r="SUL252" s="597"/>
      <c r="SUM252" s="598"/>
      <c r="SUN252" s="596"/>
      <c r="SUO252" s="602"/>
      <c r="SUP252" s="579"/>
      <c r="SUQ252" s="580"/>
      <c r="SUR252" s="603"/>
      <c r="SUS252" s="580"/>
      <c r="SUT252" s="603"/>
      <c r="SUU252" s="607"/>
      <c r="SUV252" s="582"/>
      <c r="SUW252" s="608"/>
      <c r="SUX252" s="584"/>
      <c r="SUY252" s="584"/>
      <c r="SUZ252" s="600"/>
      <c r="SVA252" s="600"/>
      <c r="SVB252" s="600"/>
      <c r="SVC252" s="600"/>
      <c r="SVD252" s="600"/>
      <c r="SVE252" s="601"/>
      <c r="SVF252" s="609"/>
      <c r="SVG252" s="609"/>
      <c r="SVH252" s="576"/>
      <c r="SVI252" s="576"/>
      <c r="SVJ252" s="577"/>
      <c r="SVK252"/>
      <c r="SVL252" s="605"/>
      <c r="SVM252" s="606"/>
      <c r="SVN252" s="578"/>
      <c r="SVO252" s="597"/>
      <c r="SVP252" s="598"/>
      <c r="SVQ252" s="596"/>
      <c r="SVR252" s="602"/>
      <c r="SVS252" s="579"/>
      <c r="SVT252" s="580"/>
      <c r="SVU252" s="603"/>
      <c r="SVV252" s="580"/>
      <c r="SVW252" s="603"/>
      <c r="SVX252" s="607"/>
      <c r="SVY252" s="582"/>
      <c r="SVZ252" s="608"/>
      <c r="SWA252" s="584"/>
      <c r="SWB252" s="584"/>
      <c r="SWC252" s="600"/>
      <c r="SWD252" s="600"/>
      <c r="SWE252" s="600"/>
      <c r="SWF252" s="600"/>
      <c r="SWG252" s="600"/>
      <c r="SWH252" s="601"/>
      <c r="SWI252" s="609"/>
      <c r="SWJ252" s="609"/>
      <c r="SWK252" s="576"/>
      <c r="SWL252" s="576"/>
      <c r="SWM252" s="577"/>
      <c r="SWN252"/>
      <c r="SWO252" s="605"/>
      <c r="SWP252" s="606"/>
      <c r="SWQ252" s="578"/>
      <c r="SWR252" s="597"/>
      <c r="SWS252" s="598"/>
      <c r="SWT252" s="596"/>
      <c r="SWU252" s="602"/>
      <c r="SWV252" s="579"/>
      <c r="SWW252" s="580"/>
      <c r="SWX252" s="603"/>
      <c r="SWY252" s="580"/>
      <c r="SWZ252" s="603"/>
      <c r="SXA252" s="607"/>
      <c r="SXB252" s="582"/>
      <c r="SXC252" s="608"/>
      <c r="SXD252" s="584"/>
      <c r="SXE252" s="584"/>
      <c r="SXF252" s="600"/>
      <c r="SXG252" s="600"/>
      <c r="SXH252" s="600"/>
      <c r="SXI252" s="600"/>
      <c r="SXJ252" s="600"/>
      <c r="SXK252" s="601"/>
      <c r="SXL252" s="609"/>
      <c r="SXM252" s="609"/>
      <c r="SXN252" s="576"/>
      <c r="SXO252" s="576"/>
      <c r="SXP252" s="577"/>
      <c r="SXQ252"/>
      <c r="SXR252" s="605"/>
      <c r="SXS252" s="606"/>
      <c r="SXT252" s="578"/>
      <c r="SXU252" s="597"/>
      <c r="SXV252" s="598"/>
      <c r="SXW252" s="596"/>
      <c r="SXX252" s="602"/>
      <c r="SXY252" s="579"/>
      <c r="SXZ252" s="580"/>
      <c r="SYA252" s="603"/>
      <c r="SYB252" s="580"/>
      <c r="SYC252" s="603"/>
      <c r="SYD252" s="607"/>
      <c r="SYE252" s="582"/>
      <c r="SYF252" s="608"/>
      <c r="SYG252" s="584"/>
      <c r="SYH252" s="584"/>
      <c r="SYI252" s="600"/>
      <c r="SYJ252" s="600"/>
      <c r="SYK252" s="600"/>
      <c r="SYL252" s="600"/>
      <c r="SYM252" s="600"/>
      <c r="SYN252" s="601"/>
      <c r="SYO252" s="609"/>
      <c r="SYP252" s="609"/>
      <c r="SYQ252" s="576"/>
      <c r="SYR252" s="576"/>
      <c r="SYS252" s="577"/>
      <c r="SYT252"/>
      <c r="SYU252" s="605"/>
      <c r="SYV252" s="606"/>
      <c r="SYW252" s="578"/>
      <c r="SYX252" s="597"/>
      <c r="SYY252" s="598"/>
      <c r="SYZ252" s="596"/>
      <c r="SZA252" s="602"/>
      <c r="SZB252" s="579"/>
      <c r="SZC252" s="580"/>
      <c r="SZD252" s="603"/>
      <c r="SZE252" s="580"/>
      <c r="SZF252" s="603"/>
      <c r="SZG252" s="607"/>
      <c r="SZH252" s="582"/>
      <c r="SZI252" s="608"/>
      <c r="SZJ252" s="584"/>
      <c r="SZK252" s="584"/>
      <c r="SZL252" s="600"/>
      <c r="SZM252" s="600"/>
      <c r="SZN252" s="600"/>
      <c r="SZO252" s="600"/>
      <c r="SZP252" s="600"/>
      <c r="SZQ252" s="601"/>
      <c r="SZR252" s="609"/>
      <c r="SZS252" s="609"/>
      <c r="SZT252" s="576"/>
      <c r="SZU252" s="576"/>
      <c r="SZV252" s="577"/>
      <c r="SZW252"/>
      <c r="SZX252" s="605"/>
      <c r="SZY252" s="606"/>
      <c r="SZZ252" s="578"/>
      <c r="TAA252" s="597"/>
      <c r="TAB252" s="598"/>
      <c r="TAC252" s="596"/>
      <c r="TAD252" s="602"/>
      <c r="TAE252" s="579"/>
      <c r="TAF252" s="580"/>
      <c r="TAG252" s="603"/>
      <c r="TAH252" s="580"/>
      <c r="TAI252" s="603"/>
      <c r="TAJ252" s="607"/>
      <c r="TAK252" s="582"/>
      <c r="TAL252" s="608"/>
      <c r="TAM252" s="584"/>
      <c r="TAN252" s="584"/>
      <c r="TAO252" s="600"/>
      <c r="TAP252" s="600"/>
      <c r="TAQ252" s="600"/>
      <c r="TAR252" s="600"/>
      <c r="TAS252" s="600"/>
      <c r="TAT252" s="601"/>
      <c r="TAU252" s="609"/>
      <c r="TAV252" s="609"/>
      <c r="TAW252" s="576"/>
      <c r="TAX252" s="576"/>
      <c r="TAY252" s="577"/>
      <c r="TAZ252"/>
      <c r="TBA252" s="605"/>
      <c r="TBB252" s="606"/>
      <c r="TBC252" s="578"/>
      <c r="TBD252" s="597"/>
      <c r="TBE252" s="598"/>
      <c r="TBF252" s="596"/>
      <c r="TBG252" s="602"/>
      <c r="TBH252" s="579"/>
      <c r="TBI252" s="580"/>
      <c r="TBJ252" s="603"/>
      <c r="TBK252" s="580"/>
      <c r="TBL252" s="603"/>
      <c r="TBM252" s="607"/>
      <c r="TBN252" s="582"/>
      <c r="TBO252" s="608"/>
      <c r="TBP252" s="584"/>
      <c r="TBQ252" s="584"/>
      <c r="TBR252" s="600"/>
      <c r="TBS252" s="600"/>
      <c r="TBT252" s="600"/>
      <c r="TBU252" s="600"/>
      <c r="TBV252" s="600"/>
      <c r="TBW252" s="601"/>
      <c r="TBX252" s="609"/>
      <c r="TBY252" s="609"/>
      <c r="TBZ252" s="576"/>
      <c r="TCA252" s="576"/>
      <c r="TCB252" s="577"/>
      <c r="TCC252"/>
      <c r="TCD252" s="605"/>
      <c r="TCE252" s="606"/>
      <c r="TCF252" s="578"/>
      <c r="TCG252" s="597"/>
      <c r="TCH252" s="598"/>
      <c r="TCI252" s="596"/>
      <c r="TCJ252" s="602"/>
      <c r="TCK252" s="579"/>
      <c r="TCL252" s="580"/>
      <c r="TCM252" s="603"/>
      <c r="TCN252" s="580"/>
      <c r="TCO252" s="603"/>
      <c r="TCP252" s="607"/>
      <c r="TCQ252" s="582"/>
      <c r="TCR252" s="608"/>
      <c r="TCS252" s="584"/>
      <c r="TCT252" s="584"/>
      <c r="TCU252" s="600"/>
      <c r="TCV252" s="600"/>
      <c r="TCW252" s="600"/>
      <c r="TCX252" s="600"/>
      <c r="TCY252" s="600"/>
      <c r="TCZ252" s="601"/>
      <c r="TDA252" s="609"/>
      <c r="TDB252" s="609"/>
      <c r="TDC252" s="576"/>
      <c r="TDD252" s="576"/>
      <c r="TDE252" s="577"/>
      <c r="TDF252"/>
      <c r="TDG252" s="605"/>
      <c r="TDH252" s="606"/>
      <c r="TDI252" s="578"/>
      <c r="TDJ252" s="597"/>
      <c r="TDK252" s="598"/>
      <c r="TDL252" s="596"/>
      <c r="TDM252" s="602"/>
      <c r="TDN252" s="579"/>
      <c r="TDO252" s="580"/>
      <c r="TDP252" s="603"/>
      <c r="TDQ252" s="580"/>
      <c r="TDR252" s="603"/>
      <c r="TDS252" s="607"/>
      <c r="TDT252" s="582"/>
      <c r="TDU252" s="608"/>
      <c r="TDV252" s="584"/>
      <c r="TDW252" s="584"/>
      <c r="TDX252" s="600"/>
      <c r="TDY252" s="600"/>
      <c r="TDZ252" s="600"/>
      <c r="TEA252" s="600"/>
      <c r="TEB252" s="600"/>
      <c r="TEC252" s="601"/>
      <c r="TED252" s="609"/>
      <c r="TEE252" s="609"/>
      <c r="TEF252" s="576"/>
      <c r="TEG252" s="576"/>
      <c r="TEH252" s="577"/>
      <c r="TEI252"/>
      <c r="TEJ252" s="605"/>
      <c r="TEK252" s="606"/>
      <c r="TEL252" s="578"/>
      <c r="TEM252" s="597"/>
      <c r="TEN252" s="598"/>
      <c r="TEO252" s="596"/>
      <c r="TEP252" s="602"/>
      <c r="TEQ252" s="579"/>
      <c r="TER252" s="580"/>
      <c r="TES252" s="603"/>
      <c r="TET252" s="580"/>
      <c r="TEU252" s="603"/>
      <c r="TEV252" s="607"/>
      <c r="TEW252" s="582"/>
      <c r="TEX252" s="608"/>
      <c r="TEY252" s="584"/>
      <c r="TEZ252" s="584"/>
      <c r="TFA252" s="600"/>
      <c r="TFB252" s="600"/>
      <c r="TFC252" s="600"/>
      <c r="TFD252" s="600"/>
      <c r="TFE252" s="600"/>
      <c r="TFF252" s="601"/>
      <c r="TFG252" s="609"/>
      <c r="TFH252" s="609"/>
      <c r="TFI252" s="576"/>
      <c r="TFJ252" s="576"/>
      <c r="TFK252" s="577"/>
      <c r="TFL252"/>
      <c r="TFM252" s="605"/>
      <c r="TFN252" s="606"/>
      <c r="TFO252" s="578"/>
      <c r="TFP252" s="597"/>
      <c r="TFQ252" s="598"/>
      <c r="TFR252" s="596"/>
      <c r="TFS252" s="602"/>
      <c r="TFT252" s="579"/>
      <c r="TFU252" s="580"/>
      <c r="TFV252" s="603"/>
      <c r="TFW252" s="580"/>
      <c r="TFX252" s="603"/>
      <c r="TFY252" s="607"/>
      <c r="TFZ252" s="582"/>
      <c r="TGA252" s="608"/>
      <c r="TGB252" s="584"/>
      <c r="TGC252" s="584"/>
      <c r="TGD252" s="600"/>
      <c r="TGE252" s="600"/>
      <c r="TGF252" s="600"/>
      <c r="TGG252" s="600"/>
      <c r="TGH252" s="600"/>
      <c r="TGI252" s="601"/>
      <c r="TGJ252" s="609"/>
      <c r="TGK252" s="609"/>
      <c r="TGL252" s="576"/>
      <c r="TGM252" s="576"/>
      <c r="TGN252" s="577"/>
      <c r="TGO252"/>
      <c r="TGP252" s="605"/>
      <c r="TGQ252" s="606"/>
      <c r="TGR252" s="578"/>
      <c r="TGS252" s="597"/>
      <c r="TGT252" s="598"/>
      <c r="TGU252" s="596"/>
      <c r="TGV252" s="602"/>
      <c r="TGW252" s="579"/>
      <c r="TGX252" s="580"/>
      <c r="TGY252" s="603"/>
      <c r="TGZ252" s="580"/>
      <c r="THA252" s="603"/>
      <c r="THB252" s="607"/>
      <c r="THC252" s="582"/>
      <c r="THD252" s="608"/>
      <c r="THE252" s="584"/>
      <c r="THF252" s="584"/>
      <c r="THG252" s="600"/>
      <c r="THH252" s="600"/>
      <c r="THI252" s="600"/>
      <c r="THJ252" s="600"/>
      <c r="THK252" s="600"/>
      <c r="THL252" s="601"/>
      <c r="THM252" s="609"/>
      <c r="THN252" s="609"/>
      <c r="THO252" s="576"/>
      <c r="THP252" s="576"/>
      <c r="THQ252" s="577"/>
      <c r="THR252"/>
      <c r="THS252" s="605"/>
      <c r="THT252" s="606"/>
      <c r="THU252" s="578"/>
      <c r="THV252" s="597"/>
      <c r="THW252" s="598"/>
      <c r="THX252" s="596"/>
      <c r="THY252" s="602"/>
      <c r="THZ252" s="579"/>
      <c r="TIA252" s="580"/>
      <c r="TIB252" s="603"/>
      <c r="TIC252" s="580"/>
      <c r="TID252" s="603"/>
      <c r="TIE252" s="607"/>
      <c r="TIF252" s="582"/>
      <c r="TIG252" s="608"/>
      <c r="TIH252" s="584"/>
      <c r="TII252" s="584"/>
      <c r="TIJ252" s="600"/>
      <c r="TIK252" s="600"/>
      <c r="TIL252" s="600"/>
      <c r="TIM252" s="600"/>
      <c r="TIN252" s="600"/>
      <c r="TIO252" s="601"/>
      <c r="TIP252" s="609"/>
      <c r="TIQ252" s="609"/>
      <c r="TIR252" s="576"/>
      <c r="TIS252" s="576"/>
      <c r="TIT252" s="577"/>
      <c r="TIU252"/>
      <c r="TIV252" s="605"/>
      <c r="TIW252" s="606"/>
      <c r="TIX252" s="578"/>
      <c r="TIY252" s="597"/>
      <c r="TIZ252" s="598"/>
      <c r="TJA252" s="596"/>
      <c r="TJB252" s="602"/>
      <c r="TJC252" s="579"/>
      <c r="TJD252" s="580"/>
      <c r="TJE252" s="603"/>
      <c r="TJF252" s="580"/>
      <c r="TJG252" s="603"/>
      <c r="TJH252" s="607"/>
      <c r="TJI252" s="582"/>
      <c r="TJJ252" s="608"/>
      <c r="TJK252" s="584"/>
      <c r="TJL252" s="584"/>
      <c r="TJM252" s="600"/>
      <c r="TJN252" s="600"/>
      <c r="TJO252" s="600"/>
      <c r="TJP252" s="600"/>
      <c r="TJQ252" s="600"/>
      <c r="TJR252" s="601"/>
      <c r="TJS252" s="609"/>
      <c r="TJT252" s="609"/>
      <c r="TJU252" s="576"/>
      <c r="TJV252" s="576"/>
      <c r="TJW252" s="577"/>
      <c r="TJX252"/>
      <c r="TJY252" s="605"/>
      <c r="TJZ252" s="606"/>
      <c r="TKA252" s="578"/>
      <c r="TKB252" s="597"/>
      <c r="TKC252" s="598"/>
      <c r="TKD252" s="596"/>
      <c r="TKE252" s="602"/>
      <c r="TKF252" s="579"/>
      <c r="TKG252" s="580"/>
      <c r="TKH252" s="603"/>
      <c r="TKI252" s="580"/>
      <c r="TKJ252" s="603"/>
      <c r="TKK252" s="607"/>
      <c r="TKL252" s="582"/>
      <c r="TKM252" s="608"/>
      <c r="TKN252" s="584"/>
      <c r="TKO252" s="584"/>
      <c r="TKP252" s="600"/>
      <c r="TKQ252" s="600"/>
      <c r="TKR252" s="600"/>
      <c r="TKS252" s="600"/>
      <c r="TKT252" s="600"/>
      <c r="TKU252" s="601"/>
      <c r="TKV252" s="609"/>
      <c r="TKW252" s="609"/>
      <c r="TKX252" s="576"/>
      <c r="TKY252" s="576"/>
      <c r="TKZ252" s="577"/>
      <c r="TLA252"/>
      <c r="TLB252" s="605"/>
      <c r="TLC252" s="606"/>
      <c r="TLD252" s="578"/>
      <c r="TLE252" s="597"/>
      <c r="TLF252" s="598"/>
      <c r="TLG252" s="596"/>
      <c r="TLH252" s="602"/>
      <c r="TLI252" s="579"/>
      <c r="TLJ252" s="580"/>
      <c r="TLK252" s="603"/>
      <c r="TLL252" s="580"/>
      <c r="TLM252" s="603"/>
      <c r="TLN252" s="607"/>
      <c r="TLO252" s="582"/>
      <c r="TLP252" s="608"/>
      <c r="TLQ252" s="584"/>
      <c r="TLR252" s="584"/>
      <c r="TLS252" s="600"/>
      <c r="TLT252" s="600"/>
      <c r="TLU252" s="600"/>
      <c r="TLV252" s="600"/>
      <c r="TLW252" s="600"/>
      <c r="TLX252" s="601"/>
      <c r="TLY252" s="609"/>
      <c r="TLZ252" s="609"/>
      <c r="TMA252" s="576"/>
      <c r="TMB252" s="576"/>
      <c r="TMC252" s="577"/>
      <c r="TMD252"/>
      <c r="TME252" s="605"/>
      <c r="TMF252" s="606"/>
      <c r="TMG252" s="578"/>
      <c r="TMH252" s="597"/>
      <c r="TMI252" s="598"/>
      <c r="TMJ252" s="596"/>
      <c r="TMK252" s="602"/>
      <c r="TML252" s="579"/>
      <c r="TMM252" s="580"/>
      <c r="TMN252" s="603"/>
      <c r="TMO252" s="580"/>
      <c r="TMP252" s="603"/>
      <c r="TMQ252" s="607"/>
      <c r="TMR252" s="582"/>
      <c r="TMS252" s="608"/>
      <c r="TMT252" s="584"/>
      <c r="TMU252" s="584"/>
      <c r="TMV252" s="600"/>
      <c r="TMW252" s="600"/>
      <c r="TMX252" s="600"/>
      <c r="TMY252" s="600"/>
      <c r="TMZ252" s="600"/>
      <c r="TNA252" s="601"/>
      <c r="TNB252" s="609"/>
      <c r="TNC252" s="609"/>
      <c r="TND252" s="576"/>
      <c r="TNE252" s="576"/>
      <c r="TNF252" s="577"/>
      <c r="TNG252"/>
      <c r="TNH252" s="605"/>
      <c r="TNI252" s="606"/>
      <c r="TNJ252" s="578"/>
      <c r="TNK252" s="597"/>
      <c r="TNL252" s="598"/>
      <c r="TNM252" s="596"/>
      <c r="TNN252" s="602"/>
      <c r="TNO252" s="579"/>
      <c r="TNP252" s="580"/>
      <c r="TNQ252" s="603"/>
      <c r="TNR252" s="580"/>
      <c r="TNS252" s="603"/>
      <c r="TNT252" s="607"/>
      <c r="TNU252" s="582"/>
      <c r="TNV252" s="608"/>
      <c r="TNW252" s="584"/>
      <c r="TNX252" s="584"/>
      <c r="TNY252" s="600"/>
      <c r="TNZ252" s="600"/>
      <c r="TOA252" s="600"/>
      <c r="TOB252" s="600"/>
      <c r="TOC252" s="600"/>
      <c r="TOD252" s="601"/>
      <c r="TOE252" s="609"/>
      <c r="TOF252" s="609"/>
      <c r="TOG252" s="576"/>
      <c r="TOH252" s="576"/>
      <c r="TOI252" s="577"/>
      <c r="TOJ252"/>
      <c r="TOK252" s="605"/>
      <c r="TOL252" s="606"/>
      <c r="TOM252" s="578"/>
      <c r="TON252" s="597"/>
      <c r="TOO252" s="598"/>
      <c r="TOP252" s="596"/>
      <c r="TOQ252" s="602"/>
      <c r="TOR252" s="579"/>
      <c r="TOS252" s="580"/>
      <c r="TOT252" s="603"/>
      <c r="TOU252" s="580"/>
      <c r="TOV252" s="603"/>
      <c r="TOW252" s="607"/>
      <c r="TOX252" s="582"/>
      <c r="TOY252" s="608"/>
      <c r="TOZ252" s="584"/>
      <c r="TPA252" s="584"/>
      <c r="TPB252" s="600"/>
      <c r="TPC252" s="600"/>
      <c r="TPD252" s="600"/>
      <c r="TPE252" s="600"/>
      <c r="TPF252" s="600"/>
      <c r="TPG252" s="601"/>
      <c r="TPH252" s="609"/>
      <c r="TPI252" s="609"/>
      <c r="TPJ252" s="576"/>
      <c r="TPK252" s="576"/>
      <c r="TPL252" s="577"/>
      <c r="TPM252"/>
      <c r="TPN252" s="605"/>
      <c r="TPO252" s="606"/>
      <c r="TPP252" s="578"/>
      <c r="TPQ252" s="597"/>
      <c r="TPR252" s="598"/>
      <c r="TPS252" s="596"/>
      <c r="TPT252" s="602"/>
      <c r="TPU252" s="579"/>
      <c r="TPV252" s="580"/>
      <c r="TPW252" s="603"/>
      <c r="TPX252" s="580"/>
      <c r="TPY252" s="603"/>
      <c r="TPZ252" s="607"/>
      <c r="TQA252" s="582"/>
      <c r="TQB252" s="608"/>
      <c r="TQC252" s="584"/>
      <c r="TQD252" s="584"/>
      <c r="TQE252" s="600"/>
      <c r="TQF252" s="600"/>
      <c r="TQG252" s="600"/>
      <c r="TQH252" s="600"/>
      <c r="TQI252" s="600"/>
      <c r="TQJ252" s="601"/>
      <c r="TQK252" s="609"/>
      <c r="TQL252" s="609"/>
      <c r="TQM252" s="576"/>
      <c r="TQN252" s="576"/>
      <c r="TQO252" s="577"/>
      <c r="TQP252"/>
      <c r="TQQ252" s="605"/>
      <c r="TQR252" s="606"/>
      <c r="TQS252" s="578"/>
      <c r="TQT252" s="597"/>
      <c r="TQU252" s="598"/>
      <c r="TQV252" s="596"/>
      <c r="TQW252" s="602"/>
      <c r="TQX252" s="579"/>
      <c r="TQY252" s="580"/>
      <c r="TQZ252" s="603"/>
      <c r="TRA252" s="580"/>
      <c r="TRB252" s="603"/>
      <c r="TRC252" s="607"/>
      <c r="TRD252" s="582"/>
      <c r="TRE252" s="608"/>
      <c r="TRF252" s="584"/>
      <c r="TRG252" s="584"/>
      <c r="TRH252" s="600"/>
      <c r="TRI252" s="600"/>
      <c r="TRJ252" s="600"/>
      <c r="TRK252" s="600"/>
      <c r="TRL252" s="600"/>
      <c r="TRM252" s="601"/>
      <c r="TRN252" s="609"/>
      <c r="TRO252" s="609"/>
      <c r="TRP252" s="576"/>
      <c r="TRQ252" s="576"/>
      <c r="TRR252" s="577"/>
      <c r="TRS252"/>
      <c r="TRT252" s="605"/>
      <c r="TRU252" s="606"/>
      <c r="TRV252" s="578"/>
      <c r="TRW252" s="597"/>
      <c r="TRX252" s="598"/>
      <c r="TRY252" s="596"/>
      <c r="TRZ252" s="602"/>
      <c r="TSA252" s="579"/>
      <c r="TSB252" s="580"/>
      <c r="TSC252" s="603"/>
      <c r="TSD252" s="580"/>
      <c r="TSE252" s="603"/>
      <c r="TSF252" s="607"/>
      <c r="TSG252" s="582"/>
      <c r="TSH252" s="608"/>
      <c r="TSI252" s="584"/>
      <c r="TSJ252" s="584"/>
      <c r="TSK252" s="600"/>
      <c r="TSL252" s="600"/>
      <c r="TSM252" s="600"/>
      <c r="TSN252" s="600"/>
      <c r="TSO252" s="600"/>
      <c r="TSP252" s="601"/>
      <c r="TSQ252" s="609"/>
      <c r="TSR252" s="609"/>
      <c r="TSS252" s="576"/>
      <c r="TST252" s="576"/>
      <c r="TSU252" s="577"/>
      <c r="TSV252"/>
      <c r="TSW252" s="605"/>
      <c r="TSX252" s="606"/>
      <c r="TSY252" s="578"/>
      <c r="TSZ252" s="597"/>
      <c r="TTA252" s="598"/>
      <c r="TTB252" s="596"/>
      <c r="TTC252" s="602"/>
      <c r="TTD252" s="579"/>
      <c r="TTE252" s="580"/>
      <c r="TTF252" s="603"/>
      <c r="TTG252" s="580"/>
      <c r="TTH252" s="603"/>
      <c r="TTI252" s="607"/>
      <c r="TTJ252" s="582"/>
      <c r="TTK252" s="608"/>
      <c r="TTL252" s="584"/>
      <c r="TTM252" s="584"/>
      <c r="TTN252" s="600"/>
      <c r="TTO252" s="600"/>
      <c r="TTP252" s="600"/>
      <c r="TTQ252" s="600"/>
      <c r="TTR252" s="600"/>
      <c r="TTS252" s="601"/>
      <c r="TTT252" s="609"/>
      <c r="TTU252" s="609"/>
      <c r="TTV252" s="576"/>
      <c r="TTW252" s="576"/>
      <c r="TTX252" s="577"/>
      <c r="TTY252"/>
      <c r="TTZ252" s="605"/>
      <c r="TUA252" s="606"/>
      <c r="TUB252" s="578"/>
      <c r="TUC252" s="597"/>
      <c r="TUD252" s="598"/>
      <c r="TUE252" s="596"/>
      <c r="TUF252" s="602"/>
      <c r="TUG252" s="579"/>
      <c r="TUH252" s="580"/>
      <c r="TUI252" s="603"/>
      <c r="TUJ252" s="580"/>
      <c r="TUK252" s="603"/>
      <c r="TUL252" s="607"/>
      <c r="TUM252" s="582"/>
      <c r="TUN252" s="608"/>
      <c r="TUO252" s="584"/>
      <c r="TUP252" s="584"/>
      <c r="TUQ252" s="600"/>
      <c r="TUR252" s="600"/>
      <c r="TUS252" s="600"/>
      <c r="TUT252" s="600"/>
      <c r="TUU252" s="600"/>
      <c r="TUV252" s="601"/>
      <c r="TUW252" s="609"/>
      <c r="TUX252" s="609"/>
      <c r="TUY252" s="576"/>
      <c r="TUZ252" s="576"/>
      <c r="TVA252" s="577"/>
      <c r="TVB252"/>
      <c r="TVC252" s="605"/>
      <c r="TVD252" s="606"/>
      <c r="TVE252" s="578"/>
      <c r="TVF252" s="597"/>
      <c r="TVG252" s="598"/>
      <c r="TVH252" s="596"/>
      <c r="TVI252" s="602"/>
      <c r="TVJ252" s="579"/>
      <c r="TVK252" s="580"/>
      <c r="TVL252" s="603"/>
      <c r="TVM252" s="580"/>
      <c r="TVN252" s="603"/>
      <c r="TVO252" s="607"/>
      <c r="TVP252" s="582"/>
      <c r="TVQ252" s="608"/>
      <c r="TVR252" s="584"/>
      <c r="TVS252" s="584"/>
      <c r="TVT252" s="600"/>
      <c r="TVU252" s="600"/>
      <c r="TVV252" s="600"/>
      <c r="TVW252" s="600"/>
      <c r="TVX252" s="600"/>
      <c r="TVY252" s="601"/>
      <c r="TVZ252" s="609"/>
      <c r="TWA252" s="609"/>
      <c r="TWB252" s="576"/>
      <c r="TWC252" s="576"/>
      <c r="TWD252" s="577"/>
      <c r="TWE252"/>
      <c r="TWF252" s="605"/>
      <c r="TWG252" s="606"/>
      <c r="TWH252" s="578"/>
      <c r="TWI252" s="597"/>
      <c r="TWJ252" s="598"/>
      <c r="TWK252" s="596"/>
      <c r="TWL252" s="602"/>
      <c r="TWM252" s="579"/>
      <c r="TWN252" s="580"/>
      <c r="TWO252" s="603"/>
      <c r="TWP252" s="580"/>
      <c r="TWQ252" s="603"/>
      <c r="TWR252" s="607"/>
      <c r="TWS252" s="582"/>
      <c r="TWT252" s="608"/>
      <c r="TWU252" s="584"/>
      <c r="TWV252" s="584"/>
      <c r="TWW252" s="600"/>
      <c r="TWX252" s="600"/>
      <c r="TWY252" s="600"/>
      <c r="TWZ252" s="600"/>
      <c r="TXA252" s="600"/>
      <c r="TXB252" s="601"/>
      <c r="TXC252" s="609"/>
      <c r="TXD252" s="609"/>
      <c r="TXE252" s="576"/>
      <c r="TXF252" s="576"/>
      <c r="TXG252" s="577"/>
      <c r="TXH252"/>
      <c r="TXI252" s="605"/>
      <c r="TXJ252" s="606"/>
      <c r="TXK252" s="578"/>
      <c r="TXL252" s="597"/>
      <c r="TXM252" s="598"/>
      <c r="TXN252" s="596"/>
      <c r="TXO252" s="602"/>
      <c r="TXP252" s="579"/>
      <c r="TXQ252" s="580"/>
      <c r="TXR252" s="603"/>
      <c r="TXS252" s="580"/>
      <c r="TXT252" s="603"/>
      <c r="TXU252" s="607"/>
      <c r="TXV252" s="582"/>
      <c r="TXW252" s="608"/>
      <c r="TXX252" s="584"/>
      <c r="TXY252" s="584"/>
      <c r="TXZ252" s="600"/>
      <c r="TYA252" s="600"/>
      <c r="TYB252" s="600"/>
      <c r="TYC252" s="600"/>
      <c r="TYD252" s="600"/>
      <c r="TYE252" s="601"/>
      <c r="TYF252" s="609"/>
      <c r="TYG252" s="609"/>
      <c r="TYH252" s="576"/>
      <c r="TYI252" s="576"/>
      <c r="TYJ252" s="577"/>
      <c r="TYK252"/>
      <c r="TYL252" s="605"/>
      <c r="TYM252" s="606"/>
      <c r="TYN252" s="578"/>
      <c r="TYO252" s="597"/>
      <c r="TYP252" s="598"/>
      <c r="TYQ252" s="596"/>
      <c r="TYR252" s="602"/>
      <c r="TYS252" s="579"/>
      <c r="TYT252" s="580"/>
      <c r="TYU252" s="603"/>
      <c r="TYV252" s="580"/>
      <c r="TYW252" s="603"/>
      <c r="TYX252" s="607"/>
      <c r="TYY252" s="582"/>
      <c r="TYZ252" s="608"/>
      <c r="TZA252" s="584"/>
      <c r="TZB252" s="584"/>
      <c r="TZC252" s="600"/>
      <c r="TZD252" s="600"/>
      <c r="TZE252" s="600"/>
      <c r="TZF252" s="600"/>
      <c r="TZG252" s="600"/>
      <c r="TZH252" s="601"/>
      <c r="TZI252" s="609"/>
      <c r="TZJ252" s="609"/>
      <c r="TZK252" s="576"/>
      <c r="TZL252" s="576"/>
      <c r="TZM252" s="577"/>
      <c r="TZN252"/>
      <c r="TZO252" s="605"/>
      <c r="TZP252" s="606"/>
      <c r="TZQ252" s="578"/>
      <c r="TZR252" s="597"/>
      <c r="TZS252" s="598"/>
      <c r="TZT252" s="596"/>
      <c r="TZU252" s="602"/>
      <c r="TZV252" s="579"/>
      <c r="TZW252" s="580"/>
      <c r="TZX252" s="603"/>
      <c r="TZY252" s="580"/>
      <c r="TZZ252" s="603"/>
      <c r="UAA252" s="607"/>
      <c r="UAB252" s="582"/>
      <c r="UAC252" s="608"/>
      <c r="UAD252" s="584"/>
      <c r="UAE252" s="584"/>
      <c r="UAF252" s="600"/>
      <c r="UAG252" s="600"/>
      <c r="UAH252" s="600"/>
      <c r="UAI252" s="600"/>
      <c r="UAJ252" s="600"/>
      <c r="UAK252" s="601"/>
      <c r="UAL252" s="609"/>
      <c r="UAM252" s="609"/>
      <c r="UAN252" s="576"/>
      <c r="UAO252" s="576"/>
      <c r="UAP252" s="577"/>
      <c r="UAQ252"/>
      <c r="UAR252" s="605"/>
      <c r="UAS252" s="606"/>
      <c r="UAT252" s="578"/>
      <c r="UAU252" s="597"/>
      <c r="UAV252" s="598"/>
      <c r="UAW252" s="596"/>
      <c r="UAX252" s="602"/>
      <c r="UAY252" s="579"/>
      <c r="UAZ252" s="580"/>
      <c r="UBA252" s="603"/>
      <c r="UBB252" s="580"/>
      <c r="UBC252" s="603"/>
      <c r="UBD252" s="607"/>
      <c r="UBE252" s="582"/>
      <c r="UBF252" s="608"/>
      <c r="UBG252" s="584"/>
      <c r="UBH252" s="584"/>
      <c r="UBI252" s="600"/>
      <c r="UBJ252" s="600"/>
      <c r="UBK252" s="600"/>
      <c r="UBL252" s="600"/>
      <c r="UBM252" s="600"/>
      <c r="UBN252" s="601"/>
      <c r="UBO252" s="609"/>
      <c r="UBP252" s="609"/>
      <c r="UBQ252" s="576"/>
      <c r="UBR252" s="576"/>
      <c r="UBS252" s="577"/>
      <c r="UBT252"/>
      <c r="UBU252" s="605"/>
      <c r="UBV252" s="606"/>
      <c r="UBW252" s="578"/>
      <c r="UBX252" s="597"/>
      <c r="UBY252" s="598"/>
      <c r="UBZ252" s="596"/>
      <c r="UCA252" s="602"/>
      <c r="UCB252" s="579"/>
      <c r="UCC252" s="580"/>
      <c r="UCD252" s="603"/>
      <c r="UCE252" s="580"/>
      <c r="UCF252" s="603"/>
      <c r="UCG252" s="607"/>
      <c r="UCH252" s="582"/>
      <c r="UCI252" s="608"/>
      <c r="UCJ252" s="584"/>
      <c r="UCK252" s="584"/>
      <c r="UCL252" s="600"/>
      <c r="UCM252" s="600"/>
      <c r="UCN252" s="600"/>
      <c r="UCO252" s="600"/>
      <c r="UCP252" s="600"/>
      <c r="UCQ252" s="601"/>
      <c r="UCR252" s="609"/>
      <c r="UCS252" s="609"/>
      <c r="UCT252" s="576"/>
      <c r="UCU252" s="576"/>
      <c r="UCV252" s="577"/>
      <c r="UCW252"/>
      <c r="UCX252" s="605"/>
      <c r="UCY252" s="606"/>
      <c r="UCZ252" s="578"/>
      <c r="UDA252" s="597"/>
      <c r="UDB252" s="598"/>
      <c r="UDC252" s="596"/>
      <c r="UDD252" s="602"/>
      <c r="UDE252" s="579"/>
      <c r="UDF252" s="580"/>
      <c r="UDG252" s="603"/>
      <c r="UDH252" s="580"/>
      <c r="UDI252" s="603"/>
      <c r="UDJ252" s="607"/>
      <c r="UDK252" s="582"/>
      <c r="UDL252" s="608"/>
      <c r="UDM252" s="584"/>
      <c r="UDN252" s="584"/>
      <c r="UDO252" s="600"/>
      <c r="UDP252" s="600"/>
      <c r="UDQ252" s="600"/>
      <c r="UDR252" s="600"/>
      <c r="UDS252" s="600"/>
      <c r="UDT252" s="601"/>
      <c r="UDU252" s="609"/>
      <c r="UDV252" s="609"/>
      <c r="UDW252" s="576"/>
      <c r="UDX252" s="576"/>
      <c r="UDY252" s="577"/>
      <c r="UDZ252"/>
      <c r="UEA252" s="605"/>
      <c r="UEB252" s="606"/>
      <c r="UEC252" s="578"/>
      <c r="UED252" s="597"/>
      <c r="UEE252" s="598"/>
      <c r="UEF252" s="596"/>
      <c r="UEG252" s="602"/>
      <c r="UEH252" s="579"/>
      <c r="UEI252" s="580"/>
      <c r="UEJ252" s="603"/>
      <c r="UEK252" s="580"/>
      <c r="UEL252" s="603"/>
      <c r="UEM252" s="607"/>
      <c r="UEN252" s="582"/>
      <c r="UEO252" s="608"/>
      <c r="UEP252" s="584"/>
      <c r="UEQ252" s="584"/>
      <c r="UER252" s="600"/>
      <c r="UES252" s="600"/>
      <c r="UET252" s="600"/>
      <c r="UEU252" s="600"/>
      <c r="UEV252" s="600"/>
      <c r="UEW252" s="601"/>
      <c r="UEX252" s="609"/>
      <c r="UEY252" s="609"/>
      <c r="UEZ252" s="576"/>
      <c r="UFA252" s="576"/>
      <c r="UFB252" s="577"/>
      <c r="UFC252"/>
      <c r="UFD252" s="605"/>
      <c r="UFE252" s="606"/>
      <c r="UFF252" s="578"/>
      <c r="UFG252" s="597"/>
      <c r="UFH252" s="598"/>
      <c r="UFI252" s="596"/>
      <c r="UFJ252" s="602"/>
      <c r="UFK252" s="579"/>
      <c r="UFL252" s="580"/>
      <c r="UFM252" s="603"/>
      <c r="UFN252" s="580"/>
      <c r="UFO252" s="603"/>
      <c r="UFP252" s="607"/>
      <c r="UFQ252" s="582"/>
      <c r="UFR252" s="608"/>
      <c r="UFS252" s="584"/>
      <c r="UFT252" s="584"/>
      <c r="UFU252" s="600"/>
      <c r="UFV252" s="600"/>
      <c r="UFW252" s="600"/>
      <c r="UFX252" s="600"/>
      <c r="UFY252" s="600"/>
      <c r="UFZ252" s="601"/>
      <c r="UGA252" s="609"/>
      <c r="UGB252" s="609"/>
      <c r="UGC252" s="576"/>
      <c r="UGD252" s="576"/>
      <c r="UGE252" s="577"/>
      <c r="UGF252"/>
      <c r="UGG252" s="605"/>
      <c r="UGH252" s="606"/>
      <c r="UGI252" s="578"/>
      <c r="UGJ252" s="597"/>
      <c r="UGK252" s="598"/>
      <c r="UGL252" s="596"/>
      <c r="UGM252" s="602"/>
      <c r="UGN252" s="579"/>
      <c r="UGO252" s="580"/>
      <c r="UGP252" s="603"/>
      <c r="UGQ252" s="580"/>
      <c r="UGR252" s="603"/>
      <c r="UGS252" s="607"/>
      <c r="UGT252" s="582"/>
      <c r="UGU252" s="608"/>
      <c r="UGV252" s="584"/>
      <c r="UGW252" s="584"/>
      <c r="UGX252" s="600"/>
      <c r="UGY252" s="600"/>
      <c r="UGZ252" s="600"/>
      <c r="UHA252" s="600"/>
      <c r="UHB252" s="600"/>
      <c r="UHC252" s="601"/>
      <c r="UHD252" s="609"/>
      <c r="UHE252" s="609"/>
      <c r="UHF252" s="576"/>
      <c r="UHG252" s="576"/>
      <c r="UHH252" s="577"/>
      <c r="UHI252"/>
      <c r="UHJ252" s="605"/>
      <c r="UHK252" s="606"/>
      <c r="UHL252" s="578"/>
      <c r="UHM252" s="597"/>
      <c r="UHN252" s="598"/>
      <c r="UHO252" s="596"/>
      <c r="UHP252" s="602"/>
      <c r="UHQ252" s="579"/>
      <c r="UHR252" s="580"/>
      <c r="UHS252" s="603"/>
      <c r="UHT252" s="580"/>
      <c r="UHU252" s="603"/>
      <c r="UHV252" s="607"/>
      <c r="UHW252" s="582"/>
      <c r="UHX252" s="608"/>
      <c r="UHY252" s="584"/>
      <c r="UHZ252" s="584"/>
      <c r="UIA252" s="600"/>
      <c r="UIB252" s="600"/>
      <c r="UIC252" s="600"/>
      <c r="UID252" s="600"/>
      <c r="UIE252" s="600"/>
      <c r="UIF252" s="601"/>
      <c r="UIG252" s="609"/>
      <c r="UIH252" s="609"/>
      <c r="UII252" s="576"/>
      <c r="UIJ252" s="576"/>
      <c r="UIK252" s="577"/>
      <c r="UIL252"/>
      <c r="UIM252" s="605"/>
      <c r="UIN252" s="606"/>
      <c r="UIO252" s="578"/>
      <c r="UIP252" s="597"/>
      <c r="UIQ252" s="598"/>
      <c r="UIR252" s="596"/>
      <c r="UIS252" s="602"/>
      <c r="UIT252" s="579"/>
      <c r="UIU252" s="580"/>
      <c r="UIV252" s="603"/>
      <c r="UIW252" s="580"/>
      <c r="UIX252" s="603"/>
      <c r="UIY252" s="607"/>
      <c r="UIZ252" s="582"/>
      <c r="UJA252" s="608"/>
      <c r="UJB252" s="584"/>
      <c r="UJC252" s="584"/>
      <c r="UJD252" s="600"/>
      <c r="UJE252" s="600"/>
      <c r="UJF252" s="600"/>
      <c r="UJG252" s="600"/>
      <c r="UJH252" s="600"/>
      <c r="UJI252" s="601"/>
      <c r="UJJ252" s="609"/>
      <c r="UJK252" s="609"/>
      <c r="UJL252" s="576"/>
      <c r="UJM252" s="576"/>
      <c r="UJN252" s="577"/>
      <c r="UJO252"/>
      <c r="UJP252" s="605"/>
      <c r="UJQ252" s="606"/>
      <c r="UJR252" s="578"/>
      <c r="UJS252" s="597"/>
      <c r="UJT252" s="598"/>
      <c r="UJU252" s="596"/>
      <c r="UJV252" s="602"/>
      <c r="UJW252" s="579"/>
      <c r="UJX252" s="580"/>
      <c r="UJY252" s="603"/>
      <c r="UJZ252" s="580"/>
      <c r="UKA252" s="603"/>
      <c r="UKB252" s="607"/>
      <c r="UKC252" s="582"/>
      <c r="UKD252" s="608"/>
      <c r="UKE252" s="584"/>
      <c r="UKF252" s="584"/>
      <c r="UKG252" s="600"/>
      <c r="UKH252" s="600"/>
      <c r="UKI252" s="600"/>
      <c r="UKJ252" s="600"/>
      <c r="UKK252" s="600"/>
      <c r="UKL252" s="601"/>
      <c r="UKM252" s="609"/>
      <c r="UKN252" s="609"/>
      <c r="UKO252" s="576"/>
      <c r="UKP252" s="576"/>
      <c r="UKQ252" s="577"/>
      <c r="UKR252"/>
      <c r="UKS252" s="605"/>
      <c r="UKT252" s="606"/>
      <c r="UKU252" s="578"/>
      <c r="UKV252" s="597"/>
      <c r="UKW252" s="598"/>
      <c r="UKX252" s="596"/>
      <c r="UKY252" s="602"/>
      <c r="UKZ252" s="579"/>
      <c r="ULA252" s="580"/>
      <c r="ULB252" s="603"/>
      <c r="ULC252" s="580"/>
      <c r="ULD252" s="603"/>
      <c r="ULE252" s="607"/>
      <c r="ULF252" s="582"/>
      <c r="ULG252" s="608"/>
      <c r="ULH252" s="584"/>
      <c r="ULI252" s="584"/>
      <c r="ULJ252" s="600"/>
      <c r="ULK252" s="600"/>
      <c r="ULL252" s="600"/>
      <c r="ULM252" s="600"/>
      <c r="ULN252" s="600"/>
      <c r="ULO252" s="601"/>
      <c r="ULP252" s="609"/>
      <c r="ULQ252" s="609"/>
      <c r="ULR252" s="576"/>
      <c r="ULS252" s="576"/>
      <c r="ULT252" s="577"/>
      <c r="ULU252"/>
      <c r="ULV252" s="605"/>
      <c r="ULW252" s="606"/>
      <c r="ULX252" s="578"/>
      <c r="ULY252" s="597"/>
      <c r="ULZ252" s="598"/>
      <c r="UMA252" s="596"/>
      <c r="UMB252" s="602"/>
      <c r="UMC252" s="579"/>
      <c r="UMD252" s="580"/>
      <c r="UME252" s="603"/>
      <c r="UMF252" s="580"/>
      <c r="UMG252" s="603"/>
      <c r="UMH252" s="607"/>
      <c r="UMI252" s="582"/>
      <c r="UMJ252" s="608"/>
      <c r="UMK252" s="584"/>
      <c r="UML252" s="584"/>
      <c r="UMM252" s="600"/>
      <c r="UMN252" s="600"/>
      <c r="UMO252" s="600"/>
      <c r="UMP252" s="600"/>
      <c r="UMQ252" s="600"/>
      <c r="UMR252" s="601"/>
      <c r="UMS252" s="609"/>
      <c r="UMT252" s="609"/>
      <c r="UMU252" s="576"/>
      <c r="UMV252" s="576"/>
      <c r="UMW252" s="577"/>
      <c r="UMX252"/>
      <c r="UMY252" s="605"/>
      <c r="UMZ252" s="606"/>
      <c r="UNA252" s="578"/>
      <c r="UNB252" s="597"/>
      <c r="UNC252" s="598"/>
      <c r="UND252" s="596"/>
      <c r="UNE252" s="602"/>
      <c r="UNF252" s="579"/>
      <c r="UNG252" s="580"/>
      <c r="UNH252" s="603"/>
      <c r="UNI252" s="580"/>
      <c r="UNJ252" s="603"/>
      <c r="UNK252" s="607"/>
      <c r="UNL252" s="582"/>
      <c r="UNM252" s="608"/>
      <c r="UNN252" s="584"/>
      <c r="UNO252" s="584"/>
      <c r="UNP252" s="600"/>
      <c r="UNQ252" s="600"/>
      <c r="UNR252" s="600"/>
      <c r="UNS252" s="600"/>
      <c r="UNT252" s="600"/>
      <c r="UNU252" s="601"/>
      <c r="UNV252" s="609"/>
      <c r="UNW252" s="609"/>
      <c r="UNX252" s="576"/>
      <c r="UNY252" s="576"/>
      <c r="UNZ252" s="577"/>
      <c r="UOA252"/>
      <c r="UOB252" s="605"/>
      <c r="UOC252" s="606"/>
      <c r="UOD252" s="578"/>
      <c r="UOE252" s="597"/>
      <c r="UOF252" s="598"/>
      <c r="UOG252" s="596"/>
      <c r="UOH252" s="602"/>
      <c r="UOI252" s="579"/>
      <c r="UOJ252" s="580"/>
      <c r="UOK252" s="603"/>
      <c r="UOL252" s="580"/>
      <c r="UOM252" s="603"/>
      <c r="UON252" s="607"/>
      <c r="UOO252" s="582"/>
      <c r="UOP252" s="608"/>
      <c r="UOQ252" s="584"/>
      <c r="UOR252" s="584"/>
      <c r="UOS252" s="600"/>
      <c r="UOT252" s="600"/>
      <c r="UOU252" s="600"/>
      <c r="UOV252" s="600"/>
      <c r="UOW252" s="600"/>
      <c r="UOX252" s="601"/>
      <c r="UOY252" s="609"/>
      <c r="UOZ252" s="609"/>
      <c r="UPA252" s="576"/>
      <c r="UPB252" s="576"/>
      <c r="UPC252" s="577"/>
      <c r="UPD252"/>
      <c r="UPE252" s="605"/>
      <c r="UPF252" s="606"/>
      <c r="UPG252" s="578"/>
      <c r="UPH252" s="597"/>
      <c r="UPI252" s="598"/>
      <c r="UPJ252" s="596"/>
      <c r="UPK252" s="602"/>
      <c r="UPL252" s="579"/>
      <c r="UPM252" s="580"/>
      <c r="UPN252" s="603"/>
      <c r="UPO252" s="580"/>
      <c r="UPP252" s="603"/>
      <c r="UPQ252" s="607"/>
      <c r="UPR252" s="582"/>
      <c r="UPS252" s="608"/>
      <c r="UPT252" s="584"/>
      <c r="UPU252" s="584"/>
      <c r="UPV252" s="600"/>
      <c r="UPW252" s="600"/>
      <c r="UPX252" s="600"/>
      <c r="UPY252" s="600"/>
      <c r="UPZ252" s="600"/>
      <c r="UQA252" s="601"/>
      <c r="UQB252" s="609"/>
      <c r="UQC252" s="609"/>
      <c r="UQD252" s="576"/>
      <c r="UQE252" s="576"/>
      <c r="UQF252" s="577"/>
      <c r="UQG252"/>
      <c r="UQH252" s="605"/>
      <c r="UQI252" s="606"/>
      <c r="UQJ252" s="578"/>
      <c r="UQK252" s="597"/>
      <c r="UQL252" s="598"/>
      <c r="UQM252" s="596"/>
      <c r="UQN252" s="602"/>
      <c r="UQO252" s="579"/>
      <c r="UQP252" s="580"/>
      <c r="UQQ252" s="603"/>
      <c r="UQR252" s="580"/>
      <c r="UQS252" s="603"/>
      <c r="UQT252" s="607"/>
      <c r="UQU252" s="582"/>
      <c r="UQV252" s="608"/>
      <c r="UQW252" s="584"/>
      <c r="UQX252" s="584"/>
      <c r="UQY252" s="600"/>
      <c r="UQZ252" s="600"/>
      <c r="URA252" s="600"/>
      <c r="URB252" s="600"/>
      <c r="URC252" s="600"/>
      <c r="URD252" s="601"/>
      <c r="URE252" s="609"/>
      <c r="URF252" s="609"/>
      <c r="URG252" s="576"/>
      <c r="URH252" s="576"/>
      <c r="URI252" s="577"/>
      <c r="URJ252"/>
      <c r="URK252" s="605"/>
      <c r="URL252" s="606"/>
      <c r="URM252" s="578"/>
      <c r="URN252" s="597"/>
      <c r="URO252" s="598"/>
      <c r="URP252" s="596"/>
      <c r="URQ252" s="602"/>
      <c r="URR252" s="579"/>
      <c r="URS252" s="580"/>
      <c r="URT252" s="603"/>
      <c r="URU252" s="580"/>
      <c r="URV252" s="603"/>
      <c r="URW252" s="607"/>
      <c r="URX252" s="582"/>
      <c r="URY252" s="608"/>
      <c r="URZ252" s="584"/>
      <c r="USA252" s="584"/>
      <c r="USB252" s="600"/>
      <c r="USC252" s="600"/>
      <c r="USD252" s="600"/>
      <c r="USE252" s="600"/>
      <c r="USF252" s="600"/>
      <c r="USG252" s="601"/>
      <c r="USH252" s="609"/>
      <c r="USI252" s="609"/>
      <c r="USJ252" s="576"/>
      <c r="USK252" s="576"/>
      <c r="USL252" s="577"/>
      <c r="USM252"/>
      <c r="USN252" s="605"/>
      <c r="USO252" s="606"/>
      <c r="USP252" s="578"/>
      <c r="USQ252" s="597"/>
      <c r="USR252" s="598"/>
      <c r="USS252" s="596"/>
      <c r="UST252" s="602"/>
      <c r="USU252" s="579"/>
      <c r="USV252" s="580"/>
      <c r="USW252" s="603"/>
      <c r="USX252" s="580"/>
      <c r="USY252" s="603"/>
      <c r="USZ252" s="607"/>
      <c r="UTA252" s="582"/>
      <c r="UTB252" s="608"/>
      <c r="UTC252" s="584"/>
      <c r="UTD252" s="584"/>
      <c r="UTE252" s="600"/>
      <c r="UTF252" s="600"/>
      <c r="UTG252" s="600"/>
      <c r="UTH252" s="600"/>
      <c r="UTI252" s="600"/>
      <c r="UTJ252" s="601"/>
      <c r="UTK252" s="609"/>
      <c r="UTL252" s="609"/>
      <c r="UTM252" s="576"/>
      <c r="UTN252" s="576"/>
      <c r="UTO252" s="577"/>
      <c r="UTP252"/>
      <c r="UTQ252" s="605"/>
      <c r="UTR252" s="606"/>
      <c r="UTS252" s="578"/>
      <c r="UTT252" s="597"/>
      <c r="UTU252" s="598"/>
      <c r="UTV252" s="596"/>
      <c r="UTW252" s="602"/>
      <c r="UTX252" s="579"/>
      <c r="UTY252" s="580"/>
      <c r="UTZ252" s="603"/>
      <c r="UUA252" s="580"/>
      <c r="UUB252" s="603"/>
      <c r="UUC252" s="607"/>
      <c r="UUD252" s="582"/>
      <c r="UUE252" s="608"/>
      <c r="UUF252" s="584"/>
      <c r="UUG252" s="584"/>
      <c r="UUH252" s="600"/>
      <c r="UUI252" s="600"/>
      <c r="UUJ252" s="600"/>
      <c r="UUK252" s="600"/>
      <c r="UUL252" s="600"/>
      <c r="UUM252" s="601"/>
      <c r="UUN252" s="609"/>
      <c r="UUO252" s="609"/>
      <c r="UUP252" s="576"/>
      <c r="UUQ252" s="576"/>
      <c r="UUR252" s="577"/>
      <c r="UUS252"/>
      <c r="UUT252" s="605"/>
      <c r="UUU252" s="606"/>
      <c r="UUV252" s="578"/>
      <c r="UUW252" s="597"/>
      <c r="UUX252" s="598"/>
      <c r="UUY252" s="596"/>
      <c r="UUZ252" s="602"/>
      <c r="UVA252" s="579"/>
      <c r="UVB252" s="580"/>
      <c r="UVC252" s="603"/>
      <c r="UVD252" s="580"/>
      <c r="UVE252" s="603"/>
      <c r="UVF252" s="607"/>
      <c r="UVG252" s="582"/>
      <c r="UVH252" s="608"/>
      <c r="UVI252" s="584"/>
      <c r="UVJ252" s="584"/>
      <c r="UVK252" s="600"/>
      <c r="UVL252" s="600"/>
      <c r="UVM252" s="600"/>
      <c r="UVN252" s="600"/>
      <c r="UVO252" s="600"/>
      <c r="UVP252" s="601"/>
      <c r="UVQ252" s="609"/>
      <c r="UVR252" s="609"/>
      <c r="UVS252" s="576"/>
      <c r="UVT252" s="576"/>
      <c r="UVU252" s="577"/>
      <c r="UVV252"/>
      <c r="UVW252" s="605"/>
      <c r="UVX252" s="606"/>
      <c r="UVY252" s="578"/>
      <c r="UVZ252" s="597"/>
      <c r="UWA252" s="598"/>
      <c r="UWB252" s="596"/>
      <c r="UWC252" s="602"/>
      <c r="UWD252" s="579"/>
      <c r="UWE252" s="580"/>
      <c r="UWF252" s="603"/>
      <c r="UWG252" s="580"/>
      <c r="UWH252" s="603"/>
      <c r="UWI252" s="607"/>
      <c r="UWJ252" s="582"/>
      <c r="UWK252" s="608"/>
      <c r="UWL252" s="584"/>
      <c r="UWM252" s="584"/>
      <c r="UWN252" s="600"/>
      <c r="UWO252" s="600"/>
      <c r="UWP252" s="600"/>
      <c r="UWQ252" s="600"/>
      <c r="UWR252" s="600"/>
      <c r="UWS252" s="601"/>
      <c r="UWT252" s="609"/>
      <c r="UWU252" s="609"/>
      <c r="UWV252" s="576"/>
      <c r="UWW252" s="576"/>
      <c r="UWX252" s="577"/>
      <c r="UWY252"/>
      <c r="UWZ252" s="605"/>
      <c r="UXA252" s="606"/>
      <c r="UXB252" s="578"/>
      <c r="UXC252" s="597"/>
      <c r="UXD252" s="598"/>
      <c r="UXE252" s="596"/>
      <c r="UXF252" s="602"/>
      <c r="UXG252" s="579"/>
      <c r="UXH252" s="580"/>
      <c r="UXI252" s="603"/>
      <c r="UXJ252" s="580"/>
      <c r="UXK252" s="603"/>
      <c r="UXL252" s="607"/>
      <c r="UXM252" s="582"/>
      <c r="UXN252" s="608"/>
      <c r="UXO252" s="584"/>
      <c r="UXP252" s="584"/>
      <c r="UXQ252" s="600"/>
      <c r="UXR252" s="600"/>
      <c r="UXS252" s="600"/>
      <c r="UXT252" s="600"/>
      <c r="UXU252" s="600"/>
      <c r="UXV252" s="601"/>
      <c r="UXW252" s="609"/>
      <c r="UXX252" s="609"/>
      <c r="UXY252" s="576"/>
      <c r="UXZ252" s="576"/>
      <c r="UYA252" s="577"/>
      <c r="UYB252"/>
      <c r="UYC252" s="605"/>
      <c r="UYD252" s="606"/>
      <c r="UYE252" s="578"/>
      <c r="UYF252" s="597"/>
      <c r="UYG252" s="598"/>
      <c r="UYH252" s="596"/>
      <c r="UYI252" s="602"/>
      <c r="UYJ252" s="579"/>
      <c r="UYK252" s="580"/>
      <c r="UYL252" s="603"/>
      <c r="UYM252" s="580"/>
      <c r="UYN252" s="603"/>
      <c r="UYO252" s="607"/>
      <c r="UYP252" s="582"/>
      <c r="UYQ252" s="608"/>
      <c r="UYR252" s="584"/>
      <c r="UYS252" s="584"/>
      <c r="UYT252" s="600"/>
      <c r="UYU252" s="600"/>
      <c r="UYV252" s="600"/>
      <c r="UYW252" s="600"/>
      <c r="UYX252" s="600"/>
      <c r="UYY252" s="601"/>
      <c r="UYZ252" s="609"/>
      <c r="UZA252" s="609"/>
      <c r="UZB252" s="576"/>
      <c r="UZC252" s="576"/>
      <c r="UZD252" s="577"/>
      <c r="UZE252"/>
      <c r="UZF252" s="605"/>
      <c r="UZG252" s="606"/>
      <c r="UZH252" s="578"/>
      <c r="UZI252" s="597"/>
      <c r="UZJ252" s="598"/>
      <c r="UZK252" s="596"/>
      <c r="UZL252" s="602"/>
      <c r="UZM252" s="579"/>
      <c r="UZN252" s="580"/>
      <c r="UZO252" s="603"/>
      <c r="UZP252" s="580"/>
      <c r="UZQ252" s="603"/>
      <c r="UZR252" s="607"/>
      <c r="UZS252" s="582"/>
      <c r="UZT252" s="608"/>
      <c r="UZU252" s="584"/>
      <c r="UZV252" s="584"/>
      <c r="UZW252" s="600"/>
      <c r="UZX252" s="600"/>
      <c r="UZY252" s="600"/>
      <c r="UZZ252" s="600"/>
      <c r="VAA252" s="600"/>
      <c r="VAB252" s="601"/>
      <c r="VAC252" s="609"/>
      <c r="VAD252" s="609"/>
      <c r="VAE252" s="576"/>
      <c r="VAF252" s="576"/>
      <c r="VAG252" s="577"/>
      <c r="VAH252"/>
      <c r="VAI252" s="605"/>
      <c r="VAJ252" s="606"/>
      <c r="VAK252" s="578"/>
      <c r="VAL252" s="597"/>
      <c r="VAM252" s="598"/>
      <c r="VAN252" s="596"/>
      <c r="VAO252" s="602"/>
      <c r="VAP252" s="579"/>
      <c r="VAQ252" s="580"/>
      <c r="VAR252" s="603"/>
      <c r="VAS252" s="580"/>
      <c r="VAT252" s="603"/>
      <c r="VAU252" s="607"/>
      <c r="VAV252" s="582"/>
      <c r="VAW252" s="608"/>
      <c r="VAX252" s="584"/>
      <c r="VAY252" s="584"/>
      <c r="VAZ252" s="600"/>
      <c r="VBA252" s="600"/>
      <c r="VBB252" s="600"/>
      <c r="VBC252" s="600"/>
      <c r="VBD252" s="600"/>
      <c r="VBE252" s="601"/>
      <c r="VBF252" s="609"/>
      <c r="VBG252" s="609"/>
      <c r="VBH252" s="576"/>
      <c r="VBI252" s="576"/>
      <c r="VBJ252" s="577"/>
      <c r="VBK252"/>
      <c r="VBL252" s="605"/>
      <c r="VBM252" s="606"/>
      <c r="VBN252" s="578"/>
      <c r="VBO252" s="597"/>
      <c r="VBP252" s="598"/>
      <c r="VBQ252" s="596"/>
      <c r="VBR252" s="602"/>
      <c r="VBS252" s="579"/>
      <c r="VBT252" s="580"/>
      <c r="VBU252" s="603"/>
      <c r="VBV252" s="580"/>
      <c r="VBW252" s="603"/>
      <c r="VBX252" s="607"/>
      <c r="VBY252" s="582"/>
      <c r="VBZ252" s="608"/>
      <c r="VCA252" s="584"/>
      <c r="VCB252" s="584"/>
      <c r="VCC252" s="600"/>
      <c r="VCD252" s="600"/>
      <c r="VCE252" s="600"/>
      <c r="VCF252" s="600"/>
      <c r="VCG252" s="600"/>
      <c r="VCH252" s="601"/>
      <c r="VCI252" s="609"/>
      <c r="VCJ252" s="609"/>
      <c r="VCK252" s="576"/>
      <c r="VCL252" s="576"/>
      <c r="VCM252" s="577"/>
      <c r="VCN252"/>
      <c r="VCO252" s="605"/>
      <c r="VCP252" s="606"/>
      <c r="VCQ252" s="578"/>
      <c r="VCR252" s="597"/>
      <c r="VCS252" s="598"/>
      <c r="VCT252" s="596"/>
      <c r="VCU252" s="602"/>
      <c r="VCV252" s="579"/>
      <c r="VCW252" s="580"/>
      <c r="VCX252" s="603"/>
      <c r="VCY252" s="580"/>
      <c r="VCZ252" s="603"/>
      <c r="VDA252" s="607"/>
      <c r="VDB252" s="582"/>
      <c r="VDC252" s="608"/>
      <c r="VDD252" s="584"/>
      <c r="VDE252" s="584"/>
      <c r="VDF252" s="600"/>
      <c r="VDG252" s="600"/>
      <c r="VDH252" s="600"/>
      <c r="VDI252" s="600"/>
      <c r="VDJ252" s="600"/>
      <c r="VDK252" s="601"/>
      <c r="VDL252" s="609"/>
      <c r="VDM252" s="609"/>
      <c r="VDN252" s="576"/>
      <c r="VDO252" s="576"/>
      <c r="VDP252" s="577"/>
      <c r="VDQ252"/>
      <c r="VDR252" s="605"/>
      <c r="VDS252" s="606"/>
      <c r="VDT252" s="578"/>
      <c r="VDU252" s="597"/>
      <c r="VDV252" s="598"/>
      <c r="VDW252" s="596"/>
      <c r="VDX252" s="602"/>
      <c r="VDY252" s="579"/>
      <c r="VDZ252" s="580"/>
      <c r="VEA252" s="603"/>
      <c r="VEB252" s="580"/>
      <c r="VEC252" s="603"/>
      <c r="VED252" s="607"/>
      <c r="VEE252" s="582"/>
      <c r="VEF252" s="608"/>
      <c r="VEG252" s="584"/>
      <c r="VEH252" s="584"/>
      <c r="VEI252" s="600"/>
      <c r="VEJ252" s="600"/>
      <c r="VEK252" s="600"/>
      <c r="VEL252" s="600"/>
      <c r="VEM252" s="600"/>
      <c r="VEN252" s="601"/>
      <c r="VEO252" s="609"/>
      <c r="VEP252" s="609"/>
      <c r="VEQ252" s="576"/>
      <c r="VER252" s="576"/>
      <c r="VES252" s="577"/>
      <c r="VET252"/>
      <c r="VEU252" s="605"/>
      <c r="VEV252" s="606"/>
      <c r="VEW252" s="578"/>
      <c r="VEX252" s="597"/>
      <c r="VEY252" s="598"/>
      <c r="VEZ252" s="596"/>
      <c r="VFA252" s="602"/>
      <c r="VFB252" s="579"/>
      <c r="VFC252" s="580"/>
      <c r="VFD252" s="603"/>
      <c r="VFE252" s="580"/>
      <c r="VFF252" s="603"/>
      <c r="VFG252" s="607"/>
      <c r="VFH252" s="582"/>
      <c r="VFI252" s="608"/>
      <c r="VFJ252" s="584"/>
      <c r="VFK252" s="584"/>
      <c r="VFL252" s="600"/>
      <c r="VFM252" s="600"/>
      <c r="VFN252" s="600"/>
      <c r="VFO252" s="600"/>
      <c r="VFP252" s="600"/>
      <c r="VFQ252" s="601"/>
      <c r="VFR252" s="609"/>
      <c r="VFS252" s="609"/>
      <c r="VFT252" s="576"/>
      <c r="VFU252" s="576"/>
      <c r="VFV252" s="577"/>
      <c r="VFW252"/>
      <c r="VFX252" s="605"/>
      <c r="VFY252" s="606"/>
      <c r="VFZ252" s="578"/>
      <c r="VGA252" s="597"/>
      <c r="VGB252" s="598"/>
      <c r="VGC252" s="596"/>
      <c r="VGD252" s="602"/>
      <c r="VGE252" s="579"/>
      <c r="VGF252" s="580"/>
      <c r="VGG252" s="603"/>
      <c r="VGH252" s="580"/>
      <c r="VGI252" s="603"/>
      <c r="VGJ252" s="607"/>
      <c r="VGK252" s="582"/>
      <c r="VGL252" s="608"/>
      <c r="VGM252" s="584"/>
      <c r="VGN252" s="584"/>
      <c r="VGO252" s="600"/>
      <c r="VGP252" s="600"/>
      <c r="VGQ252" s="600"/>
      <c r="VGR252" s="600"/>
      <c r="VGS252" s="600"/>
      <c r="VGT252" s="601"/>
      <c r="VGU252" s="609"/>
      <c r="VGV252" s="609"/>
      <c r="VGW252" s="576"/>
      <c r="VGX252" s="576"/>
      <c r="VGY252" s="577"/>
      <c r="VGZ252"/>
      <c r="VHA252" s="605"/>
      <c r="VHB252" s="606"/>
      <c r="VHC252" s="578"/>
      <c r="VHD252" s="597"/>
      <c r="VHE252" s="598"/>
      <c r="VHF252" s="596"/>
      <c r="VHG252" s="602"/>
      <c r="VHH252" s="579"/>
      <c r="VHI252" s="580"/>
      <c r="VHJ252" s="603"/>
      <c r="VHK252" s="580"/>
      <c r="VHL252" s="603"/>
      <c r="VHM252" s="607"/>
      <c r="VHN252" s="582"/>
      <c r="VHO252" s="608"/>
      <c r="VHP252" s="584"/>
      <c r="VHQ252" s="584"/>
      <c r="VHR252" s="600"/>
      <c r="VHS252" s="600"/>
      <c r="VHT252" s="600"/>
      <c r="VHU252" s="600"/>
      <c r="VHV252" s="600"/>
      <c r="VHW252" s="601"/>
      <c r="VHX252" s="609"/>
      <c r="VHY252" s="609"/>
      <c r="VHZ252" s="576"/>
      <c r="VIA252" s="576"/>
      <c r="VIB252" s="577"/>
      <c r="VIC252"/>
      <c r="VID252" s="605"/>
      <c r="VIE252" s="606"/>
      <c r="VIF252" s="578"/>
      <c r="VIG252" s="597"/>
      <c r="VIH252" s="598"/>
      <c r="VII252" s="596"/>
      <c r="VIJ252" s="602"/>
      <c r="VIK252" s="579"/>
      <c r="VIL252" s="580"/>
      <c r="VIM252" s="603"/>
      <c r="VIN252" s="580"/>
      <c r="VIO252" s="603"/>
      <c r="VIP252" s="607"/>
      <c r="VIQ252" s="582"/>
      <c r="VIR252" s="608"/>
      <c r="VIS252" s="584"/>
      <c r="VIT252" s="584"/>
      <c r="VIU252" s="600"/>
      <c r="VIV252" s="600"/>
      <c r="VIW252" s="600"/>
      <c r="VIX252" s="600"/>
      <c r="VIY252" s="600"/>
      <c r="VIZ252" s="601"/>
      <c r="VJA252" s="609"/>
      <c r="VJB252" s="609"/>
      <c r="VJC252" s="576"/>
      <c r="VJD252" s="576"/>
      <c r="VJE252" s="577"/>
      <c r="VJF252"/>
      <c r="VJG252" s="605"/>
      <c r="VJH252" s="606"/>
      <c r="VJI252" s="578"/>
      <c r="VJJ252" s="597"/>
      <c r="VJK252" s="598"/>
      <c r="VJL252" s="596"/>
      <c r="VJM252" s="602"/>
      <c r="VJN252" s="579"/>
      <c r="VJO252" s="580"/>
      <c r="VJP252" s="603"/>
      <c r="VJQ252" s="580"/>
      <c r="VJR252" s="603"/>
      <c r="VJS252" s="607"/>
      <c r="VJT252" s="582"/>
      <c r="VJU252" s="608"/>
      <c r="VJV252" s="584"/>
      <c r="VJW252" s="584"/>
      <c r="VJX252" s="600"/>
      <c r="VJY252" s="600"/>
      <c r="VJZ252" s="600"/>
      <c r="VKA252" s="600"/>
      <c r="VKB252" s="600"/>
      <c r="VKC252" s="601"/>
      <c r="VKD252" s="609"/>
      <c r="VKE252" s="609"/>
      <c r="VKF252" s="576"/>
      <c r="VKG252" s="576"/>
      <c r="VKH252" s="577"/>
      <c r="VKI252"/>
      <c r="VKJ252" s="605"/>
      <c r="VKK252" s="606"/>
      <c r="VKL252" s="578"/>
      <c r="VKM252" s="597"/>
      <c r="VKN252" s="598"/>
      <c r="VKO252" s="596"/>
      <c r="VKP252" s="602"/>
      <c r="VKQ252" s="579"/>
      <c r="VKR252" s="580"/>
      <c r="VKS252" s="603"/>
      <c r="VKT252" s="580"/>
      <c r="VKU252" s="603"/>
      <c r="VKV252" s="607"/>
      <c r="VKW252" s="582"/>
      <c r="VKX252" s="608"/>
      <c r="VKY252" s="584"/>
      <c r="VKZ252" s="584"/>
      <c r="VLA252" s="600"/>
      <c r="VLB252" s="600"/>
      <c r="VLC252" s="600"/>
      <c r="VLD252" s="600"/>
      <c r="VLE252" s="600"/>
      <c r="VLF252" s="601"/>
      <c r="VLG252" s="609"/>
      <c r="VLH252" s="609"/>
      <c r="VLI252" s="576"/>
      <c r="VLJ252" s="576"/>
      <c r="VLK252" s="577"/>
      <c r="VLL252"/>
      <c r="VLM252" s="605"/>
      <c r="VLN252" s="606"/>
      <c r="VLO252" s="578"/>
      <c r="VLP252" s="597"/>
      <c r="VLQ252" s="598"/>
      <c r="VLR252" s="596"/>
      <c r="VLS252" s="602"/>
      <c r="VLT252" s="579"/>
      <c r="VLU252" s="580"/>
      <c r="VLV252" s="603"/>
      <c r="VLW252" s="580"/>
      <c r="VLX252" s="603"/>
      <c r="VLY252" s="607"/>
      <c r="VLZ252" s="582"/>
      <c r="VMA252" s="608"/>
      <c r="VMB252" s="584"/>
      <c r="VMC252" s="584"/>
      <c r="VMD252" s="600"/>
      <c r="VME252" s="600"/>
      <c r="VMF252" s="600"/>
      <c r="VMG252" s="600"/>
      <c r="VMH252" s="600"/>
      <c r="VMI252" s="601"/>
      <c r="VMJ252" s="609"/>
      <c r="VMK252" s="609"/>
      <c r="VML252" s="576"/>
      <c r="VMM252" s="576"/>
      <c r="VMN252" s="577"/>
      <c r="VMO252"/>
      <c r="VMP252" s="605"/>
      <c r="VMQ252" s="606"/>
      <c r="VMR252" s="578"/>
      <c r="VMS252" s="597"/>
      <c r="VMT252" s="598"/>
      <c r="VMU252" s="596"/>
      <c r="VMV252" s="602"/>
      <c r="VMW252" s="579"/>
      <c r="VMX252" s="580"/>
      <c r="VMY252" s="603"/>
      <c r="VMZ252" s="580"/>
      <c r="VNA252" s="603"/>
      <c r="VNB252" s="607"/>
      <c r="VNC252" s="582"/>
      <c r="VND252" s="608"/>
      <c r="VNE252" s="584"/>
      <c r="VNF252" s="584"/>
      <c r="VNG252" s="600"/>
      <c r="VNH252" s="600"/>
      <c r="VNI252" s="600"/>
      <c r="VNJ252" s="600"/>
      <c r="VNK252" s="600"/>
      <c r="VNL252" s="601"/>
      <c r="VNM252" s="609"/>
      <c r="VNN252" s="609"/>
      <c r="VNO252" s="576"/>
      <c r="VNP252" s="576"/>
      <c r="VNQ252" s="577"/>
      <c r="VNR252"/>
      <c r="VNS252" s="605"/>
      <c r="VNT252" s="606"/>
      <c r="VNU252" s="578"/>
      <c r="VNV252" s="597"/>
      <c r="VNW252" s="598"/>
      <c r="VNX252" s="596"/>
      <c r="VNY252" s="602"/>
      <c r="VNZ252" s="579"/>
      <c r="VOA252" s="580"/>
      <c r="VOB252" s="603"/>
      <c r="VOC252" s="580"/>
      <c r="VOD252" s="603"/>
      <c r="VOE252" s="607"/>
      <c r="VOF252" s="582"/>
      <c r="VOG252" s="608"/>
      <c r="VOH252" s="584"/>
      <c r="VOI252" s="584"/>
      <c r="VOJ252" s="600"/>
      <c r="VOK252" s="600"/>
      <c r="VOL252" s="600"/>
      <c r="VOM252" s="600"/>
      <c r="VON252" s="600"/>
      <c r="VOO252" s="601"/>
      <c r="VOP252" s="609"/>
      <c r="VOQ252" s="609"/>
      <c r="VOR252" s="576"/>
      <c r="VOS252" s="576"/>
      <c r="VOT252" s="577"/>
      <c r="VOU252"/>
      <c r="VOV252" s="605"/>
      <c r="VOW252" s="606"/>
      <c r="VOX252" s="578"/>
      <c r="VOY252" s="597"/>
      <c r="VOZ252" s="598"/>
      <c r="VPA252" s="596"/>
      <c r="VPB252" s="602"/>
      <c r="VPC252" s="579"/>
      <c r="VPD252" s="580"/>
      <c r="VPE252" s="603"/>
      <c r="VPF252" s="580"/>
      <c r="VPG252" s="603"/>
      <c r="VPH252" s="607"/>
      <c r="VPI252" s="582"/>
      <c r="VPJ252" s="608"/>
      <c r="VPK252" s="584"/>
      <c r="VPL252" s="584"/>
      <c r="VPM252" s="600"/>
      <c r="VPN252" s="600"/>
      <c r="VPO252" s="600"/>
      <c r="VPP252" s="600"/>
      <c r="VPQ252" s="600"/>
      <c r="VPR252" s="601"/>
      <c r="VPS252" s="609"/>
      <c r="VPT252" s="609"/>
      <c r="VPU252" s="576"/>
      <c r="VPV252" s="576"/>
      <c r="VPW252" s="577"/>
      <c r="VPX252"/>
      <c r="VPY252" s="605"/>
      <c r="VPZ252" s="606"/>
      <c r="VQA252" s="578"/>
      <c r="VQB252" s="597"/>
      <c r="VQC252" s="598"/>
      <c r="VQD252" s="596"/>
      <c r="VQE252" s="602"/>
      <c r="VQF252" s="579"/>
      <c r="VQG252" s="580"/>
      <c r="VQH252" s="603"/>
      <c r="VQI252" s="580"/>
      <c r="VQJ252" s="603"/>
      <c r="VQK252" s="607"/>
      <c r="VQL252" s="582"/>
      <c r="VQM252" s="608"/>
      <c r="VQN252" s="584"/>
      <c r="VQO252" s="584"/>
      <c r="VQP252" s="600"/>
      <c r="VQQ252" s="600"/>
      <c r="VQR252" s="600"/>
      <c r="VQS252" s="600"/>
      <c r="VQT252" s="600"/>
      <c r="VQU252" s="601"/>
      <c r="VQV252" s="609"/>
      <c r="VQW252" s="609"/>
      <c r="VQX252" s="576"/>
      <c r="VQY252" s="576"/>
      <c r="VQZ252" s="577"/>
      <c r="VRA252"/>
      <c r="VRB252" s="605"/>
      <c r="VRC252" s="606"/>
      <c r="VRD252" s="578"/>
      <c r="VRE252" s="597"/>
      <c r="VRF252" s="598"/>
      <c r="VRG252" s="596"/>
      <c r="VRH252" s="602"/>
      <c r="VRI252" s="579"/>
      <c r="VRJ252" s="580"/>
      <c r="VRK252" s="603"/>
      <c r="VRL252" s="580"/>
      <c r="VRM252" s="603"/>
      <c r="VRN252" s="607"/>
      <c r="VRO252" s="582"/>
      <c r="VRP252" s="608"/>
      <c r="VRQ252" s="584"/>
      <c r="VRR252" s="584"/>
      <c r="VRS252" s="600"/>
      <c r="VRT252" s="600"/>
      <c r="VRU252" s="600"/>
      <c r="VRV252" s="600"/>
      <c r="VRW252" s="600"/>
      <c r="VRX252" s="601"/>
      <c r="VRY252" s="609"/>
      <c r="VRZ252" s="609"/>
      <c r="VSA252" s="576"/>
      <c r="VSB252" s="576"/>
      <c r="VSC252" s="577"/>
      <c r="VSD252"/>
      <c r="VSE252" s="605"/>
      <c r="VSF252" s="606"/>
      <c r="VSG252" s="578"/>
      <c r="VSH252" s="597"/>
      <c r="VSI252" s="598"/>
      <c r="VSJ252" s="596"/>
      <c r="VSK252" s="602"/>
      <c r="VSL252" s="579"/>
      <c r="VSM252" s="580"/>
      <c r="VSN252" s="603"/>
      <c r="VSO252" s="580"/>
      <c r="VSP252" s="603"/>
      <c r="VSQ252" s="607"/>
      <c r="VSR252" s="582"/>
      <c r="VSS252" s="608"/>
      <c r="VST252" s="584"/>
      <c r="VSU252" s="584"/>
      <c r="VSV252" s="600"/>
      <c r="VSW252" s="600"/>
      <c r="VSX252" s="600"/>
      <c r="VSY252" s="600"/>
      <c r="VSZ252" s="600"/>
      <c r="VTA252" s="601"/>
      <c r="VTB252" s="609"/>
      <c r="VTC252" s="609"/>
      <c r="VTD252" s="576"/>
      <c r="VTE252" s="576"/>
      <c r="VTF252" s="577"/>
      <c r="VTG252"/>
      <c r="VTH252" s="605"/>
      <c r="VTI252" s="606"/>
      <c r="VTJ252" s="578"/>
      <c r="VTK252" s="597"/>
      <c r="VTL252" s="598"/>
      <c r="VTM252" s="596"/>
      <c r="VTN252" s="602"/>
      <c r="VTO252" s="579"/>
      <c r="VTP252" s="580"/>
      <c r="VTQ252" s="603"/>
      <c r="VTR252" s="580"/>
      <c r="VTS252" s="603"/>
      <c r="VTT252" s="607"/>
      <c r="VTU252" s="582"/>
      <c r="VTV252" s="608"/>
      <c r="VTW252" s="584"/>
      <c r="VTX252" s="584"/>
      <c r="VTY252" s="600"/>
      <c r="VTZ252" s="600"/>
      <c r="VUA252" s="600"/>
      <c r="VUB252" s="600"/>
      <c r="VUC252" s="600"/>
      <c r="VUD252" s="601"/>
      <c r="VUE252" s="609"/>
      <c r="VUF252" s="609"/>
      <c r="VUG252" s="576"/>
      <c r="VUH252" s="576"/>
      <c r="VUI252" s="577"/>
      <c r="VUJ252"/>
      <c r="VUK252" s="605"/>
      <c r="VUL252" s="606"/>
      <c r="VUM252" s="578"/>
      <c r="VUN252" s="597"/>
      <c r="VUO252" s="598"/>
      <c r="VUP252" s="596"/>
      <c r="VUQ252" s="602"/>
      <c r="VUR252" s="579"/>
      <c r="VUS252" s="580"/>
      <c r="VUT252" s="603"/>
      <c r="VUU252" s="580"/>
      <c r="VUV252" s="603"/>
      <c r="VUW252" s="607"/>
      <c r="VUX252" s="582"/>
      <c r="VUY252" s="608"/>
      <c r="VUZ252" s="584"/>
      <c r="VVA252" s="584"/>
      <c r="VVB252" s="600"/>
      <c r="VVC252" s="600"/>
      <c r="VVD252" s="600"/>
      <c r="VVE252" s="600"/>
      <c r="VVF252" s="600"/>
      <c r="VVG252" s="601"/>
      <c r="VVH252" s="609"/>
      <c r="VVI252" s="609"/>
      <c r="VVJ252" s="576"/>
      <c r="VVK252" s="576"/>
      <c r="VVL252" s="577"/>
      <c r="VVM252"/>
      <c r="VVN252" s="605"/>
      <c r="VVO252" s="606"/>
      <c r="VVP252" s="578"/>
      <c r="VVQ252" s="597"/>
      <c r="VVR252" s="598"/>
      <c r="VVS252" s="596"/>
      <c r="VVT252" s="602"/>
      <c r="VVU252" s="579"/>
      <c r="VVV252" s="580"/>
      <c r="VVW252" s="603"/>
      <c r="VVX252" s="580"/>
      <c r="VVY252" s="603"/>
      <c r="VVZ252" s="607"/>
      <c r="VWA252" s="582"/>
      <c r="VWB252" s="608"/>
      <c r="VWC252" s="584"/>
      <c r="VWD252" s="584"/>
      <c r="VWE252" s="600"/>
      <c r="VWF252" s="600"/>
      <c r="VWG252" s="600"/>
      <c r="VWH252" s="600"/>
      <c r="VWI252" s="600"/>
      <c r="VWJ252" s="601"/>
      <c r="VWK252" s="609"/>
      <c r="VWL252" s="609"/>
      <c r="VWM252" s="576"/>
      <c r="VWN252" s="576"/>
      <c r="VWO252" s="577"/>
      <c r="VWP252"/>
      <c r="VWQ252" s="605"/>
      <c r="VWR252" s="606"/>
      <c r="VWS252" s="578"/>
      <c r="VWT252" s="597"/>
      <c r="VWU252" s="598"/>
      <c r="VWV252" s="596"/>
      <c r="VWW252" s="602"/>
      <c r="VWX252" s="579"/>
      <c r="VWY252" s="580"/>
      <c r="VWZ252" s="603"/>
      <c r="VXA252" s="580"/>
      <c r="VXB252" s="603"/>
      <c r="VXC252" s="607"/>
      <c r="VXD252" s="582"/>
      <c r="VXE252" s="608"/>
      <c r="VXF252" s="584"/>
      <c r="VXG252" s="584"/>
      <c r="VXH252" s="600"/>
      <c r="VXI252" s="600"/>
      <c r="VXJ252" s="600"/>
      <c r="VXK252" s="600"/>
      <c r="VXL252" s="600"/>
      <c r="VXM252" s="601"/>
      <c r="VXN252" s="609"/>
      <c r="VXO252" s="609"/>
      <c r="VXP252" s="576"/>
      <c r="VXQ252" s="576"/>
      <c r="VXR252" s="577"/>
      <c r="VXS252"/>
      <c r="VXT252" s="605"/>
      <c r="VXU252" s="606"/>
      <c r="VXV252" s="578"/>
      <c r="VXW252" s="597"/>
      <c r="VXX252" s="598"/>
      <c r="VXY252" s="596"/>
      <c r="VXZ252" s="602"/>
      <c r="VYA252" s="579"/>
      <c r="VYB252" s="580"/>
      <c r="VYC252" s="603"/>
      <c r="VYD252" s="580"/>
      <c r="VYE252" s="603"/>
      <c r="VYF252" s="607"/>
      <c r="VYG252" s="582"/>
      <c r="VYH252" s="608"/>
      <c r="VYI252" s="584"/>
      <c r="VYJ252" s="584"/>
      <c r="VYK252" s="600"/>
      <c r="VYL252" s="600"/>
      <c r="VYM252" s="600"/>
      <c r="VYN252" s="600"/>
      <c r="VYO252" s="600"/>
      <c r="VYP252" s="601"/>
      <c r="VYQ252" s="609"/>
      <c r="VYR252" s="609"/>
      <c r="VYS252" s="576"/>
      <c r="VYT252" s="576"/>
      <c r="VYU252" s="577"/>
      <c r="VYV252"/>
      <c r="VYW252" s="605"/>
      <c r="VYX252" s="606"/>
      <c r="VYY252" s="578"/>
      <c r="VYZ252" s="597"/>
      <c r="VZA252" s="598"/>
      <c r="VZB252" s="596"/>
      <c r="VZC252" s="602"/>
      <c r="VZD252" s="579"/>
      <c r="VZE252" s="580"/>
      <c r="VZF252" s="603"/>
      <c r="VZG252" s="580"/>
      <c r="VZH252" s="603"/>
      <c r="VZI252" s="607"/>
      <c r="VZJ252" s="582"/>
      <c r="VZK252" s="608"/>
      <c r="VZL252" s="584"/>
      <c r="VZM252" s="584"/>
      <c r="VZN252" s="600"/>
      <c r="VZO252" s="600"/>
      <c r="VZP252" s="600"/>
      <c r="VZQ252" s="600"/>
      <c r="VZR252" s="600"/>
      <c r="VZS252" s="601"/>
      <c r="VZT252" s="609"/>
      <c r="VZU252" s="609"/>
      <c r="VZV252" s="576"/>
      <c r="VZW252" s="576"/>
      <c r="VZX252" s="577"/>
      <c r="VZY252"/>
      <c r="VZZ252" s="605"/>
      <c r="WAA252" s="606"/>
      <c r="WAB252" s="578"/>
      <c r="WAC252" s="597"/>
      <c r="WAD252" s="598"/>
      <c r="WAE252" s="596"/>
      <c r="WAF252" s="602"/>
      <c r="WAG252" s="579"/>
      <c r="WAH252" s="580"/>
      <c r="WAI252" s="603"/>
      <c r="WAJ252" s="580"/>
      <c r="WAK252" s="603"/>
      <c r="WAL252" s="607"/>
      <c r="WAM252" s="582"/>
      <c r="WAN252" s="608"/>
      <c r="WAO252" s="584"/>
      <c r="WAP252" s="584"/>
      <c r="WAQ252" s="600"/>
      <c r="WAR252" s="600"/>
      <c r="WAS252" s="600"/>
      <c r="WAT252" s="600"/>
      <c r="WAU252" s="600"/>
      <c r="WAV252" s="601"/>
      <c r="WAW252" s="609"/>
      <c r="WAX252" s="609"/>
      <c r="WAY252" s="576"/>
      <c r="WAZ252" s="576"/>
      <c r="WBA252" s="577"/>
      <c r="WBB252"/>
      <c r="WBC252" s="605"/>
      <c r="WBD252" s="606"/>
      <c r="WBE252" s="578"/>
      <c r="WBF252" s="597"/>
      <c r="WBG252" s="598"/>
      <c r="WBH252" s="596"/>
      <c r="WBI252" s="602"/>
      <c r="WBJ252" s="579"/>
      <c r="WBK252" s="580"/>
      <c r="WBL252" s="603"/>
      <c r="WBM252" s="580"/>
      <c r="WBN252" s="603"/>
      <c r="WBO252" s="607"/>
      <c r="WBP252" s="582"/>
      <c r="WBQ252" s="608"/>
      <c r="WBR252" s="584"/>
      <c r="WBS252" s="584"/>
      <c r="WBT252" s="600"/>
      <c r="WBU252" s="600"/>
      <c r="WBV252" s="600"/>
      <c r="WBW252" s="600"/>
      <c r="WBX252" s="600"/>
      <c r="WBY252" s="601"/>
      <c r="WBZ252" s="609"/>
      <c r="WCA252" s="609"/>
      <c r="WCB252" s="576"/>
      <c r="WCC252" s="576"/>
      <c r="WCD252" s="577"/>
      <c r="WCE252"/>
      <c r="WCF252" s="605"/>
      <c r="WCG252" s="606"/>
      <c r="WCH252" s="578"/>
      <c r="WCI252" s="597"/>
      <c r="WCJ252" s="598"/>
      <c r="WCK252" s="596"/>
      <c r="WCL252" s="602"/>
      <c r="WCM252" s="579"/>
      <c r="WCN252" s="580"/>
      <c r="WCO252" s="603"/>
      <c r="WCP252" s="580"/>
      <c r="WCQ252" s="603"/>
      <c r="WCR252" s="607"/>
      <c r="WCS252" s="582"/>
      <c r="WCT252" s="608"/>
      <c r="WCU252" s="584"/>
      <c r="WCV252" s="584"/>
      <c r="WCW252" s="600"/>
      <c r="WCX252" s="600"/>
      <c r="WCY252" s="600"/>
      <c r="WCZ252" s="600"/>
      <c r="WDA252" s="600"/>
      <c r="WDB252" s="601"/>
      <c r="WDC252" s="609"/>
      <c r="WDD252" s="609"/>
      <c r="WDE252" s="576"/>
      <c r="WDF252" s="576"/>
      <c r="WDG252" s="577"/>
      <c r="WDH252"/>
      <c r="WDI252" s="605"/>
      <c r="WDJ252" s="606"/>
      <c r="WDK252" s="578"/>
      <c r="WDL252" s="597"/>
      <c r="WDM252" s="598"/>
      <c r="WDN252" s="596"/>
      <c r="WDO252" s="602"/>
      <c r="WDP252" s="579"/>
      <c r="WDQ252" s="580"/>
      <c r="WDR252" s="603"/>
      <c r="WDS252" s="580"/>
      <c r="WDT252" s="603"/>
      <c r="WDU252" s="607"/>
      <c r="WDV252" s="582"/>
      <c r="WDW252" s="608"/>
      <c r="WDX252" s="584"/>
      <c r="WDY252" s="584"/>
      <c r="WDZ252" s="600"/>
      <c r="WEA252" s="600"/>
      <c r="WEB252" s="600"/>
      <c r="WEC252" s="600"/>
      <c r="WED252" s="600"/>
      <c r="WEE252" s="601"/>
      <c r="WEF252" s="609"/>
      <c r="WEG252" s="609"/>
      <c r="WEH252" s="576"/>
      <c r="WEI252" s="576"/>
      <c r="WEJ252" s="577"/>
      <c r="WEK252"/>
      <c r="WEL252" s="605"/>
      <c r="WEM252" s="606"/>
      <c r="WEN252" s="578"/>
      <c r="WEO252" s="597"/>
      <c r="WEP252" s="598"/>
      <c r="WEQ252" s="596"/>
      <c r="WER252" s="602"/>
      <c r="WES252" s="579"/>
      <c r="WET252" s="580"/>
      <c r="WEU252" s="603"/>
      <c r="WEV252" s="580"/>
      <c r="WEW252" s="603"/>
      <c r="WEX252" s="607"/>
      <c r="WEY252" s="582"/>
      <c r="WEZ252" s="608"/>
      <c r="WFA252" s="584"/>
      <c r="WFB252" s="584"/>
      <c r="WFC252" s="600"/>
      <c r="WFD252" s="600"/>
      <c r="WFE252" s="600"/>
      <c r="WFF252" s="600"/>
      <c r="WFG252" s="600"/>
      <c r="WFH252" s="601"/>
      <c r="WFI252" s="609"/>
      <c r="WFJ252" s="609"/>
      <c r="WFK252" s="576"/>
      <c r="WFL252" s="576"/>
      <c r="WFM252" s="577"/>
      <c r="WFN252"/>
      <c r="WFO252" s="605"/>
      <c r="WFP252" s="606"/>
      <c r="WFQ252" s="578"/>
      <c r="WFR252" s="597"/>
      <c r="WFS252" s="598"/>
      <c r="WFT252" s="596"/>
      <c r="WFU252" s="602"/>
      <c r="WFV252" s="579"/>
      <c r="WFW252" s="580"/>
      <c r="WFX252" s="603"/>
      <c r="WFY252" s="580"/>
      <c r="WFZ252" s="603"/>
      <c r="WGA252" s="607"/>
      <c r="WGB252" s="582"/>
      <c r="WGC252" s="608"/>
      <c r="WGD252" s="584"/>
      <c r="WGE252" s="584"/>
      <c r="WGF252" s="600"/>
      <c r="WGG252" s="600"/>
      <c r="WGH252" s="600"/>
      <c r="WGI252" s="600"/>
      <c r="WGJ252" s="600"/>
      <c r="WGK252" s="601"/>
      <c r="WGL252" s="609"/>
      <c r="WGM252" s="609"/>
      <c r="WGN252" s="576"/>
      <c r="WGO252" s="576"/>
      <c r="WGP252" s="577"/>
      <c r="WGQ252"/>
      <c r="WGR252" s="605"/>
      <c r="WGS252" s="606"/>
      <c r="WGT252" s="578"/>
      <c r="WGU252" s="597"/>
      <c r="WGV252" s="598"/>
      <c r="WGW252" s="596"/>
      <c r="WGX252" s="602"/>
      <c r="WGY252" s="579"/>
      <c r="WGZ252" s="580"/>
      <c r="WHA252" s="603"/>
      <c r="WHB252" s="580"/>
      <c r="WHC252" s="603"/>
      <c r="WHD252" s="607"/>
      <c r="WHE252" s="582"/>
      <c r="WHF252" s="608"/>
      <c r="WHG252" s="584"/>
      <c r="WHH252" s="584"/>
      <c r="WHI252" s="600"/>
      <c r="WHJ252" s="600"/>
      <c r="WHK252" s="600"/>
      <c r="WHL252" s="600"/>
      <c r="WHM252" s="600"/>
      <c r="WHN252" s="601"/>
      <c r="WHO252" s="609"/>
      <c r="WHP252" s="609"/>
      <c r="WHQ252" s="576"/>
      <c r="WHR252" s="576"/>
      <c r="WHS252" s="577"/>
      <c r="WHT252"/>
      <c r="WHU252" s="605"/>
      <c r="WHV252" s="606"/>
      <c r="WHW252" s="578"/>
      <c r="WHX252" s="597"/>
      <c r="WHY252" s="598"/>
      <c r="WHZ252" s="596"/>
      <c r="WIA252" s="602"/>
      <c r="WIB252" s="579"/>
      <c r="WIC252" s="580"/>
      <c r="WID252" s="603"/>
      <c r="WIE252" s="580"/>
      <c r="WIF252" s="603"/>
      <c r="WIG252" s="607"/>
      <c r="WIH252" s="582"/>
      <c r="WII252" s="608"/>
      <c r="WIJ252" s="584"/>
      <c r="WIK252" s="584"/>
      <c r="WIL252" s="600"/>
      <c r="WIM252" s="600"/>
      <c r="WIN252" s="600"/>
      <c r="WIO252" s="600"/>
      <c r="WIP252" s="600"/>
      <c r="WIQ252" s="601"/>
      <c r="WIR252" s="609"/>
      <c r="WIS252" s="609"/>
      <c r="WIT252" s="576"/>
      <c r="WIU252" s="576"/>
      <c r="WIV252" s="577"/>
      <c r="WIW252"/>
      <c r="WIX252" s="605"/>
      <c r="WIY252" s="606"/>
      <c r="WIZ252" s="578"/>
      <c r="WJA252" s="597"/>
      <c r="WJB252" s="598"/>
      <c r="WJC252" s="596"/>
      <c r="WJD252" s="602"/>
      <c r="WJE252" s="579"/>
      <c r="WJF252" s="580"/>
      <c r="WJG252" s="603"/>
      <c r="WJH252" s="580"/>
      <c r="WJI252" s="603"/>
      <c r="WJJ252" s="607"/>
      <c r="WJK252" s="582"/>
      <c r="WJL252" s="608"/>
      <c r="WJM252" s="584"/>
      <c r="WJN252" s="584"/>
      <c r="WJO252" s="600"/>
      <c r="WJP252" s="600"/>
      <c r="WJQ252" s="600"/>
      <c r="WJR252" s="600"/>
      <c r="WJS252" s="600"/>
      <c r="WJT252" s="601"/>
      <c r="WJU252" s="609"/>
      <c r="WJV252" s="609"/>
      <c r="WJW252" s="576"/>
      <c r="WJX252" s="576"/>
      <c r="WJY252" s="577"/>
      <c r="WJZ252"/>
      <c r="WKA252" s="605"/>
      <c r="WKB252" s="606"/>
      <c r="WKC252" s="578"/>
      <c r="WKD252" s="597"/>
      <c r="WKE252" s="598"/>
      <c r="WKF252" s="596"/>
      <c r="WKG252" s="602"/>
      <c r="WKH252" s="579"/>
      <c r="WKI252" s="580"/>
      <c r="WKJ252" s="603"/>
      <c r="WKK252" s="580"/>
      <c r="WKL252" s="603"/>
      <c r="WKM252" s="607"/>
      <c r="WKN252" s="582"/>
      <c r="WKO252" s="608"/>
      <c r="WKP252" s="584"/>
      <c r="WKQ252" s="584"/>
      <c r="WKR252" s="600"/>
      <c r="WKS252" s="600"/>
      <c r="WKT252" s="600"/>
      <c r="WKU252" s="600"/>
      <c r="WKV252" s="600"/>
      <c r="WKW252" s="601"/>
      <c r="WKX252" s="609"/>
      <c r="WKY252" s="609"/>
      <c r="WKZ252" s="576"/>
      <c r="WLA252" s="576"/>
      <c r="WLB252" s="577"/>
      <c r="WLC252"/>
      <c r="WLD252" s="605"/>
      <c r="WLE252" s="606"/>
      <c r="WLF252" s="578"/>
      <c r="WLG252" s="597"/>
      <c r="WLH252" s="598"/>
      <c r="WLI252" s="596"/>
      <c r="WLJ252" s="602"/>
      <c r="WLK252" s="579"/>
      <c r="WLL252" s="580"/>
      <c r="WLM252" s="603"/>
      <c r="WLN252" s="580"/>
      <c r="WLO252" s="603"/>
      <c r="WLP252" s="607"/>
      <c r="WLQ252" s="582"/>
      <c r="WLR252" s="608"/>
      <c r="WLS252" s="584"/>
      <c r="WLT252" s="584"/>
      <c r="WLU252" s="600"/>
      <c r="WLV252" s="600"/>
      <c r="WLW252" s="600"/>
      <c r="WLX252" s="600"/>
      <c r="WLY252" s="600"/>
      <c r="WLZ252" s="601"/>
      <c r="WMA252" s="609"/>
      <c r="WMB252" s="609"/>
      <c r="WMC252" s="576"/>
      <c r="WMD252" s="576"/>
      <c r="WME252" s="577"/>
      <c r="WMF252"/>
      <c r="WMG252" s="605"/>
      <c r="WMH252" s="606"/>
      <c r="WMI252" s="578"/>
      <c r="WMJ252" s="597"/>
      <c r="WMK252" s="598"/>
      <c r="WML252" s="596"/>
      <c r="WMM252" s="602"/>
      <c r="WMN252" s="579"/>
      <c r="WMO252" s="580"/>
      <c r="WMP252" s="603"/>
      <c r="WMQ252" s="580"/>
      <c r="WMR252" s="603"/>
      <c r="WMS252" s="607"/>
      <c r="WMT252" s="582"/>
      <c r="WMU252" s="608"/>
      <c r="WMV252" s="584"/>
      <c r="WMW252" s="584"/>
      <c r="WMX252" s="600"/>
      <c r="WMY252" s="600"/>
      <c r="WMZ252" s="600"/>
      <c r="WNA252" s="600"/>
      <c r="WNB252" s="600"/>
      <c r="WNC252" s="601"/>
      <c r="WND252" s="609"/>
      <c r="WNE252" s="609"/>
      <c r="WNF252" s="576"/>
      <c r="WNG252" s="576"/>
      <c r="WNH252" s="577"/>
      <c r="WNI252"/>
      <c r="WNJ252" s="605"/>
      <c r="WNK252" s="606"/>
      <c r="WNL252" s="578"/>
      <c r="WNM252" s="597"/>
      <c r="WNN252" s="598"/>
      <c r="WNO252" s="596"/>
      <c r="WNP252" s="602"/>
      <c r="WNQ252" s="579"/>
      <c r="WNR252" s="580"/>
      <c r="WNS252" s="603"/>
      <c r="WNT252" s="580"/>
      <c r="WNU252" s="603"/>
      <c r="WNV252" s="607"/>
      <c r="WNW252" s="582"/>
      <c r="WNX252" s="608"/>
      <c r="WNY252" s="584"/>
      <c r="WNZ252" s="584"/>
      <c r="WOA252" s="600"/>
      <c r="WOB252" s="600"/>
      <c r="WOC252" s="600"/>
      <c r="WOD252" s="600"/>
      <c r="WOE252" s="600"/>
      <c r="WOF252" s="601"/>
      <c r="WOG252" s="609"/>
      <c r="WOH252" s="609"/>
      <c r="WOI252" s="576"/>
      <c r="WOJ252" s="576"/>
      <c r="WOK252" s="577"/>
      <c r="WOL252"/>
      <c r="WOM252" s="605"/>
      <c r="WON252" s="606"/>
      <c r="WOO252" s="578"/>
      <c r="WOP252" s="597"/>
      <c r="WOQ252" s="598"/>
      <c r="WOR252" s="596"/>
      <c r="WOS252" s="602"/>
      <c r="WOT252" s="579"/>
      <c r="WOU252" s="580"/>
      <c r="WOV252" s="603"/>
      <c r="WOW252" s="580"/>
      <c r="WOX252" s="603"/>
      <c r="WOY252" s="607"/>
      <c r="WOZ252" s="582"/>
      <c r="WPA252" s="608"/>
      <c r="WPB252" s="584"/>
      <c r="WPC252" s="584"/>
      <c r="WPD252" s="600"/>
      <c r="WPE252" s="600"/>
      <c r="WPF252" s="600"/>
      <c r="WPG252" s="600"/>
      <c r="WPH252" s="600"/>
      <c r="WPI252" s="601"/>
      <c r="WPJ252" s="609"/>
      <c r="WPK252" s="609"/>
      <c r="WPL252" s="576"/>
      <c r="WPM252" s="576"/>
      <c r="WPN252" s="577"/>
      <c r="WPO252"/>
      <c r="WPP252" s="605"/>
      <c r="WPQ252" s="606"/>
      <c r="WPR252" s="578"/>
      <c r="WPS252" s="597"/>
      <c r="WPT252" s="598"/>
      <c r="WPU252" s="596"/>
      <c r="WPV252" s="602"/>
      <c r="WPW252" s="579"/>
      <c r="WPX252" s="580"/>
      <c r="WPY252" s="603"/>
      <c r="WPZ252" s="580"/>
      <c r="WQA252" s="603"/>
      <c r="WQB252" s="607"/>
      <c r="WQC252" s="582"/>
      <c r="WQD252" s="608"/>
      <c r="WQE252" s="584"/>
      <c r="WQF252" s="584"/>
      <c r="WQG252" s="600"/>
      <c r="WQH252" s="600"/>
      <c r="WQI252" s="600"/>
      <c r="WQJ252" s="600"/>
      <c r="WQK252" s="600"/>
      <c r="WQL252" s="601"/>
      <c r="WQM252" s="609"/>
      <c r="WQN252" s="609"/>
      <c r="WQO252" s="576"/>
      <c r="WQP252" s="576"/>
      <c r="WQQ252" s="577"/>
      <c r="WQR252"/>
      <c r="WQS252" s="605"/>
      <c r="WQT252" s="606"/>
      <c r="WQU252" s="578"/>
      <c r="WQV252" s="597"/>
      <c r="WQW252" s="598"/>
      <c r="WQX252" s="596"/>
      <c r="WQY252" s="602"/>
      <c r="WQZ252" s="579"/>
      <c r="WRA252" s="580"/>
      <c r="WRB252" s="603"/>
      <c r="WRC252" s="580"/>
      <c r="WRD252" s="603"/>
      <c r="WRE252" s="607"/>
      <c r="WRF252" s="582"/>
      <c r="WRG252" s="608"/>
      <c r="WRH252" s="584"/>
      <c r="WRI252" s="584"/>
      <c r="WRJ252" s="600"/>
      <c r="WRK252" s="600"/>
      <c r="WRL252" s="600"/>
      <c r="WRM252" s="600"/>
      <c r="WRN252" s="600"/>
      <c r="WRO252" s="601"/>
      <c r="WRP252" s="609"/>
      <c r="WRQ252" s="609"/>
      <c r="WRR252" s="576"/>
      <c r="WRS252" s="576"/>
      <c r="WRT252" s="577"/>
      <c r="WRU252"/>
      <c r="WRV252" s="605"/>
      <c r="WRW252" s="606"/>
      <c r="WRX252" s="578"/>
      <c r="WRY252" s="597"/>
      <c r="WRZ252" s="598"/>
      <c r="WSA252" s="596"/>
      <c r="WSB252" s="602"/>
      <c r="WSC252" s="579"/>
      <c r="WSD252" s="580"/>
      <c r="WSE252" s="603"/>
      <c r="WSF252" s="580"/>
      <c r="WSG252" s="603"/>
      <c r="WSH252" s="607"/>
      <c r="WSI252" s="582"/>
      <c r="WSJ252" s="608"/>
      <c r="WSK252" s="584"/>
      <c r="WSL252" s="584"/>
      <c r="WSM252" s="600"/>
      <c r="WSN252" s="600"/>
      <c r="WSO252" s="600"/>
      <c r="WSP252" s="600"/>
      <c r="WSQ252" s="600"/>
      <c r="WSR252" s="601"/>
      <c r="WSS252" s="609"/>
      <c r="WST252" s="609"/>
      <c r="WSU252" s="576"/>
      <c r="WSV252" s="576"/>
      <c r="WSW252" s="577"/>
      <c r="WSX252"/>
      <c r="WSY252" s="605"/>
      <c r="WSZ252" s="606"/>
      <c r="WTA252" s="578"/>
      <c r="WTB252" s="597"/>
      <c r="WTC252" s="598"/>
      <c r="WTD252" s="596"/>
      <c r="WTE252" s="602"/>
      <c r="WTF252" s="579"/>
      <c r="WTG252" s="580"/>
      <c r="WTH252" s="603"/>
      <c r="WTI252" s="580"/>
      <c r="WTJ252" s="603"/>
      <c r="WTK252" s="607"/>
      <c r="WTL252" s="582"/>
      <c r="WTM252" s="608"/>
      <c r="WTN252" s="584"/>
      <c r="WTO252" s="584"/>
      <c r="WTP252" s="600"/>
      <c r="WTQ252" s="600"/>
      <c r="WTR252" s="600"/>
      <c r="WTS252" s="600"/>
      <c r="WTT252" s="600"/>
      <c r="WTU252" s="601"/>
      <c r="WTV252" s="609"/>
      <c r="WTW252" s="609"/>
      <c r="WTX252" s="576"/>
      <c r="WTY252" s="576"/>
      <c r="WTZ252" s="577"/>
      <c r="WUA252"/>
      <c r="WUB252" s="605"/>
      <c r="WUC252" s="606"/>
      <c r="WUD252" s="578"/>
      <c r="WUE252" s="597"/>
      <c r="WUF252" s="598"/>
      <c r="WUG252" s="596"/>
      <c r="WUH252" s="602"/>
      <c r="WUI252" s="579"/>
      <c r="WUJ252" s="580"/>
      <c r="WUK252" s="603"/>
      <c r="WUL252" s="580"/>
      <c r="WUM252" s="603"/>
      <c r="WUN252" s="607"/>
      <c r="WUO252" s="582"/>
      <c r="WUP252" s="608"/>
      <c r="WUQ252" s="584"/>
      <c r="WUR252" s="584"/>
      <c r="WUS252" s="600"/>
      <c r="WUT252" s="600"/>
      <c r="WUU252" s="600"/>
      <c r="WUV252" s="600"/>
      <c r="WUW252" s="600"/>
      <c r="WUX252" s="601"/>
      <c r="WUY252" s="609"/>
      <c r="WUZ252" s="609"/>
      <c r="WVA252" s="576"/>
      <c r="WVB252" s="576"/>
      <c r="WVC252" s="577"/>
      <c r="WVD252"/>
      <c r="WVE252" s="605"/>
      <c r="WVF252" s="606"/>
      <c r="WVG252" s="578"/>
      <c r="WVH252" s="597"/>
      <c r="WVI252" s="598"/>
      <c r="WVJ252" s="596"/>
      <c r="WVK252" s="602"/>
      <c r="WVL252" s="579"/>
      <c r="WVM252" s="580"/>
      <c r="WVN252" s="603"/>
      <c r="WVO252" s="580"/>
      <c r="WVP252" s="603"/>
      <c r="WVQ252" s="607"/>
      <c r="WVR252" s="582"/>
      <c r="WVS252" s="608"/>
      <c r="WVT252" s="584"/>
      <c r="WVU252" s="584"/>
      <c r="WVV252" s="600"/>
      <c r="WVW252" s="600"/>
      <c r="WVX252" s="600"/>
      <c r="WVY252" s="600"/>
      <c r="WVZ252" s="600"/>
      <c r="WWA252" s="601"/>
      <c r="WWB252" s="609"/>
      <c r="WWC252" s="609"/>
      <c r="WWD252" s="576"/>
      <c r="WWE252" s="576"/>
      <c r="WWF252" s="577"/>
      <c r="WWG252"/>
      <c r="WWH252" s="605"/>
      <c r="WWI252" s="606"/>
      <c r="WWJ252" s="578"/>
      <c r="WWK252" s="597"/>
      <c r="WWL252" s="598"/>
      <c r="WWM252" s="596"/>
      <c r="WWN252" s="602"/>
      <c r="WWO252" s="579"/>
      <c r="WWP252" s="580"/>
      <c r="WWQ252" s="603"/>
      <c r="WWR252" s="580"/>
      <c r="WWS252" s="603"/>
      <c r="WWT252" s="607"/>
      <c r="WWU252" s="582"/>
      <c r="WWV252" s="608"/>
      <c r="WWW252" s="584"/>
      <c r="WWX252" s="584"/>
      <c r="WWY252" s="600"/>
      <c r="WWZ252" s="600"/>
      <c r="WXA252" s="600"/>
      <c r="WXB252" s="600"/>
      <c r="WXC252" s="600"/>
      <c r="WXD252" s="601"/>
      <c r="WXE252" s="609"/>
      <c r="WXF252" s="609"/>
      <c r="WXG252" s="576"/>
      <c r="WXH252" s="576"/>
      <c r="WXI252" s="577"/>
      <c r="WXJ252"/>
      <c r="WXK252" s="605"/>
      <c r="WXL252" s="606"/>
      <c r="WXM252" s="578"/>
      <c r="WXN252" s="597"/>
      <c r="WXO252" s="598"/>
      <c r="WXP252" s="596"/>
      <c r="WXQ252" s="602"/>
      <c r="WXR252" s="579"/>
      <c r="WXS252" s="580"/>
      <c r="WXT252" s="603"/>
      <c r="WXU252" s="580"/>
      <c r="WXV252" s="603"/>
      <c r="WXW252" s="607"/>
      <c r="WXX252" s="582"/>
      <c r="WXY252" s="608"/>
      <c r="WXZ252" s="584"/>
      <c r="WYA252" s="584"/>
      <c r="WYB252" s="600"/>
      <c r="WYC252" s="600"/>
      <c r="WYD252" s="600"/>
      <c r="WYE252" s="600"/>
      <c r="WYF252" s="600"/>
      <c r="WYG252" s="601"/>
      <c r="WYH252" s="609"/>
      <c r="WYI252" s="609"/>
      <c r="WYJ252" s="576"/>
      <c r="WYK252" s="576"/>
      <c r="WYL252" s="577"/>
      <c r="WYM252"/>
      <c r="WYN252" s="605"/>
      <c r="WYO252" s="606"/>
      <c r="WYP252" s="578"/>
      <c r="WYQ252" s="597"/>
      <c r="WYR252" s="598"/>
      <c r="WYS252" s="596"/>
      <c r="WYT252" s="602"/>
      <c r="WYU252" s="579"/>
      <c r="WYV252" s="580"/>
      <c r="WYW252" s="603"/>
      <c r="WYX252" s="580"/>
      <c r="WYY252" s="603"/>
      <c r="WYZ252" s="607"/>
      <c r="WZA252" s="582"/>
      <c r="WZB252" s="608"/>
      <c r="WZC252" s="584"/>
      <c r="WZD252" s="584"/>
      <c r="WZE252" s="600"/>
      <c r="WZF252" s="600"/>
      <c r="WZG252" s="600"/>
      <c r="WZH252" s="600"/>
      <c r="WZI252" s="600"/>
      <c r="WZJ252" s="601"/>
      <c r="WZK252" s="609"/>
      <c r="WZL252" s="609"/>
      <c r="WZM252" s="576"/>
      <c r="WZN252" s="576"/>
      <c r="WZO252" s="577"/>
      <c r="WZP252"/>
      <c r="WZQ252" s="605"/>
      <c r="WZR252" s="606"/>
      <c r="WZS252" s="578"/>
      <c r="WZT252" s="597"/>
      <c r="WZU252" s="598"/>
      <c r="WZV252" s="596"/>
      <c r="WZW252" s="602"/>
      <c r="WZX252" s="579"/>
      <c r="WZY252" s="580"/>
      <c r="WZZ252" s="603"/>
      <c r="XAA252" s="580"/>
      <c r="XAB252" s="603"/>
      <c r="XAC252" s="607"/>
      <c r="XAD252" s="582"/>
      <c r="XAE252" s="608"/>
      <c r="XAF252" s="584"/>
      <c r="XAG252" s="584"/>
      <c r="XAH252" s="600"/>
      <c r="XAI252" s="600"/>
      <c r="XAJ252" s="600"/>
      <c r="XAK252" s="600"/>
      <c r="XAL252" s="600"/>
      <c r="XAM252" s="601"/>
      <c r="XAN252" s="609"/>
      <c r="XAO252" s="609"/>
      <c r="XAP252" s="576"/>
      <c r="XAQ252" s="576"/>
      <c r="XAR252" s="577"/>
      <c r="XAS252"/>
      <c r="XAT252" s="605"/>
      <c r="XAU252" s="606"/>
      <c r="XAV252" s="578"/>
      <c r="XAW252" s="597"/>
      <c r="XAX252" s="598"/>
      <c r="XAY252" s="596"/>
      <c r="XAZ252" s="602"/>
      <c r="XBA252" s="579"/>
      <c r="XBB252" s="580"/>
      <c r="XBC252" s="603"/>
      <c r="XBD252" s="580"/>
      <c r="XBE252" s="603"/>
      <c r="XBF252" s="607"/>
      <c r="XBG252" s="582"/>
      <c r="XBH252" s="608"/>
      <c r="XBI252" s="584"/>
      <c r="XBJ252" s="584"/>
      <c r="XBK252" s="600"/>
      <c r="XBL252" s="600"/>
      <c r="XBM252" s="600"/>
      <c r="XBN252" s="600"/>
      <c r="XBO252" s="600"/>
      <c r="XBP252" s="601"/>
      <c r="XBQ252" s="609"/>
      <c r="XBR252" s="609"/>
      <c r="XBS252" s="576"/>
      <c r="XBT252" s="576"/>
      <c r="XBU252" s="577"/>
      <c r="XBV252"/>
      <c r="XBW252" s="605"/>
      <c r="XBX252" s="606"/>
      <c r="XBY252" s="578"/>
      <c r="XBZ252" s="597"/>
      <c r="XCA252" s="598"/>
      <c r="XCB252" s="596"/>
      <c r="XCC252" s="602"/>
      <c r="XCD252" s="579"/>
      <c r="XCE252" s="580"/>
      <c r="XCF252" s="603"/>
      <c r="XCG252" s="580"/>
      <c r="XCH252" s="603"/>
      <c r="XCI252" s="607"/>
      <c r="XCJ252" s="582"/>
      <c r="XCK252" s="608"/>
      <c r="XCL252" s="584"/>
      <c r="XCM252" s="584"/>
      <c r="XCN252" s="600"/>
      <c r="XCO252" s="600"/>
      <c r="XCP252" s="600"/>
      <c r="XCQ252" s="600"/>
      <c r="XCR252" s="600"/>
      <c r="XCS252" s="601"/>
      <c r="XCT252" s="609"/>
      <c r="XCU252" s="609"/>
      <c r="XCV252" s="576"/>
      <c r="XCW252" s="576"/>
      <c r="XCX252" s="577"/>
      <c r="XCY252"/>
      <c r="XCZ252" s="605"/>
      <c r="XDA252" s="606"/>
      <c r="XDB252" s="578"/>
      <c r="XDC252" s="597"/>
      <c r="XDD252" s="598"/>
      <c r="XDE252" s="596"/>
      <c r="XDF252" s="602"/>
      <c r="XDG252" s="579"/>
      <c r="XDH252" s="580"/>
      <c r="XDI252" s="603"/>
      <c r="XDJ252" s="580"/>
      <c r="XDK252" s="603"/>
      <c r="XDL252" s="607"/>
      <c r="XDM252" s="582"/>
      <c r="XDN252" s="608"/>
      <c r="XDO252" s="584"/>
      <c r="XDP252" s="584"/>
      <c r="XDQ252" s="600"/>
      <c r="XDR252" s="600"/>
      <c r="XDS252" s="600"/>
      <c r="XDT252" s="600"/>
      <c r="XDU252" s="600"/>
      <c r="XDV252" s="601"/>
      <c r="XDW252" s="609"/>
      <c r="XDX252" s="609"/>
      <c r="XDY252" s="576"/>
      <c r="XDZ252" s="576"/>
      <c r="XEA252" s="577"/>
      <c r="XEB252"/>
      <c r="XEC252" s="605"/>
      <c r="XED252" s="606"/>
      <c r="XEE252" s="578"/>
      <c r="XEF252" s="597"/>
      <c r="XEG252" s="598"/>
      <c r="XEH252" s="596"/>
      <c r="XEI252" s="602"/>
      <c r="XEJ252" s="579"/>
      <c r="XEK252" s="580"/>
      <c r="XEL252" s="603"/>
      <c r="XEM252" s="580"/>
      <c r="XEN252" s="603"/>
      <c r="XEO252" s="607"/>
      <c r="XEP252" s="582"/>
      <c r="XEQ252" s="608"/>
      <c r="XER252" s="584"/>
      <c r="XES252" s="584"/>
      <c r="XET252" s="600"/>
      <c r="XEU252" s="600"/>
      <c r="XEV252" s="600"/>
      <c r="XEW252" s="600"/>
      <c r="XEX252" s="600"/>
      <c r="XEY252" s="601"/>
      <c r="XEZ252" s="609"/>
      <c r="XFA252" s="609"/>
      <c r="XFB252" s="576"/>
      <c r="XFC252" s="576"/>
      <c r="XFD252" s="577"/>
    </row>
    <row r="253" spans="1:16384" s="15" customFormat="1" ht="13.5" customHeight="1" thickBot="1" x14ac:dyDescent="0.3">
      <c r="A253" s="2075"/>
      <c r="B253" s="1183" t="s">
        <v>1767</v>
      </c>
      <c r="C253" s="1322"/>
      <c r="D253" s="1391" t="s">
        <v>1768</v>
      </c>
      <c r="E253" s="1324"/>
      <c r="F253" s="1392"/>
      <c r="G253" s="1393"/>
      <c r="H253" s="1327" t="s">
        <v>539</v>
      </c>
      <c r="I253" s="1327" t="s">
        <v>1023</v>
      </c>
      <c r="J253" s="1712" t="s">
        <v>1424</v>
      </c>
      <c r="K253" s="1428" t="s">
        <v>1539</v>
      </c>
      <c r="L253" s="1327"/>
      <c r="M253" s="637"/>
      <c r="N253" s="674"/>
      <c r="O253" s="672"/>
      <c r="P253" s="1066">
        <f t="shared" si="29"/>
        <v>0</v>
      </c>
      <c r="Q253" s="637"/>
      <c r="R253" s="1330"/>
      <c r="S253" s="1398">
        <v>2</v>
      </c>
      <c r="T253" s="1398"/>
      <c r="U253" s="1398"/>
      <c r="V253" s="1398"/>
      <c r="W253" s="1396"/>
      <c r="X253" s="1442">
        <f>SUM(Q248:W253)</f>
        <v>20</v>
      </c>
      <c r="Y253" s="1443">
        <f>X253</f>
        <v>20</v>
      </c>
      <c r="Z253" s="576" t="s">
        <v>875</v>
      </c>
      <c r="AA253" s="576" t="str">
        <f t="shared" si="38"/>
        <v>MT</v>
      </c>
      <c r="AB253" s="577" t="str">
        <f t="shared" si="36"/>
        <v>EDMT</v>
      </c>
      <c r="AC253"/>
      <c r="AE253" s="12">
        <f t="shared" si="31"/>
        <v>0</v>
      </c>
      <c r="AF253" s="12">
        <f t="shared" si="32"/>
        <v>2</v>
      </c>
      <c r="AU253" s="15" t="str">
        <f t="shared" si="37"/>
        <v/>
      </c>
    </row>
    <row r="254" spans="1:16384" s="611" customFormat="1" ht="12.75" customHeight="1" thickBot="1" x14ac:dyDescent="0.3">
      <c r="A254" s="2069">
        <f>A248+1</f>
        <v>30</v>
      </c>
      <c r="B254" s="1446" t="s">
        <v>815</v>
      </c>
      <c r="C254" s="1439" t="s">
        <v>83</v>
      </c>
      <c r="D254" s="1342" t="s">
        <v>810</v>
      </c>
      <c r="E254" s="1389" t="s">
        <v>284</v>
      </c>
      <c r="F254" s="1440" t="s">
        <v>809</v>
      </c>
      <c r="G254" s="1441" t="s">
        <v>652</v>
      </c>
      <c r="H254" s="1346" t="s">
        <v>539</v>
      </c>
      <c r="I254" s="1346" t="s">
        <v>1019</v>
      </c>
      <c r="J254" s="1369"/>
      <c r="K254" s="1346" t="s">
        <v>1482</v>
      </c>
      <c r="L254" s="1617" t="s">
        <v>1020</v>
      </c>
      <c r="M254" s="1370" t="s">
        <v>1123</v>
      </c>
      <c r="N254" s="1371" t="s">
        <v>24</v>
      </c>
      <c r="O254" s="1372" t="s">
        <v>402</v>
      </c>
      <c r="P254" s="1066">
        <f t="shared" si="29"/>
        <v>3</v>
      </c>
      <c r="Q254" s="1370">
        <v>3</v>
      </c>
      <c r="R254" s="1349"/>
      <c r="S254" s="1349"/>
      <c r="T254" s="1349"/>
      <c r="U254" s="1349"/>
      <c r="V254" s="1349"/>
      <c r="W254" s="1371"/>
      <c r="X254" s="1352"/>
      <c r="Y254" s="1353"/>
      <c r="Z254" s="610"/>
      <c r="AA254" s="576" t="str">
        <f t="shared" si="38"/>
        <v/>
      </c>
      <c r="AB254" s="577" t="str">
        <f t="shared" si="36"/>
        <v/>
      </c>
      <c r="AC254"/>
      <c r="AD254"/>
      <c r="AE254" s="12">
        <f t="shared" si="31"/>
        <v>3</v>
      </c>
      <c r="AF254" s="12">
        <f t="shared" si="32"/>
        <v>0</v>
      </c>
      <c r="AU254" s="15">
        <f t="shared" si="37"/>
        <v>17</v>
      </c>
    </row>
    <row r="255" spans="1:16384" s="612" customFormat="1" ht="13.5" customHeight="1" thickBot="1" x14ac:dyDescent="0.3">
      <c r="A255" s="2070"/>
      <c r="B255" s="1113" t="s">
        <v>815</v>
      </c>
      <c r="C255" s="1161"/>
      <c r="D255" s="1146" t="s">
        <v>810</v>
      </c>
      <c r="E255" s="971"/>
      <c r="F255" s="966"/>
      <c r="G255" s="1133"/>
      <c r="H255" s="1112" t="s">
        <v>539</v>
      </c>
      <c r="I255" s="1112" t="s">
        <v>1019</v>
      </c>
      <c r="J255" s="1075"/>
      <c r="K255" s="1112" t="s">
        <v>1482</v>
      </c>
      <c r="L255" s="1112" t="s">
        <v>97</v>
      </c>
      <c r="M255" s="734" t="s">
        <v>1123</v>
      </c>
      <c r="N255" s="1014" t="s">
        <v>98</v>
      </c>
      <c r="O255" s="1072" t="s">
        <v>402</v>
      </c>
      <c r="P255" s="1066">
        <f t="shared" si="29"/>
        <v>3</v>
      </c>
      <c r="Q255" s="734">
        <v>3</v>
      </c>
      <c r="R255" s="963"/>
      <c r="S255" s="963"/>
      <c r="T255" s="963"/>
      <c r="U255" s="963"/>
      <c r="V255" s="963"/>
      <c r="W255" s="668"/>
      <c r="X255" s="1027"/>
      <c r="Y255" s="998"/>
      <c r="Z255" s="610"/>
      <c r="AA255" s="576" t="str">
        <f t="shared" si="38"/>
        <v/>
      </c>
      <c r="AB255" s="577" t="str">
        <f t="shared" si="36"/>
        <v/>
      </c>
      <c r="AC255"/>
      <c r="AD255"/>
      <c r="AE255" s="12">
        <f t="shared" si="31"/>
        <v>3</v>
      </c>
      <c r="AF255" s="12">
        <f t="shared" si="32"/>
        <v>0</v>
      </c>
      <c r="AU255" s="15" t="str">
        <f t="shared" si="37"/>
        <v/>
      </c>
    </row>
    <row r="256" spans="1:16384" s="612" customFormat="1" ht="13.5" customHeight="1" thickBot="1" x14ac:dyDescent="0.3">
      <c r="A256" s="2070"/>
      <c r="B256" s="1113" t="s">
        <v>815</v>
      </c>
      <c r="C256" s="1161"/>
      <c r="D256" s="1146" t="s">
        <v>810</v>
      </c>
      <c r="E256" s="971"/>
      <c r="F256" s="966"/>
      <c r="G256" s="1133"/>
      <c r="H256" s="1112" t="s">
        <v>539</v>
      </c>
      <c r="I256" s="1112" t="s">
        <v>1019</v>
      </c>
      <c r="J256" s="1075"/>
      <c r="K256" s="1115" t="s">
        <v>1436</v>
      </c>
      <c r="L256" s="1112" t="s">
        <v>97</v>
      </c>
      <c r="M256" s="734">
        <v>7</v>
      </c>
      <c r="N256" s="1014" t="s">
        <v>1592</v>
      </c>
      <c r="O256" s="1072" t="s">
        <v>402</v>
      </c>
      <c r="P256" s="1066">
        <f t="shared" si="29"/>
        <v>3</v>
      </c>
      <c r="Q256" s="734">
        <v>3</v>
      </c>
      <c r="R256" s="963"/>
      <c r="S256" s="963"/>
      <c r="T256" s="963"/>
      <c r="U256" s="963"/>
      <c r="V256" s="963"/>
      <c r="W256" s="668"/>
      <c r="X256" s="1027"/>
      <c r="Y256" s="998"/>
      <c r="Z256" s="610"/>
      <c r="AA256" s="576" t="str">
        <f t="shared" si="38"/>
        <v/>
      </c>
      <c r="AB256" s="577" t="str">
        <f t="shared" si="36"/>
        <v/>
      </c>
      <c r="AC256"/>
      <c r="AD256"/>
      <c r="AE256" s="12">
        <f t="shared" si="31"/>
        <v>3</v>
      </c>
      <c r="AF256" s="12">
        <f t="shared" si="32"/>
        <v>0</v>
      </c>
      <c r="AU256" s="15" t="str">
        <f t="shared" si="37"/>
        <v/>
      </c>
    </row>
    <row r="257" spans="1:47" s="612" customFormat="1" ht="13.5" customHeight="1" thickBot="1" x14ac:dyDescent="0.3">
      <c r="A257" s="2070"/>
      <c r="B257" s="1113" t="s">
        <v>815</v>
      </c>
      <c r="C257" s="1161"/>
      <c r="D257" s="1146" t="s">
        <v>810</v>
      </c>
      <c r="E257" s="971"/>
      <c r="F257" s="966"/>
      <c r="G257" s="1133"/>
      <c r="H257" s="1114" t="s">
        <v>539</v>
      </c>
      <c r="I257" s="1114" t="s">
        <v>1019</v>
      </c>
      <c r="J257" s="1075"/>
      <c r="K257" s="1934" t="s">
        <v>1436</v>
      </c>
      <c r="L257" s="1074" t="s">
        <v>97</v>
      </c>
      <c r="M257" s="762">
        <v>7</v>
      </c>
      <c r="N257" s="668" t="s">
        <v>1593</v>
      </c>
      <c r="O257" s="1071" t="s">
        <v>402</v>
      </c>
      <c r="P257" s="1066">
        <f t="shared" si="29"/>
        <v>3</v>
      </c>
      <c r="Q257" s="762">
        <v>3</v>
      </c>
      <c r="R257" s="963"/>
      <c r="S257" s="963"/>
      <c r="T257" s="963"/>
      <c r="U257" s="963"/>
      <c r="V257" s="963"/>
      <c r="W257" s="668"/>
      <c r="X257" s="1027"/>
      <c r="Y257" s="998"/>
      <c r="Z257" s="610"/>
      <c r="AA257" s="576" t="str">
        <f t="shared" si="38"/>
        <v/>
      </c>
      <c r="AB257" s="577" t="str">
        <f t="shared" si="36"/>
        <v/>
      </c>
      <c r="AC257"/>
      <c r="AD257"/>
      <c r="AE257" s="12">
        <f t="shared" si="31"/>
        <v>3</v>
      </c>
      <c r="AF257" s="12">
        <f t="shared" si="32"/>
        <v>0</v>
      </c>
      <c r="AU257" s="15" t="str">
        <f t="shared" si="37"/>
        <v/>
      </c>
    </row>
    <row r="258" spans="1:47" s="612" customFormat="1" ht="13.5" customHeight="1" thickBot="1" x14ac:dyDescent="0.3">
      <c r="A258" s="2070"/>
      <c r="B258" s="1113" t="s">
        <v>815</v>
      </c>
      <c r="C258" s="1161"/>
      <c r="D258" s="1146" t="s">
        <v>810</v>
      </c>
      <c r="E258" s="971"/>
      <c r="F258" s="966"/>
      <c r="G258" s="1133"/>
      <c r="H258" s="1114" t="s">
        <v>539</v>
      </c>
      <c r="I258" s="1114" t="s">
        <v>1019</v>
      </c>
      <c r="J258" s="1075"/>
      <c r="K258" s="1114" t="s">
        <v>1437</v>
      </c>
      <c r="L258" s="1074" t="s">
        <v>97</v>
      </c>
      <c r="M258" s="762">
        <v>7</v>
      </c>
      <c r="N258" s="668" t="s">
        <v>24</v>
      </c>
      <c r="O258" s="1071" t="s">
        <v>402</v>
      </c>
      <c r="P258" s="1066">
        <f t="shared" si="29"/>
        <v>3</v>
      </c>
      <c r="Q258" s="762">
        <v>3</v>
      </c>
      <c r="R258" s="963"/>
      <c r="S258" s="963"/>
      <c r="T258" s="963"/>
      <c r="U258" s="963"/>
      <c r="V258" s="963"/>
      <c r="W258" s="668"/>
      <c r="X258" s="1027"/>
      <c r="Y258" s="998"/>
      <c r="Z258" s="610"/>
      <c r="AA258" s="576" t="str">
        <f t="shared" si="38"/>
        <v/>
      </c>
      <c r="AB258" s="577" t="str">
        <f t="shared" si="36"/>
        <v/>
      </c>
      <c r="AC258"/>
      <c r="AD258"/>
      <c r="AE258" s="12">
        <f t="shared" si="31"/>
        <v>3</v>
      </c>
      <c r="AF258" s="12">
        <f t="shared" si="32"/>
        <v>0</v>
      </c>
      <c r="AU258" s="15" t="str">
        <f t="shared" si="37"/>
        <v/>
      </c>
    </row>
    <row r="259" spans="1:47" s="612" customFormat="1" ht="13.5" customHeight="1" thickBot="1" x14ac:dyDescent="0.3">
      <c r="A259" s="2070"/>
      <c r="B259" s="1113" t="s">
        <v>815</v>
      </c>
      <c r="C259" s="1161"/>
      <c r="D259" s="1146" t="s">
        <v>810</v>
      </c>
      <c r="E259" s="971"/>
      <c r="F259" s="966"/>
      <c r="G259" s="1133"/>
      <c r="H259" s="1114" t="s">
        <v>539</v>
      </c>
      <c r="I259" s="1114" t="s">
        <v>1019</v>
      </c>
      <c r="J259" s="1075"/>
      <c r="K259" s="1934" t="s">
        <v>1421</v>
      </c>
      <c r="L259" s="1074" t="s">
        <v>97</v>
      </c>
      <c r="M259" s="762">
        <v>5</v>
      </c>
      <c r="N259" s="668" t="s">
        <v>1594</v>
      </c>
      <c r="O259" s="1071" t="s">
        <v>402</v>
      </c>
      <c r="P259" s="1066">
        <f t="shared" si="29"/>
        <v>3</v>
      </c>
      <c r="Q259" s="762">
        <v>2</v>
      </c>
      <c r="R259" s="963">
        <v>1</v>
      </c>
      <c r="S259" s="963"/>
      <c r="T259" s="963"/>
      <c r="U259" s="963"/>
      <c r="V259" s="963"/>
      <c r="W259" s="668"/>
      <c r="X259" s="1027"/>
      <c r="Y259" s="998"/>
      <c r="Z259" s="610"/>
      <c r="AA259" s="576" t="str">
        <f t="shared" si="38"/>
        <v/>
      </c>
      <c r="AB259" s="577" t="str">
        <f t="shared" si="36"/>
        <v/>
      </c>
      <c r="AC259"/>
      <c r="AD259"/>
      <c r="AE259" s="12">
        <f t="shared" si="31"/>
        <v>3</v>
      </c>
      <c r="AF259" s="12">
        <f t="shared" si="32"/>
        <v>0</v>
      </c>
      <c r="AU259" s="15" t="str">
        <f t="shared" si="37"/>
        <v/>
      </c>
    </row>
    <row r="260" spans="1:47" s="612" customFormat="1" ht="13.5" customHeight="1" thickBot="1" x14ac:dyDescent="0.3">
      <c r="A260" s="2071"/>
      <c r="B260" s="1373" t="s">
        <v>815</v>
      </c>
      <c r="C260" s="1308"/>
      <c r="D260" s="1354" t="s">
        <v>810</v>
      </c>
      <c r="E260" s="1355"/>
      <c r="F260" s="1310"/>
      <c r="G260" s="1311"/>
      <c r="H260" s="1312" t="s">
        <v>539</v>
      </c>
      <c r="I260" s="1312" t="s">
        <v>1019</v>
      </c>
      <c r="J260" s="1713" t="s">
        <v>1424</v>
      </c>
      <c r="K260" s="1548" t="s">
        <v>1539</v>
      </c>
      <c r="L260" s="1619"/>
      <c r="M260" s="1313"/>
      <c r="N260" s="698"/>
      <c r="O260" s="1314"/>
      <c r="P260" s="1066">
        <f t="shared" si="29"/>
        <v>0</v>
      </c>
      <c r="Q260" s="1313"/>
      <c r="R260" s="1315"/>
      <c r="S260" s="1315">
        <v>2</v>
      </c>
      <c r="T260" s="1315"/>
      <c r="U260" s="1315"/>
      <c r="V260" s="1315"/>
      <c r="W260" s="698"/>
      <c r="X260" s="1316">
        <f>SUM(Q254:W260)</f>
        <v>20</v>
      </c>
      <c r="Y260" s="1317">
        <f>X260</f>
        <v>20</v>
      </c>
      <c r="Z260" s="613" t="s">
        <v>875</v>
      </c>
      <c r="AA260" s="576" t="str">
        <f t="shared" si="38"/>
        <v>MT</v>
      </c>
      <c r="AB260" s="577" t="str">
        <f t="shared" si="36"/>
        <v>EDMT</v>
      </c>
      <c r="AC260"/>
      <c r="AD260"/>
      <c r="AE260" s="12">
        <f t="shared" si="31"/>
        <v>0</v>
      </c>
      <c r="AF260" s="12">
        <f t="shared" si="32"/>
        <v>2</v>
      </c>
      <c r="AU260" s="15" t="str">
        <f t="shared" si="37"/>
        <v/>
      </c>
    </row>
    <row r="261" spans="1:47" s="612" customFormat="1" ht="13.5" customHeight="1" thickBot="1" x14ac:dyDescent="0.3">
      <c r="A261" s="2076">
        <f>A254+1</f>
        <v>31</v>
      </c>
      <c r="B261" s="1444" t="s">
        <v>808</v>
      </c>
      <c r="C261" s="1445" t="s">
        <v>83</v>
      </c>
      <c r="D261" s="1335" t="s">
        <v>870</v>
      </c>
      <c r="E261" s="1366" t="s">
        <v>284</v>
      </c>
      <c r="F261" s="1298" t="s">
        <v>1102</v>
      </c>
      <c r="G261" s="1299" t="s">
        <v>627</v>
      </c>
      <c r="H261" s="1300" t="s">
        <v>539</v>
      </c>
      <c r="I261" s="1300" t="s">
        <v>1017</v>
      </c>
      <c r="J261" s="1286"/>
      <c r="K261" s="1300" t="s">
        <v>1438</v>
      </c>
      <c r="L261" s="1435" t="s">
        <v>97</v>
      </c>
      <c r="M261" s="1301">
        <v>5</v>
      </c>
      <c r="N261" s="1302" t="s">
        <v>24</v>
      </c>
      <c r="O261" s="1303" t="s">
        <v>402</v>
      </c>
      <c r="P261" s="1066">
        <f t="shared" si="29"/>
        <v>2</v>
      </c>
      <c r="Q261" s="1301">
        <v>2</v>
      </c>
      <c r="R261" s="1304"/>
      <c r="S261" s="1304"/>
      <c r="T261" s="1304"/>
      <c r="U261" s="1304"/>
      <c r="V261" s="1304"/>
      <c r="W261" s="1302"/>
      <c r="X261" s="1305"/>
      <c r="Y261" s="1306"/>
      <c r="Z261" s="613"/>
      <c r="AA261" s="576" t="str">
        <f t="shared" si="38"/>
        <v/>
      </c>
      <c r="AB261" s="577" t="str">
        <f t="shared" si="36"/>
        <v/>
      </c>
      <c r="AC261"/>
      <c r="AD261"/>
      <c r="AE261" s="12">
        <f t="shared" si="31"/>
        <v>2</v>
      </c>
      <c r="AF261" s="12">
        <f t="shared" si="32"/>
        <v>0</v>
      </c>
      <c r="AU261" s="15">
        <f t="shared" si="37"/>
        <v>20</v>
      </c>
    </row>
    <row r="262" spans="1:47" s="612" customFormat="1" ht="13.5" customHeight="1" thickBot="1" x14ac:dyDescent="0.3">
      <c r="A262" s="2070"/>
      <c r="B262" s="1113" t="s">
        <v>808</v>
      </c>
      <c r="C262" s="1161"/>
      <c r="D262" s="1146" t="s">
        <v>870</v>
      </c>
      <c r="E262" s="971"/>
      <c r="F262" s="966"/>
      <c r="G262" s="1133"/>
      <c r="H262" s="1114" t="s">
        <v>539</v>
      </c>
      <c r="I262" s="1114" t="s">
        <v>1017</v>
      </c>
      <c r="J262" s="1075"/>
      <c r="K262" s="1114" t="s">
        <v>1438</v>
      </c>
      <c r="L262" s="1074" t="s">
        <v>97</v>
      </c>
      <c r="M262" s="762">
        <v>5</v>
      </c>
      <c r="N262" s="668" t="s">
        <v>98</v>
      </c>
      <c r="O262" s="1071" t="s">
        <v>402</v>
      </c>
      <c r="P262" s="1066">
        <f t="shared" si="29"/>
        <v>2</v>
      </c>
      <c r="Q262" s="762">
        <v>2</v>
      </c>
      <c r="R262" s="963"/>
      <c r="S262" s="963"/>
      <c r="T262" s="963"/>
      <c r="U262" s="963"/>
      <c r="V262" s="963"/>
      <c r="W262" s="668"/>
      <c r="X262" s="1027"/>
      <c r="Y262" s="998"/>
      <c r="Z262" s="613"/>
      <c r="AA262" s="576" t="str">
        <f t="shared" si="38"/>
        <v/>
      </c>
      <c r="AB262" s="577" t="str">
        <f t="shared" si="36"/>
        <v/>
      </c>
      <c r="AC262"/>
      <c r="AD262"/>
      <c r="AE262" s="12">
        <f t="shared" si="31"/>
        <v>2</v>
      </c>
      <c r="AF262" s="12">
        <f t="shared" si="32"/>
        <v>0</v>
      </c>
      <c r="AU262" s="15" t="str">
        <f t="shared" si="37"/>
        <v/>
      </c>
    </row>
    <row r="263" spans="1:47" s="612" customFormat="1" ht="13.5" customHeight="1" thickBot="1" x14ac:dyDescent="0.3">
      <c r="A263" s="2070"/>
      <c r="B263" s="1113" t="s">
        <v>808</v>
      </c>
      <c r="C263" s="1161"/>
      <c r="D263" s="1146" t="s">
        <v>870</v>
      </c>
      <c r="E263" s="971"/>
      <c r="F263" s="966"/>
      <c r="G263" s="1133"/>
      <c r="H263" s="1114" t="s">
        <v>539</v>
      </c>
      <c r="I263" s="1114" t="s">
        <v>1017</v>
      </c>
      <c r="J263" s="1075"/>
      <c r="K263" s="1114" t="s">
        <v>1438</v>
      </c>
      <c r="L263" s="1074" t="s">
        <v>97</v>
      </c>
      <c r="M263" s="762">
        <v>5</v>
      </c>
      <c r="N263" s="668" t="s">
        <v>395</v>
      </c>
      <c r="O263" s="1071" t="s">
        <v>402</v>
      </c>
      <c r="P263" s="1066">
        <f t="shared" ref="P263:P326" si="39">SUM(Q263:R263)</f>
        <v>2</v>
      </c>
      <c r="Q263" s="762">
        <v>2</v>
      </c>
      <c r="R263" s="963"/>
      <c r="S263" s="963"/>
      <c r="T263" s="963"/>
      <c r="U263" s="963"/>
      <c r="V263" s="963"/>
      <c r="W263" s="668"/>
      <c r="X263" s="1027"/>
      <c r="Y263" s="998"/>
      <c r="Z263" s="613"/>
      <c r="AA263" s="576" t="str">
        <f t="shared" si="38"/>
        <v/>
      </c>
      <c r="AB263" s="577" t="str">
        <f t="shared" ref="AB263:AB272" si="40">Z263&amp;AA263</f>
        <v/>
      </c>
      <c r="AC263"/>
      <c r="AD263"/>
      <c r="AE263" s="12">
        <f t="shared" ref="AE263:AE326" si="41">Q263+R263</f>
        <v>2</v>
      </c>
      <c r="AF263" s="12">
        <f t="shared" ref="AF263:AF326" si="42">S263+W263</f>
        <v>0</v>
      </c>
      <c r="AU263" s="15" t="str">
        <f t="shared" si="37"/>
        <v/>
      </c>
    </row>
    <row r="264" spans="1:47" s="612" customFormat="1" ht="13.5" customHeight="1" thickBot="1" x14ac:dyDescent="0.3">
      <c r="A264" s="2070"/>
      <c r="B264" s="1113" t="s">
        <v>808</v>
      </c>
      <c r="C264" s="1161"/>
      <c r="D264" s="1146" t="s">
        <v>870</v>
      </c>
      <c r="E264" s="971"/>
      <c r="F264" s="966"/>
      <c r="G264" s="1133"/>
      <c r="H264" s="1114" t="s">
        <v>539</v>
      </c>
      <c r="I264" s="1114" t="s">
        <v>1017</v>
      </c>
      <c r="J264" s="1075"/>
      <c r="K264" s="1114" t="s">
        <v>1218</v>
      </c>
      <c r="L264" s="1074" t="s">
        <v>97</v>
      </c>
      <c r="M264" s="762">
        <v>3</v>
      </c>
      <c r="N264" s="668" t="s">
        <v>98</v>
      </c>
      <c r="O264" s="1071" t="s">
        <v>402</v>
      </c>
      <c r="P264" s="1066">
        <f t="shared" si="39"/>
        <v>3</v>
      </c>
      <c r="Q264" s="762">
        <v>3</v>
      </c>
      <c r="R264" s="963"/>
      <c r="S264" s="963"/>
      <c r="T264" s="963"/>
      <c r="U264" s="963"/>
      <c r="V264" s="963"/>
      <c r="W264" s="668"/>
      <c r="X264" s="1027"/>
      <c r="Y264" s="998"/>
      <c r="Z264" s="613"/>
      <c r="AA264" s="576" t="str">
        <f t="shared" si="38"/>
        <v/>
      </c>
      <c r="AB264" s="577" t="str">
        <f t="shared" si="40"/>
        <v/>
      </c>
      <c r="AC264"/>
      <c r="AD264"/>
      <c r="AE264" s="12">
        <f t="shared" si="41"/>
        <v>3</v>
      </c>
      <c r="AF264" s="12">
        <f t="shared" si="42"/>
        <v>0</v>
      </c>
      <c r="AU264" s="15" t="str">
        <f t="shared" si="37"/>
        <v/>
      </c>
    </row>
    <row r="265" spans="1:47" s="612" customFormat="1" ht="13.5" customHeight="1" thickBot="1" x14ac:dyDescent="0.3">
      <c r="A265" s="2070"/>
      <c r="B265" s="1113" t="s">
        <v>808</v>
      </c>
      <c r="C265" s="1161"/>
      <c r="D265" s="1146" t="s">
        <v>870</v>
      </c>
      <c r="E265" s="971"/>
      <c r="F265" s="966"/>
      <c r="G265" s="1133"/>
      <c r="H265" s="1114" t="s">
        <v>539</v>
      </c>
      <c r="I265" s="1114" t="s">
        <v>1017</v>
      </c>
      <c r="J265" s="1075"/>
      <c r="K265" s="1114" t="s">
        <v>1218</v>
      </c>
      <c r="L265" s="1074" t="s">
        <v>97</v>
      </c>
      <c r="M265" s="762">
        <v>3</v>
      </c>
      <c r="N265" s="668" t="s">
        <v>395</v>
      </c>
      <c r="O265" s="1071" t="s">
        <v>402</v>
      </c>
      <c r="P265" s="1066">
        <f t="shared" si="39"/>
        <v>3</v>
      </c>
      <c r="Q265" s="762">
        <v>3</v>
      </c>
      <c r="R265" s="963"/>
      <c r="S265" s="963"/>
      <c r="T265" s="963"/>
      <c r="U265" s="963"/>
      <c r="V265" s="963"/>
      <c r="W265" s="668"/>
      <c r="X265" s="1027"/>
      <c r="Y265" s="998"/>
      <c r="Z265" s="613"/>
      <c r="AA265" s="576" t="str">
        <f t="shared" si="38"/>
        <v/>
      </c>
      <c r="AB265" s="577" t="str">
        <f t="shared" si="40"/>
        <v/>
      </c>
      <c r="AC265"/>
      <c r="AD265"/>
      <c r="AE265" s="12">
        <f t="shared" si="41"/>
        <v>3</v>
      </c>
      <c r="AF265" s="12">
        <f t="shared" si="42"/>
        <v>0</v>
      </c>
      <c r="AU265" s="15" t="str">
        <f t="shared" si="37"/>
        <v/>
      </c>
    </row>
    <row r="266" spans="1:47" s="612" customFormat="1" ht="13.5" customHeight="1" thickBot="1" x14ac:dyDescent="0.3">
      <c r="A266" s="2070"/>
      <c r="B266" s="1113" t="s">
        <v>808</v>
      </c>
      <c r="C266" s="1161"/>
      <c r="D266" s="1146" t="s">
        <v>870</v>
      </c>
      <c r="E266" s="971"/>
      <c r="F266" s="966"/>
      <c r="G266" s="1133"/>
      <c r="H266" s="1114" t="s">
        <v>539</v>
      </c>
      <c r="I266" s="1114" t="s">
        <v>1023</v>
      </c>
      <c r="J266" s="1075"/>
      <c r="K266" s="1085" t="s">
        <v>1031</v>
      </c>
      <c r="L266" s="1074" t="s">
        <v>97</v>
      </c>
      <c r="M266" s="762">
        <v>8</v>
      </c>
      <c r="N266" s="668" t="s">
        <v>24</v>
      </c>
      <c r="O266" s="1071" t="s">
        <v>402</v>
      </c>
      <c r="P266" s="1066">
        <f t="shared" si="39"/>
        <v>2</v>
      </c>
      <c r="Q266" s="762">
        <v>2</v>
      </c>
      <c r="R266" s="963"/>
      <c r="S266" s="963"/>
      <c r="T266" s="963"/>
      <c r="U266" s="963"/>
      <c r="V266" s="963"/>
      <c r="W266" s="668"/>
      <c r="X266" s="1027"/>
      <c r="Y266" s="998"/>
      <c r="Z266" s="613"/>
      <c r="AA266" s="576" t="str">
        <f t="shared" si="38"/>
        <v/>
      </c>
      <c r="AB266" s="577" t="str">
        <f t="shared" si="40"/>
        <v/>
      </c>
      <c r="AC266"/>
      <c r="AD266"/>
      <c r="AE266" s="12">
        <f t="shared" si="41"/>
        <v>2</v>
      </c>
      <c r="AF266" s="12">
        <f t="shared" si="42"/>
        <v>0</v>
      </c>
      <c r="AU266" s="15" t="str">
        <f t="shared" si="37"/>
        <v/>
      </c>
    </row>
    <row r="267" spans="1:47" s="612" customFormat="1" ht="13.5" customHeight="1" thickBot="1" x14ac:dyDescent="0.3">
      <c r="A267" s="2070"/>
      <c r="B267" s="1113" t="s">
        <v>808</v>
      </c>
      <c r="C267" s="1161"/>
      <c r="D267" s="1146" t="s">
        <v>870</v>
      </c>
      <c r="E267" s="971"/>
      <c r="F267" s="966"/>
      <c r="G267" s="1133"/>
      <c r="H267" s="1114" t="s">
        <v>539</v>
      </c>
      <c r="I267" s="1114" t="s">
        <v>1017</v>
      </c>
      <c r="J267" s="1075"/>
      <c r="K267" s="1115" t="s">
        <v>1451</v>
      </c>
      <c r="L267" s="1074" t="s">
        <v>97</v>
      </c>
      <c r="M267" s="762">
        <v>5</v>
      </c>
      <c r="N267" s="668" t="s">
        <v>1595</v>
      </c>
      <c r="O267" s="1071" t="s">
        <v>402</v>
      </c>
      <c r="P267" s="1066">
        <f t="shared" si="39"/>
        <v>2</v>
      </c>
      <c r="Q267" s="762">
        <v>2</v>
      </c>
      <c r="R267" s="963"/>
      <c r="S267" s="963"/>
      <c r="T267" s="963"/>
      <c r="U267" s="963"/>
      <c r="V267" s="963"/>
      <c r="W267" s="668"/>
      <c r="X267" s="1027"/>
      <c r="Y267" s="998"/>
      <c r="Z267" s="613"/>
      <c r="AA267" s="576" t="str">
        <f t="shared" si="38"/>
        <v/>
      </c>
      <c r="AB267" s="577" t="str">
        <f t="shared" si="40"/>
        <v/>
      </c>
      <c r="AC267"/>
      <c r="AD267"/>
      <c r="AE267" s="12">
        <f t="shared" si="41"/>
        <v>2</v>
      </c>
      <c r="AF267" s="12">
        <f t="shared" si="42"/>
        <v>0</v>
      </c>
      <c r="AU267" s="15" t="str">
        <f t="shared" si="37"/>
        <v/>
      </c>
    </row>
    <row r="268" spans="1:47" s="612" customFormat="1" ht="15.75" thickBot="1" x14ac:dyDescent="0.3">
      <c r="A268" s="2070"/>
      <c r="B268" s="1113" t="s">
        <v>808</v>
      </c>
      <c r="C268" s="1161"/>
      <c r="D268" s="1146" t="s">
        <v>870</v>
      </c>
      <c r="E268" s="971"/>
      <c r="F268" s="966"/>
      <c r="G268" s="1133"/>
      <c r="H268" s="1114" t="s">
        <v>539</v>
      </c>
      <c r="I268" s="1114" t="s">
        <v>1017</v>
      </c>
      <c r="J268" s="1075"/>
      <c r="K268" s="1934" t="s">
        <v>1451</v>
      </c>
      <c r="L268" s="1074" t="s">
        <v>97</v>
      </c>
      <c r="M268" s="762">
        <v>5</v>
      </c>
      <c r="N268" s="668" t="s">
        <v>1596</v>
      </c>
      <c r="O268" s="1071" t="s">
        <v>402</v>
      </c>
      <c r="P268" s="1066">
        <f t="shared" si="39"/>
        <v>2</v>
      </c>
      <c r="Q268" s="762">
        <v>2</v>
      </c>
      <c r="R268" s="963"/>
      <c r="S268" s="963"/>
      <c r="T268" s="963"/>
      <c r="U268" s="963"/>
      <c r="V268" s="963"/>
      <c r="W268" s="668"/>
      <c r="X268" s="1027"/>
      <c r="Y268" s="998"/>
      <c r="Z268" s="613"/>
      <c r="AA268" s="576" t="str">
        <f t="shared" si="38"/>
        <v/>
      </c>
      <c r="AB268" s="577" t="str">
        <f t="shared" si="40"/>
        <v/>
      </c>
      <c r="AC268"/>
      <c r="AD268"/>
      <c r="AE268" s="12">
        <f t="shared" si="41"/>
        <v>2</v>
      </c>
      <c r="AF268" s="12">
        <f t="shared" si="42"/>
        <v>0</v>
      </c>
      <c r="AU268" s="15" t="str">
        <f t="shared" si="37"/>
        <v/>
      </c>
    </row>
    <row r="269" spans="1:47" s="612" customFormat="1" ht="13.5" customHeight="1" thickBot="1" x14ac:dyDescent="0.3">
      <c r="A269" s="2090"/>
      <c r="B269" s="855" t="s">
        <v>808</v>
      </c>
      <c r="C269" s="1322"/>
      <c r="D269" s="1374" t="s">
        <v>870</v>
      </c>
      <c r="E269" s="1375"/>
      <c r="F269" s="1325"/>
      <c r="G269" s="1326"/>
      <c r="H269" s="1327" t="s">
        <v>539</v>
      </c>
      <c r="I269" s="1327" t="s">
        <v>1017</v>
      </c>
      <c r="J269" s="733"/>
      <c r="K269" s="1936" t="s">
        <v>1451</v>
      </c>
      <c r="L269" s="1960" t="s">
        <v>97</v>
      </c>
      <c r="M269" s="637">
        <v>5</v>
      </c>
      <c r="N269" s="674" t="s">
        <v>1597</v>
      </c>
      <c r="O269" s="1329" t="s">
        <v>402</v>
      </c>
      <c r="P269" s="1066">
        <f t="shared" si="39"/>
        <v>2</v>
      </c>
      <c r="Q269" s="637">
        <v>2</v>
      </c>
      <c r="R269" s="1330"/>
      <c r="S269" s="1330"/>
      <c r="T269" s="1330"/>
      <c r="U269" s="1330"/>
      <c r="V269" s="1330"/>
      <c r="W269" s="674"/>
      <c r="X269" s="1332">
        <f>SUBTOTAL(9,Q261:W269)</f>
        <v>20</v>
      </c>
      <c r="Y269" s="1333">
        <f>X269</f>
        <v>20</v>
      </c>
      <c r="Z269" s="613" t="s">
        <v>875</v>
      </c>
      <c r="AA269" s="576" t="str">
        <f t="shared" si="38"/>
        <v>MT</v>
      </c>
      <c r="AB269" s="577" t="str">
        <f t="shared" si="40"/>
        <v>EDMT</v>
      </c>
      <c r="AC269"/>
      <c r="AD269"/>
      <c r="AE269" s="12">
        <f t="shared" si="41"/>
        <v>2</v>
      </c>
      <c r="AF269" s="12">
        <f t="shared" si="42"/>
        <v>0</v>
      </c>
      <c r="AU269" s="15" t="str">
        <f t="shared" si="37"/>
        <v/>
      </c>
    </row>
    <row r="270" spans="1:47" s="15" customFormat="1" ht="13.5" customHeight="1" thickBot="1" x14ac:dyDescent="0.3">
      <c r="A270" s="2069">
        <f>A261+1</f>
        <v>32</v>
      </c>
      <c r="B270" s="1447" t="s">
        <v>792</v>
      </c>
      <c r="C270" s="1439" t="s">
        <v>35</v>
      </c>
      <c r="D270" s="1342" t="s">
        <v>789</v>
      </c>
      <c r="E270" s="1368" t="s">
        <v>284</v>
      </c>
      <c r="F270" s="1344" t="s">
        <v>787</v>
      </c>
      <c r="G270" s="1345" t="s">
        <v>788</v>
      </c>
      <c r="H270" s="1346" t="s">
        <v>539</v>
      </c>
      <c r="I270" s="1346" t="s">
        <v>1017</v>
      </c>
      <c r="J270" s="1369"/>
      <c r="K270" s="1937" t="s">
        <v>1441</v>
      </c>
      <c r="L270" s="1617" t="s">
        <v>97</v>
      </c>
      <c r="M270" s="1370">
        <v>3</v>
      </c>
      <c r="N270" s="1371" t="s">
        <v>2104</v>
      </c>
      <c r="O270" s="1372" t="s">
        <v>402</v>
      </c>
      <c r="P270" s="1066">
        <f t="shared" si="39"/>
        <v>3</v>
      </c>
      <c r="Q270" s="1370">
        <v>3</v>
      </c>
      <c r="R270" s="1349"/>
      <c r="S270" s="1349"/>
      <c r="T270" s="1349"/>
      <c r="U270" s="1349"/>
      <c r="V270" s="1349"/>
      <c r="W270" s="1371"/>
      <c r="X270" s="1352"/>
      <c r="Y270" s="1353"/>
      <c r="Z270" s="614"/>
      <c r="AA270" s="576" t="str">
        <f t="shared" si="38"/>
        <v/>
      </c>
      <c r="AB270" s="577" t="str">
        <f t="shared" si="40"/>
        <v/>
      </c>
      <c r="AC270"/>
      <c r="AD270"/>
      <c r="AE270" s="12">
        <f t="shared" si="41"/>
        <v>3</v>
      </c>
      <c r="AF270" s="12">
        <f t="shared" si="42"/>
        <v>0</v>
      </c>
      <c r="AU270" s="15">
        <f t="shared" si="37"/>
        <v>23</v>
      </c>
    </row>
    <row r="271" spans="1:47" s="15" customFormat="1" ht="13.5" customHeight="1" thickBot="1" x14ac:dyDescent="0.3">
      <c r="A271" s="2070"/>
      <c r="B271" s="1084" t="s">
        <v>792</v>
      </c>
      <c r="C271" s="1161"/>
      <c r="D271" s="1146" t="s">
        <v>789</v>
      </c>
      <c r="E271" s="971"/>
      <c r="F271" s="966"/>
      <c r="G271" s="1133"/>
      <c r="H271" s="1114" t="s">
        <v>1016</v>
      </c>
      <c r="I271" s="1114" t="s">
        <v>1017</v>
      </c>
      <c r="J271" s="1075"/>
      <c r="K271" s="1934" t="s">
        <v>1441</v>
      </c>
      <c r="L271" s="1074" t="s">
        <v>97</v>
      </c>
      <c r="M271" s="762">
        <v>3</v>
      </c>
      <c r="N271" s="668" t="s">
        <v>2101</v>
      </c>
      <c r="O271" s="1071" t="s">
        <v>402</v>
      </c>
      <c r="P271" s="1066">
        <f t="shared" si="39"/>
        <v>3</v>
      </c>
      <c r="Q271" s="762">
        <v>3</v>
      </c>
      <c r="R271" s="963"/>
      <c r="S271" s="963"/>
      <c r="T271" s="963"/>
      <c r="U271" s="963"/>
      <c r="V271" s="963"/>
      <c r="W271" s="668"/>
      <c r="X271" s="1027"/>
      <c r="Y271" s="998"/>
      <c r="Z271" s="613"/>
      <c r="AA271" s="576" t="str">
        <f t="shared" si="38"/>
        <v/>
      </c>
      <c r="AB271" s="577" t="str">
        <f t="shared" si="40"/>
        <v/>
      </c>
      <c r="AC271"/>
      <c r="AD271"/>
      <c r="AE271" s="12">
        <f t="shared" si="41"/>
        <v>3</v>
      </c>
      <c r="AF271" s="12">
        <f t="shared" si="42"/>
        <v>0</v>
      </c>
      <c r="AU271" s="15" t="str">
        <f t="shared" si="37"/>
        <v/>
      </c>
    </row>
    <row r="272" spans="1:47" s="612" customFormat="1" ht="13.5" customHeight="1" thickBot="1" x14ac:dyDescent="0.3">
      <c r="A272" s="2070"/>
      <c r="B272" s="1084" t="s">
        <v>792</v>
      </c>
      <c r="C272" s="1161"/>
      <c r="D272" s="1146" t="s">
        <v>789</v>
      </c>
      <c r="E272" s="971"/>
      <c r="F272" s="966"/>
      <c r="G272" s="1133"/>
      <c r="H272" s="1114" t="s">
        <v>1016</v>
      </c>
      <c r="I272" s="1114" t="s">
        <v>1017</v>
      </c>
      <c r="J272" s="1075"/>
      <c r="K272" s="1934" t="s">
        <v>1441</v>
      </c>
      <c r="L272" s="1074" t="s">
        <v>97</v>
      </c>
      <c r="M272" s="762">
        <v>3</v>
      </c>
      <c r="N272" s="668" t="s">
        <v>2103</v>
      </c>
      <c r="O272" s="1071" t="s">
        <v>402</v>
      </c>
      <c r="P272" s="1066">
        <f t="shared" si="39"/>
        <v>3</v>
      </c>
      <c r="Q272" s="762">
        <v>3</v>
      </c>
      <c r="R272" s="963"/>
      <c r="S272" s="963"/>
      <c r="T272" s="963"/>
      <c r="U272" s="963"/>
      <c r="V272" s="963"/>
      <c r="W272" s="668"/>
      <c r="X272" s="1027"/>
      <c r="Y272" s="998"/>
      <c r="Z272" s="613"/>
      <c r="AA272" s="576" t="str">
        <f t="shared" si="38"/>
        <v/>
      </c>
      <c r="AB272" s="577" t="str">
        <f t="shared" si="40"/>
        <v/>
      </c>
      <c r="AC272"/>
      <c r="AD272"/>
      <c r="AE272" s="12">
        <f t="shared" si="41"/>
        <v>3</v>
      </c>
      <c r="AF272" s="12">
        <f t="shared" si="42"/>
        <v>0</v>
      </c>
      <c r="AU272" s="15" t="str">
        <f t="shared" si="37"/>
        <v/>
      </c>
    </row>
    <row r="273" spans="1:47" s="612" customFormat="1" ht="13.5" customHeight="1" thickBot="1" x14ac:dyDescent="0.3">
      <c r="A273" s="2070"/>
      <c r="B273" s="1084" t="s">
        <v>792</v>
      </c>
      <c r="C273" s="1161"/>
      <c r="D273" s="1146" t="s">
        <v>789</v>
      </c>
      <c r="E273" s="971"/>
      <c r="F273" s="978"/>
      <c r="G273" s="1133"/>
      <c r="H273" s="1114" t="s">
        <v>1016</v>
      </c>
      <c r="I273" s="1114" t="s">
        <v>1017</v>
      </c>
      <c r="J273" s="1075"/>
      <c r="K273" s="1934" t="s">
        <v>1441</v>
      </c>
      <c r="L273" s="1074" t="s">
        <v>97</v>
      </c>
      <c r="M273" s="762">
        <v>3</v>
      </c>
      <c r="N273" s="668" t="s">
        <v>1555</v>
      </c>
      <c r="O273" s="1071" t="s">
        <v>402</v>
      </c>
      <c r="P273" s="1066">
        <f t="shared" si="39"/>
        <v>3</v>
      </c>
      <c r="Q273" s="762">
        <v>3</v>
      </c>
      <c r="R273" s="963"/>
      <c r="S273" s="963"/>
      <c r="T273" s="963"/>
      <c r="U273" s="963"/>
      <c r="V273" s="963"/>
      <c r="W273" s="668"/>
      <c r="X273" s="1027"/>
      <c r="Y273" s="998"/>
      <c r="Z273" s="613"/>
      <c r="AA273" s="576" t="str">
        <f t="shared" si="38"/>
        <v/>
      </c>
      <c r="AB273" s="577"/>
      <c r="AC273"/>
      <c r="AD273"/>
      <c r="AE273" s="12">
        <f t="shared" si="41"/>
        <v>3</v>
      </c>
      <c r="AF273" s="12">
        <f t="shared" si="42"/>
        <v>0</v>
      </c>
      <c r="AU273" s="15"/>
    </row>
    <row r="274" spans="1:47" s="612" customFormat="1" ht="13.5" customHeight="1" thickBot="1" x14ac:dyDescent="0.3">
      <c r="A274" s="2070"/>
      <c r="B274" s="1084" t="s">
        <v>792</v>
      </c>
      <c r="C274" s="1161"/>
      <c r="D274" s="1146" t="s">
        <v>789</v>
      </c>
      <c r="E274" s="971"/>
      <c r="F274" s="966"/>
      <c r="G274" s="1133"/>
      <c r="H274" s="1114" t="s">
        <v>539</v>
      </c>
      <c r="I274" s="1114" t="s">
        <v>1017</v>
      </c>
      <c r="J274" s="1075"/>
      <c r="K274" s="1934" t="s">
        <v>1441</v>
      </c>
      <c r="L274" s="1074" t="s">
        <v>97</v>
      </c>
      <c r="M274" s="762">
        <v>3</v>
      </c>
      <c r="N274" s="668" t="s">
        <v>1598</v>
      </c>
      <c r="O274" s="1071" t="s">
        <v>402</v>
      </c>
      <c r="P274" s="1066">
        <f t="shared" si="39"/>
        <v>3</v>
      </c>
      <c r="Q274" s="762">
        <v>3</v>
      </c>
      <c r="R274" s="963"/>
      <c r="S274" s="963"/>
      <c r="T274" s="963"/>
      <c r="U274" s="963"/>
      <c r="V274" s="963"/>
      <c r="W274" s="668"/>
      <c r="X274" s="1027"/>
      <c r="Y274" s="998"/>
      <c r="Z274" s="613"/>
      <c r="AA274" s="576" t="str">
        <f t="shared" si="38"/>
        <v/>
      </c>
      <c r="AB274" s="577" t="str">
        <f>Z274&amp;AA274</f>
        <v/>
      </c>
      <c r="AC274"/>
      <c r="AD274"/>
      <c r="AE274" s="12">
        <f t="shared" si="41"/>
        <v>3</v>
      </c>
      <c r="AF274" s="12">
        <f t="shared" si="42"/>
        <v>0</v>
      </c>
      <c r="AU274" s="15" t="str">
        <f>IF(C274&lt;&gt;"",SUMIF(D$172:D$749,D274,Q$172:R$749),"")</f>
        <v/>
      </c>
    </row>
    <row r="275" spans="1:47" s="612" customFormat="1" ht="13.5" customHeight="1" thickBot="1" x14ac:dyDescent="0.3">
      <c r="A275" s="2070"/>
      <c r="B275" s="1084" t="s">
        <v>792</v>
      </c>
      <c r="C275" s="1161"/>
      <c r="D275" s="1146" t="s">
        <v>789</v>
      </c>
      <c r="E275" s="971"/>
      <c r="F275" s="978"/>
      <c r="G275" s="1133"/>
      <c r="H275" s="1114" t="s">
        <v>1016</v>
      </c>
      <c r="I275" s="1114" t="s">
        <v>1017</v>
      </c>
      <c r="J275" s="1075"/>
      <c r="K275" s="1934" t="s">
        <v>1441</v>
      </c>
      <c r="L275" s="1074" t="s">
        <v>97</v>
      </c>
      <c r="M275" s="762">
        <v>3</v>
      </c>
      <c r="N275" s="668" t="s">
        <v>1599</v>
      </c>
      <c r="O275" s="1071" t="s">
        <v>402</v>
      </c>
      <c r="P275" s="1066">
        <f t="shared" si="39"/>
        <v>3</v>
      </c>
      <c r="Q275" s="762">
        <v>3</v>
      </c>
      <c r="R275" s="963"/>
      <c r="S275" s="963"/>
      <c r="T275" s="963"/>
      <c r="U275" s="963"/>
      <c r="V275" s="963"/>
      <c r="W275" s="668"/>
      <c r="X275" s="1027"/>
      <c r="Y275" s="998"/>
      <c r="Z275" s="613"/>
      <c r="AA275" s="576" t="str">
        <f t="shared" ref="AA275:AA281" si="43">IF(Y275&lt;&gt;"",IF(Y275&gt;=40,"TC",IF(AND(Y275&gt;=20,Y275&lt;30),"MT",IF(Y275&lt;20,"TP",""))),"")</f>
        <v/>
      </c>
      <c r="AB275" s="577"/>
      <c r="AC275"/>
      <c r="AD275"/>
      <c r="AE275" s="12">
        <f t="shared" si="41"/>
        <v>3</v>
      </c>
      <c r="AF275" s="12">
        <f t="shared" si="42"/>
        <v>0</v>
      </c>
      <c r="AU275" s="15"/>
    </row>
    <row r="276" spans="1:47" s="612" customFormat="1" ht="13.5" customHeight="1" thickBot="1" x14ac:dyDescent="0.3">
      <c r="A276" s="2070"/>
      <c r="B276" s="1084" t="s">
        <v>792</v>
      </c>
      <c r="C276" s="1161"/>
      <c r="D276" s="1146" t="s">
        <v>789</v>
      </c>
      <c r="E276" s="971"/>
      <c r="F276" s="966"/>
      <c r="G276" s="1133"/>
      <c r="H276" s="1114" t="s">
        <v>539</v>
      </c>
      <c r="I276" s="1114" t="s">
        <v>1023</v>
      </c>
      <c r="J276" s="1075"/>
      <c r="K276" s="1114" t="s">
        <v>1222</v>
      </c>
      <c r="L276" s="1074" t="s">
        <v>97</v>
      </c>
      <c r="M276" s="762">
        <v>4</v>
      </c>
      <c r="N276" s="668" t="s">
        <v>24</v>
      </c>
      <c r="O276" s="1071" t="s">
        <v>402</v>
      </c>
      <c r="P276" s="1066">
        <f t="shared" si="39"/>
        <v>2</v>
      </c>
      <c r="Q276" s="762">
        <v>2</v>
      </c>
      <c r="R276" s="963"/>
      <c r="S276" s="963"/>
      <c r="T276" s="963"/>
      <c r="U276" s="963"/>
      <c r="V276" s="963"/>
      <c r="W276" s="668"/>
      <c r="X276" s="1027"/>
      <c r="Y276" s="998"/>
      <c r="Z276" s="613"/>
      <c r="AA276" s="576" t="str">
        <f t="shared" si="43"/>
        <v/>
      </c>
      <c r="AB276" s="577" t="str">
        <f>Z276&amp;AA276</f>
        <v/>
      </c>
      <c r="AC276"/>
      <c r="AD276"/>
      <c r="AE276" s="12">
        <f t="shared" si="41"/>
        <v>2</v>
      </c>
      <c r="AF276" s="12">
        <f t="shared" si="42"/>
        <v>0</v>
      </c>
      <c r="AU276" s="15" t="str">
        <f>IF(C276&lt;&gt;"",SUMIF(D$172:D$749,D276,Q$172:R$749),"")</f>
        <v/>
      </c>
    </row>
    <row r="277" spans="1:47" s="612" customFormat="1" ht="13.5" customHeight="1" thickBot="1" x14ac:dyDescent="0.3">
      <c r="A277" s="2070"/>
      <c r="B277" s="1084" t="s">
        <v>792</v>
      </c>
      <c r="C277" s="1161"/>
      <c r="D277" s="1146" t="s">
        <v>789</v>
      </c>
      <c r="E277" s="971"/>
      <c r="F277" s="966"/>
      <c r="G277" s="1133"/>
      <c r="H277" s="1114" t="s">
        <v>539</v>
      </c>
      <c r="I277" s="1114" t="s">
        <v>1024</v>
      </c>
      <c r="J277" s="1075"/>
      <c r="K277" s="1114" t="s">
        <v>1038</v>
      </c>
      <c r="L277" s="1074" t="s">
        <v>97</v>
      </c>
      <c r="M277" s="762">
        <v>8</v>
      </c>
      <c r="N277" s="668" t="s">
        <v>24</v>
      </c>
      <c r="O277" s="1071" t="s">
        <v>402</v>
      </c>
      <c r="P277" s="1066">
        <f t="shared" si="39"/>
        <v>3</v>
      </c>
      <c r="Q277" s="762">
        <v>3</v>
      </c>
      <c r="R277" s="963"/>
      <c r="S277" s="963"/>
      <c r="T277" s="963"/>
      <c r="U277" s="963"/>
      <c r="V277" s="963"/>
      <c r="W277" s="668"/>
      <c r="X277" s="1027"/>
      <c r="Y277" s="998"/>
      <c r="Z277" s="613"/>
      <c r="AA277" s="576" t="str">
        <f t="shared" si="43"/>
        <v/>
      </c>
      <c r="AB277" s="577" t="str">
        <f>Z277&amp;AA277</f>
        <v/>
      </c>
      <c r="AC277"/>
      <c r="AD277"/>
      <c r="AE277" s="12">
        <f t="shared" si="41"/>
        <v>3</v>
      </c>
      <c r="AF277" s="12">
        <f t="shared" si="42"/>
        <v>0</v>
      </c>
      <c r="AU277" s="15" t="str">
        <f>IF(C277&lt;&gt;"",SUMIF(D$172:D$749,D277,Q$172:R$749),"")</f>
        <v/>
      </c>
    </row>
    <row r="278" spans="1:47" s="612" customFormat="1" ht="13.5" customHeight="1" thickBot="1" x14ac:dyDescent="0.3">
      <c r="A278" s="2070"/>
      <c r="B278" s="1084" t="s">
        <v>792</v>
      </c>
      <c r="C278" s="1161"/>
      <c r="D278" s="1146" t="s">
        <v>789</v>
      </c>
      <c r="E278" s="971"/>
      <c r="F278" s="966"/>
      <c r="G278" s="1133"/>
      <c r="H278" s="1125" t="s">
        <v>539</v>
      </c>
      <c r="I278" s="1114" t="s">
        <v>1017</v>
      </c>
      <c r="J278" s="1711" t="s">
        <v>1424</v>
      </c>
      <c r="K278" s="1107" t="s">
        <v>1539</v>
      </c>
      <c r="L278" s="1074"/>
      <c r="M278" s="762"/>
      <c r="N278" s="668"/>
      <c r="O278" s="1071"/>
      <c r="P278" s="1066">
        <f t="shared" si="39"/>
        <v>0</v>
      </c>
      <c r="Q278" s="762"/>
      <c r="R278" s="963"/>
      <c r="S278" s="963">
        <v>4</v>
      </c>
      <c r="T278" s="963"/>
      <c r="U278" s="963"/>
      <c r="V278" s="963"/>
      <c r="W278" s="668"/>
      <c r="X278" s="1027"/>
      <c r="Y278" s="998"/>
      <c r="Z278" s="613"/>
      <c r="AA278" s="576" t="str">
        <f t="shared" si="43"/>
        <v/>
      </c>
      <c r="AB278" s="577"/>
      <c r="AC278"/>
      <c r="AD278"/>
      <c r="AE278" s="12">
        <f t="shared" si="41"/>
        <v>0</v>
      </c>
      <c r="AF278" s="12">
        <f t="shared" si="42"/>
        <v>4</v>
      </c>
      <c r="AU278" s="15"/>
    </row>
    <row r="279" spans="1:47" s="612" customFormat="1" ht="9.75" customHeight="1" thickBot="1" x14ac:dyDescent="0.3">
      <c r="A279" s="2070"/>
      <c r="B279" s="1084" t="s">
        <v>792</v>
      </c>
      <c r="C279" s="1161"/>
      <c r="D279" s="1146" t="s">
        <v>789</v>
      </c>
      <c r="E279" s="971"/>
      <c r="F279" s="966"/>
      <c r="G279" s="1133"/>
      <c r="H279" s="1125" t="s">
        <v>539</v>
      </c>
      <c r="I279" s="1114" t="s">
        <v>1017</v>
      </c>
      <c r="J279" s="1711" t="s">
        <v>1424</v>
      </c>
      <c r="K279" s="1107" t="s">
        <v>1540</v>
      </c>
      <c r="L279" s="657"/>
      <c r="M279" s="1054"/>
      <c r="N279" s="661"/>
      <c r="O279" s="658"/>
      <c r="P279" s="1066">
        <f t="shared" si="39"/>
        <v>0</v>
      </c>
      <c r="Q279" s="1054"/>
      <c r="R279" s="963"/>
      <c r="S279" s="963">
        <v>2</v>
      </c>
      <c r="T279" s="963"/>
      <c r="U279" s="963"/>
      <c r="V279" s="963"/>
      <c r="W279" s="668"/>
      <c r="X279" s="1027"/>
      <c r="Y279" s="998"/>
      <c r="Z279" s="613"/>
      <c r="AA279" s="576" t="str">
        <f t="shared" si="43"/>
        <v/>
      </c>
      <c r="AB279" s="577"/>
      <c r="AC279"/>
      <c r="AD279"/>
      <c r="AE279" s="12">
        <f t="shared" si="41"/>
        <v>0</v>
      </c>
      <c r="AF279" s="12">
        <f t="shared" si="42"/>
        <v>2</v>
      </c>
      <c r="AU279" s="15"/>
    </row>
    <row r="280" spans="1:47" s="612" customFormat="1" ht="13.5" customHeight="1" thickBot="1" x14ac:dyDescent="0.3">
      <c r="A280" s="2070"/>
      <c r="B280" s="1084" t="s">
        <v>792</v>
      </c>
      <c r="C280" s="1161"/>
      <c r="D280" s="1146" t="s">
        <v>789</v>
      </c>
      <c r="E280" s="971"/>
      <c r="F280" s="966"/>
      <c r="G280" s="1133"/>
      <c r="H280" s="1114" t="s">
        <v>539</v>
      </c>
      <c r="I280" s="1114" t="s">
        <v>1023</v>
      </c>
      <c r="J280" s="1711" t="s">
        <v>1424</v>
      </c>
      <c r="K280" s="1114" t="s">
        <v>1838</v>
      </c>
      <c r="L280" s="1074"/>
      <c r="M280" s="762"/>
      <c r="N280" s="668"/>
      <c r="O280" s="1071"/>
      <c r="P280" s="1066">
        <f t="shared" si="39"/>
        <v>0</v>
      </c>
      <c r="Q280" s="762"/>
      <c r="R280" s="963"/>
      <c r="S280" s="963"/>
      <c r="T280" s="963"/>
      <c r="U280" s="963"/>
      <c r="V280" s="963"/>
      <c r="W280" s="668">
        <v>3</v>
      </c>
      <c r="X280" s="1027"/>
      <c r="Y280" s="998"/>
      <c r="Z280" s="576"/>
      <c r="AA280" s="576" t="str">
        <f t="shared" si="43"/>
        <v/>
      </c>
      <c r="AB280" s="577" t="str">
        <f t="shared" ref="AB280:AB311" si="44">Z280&amp;AA280</f>
        <v/>
      </c>
      <c r="AC280"/>
      <c r="AD280"/>
      <c r="AE280" s="12">
        <f t="shared" si="41"/>
        <v>0</v>
      </c>
      <c r="AF280" s="12">
        <f t="shared" si="42"/>
        <v>3</v>
      </c>
      <c r="AU280" s="15" t="str">
        <f>IF(C280&lt;&gt;"",SUMIF(D$172:D$749,D280,Q$172:R$749),"")</f>
        <v/>
      </c>
    </row>
    <row r="281" spans="1:47" s="612" customFormat="1" ht="13.5" customHeight="1" thickBot="1" x14ac:dyDescent="0.3">
      <c r="A281" s="2070"/>
      <c r="B281" s="1084" t="s">
        <v>792</v>
      </c>
      <c r="C281" s="1161"/>
      <c r="D281" s="1146" t="s">
        <v>789</v>
      </c>
      <c r="E281" s="971"/>
      <c r="F281" s="966"/>
      <c r="G281" s="1133"/>
      <c r="H281" s="1114" t="s">
        <v>539</v>
      </c>
      <c r="I281" s="1114" t="s">
        <v>1023</v>
      </c>
      <c r="J281" s="1736" t="s">
        <v>1425</v>
      </c>
      <c r="K281" s="1114" t="s">
        <v>1747</v>
      </c>
      <c r="L281" s="1074"/>
      <c r="M281" s="762"/>
      <c r="N281" s="668"/>
      <c r="O281" s="1071"/>
      <c r="P281" s="1066">
        <f t="shared" si="39"/>
        <v>0</v>
      </c>
      <c r="Q281" s="762"/>
      <c r="R281" s="963"/>
      <c r="S281" s="963"/>
      <c r="T281" s="963">
        <v>5</v>
      </c>
      <c r="U281" s="963"/>
      <c r="V281" s="963"/>
      <c r="W281" s="668"/>
      <c r="X281" s="1027"/>
      <c r="Y281" s="998"/>
      <c r="Z281" s="613"/>
      <c r="AA281" s="576" t="str">
        <f t="shared" si="43"/>
        <v/>
      </c>
      <c r="AB281" s="577" t="str">
        <f t="shared" si="44"/>
        <v/>
      </c>
      <c r="AC281"/>
      <c r="AD281" t="s">
        <v>2082</v>
      </c>
      <c r="AE281" s="12">
        <f t="shared" si="41"/>
        <v>0</v>
      </c>
      <c r="AF281" s="12">
        <f t="shared" si="42"/>
        <v>0</v>
      </c>
      <c r="AU281" s="15" t="str">
        <f>IF(C281&lt;&gt;"",SUMIF(D$172:D$749,D281,Q$172:R$749),"")</f>
        <v/>
      </c>
    </row>
    <row r="282" spans="1:47" s="612" customFormat="1" ht="13.5" customHeight="1" thickBot="1" x14ac:dyDescent="0.3">
      <c r="A282" s="2071"/>
      <c r="B282" s="1284" t="s">
        <v>792</v>
      </c>
      <c r="C282" s="1308"/>
      <c r="D282" s="1354" t="s">
        <v>789</v>
      </c>
      <c r="E282" s="1355"/>
      <c r="F282" s="1310"/>
      <c r="G282" s="1311"/>
      <c r="H282" s="1312" t="s">
        <v>539</v>
      </c>
      <c r="I282" s="1312" t="s">
        <v>1023</v>
      </c>
      <c r="J282" s="1738" t="s">
        <v>1425</v>
      </c>
      <c r="K282" s="1312" t="s">
        <v>1732</v>
      </c>
      <c r="L282" s="1619"/>
      <c r="M282" s="1313"/>
      <c r="N282" s="698"/>
      <c r="O282" s="1314"/>
      <c r="P282" s="1066">
        <f t="shared" si="39"/>
        <v>0</v>
      </c>
      <c r="Q282" s="1313"/>
      <c r="R282" s="1315"/>
      <c r="S282" s="1315"/>
      <c r="T282" s="1315">
        <v>3</v>
      </c>
      <c r="U282" s="1315"/>
      <c r="V282" s="1315"/>
      <c r="W282" s="698"/>
      <c r="X282" s="1316">
        <f>SUBTOTAL(9,Q270:W282)</f>
        <v>40</v>
      </c>
      <c r="Y282" s="1317">
        <f>X282</f>
        <v>40</v>
      </c>
      <c r="Z282" s="613" t="s">
        <v>875</v>
      </c>
      <c r="AA282" s="576" t="s">
        <v>35</v>
      </c>
      <c r="AB282" s="577" t="str">
        <f t="shared" si="44"/>
        <v>EDTC</v>
      </c>
      <c r="AC282"/>
      <c r="AD282" t="s">
        <v>2077</v>
      </c>
      <c r="AE282" s="12">
        <f t="shared" si="41"/>
        <v>0</v>
      </c>
      <c r="AF282" s="12">
        <f t="shared" si="42"/>
        <v>0</v>
      </c>
      <c r="AU282" s="15" t="e">
        <f>IF(#REF!&lt;&gt;"",SUMIF(D$172:D$749,#REF!,Q$172:R$749),"")</f>
        <v>#REF!</v>
      </c>
    </row>
    <row r="283" spans="1:47" s="612" customFormat="1" ht="13.5" customHeight="1" thickBot="1" x14ac:dyDescent="0.3">
      <c r="A283" s="2076">
        <f>A270+1</f>
        <v>33</v>
      </c>
      <c r="B283" s="1364" t="s">
        <v>790</v>
      </c>
      <c r="C283" s="1365" t="s">
        <v>83</v>
      </c>
      <c r="D283" s="1335" t="s">
        <v>871</v>
      </c>
      <c r="E283" s="1366" t="s">
        <v>284</v>
      </c>
      <c r="F283" s="1319" t="s">
        <v>791</v>
      </c>
      <c r="G283" s="1320" t="s">
        <v>152</v>
      </c>
      <c r="H283" s="1300" t="s">
        <v>539</v>
      </c>
      <c r="I283" s="1300" t="s">
        <v>1023</v>
      </c>
      <c r="J283" s="1286"/>
      <c r="K283" s="1300" t="s">
        <v>1225</v>
      </c>
      <c r="L283" s="1435" t="s">
        <v>97</v>
      </c>
      <c r="M283" s="1301">
        <v>9</v>
      </c>
      <c r="N283" s="1302" t="s">
        <v>24</v>
      </c>
      <c r="O283" s="1303" t="s">
        <v>402</v>
      </c>
      <c r="P283" s="1066">
        <f t="shared" si="39"/>
        <v>4</v>
      </c>
      <c r="Q283" s="1301">
        <v>4</v>
      </c>
      <c r="R283" s="1304"/>
      <c r="S283" s="1304"/>
      <c r="T283" s="1304"/>
      <c r="U283" s="1304"/>
      <c r="V283" s="1304"/>
      <c r="W283" s="1302"/>
      <c r="X283" s="1305"/>
      <c r="Y283" s="1306"/>
      <c r="Z283" s="613"/>
      <c r="AA283" s="576" t="str">
        <f t="shared" ref="AA283:AA314" si="45">IF(Y283&lt;&gt;"",IF(Y283&gt;=40,"TC",IF(AND(Y283&gt;=20,Y283&lt;30),"MT",IF(Y283&lt;20,"TP",""))),"")</f>
        <v/>
      </c>
      <c r="AB283" s="577" t="str">
        <f t="shared" si="44"/>
        <v/>
      </c>
      <c r="AC283"/>
      <c r="AD283"/>
      <c r="AE283" s="12">
        <f t="shared" si="41"/>
        <v>4</v>
      </c>
      <c r="AF283" s="12">
        <f t="shared" si="42"/>
        <v>0</v>
      </c>
      <c r="AU283" s="15">
        <f t="shared" ref="AU283:AU300" si="46">IF(C283&lt;&gt;"",SUMIF(D$172:D$749,D283,Q$172:R$749),"")</f>
        <v>16</v>
      </c>
    </row>
    <row r="284" spans="1:47" s="612" customFormat="1" ht="13.5" customHeight="1" thickBot="1" x14ac:dyDescent="0.3">
      <c r="A284" s="2070"/>
      <c r="B284" s="1084" t="s">
        <v>790</v>
      </c>
      <c r="C284" s="1161"/>
      <c r="D284" s="1146" t="s">
        <v>871</v>
      </c>
      <c r="E284" s="971"/>
      <c r="F284" s="966"/>
      <c r="G284" s="1133"/>
      <c r="H284" s="1114" t="s">
        <v>539</v>
      </c>
      <c r="I284" s="1114" t="s">
        <v>1023</v>
      </c>
      <c r="J284" s="1075"/>
      <c r="K284" s="1114" t="s">
        <v>1227</v>
      </c>
      <c r="L284" s="1074" t="s">
        <v>97</v>
      </c>
      <c r="M284" s="762">
        <v>9</v>
      </c>
      <c r="N284" s="668" t="s">
        <v>24</v>
      </c>
      <c r="O284" s="1071" t="s">
        <v>402</v>
      </c>
      <c r="P284" s="1066">
        <f t="shared" si="39"/>
        <v>4</v>
      </c>
      <c r="Q284" s="762">
        <v>4</v>
      </c>
      <c r="R284" s="963"/>
      <c r="S284" s="963"/>
      <c r="T284" s="963"/>
      <c r="U284" s="963"/>
      <c r="V284" s="963"/>
      <c r="W284" s="668"/>
      <c r="X284" s="1027"/>
      <c r="Y284" s="998"/>
      <c r="Z284" s="613"/>
      <c r="AA284" s="576" t="str">
        <f t="shared" si="45"/>
        <v/>
      </c>
      <c r="AB284" s="577" t="str">
        <f t="shared" si="44"/>
        <v/>
      </c>
      <c r="AC284"/>
      <c r="AD284"/>
      <c r="AE284" s="12">
        <f t="shared" si="41"/>
        <v>4</v>
      </c>
      <c r="AF284" s="12">
        <f t="shared" si="42"/>
        <v>0</v>
      </c>
      <c r="AU284" s="15" t="str">
        <f t="shared" si="46"/>
        <v/>
      </c>
    </row>
    <row r="285" spans="1:47" s="612" customFormat="1" ht="13.5" customHeight="1" thickBot="1" x14ac:dyDescent="0.3">
      <c r="A285" s="2070"/>
      <c r="B285" s="1084" t="s">
        <v>790</v>
      </c>
      <c r="C285" s="1161"/>
      <c r="D285" s="1146" t="s">
        <v>871</v>
      </c>
      <c r="E285" s="971"/>
      <c r="F285" s="966"/>
      <c r="G285" s="1133"/>
      <c r="H285" s="1114" t="s">
        <v>539</v>
      </c>
      <c r="I285" s="1114" t="s">
        <v>1023</v>
      </c>
      <c r="J285" s="1075"/>
      <c r="K285" s="1085" t="s">
        <v>1618</v>
      </c>
      <c r="L285" s="1078" t="s">
        <v>97</v>
      </c>
      <c r="M285" s="545">
        <v>7</v>
      </c>
      <c r="N285" s="1015" t="s">
        <v>24</v>
      </c>
      <c r="O285" s="1069" t="s">
        <v>402</v>
      </c>
      <c r="P285" s="1066">
        <f t="shared" si="39"/>
        <v>2</v>
      </c>
      <c r="Q285" s="545">
        <v>2</v>
      </c>
      <c r="R285" s="958"/>
      <c r="S285" s="963"/>
      <c r="T285" s="963"/>
      <c r="U285" s="963"/>
      <c r="V285" s="963"/>
      <c r="W285" s="668"/>
      <c r="X285" s="1027"/>
      <c r="Y285" s="998"/>
      <c r="Z285" s="613"/>
      <c r="AA285" s="576" t="str">
        <f t="shared" si="45"/>
        <v/>
      </c>
      <c r="AB285" s="577" t="str">
        <f t="shared" si="44"/>
        <v/>
      </c>
      <c r="AC285"/>
      <c r="AD285"/>
      <c r="AE285" s="12">
        <f t="shared" si="41"/>
        <v>2</v>
      </c>
      <c r="AF285" s="12">
        <f t="shared" si="42"/>
        <v>0</v>
      </c>
      <c r="AU285" s="15" t="str">
        <f t="shared" si="46"/>
        <v/>
      </c>
    </row>
    <row r="286" spans="1:47" s="612" customFormat="1" ht="13.5" customHeight="1" thickBot="1" x14ac:dyDescent="0.3">
      <c r="A286" s="2070"/>
      <c r="B286" s="1084" t="s">
        <v>790</v>
      </c>
      <c r="C286" s="1161"/>
      <c r="D286" s="1146" t="s">
        <v>871</v>
      </c>
      <c r="E286" s="971"/>
      <c r="F286" s="966"/>
      <c r="G286" s="1133"/>
      <c r="H286" s="1114" t="s">
        <v>539</v>
      </c>
      <c r="I286" s="1114" t="s">
        <v>1023</v>
      </c>
      <c r="J286" s="1075"/>
      <c r="K286" s="1114" t="s">
        <v>1224</v>
      </c>
      <c r="L286" s="1074" t="s">
        <v>97</v>
      </c>
      <c r="M286" s="762">
        <v>4</v>
      </c>
      <c r="N286" s="668" t="s">
        <v>24</v>
      </c>
      <c r="O286" s="1071" t="s">
        <v>402</v>
      </c>
      <c r="P286" s="1066">
        <f t="shared" si="39"/>
        <v>4</v>
      </c>
      <c r="Q286" s="762">
        <v>4</v>
      </c>
      <c r="R286" s="963"/>
      <c r="S286" s="963"/>
      <c r="T286" s="963"/>
      <c r="U286" s="963"/>
      <c r="V286" s="963"/>
      <c r="W286" s="668"/>
      <c r="X286" s="1027"/>
      <c r="Y286" s="998"/>
      <c r="Z286" s="613"/>
      <c r="AA286" s="576" t="str">
        <f t="shared" si="45"/>
        <v/>
      </c>
      <c r="AB286" s="577" t="str">
        <f t="shared" si="44"/>
        <v/>
      </c>
      <c r="AC286"/>
      <c r="AD286"/>
      <c r="AE286" s="12">
        <f t="shared" si="41"/>
        <v>4</v>
      </c>
      <c r="AF286" s="12">
        <f t="shared" si="42"/>
        <v>0</v>
      </c>
      <c r="AU286" s="15" t="str">
        <f t="shared" si="46"/>
        <v/>
      </c>
    </row>
    <row r="287" spans="1:47" s="612" customFormat="1" ht="13.5" customHeight="1" thickBot="1" x14ac:dyDescent="0.3">
      <c r="A287" s="2070"/>
      <c r="B287" s="1084" t="s">
        <v>790</v>
      </c>
      <c r="C287" s="1161"/>
      <c r="D287" s="1146" t="s">
        <v>871</v>
      </c>
      <c r="E287" s="971"/>
      <c r="F287" s="966"/>
      <c r="G287" s="1133"/>
      <c r="H287" s="1114" t="s">
        <v>539</v>
      </c>
      <c r="I287" s="1114" t="s">
        <v>1019</v>
      </c>
      <c r="J287" s="1075"/>
      <c r="K287" s="1114" t="s">
        <v>1444</v>
      </c>
      <c r="L287" s="1074" t="s">
        <v>97</v>
      </c>
      <c r="M287" s="762">
        <v>6</v>
      </c>
      <c r="N287" s="668" t="s">
        <v>1585</v>
      </c>
      <c r="O287" s="1071" t="s">
        <v>402</v>
      </c>
      <c r="P287" s="1066">
        <f t="shared" si="39"/>
        <v>3</v>
      </c>
      <c r="Q287" s="762">
        <v>2</v>
      </c>
      <c r="R287" s="963">
        <v>1</v>
      </c>
      <c r="S287" s="963"/>
      <c r="T287" s="963"/>
      <c r="U287" s="963"/>
      <c r="V287" s="963"/>
      <c r="W287" s="668"/>
      <c r="X287" s="1027"/>
      <c r="Y287" s="998"/>
      <c r="Z287" s="613"/>
      <c r="AA287" s="576" t="str">
        <f t="shared" si="45"/>
        <v/>
      </c>
      <c r="AB287" s="577" t="str">
        <f t="shared" si="44"/>
        <v/>
      </c>
      <c r="AC287"/>
      <c r="AD287"/>
      <c r="AE287" s="12">
        <f t="shared" si="41"/>
        <v>3</v>
      </c>
      <c r="AF287" s="12">
        <f t="shared" si="42"/>
        <v>0</v>
      </c>
      <c r="AU287" s="15" t="str">
        <f t="shared" si="46"/>
        <v/>
      </c>
    </row>
    <row r="288" spans="1:47" s="612" customFormat="1" ht="13.5" customHeight="1" thickBot="1" x14ac:dyDescent="0.3">
      <c r="A288" s="2070"/>
      <c r="B288" s="1084" t="s">
        <v>790</v>
      </c>
      <c r="C288" s="1161"/>
      <c r="D288" s="1146" t="s">
        <v>871</v>
      </c>
      <c r="E288" s="971"/>
      <c r="F288" s="966"/>
      <c r="G288" s="1133"/>
      <c r="H288" s="1114" t="s">
        <v>539</v>
      </c>
      <c r="I288" s="1114" t="s">
        <v>1023</v>
      </c>
      <c r="J288" s="1711" t="s">
        <v>1424</v>
      </c>
      <c r="K288" s="1114" t="s">
        <v>1837</v>
      </c>
      <c r="L288" s="1074"/>
      <c r="M288" s="762"/>
      <c r="N288" s="668"/>
      <c r="O288" s="1071"/>
      <c r="P288" s="1066">
        <f t="shared" si="39"/>
        <v>0</v>
      </c>
      <c r="Q288" s="762"/>
      <c r="R288" s="963"/>
      <c r="S288" s="963"/>
      <c r="T288" s="963"/>
      <c r="U288" s="963"/>
      <c r="V288" s="963"/>
      <c r="W288" s="668">
        <v>1</v>
      </c>
      <c r="X288" s="1027"/>
      <c r="Y288" s="998"/>
      <c r="Z288" s="613"/>
      <c r="AA288" s="576" t="str">
        <f t="shared" si="45"/>
        <v/>
      </c>
      <c r="AB288" s="577" t="str">
        <f t="shared" si="44"/>
        <v/>
      </c>
      <c r="AC288"/>
      <c r="AD288"/>
      <c r="AE288" s="12">
        <f t="shared" si="41"/>
        <v>0</v>
      </c>
      <c r="AF288" s="12">
        <f t="shared" si="42"/>
        <v>1</v>
      </c>
      <c r="AU288" s="15" t="str">
        <f t="shared" si="46"/>
        <v/>
      </c>
    </row>
    <row r="289" spans="1:47" s="612" customFormat="1" ht="13.5" customHeight="1" thickBot="1" x14ac:dyDescent="0.3">
      <c r="A289" s="2070"/>
      <c r="B289" s="1084" t="s">
        <v>790</v>
      </c>
      <c r="C289" s="1161"/>
      <c r="D289" s="1146" t="s">
        <v>871</v>
      </c>
      <c r="E289" s="971"/>
      <c r="F289" s="966"/>
      <c r="G289" s="1133"/>
      <c r="H289" s="1114" t="s">
        <v>539</v>
      </c>
      <c r="I289" s="1114" t="s">
        <v>1023</v>
      </c>
      <c r="J289" s="1711" t="s">
        <v>1424</v>
      </c>
      <c r="K289" s="1114" t="s">
        <v>1838</v>
      </c>
      <c r="L289" s="1074"/>
      <c r="M289" s="762"/>
      <c r="N289" s="668"/>
      <c r="O289" s="1071"/>
      <c r="P289" s="1066">
        <f t="shared" si="39"/>
        <v>0</v>
      </c>
      <c r="Q289" s="762"/>
      <c r="R289" s="963"/>
      <c r="S289" s="963"/>
      <c r="T289" s="963"/>
      <c r="U289" s="963"/>
      <c r="V289" s="963"/>
      <c r="W289" s="668">
        <v>1</v>
      </c>
      <c r="X289" s="1027"/>
      <c r="Y289" s="998"/>
      <c r="Z289" s="613"/>
      <c r="AA289" s="576" t="str">
        <f t="shared" si="45"/>
        <v/>
      </c>
      <c r="AB289" s="577" t="str">
        <f t="shared" si="44"/>
        <v/>
      </c>
      <c r="AC289"/>
      <c r="AD289"/>
      <c r="AE289" s="12">
        <f t="shared" si="41"/>
        <v>0</v>
      </c>
      <c r="AF289" s="12">
        <f t="shared" si="42"/>
        <v>1</v>
      </c>
      <c r="AU289" s="15" t="str">
        <f t="shared" si="46"/>
        <v/>
      </c>
    </row>
    <row r="290" spans="1:47" s="612" customFormat="1" ht="13.5" customHeight="1" thickBot="1" x14ac:dyDescent="0.3">
      <c r="A290" s="2090"/>
      <c r="B290" s="1181" t="s">
        <v>790</v>
      </c>
      <c r="C290" s="1322"/>
      <c r="D290" s="1374" t="s">
        <v>871</v>
      </c>
      <c r="E290" s="1375"/>
      <c r="F290" s="1325"/>
      <c r="G290" s="1326"/>
      <c r="H290" s="1327" t="s">
        <v>539</v>
      </c>
      <c r="I290" s="1327" t="s">
        <v>1023</v>
      </c>
      <c r="J290" s="1741" t="s">
        <v>1425</v>
      </c>
      <c r="K290" s="1327" t="s">
        <v>1732</v>
      </c>
      <c r="L290" s="1960"/>
      <c r="M290" s="637"/>
      <c r="N290" s="674"/>
      <c r="O290" s="1329"/>
      <c r="P290" s="1066">
        <f t="shared" si="39"/>
        <v>0</v>
      </c>
      <c r="Q290" s="637"/>
      <c r="R290" s="1330"/>
      <c r="S290" s="1330"/>
      <c r="T290" s="1330">
        <v>1</v>
      </c>
      <c r="U290" s="1330"/>
      <c r="V290" s="1330"/>
      <c r="W290" s="674"/>
      <c r="X290" s="1332">
        <f>SUM(Q283:W290)</f>
        <v>20</v>
      </c>
      <c r="Y290" s="1333">
        <f>X290</f>
        <v>20</v>
      </c>
      <c r="Z290" s="613" t="s">
        <v>875</v>
      </c>
      <c r="AA290" s="576" t="str">
        <f t="shared" si="45"/>
        <v>MT</v>
      </c>
      <c r="AB290" s="577" t="str">
        <f t="shared" si="44"/>
        <v>EDMT</v>
      </c>
      <c r="AC290"/>
      <c r="AD290" t="s">
        <v>2077</v>
      </c>
      <c r="AE290" s="12">
        <f t="shared" si="41"/>
        <v>0</v>
      </c>
      <c r="AF290" s="12">
        <f t="shared" si="42"/>
        <v>0</v>
      </c>
      <c r="AU290" s="15" t="str">
        <f t="shared" si="46"/>
        <v/>
      </c>
    </row>
    <row r="291" spans="1:47" s="612" customFormat="1" ht="13.5" customHeight="1" thickBot="1" x14ac:dyDescent="0.3">
      <c r="A291" s="2069">
        <f>A283+1</f>
        <v>34</v>
      </c>
      <c r="B291" s="1448" t="s">
        <v>851</v>
      </c>
      <c r="C291" s="1439" t="s">
        <v>35</v>
      </c>
      <c r="D291" s="1401" t="s">
        <v>849</v>
      </c>
      <c r="E291" s="1368" t="s">
        <v>284</v>
      </c>
      <c r="F291" s="1344" t="s">
        <v>850</v>
      </c>
      <c r="G291" s="1449" t="s">
        <v>670</v>
      </c>
      <c r="H291" s="1346" t="s">
        <v>539</v>
      </c>
      <c r="I291" s="1346" t="s">
        <v>1023</v>
      </c>
      <c r="J291" s="1346"/>
      <c r="K291" s="1346" t="s">
        <v>1445</v>
      </c>
      <c r="L291" s="1617" t="s">
        <v>97</v>
      </c>
      <c r="M291" s="1370">
        <v>1</v>
      </c>
      <c r="N291" s="1371" t="s">
        <v>24</v>
      </c>
      <c r="O291" s="1450" t="s">
        <v>402</v>
      </c>
      <c r="P291" s="1066">
        <f t="shared" si="39"/>
        <v>4</v>
      </c>
      <c r="Q291" s="1370">
        <v>4</v>
      </c>
      <c r="R291" s="1349"/>
      <c r="S291" s="1349"/>
      <c r="T291" s="1349"/>
      <c r="U291" s="1349"/>
      <c r="V291" s="1349"/>
      <c r="W291" s="1371"/>
      <c r="X291" s="1451"/>
      <c r="Y291" s="1452"/>
      <c r="Z291" s="615"/>
      <c r="AA291" s="576" t="str">
        <f t="shared" si="45"/>
        <v/>
      </c>
      <c r="AB291" s="577" t="str">
        <f t="shared" si="44"/>
        <v/>
      </c>
      <c r="AC291"/>
      <c r="AD291"/>
      <c r="AE291" s="12">
        <f t="shared" si="41"/>
        <v>4</v>
      </c>
      <c r="AF291" s="12">
        <f t="shared" si="42"/>
        <v>0</v>
      </c>
      <c r="AU291" s="15">
        <f t="shared" si="46"/>
        <v>21</v>
      </c>
    </row>
    <row r="292" spans="1:47" s="612" customFormat="1" ht="13.5" customHeight="1" thickBot="1" x14ac:dyDescent="0.3">
      <c r="A292" s="1113"/>
      <c r="B292" s="1084" t="s">
        <v>847</v>
      </c>
      <c r="C292" s="1161"/>
      <c r="D292" s="1148" t="s">
        <v>849</v>
      </c>
      <c r="E292" s="964"/>
      <c r="F292" s="965"/>
      <c r="G292" s="1132"/>
      <c r="H292" s="1114" t="s">
        <v>1016</v>
      </c>
      <c r="I292" s="1114" t="s">
        <v>1023</v>
      </c>
      <c r="J292" s="665"/>
      <c r="K292" s="708" t="s">
        <v>1434</v>
      </c>
      <c r="L292" s="1114" t="s">
        <v>97</v>
      </c>
      <c r="M292" s="762">
        <v>8</v>
      </c>
      <c r="N292" s="668" t="s">
        <v>24</v>
      </c>
      <c r="O292" s="665" t="s">
        <v>402</v>
      </c>
      <c r="P292" s="1066">
        <f t="shared" si="39"/>
        <v>2</v>
      </c>
      <c r="Q292" s="762">
        <v>2</v>
      </c>
      <c r="R292" s="963">
        <v>0</v>
      </c>
      <c r="S292" s="963"/>
      <c r="T292" s="963"/>
      <c r="U292" s="963"/>
      <c r="V292" s="963"/>
      <c r="W292" s="668"/>
      <c r="X292" s="1030"/>
      <c r="Y292" s="1001"/>
      <c r="Z292" s="615"/>
      <c r="AA292" s="576" t="str">
        <f t="shared" si="45"/>
        <v/>
      </c>
      <c r="AB292" s="577" t="str">
        <f t="shared" si="44"/>
        <v/>
      </c>
      <c r="AC292"/>
      <c r="AD292"/>
      <c r="AE292" s="12">
        <f t="shared" si="41"/>
        <v>2</v>
      </c>
      <c r="AF292" s="12">
        <f t="shared" si="42"/>
        <v>0</v>
      </c>
      <c r="AU292" s="15" t="str">
        <f t="shared" si="46"/>
        <v/>
      </c>
    </row>
    <row r="293" spans="1:47" s="612" customFormat="1" ht="13.5" customHeight="1" thickBot="1" x14ac:dyDescent="0.3">
      <c r="A293" s="1113"/>
      <c r="B293" s="1084" t="s">
        <v>847</v>
      </c>
      <c r="C293" s="1161"/>
      <c r="D293" s="1148" t="s">
        <v>849</v>
      </c>
      <c r="E293" s="964"/>
      <c r="F293" s="965"/>
      <c r="G293" s="1132"/>
      <c r="H293" s="1114" t="s">
        <v>539</v>
      </c>
      <c r="I293" s="1114" t="s">
        <v>1023</v>
      </c>
      <c r="J293" s="665"/>
      <c r="K293" s="708" t="s">
        <v>269</v>
      </c>
      <c r="L293" s="1114" t="s">
        <v>97</v>
      </c>
      <c r="M293" s="762">
        <v>2</v>
      </c>
      <c r="N293" s="668" t="s">
        <v>24</v>
      </c>
      <c r="O293" s="665" t="s">
        <v>402</v>
      </c>
      <c r="P293" s="1066">
        <f t="shared" si="39"/>
        <v>4</v>
      </c>
      <c r="Q293" s="762">
        <v>4</v>
      </c>
      <c r="R293" s="963"/>
      <c r="S293" s="963"/>
      <c r="T293" s="963"/>
      <c r="U293" s="963"/>
      <c r="V293" s="963"/>
      <c r="W293" s="668"/>
      <c r="X293" s="1030"/>
      <c r="Y293" s="1001"/>
      <c r="Z293" s="615"/>
      <c r="AA293" s="576" t="str">
        <f t="shared" si="45"/>
        <v/>
      </c>
      <c r="AB293" s="577" t="str">
        <f t="shared" si="44"/>
        <v/>
      </c>
      <c r="AC293"/>
      <c r="AD293"/>
      <c r="AE293" s="12">
        <f t="shared" si="41"/>
        <v>4</v>
      </c>
      <c r="AF293" s="12">
        <f t="shared" si="42"/>
        <v>0</v>
      </c>
      <c r="AU293" s="15" t="str">
        <f t="shared" si="46"/>
        <v/>
      </c>
    </row>
    <row r="294" spans="1:47" s="612" customFormat="1" ht="13.5" customHeight="1" thickBot="1" x14ac:dyDescent="0.3">
      <c r="A294" s="1113"/>
      <c r="B294" s="1084" t="s">
        <v>847</v>
      </c>
      <c r="C294" s="1161"/>
      <c r="D294" s="1148" t="s">
        <v>849</v>
      </c>
      <c r="E294" s="964"/>
      <c r="F294" s="965"/>
      <c r="G294" s="1132"/>
      <c r="H294" s="1114" t="s">
        <v>539</v>
      </c>
      <c r="I294" s="1114" t="s">
        <v>1023</v>
      </c>
      <c r="J294" s="1075"/>
      <c r="K294" s="1114" t="s">
        <v>1041</v>
      </c>
      <c r="L294" s="1074" t="s">
        <v>97</v>
      </c>
      <c r="M294" s="762">
        <v>2</v>
      </c>
      <c r="N294" s="668" t="s">
        <v>24</v>
      </c>
      <c r="O294" s="1071" t="s">
        <v>402</v>
      </c>
      <c r="P294" s="1066">
        <f t="shared" si="39"/>
        <v>3</v>
      </c>
      <c r="Q294" s="762">
        <v>3</v>
      </c>
      <c r="R294" s="963"/>
      <c r="S294" s="963"/>
      <c r="T294" s="963"/>
      <c r="U294" s="963"/>
      <c r="V294" s="963"/>
      <c r="W294" s="668"/>
      <c r="X294" s="1030"/>
      <c r="Y294" s="1001"/>
      <c r="Z294" s="615"/>
      <c r="AA294" s="576" t="str">
        <f t="shared" si="45"/>
        <v/>
      </c>
      <c r="AB294" s="577" t="str">
        <f t="shared" si="44"/>
        <v/>
      </c>
      <c r="AC294"/>
      <c r="AD294"/>
      <c r="AE294" s="12">
        <f t="shared" si="41"/>
        <v>3</v>
      </c>
      <c r="AF294" s="12">
        <f t="shared" si="42"/>
        <v>0</v>
      </c>
      <c r="AU294" s="15" t="str">
        <f t="shared" si="46"/>
        <v/>
      </c>
    </row>
    <row r="295" spans="1:47" s="612" customFormat="1" ht="13.5" customHeight="1" thickBot="1" x14ac:dyDescent="0.3">
      <c r="A295" s="1113"/>
      <c r="B295" s="1084" t="s">
        <v>847</v>
      </c>
      <c r="C295" s="1161"/>
      <c r="D295" s="1148" t="s">
        <v>849</v>
      </c>
      <c r="E295" s="964"/>
      <c r="F295" s="965"/>
      <c r="G295" s="1132"/>
      <c r="H295" s="1114" t="s">
        <v>539</v>
      </c>
      <c r="I295" s="1114" t="s">
        <v>1019</v>
      </c>
      <c r="J295" s="665"/>
      <c r="K295" s="708" t="s">
        <v>1446</v>
      </c>
      <c r="L295" s="1114" t="s">
        <v>97</v>
      </c>
      <c r="M295" s="762">
        <v>6</v>
      </c>
      <c r="N295" s="668" t="s">
        <v>24</v>
      </c>
      <c r="O295" s="665" t="s">
        <v>402</v>
      </c>
      <c r="P295" s="1066">
        <f t="shared" si="39"/>
        <v>3</v>
      </c>
      <c r="Q295" s="762">
        <v>2</v>
      </c>
      <c r="R295" s="963">
        <v>1</v>
      </c>
      <c r="S295" s="963"/>
      <c r="T295" s="963"/>
      <c r="U295" s="963"/>
      <c r="V295" s="963"/>
      <c r="W295" s="668"/>
      <c r="X295" s="1030"/>
      <c r="Y295" s="1001"/>
      <c r="Z295" s="615"/>
      <c r="AA295" s="576" t="str">
        <f t="shared" si="45"/>
        <v/>
      </c>
      <c r="AB295" s="577" t="str">
        <f t="shared" si="44"/>
        <v/>
      </c>
      <c r="AC295"/>
      <c r="AD295"/>
      <c r="AE295" s="12">
        <f t="shared" si="41"/>
        <v>3</v>
      </c>
      <c r="AF295" s="12">
        <f t="shared" si="42"/>
        <v>0</v>
      </c>
      <c r="AU295" s="15" t="str">
        <f t="shared" si="46"/>
        <v/>
      </c>
    </row>
    <row r="296" spans="1:47" s="612" customFormat="1" ht="13.5" customHeight="1" thickBot="1" x14ac:dyDescent="0.3">
      <c r="A296" s="1113"/>
      <c r="B296" s="1084" t="s">
        <v>847</v>
      </c>
      <c r="C296" s="1161"/>
      <c r="D296" s="1148" t="s">
        <v>849</v>
      </c>
      <c r="E296" s="964"/>
      <c r="F296" s="965"/>
      <c r="G296" s="1132"/>
      <c r="H296" s="1114" t="s">
        <v>539</v>
      </c>
      <c r="I296" s="1114" t="s">
        <v>1019</v>
      </c>
      <c r="J296" s="1075"/>
      <c r="K296" s="1114" t="s">
        <v>1446</v>
      </c>
      <c r="L296" s="1074" t="s">
        <v>97</v>
      </c>
      <c r="M296" s="762">
        <v>6</v>
      </c>
      <c r="N296" s="668" t="s">
        <v>98</v>
      </c>
      <c r="O296" s="1071" t="s">
        <v>402</v>
      </c>
      <c r="P296" s="1066">
        <f t="shared" si="39"/>
        <v>3</v>
      </c>
      <c r="Q296" s="762">
        <v>2</v>
      </c>
      <c r="R296" s="963">
        <v>1</v>
      </c>
      <c r="S296" s="963"/>
      <c r="T296" s="963"/>
      <c r="U296" s="963"/>
      <c r="V296" s="963"/>
      <c r="W296" s="668"/>
      <c r="X296" s="1030"/>
      <c r="Y296" s="1001"/>
      <c r="Z296" s="615"/>
      <c r="AA296" s="576" t="str">
        <f t="shared" si="45"/>
        <v/>
      </c>
      <c r="AB296" s="577" t="str">
        <f t="shared" si="44"/>
        <v/>
      </c>
      <c r="AC296"/>
      <c r="AD296"/>
      <c r="AE296" s="12">
        <f t="shared" si="41"/>
        <v>3</v>
      </c>
      <c r="AF296" s="12">
        <f t="shared" si="42"/>
        <v>0</v>
      </c>
      <c r="AU296" s="15" t="str">
        <f t="shared" si="46"/>
        <v/>
      </c>
    </row>
    <row r="297" spans="1:47" s="612" customFormat="1" ht="13.5" customHeight="1" thickBot="1" x14ac:dyDescent="0.3">
      <c r="A297" s="1113"/>
      <c r="B297" s="1084" t="s">
        <v>847</v>
      </c>
      <c r="C297" s="1161"/>
      <c r="D297" s="1148" t="s">
        <v>849</v>
      </c>
      <c r="E297" s="964"/>
      <c r="F297" s="965"/>
      <c r="G297" s="1132"/>
      <c r="H297" s="1114" t="s">
        <v>539</v>
      </c>
      <c r="I297" s="1114" t="s">
        <v>1023</v>
      </c>
      <c r="J297" s="1075"/>
      <c r="K297" s="1114" t="s">
        <v>1226</v>
      </c>
      <c r="L297" s="1074" t="s">
        <v>97</v>
      </c>
      <c r="M297" s="762">
        <v>1</v>
      </c>
      <c r="N297" s="668" t="s">
        <v>24</v>
      </c>
      <c r="O297" s="1071" t="s">
        <v>402</v>
      </c>
      <c r="P297" s="1066">
        <f t="shared" si="39"/>
        <v>4</v>
      </c>
      <c r="Q297" s="762">
        <v>4</v>
      </c>
      <c r="R297" s="963"/>
      <c r="S297" s="963"/>
      <c r="T297" s="963"/>
      <c r="U297" s="963"/>
      <c r="V297" s="963"/>
      <c r="W297" s="668"/>
      <c r="X297" s="1030"/>
      <c r="Y297" s="1001"/>
      <c r="Z297" s="615"/>
      <c r="AA297" s="576" t="str">
        <f t="shared" si="45"/>
        <v/>
      </c>
      <c r="AB297" s="577" t="str">
        <f t="shared" si="44"/>
        <v/>
      </c>
      <c r="AC297"/>
      <c r="AD297"/>
      <c r="AE297" s="12">
        <f t="shared" si="41"/>
        <v>4</v>
      </c>
      <c r="AF297" s="12">
        <f t="shared" si="42"/>
        <v>0</v>
      </c>
      <c r="AU297" s="15" t="str">
        <f t="shared" si="46"/>
        <v/>
      </c>
    </row>
    <row r="298" spans="1:47" s="612" customFormat="1" ht="13.5" customHeight="1" thickBot="1" x14ac:dyDescent="0.3">
      <c r="A298" s="1113"/>
      <c r="B298" s="1084" t="s">
        <v>847</v>
      </c>
      <c r="C298" s="1161"/>
      <c r="D298" s="1148" t="s">
        <v>849</v>
      </c>
      <c r="E298" s="964"/>
      <c r="F298" s="965"/>
      <c r="G298" s="1132"/>
      <c r="H298" s="1114" t="s">
        <v>1016</v>
      </c>
      <c r="I298" s="1114" t="s">
        <v>1023</v>
      </c>
      <c r="J298" s="1711" t="s">
        <v>1424</v>
      </c>
      <c r="K298" s="1107" t="s">
        <v>1539</v>
      </c>
      <c r="L298" s="1114"/>
      <c r="M298" s="762"/>
      <c r="N298" s="668"/>
      <c r="O298" s="665"/>
      <c r="P298" s="1066">
        <f t="shared" si="39"/>
        <v>0</v>
      </c>
      <c r="Q298" s="762"/>
      <c r="R298" s="963"/>
      <c r="S298" s="963">
        <v>5</v>
      </c>
      <c r="T298" s="963"/>
      <c r="U298" s="963"/>
      <c r="V298" s="963"/>
      <c r="W298" s="668"/>
      <c r="X298" s="1030"/>
      <c r="Y298" s="1001"/>
      <c r="Z298" s="615"/>
      <c r="AA298" s="576" t="str">
        <f t="shared" si="45"/>
        <v/>
      </c>
      <c r="AB298" s="577" t="str">
        <f t="shared" si="44"/>
        <v/>
      </c>
      <c r="AC298"/>
      <c r="AD298"/>
      <c r="AE298" s="12">
        <f t="shared" si="41"/>
        <v>0</v>
      </c>
      <c r="AF298" s="12">
        <f t="shared" si="42"/>
        <v>5</v>
      </c>
      <c r="AU298" s="15" t="str">
        <f t="shared" si="46"/>
        <v/>
      </c>
    </row>
    <row r="299" spans="1:47" s="612" customFormat="1" ht="13.5" customHeight="1" thickBot="1" x14ac:dyDescent="0.3">
      <c r="A299" s="1113"/>
      <c r="B299" s="1084" t="s">
        <v>847</v>
      </c>
      <c r="C299" s="1161"/>
      <c r="D299" s="1148" t="s">
        <v>849</v>
      </c>
      <c r="E299" s="964"/>
      <c r="F299" s="965"/>
      <c r="G299" s="1132"/>
      <c r="H299" s="1114" t="s">
        <v>539</v>
      </c>
      <c r="I299" s="1114" t="s">
        <v>1023</v>
      </c>
      <c r="J299" s="1711" t="s">
        <v>1424</v>
      </c>
      <c r="K299" s="1107" t="s">
        <v>1540</v>
      </c>
      <c r="L299" s="1114"/>
      <c r="M299" s="762"/>
      <c r="N299" s="668"/>
      <c r="O299" s="665"/>
      <c r="P299" s="1066">
        <f t="shared" si="39"/>
        <v>0</v>
      </c>
      <c r="Q299" s="762"/>
      <c r="R299" s="963"/>
      <c r="S299" s="963">
        <v>3</v>
      </c>
      <c r="T299" s="963"/>
      <c r="U299" s="963"/>
      <c r="V299" s="963"/>
      <c r="W299" s="668"/>
      <c r="X299" s="1030"/>
      <c r="Y299" s="1001"/>
      <c r="Z299" s="615"/>
      <c r="AA299" s="576" t="str">
        <f t="shared" si="45"/>
        <v/>
      </c>
      <c r="AB299" s="577" t="str">
        <f t="shared" si="44"/>
        <v/>
      </c>
      <c r="AC299"/>
      <c r="AD299"/>
      <c r="AE299" s="12">
        <f t="shared" si="41"/>
        <v>0</v>
      </c>
      <c r="AF299" s="12">
        <f t="shared" si="42"/>
        <v>3</v>
      </c>
      <c r="AU299" s="15" t="str">
        <f t="shared" si="46"/>
        <v/>
      </c>
    </row>
    <row r="300" spans="1:47" s="612" customFormat="1" ht="13.5" customHeight="1" thickBot="1" x14ac:dyDescent="0.3">
      <c r="A300" s="1113"/>
      <c r="B300" s="1084" t="s">
        <v>847</v>
      </c>
      <c r="C300" s="1161"/>
      <c r="D300" s="1148" t="s">
        <v>849</v>
      </c>
      <c r="E300" s="964"/>
      <c r="F300" s="965"/>
      <c r="G300" s="1132"/>
      <c r="H300" s="1114" t="s">
        <v>539</v>
      </c>
      <c r="I300" s="1114" t="s">
        <v>1023</v>
      </c>
      <c r="J300" s="1736" t="s">
        <v>1425</v>
      </c>
      <c r="K300" s="1114" t="s">
        <v>1732</v>
      </c>
      <c r="L300" s="1074"/>
      <c r="M300" s="762"/>
      <c r="N300" s="668"/>
      <c r="O300" s="1071"/>
      <c r="P300" s="1066">
        <f t="shared" si="39"/>
        <v>0</v>
      </c>
      <c r="Q300" s="762"/>
      <c r="R300" s="963"/>
      <c r="S300" s="963"/>
      <c r="T300" s="963">
        <v>3</v>
      </c>
      <c r="U300" s="963"/>
      <c r="V300" s="963"/>
      <c r="W300" s="668"/>
      <c r="X300" s="1030"/>
      <c r="Y300" s="1001"/>
      <c r="Z300" s="615"/>
      <c r="AA300" s="576" t="str">
        <f t="shared" si="45"/>
        <v/>
      </c>
      <c r="AB300" s="577" t="str">
        <f t="shared" si="44"/>
        <v/>
      </c>
      <c r="AC300"/>
      <c r="AD300" t="s">
        <v>2077</v>
      </c>
      <c r="AE300" s="12">
        <f t="shared" si="41"/>
        <v>0</v>
      </c>
      <c r="AF300" s="12">
        <f t="shared" si="42"/>
        <v>0</v>
      </c>
      <c r="AU300" s="15" t="str">
        <f t="shared" si="46"/>
        <v/>
      </c>
    </row>
    <row r="301" spans="1:47" s="15" customFormat="1" ht="13.5" customHeight="1" thickBot="1" x14ac:dyDescent="0.3">
      <c r="A301" s="2094"/>
      <c r="B301" s="1284" t="s">
        <v>847</v>
      </c>
      <c r="C301" s="1308"/>
      <c r="D301" s="1413" t="s">
        <v>849</v>
      </c>
      <c r="E301" s="1453"/>
      <c r="F301" s="1454"/>
      <c r="G301" s="1455"/>
      <c r="H301" s="1312" t="s">
        <v>539</v>
      </c>
      <c r="I301" s="1312" t="s">
        <v>1019</v>
      </c>
      <c r="J301" s="1742" t="s">
        <v>1425</v>
      </c>
      <c r="K301" s="713" t="s">
        <v>1745</v>
      </c>
      <c r="L301" s="1312"/>
      <c r="M301" s="1313"/>
      <c r="N301" s="698"/>
      <c r="O301" s="695"/>
      <c r="P301" s="1066">
        <f t="shared" si="39"/>
        <v>0</v>
      </c>
      <c r="Q301" s="1313"/>
      <c r="R301" s="1315"/>
      <c r="S301" s="1315"/>
      <c r="T301" s="1315">
        <v>6</v>
      </c>
      <c r="U301" s="1315"/>
      <c r="V301" s="1315"/>
      <c r="W301" s="698"/>
      <c r="X301" s="1316">
        <f>SUM(Q291:W301)</f>
        <v>40</v>
      </c>
      <c r="Y301" s="1317">
        <f>X301</f>
        <v>40</v>
      </c>
      <c r="Z301" s="613" t="s">
        <v>875</v>
      </c>
      <c r="AA301" s="576" t="str">
        <f t="shared" si="45"/>
        <v>TC</v>
      </c>
      <c r="AB301" s="577" t="str">
        <f t="shared" si="44"/>
        <v>EDTC</v>
      </c>
      <c r="AC301"/>
      <c r="AD301" t="s">
        <v>2082</v>
      </c>
      <c r="AE301" s="12">
        <f t="shared" si="41"/>
        <v>0</v>
      </c>
      <c r="AF301" s="12">
        <f t="shared" si="42"/>
        <v>0</v>
      </c>
      <c r="AU301" s="15" t="e">
        <f>IF(#REF!&lt;&gt;"",SUMIF(D$172:D$749,#REF!,Q$172:R$749),"")</f>
        <v>#REF!</v>
      </c>
    </row>
    <row r="302" spans="1:47" s="15" customFormat="1" ht="13.5" customHeight="1" thickBot="1" x14ac:dyDescent="0.3">
      <c r="A302" s="2076">
        <f>A291+1</f>
        <v>35</v>
      </c>
      <c r="B302" s="1364" t="s">
        <v>821</v>
      </c>
      <c r="C302" s="1365" t="s">
        <v>83</v>
      </c>
      <c r="D302" s="1335" t="s">
        <v>783</v>
      </c>
      <c r="E302" s="1366" t="s">
        <v>284</v>
      </c>
      <c r="F302" s="1319" t="s">
        <v>822</v>
      </c>
      <c r="G302" s="1320" t="s">
        <v>22</v>
      </c>
      <c r="H302" s="1300" t="s">
        <v>539</v>
      </c>
      <c r="I302" s="1300" t="s">
        <v>1017</v>
      </c>
      <c r="J302" s="1286"/>
      <c r="K302" s="1938" t="s">
        <v>1447</v>
      </c>
      <c r="L302" s="1435" t="s">
        <v>97</v>
      </c>
      <c r="M302" s="1301">
        <v>4</v>
      </c>
      <c r="N302" s="1302" t="s">
        <v>1600</v>
      </c>
      <c r="O302" s="1303" t="s">
        <v>402</v>
      </c>
      <c r="P302" s="1066">
        <f t="shared" si="39"/>
        <v>3</v>
      </c>
      <c r="Q302" s="1301">
        <v>3</v>
      </c>
      <c r="R302" s="1304"/>
      <c r="S302" s="1304"/>
      <c r="T302" s="1304"/>
      <c r="U302" s="1304"/>
      <c r="V302" s="1304"/>
      <c r="W302" s="1302"/>
      <c r="X302" s="1305"/>
      <c r="Y302" s="1306"/>
      <c r="Z302" s="576"/>
      <c r="AA302" s="576" t="str">
        <f t="shared" si="45"/>
        <v/>
      </c>
      <c r="AB302" s="577" t="str">
        <f t="shared" si="44"/>
        <v/>
      </c>
      <c r="AC302"/>
      <c r="AD302"/>
      <c r="AE302" s="12">
        <f t="shared" si="41"/>
        <v>3</v>
      </c>
      <c r="AF302" s="12">
        <f t="shared" si="42"/>
        <v>0</v>
      </c>
      <c r="AU302" s="15">
        <f t="shared" ref="AU302:AU341" si="47">IF(C302&lt;&gt;"",SUMIF(D$172:D$749,D302,Q$172:R$749),"")</f>
        <v>17</v>
      </c>
    </row>
    <row r="303" spans="1:47" s="15" customFormat="1" ht="13.5" customHeight="1" thickBot="1" x14ac:dyDescent="0.3">
      <c r="A303" s="2070"/>
      <c r="B303" s="1113" t="s">
        <v>782</v>
      </c>
      <c r="C303" s="1161"/>
      <c r="D303" s="1146" t="s">
        <v>783</v>
      </c>
      <c r="E303" s="971"/>
      <c r="F303" s="966"/>
      <c r="G303" s="1133"/>
      <c r="H303" s="1114" t="s">
        <v>539</v>
      </c>
      <c r="I303" s="1114" t="s">
        <v>1017</v>
      </c>
      <c r="J303" s="1075"/>
      <c r="K303" s="1934" t="s">
        <v>1447</v>
      </c>
      <c r="L303" s="1074" t="s">
        <v>97</v>
      </c>
      <c r="M303" s="762">
        <v>4</v>
      </c>
      <c r="N303" s="668" t="s">
        <v>1598</v>
      </c>
      <c r="O303" s="1071" t="s">
        <v>402</v>
      </c>
      <c r="P303" s="1066">
        <f t="shared" si="39"/>
        <v>3</v>
      </c>
      <c r="Q303" s="762">
        <v>3</v>
      </c>
      <c r="R303" s="963"/>
      <c r="S303" s="963"/>
      <c r="T303" s="963"/>
      <c r="U303" s="963"/>
      <c r="V303" s="963"/>
      <c r="W303" s="668"/>
      <c r="X303" s="1027"/>
      <c r="Y303" s="998"/>
      <c r="Z303" s="617"/>
      <c r="AA303" s="576" t="str">
        <f t="shared" si="45"/>
        <v/>
      </c>
      <c r="AB303" s="577" t="str">
        <f t="shared" si="44"/>
        <v/>
      </c>
      <c r="AC303"/>
      <c r="AD303"/>
      <c r="AE303" s="12">
        <f t="shared" si="41"/>
        <v>3</v>
      </c>
      <c r="AF303" s="12">
        <f t="shared" si="42"/>
        <v>0</v>
      </c>
      <c r="AU303" s="15" t="str">
        <f t="shared" si="47"/>
        <v/>
      </c>
    </row>
    <row r="304" spans="1:47" s="15" customFormat="1" ht="13.5" customHeight="1" thickBot="1" x14ac:dyDescent="0.3">
      <c r="A304" s="2070"/>
      <c r="B304" s="1113" t="s">
        <v>782</v>
      </c>
      <c r="C304" s="1161"/>
      <c r="D304" s="1146" t="s">
        <v>783</v>
      </c>
      <c r="E304" s="971"/>
      <c r="F304" s="966"/>
      <c r="G304" s="1133"/>
      <c r="H304" s="1114" t="s">
        <v>539</v>
      </c>
      <c r="I304" s="1114" t="s">
        <v>1017</v>
      </c>
      <c r="J304" s="1075"/>
      <c r="K304" s="1934" t="s">
        <v>1447</v>
      </c>
      <c r="L304" s="1074" t="s">
        <v>97</v>
      </c>
      <c r="M304" s="762">
        <v>4</v>
      </c>
      <c r="N304" s="668" t="s">
        <v>1599</v>
      </c>
      <c r="O304" s="1071" t="s">
        <v>402</v>
      </c>
      <c r="P304" s="1066">
        <f t="shared" si="39"/>
        <v>3</v>
      </c>
      <c r="Q304" s="762">
        <v>3</v>
      </c>
      <c r="R304" s="963"/>
      <c r="S304" s="963"/>
      <c r="T304" s="963"/>
      <c r="U304" s="963"/>
      <c r="V304" s="963"/>
      <c r="W304" s="668"/>
      <c r="X304" s="1027"/>
      <c r="Y304" s="998"/>
      <c r="Z304" s="617"/>
      <c r="AA304" s="576" t="str">
        <f t="shared" si="45"/>
        <v/>
      </c>
      <c r="AB304" s="577" t="str">
        <f t="shared" si="44"/>
        <v/>
      </c>
      <c r="AC304"/>
      <c r="AD304"/>
      <c r="AE304" s="12">
        <f t="shared" si="41"/>
        <v>3</v>
      </c>
      <c r="AF304" s="12">
        <f t="shared" si="42"/>
        <v>0</v>
      </c>
      <c r="AU304" s="15" t="str">
        <f t="shared" si="47"/>
        <v/>
      </c>
    </row>
    <row r="305" spans="1:47" s="15" customFormat="1" ht="13.5" customHeight="1" thickBot="1" x14ac:dyDescent="0.3">
      <c r="A305" s="2070"/>
      <c r="B305" s="1113" t="s">
        <v>782</v>
      </c>
      <c r="C305" s="1161"/>
      <c r="D305" s="1146" t="s">
        <v>783</v>
      </c>
      <c r="E305" s="971"/>
      <c r="F305" s="966"/>
      <c r="G305" s="1133"/>
      <c r="H305" s="1114" t="s">
        <v>1016</v>
      </c>
      <c r="I305" s="1114" t="s">
        <v>1019</v>
      </c>
      <c r="J305" s="1075"/>
      <c r="K305" s="1085" t="s">
        <v>1425</v>
      </c>
      <c r="L305" s="1074" t="s">
        <v>97</v>
      </c>
      <c r="M305" s="762">
        <v>7</v>
      </c>
      <c r="N305" s="668" t="s">
        <v>24</v>
      </c>
      <c r="O305" s="1071" t="s">
        <v>402</v>
      </c>
      <c r="P305" s="1066">
        <f t="shared" si="39"/>
        <v>2</v>
      </c>
      <c r="Q305" s="762">
        <v>2</v>
      </c>
      <c r="R305" s="963"/>
      <c r="S305" s="963"/>
      <c r="T305" s="963"/>
      <c r="U305" s="963"/>
      <c r="V305" s="963"/>
      <c r="W305" s="668"/>
      <c r="X305" s="1027"/>
      <c r="Y305" s="998"/>
      <c r="Z305" s="617"/>
      <c r="AA305" s="576" t="str">
        <f t="shared" si="45"/>
        <v/>
      </c>
      <c r="AB305" s="577" t="str">
        <f t="shared" si="44"/>
        <v/>
      </c>
      <c r="AC305"/>
      <c r="AD305"/>
      <c r="AE305" s="12">
        <f t="shared" si="41"/>
        <v>2</v>
      </c>
      <c r="AF305" s="12">
        <f t="shared" si="42"/>
        <v>0</v>
      </c>
      <c r="AU305" s="15" t="str">
        <f t="shared" si="47"/>
        <v/>
      </c>
    </row>
    <row r="306" spans="1:47" s="15" customFormat="1" ht="13.5" customHeight="1" thickBot="1" x14ac:dyDescent="0.3">
      <c r="A306" s="2070"/>
      <c r="B306" s="1113" t="s">
        <v>782</v>
      </c>
      <c r="C306" s="1161"/>
      <c r="D306" s="1146" t="s">
        <v>783</v>
      </c>
      <c r="E306" s="971"/>
      <c r="F306" s="966"/>
      <c r="G306" s="1133"/>
      <c r="H306" s="1114" t="s">
        <v>1016</v>
      </c>
      <c r="I306" s="1114" t="s">
        <v>1019</v>
      </c>
      <c r="J306" s="1075"/>
      <c r="K306" s="1085" t="s">
        <v>1022</v>
      </c>
      <c r="L306" s="1074" t="s">
        <v>97</v>
      </c>
      <c r="M306" s="762">
        <v>1</v>
      </c>
      <c r="N306" s="668" t="s">
        <v>24</v>
      </c>
      <c r="O306" s="1071" t="s">
        <v>344</v>
      </c>
      <c r="P306" s="1066">
        <f t="shared" si="39"/>
        <v>2</v>
      </c>
      <c r="Q306" s="762">
        <v>2</v>
      </c>
      <c r="R306" s="963"/>
      <c r="S306" s="963"/>
      <c r="T306" s="963"/>
      <c r="U306" s="963"/>
      <c r="V306" s="963"/>
      <c r="W306" s="668"/>
      <c r="X306" s="1027"/>
      <c r="Y306" s="998"/>
      <c r="Z306" s="617"/>
      <c r="AA306" s="576" t="str">
        <f t="shared" si="45"/>
        <v/>
      </c>
      <c r="AB306" s="577" t="str">
        <f t="shared" si="44"/>
        <v/>
      </c>
      <c r="AC306"/>
      <c r="AD306"/>
      <c r="AE306" s="12">
        <f t="shared" si="41"/>
        <v>2</v>
      </c>
      <c r="AF306" s="12">
        <f t="shared" si="42"/>
        <v>0</v>
      </c>
      <c r="AU306" s="15" t="str">
        <f t="shared" si="47"/>
        <v/>
      </c>
    </row>
    <row r="307" spans="1:47" s="15" customFormat="1" ht="13.5" customHeight="1" thickBot="1" x14ac:dyDescent="0.3">
      <c r="A307" s="2070"/>
      <c r="B307" s="1113" t="s">
        <v>782</v>
      </c>
      <c r="C307" s="1161"/>
      <c r="D307" s="1146" t="s">
        <v>783</v>
      </c>
      <c r="E307" s="971"/>
      <c r="F307" s="966"/>
      <c r="G307" s="1133"/>
      <c r="H307" s="1114" t="s">
        <v>1016</v>
      </c>
      <c r="I307" s="1114" t="s">
        <v>1019</v>
      </c>
      <c r="J307" s="1075"/>
      <c r="K307" s="1085" t="s">
        <v>1022</v>
      </c>
      <c r="L307" s="1074" t="s">
        <v>97</v>
      </c>
      <c r="M307" s="762">
        <v>1</v>
      </c>
      <c r="N307" s="668" t="s">
        <v>98</v>
      </c>
      <c r="O307" s="1071" t="s">
        <v>344</v>
      </c>
      <c r="P307" s="1066">
        <f t="shared" si="39"/>
        <v>2</v>
      </c>
      <c r="Q307" s="762">
        <v>2</v>
      </c>
      <c r="R307" s="963"/>
      <c r="S307" s="963"/>
      <c r="T307" s="963"/>
      <c r="U307" s="963"/>
      <c r="V307" s="963"/>
      <c r="W307" s="668"/>
      <c r="X307" s="1027"/>
      <c r="Y307" s="998"/>
      <c r="Z307" s="617"/>
      <c r="AA307" s="576" t="str">
        <f t="shared" si="45"/>
        <v/>
      </c>
      <c r="AB307" s="577" t="str">
        <f t="shared" si="44"/>
        <v/>
      </c>
      <c r="AC307"/>
      <c r="AD307"/>
      <c r="AE307" s="12">
        <f t="shared" si="41"/>
        <v>2</v>
      </c>
      <c r="AF307" s="12">
        <f t="shared" si="42"/>
        <v>0</v>
      </c>
      <c r="AU307" s="15" t="str">
        <f t="shared" si="47"/>
        <v/>
      </c>
    </row>
    <row r="308" spans="1:47" s="15" customFormat="1" ht="13.5" customHeight="1" thickBot="1" x14ac:dyDescent="0.3">
      <c r="A308" s="2070"/>
      <c r="B308" s="1113" t="s">
        <v>782</v>
      </c>
      <c r="C308" s="1161"/>
      <c r="D308" s="1146" t="s">
        <v>783</v>
      </c>
      <c r="E308" s="971"/>
      <c r="F308" s="966"/>
      <c r="G308" s="1133"/>
      <c r="H308" s="1114" t="s">
        <v>1016</v>
      </c>
      <c r="I308" s="1114" t="s">
        <v>1019</v>
      </c>
      <c r="J308" s="1075"/>
      <c r="K308" s="1085" t="s">
        <v>1022</v>
      </c>
      <c r="L308" s="1074" t="s">
        <v>97</v>
      </c>
      <c r="M308" s="762">
        <v>1</v>
      </c>
      <c r="N308" s="668" t="s">
        <v>395</v>
      </c>
      <c r="O308" s="1071" t="s">
        <v>344</v>
      </c>
      <c r="P308" s="1066">
        <f t="shared" si="39"/>
        <v>2</v>
      </c>
      <c r="Q308" s="762">
        <v>2</v>
      </c>
      <c r="R308" s="963"/>
      <c r="S308" s="963"/>
      <c r="T308" s="963"/>
      <c r="U308" s="963"/>
      <c r="V308" s="963"/>
      <c r="W308" s="668"/>
      <c r="X308" s="1027"/>
      <c r="Y308" s="998"/>
      <c r="Z308" s="617"/>
      <c r="AA308" s="576" t="str">
        <f t="shared" si="45"/>
        <v/>
      </c>
      <c r="AB308" s="577" t="str">
        <f t="shared" si="44"/>
        <v/>
      </c>
      <c r="AC308"/>
      <c r="AD308"/>
      <c r="AE308" s="12">
        <f t="shared" si="41"/>
        <v>2</v>
      </c>
      <c r="AF308" s="12">
        <f t="shared" si="42"/>
        <v>0</v>
      </c>
      <c r="AU308" s="15" t="str">
        <f t="shared" si="47"/>
        <v/>
      </c>
    </row>
    <row r="309" spans="1:47" s="15" customFormat="1" ht="13.5" customHeight="1" thickBot="1" x14ac:dyDescent="0.3">
      <c r="A309" s="2070"/>
      <c r="B309" s="1113" t="s">
        <v>782</v>
      </c>
      <c r="C309" s="1161"/>
      <c r="D309" s="1146" t="s">
        <v>783</v>
      </c>
      <c r="E309" s="971"/>
      <c r="F309" s="966"/>
      <c r="G309" s="1133"/>
      <c r="H309" s="1114" t="s">
        <v>1016</v>
      </c>
      <c r="I309" s="1114" t="s">
        <v>1017</v>
      </c>
      <c r="J309" s="1711" t="s">
        <v>1424</v>
      </c>
      <c r="K309" s="1107" t="s">
        <v>1539</v>
      </c>
      <c r="L309" s="1074"/>
      <c r="M309" s="762"/>
      <c r="N309" s="668"/>
      <c r="O309" s="1071"/>
      <c r="P309" s="1066">
        <f t="shared" si="39"/>
        <v>0</v>
      </c>
      <c r="Q309" s="762"/>
      <c r="R309" s="963"/>
      <c r="S309" s="963">
        <v>2</v>
      </c>
      <c r="T309" s="963"/>
      <c r="U309" s="963"/>
      <c r="V309" s="963"/>
      <c r="W309" s="668"/>
      <c r="X309" s="1027"/>
      <c r="Y309" s="998"/>
      <c r="Z309" s="576"/>
      <c r="AA309" s="576" t="str">
        <f t="shared" si="45"/>
        <v/>
      </c>
      <c r="AB309" s="577" t="str">
        <f t="shared" si="44"/>
        <v/>
      </c>
      <c r="AC309"/>
      <c r="AD309"/>
      <c r="AE309" s="12">
        <f t="shared" si="41"/>
        <v>0</v>
      </c>
      <c r="AF309" s="12">
        <f t="shared" si="42"/>
        <v>2</v>
      </c>
      <c r="AU309" s="15" t="str">
        <f t="shared" si="47"/>
        <v/>
      </c>
    </row>
    <row r="310" spans="1:47" s="15" customFormat="1" ht="13.5" customHeight="1" thickBot="1" x14ac:dyDescent="0.3">
      <c r="A310" s="2090"/>
      <c r="B310" s="855" t="s">
        <v>782</v>
      </c>
      <c r="C310" s="1322"/>
      <c r="D310" s="1374" t="s">
        <v>783</v>
      </c>
      <c r="E310" s="1375"/>
      <c r="F310" s="1325"/>
      <c r="G310" s="1326"/>
      <c r="H310" s="1327" t="s">
        <v>539</v>
      </c>
      <c r="I310" s="1327" t="s">
        <v>1017</v>
      </c>
      <c r="J310" s="1712" t="s">
        <v>1424</v>
      </c>
      <c r="K310" s="1327" t="s">
        <v>1838</v>
      </c>
      <c r="L310" s="1960"/>
      <c r="M310" s="637"/>
      <c r="N310" s="674"/>
      <c r="O310" s="1329"/>
      <c r="P310" s="1066">
        <f t="shared" si="39"/>
        <v>0</v>
      </c>
      <c r="Q310" s="637"/>
      <c r="R310" s="1330"/>
      <c r="S310" s="1330"/>
      <c r="T310" s="1330"/>
      <c r="U310" s="1330"/>
      <c r="V310" s="1330"/>
      <c r="W310" s="674">
        <v>1</v>
      </c>
      <c r="X310" s="1332">
        <f>SUM(Q302:W310)</f>
        <v>20</v>
      </c>
      <c r="Y310" s="1333">
        <f>X310</f>
        <v>20</v>
      </c>
      <c r="Z310" s="576" t="s">
        <v>875</v>
      </c>
      <c r="AA310" s="576" t="str">
        <f t="shared" si="45"/>
        <v>MT</v>
      </c>
      <c r="AB310" s="577" t="str">
        <f t="shared" si="44"/>
        <v>EDMT</v>
      </c>
      <c r="AC310"/>
      <c r="AD310"/>
      <c r="AE310" s="12">
        <f t="shared" si="41"/>
        <v>0</v>
      </c>
      <c r="AF310" s="12">
        <f t="shared" si="42"/>
        <v>1</v>
      </c>
      <c r="AU310" s="15" t="str">
        <f t="shared" si="47"/>
        <v/>
      </c>
    </row>
    <row r="311" spans="1:47" s="15" customFormat="1" ht="13.5" customHeight="1" thickBot="1" x14ac:dyDescent="0.3">
      <c r="A311" s="2069">
        <f>A302+1</f>
        <v>36</v>
      </c>
      <c r="B311" s="1458" t="s">
        <v>805</v>
      </c>
      <c r="C311" s="1459" t="s">
        <v>35</v>
      </c>
      <c r="D311" s="1342" t="s">
        <v>807</v>
      </c>
      <c r="E311" s="1343" t="s">
        <v>284</v>
      </c>
      <c r="F311" s="1403" t="s">
        <v>806</v>
      </c>
      <c r="G311" s="1404" t="s">
        <v>290</v>
      </c>
      <c r="H311" s="1405" t="s">
        <v>539</v>
      </c>
      <c r="I311" s="1983" t="s">
        <v>1017</v>
      </c>
      <c r="J311" s="1984"/>
      <c r="K311" s="1985" t="s">
        <v>1448</v>
      </c>
      <c r="L311" s="1985" t="s">
        <v>97</v>
      </c>
      <c r="M311" s="558">
        <v>2</v>
      </c>
      <c r="N311" s="1986" t="s">
        <v>24</v>
      </c>
      <c r="O311" s="1987" t="s">
        <v>402</v>
      </c>
      <c r="P311" s="1066">
        <f t="shared" si="39"/>
        <v>4</v>
      </c>
      <c r="Q311" s="558">
        <v>2</v>
      </c>
      <c r="R311" s="1988">
        <v>2</v>
      </c>
      <c r="S311" s="1349"/>
      <c r="T311" s="1349"/>
      <c r="U311" s="1349"/>
      <c r="V311" s="1349"/>
      <c r="W311" s="1371"/>
      <c r="X311" s="1352"/>
      <c r="Y311" s="1353"/>
      <c r="Z311" s="576"/>
      <c r="AA311" s="576" t="str">
        <f t="shared" si="45"/>
        <v/>
      </c>
      <c r="AB311" s="577" t="str">
        <f t="shared" si="44"/>
        <v/>
      </c>
      <c r="AC311"/>
      <c r="AD311"/>
      <c r="AE311" s="12">
        <f t="shared" si="41"/>
        <v>4</v>
      </c>
      <c r="AF311" s="12">
        <f t="shared" si="42"/>
        <v>0</v>
      </c>
      <c r="AU311" s="15">
        <f t="shared" si="47"/>
        <v>10</v>
      </c>
    </row>
    <row r="312" spans="1:47" s="15" customFormat="1" ht="13.5" customHeight="1" thickBot="1" x14ac:dyDescent="0.3">
      <c r="A312" s="2070"/>
      <c r="B312" s="1113" t="s">
        <v>805</v>
      </c>
      <c r="C312" s="1161"/>
      <c r="D312" s="1146" t="s">
        <v>807</v>
      </c>
      <c r="E312" s="971"/>
      <c r="F312" s="966"/>
      <c r="G312" s="1133"/>
      <c r="H312" s="1114" t="s">
        <v>539</v>
      </c>
      <c r="I312" s="1114" t="s">
        <v>1017</v>
      </c>
      <c r="J312" s="1075"/>
      <c r="K312" s="1114" t="s">
        <v>1794</v>
      </c>
      <c r="L312" s="1075" t="s">
        <v>97</v>
      </c>
      <c r="M312" s="762">
        <v>2</v>
      </c>
      <c r="N312" s="668" t="s">
        <v>1581</v>
      </c>
      <c r="O312" s="1071" t="s">
        <v>402</v>
      </c>
      <c r="P312" s="1066">
        <f t="shared" si="39"/>
        <v>4</v>
      </c>
      <c r="Q312" s="762">
        <v>2</v>
      </c>
      <c r="R312" s="963">
        <v>2</v>
      </c>
      <c r="S312" s="963"/>
      <c r="T312" s="963"/>
      <c r="U312" s="963"/>
      <c r="V312" s="963"/>
      <c r="W312" s="668"/>
      <c r="X312" s="1027"/>
      <c r="Y312" s="998"/>
      <c r="Z312" s="576"/>
      <c r="AA312" s="576" t="str">
        <f t="shared" si="45"/>
        <v/>
      </c>
      <c r="AB312" s="577" t="str">
        <f t="shared" ref="AB312:AB343" si="48">Z312&amp;AA312</f>
        <v/>
      </c>
      <c r="AC312"/>
      <c r="AD312"/>
      <c r="AE312" s="12">
        <f t="shared" si="41"/>
        <v>4</v>
      </c>
      <c r="AF312" s="12">
        <f t="shared" si="42"/>
        <v>0</v>
      </c>
      <c r="AU312" s="15" t="str">
        <f t="shared" si="47"/>
        <v/>
      </c>
    </row>
    <row r="313" spans="1:47" s="15" customFormat="1" ht="13.5" customHeight="1" thickBot="1" x14ac:dyDescent="0.3">
      <c r="A313" s="2070"/>
      <c r="B313" s="1113" t="s">
        <v>805</v>
      </c>
      <c r="C313" s="1161"/>
      <c r="D313" s="1146" t="s">
        <v>807</v>
      </c>
      <c r="E313" s="971"/>
      <c r="F313" s="966"/>
      <c r="G313" s="1133"/>
      <c r="H313" s="1114" t="s">
        <v>539</v>
      </c>
      <c r="I313" s="1114" t="s">
        <v>1019</v>
      </c>
      <c r="J313" s="665"/>
      <c r="K313" s="1117" t="s">
        <v>1550</v>
      </c>
      <c r="L313" s="1114" t="s">
        <v>1020</v>
      </c>
      <c r="M313" s="762" t="s">
        <v>393</v>
      </c>
      <c r="N313" s="668" t="s">
        <v>1581</v>
      </c>
      <c r="O313" s="665" t="s">
        <v>348</v>
      </c>
      <c r="P313" s="1066">
        <f t="shared" si="39"/>
        <v>3</v>
      </c>
      <c r="Q313" s="762">
        <v>2</v>
      </c>
      <c r="R313" s="963">
        <v>1</v>
      </c>
      <c r="S313" s="963"/>
      <c r="T313" s="963"/>
      <c r="U313" s="963"/>
      <c r="V313" s="963"/>
      <c r="W313" s="668"/>
      <c r="X313" s="1027"/>
      <c r="Y313" s="998"/>
      <c r="Z313" s="576"/>
      <c r="AA313" s="576" t="str">
        <f t="shared" si="45"/>
        <v/>
      </c>
      <c r="AB313" s="577" t="str">
        <f t="shared" si="48"/>
        <v/>
      </c>
      <c r="AC313"/>
      <c r="AD313"/>
      <c r="AE313" s="12">
        <f t="shared" si="41"/>
        <v>3</v>
      </c>
      <c r="AF313" s="12">
        <f t="shared" si="42"/>
        <v>0</v>
      </c>
      <c r="AU313" s="15" t="str">
        <f t="shared" si="47"/>
        <v/>
      </c>
    </row>
    <row r="314" spans="1:47" s="15" customFormat="1" ht="13.5" customHeight="1" thickBot="1" x14ac:dyDescent="0.3">
      <c r="A314" s="2070"/>
      <c r="B314" s="1113" t="s">
        <v>805</v>
      </c>
      <c r="C314" s="1161"/>
      <c r="D314" s="1146" t="s">
        <v>807</v>
      </c>
      <c r="E314" s="971"/>
      <c r="F314" s="966"/>
      <c r="G314" s="1133"/>
      <c r="H314" s="1114" t="s">
        <v>1016</v>
      </c>
      <c r="I314" s="655" t="s">
        <v>1017</v>
      </c>
      <c r="J314" s="1075"/>
      <c r="K314" s="1934" t="s">
        <v>1449</v>
      </c>
      <c r="L314" s="1074" t="s">
        <v>97</v>
      </c>
      <c r="M314" s="762">
        <v>2</v>
      </c>
      <c r="N314" s="668" t="s">
        <v>1551</v>
      </c>
      <c r="O314" s="665" t="s">
        <v>402</v>
      </c>
      <c r="P314" s="1066">
        <f t="shared" si="39"/>
        <v>4</v>
      </c>
      <c r="Q314" s="762">
        <v>2</v>
      </c>
      <c r="R314" s="963">
        <v>2</v>
      </c>
      <c r="S314" s="963"/>
      <c r="T314" s="963"/>
      <c r="U314" s="963"/>
      <c r="V314" s="963"/>
      <c r="W314" s="668"/>
      <c r="X314" s="1027"/>
      <c r="Y314" s="998"/>
      <c r="Z314" s="576"/>
      <c r="AA314" s="576" t="str">
        <f t="shared" si="45"/>
        <v/>
      </c>
      <c r="AB314" s="577" t="str">
        <f t="shared" si="48"/>
        <v/>
      </c>
      <c r="AC314"/>
      <c r="AD314"/>
      <c r="AE314" s="12">
        <f t="shared" si="41"/>
        <v>4</v>
      </c>
      <c r="AF314" s="12">
        <f t="shared" si="42"/>
        <v>0</v>
      </c>
      <c r="AU314" s="15" t="str">
        <f t="shared" si="47"/>
        <v/>
      </c>
    </row>
    <row r="315" spans="1:47" s="15" customFormat="1" ht="13.5" customHeight="1" thickBot="1" x14ac:dyDescent="0.3">
      <c r="A315" s="2070"/>
      <c r="B315" s="1113" t="s">
        <v>805</v>
      </c>
      <c r="C315" s="1161"/>
      <c r="D315" s="1146" t="s">
        <v>807</v>
      </c>
      <c r="E315" s="971"/>
      <c r="F315" s="966"/>
      <c r="G315" s="1133"/>
      <c r="H315" s="1114" t="s">
        <v>539</v>
      </c>
      <c r="I315" s="655" t="s">
        <v>1017</v>
      </c>
      <c r="J315" s="1075"/>
      <c r="K315" s="1934" t="s">
        <v>1449</v>
      </c>
      <c r="L315" s="1074" t="s">
        <v>97</v>
      </c>
      <c r="M315" s="762">
        <v>2</v>
      </c>
      <c r="N315" s="668" t="s">
        <v>1601</v>
      </c>
      <c r="O315" s="665" t="s">
        <v>402</v>
      </c>
      <c r="P315" s="1066">
        <f t="shared" si="39"/>
        <v>4</v>
      </c>
      <c r="Q315" s="762">
        <v>2</v>
      </c>
      <c r="R315" s="963">
        <v>2</v>
      </c>
      <c r="S315" s="963"/>
      <c r="T315" s="963"/>
      <c r="U315" s="963"/>
      <c r="V315" s="963"/>
      <c r="W315" s="668"/>
      <c r="X315" s="1027"/>
      <c r="Y315" s="998"/>
      <c r="Z315" s="576"/>
      <c r="AA315" s="576" t="str">
        <f t="shared" ref="AA315:AA341" si="49">IF(Y315&lt;&gt;"",IF(Y315&gt;=40,"TC",IF(AND(Y315&gt;=20,Y315&lt;30),"MT",IF(Y315&lt;20,"TP",""))),"")</f>
        <v/>
      </c>
      <c r="AB315" s="577" t="str">
        <f t="shared" si="48"/>
        <v/>
      </c>
      <c r="AC315"/>
      <c r="AD315"/>
      <c r="AE315" s="12">
        <f t="shared" si="41"/>
        <v>4</v>
      </c>
      <c r="AF315" s="12">
        <f t="shared" si="42"/>
        <v>0</v>
      </c>
      <c r="AU315" s="15" t="str">
        <f t="shared" si="47"/>
        <v/>
      </c>
    </row>
    <row r="316" spans="1:47" s="15" customFormat="1" ht="13.5" customHeight="1" thickBot="1" x14ac:dyDescent="0.3">
      <c r="A316" s="2070"/>
      <c r="B316" s="1113" t="s">
        <v>805</v>
      </c>
      <c r="C316" s="1161"/>
      <c r="D316" s="1146" t="s">
        <v>807</v>
      </c>
      <c r="E316" s="971"/>
      <c r="F316" s="966"/>
      <c r="G316" s="1133"/>
      <c r="H316" s="1114" t="s">
        <v>539</v>
      </c>
      <c r="I316" s="655" t="s">
        <v>1017</v>
      </c>
      <c r="J316" s="1711" t="s">
        <v>1424</v>
      </c>
      <c r="K316" s="1107" t="s">
        <v>1539</v>
      </c>
      <c r="L316" s="1074"/>
      <c r="M316" s="762"/>
      <c r="N316" s="668"/>
      <c r="O316" s="665"/>
      <c r="P316" s="1066">
        <f t="shared" si="39"/>
        <v>0</v>
      </c>
      <c r="Q316" s="762"/>
      <c r="R316" s="963"/>
      <c r="S316" s="963">
        <v>4</v>
      </c>
      <c r="T316" s="963"/>
      <c r="U316" s="963"/>
      <c r="V316" s="963"/>
      <c r="W316" s="668"/>
      <c r="X316" s="1027"/>
      <c r="Y316" s="998"/>
      <c r="Z316" s="576"/>
      <c r="AA316" s="576" t="str">
        <f t="shared" si="49"/>
        <v/>
      </c>
      <c r="AB316" s="577" t="str">
        <f t="shared" si="48"/>
        <v/>
      </c>
      <c r="AC316"/>
      <c r="AD316"/>
      <c r="AE316" s="12">
        <f t="shared" si="41"/>
        <v>0</v>
      </c>
      <c r="AF316" s="12">
        <f t="shared" si="42"/>
        <v>4</v>
      </c>
      <c r="AU316" s="15" t="str">
        <f t="shared" si="47"/>
        <v/>
      </c>
    </row>
    <row r="317" spans="1:47" s="15" customFormat="1" ht="13.5" customHeight="1" thickBot="1" x14ac:dyDescent="0.3">
      <c r="A317" s="2070"/>
      <c r="B317" s="1113" t="s">
        <v>805</v>
      </c>
      <c r="C317" s="1161"/>
      <c r="D317" s="1146" t="s">
        <v>807</v>
      </c>
      <c r="E317" s="971"/>
      <c r="F317" s="966"/>
      <c r="G317" s="1133"/>
      <c r="H317" s="1114" t="s">
        <v>539</v>
      </c>
      <c r="I317" s="655" t="s">
        <v>1017</v>
      </c>
      <c r="J317" s="1711" t="s">
        <v>1424</v>
      </c>
      <c r="K317" s="1107" t="s">
        <v>1540</v>
      </c>
      <c r="L317" s="1074"/>
      <c r="M317" s="762"/>
      <c r="N317" s="668"/>
      <c r="O317" s="665"/>
      <c r="P317" s="1066">
        <f t="shared" si="39"/>
        <v>0</v>
      </c>
      <c r="Q317" s="762"/>
      <c r="R317" s="963"/>
      <c r="S317" s="963">
        <v>2</v>
      </c>
      <c r="T317" s="963"/>
      <c r="U317" s="963"/>
      <c r="V317" s="963"/>
      <c r="W317" s="668"/>
      <c r="X317" s="1027"/>
      <c r="Y317" s="998"/>
      <c r="Z317" s="576"/>
      <c r="AA317" s="576" t="str">
        <f t="shared" si="49"/>
        <v/>
      </c>
      <c r="AB317" s="577" t="str">
        <f t="shared" si="48"/>
        <v/>
      </c>
      <c r="AC317"/>
      <c r="AD317"/>
      <c r="AE317" s="12">
        <f t="shared" si="41"/>
        <v>0</v>
      </c>
      <c r="AF317" s="12">
        <f t="shared" si="42"/>
        <v>2</v>
      </c>
      <c r="AU317" s="15" t="str">
        <f t="shared" si="47"/>
        <v/>
      </c>
    </row>
    <row r="318" spans="1:47" s="15" customFormat="1" ht="13.5" customHeight="1" thickBot="1" x14ac:dyDescent="0.3">
      <c r="A318" s="2070"/>
      <c r="B318" s="1113" t="s">
        <v>805</v>
      </c>
      <c r="C318" s="1161"/>
      <c r="D318" s="1146" t="s">
        <v>807</v>
      </c>
      <c r="E318" s="971"/>
      <c r="F318" s="966"/>
      <c r="G318" s="1133"/>
      <c r="H318" s="1114" t="s">
        <v>539</v>
      </c>
      <c r="I318" s="655" t="s">
        <v>1017</v>
      </c>
      <c r="J318" s="1736" t="s">
        <v>1425</v>
      </c>
      <c r="K318" s="1085" t="s">
        <v>1732</v>
      </c>
      <c r="L318" s="1074"/>
      <c r="M318" s="762"/>
      <c r="N318" s="668"/>
      <c r="O318" s="665"/>
      <c r="P318" s="1066">
        <f t="shared" si="39"/>
        <v>0</v>
      </c>
      <c r="Q318" s="762"/>
      <c r="R318" s="963"/>
      <c r="S318" s="963"/>
      <c r="T318" s="963">
        <v>6</v>
      </c>
      <c r="U318" s="963"/>
      <c r="V318" s="963"/>
      <c r="W318" s="668"/>
      <c r="X318" s="1027"/>
      <c r="Y318" s="998"/>
      <c r="Z318" s="576"/>
      <c r="AA318" s="576" t="str">
        <f t="shared" si="49"/>
        <v/>
      </c>
      <c r="AB318" s="577" t="str">
        <f t="shared" si="48"/>
        <v/>
      </c>
      <c r="AC318"/>
      <c r="AD318" t="s">
        <v>2077</v>
      </c>
      <c r="AE318" s="12">
        <f t="shared" si="41"/>
        <v>0</v>
      </c>
      <c r="AF318" s="12">
        <f t="shared" si="42"/>
        <v>0</v>
      </c>
      <c r="AU318" s="15" t="str">
        <f t="shared" si="47"/>
        <v/>
      </c>
    </row>
    <row r="319" spans="1:47" s="15" customFormat="1" ht="13.5" customHeight="1" thickBot="1" x14ac:dyDescent="0.3">
      <c r="A319" s="2070"/>
      <c r="B319" s="1113" t="s">
        <v>805</v>
      </c>
      <c r="C319" s="1161"/>
      <c r="D319" s="1146" t="s">
        <v>807</v>
      </c>
      <c r="E319" s="971"/>
      <c r="F319" s="966"/>
      <c r="G319" s="1133"/>
      <c r="H319" s="1114" t="s">
        <v>539</v>
      </c>
      <c r="I319" s="655" t="s">
        <v>1017</v>
      </c>
      <c r="J319" s="1726" t="s">
        <v>95</v>
      </c>
      <c r="K319" s="1085" t="s">
        <v>1712</v>
      </c>
      <c r="L319" s="1074"/>
      <c r="M319" s="762"/>
      <c r="N319" s="668"/>
      <c r="O319" s="665"/>
      <c r="P319" s="1066">
        <f t="shared" si="39"/>
        <v>0</v>
      </c>
      <c r="Q319" s="762"/>
      <c r="R319" s="963"/>
      <c r="S319" s="963"/>
      <c r="T319" s="963"/>
      <c r="U319" s="963">
        <v>6</v>
      </c>
      <c r="V319" s="963"/>
      <c r="W319" s="668"/>
      <c r="X319" s="1027"/>
      <c r="Y319" s="998"/>
      <c r="Z319" s="576"/>
      <c r="AA319" s="576" t="str">
        <f t="shared" si="49"/>
        <v/>
      </c>
      <c r="AB319" s="577" t="str">
        <f t="shared" si="48"/>
        <v/>
      </c>
      <c r="AC319"/>
      <c r="AD319"/>
      <c r="AE319" s="12">
        <f t="shared" si="41"/>
        <v>0</v>
      </c>
      <c r="AF319" s="12">
        <f t="shared" si="42"/>
        <v>0</v>
      </c>
      <c r="AU319" s="15" t="str">
        <f t="shared" si="47"/>
        <v/>
      </c>
    </row>
    <row r="320" spans="1:47" s="15" customFormat="1" ht="13.5" customHeight="1" thickBot="1" x14ac:dyDescent="0.3">
      <c r="A320" s="2071"/>
      <c r="B320" s="1373" t="s">
        <v>805</v>
      </c>
      <c r="C320" s="1308"/>
      <c r="D320" s="1354" t="s">
        <v>807</v>
      </c>
      <c r="E320" s="1355"/>
      <c r="F320" s="1310"/>
      <c r="G320" s="1311"/>
      <c r="H320" s="1312" t="s">
        <v>539</v>
      </c>
      <c r="I320" s="693" t="s">
        <v>1017</v>
      </c>
      <c r="J320" s="1713" t="s">
        <v>1424</v>
      </c>
      <c r="K320" s="1312" t="s">
        <v>1838</v>
      </c>
      <c r="L320" s="1619"/>
      <c r="M320" s="1313"/>
      <c r="N320" s="698"/>
      <c r="O320" s="1314"/>
      <c r="P320" s="1066">
        <f t="shared" si="39"/>
        <v>0</v>
      </c>
      <c r="Q320" s="1313"/>
      <c r="R320" s="1315"/>
      <c r="S320" s="1315"/>
      <c r="T320" s="1315"/>
      <c r="U320" s="1315"/>
      <c r="V320" s="1315"/>
      <c r="W320" s="698">
        <v>3</v>
      </c>
      <c r="X320" s="1316">
        <f>SUBTOTAL(9,Q311:W320)</f>
        <v>40</v>
      </c>
      <c r="Y320" s="1317">
        <f>X320</f>
        <v>40</v>
      </c>
      <c r="Z320" s="576" t="s">
        <v>875</v>
      </c>
      <c r="AA320" s="576" t="str">
        <f t="shared" si="49"/>
        <v>TC</v>
      </c>
      <c r="AB320" s="577" t="str">
        <f t="shared" si="48"/>
        <v>EDTC</v>
      </c>
      <c r="AC320"/>
      <c r="AD320"/>
      <c r="AE320" s="12">
        <f t="shared" si="41"/>
        <v>0</v>
      </c>
      <c r="AF320" s="12">
        <f t="shared" si="42"/>
        <v>3</v>
      </c>
      <c r="AU320" s="15" t="str">
        <f t="shared" si="47"/>
        <v/>
      </c>
    </row>
    <row r="321" spans="1:47" s="618" customFormat="1" ht="13.5" customHeight="1" thickBot="1" x14ac:dyDescent="0.3">
      <c r="A321" s="2076">
        <f>A311+1</f>
        <v>37</v>
      </c>
      <c r="B321" s="1318" t="s">
        <v>848</v>
      </c>
      <c r="C321" s="1365" t="s">
        <v>83</v>
      </c>
      <c r="D321" s="1335" t="s">
        <v>793</v>
      </c>
      <c r="E321" s="1366" t="s">
        <v>284</v>
      </c>
      <c r="F321" s="1456" t="s">
        <v>852</v>
      </c>
      <c r="G321" s="1457" t="s">
        <v>853</v>
      </c>
      <c r="H321" s="1300" t="s">
        <v>539</v>
      </c>
      <c r="I321" s="1300" t="s">
        <v>1023</v>
      </c>
      <c r="J321" s="1286"/>
      <c r="K321" s="1300" t="s">
        <v>1223</v>
      </c>
      <c r="L321" s="1435" t="s">
        <v>97</v>
      </c>
      <c r="M321" s="1301">
        <v>1</v>
      </c>
      <c r="N321" s="1302" t="s">
        <v>24</v>
      </c>
      <c r="O321" s="1303" t="s">
        <v>402</v>
      </c>
      <c r="P321" s="1066">
        <f t="shared" si="39"/>
        <v>3</v>
      </c>
      <c r="Q321" s="1301">
        <v>3</v>
      </c>
      <c r="R321" s="1304"/>
      <c r="S321" s="1304"/>
      <c r="T321" s="1304"/>
      <c r="U321" s="1304"/>
      <c r="V321" s="1304"/>
      <c r="W321" s="1302"/>
      <c r="X321" s="1305"/>
      <c r="Y321" s="1306"/>
      <c r="Z321" s="615"/>
      <c r="AA321" s="576" t="str">
        <f t="shared" si="49"/>
        <v/>
      </c>
      <c r="AB321" s="577" t="str">
        <f t="shared" si="48"/>
        <v/>
      </c>
      <c r="AC321"/>
      <c r="AD321"/>
      <c r="AE321" s="12">
        <f t="shared" si="41"/>
        <v>3</v>
      </c>
      <c r="AF321" s="12">
        <f t="shared" si="42"/>
        <v>0</v>
      </c>
      <c r="AU321" s="15">
        <f t="shared" si="47"/>
        <v>18</v>
      </c>
    </row>
    <row r="322" spans="1:47" s="15" customFormat="1" ht="13.5" customHeight="1" thickBot="1" x14ac:dyDescent="0.3">
      <c r="A322" s="2073"/>
      <c r="B322" s="1084" t="s">
        <v>848</v>
      </c>
      <c r="C322" s="1161"/>
      <c r="D322" s="1146" t="s">
        <v>793</v>
      </c>
      <c r="E322" s="971"/>
      <c r="F322" s="966"/>
      <c r="G322" s="1133"/>
      <c r="H322" s="1114" t="s">
        <v>539</v>
      </c>
      <c r="I322" s="1114" t="s">
        <v>1026</v>
      </c>
      <c r="J322" s="1075"/>
      <c r="K322" s="1114" t="s">
        <v>1232</v>
      </c>
      <c r="L322" s="1074" t="s">
        <v>97</v>
      </c>
      <c r="M322" s="762">
        <v>1</v>
      </c>
      <c r="N322" s="668" t="s">
        <v>24</v>
      </c>
      <c r="O322" s="1071" t="s">
        <v>402</v>
      </c>
      <c r="P322" s="1066">
        <f t="shared" si="39"/>
        <v>3</v>
      </c>
      <c r="Q322" s="762">
        <v>3</v>
      </c>
      <c r="R322" s="963"/>
      <c r="S322" s="963"/>
      <c r="T322" s="963"/>
      <c r="U322" s="963"/>
      <c r="V322" s="963"/>
      <c r="W322" s="668"/>
      <c r="X322" s="1027"/>
      <c r="Y322" s="998"/>
      <c r="Z322" s="615"/>
      <c r="AA322" s="576" t="str">
        <f t="shared" si="49"/>
        <v/>
      </c>
      <c r="AB322" s="577" t="str">
        <f t="shared" si="48"/>
        <v/>
      </c>
      <c r="AC322"/>
      <c r="AD322"/>
      <c r="AE322" s="12">
        <f t="shared" si="41"/>
        <v>3</v>
      </c>
      <c r="AF322" s="12">
        <f t="shared" si="42"/>
        <v>0</v>
      </c>
      <c r="AU322" s="15" t="str">
        <f t="shared" si="47"/>
        <v/>
      </c>
    </row>
    <row r="323" spans="1:47" s="15" customFormat="1" ht="13.5" customHeight="1" thickBot="1" x14ac:dyDescent="0.3">
      <c r="A323" s="2073"/>
      <c r="B323" s="1084" t="s">
        <v>848</v>
      </c>
      <c r="C323" s="1161"/>
      <c r="D323" s="1146" t="s">
        <v>793</v>
      </c>
      <c r="E323" s="971"/>
      <c r="F323" s="966"/>
      <c r="G323" s="1133"/>
      <c r="H323" s="1114" t="s">
        <v>1016</v>
      </c>
      <c r="I323" s="1114" t="s">
        <v>1026</v>
      </c>
      <c r="J323" s="1075"/>
      <c r="K323" s="1114" t="s">
        <v>1450</v>
      </c>
      <c r="L323" s="1074" t="s">
        <v>97</v>
      </c>
      <c r="M323" s="762">
        <v>3</v>
      </c>
      <c r="N323" s="668" t="s">
        <v>24</v>
      </c>
      <c r="O323" s="1071" t="s">
        <v>402</v>
      </c>
      <c r="P323" s="1066">
        <f t="shared" si="39"/>
        <v>4</v>
      </c>
      <c r="Q323" s="762">
        <v>4</v>
      </c>
      <c r="R323" s="963"/>
      <c r="S323" s="963"/>
      <c r="T323" s="963"/>
      <c r="U323" s="963"/>
      <c r="V323" s="963"/>
      <c r="W323" s="668"/>
      <c r="X323" s="1027"/>
      <c r="Y323" s="998"/>
      <c r="Z323" s="615"/>
      <c r="AA323" s="576" t="str">
        <f t="shared" si="49"/>
        <v/>
      </c>
      <c r="AB323" s="577" t="str">
        <f t="shared" si="48"/>
        <v/>
      </c>
      <c r="AC323"/>
      <c r="AD323"/>
      <c r="AE323" s="12">
        <f t="shared" si="41"/>
        <v>4</v>
      </c>
      <c r="AF323" s="12">
        <f t="shared" si="42"/>
        <v>0</v>
      </c>
      <c r="AU323" s="15" t="str">
        <f t="shared" si="47"/>
        <v/>
      </c>
    </row>
    <row r="324" spans="1:47" s="15" customFormat="1" ht="13.5" customHeight="1" thickBot="1" x14ac:dyDescent="0.3">
      <c r="A324" s="2073"/>
      <c r="B324" s="1084" t="s">
        <v>848</v>
      </c>
      <c r="C324" s="1161"/>
      <c r="D324" s="1144" t="s">
        <v>793</v>
      </c>
      <c r="E324" s="973"/>
      <c r="F324" s="966"/>
      <c r="G324" s="1133"/>
      <c r="H324" s="1114" t="s">
        <v>1016</v>
      </c>
      <c r="I324" s="1114" t="s">
        <v>1026</v>
      </c>
      <c r="J324" s="1075"/>
      <c r="K324" s="1114" t="s">
        <v>1450</v>
      </c>
      <c r="L324" s="1074" t="s">
        <v>97</v>
      </c>
      <c r="M324" s="762">
        <v>3</v>
      </c>
      <c r="N324" s="668" t="s">
        <v>98</v>
      </c>
      <c r="O324" s="1071" t="s">
        <v>402</v>
      </c>
      <c r="P324" s="1066">
        <f t="shared" si="39"/>
        <v>4</v>
      </c>
      <c r="Q324" s="762">
        <v>4</v>
      </c>
      <c r="R324" s="963"/>
      <c r="S324" s="963"/>
      <c r="T324" s="963"/>
      <c r="U324" s="963"/>
      <c r="V324" s="963"/>
      <c r="W324" s="668"/>
      <c r="X324" s="1031"/>
      <c r="Y324" s="1002"/>
      <c r="Z324" s="615"/>
      <c r="AA324" s="576" t="str">
        <f t="shared" si="49"/>
        <v/>
      </c>
      <c r="AB324" s="577" t="str">
        <f t="shared" si="48"/>
        <v/>
      </c>
      <c r="AC324"/>
      <c r="AD324"/>
      <c r="AE324" s="12">
        <f t="shared" si="41"/>
        <v>4</v>
      </c>
      <c r="AF324" s="12">
        <f t="shared" si="42"/>
        <v>0</v>
      </c>
      <c r="AU324" s="15" t="str">
        <f t="shared" si="47"/>
        <v/>
      </c>
    </row>
    <row r="325" spans="1:47" s="15" customFormat="1" ht="13.5" customHeight="1" thickBot="1" x14ac:dyDescent="0.3">
      <c r="A325" s="2073"/>
      <c r="B325" s="1084" t="s">
        <v>848</v>
      </c>
      <c r="C325" s="1161"/>
      <c r="D325" s="1146" t="s">
        <v>793</v>
      </c>
      <c r="E325" s="971"/>
      <c r="F325" s="966"/>
      <c r="G325" s="1133"/>
      <c r="H325" s="1114" t="s">
        <v>1016</v>
      </c>
      <c r="I325" s="1114" t="s">
        <v>1023</v>
      </c>
      <c r="J325" s="1075"/>
      <c r="K325" s="1114" t="s">
        <v>1038</v>
      </c>
      <c r="L325" s="1074" t="s">
        <v>97</v>
      </c>
      <c r="M325" s="762">
        <v>8</v>
      </c>
      <c r="N325" s="668" t="s">
        <v>24</v>
      </c>
      <c r="O325" s="1071" t="s">
        <v>402</v>
      </c>
      <c r="P325" s="1066">
        <f t="shared" si="39"/>
        <v>2</v>
      </c>
      <c r="Q325" s="762">
        <v>2</v>
      </c>
      <c r="R325" s="963"/>
      <c r="S325" s="963"/>
      <c r="T325" s="963"/>
      <c r="U325" s="963"/>
      <c r="V325" s="963"/>
      <c r="W325" s="668"/>
      <c r="X325" s="1027"/>
      <c r="Y325" s="998"/>
      <c r="Z325" s="615"/>
      <c r="AA325" s="576" t="str">
        <f t="shared" si="49"/>
        <v/>
      </c>
      <c r="AB325" s="577" t="str">
        <f t="shared" si="48"/>
        <v/>
      </c>
      <c r="AC325"/>
      <c r="AD325"/>
      <c r="AE325" s="12">
        <f t="shared" si="41"/>
        <v>2</v>
      </c>
      <c r="AF325" s="12">
        <f t="shared" si="42"/>
        <v>0</v>
      </c>
      <c r="AU325" s="15" t="str">
        <f t="shared" si="47"/>
        <v/>
      </c>
    </row>
    <row r="326" spans="1:47" s="15" customFormat="1" ht="13.5" customHeight="1" thickBot="1" x14ac:dyDescent="0.3">
      <c r="A326" s="2073"/>
      <c r="B326" s="1084" t="s">
        <v>848</v>
      </c>
      <c r="C326" s="1161"/>
      <c r="D326" s="1146" t="s">
        <v>793</v>
      </c>
      <c r="E326" s="971"/>
      <c r="F326" s="966"/>
      <c r="G326" s="1133"/>
      <c r="H326" s="1114" t="s">
        <v>1016</v>
      </c>
      <c r="I326" s="1114" t="s">
        <v>1017</v>
      </c>
      <c r="J326" s="1075"/>
      <c r="K326" s="1114" t="s">
        <v>1452</v>
      </c>
      <c r="L326" s="1074" t="s">
        <v>97</v>
      </c>
      <c r="M326" s="762">
        <v>6</v>
      </c>
      <c r="N326" s="668" t="s">
        <v>395</v>
      </c>
      <c r="O326" s="1071" t="s">
        <v>402</v>
      </c>
      <c r="P326" s="1066">
        <f t="shared" si="39"/>
        <v>2</v>
      </c>
      <c r="Q326" s="762">
        <v>2</v>
      </c>
      <c r="R326" s="963"/>
      <c r="S326" s="963"/>
      <c r="T326" s="963"/>
      <c r="U326" s="963"/>
      <c r="V326" s="963"/>
      <c r="W326" s="668"/>
      <c r="X326" s="1027"/>
      <c r="Y326" s="998"/>
      <c r="Z326" s="615"/>
      <c r="AA326" s="576" t="str">
        <f t="shared" si="49"/>
        <v/>
      </c>
      <c r="AB326" s="577" t="str">
        <f t="shared" si="48"/>
        <v/>
      </c>
      <c r="AC326"/>
      <c r="AD326"/>
      <c r="AE326" s="12">
        <f t="shared" si="41"/>
        <v>2</v>
      </c>
      <c r="AF326" s="12">
        <f t="shared" si="42"/>
        <v>0</v>
      </c>
      <c r="AU326" s="15" t="str">
        <f t="shared" si="47"/>
        <v/>
      </c>
    </row>
    <row r="327" spans="1:47" s="15" customFormat="1" ht="13.5" customHeight="1" thickBot="1" x14ac:dyDescent="0.3">
      <c r="A327" s="2073"/>
      <c r="B327" s="1084" t="s">
        <v>848</v>
      </c>
      <c r="C327" s="1161"/>
      <c r="D327" s="1146" t="s">
        <v>793</v>
      </c>
      <c r="E327" s="971"/>
      <c r="F327" s="966"/>
      <c r="G327" s="1133"/>
      <c r="H327" s="1114" t="s">
        <v>1016</v>
      </c>
      <c r="I327" s="1114" t="s">
        <v>1026</v>
      </c>
      <c r="J327" s="1711" t="s">
        <v>1424</v>
      </c>
      <c r="K327" s="1114" t="s">
        <v>1558</v>
      </c>
      <c r="L327" s="1074"/>
      <c r="M327" s="762"/>
      <c r="N327" s="668"/>
      <c r="O327" s="1071"/>
      <c r="P327" s="1066">
        <f t="shared" ref="P327:P390" si="50">SUM(Q327:R327)</f>
        <v>0</v>
      </c>
      <c r="Q327" s="762"/>
      <c r="R327" s="963"/>
      <c r="S327" s="963"/>
      <c r="T327" s="963"/>
      <c r="U327" s="963"/>
      <c r="V327" s="963"/>
      <c r="W327" s="668">
        <v>1</v>
      </c>
      <c r="X327" s="1027"/>
      <c r="Y327" s="998"/>
      <c r="Z327" s="615"/>
      <c r="AA327" s="576" t="str">
        <f t="shared" si="49"/>
        <v/>
      </c>
      <c r="AB327" s="577" t="str">
        <f t="shared" si="48"/>
        <v/>
      </c>
      <c r="AC327"/>
      <c r="AD327"/>
      <c r="AE327" s="12">
        <f t="shared" ref="AE327:AE390" si="51">Q327+R327</f>
        <v>0</v>
      </c>
      <c r="AF327" s="12">
        <f t="shared" ref="AF327:AF390" si="52">S327+W327</f>
        <v>1</v>
      </c>
      <c r="AU327" s="15" t="str">
        <f t="shared" si="47"/>
        <v/>
      </c>
    </row>
    <row r="328" spans="1:47" s="15" customFormat="1" ht="13.5" customHeight="1" thickBot="1" x14ac:dyDescent="0.3">
      <c r="A328" s="2075"/>
      <c r="B328" s="1181" t="s">
        <v>848</v>
      </c>
      <c r="C328" s="1322"/>
      <c r="D328" s="1323" t="s">
        <v>793</v>
      </c>
      <c r="E328" s="1460"/>
      <c r="F328" s="1325"/>
      <c r="G328" s="1326"/>
      <c r="H328" s="1327" t="s">
        <v>1016</v>
      </c>
      <c r="I328" s="1327" t="s">
        <v>1026</v>
      </c>
      <c r="J328" s="1741" t="s">
        <v>1425</v>
      </c>
      <c r="K328" s="1327" t="s">
        <v>1732</v>
      </c>
      <c r="L328" s="1960"/>
      <c r="M328" s="637"/>
      <c r="N328" s="674"/>
      <c r="O328" s="1329"/>
      <c r="P328" s="1066">
        <f t="shared" si="50"/>
        <v>0</v>
      </c>
      <c r="Q328" s="637"/>
      <c r="R328" s="1330"/>
      <c r="S328" s="1330"/>
      <c r="T328" s="1330">
        <v>1</v>
      </c>
      <c r="U328" s="1330"/>
      <c r="V328" s="1330"/>
      <c r="W328" s="674"/>
      <c r="X328" s="1461">
        <f>SUM(Q321:W328)</f>
        <v>20</v>
      </c>
      <c r="Y328" s="1462">
        <f>X328</f>
        <v>20</v>
      </c>
      <c r="Z328" s="576" t="s">
        <v>875</v>
      </c>
      <c r="AA328" s="576" t="str">
        <f t="shared" si="49"/>
        <v>MT</v>
      </c>
      <c r="AB328" s="577" t="str">
        <f t="shared" si="48"/>
        <v>EDMT</v>
      </c>
      <c r="AC328"/>
      <c r="AD328" t="s">
        <v>2077</v>
      </c>
      <c r="AE328" s="12">
        <f t="shared" si="51"/>
        <v>0</v>
      </c>
      <c r="AF328" s="12">
        <f t="shared" si="52"/>
        <v>0</v>
      </c>
      <c r="AU328" s="15" t="str">
        <f t="shared" si="47"/>
        <v/>
      </c>
    </row>
    <row r="329" spans="1:47" s="15" customFormat="1" ht="13.5" customHeight="1" thickBot="1" x14ac:dyDescent="0.3">
      <c r="A329" s="2072">
        <f>A321+1</f>
        <v>38</v>
      </c>
      <c r="B329" s="1438" t="s">
        <v>768</v>
      </c>
      <c r="C329" s="1341" t="s">
        <v>35</v>
      </c>
      <c r="D329" s="1342" t="s">
        <v>804</v>
      </c>
      <c r="E329" s="1368" t="s">
        <v>284</v>
      </c>
      <c r="F329" s="1344" t="s">
        <v>802</v>
      </c>
      <c r="G329" s="1345" t="s">
        <v>803</v>
      </c>
      <c r="H329" s="1463" t="s">
        <v>539</v>
      </c>
      <c r="I329" s="1463" t="s">
        <v>1024</v>
      </c>
      <c r="J329" s="1464"/>
      <c r="K329" s="1463" t="s">
        <v>1602</v>
      </c>
      <c r="L329" s="1463" t="s">
        <v>1547</v>
      </c>
      <c r="M329" s="1465">
        <v>3</v>
      </c>
      <c r="N329" s="1466" t="s">
        <v>24</v>
      </c>
      <c r="O329" s="1408" t="s">
        <v>402</v>
      </c>
      <c r="P329" s="1066">
        <f t="shared" si="50"/>
        <v>3</v>
      </c>
      <c r="Q329" s="1465">
        <v>3</v>
      </c>
      <c r="R329" s="1467"/>
      <c r="S329" s="1467"/>
      <c r="T329" s="1467"/>
      <c r="U329" s="1467"/>
      <c r="V329" s="1467"/>
      <c r="W329" s="1466"/>
      <c r="X329" s="1468"/>
      <c r="Y329" s="1469"/>
      <c r="Z329" s="576"/>
      <c r="AA329" s="576" t="str">
        <f t="shared" si="49"/>
        <v/>
      </c>
      <c r="AB329" s="577" t="str">
        <f t="shared" si="48"/>
        <v/>
      </c>
      <c r="AC329"/>
      <c r="AD329"/>
      <c r="AE329" s="12">
        <f t="shared" si="51"/>
        <v>3</v>
      </c>
      <c r="AF329" s="12">
        <f t="shared" si="52"/>
        <v>0</v>
      </c>
      <c r="AU329" s="15">
        <f t="shared" si="47"/>
        <v>23</v>
      </c>
    </row>
    <row r="330" spans="1:47" s="15" customFormat="1" ht="13.5" customHeight="1" thickBot="1" x14ac:dyDescent="0.3">
      <c r="A330" s="2073"/>
      <c r="B330" s="1170" t="s">
        <v>768</v>
      </c>
      <c r="C330" s="1162"/>
      <c r="D330" s="1146" t="s">
        <v>804</v>
      </c>
      <c r="E330" s="961"/>
      <c r="F330" s="962"/>
      <c r="G330" s="1131"/>
      <c r="H330" s="1125" t="s">
        <v>539</v>
      </c>
      <c r="I330" s="1125" t="s">
        <v>1024</v>
      </c>
      <c r="J330" s="1118"/>
      <c r="K330" s="1125" t="s">
        <v>1478</v>
      </c>
      <c r="L330" s="1125" t="s">
        <v>97</v>
      </c>
      <c r="M330" s="1056">
        <v>1</v>
      </c>
      <c r="N330" s="1016" t="s">
        <v>24</v>
      </c>
      <c r="O330" s="1072" t="s">
        <v>344</v>
      </c>
      <c r="P330" s="1066">
        <f t="shared" si="50"/>
        <v>2</v>
      </c>
      <c r="Q330" s="1056">
        <v>2</v>
      </c>
      <c r="R330" s="979"/>
      <c r="S330" s="979"/>
      <c r="T330" s="979"/>
      <c r="U330" s="979"/>
      <c r="V330" s="979"/>
      <c r="W330" s="1016"/>
      <c r="X330" s="1032"/>
      <c r="Y330" s="1003"/>
      <c r="Z330" s="576"/>
      <c r="AA330" s="576" t="str">
        <f t="shared" si="49"/>
        <v/>
      </c>
      <c r="AB330" s="577" t="str">
        <f t="shared" si="48"/>
        <v/>
      </c>
      <c r="AC330"/>
      <c r="AD330"/>
      <c r="AE330" s="12">
        <f t="shared" si="51"/>
        <v>2</v>
      </c>
      <c r="AF330" s="12">
        <f t="shared" si="52"/>
        <v>0</v>
      </c>
      <c r="AU330" s="15" t="str">
        <f t="shared" si="47"/>
        <v/>
      </c>
    </row>
    <row r="331" spans="1:47" s="549" customFormat="1" ht="13.5" customHeight="1" thickBot="1" x14ac:dyDescent="0.3">
      <c r="A331" s="2073"/>
      <c r="B331" s="1113" t="s">
        <v>768</v>
      </c>
      <c r="C331" s="1162"/>
      <c r="D331" s="1146" t="s">
        <v>804</v>
      </c>
      <c r="E331" s="961"/>
      <c r="F331" s="962"/>
      <c r="G331" s="1131"/>
      <c r="H331" s="1125" t="s">
        <v>539</v>
      </c>
      <c r="I331" s="1125" t="s">
        <v>1024</v>
      </c>
      <c r="J331" s="1118"/>
      <c r="K331" s="1125" t="s">
        <v>1479</v>
      </c>
      <c r="L331" s="1125" t="s">
        <v>97</v>
      </c>
      <c r="M331" s="1056">
        <v>1</v>
      </c>
      <c r="N331" s="1016" t="s">
        <v>24</v>
      </c>
      <c r="O331" s="1072" t="s">
        <v>344</v>
      </c>
      <c r="P331" s="1066">
        <f t="shared" si="50"/>
        <v>3</v>
      </c>
      <c r="Q331" s="1056">
        <v>3</v>
      </c>
      <c r="R331" s="979"/>
      <c r="S331" s="979"/>
      <c r="T331" s="979"/>
      <c r="U331" s="979"/>
      <c r="V331" s="979"/>
      <c r="W331" s="1016"/>
      <c r="X331" s="1032"/>
      <c r="Y331" s="1003"/>
      <c r="Z331" s="576"/>
      <c r="AA331" s="576" t="str">
        <f t="shared" si="49"/>
        <v/>
      </c>
      <c r="AB331" s="577" t="str">
        <f t="shared" si="48"/>
        <v/>
      </c>
      <c r="AC331"/>
      <c r="AD331"/>
      <c r="AE331" s="12">
        <f t="shared" si="51"/>
        <v>3</v>
      </c>
      <c r="AF331" s="12">
        <f t="shared" si="52"/>
        <v>0</v>
      </c>
      <c r="AU331" s="15" t="str">
        <f t="shared" si="47"/>
        <v/>
      </c>
    </row>
    <row r="332" spans="1:47" s="549" customFormat="1" ht="13.5" customHeight="1" thickBot="1" x14ac:dyDescent="0.3">
      <c r="A332" s="2073"/>
      <c r="B332" s="1113" t="s">
        <v>768</v>
      </c>
      <c r="C332" s="1162"/>
      <c r="D332" s="1146" t="s">
        <v>804</v>
      </c>
      <c r="E332" s="961"/>
      <c r="F332" s="962"/>
      <c r="G332" s="1131"/>
      <c r="H332" s="1125" t="s">
        <v>539</v>
      </c>
      <c r="I332" s="1125" t="s">
        <v>1024</v>
      </c>
      <c r="J332" s="1118"/>
      <c r="K332" s="1125" t="s">
        <v>1412</v>
      </c>
      <c r="L332" s="1125" t="s">
        <v>97</v>
      </c>
      <c r="M332" s="1056">
        <v>3</v>
      </c>
      <c r="N332" s="1016" t="s">
        <v>24</v>
      </c>
      <c r="O332" s="1072" t="s">
        <v>344</v>
      </c>
      <c r="P332" s="1066">
        <f t="shared" si="50"/>
        <v>2</v>
      </c>
      <c r="Q332" s="1056">
        <v>2</v>
      </c>
      <c r="R332" s="979"/>
      <c r="S332" s="979"/>
      <c r="T332" s="979"/>
      <c r="U332" s="979"/>
      <c r="V332" s="979"/>
      <c r="W332" s="1016"/>
      <c r="X332" s="1032"/>
      <c r="Y332" s="1003"/>
      <c r="Z332" s="576"/>
      <c r="AA332" s="576" t="str">
        <f t="shared" si="49"/>
        <v/>
      </c>
      <c r="AB332" s="577" t="str">
        <f t="shared" si="48"/>
        <v/>
      </c>
      <c r="AC332"/>
      <c r="AD332"/>
      <c r="AE332" s="12">
        <f t="shared" si="51"/>
        <v>2</v>
      </c>
      <c r="AF332" s="12">
        <f t="shared" si="52"/>
        <v>0</v>
      </c>
      <c r="AU332" s="15" t="str">
        <f t="shared" si="47"/>
        <v/>
      </c>
    </row>
    <row r="333" spans="1:47" s="549" customFormat="1" ht="13.5" customHeight="1" thickBot="1" x14ac:dyDescent="0.3">
      <c r="A333" s="2073"/>
      <c r="B333" s="1113" t="s">
        <v>768</v>
      </c>
      <c r="C333" s="1162"/>
      <c r="D333" s="1146" t="s">
        <v>804</v>
      </c>
      <c r="E333" s="961"/>
      <c r="F333" s="962"/>
      <c r="G333" s="1131"/>
      <c r="H333" s="1125" t="s">
        <v>539</v>
      </c>
      <c r="I333" s="1125" t="s">
        <v>1017</v>
      </c>
      <c r="J333" s="1118"/>
      <c r="K333" s="1125" t="s">
        <v>1412</v>
      </c>
      <c r="L333" s="1125" t="s">
        <v>97</v>
      </c>
      <c r="M333" s="1056">
        <v>3</v>
      </c>
      <c r="N333" s="1016" t="s">
        <v>24</v>
      </c>
      <c r="O333" s="1072" t="s">
        <v>402</v>
      </c>
      <c r="P333" s="1066">
        <f t="shared" si="50"/>
        <v>2</v>
      </c>
      <c r="Q333" s="1056">
        <v>2</v>
      </c>
      <c r="R333" s="979"/>
      <c r="S333" s="979"/>
      <c r="T333" s="979"/>
      <c r="U333" s="979"/>
      <c r="V333" s="979"/>
      <c r="W333" s="1016"/>
      <c r="X333" s="1032"/>
      <c r="Y333" s="1003"/>
      <c r="Z333" s="576"/>
      <c r="AA333" s="576" t="str">
        <f t="shared" si="49"/>
        <v/>
      </c>
      <c r="AB333" s="577" t="str">
        <f t="shared" si="48"/>
        <v/>
      </c>
      <c r="AC333"/>
      <c r="AD333"/>
      <c r="AE333" s="12">
        <f t="shared" si="51"/>
        <v>2</v>
      </c>
      <c r="AF333" s="12">
        <f t="shared" si="52"/>
        <v>0</v>
      </c>
      <c r="AU333" s="15" t="str">
        <f t="shared" si="47"/>
        <v/>
      </c>
    </row>
    <row r="334" spans="1:47" s="549" customFormat="1" ht="13.5" customHeight="1" thickBot="1" x14ac:dyDescent="0.3">
      <c r="A334" s="2073"/>
      <c r="B334" s="1113" t="s">
        <v>768</v>
      </c>
      <c r="C334" s="1162"/>
      <c r="D334" s="1146" t="s">
        <v>804</v>
      </c>
      <c r="E334" s="961"/>
      <c r="F334" s="962"/>
      <c r="G334" s="1131"/>
      <c r="H334" s="1125" t="s">
        <v>539</v>
      </c>
      <c r="I334" s="1125" t="s">
        <v>1017</v>
      </c>
      <c r="J334" s="1118"/>
      <c r="K334" s="1125" t="s">
        <v>1412</v>
      </c>
      <c r="L334" s="1125" t="s">
        <v>97</v>
      </c>
      <c r="M334" s="1056">
        <v>3</v>
      </c>
      <c r="N334" s="1016" t="s">
        <v>98</v>
      </c>
      <c r="O334" s="1072" t="s">
        <v>402</v>
      </c>
      <c r="P334" s="1066">
        <f t="shared" si="50"/>
        <v>2</v>
      </c>
      <c r="Q334" s="1056">
        <v>2</v>
      </c>
      <c r="R334" s="979"/>
      <c r="S334" s="979"/>
      <c r="T334" s="979"/>
      <c r="U334" s="979"/>
      <c r="V334" s="979"/>
      <c r="W334" s="1016"/>
      <c r="X334" s="1032"/>
      <c r="Y334" s="1003"/>
      <c r="Z334" s="576"/>
      <c r="AA334" s="576" t="str">
        <f t="shared" si="49"/>
        <v/>
      </c>
      <c r="AB334" s="577" t="str">
        <f t="shared" si="48"/>
        <v/>
      </c>
      <c r="AC334"/>
      <c r="AD334"/>
      <c r="AE334" s="12">
        <f t="shared" si="51"/>
        <v>2</v>
      </c>
      <c r="AF334" s="12">
        <f t="shared" si="52"/>
        <v>0</v>
      </c>
      <c r="AU334" s="15" t="str">
        <f t="shared" si="47"/>
        <v/>
      </c>
    </row>
    <row r="335" spans="1:47" s="549" customFormat="1" ht="13.5" customHeight="1" thickBot="1" x14ac:dyDescent="0.3">
      <c r="A335" s="2073"/>
      <c r="B335" s="1113" t="s">
        <v>768</v>
      </c>
      <c r="C335" s="1162"/>
      <c r="D335" s="1146" t="s">
        <v>804</v>
      </c>
      <c r="E335" s="961"/>
      <c r="F335" s="962"/>
      <c r="G335" s="1131"/>
      <c r="H335" s="1125" t="s">
        <v>539</v>
      </c>
      <c r="I335" s="1125" t="s">
        <v>1017</v>
      </c>
      <c r="J335" s="1118"/>
      <c r="K335" s="1125" t="s">
        <v>1412</v>
      </c>
      <c r="L335" s="1125" t="s">
        <v>97</v>
      </c>
      <c r="M335" s="1056">
        <v>3</v>
      </c>
      <c r="N335" s="1016" t="s">
        <v>395</v>
      </c>
      <c r="O335" s="1072" t="s">
        <v>402</v>
      </c>
      <c r="P335" s="1066">
        <f t="shared" si="50"/>
        <v>2</v>
      </c>
      <c r="Q335" s="1056">
        <v>2</v>
      </c>
      <c r="R335" s="979"/>
      <c r="S335" s="979"/>
      <c r="T335" s="979"/>
      <c r="U335" s="979"/>
      <c r="V335" s="979"/>
      <c r="W335" s="1016"/>
      <c r="X335" s="1032"/>
      <c r="Y335" s="1003"/>
      <c r="Z335" s="576"/>
      <c r="AA335" s="576" t="str">
        <f t="shared" si="49"/>
        <v/>
      </c>
      <c r="AB335" s="577" t="str">
        <f t="shared" si="48"/>
        <v/>
      </c>
      <c r="AC335"/>
      <c r="AD335"/>
      <c r="AE335" s="12">
        <f t="shared" si="51"/>
        <v>2</v>
      </c>
      <c r="AF335" s="12">
        <f t="shared" si="52"/>
        <v>0</v>
      </c>
      <c r="AU335" s="15" t="str">
        <f t="shared" si="47"/>
        <v/>
      </c>
    </row>
    <row r="336" spans="1:47" s="549" customFormat="1" ht="13.5" customHeight="1" thickBot="1" x14ac:dyDescent="0.3">
      <c r="A336" s="2073"/>
      <c r="B336" s="1113" t="s">
        <v>768</v>
      </c>
      <c r="C336" s="1162"/>
      <c r="D336" s="1146" t="s">
        <v>804</v>
      </c>
      <c r="E336" s="961"/>
      <c r="F336" s="962"/>
      <c r="G336" s="1131"/>
      <c r="H336" s="1125" t="s">
        <v>539</v>
      </c>
      <c r="I336" s="1125" t="s">
        <v>1026</v>
      </c>
      <c r="J336" s="1118"/>
      <c r="K336" s="1125" t="s">
        <v>1236</v>
      </c>
      <c r="L336" s="1125" t="s">
        <v>1020</v>
      </c>
      <c r="M336" s="1056">
        <v>1</v>
      </c>
      <c r="N336" s="1016" t="s">
        <v>24</v>
      </c>
      <c r="O336" s="1072" t="s">
        <v>402</v>
      </c>
      <c r="P336" s="1066">
        <f t="shared" si="50"/>
        <v>3</v>
      </c>
      <c r="Q336" s="1056">
        <v>3</v>
      </c>
      <c r="R336" s="979"/>
      <c r="S336" s="979"/>
      <c r="T336" s="979"/>
      <c r="U336" s="979"/>
      <c r="V336" s="979"/>
      <c r="W336" s="1016"/>
      <c r="X336" s="1032"/>
      <c r="Y336" s="1003"/>
      <c r="Z336" s="576"/>
      <c r="AA336" s="576" t="str">
        <f t="shared" si="49"/>
        <v/>
      </c>
      <c r="AB336" s="577" t="str">
        <f t="shared" si="48"/>
        <v/>
      </c>
      <c r="AC336"/>
      <c r="AD336"/>
      <c r="AE336" s="12">
        <f t="shared" si="51"/>
        <v>3</v>
      </c>
      <c r="AF336" s="12">
        <f t="shared" si="52"/>
        <v>0</v>
      </c>
      <c r="AU336" s="15" t="str">
        <f t="shared" si="47"/>
        <v/>
      </c>
    </row>
    <row r="337" spans="1:47" s="549" customFormat="1" ht="13.5" customHeight="1" thickBot="1" x14ac:dyDescent="0.3">
      <c r="A337" s="2070"/>
      <c r="B337" s="1113" t="s">
        <v>768</v>
      </c>
      <c r="C337" s="1161"/>
      <c r="D337" s="1146" t="s">
        <v>804</v>
      </c>
      <c r="E337" s="971"/>
      <c r="F337" s="966"/>
      <c r="G337" s="1133"/>
      <c r="H337" s="1086" t="s">
        <v>509</v>
      </c>
      <c r="I337" s="1112" t="s">
        <v>515</v>
      </c>
      <c r="J337" s="1075"/>
      <c r="K337" s="1112" t="s">
        <v>1273</v>
      </c>
      <c r="L337" s="1112" t="s">
        <v>97</v>
      </c>
      <c r="M337" s="734">
        <v>4</v>
      </c>
      <c r="N337" s="1014" t="s">
        <v>24</v>
      </c>
      <c r="O337" s="1072" t="s">
        <v>344</v>
      </c>
      <c r="P337" s="1066">
        <f t="shared" si="50"/>
        <v>2</v>
      </c>
      <c r="Q337" s="734">
        <v>2</v>
      </c>
      <c r="R337" s="960"/>
      <c r="S337" s="963"/>
      <c r="T337" s="963"/>
      <c r="U337" s="963"/>
      <c r="V337" s="963"/>
      <c r="W337" s="668"/>
      <c r="X337" s="1027"/>
      <c r="Y337" s="998"/>
      <c r="Z337" s="576"/>
      <c r="AA337" s="576" t="str">
        <f t="shared" si="49"/>
        <v/>
      </c>
      <c r="AB337" s="577" t="str">
        <f t="shared" si="48"/>
        <v/>
      </c>
      <c r="AC337"/>
      <c r="AD337"/>
      <c r="AE337" s="12">
        <f t="shared" si="51"/>
        <v>2</v>
      </c>
      <c r="AF337" s="12">
        <f t="shared" si="52"/>
        <v>0</v>
      </c>
      <c r="AU337" s="15" t="str">
        <f t="shared" si="47"/>
        <v/>
      </c>
    </row>
    <row r="338" spans="1:47" s="549" customFormat="1" ht="13.5" customHeight="1" thickBot="1" x14ac:dyDescent="0.3">
      <c r="A338" s="2070"/>
      <c r="B338" s="1113" t="s">
        <v>768</v>
      </c>
      <c r="C338" s="1161"/>
      <c r="D338" s="1146" t="s">
        <v>804</v>
      </c>
      <c r="E338" s="971"/>
      <c r="F338" s="966"/>
      <c r="G338" s="1133"/>
      <c r="H338" s="1122" t="s">
        <v>509</v>
      </c>
      <c r="I338" s="1125" t="s">
        <v>515</v>
      </c>
      <c r="J338" s="1118"/>
      <c r="K338" s="1125" t="s">
        <v>1273</v>
      </c>
      <c r="L338" s="1125" t="s">
        <v>97</v>
      </c>
      <c r="M338" s="1056">
        <v>4</v>
      </c>
      <c r="N338" s="1016" t="s">
        <v>98</v>
      </c>
      <c r="O338" s="1072" t="s">
        <v>344</v>
      </c>
      <c r="P338" s="1066">
        <f t="shared" si="50"/>
        <v>2</v>
      </c>
      <c r="Q338" s="1056">
        <v>2</v>
      </c>
      <c r="R338" s="979"/>
      <c r="S338" s="979"/>
      <c r="T338" s="976"/>
      <c r="U338" s="976"/>
      <c r="V338" s="980"/>
      <c r="W338" s="1017"/>
      <c r="X338" s="1027"/>
      <c r="Y338" s="998"/>
      <c r="Z338" s="576"/>
      <c r="AA338" s="576" t="str">
        <f t="shared" si="49"/>
        <v/>
      </c>
      <c r="AB338" s="577" t="str">
        <f t="shared" si="48"/>
        <v/>
      </c>
      <c r="AC338"/>
      <c r="AD338"/>
      <c r="AE338" s="12">
        <f t="shared" si="51"/>
        <v>2</v>
      </c>
      <c r="AF338" s="12">
        <f t="shared" si="52"/>
        <v>0</v>
      </c>
      <c r="AU338" s="15" t="str">
        <f t="shared" si="47"/>
        <v/>
      </c>
    </row>
    <row r="339" spans="1:47" s="549" customFormat="1" ht="13.5" customHeight="1" thickBot="1" x14ac:dyDescent="0.3">
      <c r="A339" s="2073"/>
      <c r="B339" s="1113" t="s">
        <v>768</v>
      </c>
      <c r="C339" s="1162"/>
      <c r="D339" s="1146" t="s">
        <v>804</v>
      </c>
      <c r="E339" s="961"/>
      <c r="F339" s="962"/>
      <c r="G339" s="1131"/>
      <c r="H339" s="1125" t="s">
        <v>539</v>
      </c>
      <c r="I339" s="1125" t="s">
        <v>1024</v>
      </c>
      <c r="J339" s="1732" t="s">
        <v>96</v>
      </c>
      <c r="K339" s="1125" t="s">
        <v>2154</v>
      </c>
      <c r="L339" s="1125"/>
      <c r="M339" s="1056"/>
      <c r="N339" s="1016"/>
      <c r="O339" s="1072"/>
      <c r="P339" s="1066">
        <f t="shared" si="50"/>
        <v>0</v>
      </c>
      <c r="Q339" s="1056"/>
      <c r="R339" s="979"/>
      <c r="S339" s="979"/>
      <c r="T339" s="979"/>
      <c r="U339" s="979"/>
      <c r="V339" s="979">
        <v>4</v>
      </c>
      <c r="W339" s="1016"/>
      <c r="X339" s="1032"/>
      <c r="Y339" s="1003"/>
      <c r="Z339" s="576"/>
      <c r="AA339" s="576" t="str">
        <f t="shared" si="49"/>
        <v/>
      </c>
      <c r="AB339" s="577" t="str">
        <f t="shared" si="48"/>
        <v/>
      </c>
      <c r="AC339"/>
      <c r="AD339"/>
      <c r="AE339" s="12">
        <f t="shared" si="51"/>
        <v>0</v>
      </c>
      <c r="AF339" s="12">
        <f t="shared" si="52"/>
        <v>0</v>
      </c>
      <c r="AU339" s="15" t="str">
        <f t="shared" si="47"/>
        <v/>
      </c>
    </row>
    <row r="340" spans="1:47" s="549" customFormat="1" ht="13.5" customHeight="1" thickBot="1" x14ac:dyDescent="0.3">
      <c r="A340" s="2073"/>
      <c r="B340" s="1113" t="s">
        <v>768</v>
      </c>
      <c r="C340" s="1162"/>
      <c r="D340" s="1146" t="s">
        <v>804</v>
      </c>
      <c r="E340" s="961"/>
      <c r="F340" s="962"/>
      <c r="G340" s="1131"/>
      <c r="H340" s="1125" t="s">
        <v>539</v>
      </c>
      <c r="I340" s="1125" t="s">
        <v>1024</v>
      </c>
      <c r="J340" s="1716" t="s">
        <v>1424</v>
      </c>
      <c r="K340" s="1114" t="s">
        <v>1838</v>
      </c>
      <c r="L340" s="1125"/>
      <c r="M340" s="1056"/>
      <c r="N340" s="1016"/>
      <c r="O340" s="1072"/>
      <c r="P340" s="1066">
        <f t="shared" si="50"/>
        <v>0</v>
      </c>
      <c r="Q340" s="1056"/>
      <c r="R340" s="979"/>
      <c r="S340" s="979"/>
      <c r="T340" s="979"/>
      <c r="U340" s="979"/>
      <c r="V340" s="979"/>
      <c r="W340" s="1016">
        <v>5</v>
      </c>
      <c r="X340" s="1032"/>
      <c r="Y340" s="1003"/>
      <c r="Z340" s="576"/>
      <c r="AA340" s="576" t="str">
        <f t="shared" si="49"/>
        <v/>
      </c>
      <c r="AB340" s="577" t="str">
        <f t="shared" si="48"/>
        <v/>
      </c>
      <c r="AC340"/>
      <c r="AD340"/>
      <c r="AE340" s="12">
        <f t="shared" si="51"/>
        <v>0</v>
      </c>
      <c r="AF340" s="12">
        <f t="shared" si="52"/>
        <v>5</v>
      </c>
      <c r="AU340" s="15" t="str">
        <f t="shared" si="47"/>
        <v/>
      </c>
    </row>
    <row r="341" spans="1:47" s="549" customFormat="1" ht="13.5" customHeight="1" thickBot="1" x14ac:dyDescent="0.3">
      <c r="A341" s="2073"/>
      <c r="B341" s="1113" t="s">
        <v>768</v>
      </c>
      <c r="C341" s="1162"/>
      <c r="D341" s="1146" t="s">
        <v>804</v>
      </c>
      <c r="E341" s="961"/>
      <c r="F341" s="962"/>
      <c r="G341" s="1131"/>
      <c r="H341" s="1125" t="s">
        <v>539</v>
      </c>
      <c r="I341" s="1125" t="s">
        <v>1024</v>
      </c>
      <c r="J341" s="1716" t="s">
        <v>1424</v>
      </c>
      <c r="K341" s="1114" t="s">
        <v>1839</v>
      </c>
      <c r="L341" s="1125"/>
      <c r="M341" s="1056"/>
      <c r="N341" s="1016"/>
      <c r="O341" s="1072"/>
      <c r="P341" s="1066">
        <f t="shared" si="50"/>
        <v>0</v>
      </c>
      <c r="Q341" s="1056"/>
      <c r="R341" s="979"/>
      <c r="S341" s="979">
        <v>5</v>
      </c>
      <c r="T341" s="979"/>
      <c r="U341" s="979"/>
      <c r="V341" s="979"/>
      <c r="W341" s="1016"/>
      <c r="X341" s="1032"/>
      <c r="Y341" s="1003"/>
      <c r="Z341" s="576"/>
      <c r="AA341" s="576" t="str">
        <f t="shared" si="49"/>
        <v/>
      </c>
      <c r="AB341" s="577" t="str">
        <f t="shared" si="48"/>
        <v/>
      </c>
      <c r="AC341"/>
      <c r="AD341"/>
      <c r="AE341" s="12">
        <f t="shared" si="51"/>
        <v>0</v>
      </c>
      <c r="AF341" s="12">
        <f t="shared" si="52"/>
        <v>5</v>
      </c>
      <c r="AU341" s="15" t="str">
        <f t="shared" si="47"/>
        <v/>
      </c>
    </row>
    <row r="342" spans="1:47" s="549" customFormat="1" ht="13.5" customHeight="1" thickBot="1" x14ac:dyDescent="0.3">
      <c r="A342" s="2071"/>
      <c r="B342" s="1373" t="s">
        <v>768</v>
      </c>
      <c r="C342" s="1308"/>
      <c r="D342" s="1354" t="s">
        <v>804</v>
      </c>
      <c r="E342" s="1355"/>
      <c r="F342" s="1310"/>
      <c r="G342" s="1311"/>
      <c r="H342" s="1470" t="s">
        <v>539</v>
      </c>
      <c r="I342" s="1312" t="s">
        <v>1024</v>
      </c>
      <c r="J342" s="1713" t="s">
        <v>1424</v>
      </c>
      <c r="K342" s="1312" t="s">
        <v>1540</v>
      </c>
      <c r="L342" s="1619"/>
      <c r="M342" s="1313"/>
      <c r="N342" s="698"/>
      <c r="O342" s="1314"/>
      <c r="P342" s="1066">
        <f t="shared" si="50"/>
        <v>0</v>
      </c>
      <c r="Q342" s="1313"/>
      <c r="R342" s="1315"/>
      <c r="S342" s="1315">
        <v>3</v>
      </c>
      <c r="T342" s="1471"/>
      <c r="U342" s="1472"/>
      <c r="V342" s="1473"/>
      <c r="W342" s="1474"/>
      <c r="X342" s="1316">
        <f>SUM(Q329:W342)</f>
        <v>40</v>
      </c>
      <c r="Y342" s="1317">
        <f>X342</f>
        <v>40</v>
      </c>
      <c r="Z342" s="576" t="s">
        <v>875</v>
      </c>
      <c r="AA342" s="576" t="s">
        <v>35</v>
      </c>
      <c r="AB342" s="577" t="str">
        <f t="shared" si="48"/>
        <v>EDTC</v>
      </c>
      <c r="AC342"/>
      <c r="AD342"/>
      <c r="AE342" s="12">
        <f t="shared" si="51"/>
        <v>0</v>
      </c>
      <c r="AF342" s="12">
        <f t="shared" si="52"/>
        <v>3</v>
      </c>
      <c r="AU342" s="15" t="e">
        <f>IF(#REF!&lt;&gt;"",SUMIF(D$172:D$749,#REF!,Q$172:R$749),"")</f>
        <v>#REF!</v>
      </c>
    </row>
    <row r="343" spans="1:47" s="15" customFormat="1" ht="13.5" customHeight="1" thickBot="1" x14ac:dyDescent="0.3">
      <c r="A343" s="2088">
        <f>A329+1</f>
        <v>39</v>
      </c>
      <c r="B343" s="1271" t="s">
        <v>1603</v>
      </c>
      <c r="C343" s="1378" t="s">
        <v>83</v>
      </c>
      <c r="D343" s="1379" t="s">
        <v>1769</v>
      </c>
      <c r="E343" s="1380" t="s">
        <v>284</v>
      </c>
      <c r="F343" s="1381" t="s">
        <v>797</v>
      </c>
      <c r="G343" s="1382" t="s">
        <v>1770</v>
      </c>
      <c r="H343" s="1384" t="s">
        <v>539</v>
      </c>
      <c r="I343" s="1300" t="s">
        <v>1017</v>
      </c>
      <c r="J343" s="1286"/>
      <c r="K343" s="1938" t="s">
        <v>1604</v>
      </c>
      <c r="L343" s="1202" t="s">
        <v>97</v>
      </c>
      <c r="M343" s="1204">
        <v>3</v>
      </c>
      <c r="N343" s="1206" t="s">
        <v>1605</v>
      </c>
      <c r="O343" s="1240" t="s">
        <v>402</v>
      </c>
      <c r="P343" s="1066">
        <f t="shared" si="50"/>
        <v>2</v>
      </c>
      <c r="Q343" s="1204">
        <v>2</v>
      </c>
      <c r="R343" s="1205"/>
      <c r="S343" s="1259"/>
      <c r="T343" s="1291"/>
      <c r="U343" s="1291"/>
      <c r="V343" s="1291"/>
      <c r="W343" s="1385"/>
      <c r="X343" s="1387"/>
      <c r="Y343" s="1388"/>
      <c r="Z343" s="576"/>
      <c r="AA343" s="576" t="str">
        <f t="shared" ref="AA343:AA374" si="53">IF(Y343&lt;&gt;"",IF(Y343&gt;=40,"TC",IF(AND(Y343&gt;=20,Y343&lt;30),"MT",IF(Y343&lt;20,"TP",""))),"")</f>
        <v/>
      </c>
      <c r="AB343" s="577" t="str">
        <f t="shared" si="48"/>
        <v/>
      </c>
      <c r="AC343"/>
      <c r="AD343"/>
      <c r="AE343" s="12">
        <f t="shared" si="51"/>
        <v>2</v>
      </c>
      <c r="AF343" s="12">
        <f t="shared" si="52"/>
        <v>0</v>
      </c>
      <c r="AU343" s="15">
        <f t="shared" ref="AU343:AU378" si="54">IF(C343&lt;&gt;"",SUMIF(D$172:D$749,D343,Q$172:R$749),"")</f>
        <v>16</v>
      </c>
    </row>
    <row r="344" spans="1:47" s="15" customFormat="1" ht="13.5" customHeight="1" thickBot="1" x14ac:dyDescent="0.3">
      <c r="A344" s="2085"/>
      <c r="B344" s="1110" t="s">
        <v>1603</v>
      </c>
      <c r="C344" s="1162"/>
      <c r="D344" s="1148" t="s">
        <v>1769</v>
      </c>
      <c r="E344" s="961"/>
      <c r="F344" s="962"/>
      <c r="G344" s="1131"/>
      <c r="H344" s="1112" t="s">
        <v>539</v>
      </c>
      <c r="I344" s="1114" t="s">
        <v>1017</v>
      </c>
      <c r="J344" s="1075"/>
      <c r="K344" s="1934" t="s">
        <v>1604</v>
      </c>
      <c r="L344" s="1078" t="s">
        <v>97</v>
      </c>
      <c r="M344" s="545">
        <v>3</v>
      </c>
      <c r="N344" s="1015" t="s">
        <v>1606</v>
      </c>
      <c r="O344" s="1069" t="s">
        <v>402</v>
      </c>
      <c r="P344" s="1066">
        <f t="shared" si="50"/>
        <v>2</v>
      </c>
      <c r="Q344" s="545">
        <v>2</v>
      </c>
      <c r="R344" s="958"/>
      <c r="S344" s="955"/>
      <c r="T344" s="960"/>
      <c r="U344" s="960"/>
      <c r="V344" s="960"/>
      <c r="W344" s="1014"/>
      <c r="X344" s="1028"/>
      <c r="Y344" s="999"/>
      <c r="Z344" s="576"/>
      <c r="AA344" s="576" t="str">
        <f t="shared" si="53"/>
        <v/>
      </c>
      <c r="AB344" s="577" t="str">
        <f>Z344&amp;AA344</f>
        <v/>
      </c>
      <c r="AC344"/>
      <c r="AD344"/>
      <c r="AE344" s="12">
        <f t="shared" si="51"/>
        <v>2</v>
      </c>
      <c r="AF344" s="12">
        <f t="shared" si="52"/>
        <v>0</v>
      </c>
      <c r="AU344" s="15" t="str">
        <f t="shared" si="54"/>
        <v/>
      </c>
    </row>
    <row r="345" spans="1:47" s="15" customFormat="1" ht="13.5" customHeight="1" thickBot="1" x14ac:dyDescent="0.3">
      <c r="A345" s="2085"/>
      <c r="B345" s="1110" t="s">
        <v>1603</v>
      </c>
      <c r="C345" s="1162"/>
      <c r="D345" s="1148" t="s">
        <v>1769</v>
      </c>
      <c r="E345" s="961"/>
      <c r="F345" s="962"/>
      <c r="G345" s="1131"/>
      <c r="H345" s="1112" t="s">
        <v>539</v>
      </c>
      <c r="I345" s="1114" t="s">
        <v>1017</v>
      </c>
      <c r="J345" s="1075"/>
      <c r="K345" s="1934" t="s">
        <v>1604</v>
      </c>
      <c r="L345" s="1078" t="s">
        <v>97</v>
      </c>
      <c r="M345" s="545">
        <v>3</v>
      </c>
      <c r="N345" s="1015" t="s">
        <v>1607</v>
      </c>
      <c r="O345" s="1069" t="s">
        <v>402</v>
      </c>
      <c r="P345" s="1066">
        <f t="shared" si="50"/>
        <v>2</v>
      </c>
      <c r="Q345" s="545">
        <v>2</v>
      </c>
      <c r="R345" s="958"/>
      <c r="S345" s="955"/>
      <c r="T345" s="960"/>
      <c r="U345" s="960"/>
      <c r="V345" s="960"/>
      <c r="W345" s="1014"/>
      <c r="X345" s="1028"/>
      <c r="Y345" s="999"/>
      <c r="Z345" s="576"/>
      <c r="AA345" s="576" t="str">
        <f t="shared" si="53"/>
        <v/>
      </c>
      <c r="AB345" s="577"/>
      <c r="AC345"/>
      <c r="AD345"/>
      <c r="AE345" s="12">
        <f t="shared" si="51"/>
        <v>2</v>
      </c>
      <c r="AF345" s="12">
        <f t="shared" si="52"/>
        <v>0</v>
      </c>
      <c r="AU345" s="15" t="str">
        <f t="shared" si="54"/>
        <v/>
      </c>
    </row>
    <row r="346" spans="1:47" s="15" customFormat="1" ht="13.5" customHeight="1" thickBot="1" x14ac:dyDescent="0.3">
      <c r="A346" s="2085"/>
      <c r="B346" s="1110" t="s">
        <v>1603</v>
      </c>
      <c r="C346" s="1162"/>
      <c r="D346" s="1148" t="s">
        <v>1769</v>
      </c>
      <c r="E346" s="961"/>
      <c r="F346" s="962"/>
      <c r="G346" s="1131"/>
      <c r="H346" s="1112" t="s">
        <v>539</v>
      </c>
      <c r="I346" s="1114" t="s">
        <v>1017</v>
      </c>
      <c r="J346" s="1075"/>
      <c r="K346" s="1934" t="s">
        <v>1604</v>
      </c>
      <c r="L346" s="1078" t="s">
        <v>97</v>
      </c>
      <c r="M346" s="545">
        <v>3</v>
      </c>
      <c r="N346" s="1015" t="s">
        <v>1608</v>
      </c>
      <c r="O346" s="1069" t="s">
        <v>402</v>
      </c>
      <c r="P346" s="1066">
        <f t="shared" si="50"/>
        <v>2</v>
      </c>
      <c r="Q346" s="545">
        <v>2</v>
      </c>
      <c r="R346" s="958"/>
      <c r="S346" s="955"/>
      <c r="T346" s="960"/>
      <c r="U346" s="960"/>
      <c r="V346" s="960"/>
      <c r="W346" s="1014"/>
      <c r="X346" s="1028"/>
      <c r="Y346" s="999"/>
      <c r="Z346" s="576"/>
      <c r="AA346" s="576" t="str">
        <f t="shared" si="53"/>
        <v/>
      </c>
      <c r="AB346" s="577" t="str">
        <f>Z346&amp;AA346</f>
        <v/>
      </c>
      <c r="AC346"/>
      <c r="AD346"/>
      <c r="AE346" s="12">
        <f t="shared" si="51"/>
        <v>2</v>
      </c>
      <c r="AF346" s="12">
        <f t="shared" si="52"/>
        <v>0</v>
      </c>
      <c r="AU346" s="15" t="str">
        <f t="shared" si="54"/>
        <v/>
      </c>
    </row>
    <row r="347" spans="1:47" s="15" customFormat="1" ht="13.5" customHeight="1" thickBot="1" x14ac:dyDescent="0.3">
      <c r="A347" s="2085"/>
      <c r="B347" s="1110" t="s">
        <v>1603</v>
      </c>
      <c r="C347" s="1162"/>
      <c r="D347" s="1148" t="s">
        <v>1769</v>
      </c>
      <c r="E347" s="961"/>
      <c r="F347" s="962"/>
      <c r="G347" s="1131"/>
      <c r="H347" s="1112" t="s">
        <v>539</v>
      </c>
      <c r="I347" s="1114" t="s">
        <v>1017</v>
      </c>
      <c r="J347" s="1075"/>
      <c r="K347" s="1934" t="s">
        <v>1604</v>
      </c>
      <c r="L347" s="1078" t="s">
        <v>97</v>
      </c>
      <c r="M347" s="545">
        <v>3</v>
      </c>
      <c r="N347" s="1015" t="s">
        <v>1609</v>
      </c>
      <c r="O347" s="1069" t="s">
        <v>402</v>
      </c>
      <c r="P347" s="1066">
        <f t="shared" si="50"/>
        <v>2</v>
      </c>
      <c r="Q347" s="545">
        <v>2</v>
      </c>
      <c r="R347" s="958"/>
      <c r="S347" s="955"/>
      <c r="T347" s="960"/>
      <c r="U347" s="960"/>
      <c r="V347" s="960"/>
      <c r="W347" s="1014"/>
      <c r="X347" s="1028"/>
      <c r="Y347" s="999"/>
      <c r="Z347" s="576"/>
      <c r="AA347" s="576" t="str">
        <f t="shared" si="53"/>
        <v/>
      </c>
      <c r="AB347" s="577"/>
      <c r="AC347"/>
      <c r="AD347"/>
      <c r="AE347" s="12">
        <f t="shared" si="51"/>
        <v>2</v>
      </c>
      <c r="AF347" s="12">
        <f t="shared" si="52"/>
        <v>0</v>
      </c>
      <c r="AU347" s="15" t="str">
        <f t="shared" si="54"/>
        <v/>
      </c>
    </row>
    <row r="348" spans="1:47" s="15" customFormat="1" ht="13.5" customHeight="1" thickBot="1" x14ac:dyDescent="0.3">
      <c r="A348" s="2085"/>
      <c r="B348" s="1110" t="s">
        <v>1603</v>
      </c>
      <c r="C348" s="1162"/>
      <c r="D348" s="1148" t="s">
        <v>1769</v>
      </c>
      <c r="E348" s="961"/>
      <c r="F348" s="962"/>
      <c r="G348" s="1131"/>
      <c r="H348" s="1112" t="s">
        <v>539</v>
      </c>
      <c r="I348" s="1114" t="s">
        <v>1017</v>
      </c>
      <c r="J348" s="1075"/>
      <c r="K348" s="1934" t="s">
        <v>1604</v>
      </c>
      <c r="L348" s="1078" t="s">
        <v>97</v>
      </c>
      <c r="M348" s="545">
        <v>3</v>
      </c>
      <c r="N348" s="1015" t="s">
        <v>1610</v>
      </c>
      <c r="O348" s="1069" t="s">
        <v>402</v>
      </c>
      <c r="P348" s="1066">
        <f t="shared" si="50"/>
        <v>2</v>
      </c>
      <c r="Q348" s="545">
        <v>2</v>
      </c>
      <c r="R348" s="958"/>
      <c r="S348" s="955"/>
      <c r="T348" s="960"/>
      <c r="U348" s="960"/>
      <c r="V348" s="960"/>
      <c r="W348" s="1014"/>
      <c r="X348" s="1028"/>
      <c r="Y348" s="999"/>
      <c r="Z348" s="576"/>
      <c r="AA348" s="576" t="str">
        <f t="shared" si="53"/>
        <v/>
      </c>
      <c r="AB348" s="577"/>
      <c r="AC348"/>
      <c r="AD348"/>
      <c r="AE348" s="12">
        <f t="shared" si="51"/>
        <v>2</v>
      </c>
      <c r="AF348" s="12">
        <f t="shared" si="52"/>
        <v>0</v>
      </c>
      <c r="AU348" s="15" t="str">
        <f t="shared" si="54"/>
        <v/>
      </c>
    </row>
    <row r="349" spans="1:47" s="15" customFormat="1" ht="13.5" customHeight="1" thickBot="1" x14ac:dyDescent="0.3">
      <c r="A349" s="2085"/>
      <c r="B349" s="1110" t="s">
        <v>1603</v>
      </c>
      <c r="C349" s="1162"/>
      <c r="D349" s="1148" t="s">
        <v>1769</v>
      </c>
      <c r="E349" s="961"/>
      <c r="F349" s="962"/>
      <c r="G349" s="1131"/>
      <c r="H349" s="1112" t="s">
        <v>539</v>
      </c>
      <c r="I349" s="1114" t="s">
        <v>1017</v>
      </c>
      <c r="J349" s="1075"/>
      <c r="K349" s="1934" t="s">
        <v>1604</v>
      </c>
      <c r="L349" s="1078" t="s">
        <v>97</v>
      </c>
      <c r="M349" s="545">
        <v>3</v>
      </c>
      <c r="N349" s="1015" t="s">
        <v>1611</v>
      </c>
      <c r="O349" s="1069" t="s">
        <v>402</v>
      </c>
      <c r="P349" s="1066">
        <f t="shared" si="50"/>
        <v>2</v>
      </c>
      <c r="Q349" s="545">
        <v>2</v>
      </c>
      <c r="R349" s="958"/>
      <c r="S349" s="955"/>
      <c r="T349" s="960"/>
      <c r="U349" s="960"/>
      <c r="V349" s="960"/>
      <c r="W349" s="1014"/>
      <c r="X349" s="1028"/>
      <c r="Y349" s="999"/>
      <c r="Z349" s="576"/>
      <c r="AA349" s="576" t="str">
        <f t="shared" si="53"/>
        <v/>
      </c>
      <c r="AB349" s="577"/>
      <c r="AC349"/>
      <c r="AD349"/>
      <c r="AE349" s="12">
        <f t="shared" si="51"/>
        <v>2</v>
      </c>
      <c r="AF349" s="12">
        <f t="shared" si="52"/>
        <v>0</v>
      </c>
      <c r="AU349" s="15" t="str">
        <f t="shared" si="54"/>
        <v/>
      </c>
    </row>
    <row r="350" spans="1:47" s="15" customFormat="1" ht="13.5" customHeight="1" thickBot="1" x14ac:dyDescent="0.3">
      <c r="A350" s="2085"/>
      <c r="B350" s="1110" t="s">
        <v>1603</v>
      </c>
      <c r="C350" s="1162"/>
      <c r="D350" s="1148" t="s">
        <v>1769</v>
      </c>
      <c r="E350" s="961"/>
      <c r="F350" s="962"/>
      <c r="G350" s="1131"/>
      <c r="H350" s="1112" t="s">
        <v>539</v>
      </c>
      <c r="I350" s="1114" t="s">
        <v>1017</v>
      </c>
      <c r="J350" s="1075"/>
      <c r="K350" s="1934" t="s">
        <v>1604</v>
      </c>
      <c r="L350" s="1078" t="s">
        <v>97</v>
      </c>
      <c r="M350" s="545">
        <v>3</v>
      </c>
      <c r="N350" s="1015" t="s">
        <v>1612</v>
      </c>
      <c r="O350" s="1069" t="s">
        <v>402</v>
      </c>
      <c r="P350" s="1066">
        <f t="shared" si="50"/>
        <v>2</v>
      </c>
      <c r="Q350" s="545">
        <v>2</v>
      </c>
      <c r="R350" s="958"/>
      <c r="S350" s="955"/>
      <c r="T350" s="960"/>
      <c r="U350" s="960"/>
      <c r="V350" s="960"/>
      <c r="W350" s="1014"/>
      <c r="X350" s="1028"/>
      <c r="Y350" s="999"/>
      <c r="Z350" s="576"/>
      <c r="AA350" s="576" t="str">
        <f t="shared" si="53"/>
        <v/>
      </c>
      <c r="AB350" s="577"/>
      <c r="AC350"/>
      <c r="AD350"/>
      <c r="AE350" s="12">
        <f t="shared" si="51"/>
        <v>2</v>
      </c>
      <c r="AF350" s="12">
        <f t="shared" si="52"/>
        <v>0</v>
      </c>
      <c r="AU350" s="15" t="str">
        <f t="shared" si="54"/>
        <v/>
      </c>
    </row>
    <row r="351" spans="1:47" s="15" customFormat="1" ht="13.5" customHeight="1" thickBot="1" x14ac:dyDescent="0.3">
      <c r="A351" s="2085"/>
      <c r="B351" s="1110" t="s">
        <v>1603</v>
      </c>
      <c r="C351" s="1162"/>
      <c r="D351" s="1148" t="s">
        <v>1769</v>
      </c>
      <c r="E351" s="961"/>
      <c r="F351" s="962"/>
      <c r="G351" s="1131"/>
      <c r="H351" s="1112" t="s">
        <v>539</v>
      </c>
      <c r="I351" s="1114" t="s">
        <v>1017</v>
      </c>
      <c r="J351" s="1711" t="s">
        <v>1424</v>
      </c>
      <c r="K351" s="1107" t="s">
        <v>1539</v>
      </c>
      <c r="L351" s="1078"/>
      <c r="M351" s="545"/>
      <c r="N351" s="1015"/>
      <c r="O351" s="1069"/>
      <c r="P351" s="1066">
        <f t="shared" si="50"/>
        <v>0</v>
      </c>
      <c r="Q351" s="545"/>
      <c r="R351" s="958"/>
      <c r="S351" s="955">
        <v>2</v>
      </c>
      <c r="T351" s="960"/>
      <c r="U351" s="960"/>
      <c r="V351" s="960"/>
      <c r="W351" s="1014"/>
      <c r="X351" s="1028"/>
      <c r="Y351" s="999"/>
      <c r="Z351" s="576"/>
      <c r="AA351" s="576" t="str">
        <f t="shared" si="53"/>
        <v/>
      </c>
      <c r="AB351" s="577" t="str">
        <f>Z351&amp;AA351</f>
        <v/>
      </c>
      <c r="AC351"/>
      <c r="AD351"/>
      <c r="AE351" s="12">
        <f t="shared" si="51"/>
        <v>0</v>
      </c>
      <c r="AF351" s="12">
        <f t="shared" si="52"/>
        <v>2</v>
      </c>
      <c r="AU351" s="15" t="str">
        <f t="shared" si="54"/>
        <v/>
      </c>
    </row>
    <row r="352" spans="1:47" s="15" customFormat="1" ht="13.5" customHeight="1" thickBot="1" x14ac:dyDescent="0.3">
      <c r="A352" s="2086"/>
      <c r="B352" s="1175" t="s">
        <v>1603</v>
      </c>
      <c r="C352" s="1390"/>
      <c r="D352" s="1391" t="s">
        <v>1769</v>
      </c>
      <c r="E352" s="1324"/>
      <c r="F352" s="1392"/>
      <c r="G352" s="1393"/>
      <c r="H352" s="1394" t="s">
        <v>539</v>
      </c>
      <c r="I352" s="1327" t="s">
        <v>1017</v>
      </c>
      <c r="J352" s="1712" t="s">
        <v>1424</v>
      </c>
      <c r="K352" s="1181" t="s">
        <v>1540</v>
      </c>
      <c r="L352" s="1231"/>
      <c r="M352" s="1235"/>
      <c r="N352" s="1254"/>
      <c r="O352" s="1255"/>
      <c r="P352" s="1066">
        <f t="shared" si="50"/>
        <v>0</v>
      </c>
      <c r="Q352" s="1235"/>
      <c r="R352" s="1236"/>
      <c r="S352" s="1188">
        <v>2</v>
      </c>
      <c r="T352" s="1398"/>
      <c r="U352" s="1398"/>
      <c r="V352" s="1398"/>
      <c r="W352" s="1396"/>
      <c r="X352" s="1399">
        <f>SUM(Q343:W352)</f>
        <v>20</v>
      </c>
      <c r="Y352" s="1333">
        <f>X352</f>
        <v>20</v>
      </c>
      <c r="Z352" s="576" t="s">
        <v>875</v>
      </c>
      <c r="AA352" s="576" t="str">
        <f t="shared" si="53"/>
        <v>MT</v>
      </c>
      <c r="AB352" s="577" t="str">
        <f>Z352&amp;AA352</f>
        <v>EDMT</v>
      </c>
      <c r="AC352"/>
      <c r="AD352"/>
      <c r="AE352" s="12">
        <f t="shared" si="51"/>
        <v>0</v>
      </c>
      <c r="AF352" s="12">
        <f t="shared" si="52"/>
        <v>2</v>
      </c>
      <c r="AU352" s="15" t="str">
        <f t="shared" si="54"/>
        <v/>
      </c>
    </row>
    <row r="353" spans="1:47" s="15" customFormat="1" ht="13.5" customHeight="1" thickBot="1" x14ac:dyDescent="0.3">
      <c r="A353" s="2084">
        <f>A343+1</f>
        <v>40</v>
      </c>
      <c r="B353" s="1169" t="s">
        <v>2106</v>
      </c>
      <c r="C353" s="1400" t="s">
        <v>83</v>
      </c>
      <c r="D353" s="1401" t="s">
        <v>2107</v>
      </c>
      <c r="E353" s="1402" t="s">
        <v>284</v>
      </c>
      <c r="F353" s="1403" t="s">
        <v>2108</v>
      </c>
      <c r="G353" s="1404" t="s">
        <v>1771</v>
      </c>
      <c r="H353" s="1405" t="s">
        <v>539</v>
      </c>
      <c r="I353" s="1346" t="s">
        <v>1026</v>
      </c>
      <c r="J353" s="1369"/>
      <c r="K353" s="1214" t="s">
        <v>1442</v>
      </c>
      <c r="L353" s="1127" t="s">
        <v>97</v>
      </c>
      <c r="M353" s="1217">
        <v>1</v>
      </c>
      <c r="N353" s="1247" t="s">
        <v>24</v>
      </c>
      <c r="O353" s="1248" t="s">
        <v>402</v>
      </c>
      <c r="P353" s="1066">
        <f t="shared" si="50"/>
        <v>2</v>
      </c>
      <c r="Q353" s="1217">
        <v>2</v>
      </c>
      <c r="R353" s="1218"/>
      <c r="S353" s="1052"/>
      <c r="T353" s="1052"/>
      <c r="U353" s="1052"/>
      <c r="V353" s="1052"/>
      <c r="W353" s="1053"/>
      <c r="X353" s="1410"/>
      <c r="Y353" s="1411"/>
      <c r="Z353" s="576"/>
      <c r="AA353" s="576" t="str">
        <f t="shared" si="53"/>
        <v/>
      </c>
      <c r="AB353" s="577" t="str">
        <f>Z353&amp;AA353</f>
        <v/>
      </c>
      <c r="AC353"/>
      <c r="AD353"/>
      <c r="AE353" s="12">
        <f t="shared" si="51"/>
        <v>2</v>
      </c>
      <c r="AF353" s="12">
        <f t="shared" si="52"/>
        <v>0</v>
      </c>
      <c r="AU353" s="15">
        <f t="shared" si="54"/>
        <v>14</v>
      </c>
    </row>
    <row r="354" spans="1:47" s="15" customFormat="1" ht="13.5" customHeight="1" thickBot="1" x14ac:dyDescent="0.3">
      <c r="A354" s="2085"/>
      <c r="B354" s="1110" t="s">
        <v>2106</v>
      </c>
      <c r="C354" s="1162"/>
      <c r="D354" s="1148" t="s">
        <v>2107</v>
      </c>
      <c r="E354" s="961"/>
      <c r="F354" s="962"/>
      <c r="G354" s="1131"/>
      <c r="H354" s="1112" t="s">
        <v>1016</v>
      </c>
      <c r="I354" s="1114" t="s">
        <v>1026</v>
      </c>
      <c r="J354" s="1075"/>
      <c r="K354" s="1085" t="s">
        <v>1443</v>
      </c>
      <c r="L354" s="1078" t="s">
        <v>97</v>
      </c>
      <c r="M354" s="545">
        <v>3</v>
      </c>
      <c r="N354" s="1015" t="s">
        <v>24</v>
      </c>
      <c r="O354" s="1069" t="s">
        <v>402</v>
      </c>
      <c r="P354" s="1066">
        <f t="shared" si="50"/>
        <v>3</v>
      </c>
      <c r="Q354" s="545">
        <v>3</v>
      </c>
      <c r="R354" s="958"/>
      <c r="S354" s="955"/>
      <c r="T354" s="955"/>
      <c r="U354" s="955"/>
      <c r="V354" s="955"/>
      <c r="W354" s="1012"/>
      <c r="X354" s="1028"/>
      <c r="Y354" s="999"/>
      <c r="Z354" s="576"/>
      <c r="AA354" s="576" t="str">
        <f t="shared" si="53"/>
        <v/>
      </c>
      <c r="AB354" s="577" t="str">
        <f>Z354&amp;AA354</f>
        <v/>
      </c>
      <c r="AC354"/>
      <c r="AD354"/>
      <c r="AE354" s="12">
        <f t="shared" si="51"/>
        <v>3</v>
      </c>
      <c r="AF354" s="12">
        <f t="shared" si="52"/>
        <v>0</v>
      </c>
      <c r="AU354" s="15" t="str">
        <f t="shared" si="54"/>
        <v/>
      </c>
    </row>
    <row r="355" spans="1:47" s="15" customFormat="1" ht="13.5" customHeight="1" thickBot="1" x14ac:dyDescent="0.3">
      <c r="A355" s="2085"/>
      <c r="B355" s="1110" t="s">
        <v>2106</v>
      </c>
      <c r="C355" s="1162"/>
      <c r="D355" s="1148" t="s">
        <v>2107</v>
      </c>
      <c r="E355" s="961"/>
      <c r="F355" s="962"/>
      <c r="G355" s="1131"/>
      <c r="H355" s="1112" t="s">
        <v>1016</v>
      </c>
      <c r="I355" s="1114" t="s">
        <v>1026</v>
      </c>
      <c r="J355" s="1075"/>
      <c r="K355" s="1085" t="s">
        <v>1443</v>
      </c>
      <c r="L355" s="1078" t="s">
        <v>97</v>
      </c>
      <c r="M355" s="545">
        <v>3</v>
      </c>
      <c r="N355" s="1015" t="s">
        <v>98</v>
      </c>
      <c r="O355" s="1069" t="s">
        <v>402</v>
      </c>
      <c r="P355" s="1066">
        <f t="shared" si="50"/>
        <v>3</v>
      </c>
      <c r="Q355" s="545">
        <v>3</v>
      </c>
      <c r="R355" s="958"/>
      <c r="S355" s="955"/>
      <c r="T355" s="955"/>
      <c r="U355" s="955"/>
      <c r="V355" s="955"/>
      <c r="W355" s="1012"/>
      <c r="X355" s="1028"/>
      <c r="Y355" s="999"/>
      <c r="Z355" s="576"/>
      <c r="AA355" s="576" t="str">
        <f t="shared" si="53"/>
        <v/>
      </c>
      <c r="AB355" s="577"/>
      <c r="AC355"/>
      <c r="AD355"/>
      <c r="AE355" s="12">
        <f t="shared" si="51"/>
        <v>3</v>
      </c>
      <c r="AF355" s="12">
        <f t="shared" si="52"/>
        <v>0</v>
      </c>
      <c r="AU355" s="15" t="str">
        <f t="shared" si="54"/>
        <v/>
      </c>
    </row>
    <row r="356" spans="1:47" s="15" customFormat="1" ht="13.5" customHeight="1" thickBot="1" x14ac:dyDescent="0.3">
      <c r="A356" s="2085"/>
      <c r="B356" s="1110" t="s">
        <v>2106</v>
      </c>
      <c r="C356" s="1162"/>
      <c r="D356" s="1148" t="s">
        <v>2107</v>
      </c>
      <c r="E356" s="961"/>
      <c r="F356" s="962"/>
      <c r="G356" s="1131"/>
      <c r="H356" s="1112" t="s">
        <v>539</v>
      </c>
      <c r="I356" s="1114" t="s">
        <v>1017</v>
      </c>
      <c r="J356" s="1075"/>
      <c r="K356" s="1085" t="s">
        <v>1448</v>
      </c>
      <c r="L356" s="1078" t="s">
        <v>97</v>
      </c>
      <c r="M356" s="545">
        <v>2</v>
      </c>
      <c r="N356" s="1015" t="s">
        <v>1584</v>
      </c>
      <c r="O356" s="1069" t="s">
        <v>402</v>
      </c>
      <c r="P356" s="1066">
        <f t="shared" si="50"/>
        <v>4</v>
      </c>
      <c r="Q356" s="545">
        <v>2</v>
      </c>
      <c r="R356" s="958">
        <v>2</v>
      </c>
      <c r="S356" s="955"/>
      <c r="T356" s="955"/>
      <c r="U356" s="955"/>
      <c r="V356" s="955"/>
      <c r="W356" s="1012"/>
      <c r="X356" s="1028"/>
      <c r="Y356" s="999"/>
      <c r="Z356" s="576"/>
      <c r="AA356" s="576" t="str">
        <f t="shared" si="53"/>
        <v/>
      </c>
      <c r="AB356" s="577" t="str">
        <f>Z356&amp;AA356</f>
        <v/>
      </c>
      <c r="AC356"/>
      <c r="AD356"/>
      <c r="AE356" s="12">
        <f t="shared" si="51"/>
        <v>4</v>
      </c>
      <c r="AF356" s="12">
        <f t="shared" si="52"/>
        <v>0</v>
      </c>
      <c r="AU356" s="15" t="str">
        <f t="shared" si="54"/>
        <v/>
      </c>
    </row>
    <row r="357" spans="1:47" s="15" customFormat="1" ht="13.5" customHeight="1" thickBot="1" x14ac:dyDescent="0.3">
      <c r="A357" s="2085"/>
      <c r="B357" s="1110" t="s">
        <v>2106</v>
      </c>
      <c r="C357" s="1162"/>
      <c r="D357" s="1148" t="s">
        <v>2107</v>
      </c>
      <c r="E357" s="961"/>
      <c r="F357" s="962"/>
      <c r="G357" s="1131"/>
      <c r="H357" s="1112" t="s">
        <v>539</v>
      </c>
      <c r="I357" s="1114" t="s">
        <v>1023</v>
      </c>
      <c r="J357" s="1075"/>
      <c r="K357" s="1085" t="s">
        <v>1617</v>
      </c>
      <c r="L357" s="1078" t="s">
        <v>97</v>
      </c>
      <c r="M357" s="545" t="s">
        <v>397</v>
      </c>
      <c r="N357" s="1015" t="s">
        <v>24</v>
      </c>
      <c r="O357" s="1069" t="s">
        <v>402</v>
      </c>
      <c r="P357" s="1066">
        <f t="shared" si="50"/>
        <v>2</v>
      </c>
      <c r="Q357" s="545">
        <v>2</v>
      </c>
      <c r="R357" s="958"/>
      <c r="S357" s="955"/>
      <c r="T357" s="955"/>
      <c r="U357" s="955"/>
      <c r="V357" s="955"/>
      <c r="W357" s="1012"/>
      <c r="X357" s="1028"/>
      <c r="Y357" s="999"/>
      <c r="Z357" s="576"/>
      <c r="AA357" s="576" t="str">
        <f t="shared" si="53"/>
        <v/>
      </c>
      <c r="AB357" s="577"/>
      <c r="AC357"/>
      <c r="AD357"/>
      <c r="AE357" s="12">
        <f t="shared" si="51"/>
        <v>2</v>
      </c>
      <c r="AF357" s="12">
        <f t="shared" si="52"/>
        <v>0</v>
      </c>
      <c r="AU357" s="15" t="str">
        <f t="shared" si="54"/>
        <v/>
      </c>
    </row>
    <row r="358" spans="1:47" s="15" customFormat="1" ht="13.5" customHeight="1" thickBot="1" x14ac:dyDescent="0.3">
      <c r="A358" s="2085"/>
      <c r="B358" s="1110" t="s">
        <v>2106</v>
      </c>
      <c r="C358" s="1162"/>
      <c r="D358" s="1148" t="s">
        <v>2107</v>
      </c>
      <c r="E358" s="961"/>
      <c r="F358" s="962"/>
      <c r="G358" s="1131"/>
      <c r="H358" s="1112" t="s">
        <v>539</v>
      </c>
      <c r="I358" s="1114" t="s">
        <v>1023</v>
      </c>
      <c r="J358" s="1075"/>
      <c r="K358" s="1085" t="s">
        <v>1042</v>
      </c>
      <c r="L358" s="1078" t="s">
        <v>97</v>
      </c>
      <c r="M358" s="545">
        <v>8</v>
      </c>
      <c r="N358" s="1015" t="s">
        <v>24</v>
      </c>
      <c r="O358" s="1069" t="s">
        <v>402</v>
      </c>
      <c r="P358" s="1066">
        <f t="shared" si="50"/>
        <v>2</v>
      </c>
      <c r="Q358" s="545">
        <v>2</v>
      </c>
      <c r="R358" s="958"/>
      <c r="S358" s="955"/>
      <c r="T358" s="955"/>
      <c r="U358" s="955"/>
      <c r="V358" s="955"/>
      <c r="W358" s="1012"/>
      <c r="X358" s="1028"/>
      <c r="Y358" s="999"/>
      <c r="Z358" s="576"/>
      <c r="AA358" s="576" t="str">
        <f t="shared" si="53"/>
        <v/>
      </c>
      <c r="AB358" s="577"/>
      <c r="AC358"/>
      <c r="AD358"/>
      <c r="AE358" s="12">
        <f t="shared" si="51"/>
        <v>2</v>
      </c>
      <c r="AF358" s="12">
        <f t="shared" si="52"/>
        <v>0</v>
      </c>
      <c r="AU358" s="15" t="str">
        <f t="shared" si="54"/>
        <v/>
      </c>
    </row>
    <row r="359" spans="1:47" s="15" customFormat="1" ht="13.5" customHeight="1" thickBot="1" x14ac:dyDescent="0.3">
      <c r="A359" s="2085"/>
      <c r="B359" s="1110" t="s">
        <v>2106</v>
      </c>
      <c r="C359" s="1162"/>
      <c r="D359" s="1148" t="s">
        <v>2107</v>
      </c>
      <c r="E359" s="961"/>
      <c r="F359" s="962"/>
      <c r="G359" s="1131"/>
      <c r="H359" s="1112" t="s">
        <v>539</v>
      </c>
      <c r="I359" s="1114" t="s">
        <v>1026</v>
      </c>
      <c r="J359" s="1711" t="s">
        <v>1424</v>
      </c>
      <c r="K359" s="1107" t="s">
        <v>1539</v>
      </c>
      <c r="L359" s="1078"/>
      <c r="M359" s="545"/>
      <c r="N359" s="1015"/>
      <c r="O359" s="1069"/>
      <c r="P359" s="1066">
        <f t="shared" si="50"/>
        <v>0</v>
      </c>
      <c r="Q359" s="545"/>
      <c r="R359" s="958"/>
      <c r="S359" s="955">
        <v>2</v>
      </c>
      <c r="T359" s="955"/>
      <c r="U359" s="955"/>
      <c r="V359" s="955"/>
      <c r="W359" s="1012"/>
      <c r="X359" s="1028"/>
      <c r="Y359" s="999"/>
      <c r="Z359" s="576"/>
      <c r="AA359" s="576" t="str">
        <f t="shared" si="53"/>
        <v/>
      </c>
      <c r="AB359" s="577" t="str">
        <f t="shared" ref="AB359:AB392" si="55">Z359&amp;AA359</f>
        <v/>
      </c>
      <c r="AC359"/>
      <c r="AD359"/>
      <c r="AE359" s="12">
        <f t="shared" si="51"/>
        <v>0</v>
      </c>
      <c r="AF359" s="12">
        <f t="shared" si="52"/>
        <v>2</v>
      </c>
      <c r="AU359" s="15" t="str">
        <f t="shared" si="54"/>
        <v/>
      </c>
    </row>
    <row r="360" spans="1:47" s="15" customFormat="1" ht="13.5" customHeight="1" thickBot="1" x14ac:dyDescent="0.3">
      <c r="A360" s="2087"/>
      <c r="B360" s="1282" t="s">
        <v>2106</v>
      </c>
      <c r="C360" s="1412"/>
      <c r="D360" s="1413" t="s">
        <v>2107</v>
      </c>
      <c r="E360" s="1309"/>
      <c r="F360" s="1414"/>
      <c r="G360" s="1415"/>
      <c r="H360" s="1416" t="s">
        <v>539</v>
      </c>
      <c r="I360" s="1312" t="s">
        <v>1026</v>
      </c>
      <c r="J360" s="1713" t="s">
        <v>1424</v>
      </c>
      <c r="K360" s="1224" t="s">
        <v>1837</v>
      </c>
      <c r="L360" s="1225"/>
      <c r="M360" s="1226"/>
      <c r="N360" s="1061"/>
      <c r="O360" s="1227"/>
      <c r="P360" s="1066">
        <f t="shared" si="50"/>
        <v>0</v>
      </c>
      <c r="Q360" s="1226"/>
      <c r="R360" s="1060"/>
      <c r="S360" s="1059"/>
      <c r="T360" s="1059"/>
      <c r="U360" s="1059"/>
      <c r="V360" s="1059"/>
      <c r="W360" s="1268">
        <v>2</v>
      </c>
      <c r="X360" s="1419">
        <f>SUM(Q353:W360)</f>
        <v>20</v>
      </c>
      <c r="Y360" s="1317">
        <f>X360</f>
        <v>20</v>
      </c>
      <c r="Z360" s="576" t="s">
        <v>875</v>
      </c>
      <c r="AA360" s="576" t="str">
        <f t="shared" si="53"/>
        <v>MT</v>
      </c>
      <c r="AB360" s="577" t="str">
        <f t="shared" si="55"/>
        <v>EDMT</v>
      </c>
      <c r="AC360"/>
      <c r="AD360"/>
      <c r="AE360" s="12">
        <f t="shared" si="51"/>
        <v>0</v>
      </c>
      <c r="AF360" s="12">
        <f t="shared" si="52"/>
        <v>2</v>
      </c>
      <c r="AU360" s="15" t="str">
        <f t="shared" si="54"/>
        <v/>
      </c>
    </row>
    <row r="361" spans="1:47" s="15" customFormat="1" ht="13.5" customHeight="1" thickBot="1" x14ac:dyDescent="0.3">
      <c r="A361" s="2076">
        <f>A353+1</f>
        <v>41</v>
      </c>
      <c r="B361" s="1444" t="s">
        <v>2099</v>
      </c>
      <c r="C361" s="1445" t="s">
        <v>35</v>
      </c>
      <c r="D361" s="1335" t="s">
        <v>2100</v>
      </c>
      <c r="E361" s="1336" t="s">
        <v>284</v>
      </c>
      <c r="F361" s="1381" t="s">
        <v>624</v>
      </c>
      <c r="G361" s="1382" t="s">
        <v>1887</v>
      </c>
      <c r="H361" s="1201" t="s">
        <v>539</v>
      </c>
      <c r="I361" s="1201" t="s">
        <v>1017</v>
      </c>
      <c r="J361" s="1286"/>
      <c r="K361" s="1939" t="s">
        <v>1499</v>
      </c>
      <c r="L361" s="1961" t="s">
        <v>97</v>
      </c>
      <c r="M361" s="1476" t="s">
        <v>392</v>
      </c>
      <c r="N361" s="1477" t="s">
        <v>24</v>
      </c>
      <c r="O361" s="1475" t="s">
        <v>402</v>
      </c>
      <c r="P361" s="1066">
        <f t="shared" si="50"/>
        <v>2</v>
      </c>
      <c r="Q361" s="1478">
        <v>2</v>
      </c>
      <c r="R361" s="1339"/>
      <c r="S361" s="1339"/>
      <c r="T361" s="1339"/>
      <c r="U361" s="1339"/>
      <c r="V361" s="1339"/>
      <c r="W361" s="1479"/>
      <c r="X361" s="1305"/>
      <c r="Y361" s="1306"/>
      <c r="Z361" s="576"/>
      <c r="AA361" s="576" t="str">
        <f t="shared" si="53"/>
        <v/>
      </c>
      <c r="AB361" s="577" t="str">
        <f t="shared" si="55"/>
        <v/>
      </c>
      <c r="AC361"/>
      <c r="AD361"/>
      <c r="AE361" s="12">
        <f t="shared" si="51"/>
        <v>2</v>
      </c>
      <c r="AF361" s="12">
        <f t="shared" si="52"/>
        <v>0</v>
      </c>
      <c r="AU361" s="15">
        <f t="shared" si="54"/>
        <v>21</v>
      </c>
    </row>
    <row r="362" spans="1:47" s="15" customFormat="1" ht="13.5" customHeight="1" thickBot="1" x14ac:dyDescent="0.3">
      <c r="A362" s="2070"/>
      <c r="B362" s="1113" t="s">
        <v>2099</v>
      </c>
      <c r="C362" s="1161"/>
      <c r="D362" s="1146" t="s">
        <v>2100</v>
      </c>
      <c r="E362" s="971"/>
      <c r="F362" s="966"/>
      <c r="G362" s="1133"/>
      <c r="H362" s="1085" t="s">
        <v>539</v>
      </c>
      <c r="I362" s="1085" t="s">
        <v>1017</v>
      </c>
      <c r="J362" s="1075"/>
      <c r="K362" s="1120" t="s">
        <v>1499</v>
      </c>
      <c r="L362" s="1962" t="s">
        <v>97</v>
      </c>
      <c r="M362" s="1095" t="s">
        <v>392</v>
      </c>
      <c r="N362" s="1062" t="s">
        <v>98</v>
      </c>
      <c r="O362" s="1076" t="s">
        <v>402</v>
      </c>
      <c r="P362" s="1066">
        <f t="shared" si="50"/>
        <v>2</v>
      </c>
      <c r="Q362" s="548">
        <v>2</v>
      </c>
      <c r="R362" s="972"/>
      <c r="S362" s="972"/>
      <c r="T362" s="972"/>
      <c r="U362" s="972"/>
      <c r="V362" s="972"/>
      <c r="W362" s="1018"/>
      <c r="X362" s="1027"/>
      <c r="Y362" s="998"/>
      <c r="Z362" s="576"/>
      <c r="AA362" s="576" t="str">
        <f t="shared" si="53"/>
        <v/>
      </c>
      <c r="AB362" s="577" t="str">
        <f t="shared" si="55"/>
        <v/>
      </c>
      <c r="AC362"/>
      <c r="AD362"/>
      <c r="AE362" s="12">
        <f t="shared" si="51"/>
        <v>2</v>
      </c>
      <c r="AF362" s="12">
        <f t="shared" si="52"/>
        <v>0</v>
      </c>
      <c r="AU362" s="15" t="str">
        <f t="shared" si="54"/>
        <v/>
      </c>
    </row>
    <row r="363" spans="1:47" s="15" customFormat="1" ht="13.5" customHeight="1" thickBot="1" x14ac:dyDescent="0.3">
      <c r="A363" s="2070"/>
      <c r="B363" s="1113" t="s">
        <v>2099</v>
      </c>
      <c r="C363" s="1161"/>
      <c r="D363" s="1146" t="s">
        <v>2100</v>
      </c>
      <c r="E363" s="971"/>
      <c r="F363" s="966"/>
      <c r="G363" s="1133"/>
      <c r="H363" s="1085" t="s">
        <v>539</v>
      </c>
      <c r="I363" s="1085" t="s">
        <v>1017</v>
      </c>
      <c r="J363" s="1075"/>
      <c r="K363" s="1120" t="s">
        <v>1499</v>
      </c>
      <c r="L363" s="1962" t="s">
        <v>97</v>
      </c>
      <c r="M363" s="1095" t="s">
        <v>392</v>
      </c>
      <c r="N363" s="1062" t="s">
        <v>395</v>
      </c>
      <c r="O363" s="1076" t="s">
        <v>402</v>
      </c>
      <c r="P363" s="1066">
        <f t="shared" si="50"/>
        <v>2</v>
      </c>
      <c r="Q363" s="548">
        <v>2</v>
      </c>
      <c r="R363" s="972"/>
      <c r="S363" s="972"/>
      <c r="T363" s="972"/>
      <c r="U363" s="972"/>
      <c r="V363" s="972"/>
      <c r="W363" s="1018"/>
      <c r="X363" s="1027"/>
      <c r="Y363" s="998"/>
      <c r="Z363" s="576"/>
      <c r="AA363" s="576" t="str">
        <f t="shared" si="53"/>
        <v/>
      </c>
      <c r="AB363" s="577" t="str">
        <f t="shared" si="55"/>
        <v/>
      </c>
      <c r="AC363"/>
      <c r="AD363"/>
      <c r="AE363" s="12">
        <f t="shared" si="51"/>
        <v>2</v>
      </c>
      <c r="AF363" s="12">
        <f t="shared" si="52"/>
        <v>0</v>
      </c>
      <c r="AU363" s="15" t="str">
        <f t="shared" si="54"/>
        <v/>
      </c>
    </row>
    <row r="364" spans="1:47" s="15" customFormat="1" ht="13.5" customHeight="1" thickBot="1" x14ac:dyDescent="0.3">
      <c r="A364" s="2070"/>
      <c r="B364" s="1113" t="s">
        <v>2099</v>
      </c>
      <c r="C364" s="1161"/>
      <c r="D364" s="1146" t="s">
        <v>2100</v>
      </c>
      <c r="E364" s="971"/>
      <c r="F364" s="966"/>
      <c r="G364" s="1133"/>
      <c r="H364" s="1085" t="s">
        <v>539</v>
      </c>
      <c r="I364" s="1085" t="s">
        <v>1017</v>
      </c>
      <c r="J364" s="1075"/>
      <c r="K364" s="1120" t="s">
        <v>1500</v>
      </c>
      <c r="L364" s="1962" t="s">
        <v>97</v>
      </c>
      <c r="M364" s="1095" t="s">
        <v>393</v>
      </c>
      <c r="N364" s="1062" t="s">
        <v>24</v>
      </c>
      <c r="O364" s="1076" t="s">
        <v>402</v>
      </c>
      <c r="P364" s="1066">
        <f t="shared" si="50"/>
        <v>2</v>
      </c>
      <c r="Q364" s="548">
        <v>2</v>
      </c>
      <c r="R364" s="972"/>
      <c r="S364" s="972"/>
      <c r="T364" s="972"/>
      <c r="U364" s="972"/>
      <c r="V364" s="972"/>
      <c r="W364" s="1018"/>
      <c r="X364" s="1027"/>
      <c r="Y364" s="998"/>
      <c r="Z364" s="576"/>
      <c r="AA364" s="576" t="str">
        <f t="shared" si="53"/>
        <v/>
      </c>
      <c r="AB364" s="577" t="str">
        <f t="shared" si="55"/>
        <v/>
      </c>
      <c r="AC364"/>
      <c r="AD364"/>
      <c r="AE364" s="12">
        <f t="shared" si="51"/>
        <v>2</v>
      </c>
      <c r="AF364" s="12">
        <f t="shared" si="52"/>
        <v>0</v>
      </c>
      <c r="AU364" s="15" t="str">
        <f t="shared" si="54"/>
        <v/>
      </c>
    </row>
    <row r="365" spans="1:47" s="15" customFormat="1" ht="13.5" customHeight="1" thickBot="1" x14ac:dyDescent="0.3">
      <c r="A365" s="2070"/>
      <c r="B365" s="1113" t="s">
        <v>2099</v>
      </c>
      <c r="C365" s="1161"/>
      <c r="D365" s="1146" t="s">
        <v>2100</v>
      </c>
      <c r="E365" s="971"/>
      <c r="F365" s="966"/>
      <c r="G365" s="1133"/>
      <c r="H365" s="1085" t="s">
        <v>539</v>
      </c>
      <c r="I365" s="1085" t="s">
        <v>1017</v>
      </c>
      <c r="J365" s="1075"/>
      <c r="K365" s="1120" t="s">
        <v>1500</v>
      </c>
      <c r="L365" s="1962" t="s">
        <v>97</v>
      </c>
      <c r="M365" s="1095" t="s">
        <v>393</v>
      </c>
      <c r="N365" s="1062" t="s">
        <v>98</v>
      </c>
      <c r="O365" s="1076" t="s">
        <v>402</v>
      </c>
      <c r="P365" s="1066">
        <f t="shared" si="50"/>
        <v>2</v>
      </c>
      <c r="Q365" s="548">
        <v>2</v>
      </c>
      <c r="R365" s="972"/>
      <c r="S365" s="972"/>
      <c r="T365" s="972"/>
      <c r="U365" s="972"/>
      <c r="V365" s="972"/>
      <c r="W365" s="1018"/>
      <c r="X365" s="1027"/>
      <c r="Y365" s="998"/>
      <c r="Z365" s="576"/>
      <c r="AA365" s="576" t="str">
        <f t="shared" si="53"/>
        <v/>
      </c>
      <c r="AB365" s="577" t="str">
        <f t="shared" si="55"/>
        <v/>
      </c>
      <c r="AC365"/>
      <c r="AD365"/>
      <c r="AE365" s="12">
        <f t="shared" si="51"/>
        <v>2</v>
      </c>
      <c r="AF365" s="12">
        <f t="shared" si="52"/>
        <v>0</v>
      </c>
      <c r="AU365" s="15" t="str">
        <f t="shared" si="54"/>
        <v/>
      </c>
    </row>
    <row r="366" spans="1:47" s="15" customFormat="1" ht="13.5" customHeight="1" thickBot="1" x14ac:dyDescent="0.3">
      <c r="A366" s="2070"/>
      <c r="B366" s="1113" t="s">
        <v>2099</v>
      </c>
      <c r="C366" s="1161"/>
      <c r="D366" s="1146" t="s">
        <v>2100</v>
      </c>
      <c r="E366" s="971"/>
      <c r="F366" s="966"/>
      <c r="G366" s="1133"/>
      <c r="H366" s="1085" t="s">
        <v>539</v>
      </c>
      <c r="I366" s="1085" t="s">
        <v>1017</v>
      </c>
      <c r="J366" s="1075"/>
      <c r="K366" s="1120" t="s">
        <v>1500</v>
      </c>
      <c r="L366" s="1962" t="s">
        <v>97</v>
      </c>
      <c r="M366" s="1095" t="s">
        <v>393</v>
      </c>
      <c r="N366" s="1062" t="s">
        <v>395</v>
      </c>
      <c r="O366" s="1076" t="s">
        <v>402</v>
      </c>
      <c r="P366" s="1066">
        <f t="shared" si="50"/>
        <v>2</v>
      </c>
      <c r="Q366" s="548">
        <v>2</v>
      </c>
      <c r="R366" s="972"/>
      <c r="S366" s="972"/>
      <c r="T366" s="972"/>
      <c r="U366" s="972"/>
      <c r="V366" s="972"/>
      <c r="W366" s="1018"/>
      <c r="X366" s="1027"/>
      <c r="Y366" s="998"/>
      <c r="Z366" s="576"/>
      <c r="AA366" s="576" t="str">
        <f t="shared" si="53"/>
        <v/>
      </c>
      <c r="AB366" s="577" t="str">
        <f t="shared" si="55"/>
        <v/>
      </c>
      <c r="AC366"/>
      <c r="AD366"/>
      <c r="AE366" s="12">
        <f t="shared" si="51"/>
        <v>2</v>
      </c>
      <c r="AF366" s="12">
        <f t="shared" si="52"/>
        <v>0</v>
      </c>
      <c r="AU366" s="15" t="str">
        <f t="shared" si="54"/>
        <v/>
      </c>
    </row>
    <row r="367" spans="1:47" s="15" customFormat="1" ht="13.5" customHeight="1" thickBot="1" x14ac:dyDescent="0.3">
      <c r="A367" s="2070"/>
      <c r="B367" s="1113" t="s">
        <v>2099</v>
      </c>
      <c r="C367" s="1161"/>
      <c r="D367" s="1146" t="s">
        <v>2100</v>
      </c>
      <c r="E367" s="971"/>
      <c r="F367" s="966"/>
      <c r="G367" s="1133"/>
      <c r="H367" s="1085" t="s">
        <v>539</v>
      </c>
      <c r="I367" s="1085" t="s">
        <v>1017</v>
      </c>
      <c r="J367" s="1075"/>
      <c r="K367" s="1120" t="s">
        <v>1429</v>
      </c>
      <c r="L367" s="1962" t="s">
        <v>97</v>
      </c>
      <c r="M367" s="1095">
        <v>6</v>
      </c>
      <c r="N367" s="1062" t="s">
        <v>1559</v>
      </c>
      <c r="O367" s="1076" t="s">
        <v>402</v>
      </c>
      <c r="P367" s="1066">
        <f t="shared" si="50"/>
        <v>3</v>
      </c>
      <c r="Q367" s="548">
        <v>3</v>
      </c>
      <c r="R367" s="972"/>
      <c r="S367" s="972"/>
      <c r="T367" s="972"/>
      <c r="U367" s="972"/>
      <c r="V367" s="972"/>
      <c r="W367" s="1018"/>
      <c r="X367" s="1027"/>
      <c r="Y367" s="998"/>
      <c r="Z367" s="576"/>
      <c r="AA367" s="576" t="str">
        <f t="shared" si="53"/>
        <v/>
      </c>
      <c r="AB367" s="577" t="str">
        <f t="shared" si="55"/>
        <v/>
      </c>
      <c r="AC367"/>
      <c r="AD367"/>
      <c r="AE367" s="12">
        <f t="shared" si="51"/>
        <v>3</v>
      </c>
      <c r="AF367" s="12">
        <f t="shared" si="52"/>
        <v>0</v>
      </c>
      <c r="AU367" s="15" t="str">
        <f t="shared" si="54"/>
        <v/>
      </c>
    </row>
    <row r="368" spans="1:47" s="15" customFormat="1" ht="13.5" customHeight="1" thickBot="1" x14ac:dyDescent="0.3">
      <c r="A368" s="2070"/>
      <c r="B368" s="1113" t="s">
        <v>2099</v>
      </c>
      <c r="C368" s="1161"/>
      <c r="D368" s="1146" t="s">
        <v>2100</v>
      </c>
      <c r="E368" s="971"/>
      <c r="F368" s="966"/>
      <c r="G368" s="1133"/>
      <c r="H368" s="1085" t="s">
        <v>539</v>
      </c>
      <c r="I368" s="1085" t="s">
        <v>1017</v>
      </c>
      <c r="J368" s="1075"/>
      <c r="K368" s="1120" t="s">
        <v>1429</v>
      </c>
      <c r="L368" s="1962" t="s">
        <v>97</v>
      </c>
      <c r="M368" s="1095">
        <v>6</v>
      </c>
      <c r="N368" s="1062" t="s">
        <v>1560</v>
      </c>
      <c r="O368" s="1076" t="s">
        <v>402</v>
      </c>
      <c r="P368" s="1066">
        <f t="shared" si="50"/>
        <v>3</v>
      </c>
      <c r="Q368" s="548">
        <v>3</v>
      </c>
      <c r="R368" s="972"/>
      <c r="S368" s="972"/>
      <c r="T368" s="972"/>
      <c r="U368" s="972"/>
      <c r="V368" s="972"/>
      <c r="W368" s="1018"/>
      <c r="X368" s="1027"/>
      <c r="Y368" s="998"/>
      <c r="Z368" s="576"/>
      <c r="AA368" s="576" t="str">
        <f t="shared" si="53"/>
        <v/>
      </c>
      <c r="AB368" s="577" t="str">
        <f t="shared" si="55"/>
        <v/>
      </c>
      <c r="AC368"/>
      <c r="AD368"/>
      <c r="AE368" s="12">
        <f t="shared" si="51"/>
        <v>3</v>
      </c>
      <c r="AF368" s="12">
        <f t="shared" si="52"/>
        <v>0</v>
      </c>
      <c r="AU368" s="15" t="str">
        <f t="shared" si="54"/>
        <v/>
      </c>
    </row>
    <row r="369" spans="1:47" s="15" customFormat="1" ht="13.5" customHeight="1" thickBot="1" x14ac:dyDescent="0.3">
      <c r="A369" s="2070"/>
      <c r="B369" s="1113" t="s">
        <v>2099</v>
      </c>
      <c r="C369" s="1161"/>
      <c r="D369" s="1146" t="s">
        <v>2100</v>
      </c>
      <c r="E369" s="971"/>
      <c r="F369" s="966"/>
      <c r="G369" s="1133"/>
      <c r="H369" s="1085" t="s">
        <v>539</v>
      </c>
      <c r="I369" s="1085" t="s">
        <v>1017</v>
      </c>
      <c r="J369" s="1075"/>
      <c r="K369" s="1120" t="s">
        <v>1429</v>
      </c>
      <c r="L369" s="1962" t="s">
        <v>97</v>
      </c>
      <c r="M369" s="1095">
        <v>6</v>
      </c>
      <c r="N369" s="1062" t="s">
        <v>1561</v>
      </c>
      <c r="O369" s="1076" t="s">
        <v>402</v>
      </c>
      <c r="P369" s="1066">
        <f t="shared" si="50"/>
        <v>3</v>
      </c>
      <c r="Q369" s="548">
        <v>3</v>
      </c>
      <c r="R369" s="972"/>
      <c r="S369" s="972"/>
      <c r="T369" s="972"/>
      <c r="U369" s="972"/>
      <c r="V369" s="972"/>
      <c r="W369" s="1018"/>
      <c r="X369" s="1027"/>
      <c r="Y369" s="998"/>
      <c r="Z369" s="576"/>
      <c r="AA369" s="576" t="str">
        <f t="shared" si="53"/>
        <v/>
      </c>
      <c r="AB369" s="577" t="str">
        <f t="shared" si="55"/>
        <v/>
      </c>
      <c r="AC369"/>
      <c r="AD369"/>
      <c r="AE369" s="12">
        <f t="shared" si="51"/>
        <v>3</v>
      </c>
      <c r="AF369" s="12">
        <f t="shared" si="52"/>
        <v>0</v>
      </c>
      <c r="AU369" s="15" t="str">
        <f t="shared" si="54"/>
        <v/>
      </c>
    </row>
    <row r="370" spans="1:47" s="15" customFormat="1" ht="13.5" customHeight="1" thickBot="1" x14ac:dyDescent="0.3">
      <c r="A370" s="2070"/>
      <c r="B370" s="1113" t="s">
        <v>2099</v>
      </c>
      <c r="C370" s="1161"/>
      <c r="D370" s="1146" t="s">
        <v>2100</v>
      </c>
      <c r="E370" s="971"/>
      <c r="F370" s="966"/>
      <c r="G370" s="1133"/>
      <c r="H370" s="1085" t="s">
        <v>539</v>
      </c>
      <c r="I370" s="1085" t="s">
        <v>1017</v>
      </c>
      <c r="J370" s="1717" t="s">
        <v>1424</v>
      </c>
      <c r="K370" s="1119" t="s">
        <v>1839</v>
      </c>
      <c r="L370" s="1962"/>
      <c r="M370" s="1095"/>
      <c r="N370" s="1062"/>
      <c r="O370" s="1076"/>
      <c r="P370" s="1066">
        <f t="shared" si="50"/>
        <v>0</v>
      </c>
      <c r="Q370" s="548"/>
      <c r="R370" s="972"/>
      <c r="S370" s="972">
        <v>4</v>
      </c>
      <c r="T370" s="972"/>
      <c r="U370" s="972"/>
      <c r="V370" s="972"/>
      <c r="W370" s="1018"/>
      <c r="X370" s="1027"/>
      <c r="Y370" s="998"/>
      <c r="Z370" s="576"/>
      <c r="AA370" s="576" t="str">
        <f t="shared" si="53"/>
        <v/>
      </c>
      <c r="AB370" s="577" t="str">
        <f t="shared" si="55"/>
        <v/>
      </c>
      <c r="AC370"/>
      <c r="AD370"/>
      <c r="AE370" s="12">
        <f t="shared" si="51"/>
        <v>0</v>
      </c>
      <c r="AF370" s="12">
        <f t="shared" si="52"/>
        <v>4</v>
      </c>
      <c r="AU370" s="15" t="str">
        <f t="shared" si="54"/>
        <v/>
      </c>
    </row>
    <row r="371" spans="1:47" s="15" customFormat="1" ht="13.5" customHeight="1" thickBot="1" x14ac:dyDescent="0.3">
      <c r="A371" s="2070"/>
      <c r="B371" s="1113" t="s">
        <v>2099</v>
      </c>
      <c r="C371" s="1161"/>
      <c r="D371" s="1146" t="s">
        <v>2100</v>
      </c>
      <c r="E371" s="971"/>
      <c r="F371" s="966"/>
      <c r="G371" s="1133"/>
      <c r="H371" s="1085" t="s">
        <v>539</v>
      </c>
      <c r="I371" s="1085" t="s">
        <v>1017</v>
      </c>
      <c r="J371" s="1717" t="s">
        <v>1424</v>
      </c>
      <c r="K371" s="1119" t="s">
        <v>1540</v>
      </c>
      <c r="L371" s="1962"/>
      <c r="M371" s="1095"/>
      <c r="N371" s="1062"/>
      <c r="O371" s="1076"/>
      <c r="P371" s="1066">
        <f t="shared" si="50"/>
        <v>0</v>
      </c>
      <c r="Q371" s="548"/>
      <c r="R371" s="972"/>
      <c r="S371" s="972">
        <v>2</v>
      </c>
      <c r="T371" s="972"/>
      <c r="U371" s="972"/>
      <c r="V371" s="972"/>
      <c r="W371" s="1018"/>
      <c r="X371" s="1027"/>
      <c r="Y371" s="998"/>
      <c r="Z371" s="576"/>
      <c r="AA371" s="576" t="str">
        <f t="shared" si="53"/>
        <v/>
      </c>
      <c r="AB371" s="577" t="str">
        <f t="shared" si="55"/>
        <v/>
      </c>
      <c r="AC371"/>
      <c r="AD371"/>
      <c r="AE371" s="12">
        <f t="shared" si="51"/>
        <v>0</v>
      </c>
      <c r="AF371" s="12">
        <f t="shared" si="52"/>
        <v>2</v>
      </c>
      <c r="AU371" s="15" t="str">
        <f t="shared" si="54"/>
        <v/>
      </c>
    </row>
    <row r="372" spans="1:47" s="15" customFormat="1" ht="13.5" customHeight="1" thickBot="1" x14ac:dyDescent="0.3">
      <c r="A372" s="2070"/>
      <c r="B372" s="1113" t="s">
        <v>2099</v>
      </c>
      <c r="C372" s="1161"/>
      <c r="D372" s="1146" t="s">
        <v>2100</v>
      </c>
      <c r="E372" s="971"/>
      <c r="F372" s="966"/>
      <c r="G372" s="1133"/>
      <c r="H372" s="1085" t="s">
        <v>539</v>
      </c>
      <c r="I372" s="1085" t="s">
        <v>1017</v>
      </c>
      <c r="J372" s="1743" t="s">
        <v>1425</v>
      </c>
      <c r="K372" s="1120" t="s">
        <v>1732</v>
      </c>
      <c r="L372" s="1962"/>
      <c r="M372" s="1095"/>
      <c r="N372" s="1062"/>
      <c r="O372" s="1076"/>
      <c r="P372" s="1066">
        <f t="shared" si="50"/>
        <v>0</v>
      </c>
      <c r="Q372" s="548"/>
      <c r="R372" s="972"/>
      <c r="S372" s="972"/>
      <c r="T372" s="972">
        <v>6</v>
      </c>
      <c r="U372" s="972"/>
      <c r="V372" s="972"/>
      <c r="W372" s="1018"/>
      <c r="X372" s="1027"/>
      <c r="Y372" s="998"/>
      <c r="Z372" s="576"/>
      <c r="AA372" s="576" t="str">
        <f t="shared" si="53"/>
        <v/>
      </c>
      <c r="AB372" s="577" t="str">
        <f t="shared" si="55"/>
        <v/>
      </c>
      <c r="AC372"/>
      <c r="AD372" t="s">
        <v>2077</v>
      </c>
      <c r="AE372" s="12">
        <f t="shared" si="51"/>
        <v>0</v>
      </c>
      <c r="AF372" s="12">
        <f t="shared" si="52"/>
        <v>0</v>
      </c>
      <c r="AU372" s="15" t="str">
        <f t="shared" si="54"/>
        <v/>
      </c>
    </row>
    <row r="373" spans="1:47" s="15" customFormat="1" ht="13.5" customHeight="1" thickBot="1" x14ac:dyDescent="0.3">
      <c r="A373" s="2070"/>
      <c r="B373" s="1113" t="s">
        <v>2099</v>
      </c>
      <c r="C373" s="1161"/>
      <c r="D373" s="1146" t="s">
        <v>2100</v>
      </c>
      <c r="E373" s="971"/>
      <c r="F373" s="966"/>
      <c r="G373" s="1133"/>
      <c r="H373" s="1085" t="s">
        <v>539</v>
      </c>
      <c r="I373" s="1085" t="s">
        <v>1017</v>
      </c>
      <c r="J373" s="1711" t="s">
        <v>1424</v>
      </c>
      <c r="K373" s="1120" t="s">
        <v>1508</v>
      </c>
      <c r="L373" s="1962"/>
      <c r="M373" s="1095"/>
      <c r="N373" s="1062"/>
      <c r="O373" s="1076"/>
      <c r="P373" s="1066">
        <f t="shared" si="50"/>
        <v>0</v>
      </c>
      <c r="Q373" s="548"/>
      <c r="R373" s="972"/>
      <c r="S373" s="972"/>
      <c r="T373" s="972"/>
      <c r="U373" s="972"/>
      <c r="V373" s="972"/>
      <c r="W373" s="1018">
        <v>3</v>
      </c>
      <c r="X373" s="1027"/>
      <c r="Y373" s="998"/>
      <c r="Z373" s="576"/>
      <c r="AA373" s="576" t="str">
        <f t="shared" si="53"/>
        <v/>
      </c>
      <c r="AB373" s="577" t="str">
        <f t="shared" si="55"/>
        <v/>
      </c>
      <c r="AC373"/>
      <c r="AD373"/>
      <c r="AE373" s="12">
        <f t="shared" si="51"/>
        <v>0</v>
      </c>
      <c r="AF373" s="12">
        <f t="shared" si="52"/>
        <v>3</v>
      </c>
      <c r="AU373" s="15" t="str">
        <f t="shared" si="54"/>
        <v/>
      </c>
    </row>
    <row r="374" spans="1:47" s="15" customFormat="1" ht="13.5" customHeight="1" thickBot="1" x14ac:dyDescent="0.3">
      <c r="A374" s="2090"/>
      <c r="B374" s="1113" t="s">
        <v>2099</v>
      </c>
      <c r="C374" s="1322"/>
      <c r="D374" s="1374" t="s">
        <v>2100</v>
      </c>
      <c r="E374" s="1375"/>
      <c r="F374" s="1325"/>
      <c r="G374" s="1326"/>
      <c r="H374" s="1230" t="s">
        <v>539</v>
      </c>
      <c r="I374" s="1230" t="s">
        <v>1017</v>
      </c>
      <c r="J374" s="1718" t="s">
        <v>1424</v>
      </c>
      <c r="K374" s="1940" t="s">
        <v>1838</v>
      </c>
      <c r="L374" s="1963"/>
      <c r="M374" s="1481"/>
      <c r="N374" s="1482"/>
      <c r="O374" s="1480"/>
      <c r="P374" s="1066">
        <f t="shared" si="50"/>
        <v>0</v>
      </c>
      <c r="Q374" s="747"/>
      <c r="R374" s="1377"/>
      <c r="S374" s="1377"/>
      <c r="T374" s="1377"/>
      <c r="U374" s="1377"/>
      <c r="V374" s="1377"/>
      <c r="W374" s="1483">
        <v>4</v>
      </c>
      <c r="X374" s="1332">
        <f>SUBTOTAL(9,Q361:W374)</f>
        <v>40</v>
      </c>
      <c r="Y374" s="1333">
        <f>X374</f>
        <v>40</v>
      </c>
      <c r="Z374" s="576" t="s">
        <v>875</v>
      </c>
      <c r="AA374" s="576" t="str">
        <f t="shared" si="53"/>
        <v>TC</v>
      </c>
      <c r="AB374" s="577" t="str">
        <f t="shared" si="55"/>
        <v>EDTC</v>
      </c>
      <c r="AC374"/>
      <c r="AD374"/>
      <c r="AE374" s="12">
        <f t="shared" si="51"/>
        <v>0</v>
      </c>
      <c r="AF374" s="12">
        <f t="shared" si="52"/>
        <v>4</v>
      </c>
      <c r="AU374" s="15" t="str">
        <f t="shared" si="54"/>
        <v/>
      </c>
    </row>
    <row r="375" spans="1:47" s="15" customFormat="1" ht="13.5" customHeight="1" thickBot="1" x14ac:dyDescent="0.3">
      <c r="A375" s="2084">
        <f>A361+1</f>
        <v>42</v>
      </c>
      <c r="B375" s="1169" t="s">
        <v>1853</v>
      </c>
      <c r="C375" s="1400" t="s">
        <v>332</v>
      </c>
      <c r="D375" s="1401" t="s">
        <v>1854</v>
      </c>
      <c r="E375" s="1402" t="s">
        <v>284</v>
      </c>
      <c r="F375" s="1403" t="s">
        <v>1787</v>
      </c>
      <c r="G375" s="1404" t="s">
        <v>2091</v>
      </c>
      <c r="H375" s="1405" t="s">
        <v>539</v>
      </c>
      <c r="I375" s="1346" t="s">
        <v>1017</v>
      </c>
      <c r="J375" s="1369"/>
      <c r="K375" s="1214" t="s">
        <v>1448</v>
      </c>
      <c r="L375" s="1127" t="s">
        <v>97</v>
      </c>
      <c r="M375" s="1217">
        <v>2</v>
      </c>
      <c r="N375" s="1247" t="s">
        <v>98</v>
      </c>
      <c r="O375" s="1248" t="s">
        <v>402</v>
      </c>
      <c r="P375" s="1066">
        <f t="shared" si="50"/>
        <v>4</v>
      </c>
      <c r="Q375" s="1217">
        <v>2</v>
      </c>
      <c r="R375" s="1218">
        <v>2</v>
      </c>
      <c r="S375" s="1052"/>
      <c r="T375" s="1052"/>
      <c r="U375" s="1052"/>
      <c r="V375" s="1052"/>
      <c r="W375" s="1053"/>
      <c r="X375" s="1410"/>
      <c r="Y375" s="1411"/>
      <c r="Z375" s="576"/>
      <c r="AA375" s="576" t="str">
        <f t="shared" ref="AA375:AA392" si="56">IF(Y375&lt;&gt;"",IF(Y375&gt;=40,"TC",IF(AND(Y375&gt;=20,Y375&lt;30),"MT",IF(Y375&lt;20,"TP",""))),"")</f>
        <v/>
      </c>
      <c r="AB375" s="577" t="str">
        <f t="shared" si="55"/>
        <v/>
      </c>
      <c r="AC375"/>
      <c r="AD375"/>
      <c r="AE375" s="12">
        <f t="shared" si="51"/>
        <v>4</v>
      </c>
      <c r="AF375" s="12">
        <f t="shared" si="52"/>
        <v>0</v>
      </c>
      <c r="AU375" s="15">
        <f t="shared" si="54"/>
        <v>7</v>
      </c>
    </row>
    <row r="376" spans="1:47" s="15" customFormat="1" ht="13.5" customHeight="1" thickBot="1" x14ac:dyDescent="0.3">
      <c r="A376" s="2085"/>
      <c r="B376" s="1110" t="s">
        <v>1853</v>
      </c>
      <c r="C376" s="1162"/>
      <c r="D376" s="1148" t="s">
        <v>1854</v>
      </c>
      <c r="E376" s="961"/>
      <c r="F376" s="962"/>
      <c r="G376" s="1131"/>
      <c r="H376" s="1114" t="s">
        <v>539</v>
      </c>
      <c r="I376" s="1114" t="s">
        <v>1017</v>
      </c>
      <c r="J376" s="665"/>
      <c r="K376" s="1109" t="s">
        <v>1448</v>
      </c>
      <c r="L376" s="1114" t="s">
        <v>97</v>
      </c>
      <c r="M376" s="762">
        <v>2</v>
      </c>
      <c r="N376" s="668" t="s">
        <v>395</v>
      </c>
      <c r="O376" s="665" t="s">
        <v>402</v>
      </c>
      <c r="P376" s="1066">
        <f t="shared" si="50"/>
        <v>4</v>
      </c>
      <c r="Q376" s="762">
        <v>2</v>
      </c>
      <c r="R376" s="963">
        <v>2</v>
      </c>
      <c r="S376" s="955"/>
      <c r="T376" s="955"/>
      <c r="U376" s="955"/>
      <c r="V376" s="955"/>
      <c r="W376" s="1012"/>
      <c r="X376" s="1028"/>
      <c r="Y376" s="999"/>
      <c r="Z376" s="576"/>
      <c r="AA376" s="576" t="str">
        <f t="shared" si="56"/>
        <v/>
      </c>
      <c r="AB376" s="577" t="str">
        <f t="shared" si="55"/>
        <v/>
      </c>
      <c r="AC376"/>
      <c r="AD376"/>
      <c r="AE376" s="12">
        <f t="shared" si="51"/>
        <v>4</v>
      </c>
      <c r="AF376" s="12">
        <f t="shared" si="52"/>
        <v>0</v>
      </c>
      <c r="AU376" s="15" t="str">
        <f t="shared" si="54"/>
        <v/>
      </c>
    </row>
    <row r="377" spans="1:47" s="15" customFormat="1" ht="13.5" customHeight="1" thickBot="1" x14ac:dyDescent="0.3">
      <c r="A377" s="2085"/>
      <c r="B377" s="1110" t="s">
        <v>1853</v>
      </c>
      <c r="C377" s="1162"/>
      <c r="D377" s="1148" t="s">
        <v>1854</v>
      </c>
      <c r="E377" s="961"/>
      <c r="F377" s="962"/>
      <c r="G377" s="1131"/>
      <c r="H377" s="1122" t="s">
        <v>351</v>
      </c>
      <c r="I377" s="1086" t="s">
        <v>394</v>
      </c>
      <c r="J377" s="1078"/>
      <c r="K377" s="1107" t="s">
        <v>1365</v>
      </c>
      <c r="L377" s="1068" t="s">
        <v>401</v>
      </c>
      <c r="M377" s="1090">
        <v>2</v>
      </c>
      <c r="N377" s="1043" t="s">
        <v>98</v>
      </c>
      <c r="O377" s="1067" t="s">
        <v>348</v>
      </c>
      <c r="P377" s="1066">
        <f t="shared" si="50"/>
        <v>4</v>
      </c>
      <c r="Q377" s="829">
        <v>3</v>
      </c>
      <c r="R377" s="955">
        <v>1</v>
      </c>
      <c r="S377" s="955"/>
      <c r="T377" s="955"/>
      <c r="U377" s="955"/>
      <c r="V377" s="955"/>
      <c r="W377" s="1012"/>
      <c r="X377" s="1028"/>
      <c r="Y377" s="999"/>
      <c r="Z377" s="576"/>
      <c r="AA377" s="576" t="str">
        <f t="shared" si="56"/>
        <v/>
      </c>
      <c r="AB377" s="577" t="str">
        <f t="shared" si="55"/>
        <v/>
      </c>
      <c r="AC377"/>
      <c r="AD377"/>
      <c r="AE377" s="12">
        <f t="shared" si="51"/>
        <v>4</v>
      </c>
      <c r="AF377" s="12">
        <f t="shared" si="52"/>
        <v>0</v>
      </c>
      <c r="AU377" s="15" t="str">
        <f t="shared" si="54"/>
        <v/>
      </c>
    </row>
    <row r="378" spans="1:47" s="15" customFormat="1" ht="13.5" customHeight="1" thickBot="1" x14ac:dyDescent="0.3">
      <c r="A378" s="2087"/>
      <c r="B378" s="1282" t="s">
        <v>1853</v>
      </c>
      <c r="C378" s="1412"/>
      <c r="D378" s="1413" t="s">
        <v>1854</v>
      </c>
      <c r="E378" s="1309"/>
      <c r="F378" s="1414"/>
      <c r="G378" s="1415"/>
      <c r="H378" s="1416" t="s">
        <v>539</v>
      </c>
      <c r="I378" s="1312"/>
      <c r="J378" s="1713"/>
      <c r="K378" s="1224"/>
      <c r="L378" s="1225"/>
      <c r="M378" s="1226"/>
      <c r="N378" s="1061"/>
      <c r="O378" s="1227"/>
      <c r="P378" s="1066">
        <f t="shared" si="50"/>
        <v>0</v>
      </c>
      <c r="Q378" s="1226"/>
      <c r="R378" s="1060"/>
      <c r="S378" s="1059"/>
      <c r="T378" s="1059"/>
      <c r="U378" s="1059"/>
      <c r="V378" s="1059"/>
      <c r="W378" s="1268"/>
      <c r="X378" s="1419">
        <f>SUM(Q375:W378)</f>
        <v>12</v>
      </c>
      <c r="Y378" s="1317">
        <f>X378</f>
        <v>12</v>
      </c>
      <c r="Z378" s="576" t="s">
        <v>875</v>
      </c>
      <c r="AA378" s="576" t="str">
        <f t="shared" si="56"/>
        <v>TP</v>
      </c>
      <c r="AB378" s="577" t="str">
        <f t="shared" si="55"/>
        <v>EDTP</v>
      </c>
      <c r="AC378"/>
      <c r="AD378"/>
      <c r="AE378" s="12">
        <f t="shared" si="51"/>
        <v>0</v>
      </c>
      <c r="AF378" s="12">
        <f t="shared" si="52"/>
        <v>0</v>
      </c>
      <c r="AU378" s="15" t="str">
        <f t="shared" si="54"/>
        <v/>
      </c>
    </row>
    <row r="379" spans="1:47" s="12" customFormat="1" ht="13.5" customHeight="1" thickBot="1" x14ac:dyDescent="0.3">
      <c r="A379" s="2069">
        <f>A375+1</f>
        <v>43</v>
      </c>
      <c r="B379" s="1243" t="s">
        <v>708</v>
      </c>
      <c r="C379" s="1493" t="s">
        <v>332</v>
      </c>
      <c r="D379" s="1494" t="s">
        <v>709</v>
      </c>
      <c r="E379" s="1495" t="s">
        <v>284</v>
      </c>
      <c r="F379" s="1245" t="s">
        <v>114</v>
      </c>
      <c r="G379" s="1246" t="s">
        <v>115</v>
      </c>
      <c r="H379" s="1214" t="s">
        <v>23</v>
      </c>
      <c r="I379" s="1214" t="s">
        <v>103</v>
      </c>
      <c r="J379" s="1127"/>
      <c r="K379" s="1556" t="s">
        <v>985</v>
      </c>
      <c r="L379" s="1529" t="s">
        <v>97</v>
      </c>
      <c r="M379" s="804">
        <v>5</v>
      </c>
      <c r="N379" s="1496" t="s">
        <v>98</v>
      </c>
      <c r="O379" s="1497" t="s">
        <v>348</v>
      </c>
      <c r="P379" s="1066">
        <f t="shared" si="50"/>
        <v>4</v>
      </c>
      <c r="Q379" s="1217">
        <v>4</v>
      </c>
      <c r="R379" s="1218"/>
      <c r="S379" s="1218"/>
      <c r="T379" s="1218"/>
      <c r="U379" s="1218"/>
      <c r="V379" s="1218"/>
      <c r="W379" s="1247"/>
      <c r="X379" s="1498"/>
      <c r="Y379" s="1499"/>
      <c r="Z379" s="23"/>
      <c r="AA379" s="23" t="str">
        <f t="shared" si="56"/>
        <v/>
      </c>
      <c r="AB379" s="48" t="str">
        <f t="shared" si="55"/>
        <v/>
      </c>
      <c r="AC379"/>
      <c r="AD379"/>
      <c r="AE379" s="12">
        <f t="shared" si="51"/>
        <v>4</v>
      </c>
      <c r="AF379" s="12">
        <f t="shared" si="52"/>
        <v>0</v>
      </c>
      <c r="AU379" s="22">
        <f t="shared" ref="AU379:AU392" si="57">IF(C379&lt;&gt;"",SUMIF(D$379:D$956,D379,Q$379:R$956),"")</f>
        <v>9</v>
      </c>
    </row>
    <row r="380" spans="1:47" s="12" customFormat="1" ht="13.5" customHeight="1" thickBot="1" x14ac:dyDescent="0.3">
      <c r="A380" s="2070"/>
      <c r="B380" s="1172" t="s">
        <v>708</v>
      </c>
      <c r="C380" s="1159"/>
      <c r="D380" s="1149" t="s">
        <v>709</v>
      </c>
      <c r="E380" s="981"/>
      <c r="F380" s="982"/>
      <c r="G380" s="1135"/>
      <c r="H380" s="1085" t="s">
        <v>23</v>
      </c>
      <c r="I380" s="1085" t="s">
        <v>100</v>
      </c>
      <c r="J380" s="1078"/>
      <c r="K380" s="1109" t="s">
        <v>121</v>
      </c>
      <c r="L380" s="1068" t="s">
        <v>97</v>
      </c>
      <c r="M380" s="801">
        <v>1</v>
      </c>
      <c r="N380" s="1048" t="s">
        <v>24</v>
      </c>
      <c r="O380" s="1077" t="s">
        <v>348</v>
      </c>
      <c r="P380" s="1066">
        <f t="shared" si="50"/>
        <v>5</v>
      </c>
      <c r="Q380" s="545">
        <v>3</v>
      </c>
      <c r="R380" s="958">
        <v>2</v>
      </c>
      <c r="S380" s="958"/>
      <c r="T380" s="958"/>
      <c r="U380" s="958"/>
      <c r="V380" s="958"/>
      <c r="W380" s="1015"/>
      <c r="X380" s="1033"/>
      <c r="Y380" s="1004"/>
      <c r="Z380" s="23"/>
      <c r="AA380" s="23" t="str">
        <f t="shared" si="56"/>
        <v/>
      </c>
      <c r="AB380" s="48" t="str">
        <f t="shared" si="55"/>
        <v/>
      </c>
      <c r="AC380"/>
      <c r="AD380"/>
      <c r="AE380" s="12">
        <f t="shared" si="51"/>
        <v>5</v>
      </c>
      <c r="AF380" s="12">
        <f t="shared" si="52"/>
        <v>0</v>
      </c>
      <c r="AU380" s="22" t="str">
        <f t="shared" si="57"/>
        <v/>
      </c>
    </row>
    <row r="381" spans="1:47" s="12" customFormat="1" ht="13.5" customHeight="1" thickBot="1" x14ac:dyDescent="0.3">
      <c r="A381" s="2071"/>
      <c r="B381" s="1221" t="s">
        <v>708</v>
      </c>
      <c r="C381" s="1500"/>
      <c r="D381" s="1154" t="s">
        <v>709</v>
      </c>
      <c r="E381" s="1223"/>
      <c r="F381" s="1156"/>
      <c r="G381" s="1157"/>
      <c r="H381" s="1224" t="s">
        <v>23</v>
      </c>
      <c r="I381" s="1501" t="s">
        <v>100</v>
      </c>
      <c r="J381" s="1501"/>
      <c r="K381" s="1501" t="s">
        <v>315</v>
      </c>
      <c r="L381" s="1225" t="s">
        <v>97</v>
      </c>
      <c r="M381" s="1266" t="s">
        <v>1134</v>
      </c>
      <c r="N381" s="1267" t="s">
        <v>24</v>
      </c>
      <c r="O381" s="1225" t="s">
        <v>348</v>
      </c>
      <c r="P381" s="1066">
        <f t="shared" si="50"/>
        <v>2</v>
      </c>
      <c r="Q381" s="1226">
        <v>2</v>
      </c>
      <c r="R381" s="1060"/>
      <c r="S381" s="1502"/>
      <c r="T381" s="1502"/>
      <c r="U381" s="1502"/>
      <c r="V381" s="1502"/>
      <c r="W381" s="1503"/>
      <c r="X381" s="1042">
        <f>SUM(Q379:W381)</f>
        <v>11</v>
      </c>
      <c r="Y381" s="1011">
        <f>X381</f>
        <v>11</v>
      </c>
      <c r="Z381" s="23" t="s">
        <v>873</v>
      </c>
      <c r="AA381" s="23" t="str">
        <f t="shared" si="56"/>
        <v>TP</v>
      </c>
      <c r="AB381" s="48" t="str">
        <f t="shared" si="55"/>
        <v>ADTP</v>
      </c>
      <c r="AC381"/>
      <c r="AD381"/>
      <c r="AE381" s="12">
        <f t="shared" si="51"/>
        <v>2</v>
      </c>
      <c r="AF381" s="12">
        <f t="shared" si="52"/>
        <v>0</v>
      </c>
      <c r="AU381" s="22" t="str">
        <f t="shared" si="57"/>
        <v/>
      </c>
    </row>
    <row r="382" spans="1:47" s="12" customFormat="1" ht="13.5" customHeight="1" thickBot="1" x14ac:dyDescent="0.3">
      <c r="A382" s="2076">
        <f>+A379+1</f>
        <v>44</v>
      </c>
      <c r="B382" s="1237" t="s">
        <v>710</v>
      </c>
      <c r="C382" s="1484" t="s">
        <v>83</v>
      </c>
      <c r="D382" s="1273" t="s">
        <v>824</v>
      </c>
      <c r="E382" s="1485" t="s">
        <v>711</v>
      </c>
      <c r="F382" s="1257" t="s">
        <v>275</v>
      </c>
      <c r="G382" s="1258" t="s">
        <v>338</v>
      </c>
      <c r="H382" s="1201" t="s">
        <v>23</v>
      </c>
      <c r="I382" s="1486" t="s">
        <v>107</v>
      </c>
      <c r="J382" s="1486"/>
      <c r="K382" s="1486" t="s">
        <v>926</v>
      </c>
      <c r="L382" s="1486" t="s">
        <v>97</v>
      </c>
      <c r="M382" s="495">
        <v>8</v>
      </c>
      <c r="N382" s="1487" t="s">
        <v>24</v>
      </c>
      <c r="O382" s="1488" t="s">
        <v>344</v>
      </c>
      <c r="P382" s="1066">
        <f t="shared" si="50"/>
        <v>6</v>
      </c>
      <c r="Q382" s="1489">
        <v>6</v>
      </c>
      <c r="R382" s="1490"/>
      <c r="S382" s="1491"/>
      <c r="T382" s="1491"/>
      <c r="U382" s="1491"/>
      <c r="V382" s="1491"/>
      <c r="W382" s="1492"/>
      <c r="X382" s="1207"/>
      <c r="Y382" s="1208"/>
      <c r="Z382" s="23"/>
      <c r="AA382" s="23" t="str">
        <f t="shared" si="56"/>
        <v/>
      </c>
      <c r="AB382" s="48" t="str">
        <f t="shared" si="55"/>
        <v/>
      </c>
      <c r="AC382"/>
      <c r="AD382"/>
      <c r="AE382" s="12">
        <f t="shared" si="51"/>
        <v>6</v>
      </c>
      <c r="AF382" s="12">
        <f t="shared" si="52"/>
        <v>0</v>
      </c>
      <c r="AU382" s="22">
        <f t="shared" si="57"/>
        <v>17</v>
      </c>
    </row>
    <row r="383" spans="1:47" s="12" customFormat="1" ht="13.5" customHeight="1" thickBot="1" x14ac:dyDescent="0.3">
      <c r="A383" s="2070"/>
      <c r="B383" s="1172" t="s">
        <v>710</v>
      </c>
      <c r="C383" s="1159"/>
      <c r="D383" s="1143" t="s">
        <v>824</v>
      </c>
      <c r="E383" s="981"/>
      <c r="F383" s="982"/>
      <c r="G383" s="1135"/>
      <c r="H383" s="1085" t="s">
        <v>23</v>
      </c>
      <c r="I383" s="1086" t="s">
        <v>107</v>
      </c>
      <c r="J383" s="1068"/>
      <c r="K383" s="1086" t="s">
        <v>981</v>
      </c>
      <c r="L383" s="1068" t="s">
        <v>97</v>
      </c>
      <c r="M383" s="1097">
        <v>7</v>
      </c>
      <c r="N383" s="1048" t="s">
        <v>24</v>
      </c>
      <c r="O383" s="1079" t="s">
        <v>348</v>
      </c>
      <c r="P383" s="1066">
        <f t="shared" si="50"/>
        <v>3</v>
      </c>
      <c r="Q383" s="829">
        <v>3</v>
      </c>
      <c r="R383" s="955"/>
      <c r="S383" s="983"/>
      <c r="T383" s="983"/>
      <c r="U383" s="983"/>
      <c r="V383" s="983"/>
      <c r="W383" s="1019"/>
      <c r="X383" s="1033"/>
      <c r="Y383" s="1004"/>
      <c r="Z383" s="23"/>
      <c r="AA383" s="23" t="str">
        <f t="shared" si="56"/>
        <v/>
      </c>
      <c r="AB383" s="48" t="str">
        <f t="shared" si="55"/>
        <v/>
      </c>
      <c r="AC383"/>
      <c r="AD383"/>
      <c r="AE383" s="12">
        <f t="shared" si="51"/>
        <v>3</v>
      </c>
      <c r="AF383" s="12">
        <f t="shared" si="52"/>
        <v>0</v>
      </c>
      <c r="AU383" s="22" t="str">
        <f t="shared" si="57"/>
        <v/>
      </c>
    </row>
    <row r="384" spans="1:47" s="12" customFormat="1" ht="13.5" customHeight="1" thickBot="1" x14ac:dyDescent="0.3">
      <c r="A384" s="2070"/>
      <c r="B384" s="1172" t="s">
        <v>710</v>
      </c>
      <c r="C384" s="1159"/>
      <c r="D384" s="1143" t="s">
        <v>824</v>
      </c>
      <c r="E384" s="981"/>
      <c r="F384" s="982"/>
      <c r="G384" s="1135"/>
      <c r="H384" s="1085" t="s">
        <v>23</v>
      </c>
      <c r="I384" s="1086" t="s">
        <v>107</v>
      </c>
      <c r="J384" s="1068"/>
      <c r="K384" s="1086" t="s">
        <v>964</v>
      </c>
      <c r="L384" s="1068" t="s">
        <v>97</v>
      </c>
      <c r="M384" s="1097">
        <v>4</v>
      </c>
      <c r="N384" s="1048" t="s">
        <v>24</v>
      </c>
      <c r="O384" s="1079" t="s">
        <v>348</v>
      </c>
      <c r="P384" s="1066">
        <f t="shared" si="50"/>
        <v>3</v>
      </c>
      <c r="Q384" s="829">
        <v>3</v>
      </c>
      <c r="R384" s="955"/>
      <c r="S384" s="983"/>
      <c r="T384" s="983"/>
      <c r="U384" s="983"/>
      <c r="V384" s="983"/>
      <c r="W384" s="1019"/>
      <c r="X384" s="1033"/>
      <c r="Y384" s="1004"/>
      <c r="Z384" s="23"/>
      <c r="AA384" s="23" t="str">
        <f t="shared" si="56"/>
        <v/>
      </c>
      <c r="AB384" s="48" t="str">
        <f t="shared" si="55"/>
        <v/>
      </c>
      <c r="AC384"/>
      <c r="AD384"/>
      <c r="AE384" s="12">
        <f t="shared" si="51"/>
        <v>3</v>
      </c>
      <c r="AF384" s="12">
        <f t="shared" si="52"/>
        <v>0</v>
      </c>
      <c r="AU384" s="22" t="str">
        <f t="shared" si="57"/>
        <v/>
      </c>
    </row>
    <row r="385" spans="1:47" s="12" customFormat="1" ht="13.5" customHeight="1" thickBot="1" x14ac:dyDescent="0.3">
      <c r="A385" s="2070"/>
      <c r="B385" s="1172" t="s">
        <v>710</v>
      </c>
      <c r="C385" s="1159"/>
      <c r="D385" s="1143" t="s">
        <v>824</v>
      </c>
      <c r="E385" s="981"/>
      <c r="F385" s="982"/>
      <c r="G385" s="1135"/>
      <c r="H385" s="1085" t="s">
        <v>23</v>
      </c>
      <c r="I385" s="1086" t="s">
        <v>107</v>
      </c>
      <c r="J385" s="1068"/>
      <c r="K385" s="1086" t="s">
        <v>964</v>
      </c>
      <c r="L385" s="1068" t="s">
        <v>97</v>
      </c>
      <c r="M385" s="1097">
        <v>4</v>
      </c>
      <c r="N385" s="1048" t="s">
        <v>98</v>
      </c>
      <c r="O385" s="1079" t="s">
        <v>344</v>
      </c>
      <c r="P385" s="1066">
        <f t="shared" si="50"/>
        <v>3</v>
      </c>
      <c r="Q385" s="829">
        <v>3</v>
      </c>
      <c r="R385" s="955"/>
      <c r="S385" s="983"/>
      <c r="T385" s="983"/>
      <c r="U385" s="983"/>
      <c r="V385" s="983"/>
      <c r="W385" s="1019"/>
      <c r="X385" s="1033"/>
      <c r="Y385" s="1004"/>
      <c r="Z385" s="23"/>
      <c r="AA385" s="23" t="str">
        <f t="shared" si="56"/>
        <v/>
      </c>
      <c r="AB385" s="48" t="str">
        <f t="shared" si="55"/>
        <v/>
      </c>
      <c r="AC385"/>
      <c r="AD385"/>
      <c r="AE385" s="12">
        <f t="shared" si="51"/>
        <v>3</v>
      </c>
      <c r="AF385" s="12">
        <f t="shared" si="52"/>
        <v>0</v>
      </c>
      <c r="AU385" s="22" t="str">
        <f t="shared" si="57"/>
        <v/>
      </c>
    </row>
    <row r="386" spans="1:47" s="12" customFormat="1" ht="13.5" customHeight="1" thickBot="1" x14ac:dyDescent="0.3">
      <c r="A386" s="2070"/>
      <c r="B386" s="1172" t="s">
        <v>710</v>
      </c>
      <c r="C386" s="1159"/>
      <c r="D386" s="1143" t="s">
        <v>824</v>
      </c>
      <c r="E386" s="981"/>
      <c r="F386" s="982"/>
      <c r="G386" s="1135"/>
      <c r="H386" s="1085" t="s">
        <v>23</v>
      </c>
      <c r="I386" s="1086" t="s">
        <v>107</v>
      </c>
      <c r="J386" s="1068"/>
      <c r="K386" s="1086" t="s">
        <v>928</v>
      </c>
      <c r="L386" s="1068" t="s">
        <v>97</v>
      </c>
      <c r="M386" s="1097">
        <v>9</v>
      </c>
      <c r="N386" s="1048" t="s">
        <v>24</v>
      </c>
      <c r="O386" s="1079" t="s">
        <v>348</v>
      </c>
      <c r="P386" s="1066">
        <f t="shared" si="50"/>
        <v>2</v>
      </c>
      <c r="Q386" s="829">
        <v>2</v>
      </c>
      <c r="R386" s="955"/>
      <c r="S386" s="983"/>
      <c r="T386" s="983"/>
      <c r="U386" s="983"/>
      <c r="V386" s="983"/>
      <c r="W386" s="1019"/>
      <c r="X386" s="1033"/>
      <c r="Y386" s="1004"/>
      <c r="Z386" s="23"/>
      <c r="AA386" s="23" t="str">
        <f t="shared" si="56"/>
        <v/>
      </c>
      <c r="AB386" s="48" t="str">
        <f t="shared" si="55"/>
        <v/>
      </c>
      <c r="AC386"/>
      <c r="AD386"/>
      <c r="AE386" s="12">
        <f t="shared" si="51"/>
        <v>2</v>
      </c>
      <c r="AF386" s="12">
        <f t="shared" si="52"/>
        <v>0</v>
      </c>
      <c r="AU386" s="22" t="str">
        <f t="shared" si="57"/>
        <v/>
      </c>
    </row>
    <row r="387" spans="1:47" s="12" customFormat="1" ht="13.5" customHeight="1" thickBot="1" x14ac:dyDescent="0.3">
      <c r="A387" s="2070"/>
      <c r="B387" s="1172" t="s">
        <v>710</v>
      </c>
      <c r="C387" s="1159"/>
      <c r="D387" s="1143" t="s">
        <v>824</v>
      </c>
      <c r="E387" s="981"/>
      <c r="F387" s="982"/>
      <c r="G387" s="1135"/>
      <c r="H387" s="1085" t="s">
        <v>23</v>
      </c>
      <c r="I387" s="1086" t="s">
        <v>107</v>
      </c>
      <c r="J387" s="1711" t="s">
        <v>1424</v>
      </c>
      <c r="K387" s="1107" t="s">
        <v>1539</v>
      </c>
      <c r="L387" s="1068"/>
      <c r="M387" s="1097"/>
      <c r="N387" s="1048"/>
      <c r="O387" s="1079"/>
      <c r="P387" s="1066">
        <f t="shared" si="50"/>
        <v>0</v>
      </c>
      <c r="Q387" s="829"/>
      <c r="R387" s="955"/>
      <c r="S387" s="983">
        <v>1</v>
      </c>
      <c r="T387" s="983"/>
      <c r="U387" s="983"/>
      <c r="V387" s="983"/>
      <c r="W387" s="1019"/>
      <c r="X387" s="1033"/>
      <c r="Y387" s="1004"/>
      <c r="Z387" s="23"/>
      <c r="AA387" s="23" t="str">
        <f t="shared" si="56"/>
        <v/>
      </c>
      <c r="AB387" s="48" t="str">
        <f t="shared" si="55"/>
        <v/>
      </c>
      <c r="AC387"/>
      <c r="AD387"/>
      <c r="AE387" s="12">
        <f t="shared" si="51"/>
        <v>0</v>
      </c>
      <c r="AF387" s="12">
        <f t="shared" si="52"/>
        <v>1</v>
      </c>
      <c r="AU387" s="22" t="str">
        <f t="shared" si="57"/>
        <v/>
      </c>
    </row>
    <row r="388" spans="1:47" s="12" customFormat="1" ht="13.5" customHeight="1" thickBot="1" x14ac:dyDescent="0.3">
      <c r="A388" s="2090"/>
      <c r="B388" s="1250" t="s">
        <v>710</v>
      </c>
      <c r="C388" s="1504"/>
      <c r="D388" s="1177" t="s">
        <v>824</v>
      </c>
      <c r="E388" s="1251"/>
      <c r="F388" s="1252"/>
      <c r="G388" s="1253"/>
      <c r="H388" s="1230" t="s">
        <v>23</v>
      </c>
      <c r="I388" s="1193" t="s">
        <v>107</v>
      </c>
      <c r="J388" s="1719" t="s">
        <v>1424</v>
      </c>
      <c r="K388" s="1327" t="s">
        <v>1838</v>
      </c>
      <c r="L388" s="1186"/>
      <c r="M388" s="1505"/>
      <c r="N388" s="1185"/>
      <c r="O388" s="1506"/>
      <c r="P388" s="1066">
        <f t="shared" si="50"/>
        <v>0</v>
      </c>
      <c r="Q388" s="1187"/>
      <c r="R388" s="1188"/>
      <c r="S388" s="1507"/>
      <c r="T388" s="1507"/>
      <c r="U388" s="1507"/>
      <c r="V388" s="1507"/>
      <c r="W388" s="1508">
        <v>2</v>
      </c>
      <c r="X388" s="1509">
        <f>SUM(Q382:W388)</f>
        <v>20</v>
      </c>
      <c r="Y388" s="1510">
        <f>X388</f>
        <v>20</v>
      </c>
      <c r="Z388" s="23" t="s">
        <v>873</v>
      </c>
      <c r="AA388" s="23" t="str">
        <f t="shared" si="56"/>
        <v>MT</v>
      </c>
      <c r="AB388" s="48" t="str">
        <f t="shared" si="55"/>
        <v>ADMT</v>
      </c>
      <c r="AC388"/>
      <c r="AD388"/>
      <c r="AE388" s="12">
        <f t="shared" si="51"/>
        <v>0</v>
      </c>
      <c r="AF388" s="12">
        <f t="shared" si="52"/>
        <v>2</v>
      </c>
      <c r="AU388" s="22" t="str">
        <f t="shared" si="57"/>
        <v/>
      </c>
    </row>
    <row r="389" spans="1:47" s="12" customFormat="1" ht="13.5" customHeight="1" thickBot="1" x14ac:dyDescent="0.3">
      <c r="A389" s="2069">
        <f>+A382+1</f>
        <v>45</v>
      </c>
      <c r="B389" s="1243" t="s">
        <v>712</v>
      </c>
      <c r="C389" s="1210" t="s">
        <v>83</v>
      </c>
      <c r="D389" s="1494" t="s">
        <v>713</v>
      </c>
      <c r="E389" s="1516" t="s">
        <v>284</v>
      </c>
      <c r="F389" s="1245" t="s">
        <v>285</v>
      </c>
      <c r="G389" s="1246" t="s">
        <v>286</v>
      </c>
      <c r="H389" s="1214" t="s">
        <v>23</v>
      </c>
      <c r="I389" s="1214" t="s">
        <v>100</v>
      </c>
      <c r="J389" s="1127"/>
      <c r="K389" s="1556" t="s">
        <v>960</v>
      </c>
      <c r="L389" s="1529" t="s">
        <v>97</v>
      </c>
      <c r="M389" s="804">
        <v>4</v>
      </c>
      <c r="N389" s="1496" t="s">
        <v>24</v>
      </c>
      <c r="O389" s="1497" t="s">
        <v>344</v>
      </c>
      <c r="P389" s="1066">
        <f t="shared" si="50"/>
        <v>5</v>
      </c>
      <c r="Q389" s="1217">
        <v>2</v>
      </c>
      <c r="R389" s="1218">
        <v>3</v>
      </c>
      <c r="S389" s="1218"/>
      <c r="T389" s="1218"/>
      <c r="U389" s="1218"/>
      <c r="V389" s="1218"/>
      <c r="W389" s="1247"/>
      <c r="X389" s="1498"/>
      <c r="Y389" s="1499"/>
      <c r="Z389" s="23"/>
      <c r="AA389" s="23" t="str">
        <f t="shared" si="56"/>
        <v/>
      </c>
      <c r="AB389" s="48" t="str">
        <f t="shared" si="55"/>
        <v/>
      </c>
      <c r="AC389"/>
      <c r="AD389"/>
      <c r="AE389" s="12">
        <f t="shared" si="51"/>
        <v>5</v>
      </c>
      <c r="AF389" s="12">
        <f t="shared" si="52"/>
        <v>0</v>
      </c>
      <c r="AU389" s="22">
        <f t="shared" si="57"/>
        <v>10</v>
      </c>
    </row>
    <row r="390" spans="1:47" s="12" customFormat="1" ht="13.5" customHeight="1" thickBot="1" x14ac:dyDescent="0.3">
      <c r="A390" s="2070"/>
      <c r="B390" s="1172" t="s">
        <v>712</v>
      </c>
      <c r="C390" s="1160"/>
      <c r="D390" s="1149" t="s">
        <v>713</v>
      </c>
      <c r="E390" s="984"/>
      <c r="F390" s="982"/>
      <c r="G390" s="1135"/>
      <c r="H390" s="1085" t="s">
        <v>23</v>
      </c>
      <c r="I390" s="1085" t="s">
        <v>100</v>
      </c>
      <c r="J390" s="1078"/>
      <c r="K390" s="1109" t="s">
        <v>960</v>
      </c>
      <c r="L390" s="1068" t="s">
        <v>97</v>
      </c>
      <c r="M390" s="801">
        <v>4</v>
      </c>
      <c r="N390" s="1048" t="s">
        <v>98</v>
      </c>
      <c r="O390" s="1077" t="s">
        <v>348</v>
      </c>
      <c r="P390" s="1066">
        <f t="shared" si="50"/>
        <v>5</v>
      </c>
      <c r="Q390" s="545">
        <v>2</v>
      </c>
      <c r="R390" s="958">
        <v>3</v>
      </c>
      <c r="S390" s="958"/>
      <c r="T390" s="958"/>
      <c r="U390" s="958"/>
      <c r="V390" s="958"/>
      <c r="W390" s="1015"/>
      <c r="X390" s="1033"/>
      <c r="Y390" s="1004"/>
      <c r="Z390" s="23"/>
      <c r="AA390" s="23" t="str">
        <f t="shared" si="56"/>
        <v/>
      </c>
      <c r="AB390" s="48" t="str">
        <f t="shared" si="55"/>
        <v/>
      </c>
      <c r="AC390"/>
      <c r="AD390"/>
      <c r="AE390" s="12">
        <f t="shared" si="51"/>
        <v>5</v>
      </c>
      <c r="AF390" s="12">
        <f t="shared" si="52"/>
        <v>0</v>
      </c>
      <c r="AU390" s="22" t="str">
        <f t="shared" si="57"/>
        <v/>
      </c>
    </row>
    <row r="391" spans="1:47" s="12" customFormat="1" ht="13.5" customHeight="1" thickBot="1" x14ac:dyDescent="0.3">
      <c r="A391" s="2070"/>
      <c r="B391" s="1172" t="s">
        <v>712</v>
      </c>
      <c r="C391" s="1160"/>
      <c r="D391" s="1149" t="s">
        <v>713</v>
      </c>
      <c r="E391" s="984"/>
      <c r="F391" s="982"/>
      <c r="G391" s="1135"/>
      <c r="H391" s="1085" t="s">
        <v>23</v>
      </c>
      <c r="I391" s="1085" t="s">
        <v>100</v>
      </c>
      <c r="J391" s="1078"/>
      <c r="K391" s="1109" t="s">
        <v>1457</v>
      </c>
      <c r="L391" s="1068" t="s">
        <v>97</v>
      </c>
      <c r="M391" s="801" t="s">
        <v>397</v>
      </c>
      <c r="N391" s="1048" t="s">
        <v>24</v>
      </c>
      <c r="O391" s="1077" t="s">
        <v>348</v>
      </c>
      <c r="P391" s="1066">
        <f t="shared" ref="P391:P454" si="58">SUM(Q391:R391)</f>
        <v>3</v>
      </c>
      <c r="Q391" s="545">
        <v>3</v>
      </c>
      <c r="R391" s="958"/>
      <c r="S391" s="958"/>
      <c r="T391" s="958"/>
      <c r="U391" s="958"/>
      <c r="V391" s="958"/>
      <c r="W391" s="1015"/>
      <c r="X391" s="1033"/>
      <c r="Y391" s="1004"/>
      <c r="Z391" s="23"/>
      <c r="AA391" s="23" t="str">
        <f t="shared" si="56"/>
        <v/>
      </c>
      <c r="AB391" s="48" t="str">
        <f t="shared" si="55"/>
        <v/>
      </c>
      <c r="AC391"/>
      <c r="AD391"/>
      <c r="AE391" s="12">
        <f t="shared" ref="AE391:AE454" si="59">Q391+R391</f>
        <v>3</v>
      </c>
      <c r="AF391" s="12">
        <f t="shared" ref="AF391:AF454" si="60">S391+W391</f>
        <v>0</v>
      </c>
      <c r="AU391" s="22" t="str">
        <f t="shared" si="57"/>
        <v/>
      </c>
    </row>
    <row r="392" spans="1:47" s="12" customFormat="1" ht="13.5" customHeight="1" thickBot="1" x14ac:dyDescent="0.3">
      <c r="A392" s="2070"/>
      <c r="B392" s="1172" t="s">
        <v>712</v>
      </c>
      <c r="C392" s="1160"/>
      <c r="D392" s="1149" t="s">
        <v>713</v>
      </c>
      <c r="E392" s="984"/>
      <c r="F392" s="982"/>
      <c r="G392" s="1135"/>
      <c r="H392" s="1085" t="s">
        <v>23</v>
      </c>
      <c r="I392" s="1085" t="s">
        <v>100</v>
      </c>
      <c r="J392" s="1078"/>
      <c r="K392" s="1109" t="s">
        <v>1457</v>
      </c>
      <c r="L392" s="1068" t="s">
        <v>97</v>
      </c>
      <c r="M392" s="801" t="s">
        <v>397</v>
      </c>
      <c r="N392" s="1048" t="s">
        <v>98</v>
      </c>
      <c r="O392" s="1077" t="s">
        <v>348</v>
      </c>
      <c r="P392" s="1066">
        <f t="shared" si="58"/>
        <v>3</v>
      </c>
      <c r="Q392" s="545">
        <v>3</v>
      </c>
      <c r="R392" s="958"/>
      <c r="S392" s="958"/>
      <c r="T392" s="958"/>
      <c r="U392" s="958"/>
      <c r="V392" s="958"/>
      <c r="W392" s="1015"/>
      <c r="X392" s="1033"/>
      <c r="Y392" s="1004"/>
      <c r="Z392" s="23"/>
      <c r="AA392" s="23" t="str">
        <f t="shared" si="56"/>
        <v/>
      </c>
      <c r="AB392" s="48" t="str">
        <f t="shared" si="55"/>
        <v/>
      </c>
      <c r="AC392"/>
      <c r="AD392"/>
      <c r="AE392" s="12">
        <f t="shared" si="59"/>
        <v>3</v>
      </c>
      <c r="AF392" s="12">
        <f t="shared" si="60"/>
        <v>0</v>
      </c>
      <c r="AU392" s="22" t="str">
        <f t="shared" si="57"/>
        <v/>
      </c>
    </row>
    <row r="393" spans="1:47" s="12" customFormat="1" ht="13.5" customHeight="1" thickBot="1" x14ac:dyDescent="0.3">
      <c r="A393" s="2090"/>
      <c r="B393" s="1172" t="s">
        <v>712</v>
      </c>
      <c r="C393" s="1160"/>
      <c r="D393" s="1149" t="s">
        <v>713</v>
      </c>
      <c r="E393" s="984"/>
      <c r="F393" s="982"/>
      <c r="G393" s="1135"/>
      <c r="H393" s="1085" t="s">
        <v>23</v>
      </c>
      <c r="I393" s="1085" t="s">
        <v>100</v>
      </c>
      <c r="J393" s="1740" t="s">
        <v>1425</v>
      </c>
      <c r="K393" s="214" t="s">
        <v>1732</v>
      </c>
      <c r="L393" s="1068"/>
      <c r="M393" s="801"/>
      <c r="N393" s="1048"/>
      <c r="O393" s="1077"/>
      <c r="P393" s="1066">
        <f t="shared" si="58"/>
        <v>0</v>
      </c>
      <c r="Q393" s="545"/>
      <c r="R393" s="1236"/>
      <c r="S393" s="1236"/>
      <c r="T393" s="1236">
        <v>2</v>
      </c>
      <c r="U393" s="1236"/>
      <c r="V393" s="1236"/>
      <c r="W393" s="1254"/>
      <c r="X393" s="1509"/>
      <c r="Y393" s="1510"/>
      <c r="Z393" s="23"/>
      <c r="AA393" s="23"/>
      <c r="AB393" s="48"/>
      <c r="AC393"/>
      <c r="AD393"/>
      <c r="AE393" s="12">
        <f t="shared" si="59"/>
        <v>0</v>
      </c>
      <c r="AF393" s="12">
        <f t="shared" si="60"/>
        <v>0</v>
      </c>
      <c r="AU393" s="22"/>
    </row>
    <row r="394" spans="1:47" s="12" customFormat="1" ht="13.5" customHeight="1" thickBot="1" x14ac:dyDescent="0.3">
      <c r="A394" s="2071"/>
      <c r="B394" s="1221" t="s">
        <v>712</v>
      </c>
      <c r="C394" s="1168"/>
      <c r="D394" s="1154" t="s">
        <v>713</v>
      </c>
      <c r="E394" s="1155"/>
      <c r="F394" s="1156"/>
      <c r="G394" s="1157"/>
      <c r="H394" s="1224" t="s">
        <v>23</v>
      </c>
      <c r="I394" s="1501" t="s">
        <v>100</v>
      </c>
      <c r="J394" s="1744" t="s">
        <v>1425</v>
      </c>
      <c r="K394" s="1501" t="s">
        <v>1824</v>
      </c>
      <c r="L394" s="1501"/>
      <c r="M394" s="1517"/>
      <c r="N394" s="1518"/>
      <c r="O394" s="1519"/>
      <c r="P394" s="1066">
        <f t="shared" si="58"/>
        <v>0</v>
      </c>
      <c r="Q394" s="1517"/>
      <c r="R394" s="1502"/>
      <c r="S394" s="1502"/>
      <c r="T394" s="1502">
        <v>2</v>
      </c>
      <c r="U394" s="1502"/>
      <c r="V394" s="1502"/>
      <c r="W394" s="1503"/>
      <c r="X394" s="1042">
        <f>SUM(Q389:W394)</f>
        <v>20</v>
      </c>
      <c r="Y394" s="1011">
        <f>X394</f>
        <v>20</v>
      </c>
      <c r="Z394" s="23" t="s">
        <v>873</v>
      </c>
      <c r="AA394" s="23" t="str">
        <f t="shared" ref="AA394:AA413" si="61">IF(Y394&lt;&gt;"",IF(Y394&gt;=40,"TC",IF(AND(Y394&gt;=20,Y394&lt;30),"MT",IF(Y394&lt;20,"TP",""))),"")</f>
        <v>MT</v>
      </c>
      <c r="AB394" s="48" t="str">
        <f t="shared" ref="AB394:AB413" si="62">Z394&amp;AA394</f>
        <v>ADMT</v>
      </c>
      <c r="AC394"/>
      <c r="AD394" t="s">
        <v>2081</v>
      </c>
      <c r="AE394" s="12">
        <f t="shared" si="59"/>
        <v>0</v>
      </c>
      <c r="AF394" s="12">
        <f t="shared" si="60"/>
        <v>0</v>
      </c>
      <c r="AU394" s="22" t="str">
        <f t="shared" ref="AU394:AU413" si="63">IF(C394&lt;&gt;"",SUMIF(D$379:D$956,D394,Q$379:R$956),"")</f>
        <v/>
      </c>
    </row>
    <row r="395" spans="1:47" s="12" customFormat="1" ht="13.5" customHeight="1" thickBot="1" x14ac:dyDescent="0.3">
      <c r="A395" s="2095">
        <f>A389+1</f>
        <v>46</v>
      </c>
      <c r="B395" s="1511" t="s">
        <v>714</v>
      </c>
      <c r="C395" s="1484" t="s">
        <v>35</v>
      </c>
      <c r="D395" s="1238" t="s">
        <v>715</v>
      </c>
      <c r="E395" s="1485" t="s">
        <v>284</v>
      </c>
      <c r="F395" s="1512" t="s">
        <v>118</v>
      </c>
      <c r="G395" s="1513" t="s">
        <v>119</v>
      </c>
      <c r="H395" s="1486" t="s">
        <v>23</v>
      </c>
      <c r="I395" s="1486" t="s">
        <v>103</v>
      </c>
      <c r="J395" s="1486"/>
      <c r="K395" s="1486" t="s">
        <v>1320</v>
      </c>
      <c r="L395" s="1486" t="s">
        <v>97</v>
      </c>
      <c r="M395" s="495">
        <v>5</v>
      </c>
      <c r="N395" s="1487" t="s">
        <v>98</v>
      </c>
      <c r="O395" s="1488" t="s">
        <v>344</v>
      </c>
      <c r="P395" s="1066">
        <f t="shared" si="58"/>
        <v>6</v>
      </c>
      <c r="Q395" s="1489">
        <v>4</v>
      </c>
      <c r="R395" s="1490">
        <v>2</v>
      </c>
      <c r="S395" s="1490"/>
      <c r="T395" s="1490"/>
      <c r="U395" s="1490"/>
      <c r="V395" s="1490"/>
      <c r="W395" s="1487"/>
      <c r="X395" s="1514"/>
      <c r="Y395" s="1515"/>
      <c r="Z395" s="23"/>
      <c r="AA395" s="23" t="str">
        <f t="shared" si="61"/>
        <v/>
      </c>
      <c r="AB395" s="48" t="str">
        <f t="shared" si="62"/>
        <v/>
      </c>
      <c r="AC395"/>
      <c r="AD395"/>
      <c r="AE395" s="12">
        <f t="shared" si="59"/>
        <v>6</v>
      </c>
      <c r="AF395" s="12">
        <f t="shared" si="60"/>
        <v>0</v>
      </c>
      <c r="AU395" s="22">
        <f t="shared" si="63"/>
        <v>18</v>
      </c>
    </row>
    <row r="396" spans="1:47" s="12" customFormat="1" ht="13.5" customHeight="1" thickBot="1" x14ac:dyDescent="0.3">
      <c r="A396" s="2096"/>
      <c r="B396" s="1084" t="s">
        <v>714</v>
      </c>
      <c r="C396" s="1159"/>
      <c r="D396" s="1150" t="s">
        <v>715</v>
      </c>
      <c r="E396" s="981"/>
      <c r="F396" s="985"/>
      <c r="G396" s="1136"/>
      <c r="H396" s="1122" t="s">
        <v>23</v>
      </c>
      <c r="I396" s="1122" t="s">
        <v>103</v>
      </c>
      <c r="J396" s="1122"/>
      <c r="K396" s="1122" t="s">
        <v>929</v>
      </c>
      <c r="L396" s="1122" t="s">
        <v>97</v>
      </c>
      <c r="M396" s="306">
        <v>4</v>
      </c>
      <c r="N396" s="1020" t="s">
        <v>98</v>
      </c>
      <c r="O396" s="837" t="s">
        <v>348</v>
      </c>
      <c r="P396" s="1066">
        <f t="shared" si="58"/>
        <v>6</v>
      </c>
      <c r="Q396" s="1057">
        <v>4</v>
      </c>
      <c r="R396" s="977">
        <v>2</v>
      </c>
      <c r="S396" s="977"/>
      <c r="T396" s="977"/>
      <c r="U396" s="977"/>
      <c r="V396" s="977"/>
      <c r="W396" s="1020"/>
      <c r="X396" s="1034"/>
      <c r="Y396" s="1005"/>
      <c r="Z396" s="23"/>
      <c r="AA396" s="23" t="str">
        <f t="shared" si="61"/>
        <v/>
      </c>
      <c r="AB396" s="48" t="str">
        <f t="shared" si="62"/>
        <v/>
      </c>
      <c r="AC396"/>
      <c r="AD396"/>
      <c r="AE396" s="12">
        <f t="shared" si="59"/>
        <v>6</v>
      </c>
      <c r="AF396" s="12">
        <f t="shared" si="60"/>
        <v>0</v>
      </c>
      <c r="AU396" s="22" t="str">
        <f t="shared" si="63"/>
        <v/>
      </c>
    </row>
    <row r="397" spans="1:47" s="12" customFormat="1" ht="13.5" customHeight="1" thickBot="1" x14ac:dyDescent="0.3">
      <c r="A397" s="2096"/>
      <c r="B397" s="1084" t="s">
        <v>714</v>
      </c>
      <c r="C397" s="1159"/>
      <c r="D397" s="1150" t="s">
        <v>715</v>
      </c>
      <c r="E397" s="981"/>
      <c r="F397" s="985"/>
      <c r="G397" s="1136"/>
      <c r="H397" s="1122" t="s">
        <v>23</v>
      </c>
      <c r="I397" s="1122" t="s">
        <v>103</v>
      </c>
      <c r="J397" s="1122"/>
      <c r="K397" s="1086" t="s">
        <v>929</v>
      </c>
      <c r="L397" s="1086" t="s">
        <v>97</v>
      </c>
      <c r="M397" s="325" t="s">
        <v>1155</v>
      </c>
      <c r="N397" s="1012" t="s">
        <v>24</v>
      </c>
      <c r="O397" s="1073" t="s">
        <v>348</v>
      </c>
      <c r="P397" s="1066">
        <f t="shared" si="58"/>
        <v>6</v>
      </c>
      <c r="Q397" s="829">
        <v>4</v>
      </c>
      <c r="R397" s="955">
        <v>2</v>
      </c>
      <c r="S397" s="958"/>
      <c r="T397" s="958"/>
      <c r="U397" s="977"/>
      <c r="V397" s="977"/>
      <c r="W397" s="1020"/>
      <c r="X397" s="1034"/>
      <c r="Y397" s="1005"/>
      <c r="Z397" s="23"/>
      <c r="AA397" s="23" t="str">
        <f t="shared" si="61"/>
        <v/>
      </c>
      <c r="AB397" s="48" t="str">
        <f t="shared" si="62"/>
        <v/>
      </c>
      <c r="AC397"/>
      <c r="AD397"/>
      <c r="AE397" s="12">
        <f t="shared" si="59"/>
        <v>6</v>
      </c>
      <c r="AF397" s="12">
        <f t="shared" si="60"/>
        <v>0</v>
      </c>
      <c r="AU397" s="22" t="str">
        <f t="shared" si="63"/>
        <v/>
      </c>
    </row>
    <row r="398" spans="1:47" s="12" customFormat="1" ht="13.5" customHeight="1" thickBot="1" x14ac:dyDescent="0.3">
      <c r="A398" s="2070"/>
      <c r="B398" s="1084" t="s">
        <v>714</v>
      </c>
      <c r="C398" s="1159"/>
      <c r="D398" s="1150" t="s">
        <v>715</v>
      </c>
      <c r="E398" s="981"/>
      <c r="F398" s="985"/>
      <c r="G398" s="1136"/>
      <c r="H398" s="1122" t="s">
        <v>23</v>
      </c>
      <c r="I398" s="1085" t="s">
        <v>107</v>
      </c>
      <c r="J398" s="1085"/>
      <c r="K398" s="1085" t="s">
        <v>941</v>
      </c>
      <c r="L398" s="1085" t="s">
        <v>97</v>
      </c>
      <c r="M398" s="545">
        <v>2</v>
      </c>
      <c r="N398" s="1015" t="s">
        <v>98</v>
      </c>
      <c r="O398" s="1077" t="s">
        <v>344</v>
      </c>
      <c r="P398" s="1066">
        <f t="shared" si="58"/>
        <v>3</v>
      </c>
      <c r="Q398" s="545">
        <v>3</v>
      </c>
      <c r="R398" s="958"/>
      <c r="S398" s="958"/>
      <c r="T398" s="958"/>
      <c r="U398" s="977"/>
      <c r="V398" s="977"/>
      <c r="W398" s="1020"/>
      <c r="X398" s="1034"/>
      <c r="Y398" s="1005"/>
      <c r="Z398" s="23"/>
      <c r="AA398" s="23" t="str">
        <f t="shared" si="61"/>
        <v/>
      </c>
      <c r="AB398" s="48" t="str">
        <f t="shared" si="62"/>
        <v/>
      </c>
      <c r="AC398"/>
      <c r="AD398"/>
      <c r="AE398" s="12">
        <f t="shared" si="59"/>
        <v>3</v>
      </c>
      <c r="AF398" s="12">
        <f t="shared" si="60"/>
        <v>0</v>
      </c>
      <c r="AU398" s="22" t="str">
        <f t="shared" si="63"/>
        <v/>
      </c>
    </row>
    <row r="399" spans="1:47" s="12" customFormat="1" ht="13.5" customHeight="1" thickBot="1" x14ac:dyDescent="0.3">
      <c r="A399" s="2070"/>
      <c r="B399" s="1084" t="s">
        <v>714</v>
      </c>
      <c r="C399" s="1159"/>
      <c r="D399" s="1150" t="s">
        <v>715</v>
      </c>
      <c r="E399" s="981"/>
      <c r="F399" s="985"/>
      <c r="G399" s="1136"/>
      <c r="H399" s="1122" t="s">
        <v>23</v>
      </c>
      <c r="I399" s="1121" t="s">
        <v>107</v>
      </c>
      <c r="J399" s="1121"/>
      <c r="K399" s="1085" t="s">
        <v>941</v>
      </c>
      <c r="L399" s="1085" t="s">
        <v>97</v>
      </c>
      <c r="M399" s="545">
        <v>2</v>
      </c>
      <c r="N399" s="1015" t="s">
        <v>24</v>
      </c>
      <c r="O399" s="1077" t="s">
        <v>348</v>
      </c>
      <c r="P399" s="1066">
        <f t="shared" si="58"/>
        <v>3</v>
      </c>
      <c r="Q399" s="545">
        <v>3</v>
      </c>
      <c r="R399" s="958"/>
      <c r="S399" s="958"/>
      <c r="T399" s="958"/>
      <c r="U399" s="977"/>
      <c r="V399" s="977"/>
      <c r="W399" s="1020"/>
      <c r="X399" s="1034"/>
      <c r="Y399" s="1005"/>
      <c r="Z399" s="23"/>
      <c r="AA399" s="23" t="str">
        <f t="shared" si="61"/>
        <v/>
      </c>
      <c r="AB399" s="48" t="str">
        <f t="shared" si="62"/>
        <v/>
      </c>
      <c r="AC399"/>
      <c r="AD399"/>
      <c r="AE399" s="12">
        <f t="shared" si="59"/>
        <v>3</v>
      </c>
      <c r="AF399" s="12">
        <f t="shared" si="60"/>
        <v>0</v>
      </c>
      <c r="AU399" s="22" t="str">
        <f t="shared" si="63"/>
        <v/>
      </c>
    </row>
    <row r="400" spans="1:47" s="12" customFormat="1" ht="13.5" customHeight="1" thickBot="1" x14ac:dyDescent="0.3">
      <c r="A400" s="2070"/>
      <c r="B400" s="1084" t="s">
        <v>714</v>
      </c>
      <c r="C400" s="1159"/>
      <c r="D400" s="1150" t="s">
        <v>715</v>
      </c>
      <c r="E400" s="981"/>
      <c r="F400" s="985"/>
      <c r="G400" s="1136"/>
      <c r="H400" s="1122" t="s">
        <v>23</v>
      </c>
      <c r="I400" s="1121" t="s">
        <v>103</v>
      </c>
      <c r="J400" s="1711" t="s">
        <v>1424</v>
      </c>
      <c r="K400" s="1107" t="s">
        <v>1539</v>
      </c>
      <c r="L400" s="1085"/>
      <c r="M400" s="545"/>
      <c r="N400" s="1015"/>
      <c r="O400" s="1077"/>
      <c r="P400" s="1066">
        <f t="shared" si="58"/>
        <v>0</v>
      </c>
      <c r="Q400" s="545"/>
      <c r="R400" s="958"/>
      <c r="S400" s="958">
        <v>4</v>
      </c>
      <c r="T400" s="958"/>
      <c r="U400" s="977"/>
      <c r="V400" s="977"/>
      <c r="W400" s="1020"/>
      <c r="X400" s="1034"/>
      <c r="Y400" s="1005"/>
      <c r="Z400" s="23"/>
      <c r="AA400" s="23" t="str">
        <f t="shared" si="61"/>
        <v/>
      </c>
      <c r="AB400" s="48" t="str">
        <f t="shared" si="62"/>
        <v/>
      </c>
      <c r="AC400"/>
      <c r="AD400"/>
      <c r="AE400" s="12">
        <f t="shared" si="59"/>
        <v>0</v>
      </c>
      <c r="AF400" s="12">
        <f t="shared" si="60"/>
        <v>4</v>
      </c>
      <c r="AU400" s="22" t="str">
        <f t="shared" si="63"/>
        <v/>
      </c>
    </row>
    <row r="401" spans="1:47" s="12" customFormat="1" ht="13.5" customHeight="1" thickBot="1" x14ac:dyDescent="0.3">
      <c r="A401" s="2070"/>
      <c r="B401" s="1084" t="s">
        <v>714</v>
      </c>
      <c r="C401" s="1159"/>
      <c r="D401" s="1150" t="s">
        <v>715</v>
      </c>
      <c r="E401" s="981"/>
      <c r="F401" s="985"/>
      <c r="G401" s="1136"/>
      <c r="H401" s="1122" t="s">
        <v>23</v>
      </c>
      <c r="I401" s="1085" t="s">
        <v>103</v>
      </c>
      <c r="J401" s="1711" t="s">
        <v>1424</v>
      </c>
      <c r="K401" s="1107" t="s">
        <v>1540</v>
      </c>
      <c r="L401" s="1085"/>
      <c r="M401" s="545"/>
      <c r="N401" s="1015"/>
      <c r="O401" s="1077"/>
      <c r="P401" s="1066">
        <f t="shared" si="58"/>
        <v>0</v>
      </c>
      <c r="Q401" s="545"/>
      <c r="R401" s="958"/>
      <c r="S401" s="958">
        <v>2</v>
      </c>
      <c r="T401" s="958"/>
      <c r="U401" s="977"/>
      <c r="V401" s="977"/>
      <c r="W401" s="1020"/>
      <c r="X401" s="1034"/>
      <c r="Y401" s="1005"/>
      <c r="Z401" s="23"/>
      <c r="AA401" s="23" t="str">
        <f t="shared" si="61"/>
        <v/>
      </c>
      <c r="AB401" s="48" t="str">
        <f t="shared" si="62"/>
        <v/>
      </c>
      <c r="AC401"/>
      <c r="AD401"/>
      <c r="AE401" s="12">
        <f t="shared" si="59"/>
        <v>0</v>
      </c>
      <c r="AF401" s="12">
        <f t="shared" si="60"/>
        <v>2</v>
      </c>
      <c r="AU401" s="22" t="str">
        <f t="shared" si="63"/>
        <v/>
      </c>
    </row>
    <row r="402" spans="1:47" s="12" customFormat="1" ht="13.5" customHeight="1" thickBot="1" x14ac:dyDescent="0.3">
      <c r="A402" s="2070"/>
      <c r="B402" s="1084" t="s">
        <v>714</v>
      </c>
      <c r="C402" s="1159"/>
      <c r="D402" s="1150" t="s">
        <v>715</v>
      </c>
      <c r="E402" s="981"/>
      <c r="F402" s="985"/>
      <c r="G402" s="1136"/>
      <c r="H402" s="1122" t="s">
        <v>23</v>
      </c>
      <c r="I402" s="1121" t="s">
        <v>103</v>
      </c>
      <c r="J402" s="1714" t="s">
        <v>1424</v>
      </c>
      <c r="K402" s="1114" t="s">
        <v>1838</v>
      </c>
      <c r="L402" s="1085"/>
      <c r="M402" s="545"/>
      <c r="N402" s="1015"/>
      <c r="O402" s="1077"/>
      <c r="P402" s="1066">
        <f t="shared" si="58"/>
        <v>0</v>
      </c>
      <c r="Q402" s="545"/>
      <c r="R402" s="958"/>
      <c r="S402" s="958"/>
      <c r="T402" s="958"/>
      <c r="U402" s="977"/>
      <c r="V402" s="977"/>
      <c r="W402" s="1020">
        <v>2</v>
      </c>
      <c r="X402" s="1034"/>
      <c r="Y402" s="1005"/>
      <c r="Z402" s="23"/>
      <c r="AA402" s="23" t="str">
        <f t="shared" si="61"/>
        <v/>
      </c>
      <c r="AB402" s="48" t="str">
        <f t="shared" si="62"/>
        <v/>
      </c>
      <c r="AC402"/>
      <c r="AD402"/>
      <c r="AE402" s="12">
        <f t="shared" si="59"/>
        <v>0</v>
      </c>
      <c r="AF402" s="12">
        <f t="shared" si="60"/>
        <v>2</v>
      </c>
      <c r="AU402" s="22" t="str">
        <f t="shared" si="63"/>
        <v/>
      </c>
    </row>
    <row r="403" spans="1:47" s="12" customFormat="1" ht="13.5" customHeight="1" thickBot="1" x14ac:dyDescent="0.3">
      <c r="A403" s="2070"/>
      <c r="B403" s="1084" t="s">
        <v>714</v>
      </c>
      <c r="C403" s="1159"/>
      <c r="D403" s="1150" t="s">
        <v>715</v>
      </c>
      <c r="E403" s="981"/>
      <c r="F403" s="985"/>
      <c r="G403" s="1136"/>
      <c r="H403" s="1122" t="s">
        <v>23</v>
      </c>
      <c r="I403" s="1121" t="s">
        <v>103</v>
      </c>
      <c r="J403" s="1727" t="s">
        <v>95</v>
      </c>
      <c r="K403" s="1121" t="s">
        <v>1712</v>
      </c>
      <c r="L403" s="1085"/>
      <c r="M403" s="545"/>
      <c r="N403" s="1015"/>
      <c r="O403" s="1077"/>
      <c r="P403" s="1066">
        <f t="shared" si="58"/>
        <v>0</v>
      </c>
      <c r="Q403" s="545"/>
      <c r="R403" s="958"/>
      <c r="S403" s="958"/>
      <c r="T403" s="958"/>
      <c r="U403" s="977">
        <v>2</v>
      </c>
      <c r="V403" s="977"/>
      <c r="W403" s="1020"/>
      <c r="X403" s="1034"/>
      <c r="Y403" s="1005"/>
      <c r="Z403" s="23"/>
      <c r="AA403" s="23" t="str">
        <f t="shared" si="61"/>
        <v/>
      </c>
      <c r="AB403" s="48" t="str">
        <f t="shared" si="62"/>
        <v/>
      </c>
      <c r="AC403"/>
      <c r="AD403"/>
      <c r="AE403" s="12">
        <f t="shared" si="59"/>
        <v>0</v>
      </c>
      <c r="AF403" s="12">
        <f t="shared" si="60"/>
        <v>0</v>
      </c>
      <c r="AU403" s="22" t="str">
        <f t="shared" si="63"/>
        <v/>
      </c>
    </row>
    <row r="404" spans="1:47" s="12" customFormat="1" ht="13.5" customHeight="1" thickBot="1" x14ac:dyDescent="0.3">
      <c r="A404" s="2090"/>
      <c r="B404" s="1181" t="s">
        <v>714</v>
      </c>
      <c r="C404" s="1504"/>
      <c r="D404" s="1192" t="s">
        <v>715</v>
      </c>
      <c r="E404" s="1251"/>
      <c r="F404" s="1520"/>
      <c r="G404" s="1521"/>
      <c r="H404" s="1522" t="s">
        <v>23</v>
      </c>
      <c r="I404" s="1193" t="s">
        <v>1088</v>
      </c>
      <c r="J404" s="1745" t="s">
        <v>1425</v>
      </c>
      <c r="K404" s="1230" t="s">
        <v>1732</v>
      </c>
      <c r="L404" s="1231"/>
      <c r="M404" s="1523"/>
      <c r="N404" s="1234"/>
      <c r="O404" s="1255"/>
      <c r="P404" s="1066">
        <f t="shared" si="58"/>
        <v>0</v>
      </c>
      <c r="Q404" s="1235"/>
      <c r="R404" s="1236"/>
      <c r="S404" s="1236"/>
      <c r="T404" s="1236">
        <v>6</v>
      </c>
      <c r="U404" s="1507"/>
      <c r="V404" s="1507"/>
      <c r="W404" s="1508"/>
      <c r="X404" s="1524">
        <f>SUM(Q395:W404)</f>
        <v>40</v>
      </c>
      <c r="Y404" s="1525">
        <v>40</v>
      </c>
      <c r="Z404" s="23" t="s">
        <v>873</v>
      </c>
      <c r="AA404" s="23" t="str">
        <f t="shared" si="61"/>
        <v>TC</v>
      </c>
      <c r="AB404" s="48" t="str">
        <f t="shared" si="62"/>
        <v>ADTC</v>
      </c>
      <c r="AC404"/>
      <c r="AD404" t="s">
        <v>2077</v>
      </c>
      <c r="AE404" s="12">
        <f t="shared" si="59"/>
        <v>0</v>
      </c>
      <c r="AF404" s="12">
        <f t="shared" si="60"/>
        <v>0</v>
      </c>
      <c r="AU404" s="22" t="str">
        <f t="shared" si="63"/>
        <v/>
      </c>
    </row>
    <row r="405" spans="1:47" s="12" customFormat="1" ht="13.5" customHeight="1" thickBot="1" x14ac:dyDescent="0.3">
      <c r="A405" s="2069">
        <f>A395+1</f>
        <v>47</v>
      </c>
      <c r="B405" s="1243" t="s">
        <v>716</v>
      </c>
      <c r="C405" s="1210" t="s">
        <v>83</v>
      </c>
      <c r="D405" s="1494" t="s">
        <v>717</v>
      </c>
      <c r="E405" s="1516" t="s">
        <v>284</v>
      </c>
      <c r="F405" s="1245" t="s">
        <v>329</v>
      </c>
      <c r="G405" s="1246" t="s">
        <v>330</v>
      </c>
      <c r="H405" s="1214" t="s">
        <v>23</v>
      </c>
      <c r="I405" s="1598" t="s">
        <v>107</v>
      </c>
      <c r="J405" s="1529"/>
      <c r="K405" s="1598" t="s">
        <v>927</v>
      </c>
      <c r="L405" s="1598" t="s">
        <v>97</v>
      </c>
      <c r="M405" s="322">
        <v>4</v>
      </c>
      <c r="N405" s="1053" t="s">
        <v>24</v>
      </c>
      <c r="O405" s="1531" t="s">
        <v>348</v>
      </c>
      <c r="P405" s="1066">
        <f t="shared" si="58"/>
        <v>3</v>
      </c>
      <c r="Q405" s="1051">
        <v>3</v>
      </c>
      <c r="R405" s="1052"/>
      <c r="S405" s="1218"/>
      <c r="T405" s="1218"/>
      <c r="U405" s="1218"/>
      <c r="V405" s="1218"/>
      <c r="W405" s="1247"/>
      <c r="X405" s="1498"/>
      <c r="Y405" s="1499"/>
      <c r="Z405" s="23"/>
      <c r="AA405" s="23" t="str">
        <f t="shared" si="61"/>
        <v/>
      </c>
      <c r="AB405" s="48" t="str">
        <f t="shared" si="62"/>
        <v/>
      </c>
      <c r="AC405"/>
      <c r="AD405"/>
      <c r="AE405" s="12">
        <f t="shared" si="59"/>
        <v>3</v>
      </c>
      <c r="AF405" s="12">
        <f t="shared" si="60"/>
        <v>0</v>
      </c>
      <c r="AU405" s="22">
        <f t="shared" si="63"/>
        <v>16</v>
      </c>
    </row>
    <row r="406" spans="1:47" s="12" customFormat="1" ht="13.5" customHeight="1" thickBot="1" x14ac:dyDescent="0.3">
      <c r="A406" s="2070"/>
      <c r="B406" s="1172" t="s">
        <v>716</v>
      </c>
      <c r="C406" s="1160"/>
      <c r="D406" s="1149" t="s">
        <v>717</v>
      </c>
      <c r="E406" s="984" t="s">
        <v>282</v>
      </c>
      <c r="F406" s="982"/>
      <c r="G406" s="1135"/>
      <c r="H406" s="1085" t="s">
        <v>23</v>
      </c>
      <c r="I406" s="1085" t="s">
        <v>107</v>
      </c>
      <c r="J406" s="1085"/>
      <c r="K406" s="1085" t="s">
        <v>927</v>
      </c>
      <c r="L406" s="1085" t="s">
        <v>97</v>
      </c>
      <c r="M406" s="801">
        <v>4</v>
      </c>
      <c r="N406" s="1015" t="s">
        <v>98</v>
      </c>
      <c r="O406" s="1077" t="s">
        <v>344</v>
      </c>
      <c r="P406" s="1066">
        <f t="shared" si="58"/>
        <v>3</v>
      </c>
      <c r="Q406" s="545">
        <v>3</v>
      </c>
      <c r="R406" s="955"/>
      <c r="S406" s="958"/>
      <c r="T406" s="958"/>
      <c r="U406" s="958"/>
      <c r="V406" s="958"/>
      <c r="W406" s="1015"/>
      <c r="X406" s="1033"/>
      <c r="Y406" s="1004"/>
      <c r="Z406" s="23"/>
      <c r="AA406" s="23" t="str">
        <f t="shared" si="61"/>
        <v/>
      </c>
      <c r="AB406" s="48" t="str">
        <f t="shared" si="62"/>
        <v/>
      </c>
      <c r="AC406"/>
      <c r="AD406"/>
      <c r="AE406" s="12">
        <f t="shared" si="59"/>
        <v>3</v>
      </c>
      <c r="AF406" s="12">
        <f t="shared" si="60"/>
        <v>0</v>
      </c>
      <c r="AU406" s="22" t="str">
        <f t="shared" si="63"/>
        <v/>
      </c>
    </row>
    <row r="407" spans="1:47" s="12" customFormat="1" ht="13.5" customHeight="1" thickBot="1" x14ac:dyDescent="0.3">
      <c r="A407" s="2070"/>
      <c r="B407" s="1172" t="s">
        <v>716</v>
      </c>
      <c r="C407" s="1160"/>
      <c r="D407" s="1149" t="s">
        <v>717</v>
      </c>
      <c r="E407" s="984" t="s">
        <v>282</v>
      </c>
      <c r="F407" s="982"/>
      <c r="G407" s="1135"/>
      <c r="H407" s="1085" t="s">
        <v>23</v>
      </c>
      <c r="I407" s="1086" t="s">
        <v>108</v>
      </c>
      <c r="J407" s="1068"/>
      <c r="K407" s="1086" t="s">
        <v>930</v>
      </c>
      <c r="L407" s="1086" t="s">
        <v>97</v>
      </c>
      <c r="M407" s="325">
        <v>9</v>
      </c>
      <c r="N407" s="1012" t="s">
        <v>24</v>
      </c>
      <c r="O407" s="1073" t="s">
        <v>344</v>
      </c>
      <c r="P407" s="1066">
        <f t="shared" si="58"/>
        <v>2</v>
      </c>
      <c r="Q407" s="829">
        <v>2</v>
      </c>
      <c r="R407" s="955"/>
      <c r="S407" s="958"/>
      <c r="T407" s="958"/>
      <c r="U407" s="958"/>
      <c r="V407" s="958"/>
      <c r="W407" s="1015"/>
      <c r="X407" s="1035"/>
      <c r="Y407" s="1006"/>
      <c r="Z407" s="23"/>
      <c r="AA407" s="23" t="str">
        <f t="shared" si="61"/>
        <v/>
      </c>
      <c r="AB407" s="48" t="str">
        <f t="shared" si="62"/>
        <v/>
      </c>
      <c r="AC407"/>
      <c r="AD407"/>
      <c r="AE407" s="12">
        <f t="shared" si="59"/>
        <v>2</v>
      </c>
      <c r="AF407" s="12">
        <f t="shared" si="60"/>
        <v>0</v>
      </c>
      <c r="AU407" s="22" t="str">
        <f t="shared" si="63"/>
        <v/>
      </c>
    </row>
    <row r="408" spans="1:47" s="12" customFormat="1" ht="13.5" customHeight="1" thickBot="1" x14ac:dyDescent="0.3">
      <c r="A408" s="2070"/>
      <c r="B408" s="1172" t="s">
        <v>716</v>
      </c>
      <c r="C408" s="1160"/>
      <c r="D408" s="1149" t="s">
        <v>717</v>
      </c>
      <c r="E408" s="984" t="s">
        <v>282</v>
      </c>
      <c r="F408" s="982"/>
      <c r="G408" s="1135"/>
      <c r="H408" s="1085" t="s">
        <v>23</v>
      </c>
      <c r="I408" s="1086" t="s">
        <v>107</v>
      </c>
      <c r="J408" s="1068"/>
      <c r="K408" s="1086" t="s">
        <v>947</v>
      </c>
      <c r="L408" s="1086" t="s">
        <v>97</v>
      </c>
      <c r="M408" s="325">
        <v>8</v>
      </c>
      <c r="N408" s="1012" t="s">
        <v>24</v>
      </c>
      <c r="O408" s="1073" t="s">
        <v>344</v>
      </c>
      <c r="P408" s="1066">
        <f t="shared" si="58"/>
        <v>2</v>
      </c>
      <c r="Q408" s="829">
        <v>2</v>
      </c>
      <c r="R408" s="955"/>
      <c r="S408" s="958"/>
      <c r="T408" s="958"/>
      <c r="U408" s="958"/>
      <c r="V408" s="958"/>
      <c r="W408" s="1015"/>
      <c r="X408" s="1035"/>
      <c r="Y408" s="1006"/>
      <c r="Z408" s="23"/>
      <c r="AA408" s="23" t="str">
        <f t="shared" si="61"/>
        <v/>
      </c>
      <c r="AB408" s="48" t="str">
        <f t="shared" si="62"/>
        <v/>
      </c>
      <c r="AC408"/>
      <c r="AD408"/>
      <c r="AE408" s="12">
        <f t="shared" si="59"/>
        <v>2</v>
      </c>
      <c r="AF408" s="12">
        <f t="shared" si="60"/>
        <v>0</v>
      </c>
      <c r="AU408" s="22" t="str">
        <f t="shared" si="63"/>
        <v/>
      </c>
    </row>
    <row r="409" spans="1:47" s="12" customFormat="1" ht="13.5" customHeight="1" thickBot="1" x14ac:dyDescent="0.3">
      <c r="A409" s="2070"/>
      <c r="B409" s="1172" t="s">
        <v>716</v>
      </c>
      <c r="C409" s="1160"/>
      <c r="D409" s="1149" t="s">
        <v>717</v>
      </c>
      <c r="E409" s="984" t="s">
        <v>282</v>
      </c>
      <c r="F409" s="982"/>
      <c r="G409" s="1135"/>
      <c r="H409" s="1085" t="s">
        <v>23</v>
      </c>
      <c r="I409" s="1085" t="s">
        <v>108</v>
      </c>
      <c r="J409" s="1085"/>
      <c r="K409" s="1085" t="s">
        <v>1791</v>
      </c>
      <c r="L409" s="1085" t="s">
        <v>97</v>
      </c>
      <c r="M409" s="801">
        <v>9</v>
      </c>
      <c r="N409" s="1015" t="s">
        <v>24</v>
      </c>
      <c r="O409" s="1077" t="s">
        <v>344</v>
      </c>
      <c r="P409" s="1066">
        <f t="shared" si="58"/>
        <v>2</v>
      </c>
      <c r="Q409" s="545">
        <v>2</v>
      </c>
      <c r="R409" s="955"/>
      <c r="S409" s="958"/>
      <c r="T409" s="958"/>
      <c r="U409" s="958"/>
      <c r="V409" s="958"/>
      <c r="W409" s="1015"/>
      <c r="X409" s="1033"/>
      <c r="Y409" s="1004"/>
      <c r="Z409" s="23"/>
      <c r="AA409" s="23" t="str">
        <f t="shared" si="61"/>
        <v/>
      </c>
      <c r="AB409" s="48" t="str">
        <f t="shared" si="62"/>
        <v/>
      </c>
      <c r="AC409"/>
      <c r="AD409"/>
      <c r="AE409" s="12">
        <f t="shared" si="59"/>
        <v>2</v>
      </c>
      <c r="AF409" s="12">
        <f t="shared" si="60"/>
        <v>0</v>
      </c>
      <c r="AU409" s="22" t="str">
        <f t="shared" si="63"/>
        <v/>
      </c>
    </row>
    <row r="410" spans="1:47" s="12" customFormat="1" ht="13.5" customHeight="1" thickBot="1" x14ac:dyDescent="0.3">
      <c r="A410" s="2070"/>
      <c r="B410" s="1172" t="s">
        <v>716</v>
      </c>
      <c r="C410" s="1160"/>
      <c r="D410" s="1149" t="s">
        <v>717</v>
      </c>
      <c r="E410" s="984" t="s">
        <v>282</v>
      </c>
      <c r="F410" s="982"/>
      <c r="G410" s="1135"/>
      <c r="H410" s="1085" t="s">
        <v>23</v>
      </c>
      <c r="I410" s="1086" t="s">
        <v>108</v>
      </c>
      <c r="J410" s="1068"/>
      <c r="K410" s="1086" t="s">
        <v>974</v>
      </c>
      <c r="L410" s="1086" t="s">
        <v>97</v>
      </c>
      <c r="M410" s="325">
        <v>4</v>
      </c>
      <c r="N410" s="1012" t="s">
        <v>24</v>
      </c>
      <c r="O410" s="1073" t="s">
        <v>344</v>
      </c>
      <c r="P410" s="1066">
        <f t="shared" si="58"/>
        <v>2</v>
      </c>
      <c r="Q410" s="829">
        <v>2</v>
      </c>
      <c r="R410" s="955"/>
      <c r="S410" s="958"/>
      <c r="T410" s="958"/>
      <c r="U410" s="958"/>
      <c r="V410" s="958"/>
      <c r="W410" s="1015"/>
      <c r="X410" s="1035"/>
      <c r="Y410" s="1006"/>
      <c r="Z410" s="23"/>
      <c r="AA410" s="23" t="str">
        <f t="shared" si="61"/>
        <v/>
      </c>
      <c r="AB410" s="48" t="str">
        <f t="shared" si="62"/>
        <v/>
      </c>
      <c r="AC410"/>
      <c r="AD410"/>
      <c r="AE410" s="12">
        <f t="shared" si="59"/>
        <v>2</v>
      </c>
      <c r="AF410" s="12">
        <f t="shared" si="60"/>
        <v>0</v>
      </c>
      <c r="AU410" s="22" t="str">
        <f t="shared" si="63"/>
        <v/>
      </c>
    </row>
    <row r="411" spans="1:47" s="12" customFormat="1" ht="13.5" customHeight="1" thickBot="1" x14ac:dyDescent="0.3">
      <c r="A411" s="2070"/>
      <c r="B411" s="1172" t="s">
        <v>716</v>
      </c>
      <c r="C411" s="1160"/>
      <c r="D411" s="1149" t="s">
        <v>717</v>
      </c>
      <c r="E411" s="984" t="s">
        <v>282</v>
      </c>
      <c r="F411" s="982"/>
      <c r="G411" s="1135"/>
      <c r="H411" s="1085" t="s">
        <v>23</v>
      </c>
      <c r="I411" s="1086" t="s">
        <v>108</v>
      </c>
      <c r="J411" s="1068"/>
      <c r="K411" s="1086" t="s">
        <v>299</v>
      </c>
      <c r="L411" s="1086" t="s">
        <v>97</v>
      </c>
      <c r="M411" s="325">
        <v>3</v>
      </c>
      <c r="N411" s="1012" t="s">
        <v>24</v>
      </c>
      <c r="O411" s="1073" t="s">
        <v>348</v>
      </c>
      <c r="P411" s="1066">
        <f t="shared" si="58"/>
        <v>2</v>
      </c>
      <c r="Q411" s="829">
        <v>2</v>
      </c>
      <c r="R411" s="955"/>
      <c r="S411" s="958"/>
      <c r="T411" s="958"/>
      <c r="U411" s="958"/>
      <c r="V411" s="958"/>
      <c r="W411" s="1015"/>
      <c r="X411" s="1035"/>
      <c r="Y411" s="1006"/>
      <c r="Z411" s="23"/>
      <c r="AA411" s="23" t="str">
        <f t="shared" si="61"/>
        <v/>
      </c>
      <c r="AB411" s="48" t="str">
        <f t="shared" si="62"/>
        <v/>
      </c>
      <c r="AC411"/>
      <c r="AD411"/>
      <c r="AE411" s="12">
        <f t="shared" si="59"/>
        <v>2</v>
      </c>
      <c r="AF411" s="12">
        <f t="shared" si="60"/>
        <v>0</v>
      </c>
      <c r="AU411" s="22" t="str">
        <f t="shared" si="63"/>
        <v/>
      </c>
    </row>
    <row r="412" spans="1:47" s="12" customFormat="1" ht="13.5" customHeight="1" thickBot="1" x14ac:dyDescent="0.3">
      <c r="A412" s="2071"/>
      <c r="B412" s="1221" t="s">
        <v>716</v>
      </c>
      <c r="C412" s="1168"/>
      <c r="D412" s="1154" t="s">
        <v>717</v>
      </c>
      <c r="E412" s="1155"/>
      <c r="F412" s="1156"/>
      <c r="G412" s="1157"/>
      <c r="H412" s="1946" t="s">
        <v>23</v>
      </c>
      <c r="I412" s="1138" t="s">
        <v>108</v>
      </c>
      <c r="J412" s="1738" t="s">
        <v>1425</v>
      </c>
      <c r="K412" s="1224" t="s">
        <v>1732</v>
      </c>
      <c r="L412" s="1225"/>
      <c r="M412" s="1266"/>
      <c r="N412" s="1267"/>
      <c r="O412" s="1225"/>
      <c r="P412" s="1066">
        <f t="shared" si="58"/>
        <v>0</v>
      </c>
      <c r="Q412" s="1226"/>
      <c r="R412" s="1060"/>
      <c r="S412" s="1060"/>
      <c r="T412" s="1060">
        <v>4</v>
      </c>
      <c r="U412" s="1060"/>
      <c r="V412" s="1060"/>
      <c r="W412" s="1061"/>
      <c r="X412" s="1042">
        <f>SUM(Q405:W412)</f>
        <v>20</v>
      </c>
      <c r="Y412" s="1011">
        <f>X412</f>
        <v>20</v>
      </c>
      <c r="Z412" s="23" t="s">
        <v>873</v>
      </c>
      <c r="AA412" s="23" t="str">
        <f t="shared" si="61"/>
        <v>MT</v>
      </c>
      <c r="AB412" s="48" t="str">
        <f t="shared" si="62"/>
        <v>ADMT</v>
      </c>
      <c r="AC412"/>
      <c r="AD412" t="s">
        <v>2077</v>
      </c>
      <c r="AE412" s="12">
        <f t="shared" si="59"/>
        <v>0</v>
      </c>
      <c r="AF412" s="12">
        <f t="shared" si="60"/>
        <v>0</v>
      </c>
      <c r="AU412" s="22" t="str">
        <f t="shared" si="63"/>
        <v/>
      </c>
    </row>
    <row r="413" spans="1:47" s="12" customFormat="1" ht="13.5" customHeight="1" thickBot="1" x14ac:dyDescent="0.3">
      <c r="A413" s="2076">
        <f>A405+1</f>
        <v>48</v>
      </c>
      <c r="B413" s="1237" t="s">
        <v>1717</v>
      </c>
      <c r="C413" s="1196" t="s">
        <v>332</v>
      </c>
      <c r="D413" s="1238" t="s">
        <v>1772</v>
      </c>
      <c r="E413" s="1485" t="s">
        <v>284</v>
      </c>
      <c r="F413" s="1199" t="s">
        <v>327</v>
      </c>
      <c r="G413" s="1200" t="s">
        <v>1773</v>
      </c>
      <c r="H413" s="1201" t="s">
        <v>23</v>
      </c>
      <c r="I413" s="1201" t="s">
        <v>100</v>
      </c>
      <c r="J413" s="1202"/>
      <c r="K413" s="1535" t="s">
        <v>1454</v>
      </c>
      <c r="L413" s="1566" t="s">
        <v>97</v>
      </c>
      <c r="M413" s="1526" t="s">
        <v>393</v>
      </c>
      <c r="N413" s="1527" t="s">
        <v>24</v>
      </c>
      <c r="O413" s="1528" t="s">
        <v>344</v>
      </c>
      <c r="P413" s="1066">
        <f t="shared" si="58"/>
        <v>5</v>
      </c>
      <c r="Q413" s="1204">
        <v>3</v>
      </c>
      <c r="R413" s="1205">
        <v>2</v>
      </c>
      <c r="S413" s="1491"/>
      <c r="T413" s="1491"/>
      <c r="U413" s="1491"/>
      <c r="V413" s="1491"/>
      <c r="W413" s="1492"/>
      <c r="X413" s="1207"/>
      <c r="Y413" s="1208"/>
      <c r="Z413" s="23"/>
      <c r="AA413" s="23" t="str">
        <f t="shared" si="61"/>
        <v/>
      </c>
      <c r="AB413" s="48" t="str">
        <f t="shared" si="62"/>
        <v/>
      </c>
      <c r="AC413"/>
      <c r="AD413"/>
      <c r="AE413" s="12">
        <f t="shared" si="59"/>
        <v>5</v>
      </c>
      <c r="AF413" s="12">
        <f t="shared" si="60"/>
        <v>0</v>
      </c>
      <c r="AU413" s="22">
        <f t="shared" si="63"/>
        <v>9</v>
      </c>
    </row>
    <row r="414" spans="1:47" s="12" customFormat="1" ht="13.5" customHeight="1" thickBot="1" x14ac:dyDescent="0.3">
      <c r="A414" s="2076"/>
      <c r="B414" s="1172" t="s">
        <v>1717</v>
      </c>
      <c r="C414" s="1160"/>
      <c r="D414" s="1150" t="s">
        <v>1772</v>
      </c>
      <c r="E414" s="984"/>
      <c r="F414" s="982"/>
      <c r="G414" s="1135"/>
      <c r="H414" s="1085" t="s">
        <v>23</v>
      </c>
      <c r="I414" s="1085" t="s">
        <v>100</v>
      </c>
      <c r="J414" s="1078"/>
      <c r="K414" s="1109" t="s">
        <v>1256</v>
      </c>
      <c r="L414" s="1068" t="s">
        <v>97</v>
      </c>
      <c r="M414" s="801">
        <v>1</v>
      </c>
      <c r="N414" s="1048" t="s">
        <v>24</v>
      </c>
      <c r="O414" s="1077" t="s">
        <v>348</v>
      </c>
      <c r="P414" s="1066">
        <f t="shared" si="58"/>
        <v>3</v>
      </c>
      <c r="Q414" s="545">
        <v>3</v>
      </c>
      <c r="R414" s="958"/>
      <c r="S414" s="1491"/>
      <c r="T414" s="1491"/>
      <c r="U414" s="1491"/>
      <c r="V414" s="1491"/>
      <c r="W414" s="1492"/>
      <c r="X414" s="1207"/>
      <c r="Y414" s="1208"/>
      <c r="Z414" s="23"/>
      <c r="AA414" s="23"/>
      <c r="AB414" s="48"/>
      <c r="AC414"/>
      <c r="AD414"/>
      <c r="AE414" s="12">
        <f t="shared" si="59"/>
        <v>3</v>
      </c>
      <c r="AF414" s="12">
        <f t="shared" si="60"/>
        <v>0</v>
      </c>
      <c r="AU414" s="22"/>
    </row>
    <row r="415" spans="1:47" s="12" customFormat="1" ht="13.5" customHeight="1" thickBot="1" x14ac:dyDescent="0.3">
      <c r="A415" s="2090"/>
      <c r="B415" s="1250" t="s">
        <v>1717</v>
      </c>
      <c r="C415" s="1176"/>
      <c r="D415" s="1192" t="s">
        <v>1772</v>
      </c>
      <c r="E415" s="1533"/>
      <c r="F415" s="1252"/>
      <c r="G415" s="1253"/>
      <c r="H415" s="1230" t="s">
        <v>23</v>
      </c>
      <c r="I415" s="1230" t="s">
        <v>100</v>
      </c>
      <c r="J415" s="1231"/>
      <c r="K415" s="1534" t="s">
        <v>1256</v>
      </c>
      <c r="L415" s="1231" t="s">
        <v>97</v>
      </c>
      <c r="M415" s="1233">
        <v>1</v>
      </c>
      <c r="N415" s="1234" t="s">
        <v>98</v>
      </c>
      <c r="O415" s="1231" t="s">
        <v>348</v>
      </c>
      <c r="P415" s="1066">
        <f t="shared" si="58"/>
        <v>3</v>
      </c>
      <c r="Q415" s="1235">
        <v>3</v>
      </c>
      <c r="R415" s="1236"/>
      <c r="S415" s="1507"/>
      <c r="T415" s="1507"/>
      <c r="U415" s="1507"/>
      <c r="V415" s="1507"/>
      <c r="W415" s="1508"/>
      <c r="X415" s="1524">
        <f>SUM(Q413:W415)</f>
        <v>11</v>
      </c>
      <c r="Y415" s="1525">
        <f>X415</f>
        <v>11</v>
      </c>
      <c r="Z415" s="23" t="s">
        <v>873</v>
      </c>
      <c r="AA415" s="23" t="str">
        <f t="shared" ref="AA415:AA446" si="64">IF(Y415&lt;&gt;"",IF(Y415&gt;=40,"TC",IF(AND(Y415&gt;=20,Y415&lt;30),"MT",IF(Y415&lt;20,"TP",""))),"")</f>
        <v>TP</v>
      </c>
      <c r="AB415" s="48" t="str">
        <f t="shared" ref="AB415:AB436" si="65">Z415&amp;AA415</f>
        <v>ADTP</v>
      </c>
      <c r="AC415"/>
      <c r="AD415"/>
      <c r="AE415" s="12">
        <f t="shared" si="59"/>
        <v>3</v>
      </c>
      <c r="AF415" s="12">
        <f t="shared" si="60"/>
        <v>0</v>
      </c>
      <c r="AU415" s="22" t="str">
        <f t="shared" ref="AU415:AU478" si="66">IF(C415&lt;&gt;"",SUMIF(D$379:D$956,D415,Q$379:R$956),"")</f>
        <v/>
      </c>
    </row>
    <row r="416" spans="1:47" s="12" customFormat="1" ht="13.5" customHeight="1" thickBot="1" x14ac:dyDescent="0.3">
      <c r="A416" s="2069">
        <f>A413+1</f>
        <v>49</v>
      </c>
      <c r="B416" s="1243" t="s">
        <v>718</v>
      </c>
      <c r="C416" s="1210" t="s">
        <v>83</v>
      </c>
      <c r="D416" s="1244" t="s">
        <v>719</v>
      </c>
      <c r="E416" s="1495" t="s">
        <v>284</v>
      </c>
      <c r="F416" s="1245" t="s">
        <v>287</v>
      </c>
      <c r="G416" s="1246" t="s">
        <v>115</v>
      </c>
      <c r="H416" s="1214" t="s">
        <v>23</v>
      </c>
      <c r="I416" s="1214" t="s">
        <v>100</v>
      </c>
      <c r="J416" s="1127"/>
      <c r="K416" s="1556" t="s">
        <v>931</v>
      </c>
      <c r="L416" s="1529" t="s">
        <v>97</v>
      </c>
      <c r="M416" s="804">
        <v>2</v>
      </c>
      <c r="N416" s="1496" t="s">
        <v>24</v>
      </c>
      <c r="O416" s="1497" t="s">
        <v>344</v>
      </c>
      <c r="P416" s="1066">
        <f t="shared" si="58"/>
        <v>7</v>
      </c>
      <c r="Q416" s="1217">
        <v>4</v>
      </c>
      <c r="R416" s="1218">
        <v>3</v>
      </c>
      <c r="S416" s="1536"/>
      <c r="T416" s="1536"/>
      <c r="U416" s="1536"/>
      <c r="V416" s="1536"/>
      <c r="W416" s="1537"/>
      <c r="X416" s="1498"/>
      <c r="Y416" s="1499"/>
      <c r="Z416" s="23"/>
      <c r="AA416" s="23" t="str">
        <f t="shared" si="64"/>
        <v/>
      </c>
      <c r="AB416" s="48" t="str">
        <f t="shared" si="65"/>
        <v/>
      </c>
      <c r="AC416"/>
      <c r="AD416"/>
      <c r="AE416" s="12">
        <f t="shared" si="59"/>
        <v>7</v>
      </c>
      <c r="AF416" s="12">
        <f t="shared" si="60"/>
        <v>0</v>
      </c>
      <c r="AU416" s="22">
        <f t="shared" si="66"/>
        <v>12</v>
      </c>
    </row>
    <row r="417" spans="1:47" s="12" customFormat="1" ht="13.5" customHeight="1" thickBot="1" x14ac:dyDescent="0.3">
      <c r="A417" s="2070"/>
      <c r="B417" s="1172" t="s">
        <v>718</v>
      </c>
      <c r="C417" s="1160"/>
      <c r="D417" s="1150" t="s">
        <v>719</v>
      </c>
      <c r="E417" s="984"/>
      <c r="F417" s="982"/>
      <c r="G417" s="1135"/>
      <c r="H417" s="1085" t="s">
        <v>23</v>
      </c>
      <c r="I417" s="1085" t="s">
        <v>100</v>
      </c>
      <c r="J417" s="1078"/>
      <c r="K417" s="1109" t="s">
        <v>932</v>
      </c>
      <c r="L417" s="1068" t="s">
        <v>97</v>
      </c>
      <c r="M417" s="801">
        <v>3</v>
      </c>
      <c r="N417" s="1048" t="s">
        <v>24</v>
      </c>
      <c r="O417" s="1077" t="s">
        <v>348</v>
      </c>
      <c r="P417" s="1066">
        <f t="shared" si="58"/>
        <v>6</v>
      </c>
      <c r="Q417" s="545">
        <v>4</v>
      </c>
      <c r="R417" s="958">
        <v>2</v>
      </c>
      <c r="S417" s="983"/>
      <c r="T417" s="983"/>
      <c r="U417" s="983"/>
      <c r="V417" s="983"/>
      <c r="W417" s="1019"/>
      <c r="X417" s="1033"/>
      <c r="Y417" s="1004"/>
      <c r="Z417" s="23"/>
      <c r="AA417" s="23" t="str">
        <f t="shared" si="64"/>
        <v/>
      </c>
      <c r="AB417" s="48" t="str">
        <f t="shared" si="65"/>
        <v/>
      </c>
      <c r="AC417"/>
      <c r="AD417"/>
      <c r="AE417" s="12">
        <f t="shared" si="59"/>
        <v>6</v>
      </c>
      <c r="AF417" s="12">
        <f t="shared" si="60"/>
        <v>0</v>
      </c>
      <c r="AU417" s="22" t="str">
        <f t="shared" si="66"/>
        <v/>
      </c>
    </row>
    <row r="418" spans="1:47" s="12" customFormat="1" ht="13.5" customHeight="1" thickBot="1" x14ac:dyDescent="0.3">
      <c r="A418" s="2070"/>
      <c r="B418" s="1172" t="s">
        <v>718</v>
      </c>
      <c r="C418" s="1160"/>
      <c r="D418" s="1150" t="s">
        <v>719</v>
      </c>
      <c r="E418" s="984"/>
      <c r="F418" s="982"/>
      <c r="G418" s="1135"/>
      <c r="H418" s="1085" t="s">
        <v>23</v>
      </c>
      <c r="I418" s="1085" t="s">
        <v>100</v>
      </c>
      <c r="J418" s="1078"/>
      <c r="K418" s="1109" t="s">
        <v>1458</v>
      </c>
      <c r="L418" s="1068" t="s">
        <v>97</v>
      </c>
      <c r="M418" s="801">
        <v>6</v>
      </c>
      <c r="N418" s="1048" t="s">
        <v>24</v>
      </c>
      <c r="O418" s="1077" t="s">
        <v>344</v>
      </c>
      <c r="P418" s="1066">
        <f t="shared" si="58"/>
        <v>4</v>
      </c>
      <c r="Q418" s="545">
        <v>4</v>
      </c>
      <c r="R418" s="958"/>
      <c r="S418" s="983"/>
      <c r="T418" s="983"/>
      <c r="U418" s="983"/>
      <c r="V418" s="983"/>
      <c r="W418" s="1019"/>
      <c r="X418" s="1033"/>
      <c r="Y418" s="1004"/>
      <c r="Z418" s="23"/>
      <c r="AA418" s="23" t="str">
        <f t="shared" si="64"/>
        <v/>
      </c>
      <c r="AB418" s="48" t="str">
        <f t="shared" si="65"/>
        <v/>
      </c>
      <c r="AC418"/>
      <c r="AD418"/>
      <c r="AE418" s="12">
        <f t="shared" si="59"/>
        <v>4</v>
      </c>
      <c r="AF418" s="12">
        <f t="shared" si="60"/>
        <v>0</v>
      </c>
      <c r="AU418" s="22" t="str">
        <f t="shared" si="66"/>
        <v/>
      </c>
    </row>
    <row r="419" spans="1:47" s="12" customFormat="1" ht="13.5" customHeight="1" thickBot="1" x14ac:dyDescent="0.3">
      <c r="A419" s="2070"/>
      <c r="B419" s="1172" t="s">
        <v>718</v>
      </c>
      <c r="C419" s="1160"/>
      <c r="D419" s="1150" t="s">
        <v>719</v>
      </c>
      <c r="E419" s="984"/>
      <c r="F419" s="982"/>
      <c r="G419" s="1135"/>
      <c r="H419" s="1085" t="s">
        <v>23</v>
      </c>
      <c r="I419" s="1085" t="s">
        <v>100</v>
      </c>
      <c r="J419" s="1736" t="s">
        <v>1425</v>
      </c>
      <c r="K419" s="1109" t="s">
        <v>1732</v>
      </c>
      <c r="L419" s="1068"/>
      <c r="M419" s="801"/>
      <c r="N419" s="1048"/>
      <c r="O419" s="1077"/>
      <c r="P419" s="1066">
        <f t="shared" si="58"/>
        <v>0</v>
      </c>
      <c r="Q419" s="545"/>
      <c r="R419" s="958"/>
      <c r="S419" s="983"/>
      <c r="T419" s="983">
        <v>2</v>
      </c>
      <c r="U419" s="983"/>
      <c r="V419" s="983"/>
      <c r="W419" s="1019"/>
      <c r="X419" s="1033"/>
      <c r="Y419" s="1004"/>
      <c r="Z419" s="23"/>
      <c r="AA419" s="23" t="str">
        <f t="shared" si="64"/>
        <v/>
      </c>
      <c r="AB419" s="48" t="str">
        <f t="shared" si="65"/>
        <v/>
      </c>
      <c r="AC419"/>
      <c r="AD419" t="s">
        <v>2077</v>
      </c>
      <c r="AE419" s="12">
        <f t="shared" si="59"/>
        <v>0</v>
      </c>
      <c r="AF419" s="12">
        <f t="shared" si="60"/>
        <v>0</v>
      </c>
      <c r="AU419" s="22" t="str">
        <f t="shared" si="66"/>
        <v/>
      </c>
    </row>
    <row r="420" spans="1:47" s="12" customFormat="1" ht="13.5" customHeight="1" thickBot="1" x14ac:dyDescent="0.3">
      <c r="A420" s="2071"/>
      <c r="B420" s="1221" t="s">
        <v>718</v>
      </c>
      <c r="C420" s="1168"/>
      <c r="D420" s="1222" t="s">
        <v>719</v>
      </c>
      <c r="E420" s="1155"/>
      <c r="F420" s="1156"/>
      <c r="G420" s="1157"/>
      <c r="H420" s="1224" t="s">
        <v>23</v>
      </c>
      <c r="I420" s="1224" t="s">
        <v>100</v>
      </c>
      <c r="J420" s="1713" t="s">
        <v>1424</v>
      </c>
      <c r="K420" s="1312" t="s">
        <v>1838</v>
      </c>
      <c r="L420" s="1225"/>
      <c r="M420" s="1266"/>
      <c r="N420" s="1267"/>
      <c r="O420" s="1225"/>
      <c r="P420" s="1066">
        <f t="shared" si="58"/>
        <v>0</v>
      </c>
      <c r="Q420" s="1226"/>
      <c r="R420" s="1060"/>
      <c r="S420" s="1502"/>
      <c r="T420" s="1502"/>
      <c r="U420" s="1502"/>
      <c r="V420" s="1502"/>
      <c r="W420" s="1503">
        <v>1</v>
      </c>
      <c r="X420" s="1538">
        <f>SUM(Q416:W420)</f>
        <v>20</v>
      </c>
      <c r="Y420" s="1539">
        <f>X420</f>
        <v>20</v>
      </c>
      <c r="Z420" s="23" t="s">
        <v>873</v>
      </c>
      <c r="AA420" s="23" t="str">
        <f t="shared" si="64"/>
        <v>MT</v>
      </c>
      <c r="AB420" s="48" t="str">
        <f t="shared" si="65"/>
        <v>ADMT</v>
      </c>
      <c r="AC420"/>
      <c r="AD420"/>
      <c r="AE420" s="12">
        <f t="shared" si="59"/>
        <v>0</v>
      </c>
      <c r="AF420" s="12">
        <f t="shared" si="60"/>
        <v>1</v>
      </c>
      <c r="AU420" s="22" t="str">
        <f t="shared" si="66"/>
        <v/>
      </c>
    </row>
    <row r="421" spans="1:47" s="12" customFormat="1" ht="13.5" customHeight="1" thickBot="1" x14ac:dyDescent="0.3">
      <c r="A421" s="2076">
        <f>A416+1</f>
        <v>50</v>
      </c>
      <c r="B421" s="1237" t="s">
        <v>720</v>
      </c>
      <c r="C421" s="1196" t="s">
        <v>35</v>
      </c>
      <c r="D421" s="1197" t="s">
        <v>721</v>
      </c>
      <c r="E421" s="1485" t="s">
        <v>284</v>
      </c>
      <c r="F421" s="1199" t="s">
        <v>56</v>
      </c>
      <c r="G421" s="1200" t="s">
        <v>127</v>
      </c>
      <c r="H421" s="1201" t="s">
        <v>23</v>
      </c>
      <c r="I421" s="1201" t="s">
        <v>107</v>
      </c>
      <c r="J421" s="1202"/>
      <c r="K421" s="1201" t="s">
        <v>954</v>
      </c>
      <c r="L421" s="1201" t="s">
        <v>97</v>
      </c>
      <c r="M421" s="1526">
        <v>2</v>
      </c>
      <c r="N421" s="1206" t="s">
        <v>24</v>
      </c>
      <c r="O421" s="1528" t="s">
        <v>348</v>
      </c>
      <c r="P421" s="1066">
        <f t="shared" si="58"/>
        <v>4</v>
      </c>
      <c r="Q421" s="1204">
        <v>4</v>
      </c>
      <c r="R421" s="1205"/>
      <c r="S421" s="1205"/>
      <c r="T421" s="1205"/>
      <c r="U421" s="1205"/>
      <c r="V421" s="1205"/>
      <c r="W421" s="1206"/>
      <c r="X421" s="1207"/>
      <c r="Y421" s="1208"/>
      <c r="Z421" s="23"/>
      <c r="AA421" s="23" t="str">
        <f t="shared" si="64"/>
        <v/>
      </c>
      <c r="AB421" s="48" t="str">
        <f t="shared" si="65"/>
        <v/>
      </c>
      <c r="AC421"/>
      <c r="AD421"/>
      <c r="AE421" s="12">
        <f t="shared" si="59"/>
        <v>4</v>
      </c>
      <c r="AF421" s="12">
        <f t="shared" si="60"/>
        <v>0</v>
      </c>
      <c r="AU421" s="22">
        <f t="shared" si="66"/>
        <v>19</v>
      </c>
    </row>
    <row r="422" spans="1:47" s="12" customFormat="1" ht="13.5" customHeight="1" thickBot="1" x14ac:dyDescent="0.3">
      <c r="A422" s="2070"/>
      <c r="B422" s="1172" t="s">
        <v>720</v>
      </c>
      <c r="C422" s="1160"/>
      <c r="D422" s="1149" t="s">
        <v>721</v>
      </c>
      <c r="E422" s="984"/>
      <c r="F422" s="982"/>
      <c r="G422" s="1135"/>
      <c r="H422" s="1085" t="s">
        <v>23</v>
      </c>
      <c r="I422" s="1085" t="s">
        <v>107</v>
      </c>
      <c r="J422" s="1078"/>
      <c r="K422" s="1085" t="s">
        <v>954</v>
      </c>
      <c r="L422" s="1085" t="s">
        <v>97</v>
      </c>
      <c r="M422" s="801">
        <v>2</v>
      </c>
      <c r="N422" s="1015" t="s">
        <v>98</v>
      </c>
      <c r="O422" s="1077" t="s">
        <v>344</v>
      </c>
      <c r="P422" s="1066">
        <f t="shared" si="58"/>
        <v>4</v>
      </c>
      <c r="Q422" s="545">
        <v>4</v>
      </c>
      <c r="R422" s="958"/>
      <c r="S422" s="958"/>
      <c r="T422" s="958"/>
      <c r="U422" s="958"/>
      <c r="V422" s="958"/>
      <c r="W422" s="1015"/>
      <c r="X422" s="1033"/>
      <c r="Y422" s="1004"/>
      <c r="Z422" s="23"/>
      <c r="AA422" s="23" t="str">
        <f t="shared" si="64"/>
        <v/>
      </c>
      <c r="AB422" s="48" t="str">
        <f t="shared" si="65"/>
        <v/>
      </c>
      <c r="AC422"/>
      <c r="AD422"/>
      <c r="AE422" s="12">
        <f t="shared" si="59"/>
        <v>4</v>
      </c>
      <c r="AF422" s="12">
        <f t="shared" si="60"/>
        <v>0</v>
      </c>
      <c r="AU422" s="22" t="str">
        <f t="shared" si="66"/>
        <v/>
      </c>
    </row>
    <row r="423" spans="1:47" s="12" customFormat="1" ht="13.5" customHeight="1" thickBot="1" x14ac:dyDescent="0.3">
      <c r="A423" s="2070"/>
      <c r="B423" s="1172" t="s">
        <v>720</v>
      </c>
      <c r="C423" s="1160"/>
      <c r="D423" s="1149" t="s">
        <v>721</v>
      </c>
      <c r="E423" s="984"/>
      <c r="F423" s="982"/>
      <c r="G423" s="1135"/>
      <c r="H423" s="1085" t="s">
        <v>23</v>
      </c>
      <c r="I423" s="184" t="s">
        <v>107</v>
      </c>
      <c r="J423" s="184"/>
      <c r="K423" s="225" t="s">
        <v>976</v>
      </c>
      <c r="L423" s="225" t="s">
        <v>97</v>
      </c>
      <c r="M423" s="397">
        <v>6</v>
      </c>
      <c r="N423" s="397" t="s">
        <v>98</v>
      </c>
      <c r="O423" s="225" t="s">
        <v>344</v>
      </c>
      <c r="P423" s="1066">
        <f t="shared" si="58"/>
        <v>3</v>
      </c>
      <c r="Q423" s="297">
        <v>3</v>
      </c>
      <c r="R423" s="958"/>
      <c r="S423" s="958"/>
      <c r="T423" s="958"/>
      <c r="U423" s="958"/>
      <c r="V423" s="958"/>
      <c r="W423" s="1015"/>
      <c r="X423" s="1033"/>
      <c r="Y423" s="1004"/>
      <c r="Z423" s="23"/>
      <c r="AA423" s="23" t="str">
        <f t="shared" si="64"/>
        <v/>
      </c>
      <c r="AB423" s="48" t="str">
        <f t="shared" si="65"/>
        <v/>
      </c>
      <c r="AC423"/>
      <c r="AD423"/>
      <c r="AE423" s="12">
        <f t="shared" si="59"/>
        <v>3</v>
      </c>
      <c r="AF423" s="12">
        <f t="shared" si="60"/>
        <v>0</v>
      </c>
      <c r="AU423" s="22" t="str">
        <f t="shared" si="66"/>
        <v/>
      </c>
    </row>
    <row r="424" spans="1:47" s="12" customFormat="1" ht="13.5" customHeight="1" thickBot="1" x14ac:dyDescent="0.3">
      <c r="A424" s="2070"/>
      <c r="B424" s="1172" t="s">
        <v>720</v>
      </c>
      <c r="C424" s="1160"/>
      <c r="D424" s="1149" t="s">
        <v>721</v>
      </c>
      <c r="E424" s="984"/>
      <c r="F424" s="982"/>
      <c r="G424" s="1135"/>
      <c r="H424" s="1085" t="s">
        <v>23</v>
      </c>
      <c r="I424" s="1085" t="s">
        <v>100</v>
      </c>
      <c r="J424" s="1078"/>
      <c r="K424" s="1085" t="s">
        <v>124</v>
      </c>
      <c r="L424" s="1085" t="s">
        <v>97</v>
      </c>
      <c r="M424" s="801">
        <v>3</v>
      </c>
      <c r="N424" s="1015" t="s">
        <v>24</v>
      </c>
      <c r="O424" s="1077" t="s">
        <v>348</v>
      </c>
      <c r="P424" s="1066">
        <f t="shared" si="58"/>
        <v>2</v>
      </c>
      <c r="Q424" s="545">
        <v>2</v>
      </c>
      <c r="R424" s="958"/>
      <c r="S424" s="958"/>
      <c r="T424" s="958"/>
      <c r="U424" s="958"/>
      <c r="V424" s="958"/>
      <c r="W424" s="1015"/>
      <c r="X424" s="1033"/>
      <c r="Y424" s="1004"/>
      <c r="Z424" s="23"/>
      <c r="AA424" s="23" t="str">
        <f t="shared" si="64"/>
        <v/>
      </c>
      <c r="AB424" s="48" t="str">
        <f t="shared" si="65"/>
        <v/>
      </c>
      <c r="AC424"/>
      <c r="AD424"/>
      <c r="AE424" s="12">
        <f t="shared" si="59"/>
        <v>2</v>
      </c>
      <c r="AF424" s="12">
        <f t="shared" si="60"/>
        <v>0</v>
      </c>
      <c r="AU424" s="22" t="str">
        <f t="shared" si="66"/>
        <v/>
      </c>
    </row>
    <row r="425" spans="1:47" s="12" customFormat="1" ht="12.75" customHeight="1" thickBot="1" x14ac:dyDescent="0.3">
      <c r="A425" s="2070"/>
      <c r="B425" s="1172" t="s">
        <v>720</v>
      </c>
      <c r="C425" s="1160"/>
      <c r="D425" s="1149" t="s">
        <v>721</v>
      </c>
      <c r="E425" s="984"/>
      <c r="F425" s="982"/>
      <c r="G425" s="1135"/>
      <c r="H425" s="1085" t="s">
        <v>23</v>
      </c>
      <c r="I425" s="1085" t="s">
        <v>103</v>
      </c>
      <c r="J425" s="1078"/>
      <c r="K425" s="1121" t="s">
        <v>291</v>
      </c>
      <c r="L425" s="1121" t="s">
        <v>97</v>
      </c>
      <c r="M425" s="1058">
        <v>7</v>
      </c>
      <c r="N425" s="1049" t="s">
        <v>98</v>
      </c>
      <c r="O425" s="1080" t="s">
        <v>344</v>
      </c>
      <c r="P425" s="1066">
        <f t="shared" si="58"/>
        <v>3</v>
      </c>
      <c r="Q425" s="1058">
        <v>2</v>
      </c>
      <c r="R425" s="983">
        <v>1</v>
      </c>
      <c r="S425" s="983"/>
      <c r="T425" s="983"/>
      <c r="U425" s="983"/>
      <c r="V425" s="983"/>
      <c r="W425" s="1019"/>
      <c r="X425" s="1033"/>
      <c r="Y425" s="1004"/>
      <c r="Z425" s="23"/>
      <c r="AA425" s="23" t="str">
        <f t="shared" si="64"/>
        <v/>
      </c>
      <c r="AB425" s="48" t="str">
        <f t="shared" si="65"/>
        <v/>
      </c>
      <c r="AC425"/>
      <c r="AD425"/>
      <c r="AE425" s="12">
        <f t="shared" si="59"/>
        <v>3</v>
      </c>
      <c r="AF425" s="12">
        <f t="shared" si="60"/>
        <v>0</v>
      </c>
      <c r="AU425" s="22" t="str">
        <f t="shared" si="66"/>
        <v/>
      </c>
    </row>
    <row r="426" spans="1:47" s="12" customFormat="1" ht="12.75" customHeight="1" thickBot="1" x14ac:dyDescent="0.3">
      <c r="A426" s="2070"/>
      <c r="B426" s="1172" t="s">
        <v>720</v>
      </c>
      <c r="C426" s="1160"/>
      <c r="D426" s="1149" t="s">
        <v>721</v>
      </c>
      <c r="E426" s="984"/>
      <c r="F426" s="982"/>
      <c r="G426" s="1135"/>
      <c r="H426" s="1085" t="s">
        <v>23</v>
      </c>
      <c r="I426" s="1085" t="s">
        <v>103</v>
      </c>
      <c r="J426" s="1078"/>
      <c r="K426" s="1121" t="s">
        <v>1718</v>
      </c>
      <c r="L426" s="1121" t="s">
        <v>97</v>
      </c>
      <c r="M426" s="1058">
        <v>9</v>
      </c>
      <c r="N426" s="1049" t="s">
        <v>24</v>
      </c>
      <c r="O426" s="1080" t="s">
        <v>348</v>
      </c>
      <c r="P426" s="1066">
        <f t="shared" si="58"/>
        <v>4</v>
      </c>
      <c r="Q426" s="1058">
        <v>4</v>
      </c>
      <c r="R426" s="983"/>
      <c r="S426" s="983"/>
      <c r="T426" s="983"/>
      <c r="U426" s="983"/>
      <c r="V426" s="983"/>
      <c r="W426" s="1019"/>
      <c r="X426" s="1033"/>
      <c r="Y426" s="1004"/>
      <c r="Z426" s="23"/>
      <c r="AA426" s="23" t="str">
        <f t="shared" si="64"/>
        <v/>
      </c>
      <c r="AB426" s="48" t="str">
        <f t="shared" si="65"/>
        <v/>
      </c>
      <c r="AC426"/>
      <c r="AD426"/>
      <c r="AE426" s="12">
        <f t="shared" si="59"/>
        <v>4</v>
      </c>
      <c r="AF426" s="12">
        <f t="shared" si="60"/>
        <v>0</v>
      </c>
      <c r="AU426" s="22" t="str">
        <f t="shared" si="66"/>
        <v/>
      </c>
    </row>
    <row r="427" spans="1:47" s="12" customFormat="1" ht="12.75" customHeight="1" thickBot="1" x14ac:dyDescent="0.3">
      <c r="A427" s="2070"/>
      <c r="B427" s="1172" t="s">
        <v>720</v>
      </c>
      <c r="C427" s="1160"/>
      <c r="D427" s="1149" t="s">
        <v>721</v>
      </c>
      <c r="E427" s="984"/>
      <c r="F427" s="982"/>
      <c r="G427" s="1135"/>
      <c r="H427" s="1085" t="s">
        <v>23</v>
      </c>
      <c r="I427" s="1085" t="s">
        <v>103</v>
      </c>
      <c r="J427" s="1711" t="s">
        <v>1424</v>
      </c>
      <c r="K427" s="1107" t="s">
        <v>1539</v>
      </c>
      <c r="L427" s="1121"/>
      <c r="M427" s="1058"/>
      <c r="N427" s="1049"/>
      <c r="O427" s="1080"/>
      <c r="P427" s="1066">
        <f t="shared" si="58"/>
        <v>0</v>
      </c>
      <c r="Q427" s="1058"/>
      <c r="R427" s="983"/>
      <c r="S427" s="983">
        <v>5</v>
      </c>
      <c r="T427" s="983"/>
      <c r="U427" s="983"/>
      <c r="V427" s="983"/>
      <c r="W427" s="1019"/>
      <c r="X427" s="1033"/>
      <c r="Y427" s="1004"/>
      <c r="Z427" s="23"/>
      <c r="AA427" s="23" t="str">
        <f t="shared" si="64"/>
        <v/>
      </c>
      <c r="AB427" s="48" t="str">
        <f t="shared" si="65"/>
        <v/>
      </c>
      <c r="AC427"/>
      <c r="AD427"/>
      <c r="AE427" s="12">
        <f t="shared" si="59"/>
        <v>0</v>
      </c>
      <c r="AF427" s="12">
        <f t="shared" si="60"/>
        <v>5</v>
      </c>
      <c r="AU427" s="22" t="str">
        <f t="shared" si="66"/>
        <v/>
      </c>
    </row>
    <row r="428" spans="1:47" s="12" customFormat="1" ht="13.5" customHeight="1" thickBot="1" x14ac:dyDescent="0.3">
      <c r="A428" s="2070"/>
      <c r="B428" s="1172" t="s">
        <v>720</v>
      </c>
      <c r="C428" s="1160"/>
      <c r="D428" s="1149" t="s">
        <v>721</v>
      </c>
      <c r="E428" s="984"/>
      <c r="F428" s="982"/>
      <c r="G428" s="1135"/>
      <c r="H428" s="1085" t="s">
        <v>23</v>
      </c>
      <c r="I428" s="1085" t="s">
        <v>103</v>
      </c>
      <c r="J428" s="1711" t="s">
        <v>1424</v>
      </c>
      <c r="K428" s="1107" t="s">
        <v>1540</v>
      </c>
      <c r="L428" s="1121"/>
      <c r="M428" s="1058"/>
      <c r="N428" s="1049"/>
      <c r="O428" s="1080"/>
      <c r="P428" s="1066">
        <f t="shared" si="58"/>
        <v>0</v>
      </c>
      <c r="Q428" s="1058"/>
      <c r="R428" s="983"/>
      <c r="S428" s="983">
        <v>3</v>
      </c>
      <c r="T428" s="983"/>
      <c r="U428" s="983"/>
      <c r="V428" s="983"/>
      <c r="W428" s="1019"/>
      <c r="X428" s="1033"/>
      <c r="Y428" s="1004"/>
      <c r="Z428" s="23"/>
      <c r="AA428" s="23" t="str">
        <f t="shared" si="64"/>
        <v/>
      </c>
      <c r="AB428" s="48" t="str">
        <f t="shared" si="65"/>
        <v/>
      </c>
      <c r="AC428"/>
      <c r="AD428"/>
      <c r="AE428" s="12">
        <f t="shared" si="59"/>
        <v>0</v>
      </c>
      <c r="AF428" s="12">
        <f t="shared" si="60"/>
        <v>3</v>
      </c>
      <c r="AU428" s="22" t="str">
        <f t="shared" si="66"/>
        <v/>
      </c>
    </row>
    <row r="429" spans="1:47" s="12" customFormat="1" ht="13.5" customHeight="1" thickBot="1" x14ac:dyDescent="0.3">
      <c r="A429" s="2070"/>
      <c r="B429" s="1172" t="s">
        <v>720</v>
      </c>
      <c r="C429" s="1160"/>
      <c r="D429" s="1149" t="s">
        <v>721</v>
      </c>
      <c r="E429" s="984"/>
      <c r="F429" s="982"/>
      <c r="G429" s="1135"/>
      <c r="H429" s="1085" t="s">
        <v>23</v>
      </c>
      <c r="I429" s="1085" t="s">
        <v>103</v>
      </c>
      <c r="J429" s="1711" t="s">
        <v>1424</v>
      </c>
      <c r="K429" s="1114" t="s">
        <v>1838</v>
      </c>
      <c r="L429" s="1121"/>
      <c r="M429" s="1058"/>
      <c r="N429" s="1049"/>
      <c r="O429" s="1080"/>
      <c r="P429" s="1066">
        <f t="shared" si="58"/>
        <v>0</v>
      </c>
      <c r="Q429" s="1058"/>
      <c r="R429" s="983"/>
      <c r="S429" s="983"/>
      <c r="T429" s="983"/>
      <c r="U429" s="983"/>
      <c r="V429" s="983"/>
      <c r="W429" s="1019">
        <v>4</v>
      </c>
      <c r="X429" s="1033"/>
      <c r="Y429" s="1004"/>
      <c r="Z429" s="23"/>
      <c r="AA429" s="23" t="str">
        <f t="shared" si="64"/>
        <v/>
      </c>
      <c r="AB429" s="48" t="str">
        <f t="shared" si="65"/>
        <v/>
      </c>
      <c r="AC429"/>
      <c r="AD429"/>
      <c r="AE429" s="12">
        <f t="shared" si="59"/>
        <v>0</v>
      </c>
      <c r="AF429" s="12">
        <f t="shared" si="60"/>
        <v>4</v>
      </c>
      <c r="AU429" s="22" t="str">
        <f t="shared" si="66"/>
        <v/>
      </c>
    </row>
    <row r="430" spans="1:47" s="12" customFormat="1" ht="13.5" customHeight="1" thickBot="1" x14ac:dyDescent="0.3">
      <c r="A430" s="2070"/>
      <c r="B430" s="1172" t="s">
        <v>720</v>
      </c>
      <c r="C430" s="1160"/>
      <c r="D430" s="1149" t="s">
        <v>721</v>
      </c>
      <c r="E430" s="984"/>
      <c r="F430" s="982"/>
      <c r="G430" s="1135"/>
      <c r="H430" s="1085" t="s">
        <v>23</v>
      </c>
      <c r="I430" s="1085" t="s">
        <v>103</v>
      </c>
      <c r="J430" s="1726" t="s">
        <v>95</v>
      </c>
      <c r="K430" s="1121" t="s">
        <v>1712</v>
      </c>
      <c r="L430" s="1121"/>
      <c r="M430" s="1058"/>
      <c r="N430" s="1049"/>
      <c r="O430" s="1080"/>
      <c r="P430" s="1066">
        <f t="shared" si="58"/>
        <v>0</v>
      </c>
      <c r="Q430" s="1057"/>
      <c r="R430" s="983"/>
      <c r="S430" s="983"/>
      <c r="T430" s="983"/>
      <c r="U430" s="983">
        <v>2</v>
      </c>
      <c r="V430" s="983"/>
      <c r="W430" s="1019"/>
      <c r="X430" s="1033"/>
      <c r="Y430" s="1004"/>
      <c r="Z430" s="23"/>
      <c r="AA430" s="23" t="str">
        <f t="shared" si="64"/>
        <v/>
      </c>
      <c r="AB430" s="48" t="str">
        <f t="shared" si="65"/>
        <v/>
      </c>
      <c r="AC430"/>
      <c r="AD430"/>
      <c r="AE430" s="12">
        <f t="shared" si="59"/>
        <v>0</v>
      </c>
      <c r="AF430" s="12">
        <f t="shared" si="60"/>
        <v>0</v>
      </c>
      <c r="AU430" s="22" t="str">
        <f t="shared" si="66"/>
        <v/>
      </c>
    </row>
    <row r="431" spans="1:47" s="12" customFormat="1" ht="13.5" customHeight="1" thickBot="1" x14ac:dyDescent="0.3">
      <c r="A431" s="2090"/>
      <c r="B431" s="1250" t="s">
        <v>720</v>
      </c>
      <c r="C431" s="1176"/>
      <c r="D431" s="1540" t="s">
        <v>721</v>
      </c>
      <c r="E431" s="1533"/>
      <c r="F431" s="1252"/>
      <c r="G431" s="1253"/>
      <c r="H431" s="1230" t="s">
        <v>23</v>
      </c>
      <c r="I431" s="1534" t="s">
        <v>103</v>
      </c>
      <c r="J431" s="1746" t="s">
        <v>1425</v>
      </c>
      <c r="K431" s="1230" t="s">
        <v>1732</v>
      </c>
      <c r="L431" s="1534"/>
      <c r="M431" s="1541"/>
      <c r="N431" s="1542"/>
      <c r="O431" s="1543"/>
      <c r="P431" s="1066">
        <f t="shared" si="58"/>
        <v>0</v>
      </c>
      <c r="Q431" s="1544"/>
      <c r="R431" s="1507"/>
      <c r="S431" s="1507"/>
      <c r="T431" s="1507">
        <v>6</v>
      </c>
      <c r="U431" s="1507"/>
      <c r="V431" s="1507"/>
      <c r="W431" s="1508"/>
      <c r="X431" s="1509">
        <f>SUM(Q421:W431)</f>
        <v>40</v>
      </c>
      <c r="Y431" s="1510">
        <f>X431</f>
        <v>40</v>
      </c>
      <c r="Z431" s="23" t="s">
        <v>873</v>
      </c>
      <c r="AA431" s="23" t="str">
        <f t="shared" si="64"/>
        <v>TC</v>
      </c>
      <c r="AB431" s="48" t="str">
        <f t="shared" si="65"/>
        <v>ADTC</v>
      </c>
      <c r="AC431"/>
      <c r="AD431" t="s">
        <v>2077</v>
      </c>
      <c r="AE431" s="12">
        <f t="shared" si="59"/>
        <v>0</v>
      </c>
      <c r="AF431" s="12">
        <f t="shared" si="60"/>
        <v>0</v>
      </c>
      <c r="AU431" s="22" t="str">
        <f t="shared" si="66"/>
        <v/>
      </c>
    </row>
    <row r="432" spans="1:47" s="12" customFormat="1" ht="13.5" customHeight="1" thickBot="1" x14ac:dyDescent="0.3">
      <c r="A432" s="2069">
        <f>A421+1</f>
        <v>51</v>
      </c>
      <c r="B432" s="1243" t="s">
        <v>722</v>
      </c>
      <c r="C432" s="1493" t="s">
        <v>35</v>
      </c>
      <c r="D432" s="1494" t="s">
        <v>723</v>
      </c>
      <c r="E432" s="1495" t="s">
        <v>284</v>
      </c>
      <c r="F432" s="1245" t="s">
        <v>288</v>
      </c>
      <c r="G432" s="1246" t="s">
        <v>289</v>
      </c>
      <c r="H432" s="1214" t="s">
        <v>23</v>
      </c>
      <c r="I432" s="1598" t="s">
        <v>107</v>
      </c>
      <c r="J432" s="1529"/>
      <c r="K432" s="1598" t="s">
        <v>937</v>
      </c>
      <c r="L432" s="1529" t="s">
        <v>97</v>
      </c>
      <c r="M432" s="1545">
        <v>4</v>
      </c>
      <c r="N432" s="1496" t="s">
        <v>24</v>
      </c>
      <c r="O432" s="1546" t="s">
        <v>348</v>
      </c>
      <c r="P432" s="1066">
        <f t="shared" si="58"/>
        <v>4</v>
      </c>
      <c r="Q432" s="1051">
        <v>4</v>
      </c>
      <c r="R432" s="1547"/>
      <c r="S432" s="1052"/>
      <c r="T432" s="1052"/>
      <c r="U432" s="1052"/>
      <c r="V432" s="1052"/>
      <c r="W432" s="1053"/>
      <c r="X432" s="1498"/>
      <c r="Y432" s="1499"/>
      <c r="Z432" s="23"/>
      <c r="AA432" s="23" t="str">
        <f t="shared" si="64"/>
        <v/>
      </c>
      <c r="AB432" s="48" t="str">
        <f t="shared" si="65"/>
        <v/>
      </c>
      <c r="AC432"/>
      <c r="AD432"/>
      <c r="AE432" s="12">
        <f t="shared" si="59"/>
        <v>4</v>
      </c>
      <c r="AF432" s="12">
        <f t="shared" si="60"/>
        <v>0</v>
      </c>
      <c r="AU432" s="22">
        <f t="shared" si="66"/>
        <v>20</v>
      </c>
    </row>
    <row r="433" spans="1:47" s="12" customFormat="1" ht="13.5" customHeight="1" thickBot="1" x14ac:dyDescent="0.3">
      <c r="A433" s="2070"/>
      <c r="B433" s="1172" t="s">
        <v>722</v>
      </c>
      <c r="C433" s="1159"/>
      <c r="D433" s="1149" t="s">
        <v>723</v>
      </c>
      <c r="E433" s="956"/>
      <c r="F433" s="982"/>
      <c r="G433" s="1135"/>
      <c r="H433" s="1085" t="s">
        <v>23</v>
      </c>
      <c r="I433" s="1086" t="s">
        <v>107</v>
      </c>
      <c r="J433" s="1068"/>
      <c r="K433" s="1086" t="s">
        <v>937</v>
      </c>
      <c r="L433" s="1068" t="s">
        <v>97</v>
      </c>
      <c r="M433" s="1097">
        <v>4</v>
      </c>
      <c r="N433" s="1048" t="s">
        <v>98</v>
      </c>
      <c r="O433" s="1079" t="s">
        <v>344</v>
      </c>
      <c r="P433" s="1066">
        <f t="shared" si="58"/>
        <v>4</v>
      </c>
      <c r="Q433" s="829">
        <v>4</v>
      </c>
      <c r="R433" s="975"/>
      <c r="S433" s="955"/>
      <c r="T433" s="955"/>
      <c r="U433" s="955"/>
      <c r="V433" s="955"/>
      <c r="W433" s="1012"/>
      <c r="X433" s="1033"/>
      <c r="Y433" s="1004"/>
      <c r="Z433" s="23"/>
      <c r="AA433" s="23" t="str">
        <f t="shared" si="64"/>
        <v/>
      </c>
      <c r="AB433" s="48" t="str">
        <f t="shared" si="65"/>
        <v/>
      </c>
      <c r="AC433"/>
      <c r="AD433"/>
      <c r="AE433" s="12">
        <f t="shared" si="59"/>
        <v>4</v>
      </c>
      <c r="AF433" s="12">
        <f t="shared" si="60"/>
        <v>0</v>
      </c>
      <c r="AU433" s="22" t="str">
        <f t="shared" si="66"/>
        <v/>
      </c>
    </row>
    <row r="434" spans="1:47" s="12" customFormat="1" ht="13.5" customHeight="1" thickBot="1" x14ac:dyDescent="0.3">
      <c r="A434" s="2070"/>
      <c r="B434" s="1172" t="s">
        <v>722</v>
      </c>
      <c r="C434" s="1159"/>
      <c r="D434" s="1149" t="s">
        <v>723</v>
      </c>
      <c r="E434" s="956"/>
      <c r="F434" s="982"/>
      <c r="G434" s="1135"/>
      <c r="H434" s="1085" t="s">
        <v>23</v>
      </c>
      <c r="I434" s="1086" t="s">
        <v>107</v>
      </c>
      <c r="J434" s="1068"/>
      <c r="K434" s="1086" t="s">
        <v>939</v>
      </c>
      <c r="L434" s="1086" t="s">
        <v>97</v>
      </c>
      <c r="M434" s="325">
        <v>6</v>
      </c>
      <c r="N434" s="1012" t="s">
        <v>98</v>
      </c>
      <c r="O434" s="1073" t="s">
        <v>344</v>
      </c>
      <c r="P434" s="1066">
        <f t="shared" si="58"/>
        <v>3</v>
      </c>
      <c r="Q434" s="829">
        <v>3</v>
      </c>
      <c r="R434" s="955"/>
      <c r="S434" s="955"/>
      <c r="T434" s="955"/>
      <c r="U434" s="955"/>
      <c r="V434" s="955"/>
      <c r="W434" s="1012"/>
      <c r="X434" s="1033"/>
      <c r="Y434" s="1004"/>
      <c r="Z434" s="23"/>
      <c r="AA434" s="23" t="str">
        <f t="shared" si="64"/>
        <v/>
      </c>
      <c r="AB434" s="48" t="str">
        <f t="shared" si="65"/>
        <v/>
      </c>
      <c r="AC434"/>
      <c r="AD434"/>
      <c r="AE434" s="12">
        <f t="shared" si="59"/>
        <v>3</v>
      </c>
      <c r="AF434" s="12">
        <f t="shared" si="60"/>
        <v>0</v>
      </c>
      <c r="AU434" s="22" t="str">
        <f t="shared" si="66"/>
        <v/>
      </c>
    </row>
    <row r="435" spans="1:47" s="12" customFormat="1" ht="13.5" customHeight="1" thickBot="1" x14ac:dyDescent="0.3">
      <c r="A435" s="2070"/>
      <c r="B435" s="1172" t="s">
        <v>722</v>
      </c>
      <c r="C435" s="1159"/>
      <c r="D435" s="1149" t="s">
        <v>723</v>
      </c>
      <c r="E435" s="956"/>
      <c r="F435" s="982"/>
      <c r="G435" s="1135"/>
      <c r="H435" s="1085" t="s">
        <v>23</v>
      </c>
      <c r="I435" s="1085" t="s">
        <v>107</v>
      </c>
      <c r="J435" s="1078"/>
      <c r="K435" s="1085" t="s">
        <v>316</v>
      </c>
      <c r="L435" s="1078" t="s">
        <v>97</v>
      </c>
      <c r="M435" s="1092">
        <v>7</v>
      </c>
      <c r="N435" s="1044" t="s">
        <v>24</v>
      </c>
      <c r="O435" s="1069" t="s">
        <v>348</v>
      </c>
      <c r="P435" s="1066">
        <f t="shared" si="58"/>
        <v>3</v>
      </c>
      <c r="Q435" s="545">
        <v>3</v>
      </c>
      <c r="R435" s="958"/>
      <c r="S435" s="955"/>
      <c r="T435" s="955"/>
      <c r="U435" s="955"/>
      <c r="V435" s="955"/>
      <c r="W435" s="1012"/>
      <c r="X435" s="1033"/>
      <c r="Y435" s="1004"/>
      <c r="Z435" s="23"/>
      <c r="AA435" s="23" t="str">
        <f t="shared" si="64"/>
        <v/>
      </c>
      <c r="AB435" s="48" t="str">
        <f t="shared" si="65"/>
        <v/>
      </c>
      <c r="AC435"/>
      <c r="AD435"/>
      <c r="AE435" s="12">
        <f t="shared" si="59"/>
        <v>3</v>
      </c>
      <c r="AF435" s="12">
        <f t="shared" si="60"/>
        <v>0</v>
      </c>
      <c r="AU435" s="22" t="str">
        <f t="shared" si="66"/>
        <v/>
      </c>
    </row>
    <row r="436" spans="1:47" s="12" customFormat="1" ht="13.5" customHeight="1" thickBot="1" x14ac:dyDescent="0.3">
      <c r="A436" s="2070"/>
      <c r="B436" s="1172" t="s">
        <v>722</v>
      </c>
      <c r="C436" s="1159"/>
      <c r="D436" s="1149" t="s">
        <v>723</v>
      </c>
      <c r="E436" s="956"/>
      <c r="F436" s="982"/>
      <c r="G436" s="1135"/>
      <c r="H436" s="1085" t="s">
        <v>23</v>
      </c>
      <c r="I436" s="1122" t="s">
        <v>107</v>
      </c>
      <c r="J436" s="1122"/>
      <c r="K436" s="1086" t="s">
        <v>276</v>
      </c>
      <c r="L436" s="1122" t="s">
        <v>97</v>
      </c>
      <c r="M436" s="306">
        <v>6</v>
      </c>
      <c r="N436" s="1020" t="s">
        <v>24</v>
      </c>
      <c r="O436" s="1073" t="s">
        <v>348</v>
      </c>
      <c r="P436" s="1066">
        <f t="shared" si="58"/>
        <v>3</v>
      </c>
      <c r="Q436" s="829">
        <v>3</v>
      </c>
      <c r="R436" s="955"/>
      <c r="S436" s="955"/>
      <c r="T436" s="955"/>
      <c r="U436" s="955"/>
      <c r="V436" s="955"/>
      <c r="W436" s="1012"/>
      <c r="X436" s="1033"/>
      <c r="Y436" s="1004"/>
      <c r="Z436" s="23"/>
      <c r="AA436" s="23" t="str">
        <f t="shared" si="64"/>
        <v/>
      </c>
      <c r="AB436" s="48" t="str">
        <f t="shared" si="65"/>
        <v/>
      </c>
      <c r="AC436"/>
      <c r="AD436"/>
      <c r="AE436" s="12">
        <f t="shared" si="59"/>
        <v>3</v>
      </c>
      <c r="AF436" s="12">
        <f t="shared" si="60"/>
        <v>0</v>
      </c>
      <c r="AU436" s="22" t="str">
        <f t="shared" si="66"/>
        <v/>
      </c>
    </row>
    <row r="437" spans="1:47" s="12" customFormat="1" ht="13.5" customHeight="1" thickBot="1" x14ac:dyDescent="0.3">
      <c r="A437" s="2070"/>
      <c r="B437" s="1172" t="s">
        <v>722</v>
      </c>
      <c r="C437" s="1159"/>
      <c r="D437" s="1149" t="s">
        <v>723</v>
      </c>
      <c r="E437" s="956"/>
      <c r="F437" s="982"/>
      <c r="G437" s="1135"/>
      <c r="H437" s="1085" t="s">
        <v>23</v>
      </c>
      <c r="I437" s="1122" t="s">
        <v>107</v>
      </c>
      <c r="J437" s="1122"/>
      <c r="K437" s="1121" t="s">
        <v>276</v>
      </c>
      <c r="L437" s="1122" t="s">
        <v>97</v>
      </c>
      <c r="M437" s="306">
        <v>6</v>
      </c>
      <c r="N437" s="1020" t="s">
        <v>98</v>
      </c>
      <c r="O437" s="1073" t="s">
        <v>344</v>
      </c>
      <c r="P437" s="1066">
        <f t="shared" si="58"/>
        <v>3</v>
      </c>
      <c r="Q437" s="829">
        <v>3</v>
      </c>
      <c r="R437" s="955"/>
      <c r="S437" s="955"/>
      <c r="T437" s="955"/>
      <c r="U437" s="955"/>
      <c r="V437" s="955"/>
      <c r="W437" s="1012"/>
      <c r="X437" s="1033"/>
      <c r="Y437" s="1004"/>
      <c r="Z437" s="23"/>
      <c r="AA437" s="23" t="str">
        <f t="shared" si="64"/>
        <v/>
      </c>
      <c r="AB437" s="48"/>
      <c r="AC437"/>
      <c r="AD437"/>
      <c r="AE437" s="12">
        <f t="shared" si="59"/>
        <v>3</v>
      </c>
      <c r="AF437" s="12">
        <f t="shared" si="60"/>
        <v>0</v>
      </c>
      <c r="AU437" s="22" t="str">
        <f t="shared" si="66"/>
        <v/>
      </c>
    </row>
    <row r="438" spans="1:47" s="12" customFormat="1" ht="13.5" customHeight="1" thickBot="1" x14ac:dyDescent="0.3">
      <c r="A438" s="2070"/>
      <c r="B438" s="1172" t="s">
        <v>722</v>
      </c>
      <c r="C438" s="1159"/>
      <c r="D438" s="1149" t="s">
        <v>723</v>
      </c>
      <c r="E438" s="956"/>
      <c r="F438" s="982"/>
      <c r="G438" s="1135"/>
      <c r="H438" s="1085" t="s">
        <v>23</v>
      </c>
      <c r="I438" s="1122" t="s">
        <v>107</v>
      </c>
      <c r="J438" s="1711" t="s">
        <v>1424</v>
      </c>
      <c r="K438" s="1107" t="s">
        <v>1539</v>
      </c>
      <c r="L438" s="1122"/>
      <c r="M438" s="306"/>
      <c r="N438" s="1020"/>
      <c r="O438" s="1073"/>
      <c r="P438" s="1066">
        <f t="shared" si="58"/>
        <v>0</v>
      </c>
      <c r="Q438" s="829"/>
      <c r="R438" s="955"/>
      <c r="S438" s="955">
        <v>4</v>
      </c>
      <c r="T438" s="955"/>
      <c r="U438" s="955"/>
      <c r="V438" s="955"/>
      <c r="W438" s="1012"/>
      <c r="X438" s="1033"/>
      <c r="Y438" s="1004"/>
      <c r="Z438" s="23"/>
      <c r="AA438" s="23" t="str">
        <f t="shared" si="64"/>
        <v/>
      </c>
      <c r="AB438" s="48" t="str">
        <f>Z438&amp;AA438</f>
        <v/>
      </c>
      <c r="AC438"/>
      <c r="AD438"/>
      <c r="AE438" s="12">
        <f t="shared" si="59"/>
        <v>0</v>
      </c>
      <c r="AF438" s="12">
        <f t="shared" si="60"/>
        <v>4</v>
      </c>
      <c r="AU438" s="22" t="str">
        <f t="shared" si="66"/>
        <v/>
      </c>
    </row>
    <row r="439" spans="1:47" s="12" customFormat="1" ht="13.5" customHeight="1" thickBot="1" x14ac:dyDescent="0.3">
      <c r="A439" s="2070"/>
      <c r="B439" s="1172" t="s">
        <v>722</v>
      </c>
      <c r="C439" s="1159"/>
      <c r="D439" s="1149" t="s">
        <v>723</v>
      </c>
      <c r="E439" s="956"/>
      <c r="F439" s="982"/>
      <c r="G439" s="1135"/>
      <c r="H439" s="1085" t="s">
        <v>23</v>
      </c>
      <c r="I439" s="1122" t="s">
        <v>107</v>
      </c>
      <c r="J439" s="1711" t="s">
        <v>1424</v>
      </c>
      <c r="K439" s="1107" t="s">
        <v>1540</v>
      </c>
      <c r="L439" s="1122"/>
      <c r="M439" s="306"/>
      <c r="N439" s="1020"/>
      <c r="O439" s="1073"/>
      <c r="P439" s="1066">
        <f t="shared" si="58"/>
        <v>0</v>
      </c>
      <c r="Q439" s="829"/>
      <c r="R439" s="955"/>
      <c r="S439" s="955">
        <v>2</v>
      </c>
      <c r="T439" s="955"/>
      <c r="U439" s="955"/>
      <c r="V439" s="955"/>
      <c r="W439" s="1012"/>
      <c r="X439" s="1033"/>
      <c r="Y439" s="1004"/>
      <c r="Z439" s="23"/>
      <c r="AA439" s="23" t="str">
        <f t="shared" si="64"/>
        <v/>
      </c>
      <c r="AB439" s="48"/>
      <c r="AC439"/>
      <c r="AD439"/>
      <c r="AE439" s="12">
        <f t="shared" si="59"/>
        <v>0</v>
      </c>
      <c r="AF439" s="12">
        <f t="shared" si="60"/>
        <v>2</v>
      </c>
      <c r="AU439" s="22" t="str">
        <f t="shared" si="66"/>
        <v/>
      </c>
    </row>
    <row r="440" spans="1:47" s="12" customFormat="1" ht="13.5" customHeight="1" thickBot="1" x14ac:dyDescent="0.3">
      <c r="A440" s="2070"/>
      <c r="B440" s="1172" t="s">
        <v>722</v>
      </c>
      <c r="C440" s="1159"/>
      <c r="D440" s="1149" t="s">
        <v>723</v>
      </c>
      <c r="E440" s="956"/>
      <c r="F440" s="982"/>
      <c r="G440" s="1135"/>
      <c r="H440" s="1085" t="s">
        <v>23</v>
      </c>
      <c r="I440" s="1122" t="s">
        <v>107</v>
      </c>
      <c r="J440" s="1747" t="s">
        <v>1425</v>
      </c>
      <c r="K440" s="1121" t="s">
        <v>1732</v>
      </c>
      <c r="L440" s="1122"/>
      <c r="M440" s="306"/>
      <c r="N440" s="1020"/>
      <c r="O440" s="1073"/>
      <c r="P440" s="1066">
        <f t="shared" si="58"/>
        <v>0</v>
      </c>
      <c r="Q440" s="829"/>
      <c r="R440" s="955"/>
      <c r="S440" s="955"/>
      <c r="T440" s="955">
        <v>5</v>
      </c>
      <c r="U440" s="955"/>
      <c r="V440" s="955"/>
      <c r="W440" s="1012"/>
      <c r="X440" s="1033"/>
      <c r="Y440" s="1004"/>
      <c r="Z440" s="23"/>
      <c r="AA440" s="23" t="str">
        <f t="shared" si="64"/>
        <v/>
      </c>
      <c r="AB440" s="48"/>
      <c r="AC440"/>
      <c r="AD440" t="s">
        <v>2077</v>
      </c>
      <c r="AE440" s="12">
        <f t="shared" si="59"/>
        <v>0</v>
      </c>
      <c r="AF440" s="12">
        <f t="shared" si="60"/>
        <v>0</v>
      </c>
      <c r="AU440" s="22" t="str">
        <f t="shared" si="66"/>
        <v/>
      </c>
    </row>
    <row r="441" spans="1:47" s="12" customFormat="1" ht="13.5" customHeight="1" thickBot="1" x14ac:dyDescent="0.3">
      <c r="A441" s="2071"/>
      <c r="B441" s="1221" t="s">
        <v>722</v>
      </c>
      <c r="C441" s="1500"/>
      <c r="D441" s="1154" t="s">
        <v>723</v>
      </c>
      <c r="E441" s="1263"/>
      <c r="F441" s="1156"/>
      <c r="G441" s="1157"/>
      <c r="H441" s="1224" t="s">
        <v>23</v>
      </c>
      <c r="I441" s="1138" t="s">
        <v>107</v>
      </c>
      <c r="J441" s="1748" t="s">
        <v>1425</v>
      </c>
      <c r="K441" s="1138" t="s">
        <v>2083</v>
      </c>
      <c r="L441" s="1138"/>
      <c r="M441" s="350"/>
      <c r="N441" s="1268"/>
      <c r="O441" s="1549"/>
      <c r="P441" s="1066">
        <f t="shared" si="58"/>
        <v>0</v>
      </c>
      <c r="Q441" s="857"/>
      <c r="R441" s="1059"/>
      <c r="S441" s="1059"/>
      <c r="T441" s="1059">
        <v>9</v>
      </c>
      <c r="U441" s="1059"/>
      <c r="V441" s="1059"/>
      <c r="W441" s="1268"/>
      <c r="X441" s="1042">
        <f>SUM(Q432:W441)</f>
        <v>40</v>
      </c>
      <c r="Y441" s="1011">
        <f>X441</f>
        <v>40</v>
      </c>
      <c r="Z441" s="23" t="s">
        <v>873</v>
      </c>
      <c r="AA441" s="23" t="str">
        <f t="shared" si="64"/>
        <v>TC</v>
      </c>
      <c r="AB441" s="48" t="str">
        <f t="shared" ref="AB441:AB462" si="67">Z441&amp;AA441</f>
        <v>ADTC</v>
      </c>
      <c r="AC441"/>
      <c r="AD441"/>
      <c r="AE441" s="12">
        <f t="shared" si="59"/>
        <v>0</v>
      </c>
      <c r="AF441" s="12">
        <f t="shared" si="60"/>
        <v>0</v>
      </c>
      <c r="AU441" s="22" t="str">
        <f t="shared" si="66"/>
        <v/>
      </c>
    </row>
    <row r="442" spans="1:47" s="22" customFormat="1" ht="13.5" customHeight="1" thickBot="1" x14ac:dyDescent="0.3">
      <c r="A442" s="2076">
        <f>A432+1</f>
        <v>52</v>
      </c>
      <c r="B442" s="1237" t="s">
        <v>724</v>
      </c>
      <c r="C442" s="1484" t="s">
        <v>83</v>
      </c>
      <c r="D442" s="1197" t="s">
        <v>725</v>
      </c>
      <c r="E442" s="1485" t="s">
        <v>284</v>
      </c>
      <c r="F442" s="1199" t="s">
        <v>126</v>
      </c>
      <c r="G442" s="1200" t="s">
        <v>131</v>
      </c>
      <c r="H442" s="1201" t="s">
        <v>23</v>
      </c>
      <c r="I442" s="1201" t="s">
        <v>99</v>
      </c>
      <c r="J442" s="1202"/>
      <c r="K442" s="1201" t="s">
        <v>944</v>
      </c>
      <c r="L442" s="1202" t="s">
        <v>97</v>
      </c>
      <c r="M442" s="1526">
        <v>2</v>
      </c>
      <c r="N442" s="1206" t="s">
        <v>24</v>
      </c>
      <c r="O442" s="1240" t="s">
        <v>348</v>
      </c>
      <c r="P442" s="1066">
        <f t="shared" si="58"/>
        <v>2</v>
      </c>
      <c r="Q442" s="1204">
        <v>2</v>
      </c>
      <c r="R442" s="1205"/>
      <c r="S442" s="1205"/>
      <c r="T442" s="1205"/>
      <c r="U442" s="1205"/>
      <c r="V442" s="1205"/>
      <c r="W442" s="1206"/>
      <c r="X442" s="1207"/>
      <c r="Y442" s="1208"/>
      <c r="Z442" s="23"/>
      <c r="AA442" s="23" t="str">
        <f t="shared" si="64"/>
        <v/>
      </c>
      <c r="AB442" s="48" t="str">
        <f t="shared" si="67"/>
        <v/>
      </c>
      <c r="AC442"/>
      <c r="AD442"/>
      <c r="AE442" s="12">
        <f t="shared" si="59"/>
        <v>2</v>
      </c>
      <c r="AF442" s="12">
        <f t="shared" si="60"/>
        <v>0</v>
      </c>
      <c r="AU442" s="22">
        <f t="shared" si="66"/>
        <v>15</v>
      </c>
    </row>
    <row r="443" spans="1:47" s="22" customFormat="1" ht="13.5" customHeight="1" thickBot="1" x14ac:dyDescent="0.3">
      <c r="A443" s="2070"/>
      <c r="B443" s="1172" t="s">
        <v>724</v>
      </c>
      <c r="C443" s="1159"/>
      <c r="D443" s="1149" t="s">
        <v>725</v>
      </c>
      <c r="E443" s="981"/>
      <c r="F443" s="982"/>
      <c r="G443" s="1135"/>
      <c r="H443" s="1085" t="s">
        <v>23</v>
      </c>
      <c r="I443" s="1085" t="s">
        <v>99</v>
      </c>
      <c r="J443" s="1078"/>
      <c r="K443" s="1085" t="s">
        <v>945</v>
      </c>
      <c r="L443" s="1085" t="s">
        <v>97</v>
      </c>
      <c r="M443" s="801">
        <v>3</v>
      </c>
      <c r="N443" s="1015" t="s">
        <v>24</v>
      </c>
      <c r="O443" s="1077" t="s">
        <v>348</v>
      </c>
      <c r="P443" s="1066">
        <f t="shared" si="58"/>
        <v>2</v>
      </c>
      <c r="Q443" s="545">
        <v>2</v>
      </c>
      <c r="R443" s="958"/>
      <c r="S443" s="958"/>
      <c r="T443" s="958"/>
      <c r="U443" s="958"/>
      <c r="V443" s="958"/>
      <c r="W443" s="1015"/>
      <c r="X443" s="1033"/>
      <c r="Y443" s="1004"/>
      <c r="Z443" s="23"/>
      <c r="AA443" s="23" t="str">
        <f t="shared" si="64"/>
        <v/>
      </c>
      <c r="AB443" s="48" t="str">
        <f t="shared" si="67"/>
        <v/>
      </c>
      <c r="AC443"/>
      <c r="AD443"/>
      <c r="AE443" s="12">
        <f t="shared" si="59"/>
        <v>2</v>
      </c>
      <c r="AF443" s="12">
        <f t="shared" si="60"/>
        <v>0</v>
      </c>
      <c r="AU443" s="22" t="str">
        <f t="shared" si="66"/>
        <v/>
      </c>
    </row>
    <row r="444" spans="1:47" s="22" customFormat="1" ht="13.5" customHeight="1" thickBot="1" x14ac:dyDescent="0.3">
      <c r="A444" s="2070"/>
      <c r="B444" s="1172" t="s">
        <v>724</v>
      </c>
      <c r="C444" s="1159"/>
      <c r="D444" s="1149" t="s">
        <v>725</v>
      </c>
      <c r="E444" s="981"/>
      <c r="F444" s="982"/>
      <c r="G444" s="1135"/>
      <c r="H444" s="1085" t="s">
        <v>23</v>
      </c>
      <c r="I444" s="1085" t="s">
        <v>103</v>
      </c>
      <c r="J444" s="1078"/>
      <c r="K444" s="1085" t="s">
        <v>1321</v>
      </c>
      <c r="L444" s="1085" t="s">
        <v>97</v>
      </c>
      <c r="M444" s="801">
        <v>1</v>
      </c>
      <c r="N444" s="1015" t="s">
        <v>24</v>
      </c>
      <c r="O444" s="1077" t="s">
        <v>348</v>
      </c>
      <c r="P444" s="1066">
        <f t="shared" si="58"/>
        <v>2</v>
      </c>
      <c r="Q444" s="545">
        <v>2</v>
      </c>
      <c r="R444" s="958"/>
      <c r="S444" s="958"/>
      <c r="T444" s="958"/>
      <c r="U444" s="958"/>
      <c r="V444" s="958"/>
      <c r="W444" s="1015"/>
      <c r="X444" s="1033"/>
      <c r="Y444" s="1004"/>
      <c r="Z444" s="23"/>
      <c r="AA444" s="23" t="str">
        <f t="shared" si="64"/>
        <v/>
      </c>
      <c r="AB444" s="48" t="str">
        <f t="shared" si="67"/>
        <v/>
      </c>
      <c r="AC444"/>
      <c r="AD444"/>
      <c r="AE444" s="12">
        <f t="shared" si="59"/>
        <v>2</v>
      </c>
      <c r="AF444" s="12">
        <f t="shared" si="60"/>
        <v>0</v>
      </c>
      <c r="AU444" s="22" t="str">
        <f t="shared" si="66"/>
        <v/>
      </c>
    </row>
    <row r="445" spans="1:47" s="22" customFormat="1" ht="13.5" customHeight="1" thickBot="1" x14ac:dyDescent="0.3">
      <c r="A445" s="2070"/>
      <c r="B445" s="1172" t="s">
        <v>724</v>
      </c>
      <c r="C445" s="1159"/>
      <c r="D445" s="1149" t="s">
        <v>725</v>
      </c>
      <c r="E445" s="981"/>
      <c r="F445" s="982"/>
      <c r="G445" s="1135"/>
      <c r="H445" s="1085" t="s">
        <v>23</v>
      </c>
      <c r="I445" s="1085" t="s">
        <v>103</v>
      </c>
      <c r="J445" s="1078"/>
      <c r="K445" s="1085" t="s">
        <v>1321</v>
      </c>
      <c r="L445" s="1085" t="s">
        <v>97</v>
      </c>
      <c r="M445" s="801">
        <v>1</v>
      </c>
      <c r="N445" s="1015" t="s">
        <v>98</v>
      </c>
      <c r="O445" s="1077" t="s">
        <v>344</v>
      </c>
      <c r="P445" s="1066">
        <f t="shared" si="58"/>
        <v>2</v>
      </c>
      <c r="Q445" s="545">
        <v>2</v>
      </c>
      <c r="R445" s="958"/>
      <c r="S445" s="958"/>
      <c r="T445" s="958"/>
      <c r="U445" s="958"/>
      <c r="V445" s="958"/>
      <c r="W445" s="1015"/>
      <c r="X445" s="1033"/>
      <c r="Y445" s="1004"/>
      <c r="Z445" s="23"/>
      <c r="AA445" s="23" t="str">
        <f t="shared" si="64"/>
        <v/>
      </c>
      <c r="AB445" s="48" t="str">
        <f t="shared" si="67"/>
        <v/>
      </c>
      <c r="AC445"/>
      <c r="AD445"/>
      <c r="AE445" s="12">
        <f t="shared" si="59"/>
        <v>2</v>
      </c>
      <c r="AF445" s="12">
        <f t="shared" si="60"/>
        <v>0</v>
      </c>
      <c r="AU445" s="22" t="str">
        <f t="shared" si="66"/>
        <v/>
      </c>
    </row>
    <row r="446" spans="1:47" s="22" customFormat="1" ht="13.5" customHeight="1" thickBot="1" x14ac:dyDescent="0.3">
      <c r="A446" s="2070"/>
      <c r="B446" s="1172" t="s">
        <v>724</v>
      </c>
      <c r="C446" s="1159"/>
      <c r="D446" s="1149" t="s">
        <v>725</v>
      </c>
      <c r="E446" s="981"/>
      <c r="F446" s="982"/>
      <c r="G446" s="1135"/>
      <c r="H446" s="1085" t="s">
        <v>23</v>
      </c>
      <c r="I446" s="1085" t="s">
        <v>100</v>
      </c>
      <c r="J446" s="1078"/>
      <c r="K446" s="1085" t="s">
        <v>986</v>
      </c>
      <c r="L446" s="1085" t="s">
        <v>97</v>
      </c>
      <c r="M446" s="801">
        <v>3</v>
      </c>
      <c r="N446" s="1015" t="s">
        <v>24</v>
      </c>
      <c r="O446" s="1077" t="s">
        <v>348</v>
      </c>
      <c r="P446" s="1066">
        <f t="shared" si="58"/>
        <v>2</v>
      </c>
      <c r="Q446" s="545">
        <v>2</v>
      </c>
      <c r="R446" s="958"/>
      <c r="S446" s="958"/>
      <c r="T446" s="958"/>
      <c r="U446" s="958"/>
      <c r="V446" s="958"/>
      <c r="W446" s="1015"/>
      <c r="X446" s="1033"/>
      <c r="Y446" s="1004"/>
      <c r="Z446" s="23"/>
      <c r="AA446" s="23" t="str">
        <f t="shared" si="64"/>
        <v/>
      </c>
      <c r="AB446" s="48" t="str">
        <f t="shared" si="67"/>
        <v/>
      </c>
      <c r="AC446"/>
      <c r="AD446"/>
      <c r="AE446" s="12">
        <f t="shared" si="59"/>
        <v>2</v>
      </c>
      <c r="AF446" s="12">
        <f t="shared" si="60"/>
        <v>0</v>
      </c>
      <c r="AU446" s="22" t="str">
        <f t="shared" si="66"/>
        <v/>
      </c>
    </row>
    <row r="447" spans="1:47" s="22" customFormat="1" ht="13.5" customHeight="1" thickBot="1" x14ac:dyDescent="0.3">
      <c r="A447" s="2070"/>
      <c r="B447" s="1172" t="s">
        <v>724</v>
      </c>
      <c r="C447" s="1159"/>
      <c r="D447" s="1149" t="s">
        <v>725</v>
      </c>
      <c r="E447" s="981"/>
      <c r="F447" s="982"/>
      <c r="G447" s="1135"/>
      <c r="H447" s="1085" t="s">
        <v>23</v>
      </c>
      <c r="I447" s="1085" t="s">
        <v>100</v>
      </c>
      <c r="J447" s="1078"/>
      <c r="K447" s="1085" t="s">
        <v>986</v>
      </c>
      <c r="L447" s="1085" t="s">
        <v>97</v>
      </c>
      <c r="M447" s="801">
        <v>3</v>
      </c>
      <c r="N447" s="1015" t="s">
        <v>24</v>
      </c>
      <c r="O447" s="1077" t="s">
        <v>344</v>
      </c>
      <c r="P447" s="1066">
        <f t="shared" si="58"/>
        <v>2</v>
      </c>
      <c r="Q447" s="545">
        <v>2</v>
      </c>
      <c r="R447" s="958"/>
      <c r="S447" s="958"/>
      <c r="T447" s="958"/>
      <c r="U447" s="958"/>
      <c r="V447" s="958"/>
      <c r="W447" s="1015"/>
      <c r="X447" s="1033"/>
      <c r="Y447" s="1004"/>
      <c r="Z447" s="23"/>
      <c r="AA447" s="23" t="str">
        <f t="shared" ref="AA447:AA478" si="68">IF(Y447&lt;&gt;"",IF(Y447&gt;=40,"TC",IF(AND(Y447&gt;=20,Y447&lt;30),"MT",IF(Y447&lt;20,"TP",""))),"")</f>
        <v/>
      </c>
      <c r="AB447" s="48" t="str">
        <f t="shared" si="67"/>
        <v/>
      </c>
      <c r="AC447"/>
      <c r="AD447"/>
      <c r="AE447" s="12">
        <f t="shared" si="59"/>
        <v>2</v>
      </c>
      <c r="AF447" s="12">
        <f t="shared" si="60"/>
        <v>0</v>
      </c>
      <c r="AU447" s="22" t="str">
        <f t="shared" si="66"/>
        <v/>
      </c>
    </row>
    <row r="448" spans="1:47" s="22" customFormat="1" ht="13.5" customHeight="1" thickBot="1" x14ac:dyDescent="0.3">
      <c r="A448" s="2070"/>
      <c r="B448" s="1172" t="s">
        <v>724</v>
      </c>
      <c r="C448" s="1159"/>
      <c r="D448" s="1149" t="s">
        <v>725</v>
      </c>
      <c r="E448" s="981"/>
      <c r="F448" s="982"/>
      <c r="G448" s="1135"/>
      <c r="H448" s="1085" t="s">
        <v>23</v>
      </c>
      <c r="I448" s="1085" t="s">
        <v>107</v>
      </c>
      <c r="J448" s="1078"/>
      <c r="K448" s="1085" t="s">
        <v>987</v>
      </c>
      <c r="L448" s="1085" t="s">
        <v>97</v>
      </c>
      <c r="M448" s="801">
        <v>7</v>
      </c>
      <c r="N448" s="1015" t="s">
        <v>24</v>
      </c>
      <c r="O448" s="1077" t="s">
        <v>348</v>
      </c>
      <c r="P448" s="1066">
        <f t="shared" si="58"/>
        <v>3</v>
      </c>
      <c r="Q448" s="545">
        <v>3</v>
      </c>
      <c r="R448" s="958"/>
      <c r="S448" s="958"/>
      <c r="T448" s="958"/>
      <c r="U448" s="958"/>
      <c r="V448" s="958"/>
      <c r="W448" s="1015"/>
      <c r="X448" s="1033"/>
      <c r="Y448" s="1004"/>
      <c r="Z448" s="23"/>
      <c r="AA448" s="23" t="str">
        <f t="shared" si="68"/>
        <v/>
      </c>
      <c r="AB448" s="48" t="str">
        <f t="shared" si="67"/>
        <v/>
      </c>
      <c r="AC448"/>
      <c r="AD448"/>
      <c r="AE448" s="12">
        <f t="shared" si="59"/>
        <v>3</v>
      </c>
      <c r="AF448" s="12">
        <f t="shared" si="60"/>
        <v>0</v>
      </c>
      <c r="AU448" s="22" t="str">
        <f t="shared" si="66"/>
        <v/>
      </c>
    </row>
    <row r="449" spans="1:47" s="22" customFormat="1" ht="13.5" customHeight="1" thickBot="1" x14ac:dyDescent="0.3">
      <c r="A449" s="2070"/>
      <c r="B449" s="1172" t="s">
        <v>724</v>
      </c>
      <c r="C449" s="1159"/>
      <c r="D449" s="1149" t="s">
        <v>725</v>
      </c>
      <c r="E449" s="981"/>
      <c r="F449" s="982"/>
      <c r="G449" s="1135"/>
      <c r="H449" s="1085" t="s">
        <v>23</v>
      </c>
      <c r="I449" s="1085" t="s">
        <v>99</v>
      </c>
      <c r="J449" s="1711" t="s">
        <v>1424</v>
      </c>
      <c r="K449" s="1107" t="s">
        <v>1539</v>
      </c>
      <c r="L449" s="1085"/>
      <c r="M449" s="801"/>
      <c r="N449" s="1015"/>
      <c r="O449" s="1077"/>
      <c r="P449" s="1066">
        <f t="shared" si="58"/>
        <v>0</v>
      </c>
      <c r="Q449" s="545"/>
      <c r="R449" s="958"/>
      <c r="S449" s="958">
        <v>2</v>
      </c>
      <c r="T449" s="958"/>
      <c r="U449" s="958"/>
      <c r="V449" s="958"/>
      <c r="W449" s="1015"/>
      <c r="X449" s="1033"/>
      <c r="Y449" s="1004"/>
      <c r="Z449" s="23"/>
      <c r="AA449" s="23" t="str">
        <f t="shared" si="68"/>
        <v/>
      </c>
      <c r="AB449" s="48" t="str">
        <f t="shared" si="67"/>
        <v/>
      </c>
      <c r="AC449"/>
      <c r="AD449"/>
      <c r="AE449" s="12">
        <f t="shared" si="59"/>
        <v>0</v>
      </c>
      <c r="AF449" s="12">
        <f t="shared" si="60"/>
        <v>2</v>
      </c>
      <c r="AU449" s="22" t="str">
        <f t="shared" si="66"/>
        <v/>
      </c>
    </row>
    <row r="450" spans="1:47" s="22" customFormat="1" ht="13.5" customHeight="1" thickBot="1" x14ac:dyDescent="0.3">
      <c r="A450" s="2090"/>
      <c r="B450" s="1250" t="s">
        <v>724</v>
      </c>
      <c r="C450" s="1504"/>
      <c r="D450" s="1540" t="s">
        <v>725</v>
      </c>
      <c r="E450" s="1251"/>
      <c r="F450" s="1252"/>
      <c r="G450" s="1253"/>
      <c r="H450" s="1230" t="s">
        <v>23</v>
      </c>
      <c r="I450" s="1230" t="s">
        <v>99</v>
      </c>
      <c r="J450" s="1741" t="s">
        <v>1425</v>
      </c>
      <c r="K450" s="1230" t="s">
        <v>1732</v>
      </c>
      <c r="L450" s="1231"/>
      <c r="M450" s="1523"/>
      <c r="N450" s="1234"/>
      <c r="O450" s="1255"/>
      <c r="P450" s="1066">
        <f t="shared" si="58"/>
        <v>0</v>
      </c>
      <c r="Q450" s="1235"/>
      <c r="R450" s="1236"/>
      <c r="S450" s="1236"/>
      <c r="T450" s="1236">
        <v>3</v>
      </c>
      <c r="U450" s="1236"/>
      <c r="V450" s="1236"/>
      <c r="W450" s="1254"/>
      <c r="X450" s="1509">
        <f>SUM(Q442:W450)</f>
        <v>20</v>
      </c>
      <c r="Y450" s="1510">
        <f>X450</f>
        <v>20</v>
      </c>
      <c r="Z450" s="23" t="s">
        <v>873</v>
      </c>
      <c r="AA450" s="23" t="str">
        <f t="shared" si="68"/>
        <v>MT</v>
      </c>
      <c r="AB450" s="48" t="str">
        <f t="shared" si="67"/>
        <v>ADMT</v>
      </c>
      <c r="AC450"/>
      <c r="AD450" t="s">
        <v>2077</v>
      </c>
      <c r="AE450" s="12">
        <f t="shared" si="59"/>
        <v>0</v>
      </c>
      <c r="AF450" s="12">
        <f t="shared" si="60"/>
        <v>0</v>
      </c>
      <c r="AU450" s="22" t="str">
        <f t="shared" si="66"/>
        <v/>
      </c>
    </row>
    <row r="451" spans="1:47" s="12" customFormat="1" ht="13.5" customHeight="1" thickBot="1" x14ac:dyDescent="0.3">
      <c r="A451" s="2069">
        <f>A442+1</f>
        <v>53</v>
      </c>
      <c r="B451" s="1554" t="s">
        <v>1719</v>
      </c>
      <c r="C451" s="1493" t="s">
        <v>332</v>
      </c>
      <c r="D451" s="1494" t="s">
        <v>1774</v>
      </c>
      <c r="E451" s="1495" t="s">
        <v>284</v>
      </c>
      <c r="F451" s="1245" t="s">
        <v>1775</v>
      </c>
      <c r="G451" s="1246" t="s">
        <v>1771</v>
      </c>
      <c r="H451" s="1214" t="s">
        <v>23</v>
      </c>
      <c r="I451" s="1555" t="s">
        <v>103</v>
      </c>
      <c r="J451" s="1555"/>
      <c r="K451" s="1214" t="s">
        <v>1720</v>
      </c>
      <c r="L451" s="1214" t="s">
        <v>97</v>
      </c>
      <c r="M451" s="1557">
        <v>7</v>
      </c>
      <c r="N451" s="1558" t="s">
        <v>24</v>
      </c>
      <c r="O451" s="1559" t="s">
        <v>348</v>
      </c>
      <c r="P451" s="1066">
        <f t="shared" si="58"/>
        <v>3</v>
      </c>
      <c r="Q451" s="1217">
        <v>3</v>
      </c>
      <c r="R451" s="1218"/>
      <c r="S451" s="1218"/>
      <c r="T451" s="1218"/>
      <c r="U451" s="1218"/>
      <c r="V451" s="1218"/>
      <c r="W451" s="1247"/>
      <c r="X451" s="1498"/>
      <c r="Y451" s="1499"/>
      <c r="Z451" s="23"/>
      <c r="AA451" s="23" t="str">
        <f t="shared" si="68"/>
        <v/>
      </c>
      <c r="AB451" s="48" t="str">
        <f t="shared" si="67"/>
        <v/>
      </c>
      <c r="AC451"/>
      <c r="AD451"/>
      <c r="AE451" s="12">
        <f t="shared" si="59"/>
        <v>3</v>
      </c>
      <c r="AF451" s="12">
        <f t="shared" si="60"/>
        <v>0</v>
      </c>
      <c r="AU451" s="22">
        <f t="shared" si="66"/>
        <v>14</v>
      </c>
    </row>
    <row r="452" spans="1:47" s="12" customFormat="1" ht="13.5" customHeight="1" thickBot="1" x14ac:dyDescent="0.3">
      <c r="A452" s="2070"/>
      <c r="B452" s="1172" t="s">
        <v>1719</v>
      </c>
      <c r="C452" s="1159"/>
      <c r="D452" s="1149" t="s">
        <v>1774</v>
      </c>
      <c r="E452" s="981"/>
      <c r="F452" s="982"/>
      <c r="G452" s="1135"/>
      <c r="H452" s="1085" t="s">
        <v>23</v>
      </c>
      <c r="I452" s="1122" t="s">
        <v>103</v>
      </c>
      <c r="J452" s="1122"/>
      <c r="K452" s="1122" t="s">
        <v>1720</v>
      </c>
      <c r="L452" s="1122" t="s">
        <v>97</v>
      </c>
      <c r="M452" s="1057" t="s">
        <v>397</v>
      </c>
      <c r="N452" s="1020" t="s">
        <v>98</v>
      </c>
      <c r="O452" s="837" t="s">
        <v>344</v>
      </c>
      <c r="P452" s="1066">
        <f t="shared" si="58"/>
        <v>3</v>
      </c>
      <c r="Q452" s="1057">
        <v>3</v>
      </c>
      <c r="R452" s="977"/>
      <c r="S452" s="958"/>
      <c r="T452" s="958"/>
      <c r="U452" s="958"/>
      <c r="V452" s="958"/>
      <c r="W452" s="1015"/>
      <c r="X452" s="1033"/>
      <c r="Y452" s="1004"/>
      <c r="Z452" s="23"/>
      <c r="AA452" s="23" t="str">
        <f t="shared" si="68"/>
        <v/>
      </c>
      <c r="AB452" s="48" t="str">
        <f t="shared" si="67"/>
        <v/>
      </c>
      <c r="AC452"/>
      <c r="AD452"/>
      <c r="AE452" s="12">
        <f t="shared" si="59"/>
        <v>3</v>
      </c>
      <c r="AF452" s="12">
        <f t="shared" si="60"/>
        <v>0</v>
      </c>
      <c r="AU452" s="22" t="str">
        <f t="shared" si="66"/>
        <v/>
      </c>
    </row>
    <row r="453" spans="1:47" s="12" customFormat="1" ht="13.5" customHeight="1" thickBot="1" x14ac:dyDescent="0.3">
      <c r="A453" s="2070"/>
      <c r="B453" s="1172" t="s">
        <v>1719</v>
      </c>
      <c r="C453" s="1159"/>
      <c r="D453" s="1149" t="s">
        <v>1774</v>
      </c>
      <c r="E453" s="981"/>
      <c r="F453" s="982"/>
      <c r="G453" s="1135"/>
      <c r="H453" s="1085" t="s">
        <v>23</v>
      </c>
      <c r="I453" s="1085" t="s">
        <v>107</v>
      </c>
      <c r="J453" s="1085"/>
      <c r="K453" s="1122" t="s">
        <v>969</v>
      </c>
      <c r="L453" s="1085" t="s">
        <v>97</v>
      </c>
      <c r="M453" s="1057">
        <v>7</v>
      </c>
      <c r="N453" s="1020" t="s">
        <v>24</v>
      </c>
      <c r="O453" s="837" t="s">
        <v>348</v>
      </c>
      <c r="P453" s="1066">
        <f t="shared" si="58"/>
        <v>4</v>
      </c>
      <c r="Q453" s="1057">
        <v>4</v>
      </c>
      <c r="R453" s="977"/>
      <c r="S453" s="958"/>
      <c r="T453" s="958"/>
      <c r="U453" s="958"/>
      <c r="V453" s="958"/>
      <c r="W453" s="1015"/>
      <c r="X453" s="1033"/>
      <c r="Y453" s="1004"/>
      <c r="Z453" s="23"/>
      <c r="AA453" s="23" t="str">
        <f t="shared" si="68"/>
        <v/>
      </c>
      <c r="AB453" s="48" t="str">
        <f t="shared" si="67"/>
        <v/>
      </c>
      <c r="AC453"/>
      <c r="AD453"/>
      <c r="AE453" s="12">
        <f t="shared" si="59"/>
        <v>4</v>
      </c>
      <c r="AF453" s="12">
        <f t="shared" si="60"/>
        <v>0</v>
      </c>
      <c r="AU453" s="22" t="str">
        <f t="shared" si="66"/>
        <v/>
      </c>
    </row>
    <row r="454" spans="1:47" s="12" customFormat="1" ht="13.5" customHeight="1" thickBot="1" x14ac:dyDescent="0.3">
      <c r="A454" s="2070"/>
      <c r="B454" s="1172" t="s">
        <v>1719</v>
      </c>
      <c r="C454" s="1159"/>
      <c r="D454" s="1149" t="s">
        <v>1774</v>
      </c>
      <c r="E454" s="981"/>
      <c r="F454" s="982"/>
      <c r="G454" s="1135"/>
      <c r="H454" s="1085" t="s">
        <v>23</v>
      </c>
      <c r="I454" s="1085" t="s">
        <v>103</v>
      </c>
      <c r="J454" s="1085"/>
      <c r="K454" s="1122" t="s">
        <v>106</v>
      </c>
      <c r="L454" s="1085" t="s">
        <v>97</v>
      </c>
      <c r="M454" s="1057" t="s">
        <v>1155</v>
      </c>
      <c r="N454" s="1020" t="s">
        <v>24</v>
      </c>
      <c r="O454" s="837" t="s">
        <v>348</v>
      </c>
      <c r="P454" s="1066">
        <f t="shared" si="58"/>
        <v>4</v>
      </c>
      <c r="Q454" s="1057">
        <v>4</v>
      </c>
      <c r="R454" s="977"/>
      <c r="S454" s="958"/>
      <c r="T454" s="958"/>
      <c r="U454" s="958"/>
      <c r="V454" s="958"/>
      <c r="W454" s="1015"/>
      <c r="X454" s="1033"/>
      <c r="Y454" s="1004"/>
      <c r="Z454" s="23"/>
      <c r="AA454" s="23" t="str">
        <f t="shared" si="68"/>
        <v/>
      </c>
      <c r="AB454" s="48" t="str">
        <f t="shared" si="67"/>
        <v/>
      </c>
      <c r="AC454"/>
      <c r="AD454"/>
      <c r="AE454" s="12">
        <f t="shared" si="59"/>
        <v>4</v>
      </c>
      <c r="AF454" s="12">
        <f t="shared" si="60"/>
        <v>0</v>
      </c>
      <c r="AU454" s="22" t="str">
        <f t="shared" si="66"/>
        <v/>
      </c>
    </row>
    <row r="455" spans="1:47" s="12" customFormat="1" ht="13.5" customHeight="1" thickBot="1" x14ac:dyDescent="0.3">
      <c r="A455" s="2071"/>
      <c r="B455" s="1221" t="s">
        <v>1719</v>
      </c>
      <c r="C455" s="1500"/>
      <c r="D455" s="1154" t="s">
        <v>1774</v>
      </c>
      <c r="E455" s="1223"/>
      <c r="F455" s="1156"/>
      <c r="G455" s="1157"/>
      <c r="H455" s="1224" t="s">
        <v>23</v>
      </c>
      <c r="I455" s="1470"/>
      <c r="J455" s="1284"/>
      <c r="K455" s="1224"/>
      <c r="L455" s="1964"/>
      <c r="M455" s="1560"/>
      <c r="N455" s="1561"/>
      <c r="O455" s="1562"/>
      <c r="P455" s="1066">
        <f t="shared" ref="P455:P518" si="69">SUM(Q455:R455)</f>
        <v>0</v>
      </c>
      <c r="Q455" s="1560"/>
      <c r="R455" s="1563"/>
      <c r="S455" s="1563"/>
      <c r="T455" s="1060"/>
      <c r="U455" s="1060"/>
      <c r="V455" s="1060"/>
      <c r="W455" s="1061"/>
      <c r="X455" s="1042">
        <f>SUM(Q451:W455)</f>
        <v>14</v>
      </c>
      <c r="Y455" s="1011">
        <f>X455</f>
        <v>14</v>
      </c>
      <c r="Z455" s="23" t="s">
        <v>873</v>
      </c>
      <c r="AA455" s="23" t="str">
        <f t="shared" si="68"/>
        <v>TP</v>
      </c>
      <c r="AB455" s="48" t="str">
        <f t="shared" si="67"/>
        <v>ADTP</v>
      </c>
      <c r="AC455"/>
      <c r="AD455"/>
      <c r="AE455" s="12">
        <f t="shared" ref="AE455:AE518" si="70">Q455+R455</f>
        <v>0</v>
      </c>
      <c r="AF455" s="12">
        <f t="shared" ref="AF455:AF518" si="71">S455+W455</f>
        <v>0</v>
      </c>
      <c r="AU455" s="22" t="str">
        <f t="shared" si="66"/>
        <v/>
      </c>
    </row>
    <row r="456" spans="1:47" s="12" customFormat="1" ht="13.5" customHeight="1" thickBot="1" x14ac:dyDescent="0.3">
      <c r="A456" s="2076">
        <f>A451+1</f>
        <v>54</v>
      </c>
      <c r="B456" s="2055" t="s">
        <v>726</v>
      </c>
      <c r="C456" s="1484" t="s">
        <v>35</v>
      </c>
      <c r="D456" s="1197" t="s">
        <v>727</v>
      </c>
      <c r="E456" s="1485" t="s">
        <v>284</v>
      </c>
      <c r="F456" s="1199" t="s">
        <v>840</v>
      </c>
      <c r="G456" s="1200" t="s">
        <v>115</v>
      </c>
      <c r="H456" s="1201" t="s">
        <v>23</v>
      </c>
      <c r="I456" s="1550" t="s">
        <v>99</v>
      </c>
      <c r="J456" s="1550"/>
      <c r="K456" s="1201" t="s">
        <v>1319</v>
      </c>
      <c r="L456" s="1201" t="s">
        <v>97</v>
      </c>
      <c r="M456" s="1551">
        <v>8</v>
      </c>
      <c r="N456" s="1552" t="s">
        <v>1721</v>
      </c>
      <c r="O456" s="1553" t="s">
        <v>1722</v>
      </c>
      <c r="P456" s="1066">
        <f t="shared" si="69"/>
        <v>5</v>
      </c>
      <c r="Q456" s="1204">
        <v>5</v>
      </c>
      <c r="R456" s="1205"/>
      <c r="S456" s="1205"/>
      <c r="T456" s="1205"/>
      <c r="U456" s="1205"/>
      <c r="V456" s="1205"/>
      <c r="W456" s="1206"/>
      <c r="X456" s="1207"/>
      <c r="Y456" s="1208"/>
      <c r="Z456" s="23"/>
      <c r="AA456" s="23" t="str">
        <f t="shared" si="68"/>
        <v/>
      </c>
      <c r="AB456" s="48" t="str">
        <f t="shared" si="67"/>
        <v/>
      </c>
      <c r="AC456"/>
      <c r="AD456"/>
      <c r="AE456" s="12">
        <f t="shared" si="70"/>
        <v>5</v>
      </c>
      <c r="AF456" s="12">
        <f t="shared" si="71"/>
        <v>0</v>
      </c>
      <c r="AU456" s="22">
        <f t="shared" si="66"/>
        <v>17</v>
      </c>
    </row>
    <row r="457" spans="1:47" s="12" customFormat="1" ht="13.5" customHeight="1" thickBot="1" x14ac:dyDescent="0.3">
      <c r="A457" s="2070"/>
      <c r="B457" s="1172" t="s">
        <v>726</v>
      </c>
      <c r="C457" s="1159"/>
      <c r="D457" s="1149" t="s">
        <v>727</v>
      </c>
      <c r="E457" s="981"/>
      <c r="F457" s="982"/>
      <c r="G457" s="1135"/>
      <c r="H457" s="1085" t="s">
        <v>23</v>
      </c>
      <c r="I457" s="1122" t="s">
        <v>99</v>
      </c>
      <c r="J457" s="1122"/>
      <c r="K457" s="1122" t="s">
        <v>950</v>
      </c>
      <c r="L457" s="1122" t="s">
        <v>97</v>
      </c>
      <c r="M457" s="1057">
        <v>8</v>
      </c>
      <c r="N457" s="1020" t="s">
        <v>24</v>
      </c>
      <c r="O457" s="837" t="s">
        <v>348</v>
      </c>
      <c r="P457" s="1066">
        <f t="shared" si="69"/>
        <v>2</v>
      </c>
      <c r="Q457" s="1057">
        <v>2</v>
      </c>
      <c r="R457" s="977"/>
      <c r="S457" s="958"/>
      <c r="T457" s="958"/>
      <c r="U457" s="958"/>
      <c r="V457" s="958"/>
      <c r="W457" s="1015"/>
      <c r="X457" s="1033"/>
      <c r="Y457" s="1004"/>
      <c r="Z457" s="23"/>
      <c r="AA457" s="23" t="str">
        <f t="shared" si="68"/>
        <v/>
      </c>
      <c r="AB457" s="48" t="str">
        <f t="shared" si="67"/>
        <v/>
      </c>
      <c r="AC457"/>
      <c r="AD457"/>
      <c r="AE457" s="12">
        <f t="shared" si="70"/>
        <v>2</v>
      </c>
      <c r="AF457" s="12">
        <f t="shared" si="71"/>
        <v>0</v>
      </c>
      <c r="AU457" s="22" t="str">
        <f t="shared" si="66"/>
        <v/>
      </c>
    </row>
    <row r="458" spans="1:47" s="12" customFormat="1" ht="13.5" customHeight="1" thickBot="1" x14ac:dyDescent="0.3">
      <c r="A458" s="2070"/>
      <c r="B458" s="1172" t="s">
        <v>726</v>
      </c>
      <c r="C458" s="1159"/>
      <c r="D458" s="1149" t="s">
        <v>727</v>
      </c>
      <c r="E458" s="981"/>
      <c r="F458" s="982"/>
      <c r="G458" s="1135"/>
      <c r="H458" s="1085" t="s">
        <v>23</v>
      </c>
      <c r="I458" s="1085" t="s">
        <v>99</v>
      </c>
      <c r="J458" s="1085"/>
      <c r="K458" s="1122" t="s">
        <v>950</v>
      </c>
      <c r="L458" s="1085" t="s">
        <v>97</v>
      </c>
      <c r="M458" s="1057">
        <v>8</v>
      </c>
      <c r="N458" s="1020" t="s">
        <v>98</v>
      </c>
      <c r="O458" s="837" t="s">
        <v>344</v>
      </c>
      <c r="P458" s="1066">
        <f t="shared" si="69"/>
        <v>2</v>
      </c>
      <c r="Q458" s="1057">
        <v>2</v>
      </c>
      <c r="R458" s="977"/>
      <c r="S458" s="958"/>
      <c r="T458" s="958"/>
      <c r="U458" s="958"/>
      <c r="V458" s="958"/>
      <c r="W458" s="1015"/>
      <c r="X458" s="1033"/>
      <c r="Y458" s="1004"/>
      <c r="Z458" s="23"/>
      <c r="AA458" s="23" t="str">
        <f t="shared" si="68"/>
        <v/>
      </c>
      <c r="AB458" s="48" t="str">
        <f t="shared" si="67"/>
        <v/>
      </c>
      <c r="AC458"/>
      <c r="AD458"/>
      <c r="AE458" s="12">
        <f t="shared" si="70"/>
        <v>2</v>
      </c>
      <c r="AF458" s="12">
        <f t="shared" si="71"/>
        <v>0</v>
      </c>
      <c r="AU458" s="22" t="str">
        <f t="shared" si="66"/>
        <v/>
      </c>
    </row>
    <row r="459" spans="1:47" s="12" customFormat="1" ht="13.5" customHeight="1" thickBot="1" x14ac:dyDescent="0.3">
      <c r="A459" s="2070"/>
      <c r="B459" s="1172" t="s">
        <v>726</v>
      </c>
      <c r="C459" s="1159"/>
      <c r="D459" s="1149" t="s">
        <v>727</v>
      </c>
      <c r="E459" s="981"/>
      <c r="F459" s="982"/>
      <c r="G459" s="1135"/>
      <c r="H459" s="1085" t="s">
        <v>23</v>
      </c>
      <c r="I459" s="1085" t="s">
        <v>99</v>
      </c>
      <c r="J459" s="1085"/>
      <c r="K459" s="1122" t="s">
        <v>1322</v>
      </c>
      <c r="L459" s="1085" t="s">
        <v>97</v>
      </c>
      <c r="M459" s="545">
        <v>5</v>
      </c>
      <c r="N459" s="1020" t="s">
        <v>24</v>
      </c>
      <c r="O459" s="837" t="s">
        <v>348</v>
      </c>
      <c r="P459" s="1066">
        <f t="shared" si="69"/>
        <v>2</v>
      </c>
      <c r="Q459" s="1057">
        <v>2</v>
      </c>
      <c r="R459" s="977"/>
      <c r="S459" s="958"/>
      <c r="T459" s="958"/>
      <c r="U459" s="958"/>
      <c r="V459" s="958"/>
      <c r="W459" s="1015"/>
      <c r="X459" s="1033"/>
      <c r="Y459" s="1004"/>
      <c r="Z459" s="23"/>
      <c r="AA459" s="23" t="str">
        <f t="shared" si="68"/>
        <v/>
      </c>
      <c r="AB459" s="48" t="str">
        <f t="shared" si="67"/>
        <v/>
      </c>
      <c r="AC459"/>
      <c r="AD459"/>
      <c r="AE459" s="12">
        <f t="shared" si="70"/>
        <v>2</v>
      </c>
      <c r="AF459" s="12">
        <f t="shared" si="71"/>
        <v>0</v>
      </c>
      <c r="AU459" s="22" t="str">
        <f t="shared" si="66"/>
        <v/>
      </c>
    </row>
    <row r="460" spans="1:47" s="12" customFormat="1" ht="13.5" customHeight="1" thickBot="1" x14ac:dyDescent="0.3">
      <c r="A460" s="2070"/>
      <c r="B460" s="1172" t="s">
        <v>726</v>
      </c>
      <c r="C460" s="1159"/>
      <c r="D460" s="1149" t="s">
        <v>727</v>
      </c>
      <c r="E460" s="981"/>
      <c r="F460" s="982"/>
      <c r="G460" s="1135"/>
      <c r="H460" s="1085" t="s">
        <v>23</v>
      </c>
      <c r="I460" s="1085" t="s">
        <v>99</v>
      </c>
      <c r="J460" s="1085"/>
      <c r="K460" s="1122" t="s">
        <v>1323</v>
      </c>
      <c r="L460" s="1085" t="s">
        <v>97</v>
      </c>
      <c r="M460" s="545">
        <v>7</v>
      </c>
      <c r="N460" s="1020" t="s">
        <v>24</v>
      </c>
      <c r="O460" s="837" t="s">
        <v>348</v>
      </c>
      <c r="P460" s="1066">
        <f t="shared" si="69"/>
        <v>2</v>
      </c>
      <c r="Q460" s="1057">
        <v>2</v>
      </c>
      <c r="R460" s="977"/>
      <c r="S460" s="958"/>
      <c r="T460" s="958"/>
      <c r="U460" s="958"/>
      <c r="V460" s="958"/>
      <c r="W460" s="1015"/>
      <c r="X460" s="1033"/>
      <c r="Y460" s="1004"/>
      <c r="Z460" s="23"/>
      <c r="AA460" s="23" t="str">
        <f t="shared" si="68"/>
        <v/>
      </c>
      <c r="AB460" s="48" t="str">
        <f t="shared" si="67"/>
        <v/>
      </c>
      <c r="AC460"/>
      <c r="AD460"/>
      <c r="AE460" s="12">
        <f t="shared" si="70"/>
        <v>2</v>
      </c>
      <c r="AF460" s="12">
        <f t="shared" si="71"/>
        <v>0</v>
      </c>
      <c r="AU460" s="22" t="str">
        <f t="shared" si="66"/>
        <v/>
      </c>
    </row>
    <row r="461" spans="1:47" s="12" customFormat="1" ht="13.5" customHeight="1" thickBot="1" x14ac:dyDescent="0.3">
      <c r="A461" s="2070"/>
      <c r="B461" s="1172" t="s">
        <v>726</v>
      </c>
      <c r="C461" s="1159"/>
      <c r="D461" s="1149" t="s">
        <v>727</v>
      </c>
      <c r="E461" s="981"/>
      <c r="F461" s="982"/>
      <c r="G461" s="1135"/>
      <c r="H461" s="1085" t="s">
        <v>23</v>
      </c>
      <c r="I461" s="1085" t="s">
        <v>99</v>
      </c>
      <c r="J461" s="1085"/>
      <c r="K461" s="1122" t="s">
        <v>1323</v>
      </c>
      <c r="L461" s="1085" t="s">
        <v>97</v>
      </c>
      <c r="M461" s="545">
        <v>7</v>
      </c>
      <c r="N461" s="1020" t="s">
        <v>98</v>
      </c>
      <c r="O461" s="837" t="s">
        <v>344</v>
      </c>
      <c r="P461" s="1066">
        <f t="shared" si="69"/>
        <v>2</v>
      </c>
      <c r="Q461" s="1057">
        <v>2</v>
      </c>
      <c r="R461" s="977"/>
      <c r="S461" s="958"/>
      <c r="T461" s="958"/>
      <c r="U461" s="958"/>
      <c r="V461" s="958"/>
      <c r="W461" s="1015"/>
      <c r="X461" s="1033"/>
      <c r="Y461" s="1004"/>
      <c r="Z461" s="23"/>
      <c r="AA461" s="23" t="str">
        <f t="shared" si="68"/>
        <v/>
      </c>
      <c r="AB461" s="48" t="str">
        <f t="shared" si="67"/>
        <v/>
      </c>
      <c r="AC461"/>
      <c r="AD461"/>
      <c r="AE461" s="12">
        <f t="shared" si="70"/>
        <v>2</v>
      </c>
      <c r="AF461" s="12">
        <f t="shared" si="71"/>
        <v>0</v>
      </c>
      <c r="AU461" s="22" t="str">
        <f t="shared" si="66"/>
        <v/>
      </c>
    </row>
    <row r="462" spans="1:47" s="12" customFormat="1" ht="13.5" customHeight="1" thickBot="1" x14ac:dyDescent="0.3">
      <c r="A462" s="2070"/>
      <c r="B462" s="1172" t="s">
        <v>726</v>
      </c>
      <c r="C462" s="1159"/>
      <c r="D462" s="1149" t="s">
        <v>727</v>
      </c>
      <c r="E462" s="981"/>
      <c r="F462" s="982"/>
      <c r="G462" s="1135"/>
      <c r="H462" s="1085" t="s">
        <v>23</v>
      </c>
      <c r="I462" s="1085" t="s">
        <v>103</v>
      </c>
      <c r="J462" s="1085"/>
      <c r="K462" s="1122" t="s">
        <v>291</v>
      </c>
      <c r="L462" s="1085" t="s">
        <v>97</v>
      </c>
      <c r="M462" s="545">
        <v>7</v>
      </c>
      <c r="N462" s="1020" t="s">
        <v>24</v>
      </c>
      <c r="O462" s="837" t="s">
        <v>348</v>
      </c>
      <c r="P462" s="1066">
        <f t="shared" si="69"/>
        <v>3</v>
      </c>
      <c r="Q462" s="1057">
        <v>2</v>
      </c>
      <c r="R462" s="977">
        <v>1</v>
      </c>
      <c r="S462" s="958"/>
      <c r="T462" s="958"/>
      <c r="U462" s="958"/>
      <c r="V462" s="958"/>
      <c r="W462" s="1015"/>
      <c r="X462" s="1033"/>
      <c r="Y462" s="1004"/>
      <c r="Z462" s="23"/>
      <c r="AA462" s="23" t="str">
        <f t="shared" si="68"/>
        <v/>
      </c>
      <c r="AB462" s="48" t="str">
        <f t="shared" si="67"/>
        <v/>
      </c>
      <c r="AC462"/>
      <c r="AD462"/>
      <c r="AE462" s="12">
        <f t="shared" si="70"/>
        <v>3</v>
      </c>
      <c r="AF462" s="12">
        <f t="shared" si="71"/>
        <v>0</v>
      </c>
      <c r="AU462" s="22" t="str">
        <f t="shared" si="66"/>
        <v/>
      </c>
    </row>
    <row r="463" spans="1:47" s="12" customFormat="1" ht="13.5" customHeight="1" thickBot="1" x14ac:dyDescent="0.3">
      <c r="A463" s="2070"/>
      <c r="B463" s="1172" t="s">
        <v>726</v>
      </c>
      <c r="C463" s="1159"/>
      <c r="D463" s="1149" t="s">
        <v>727</v>
      </c>
      <c r="E463" s="981"/>
      <c r="F463" s="982"/>
      <c r="G463" s="1135"/>
      <c r="H463" s="1085" t="s">
        <v>23</v>
      </c>
      <c r="I463" s="1085" t="s">
        <v>99</v>
      </c>
      <c r="J463" s="1711" t="s">
        <v>1424</v>
      </c>
      <c r="K463" s="1107" t="s">
        <v>1539</v>
      </c>
      <c r="L463" s="1078"/>
      <c r="M463" s="1092"/>
      <c r="N463" s="1044"/>
      <c r="O463" s="1069"/>
      <c r="P463" s="1066">
        <f t="shared" si="69"/>
        <v>0</v>
      </c>
      <c r="Q463" s="545"/>
      <c r="R463" s="977"/>
      <c r="S463" s="958">
        <v>5</v>
      </c>
      <c r="T463" s="958"/>
      <c r="U463" s="958"/>
      <c r="V463" s="958"/>
      <c r="W463" s="1015"/>
      <c r="X463" s="1033"/>
      <c r="Y463" s="1004"/>
      <c r="Z463" s="23"/>
      <c r="AA463" s="23" t="str">
        <f t="shared" si="68"/>
        <v/>
      </c>
      <c r="AB463" s="48"/>
      <c r="AC463"/>
      <c r="AD463"/>
      <c r="AE463" s="12">
        <f t="shared" si="70"/>
        <v>0</v>
      </c>
      <c r="AF463" s="12">
        <f t="shared" si="71"/>
        <v>5</v>
      </c>
      <c r="AU463" s="22" t="str">
        <f t="shared" si="66"/>
        <v/>
      </c>
    </row>
    <row r="464" spans="1:47" s="12" customFormat="1" ht="13.5" customHeight="1" thickBot="1" x14ac:dyDescent="0.3">
      <c r="A464" s="2070"/>
      <c r="B464" s="1172" t="s">
        <v>726</v>
      </c>
      <c r="C464" s="1159"/>
      <c r="D464" s="1149" t="s">
        <v>727</v>
      </c>
      <c r="E464" s="981"/>
      <c r="F464" s="982"/>
      <c r="G464" s="1135"/>
      <c r="H464" s="1085" t="s">
        <v>23</v>
      </c>
      <c r="I464" s="1121" t="s">
        <v>99</v>
      </c>
      <c r="J464" s="1711" t="s">
        <v>1424</v>
      </c>
      <c r="K464" s="1107" t="s">
        <v>1540</v>
      </c>
      <c r="L464" s="1121"/>
      <c r="M464" s="1058"/>
      <c r="N464" s="1049"/>
      <c r="O464" s="1080"/>
      <c r="P464" s="1066">
        <f t="shared" si="69"/>
        <v>0</v>
      </c>
      <c r="Q464" s="545"/>
      <c r="R464" s="958"/>
      <c r="S464" s="958">
        <v>3</v>
      </c>
      <c r="T464" s="958"/>
      <c r="U464" s="958"/>
      <c r="V464" s="958"/>
      <c r="W464" s="1015"/>
      <c r="X464" s="1033"/>
      <c r="Y464" s="1004"/>
      <c r="Z464" s="23"/>
      <c r="AA464" s="23" t="str">
        <f t="shared" si="68"/>
        <v/>
      </c>
      <c r="AB464" s="48" t="str">
        <f t="shared" ref="AB464:AB495" si="72">Z464&amp;AA464</f>
        <v/>
      </c>
      <c r="AC464"/>
      <c r="AD464"/>
      <c r="AE464" s="12">
        <f t="shared" si="70"/>
        <v>0</v>
      </c>
      <c r="AF464" s="12">
        <f t="shared" si="71"/>
        <v>3</v>
      </c>
      <c r="AU464" s="22" t="str">
        <f t="shared" si="66"/>
        <v/>
      </c>
    </row>
    <row r="465" spans="1:47" s="12" customFormat="1" ht="13.5" customHeight="1" thickBot="1" x14ac:dyDescent="0.3">
      <c r="A465" s="2070"/>
      <c r="B465" s="1172" t="s">
        <v>726</v>
      </c>
      <c r="C465" s="1159"/>
      <c r="D465" s="1149" t="s">
        <v>727</v>
      </c>
      <c r="E465" s="981"/>
      <c r="F465" s="982"/>
      <c r="G465" s="1135"/>
      <c r="H465" s="1085" t="s">
        <v>23</v>
      </c>
      <c r="I465" s="1122" t="s">
        <v>99</v>
      </c>
      <c r="J465" s="1716" t="s">
        <v>1424</v>
      </c>
      <c r="K465" s="1114" t="s">
        <v>1838</v>
      </c>
      <c r="L465" s="1121"/>
      <c r="M465" s="1058"/>
      <c r="N465" s="1049"/>
      <c r="O465" s="1080"/>
      <c r="P465" s="1066">
        <f t="shared" si="69"/>
        <v>0</v>
      </c>
      <c r="Q465" s="1057"/>
      <c r="R465" s="983"/>
      <c r="S465" s="983"/>
      <c r="T465" s="983"/>
      <c r="U465" s="983"/>
      <c r="V465" s="983"/>
      <c r="W465" s="1019">
        <v>4</v>
      </c>
      <c r="X465" s="1033"/>
      <c r="Y465" s="1004"/>
      <c r="Z465" s="23"/>
      <c r="AA465" s="23" t="str">
        <f t="shared" si="68"/>
        <v/>
      </c>
      <c r="AB465" s="48" t="str">
        <f t="shared" si="72"/>
        <v/>
      </c>
      <c r="AC465"/>
      <c r="AD465"/>
      <c r="AE465" s="12">
        <f t="shared" si="70"/>
        <v>0</v>
      </c>
      <c r="AF465" s="12">
        <f t="shared" si="71"/>
        <v>4</v>
      </c>
      <c r="AU465" s="22" t="str">
        <f t="shared" si="66"/>
        <v/>
      </c>
    </row>
    <row r="466" spans="1:47" s="12" customFormat="1" ht="13.5" customHeight="1" thickBot="1" x14ac:dyDescent="0.3">
      <c r="A466" s="2070"/>
      <c r="B466" s="1172" t="s">
        <v>726</v>
      </c>
      <c r="C466" s="1159"/>
      <c r="D466" s="1149" t="s">
        <v>727</v>
      </c>
      <c r="E466" s="981"/>
      <c r="F466" s="982"/>
      <c r="G466" s="1135"/>
      <c r="H466" s="1085" t="s">
        <v>23</v>
      </c>
      <c r="I466" s="1122" t="s">
        <v>99</v>
      </c>
      <c r="J466" s="1728" t="s">
        <v>95</v>
      </c>
      <c r="K466" s="1121" t="s">
        <v>1712</v>
      </c>
      <c r="L466" s="1121"/>
      <c r="M466" s="1058"/>
      <c r="N466" s="1049"/>
      <c r="O466" s="1080"/>
      <c r="P466" s="1066">
        <f t="shared" si="69"/>
        <v>0</v>
      </c>
      <c r="Q466" s="1057"/>
      <c r="R466" s="983"/>
      <c r="S466" s="983"/>
      <c r="T466" s="983"/>
      <c r="U466" s="983">
        <v>4</v>
      </c>
      <c r="V466" s="983"/>
      <c r="W466" s="1019"/>
      <c r="X466" s="1033"/>
      <c r="Y466" s="1004"/>
      <c r="Z466" s="23"/>
      <c r="AA466" s="23" t="str">
        <f t="shared" si="68"/>
        <v/>
      </c>
      <c r="AB466" s="48" t="str">
        <f t="shared" si="72"/>
        <v/>
      </c>
      <c r="AC466"/>
      <c r="AD466"/>
      <c r="AE466" s="12">
        <f t="shared" si="70"/>
        <v>0</v>
      </c>
      <c r="AF466" s="12">
        <f t="shared" si="71"/>
        <v>0</v>
      </c>
      <c r="AU466" s="22" t="str">
        <f t="shared" si="66"/>
        <v/>
      </c>
    </row>
    <row r="467" spans="1:47" s="12" customFormat="1" ht="13.5" customHeight="1" thickBot="1" x14ac:dyDescent="0.3">
      <c r="A467" s="2090"/>
      <c r="B467" s="1250" t="s">
        <v>726</v>
      </c>
      <c r="C467" s="1504"/>
      <c r="D467" s="1540" t="s">
        <v>727</v>
      </c>
      <c r="E467" s="1251"/>
      <c r="F467" s="1252"/>
      <c r="G467" s="1253"/>
      <c r="H467" s="1230" t="s">
        <v>23</v>
      </c>
      <c r="I467" s="1522" t="s">
        <v>99</v>
      </c>
      <c r="J467" s="1749" t="s">
        <v>1425</v>
      </c>
      <c r="K467" s="1230" t="s">
        <v>1824</v>
      </c>
      <c r="L467" s="1965"/>
      <c r="M467" s="1544"/>
      <c r="N467" s="1564"/>
      <c r="O467" s="1565"/>
      <c r="P467" s="1066">
        <f t="shared" si="69"/>
        <v>0</v>
      </c>
      <c r="Q467" s="1544"/>
      <c r="R467" s="1432"/>
      <c r="S467" s="1432"/>
      <c r="T467" s="1236">
        <v>6</v>
      </c>
      <c r="U467" s="1236"/>
      <c r="V467" s="1236"/>
      <c r="W467" s="1254"/>
      <c r="X467" s="1509">
        <f>SUM(Q456:W467)</f>
        <v>40</v>
      </c>
      <c r="Y467" s="1510">
        <f>X467</f>
        <v>40</v>
      </c>
      <c r="Z467" s="23" t="s">
        <v>873</v>
      </c>
      <c r="AA467" s="23" t="str">
        <f t="shared" si="68"/>
        <v>TC</v>
      </c>
      <c r="AB467" s="48" t="str">
        <f t="shared" si="72"/>
        <v>ADTC</v>
      </c>
      <c r="AC467"/>
      <c r="AD467" t="s">
        <v>2081</v>
      </c>
      <c r="AE467" s="12">
        <f t="shared" si="70"/>
        <v>0</v>
      </c>
      <c r="AF467" s="12">
        <f t="shared" si="71"/>
        <v>0</v>
      </c>
      <c r="AU467" s="22" t="str">
        <f t="shared" si="66"/>
        <v/>
      </c>
    </row>
    <row r="468" spans="1:47" s="12" customFormat="1" ht="13.5" customHeight="1" thickBot="1" x14ac:dyDescent="0.3">
      <c r="A468" s="2069">
        <f>A456+1</f>
        <v>55</v>
      </c>
      <c r="B468" s="1243" t="s">
        <v>728</v>
      </c>
      <c r="C468" s="1210" t="s">
        <v>35</v>
      </c>
      <c r="D468" s="1494" t="s">
        <v>862</v>
      </c>
      <c r="E468" s="1495" t="s">
        <v>284</v>
      </c>
      <c r="F468" s="1245" t="s">
        <v>327</v>
      </c>
      <c r="G468" s="1246" t="s">
        <v>328</v>
      </c>
      <c r="H468" s="1214" t="s">
        <v>23</v>
      </c>
      <c r="I468" s="1598" t="s">
        <v>104</v>
      </c>
      <c r="J468" s="1529"/>
      <c r="K468" s="1598" t="s">
        <v>1332</v>
      </c>
      <c r="L468" s="1529" t="s">
        <v>97</v>
      </c>
      <c r="M468" s="1545">
        <v>6</v>
      </c>
      <c r="N468" s="1496" t="s">
        <v>24</v>
      </c>
      <c r="O468" s="1546" t="s">
        <v>344</v>
      </c>
      <c r="P468" s="1066">
        <f t="shared" si="69"/>
        <v>4</v>
      </c>
      <c r="Q468" s="1051">
        <v>3</v>
      </c>
      <c r="R468" s="1052">
        <v>1</v>
      </c>
      <c r="S468" s="1218"/>
      <c r="T468" s="1218"/>
      <c r="U468" s="1218"/>
      <c r="V468" s="1218"/>
      <c r="W468" s="1247"/>
      <c r="X468" s="1498"/>
      <c r="Y468" s="1499"/>
      <c r="Z468" s="23"/>
      <c r="AA468" s="23" t="str">
        <f t="shared" si="68"/>
        <v/>
      </c>
      <c r="AB468" s="48" t="str">
        <f t="shared" si="72"/>
        <v/>
      </c>
      <c r="AC468"/>
      <c r="AD468"/>
      <c r="AE468" s="12">
        <f t="shared" si="70"/>
        <v>4</v>
      </c>
      <c r="AF468" s="12">
        <f t="shared" si="71"/>
        <v>0</v>
      </c>
      <c r="AU468" s="22">
        <f t="shared" si="66"/>
        <v>17</v>
      </c>
    </row>
    <row r="469" spans="1:47" s="12" customFormat="1" ht="13.5" customHeight="1" thickBot="1" x14ac:dyDescent="0.3">
      <c r="A469" s="2070"/>
      <c r="B469" s="1172" t="s">
        <v>728</v>
      </c>
      <c r="C469" s="1160"/>
      <c r="D469" s="1149" t="s">
        <v>862</v>
      </c>
      <c r="E469" s="984"/>
      <c r="F469" s="982"/>
      <c r="G469" s="1135"/>
      <c r="H469" s="1085" t="s">
        <v>23</v>
      </c>
      <c r="I469" s="1086" t="s">
        <v>104</v>
      </c>
      <c r="J469" s="1068"/>
      <c r="K469" s="1086" t="s">
        <v>1319</v>
      </c>
      <c r="L469" s="1086" t="s">
        <v>97</v>
      </c>
      <c r="M469" s="325">
        <v>8</v>
      </c>
      <c r="N469" s="1012" t="s">
        <v>24</v>
      </c>
      <c r="O469" s="1073" t="s">
        <v>348</v>
      </c>
      <c r="P469" s="1066">
        <f t="shared" si="69"/>
        <v>5</v>
      </c>
      <c r="Q469" s="829">
        <v>5</v>
      </c>
      <c r="R469" s="955"/>
      <c r="S469" s="958"/>
      <c r="T469" s="958"/>
      <c r="U469" s="958"/>
      <c r="V469" s="958"/>
      <c r="W469" s="1015"/>
      <c r="X469" s="1033"/>
      <c r="Y469" s="1004"/>
      <c r="Z469" s="23"/>
      <c r="AA469" s="23" t="str">
        <f t="shared" si="68"/>
        <v/>
      </c>
      <c r="AB469" s="48" t="str">
        <f t="shared" si="72"/>
        <v/>
      </c>
      <c r="AC469"/>
      <c r="AD469"/>
      <c r="AE469" s="12">
        <f t="shared" si="70"/>
        <v>5</v>
      </c>
      <c r="AF469" s="12">
        <f t="shared" si="71"/>
        <v>0</v>
      </c>
      <c r="AU469" s="22" t="str">
        <f t="shared" si="66"/>
        <v/>
      </c>
    </row>
    <row r="470" spans="1:47" s="12" customFormat="1" ht="13.5" customHeight="1" thickBot="1" x14ac:dyDescent="0.3">
      <c r="A470" s="2070"/>
      <c r="B470" s="1172" t="s">
        <v>728</v>
      </c>
      <c r="C470" s="1160"/>
      <c r="D470" s="1149" t="s">
        <v>862</v>
      </c>
      <c r="E470" s="984"/>
      <c r="F470" s="982"/>
      <c r="G470" s="1135"/>
      <c r="H470" s="1085" t="s">
        <v>23</v>
      </c>
      <c r="I470" s="1086" t="s">
        <v>104</v>
      </c>
      <c r="J470" s="1068"/>
      <c r="K470" s="1086" t="s">
        <v>1339</v>
      </c>
      <c r="L470" s="1086" t="s">
        <v>97</v>
      </c>
      <c r="M470" s="325" t="s">
        <v>1134</v>
      </c>
      <c r="N470" s="1012" t="s">
        <v>24</v>
      </c>
      <c r="O470" s="1073" t="s">
        <v>344</v>
      </c>
      <c r="P470" s="1066">
        <f t="shared" si="69"/>
        <v>5</v>
      </c>
      <c r="Q470" s="829">
        <v>3</v>
      </c>
      <c r="R470" s="955">
        <v>2</v>
      </c>
      <c r="S470" s="958"/>
      <c r="T470" s="958"/>
      <c r="U470" s="958"/>
      <c r="V470" s="958"/>
      <c r="W470" s="1015"/>
      <c r="X470" s="1033"/>
      <c r="Y470" s="1004"/>
      <c r="Z470" s="23"/>
      <c r="AA470" s="23" t="str">
        <f t="shared" si="68"/>
        <v/>
      </c>
      <c r="AB470" s="48" t="str">
        <f t="shared" si="72"/>
        <v/>
      </c>
      <c r="AC470"/>
      <c r="AD470"/>
      <c r="AE470" s="12">
        <f t="shared" si="70"/>
        <v>5</v>
      </c>
      <c r="AF470" s="12">
        <f t="shared" si="71"/>
        <v>0</v>
      </c>
      <c r="AU470" s="22" t="str">
        <f t="shared" si="66"/>
        <v/>
      </c>
    </row>
    <row r="471" spans="1:47" s="12" customFormat="1" ht="13.5" customHeight="1" thickBot="1" x14ac:dyDescent="0.3">
      <c r="A471" s="2070"/>
      <c r="B471" s="1172" t="s">
        <v>728</v>
      </c>
      <c r="C471" s="1160"/>
      <c r="D471" s="1149" t="s">
        <v>862</v>
      </c>
      <c r="E471" s="984"/>
      <c r="F471" s="982"/>
      <c r="G471" s="1135"/>
      <c r="H471" s="1085" t="s">
        <v>23</v>
      </c>
      <c r="I471" s="1086" t="s">
        <v>104</v>
      </c>
      <c r="J471" s="1068"/>
      <c r="K471" s="1086" t="s">
        <v>1360</v>
      </c>
      <c r="L471" s="1086" t="s">
        <v>97</v>
      </c>
      <c r="M471" s="325" t="s">
        <v>1155</v>
      </c>
      <c r="N471" s="1012" t="s">
        <v>24</v>
      </c>
      <c r="O471" s="1073" t="s">
        <v>344</v>
      </c>
      <c r="P471" s="1066">
        <f t="shared" si="69"/>
        <v>4</v>
      </c>
      <c r="Q471" s="829">
        <v>3</v>
      </c>
      <c r="R471" s="955">
        <v>1</v>
      </c>
      <c r="S471" s="958"/>
      <c r="T471" s="958"/>
      <c r="U471" s="958"/>
      <c r="V471" s="958"/>
      <c r="W471" s="1015"/>
      <c r="X471" s="1033"/>
      <c r="Y471" s="1004"/>
      <c r="Z471" s="23"/>
      <c r="AA471" s="23" t="str">
        <f t="shared" si="68"/>
        <v/>
      </c>
      <c r="AB471" s="48" t="str">
        <f t="shared" si="72"/>
        <v/>
      </c>
      <c r="AC471"/>
      <c r="AD471"/>
      <c r="AE471" s="12">
        <f t="shared" si="70"/>
        <v>4</v>
      </c>
      <c r="AF471" s="12">
        <f t="shared" si="71"/>
        <v>0</v>
      </c>
      <c r="AU471" s="22" t="str">
        <f t="shared" si="66"/>
        <v/>
      </c>
    </row>
    <row r="472" spans="1:47" s="12" customFormat="1" ht="13.5" customHeight="1" thickBot="1" x14ac:dyDescent="0.3">
      <c r="A472" s="2070"/>
      <c r="B472" s="1172" t="s">
        <v>728</v>
      </c>
      <c r="C472" s="1160"/>
      <c r="D472" s="1149" t="s">
        <v>862</v>
      </c>
      <c r="E472" s="984"/>
      <c r="F472" s="982"/>
      <c r="G472" s="1135"/>
      <c r="H472" s="1085" t="s">
        <v>23</v>
      </c>
      <c r="I472" s="1086" t="s">
        <v>104</v>
      </c>
      <c r="J472" s="1068"/>
      <c r="K472" s="1086" t="s">
        <v>982</v>
      </c>
      <c r="L472" s="1086" t="s">
        <v>97</v>
      </c>
      <c r="M472" s="325" t="s">
        <v>1134</v>
      </c>
      <c r="N472" s="1012" t="s">
        <v>24</v>
      </c>
      <c r="O472" s="1073" t="s">
        <v>348</v>
      </c>
      <c r="P472" s="1066">
        <f t="shared" si="69"/>
        <v>4</v>
      </c>
      <c r="Q472" s="829">
        <v>3</v>
      </c>
      <c r="R472" s="955">
        <v>1</v>
      </c>
      <c r="S472" s="958"/>
      <c r="T472" s="958"/>
      <c r="U472" s="958"/>
      <c r="V472" s="958"/>
      <c r="W472" s="1015"/>
      <c r="X472" s="1033"/>
      <c r="Y472" s="1004"/>
      <c r="Z472" s="23"/>
      <c r="AA472" s="23" t="str">
        <f t="shared" si="68"/>
        <v/>
      </c>
      <c r="AB472" s="48" t="str">
        <f t="shared" si="72"/>
        <v/>
      </c>
      <c r="AC472"/>
      <c r="AD472"/>
      <c r="AE472" s="12">
        <f t="shared" si="70"/>
        <v>4</v>
      </c>
      <c r="AF472" s="12">
        <f t="shared" si="71"/>
        <v>0</v>
      </c>
      <c r="AU472" s="22" t="str">
        <f t="shared" si="66"/>
        <v/>
      </c>
    </row>
    <row r="473" spans="1:47" s="12" customFormat="1" ht="13.5" customHeight="1" thickBot="1" x14ac:dyDescent="0.3">
      <c r="A473" s="2070"/>
      <c r="B473" s="1172" t="s">
        <v>728</v>
      </c>
      <c r="C473" s="1160"/>
      <c r="D473" s="1149" t="s">
        <v>862</v>
      </c>
      <c r="E473" s="984"/>
      <c r="F473" s="982"/>
      <c r="G473" s="1135"/>
      <c r="H473" s="1085" t="s">
        <v>23</v>
      </c>
      <c r="I473" s="1086" t="s">
        <v>104</v>
      </c>
      <c r="J473" s="1711" t="s">
        <v>1424</v>
      </c>
      <c r="K473" s="1107" t="s">
        <v>1539</v>
      </c>
      <c r="L473" s="1086"/>
      <c r="M473" s="325"/>
      <c r="N473" s="1012"/>
      <c r="O473" s="1073"/>
      <c r="P473" s="1066">
        <f t="shared" si="69"/>
        <v>0</v>
      </c>
      <c r="Q473" s="829"/>
      <c r="R473" s="955"/>
      <c r="S473" s="958">
        <v>5</v>
      </c>
      <c r="T473" s="958"/>
      <c r="U473" s="958"/>
      <c r="V473" s="958"/>
      <c r="W473" s="1015"/>
      <c r="X473" s="1033"/>
      <c r="Y473" s="1004"/>
      <c r="Z473" s="23"/>
      <c r="AA473" s="23" t="str">
        <f t="shared" si="68"/>
        <v/>
      </c>
      <c r="AB473" s="48" t="str">
        <f t="shared" si="72"/>
        <v/>
      </c>
      <c r="AC473"/>
      <c r="AD473"/>
      <c r="AE473" s="12">
        <f t="shared" si="70"/>
        <v>0</v>
      </c>
      <c r="AF473" s="12">
        <f t="shared" si="71"/>
        <v>5</v>
      </c>
      <c r="AU473" s="22" t="str">
        <f t="shared" si="66"/>
        <v/>
      </c>
    </row>
    <row r="474" spans="1:47" s="12" customFormat="1" ht="13.5" customHeight="1" thickBot="1" x14ac:dyDescent="0.3">
      <c r="A474" s="2070"/>
      <c r="B474" s="1172" t="s">
        <v>728</v>
      </c>
      <c r="C474" s="1160"/>
      <c r="D474" s="1149" t="s">
        <v>862</v>
      </c>
      <c r="E474" s="984"/>
      <c r="F474" s="982"/>
      <c r="G474" s="1135"/>
      <c r="H474" s="1085" t="s">
        <v>23</v>
      </c>
      <c r="I474" s="1086" t="s">
        <v>104</v>
      </c>
      <c r="J474" s="1711" t="s">
        <v>1424</v>
      </c>
      <c r="K474" s="1107" t="s">
        <v>1540</v>
      </c>
      <c r="L474" s="1086"/>
      <c r="M474" s="325"/>
      <c r="N474" s="1012"/>
      <c r="O474" s="1073"/>
      <c r="P474" s="1066">
        <f t="shared" si="69"/>
        <v>0</v>
      </c>
      <c r="Q474" s="829"/>
      <c r="R474" s="955"/>
      <c r="S474" s="958">
        <v>3</v>
      </c>
      <c r="T474" s="958"/>
      <c r="U474" s="958"/>
      <c r="V474" s="958"/>
      <c r="W474" s="1015"/>
      <c r="X474" s="1033"/>
      <c r="Y474" s="1004"/>
      <c r="Z474" s="23"/>
      <c r="AA474" s="23" t="str">
        <f t="shared" si="68"/>
        <v/>
      </c>
      <c r="AB474" s="48" t="str">
        <f t="shared" si="72"/>
        <v/>
      </c>
      <c r="AC474"/>
      <c r="AD474"/>
      <c r="AE474" s="12">
        <f t="shared" si="70"/>
        <v>0</v>
      </c>
      <c r="AF474" s="12">
        <f t="shared" si="71"/>
        <v>3</v>
      </c>
      <c r="AU474" s="22" t="str">
        <f t="shared" si="66"/>
        <v/>
      </c>
    </row>
    <row r="475" spans="1:47" s="12" customFormat="1" ht="13.5" customHeight="1" thickBot="1" x14ac:dyDescent="0.3">
      <c r="A475" s="2070"/>
      <c r="B475" s="1172" t="s">
        <v>728</v>
      </c>
      <c r="C475" s="1160"/>
      <c r="D475" s="1149" t="s">
        <v>862</v>
      </c>
      <c r="E475" s="984"/>
      <c r="F475" s="982"/>
      <c r="G475" s="1135"/>
      <c r="H475" s="1085" t="s">
        <v>23</v>
      </c>
      <c r="I475" s="1086" t="s">
        <v>104</v>
      </c>
      <c r="J475" s="1729" t="s">
        <v>95</v>
      </c>
      <c r="K475" s="1086" t="s">
        <v>1712</v>
      </c>
      <c r="L475" s="1086"/>
      <c r="M475" s="325"/>
      <c r="N475" s="1012"/>
      <c r="O475" s="1073"/>
      <c r="P475" s="1066">
        <f t="shared" si="69"/>
        <v>0</v>
      </c>
      <c r="Q475" s="829"/>
      <c r="R475" s="955"/>
      <c r="S475" s="958"/>
      <c r="T475" s="958"/>
      <c r="U475" s="958">
        <v>2</v>
      </c>
      <c r="V475" s="958"/>
      <c r="W475" s="1015"/>
      <c r="X475" s="1033"/>
      <c r="Y475" s="1004"/>
      <c r="Z475" s="23"/>
      <c r="AA475" s="23" t="str">
        <f t="shared" si="68"/>
        <v/>
      </c>
      <c r="AB475" s="48" t="str">
        <f t="shared" si="72"/>
        <v/>
      </c>
      <c r="AC475"/>
      <c r="AD475"/>
      <c r="AE475" s="12">
        <f t="shared" si="70"/>
        <v>0</v>
      </c>
      <c r="AF475" s="12">
        <f t="shared" si="71"/>
        <v>0</v>
      </c>
      <c r="AU475" s="22" t="str">
        <f t="shared" si="66"/>
        <v/>
      </c>
    </row>
    <row r="476" spans="1:47" s="12" customFormat="1" ht="13.5" customHeight="1" thickBot="1" x14ac:dyDescent="0.3">
      <c r="A476" s="2070"/>
      <c r="B476" s="1172" t="s">
        <v>728</v>
      </c>
      <c r="C476" s="1160"/>
      <c r="D476" s="1149" t="s">
        <v>862</v>
      </c>
      <c r="E476" s="984"/>
      <c r="F476" s="982"/>
      <c r="G476" s="1135"/>
      <c r="H476" s="1085" t="s">
        <v>23</v>
      </c>
      <c r="I476" s="1086" t="s">
        <v>104</v>
      </c>
      <c r="J476" s="1750" t="s">
        <v>1425</v>
      </c>
      <c r="K476" s="1086" t="s">
        <v>2033</v>
      </c>
      <c r="L476" s="1086"/>
      <c r="M476" s="325"/>
      <c r="N476" s="1012"/>
      <c r="O476" s="1073"/>
      <c r="P476" s="1066">
        <f t="shared" si="69"/>
        <v>0</v>
      </c>
      <c r="Q476" s="829"/>
      <c r="R476" s="955"/>
      <c r="S476" s="958"/>
      <c r="T476" s="958">
        <v>4</v>
      </c>
      <c r="U476" s="958"/>
      <c r="V476" s="958"/>
      <c r="W476" s="1015"/>
      <c r="X476" s="1033"/>
      <c r="Y476" s="1004"/>
      <c r="Z476" s="23"/>
      <c r="AA476" s="23" t="str">
        <f t="shared" si="68"/>
        <v/>
      </c>
      <c r="AB476" s="48" t="str">
        <f t="shared" si="72"/>
        <v/>
      </c>
      <c r="AC476"/>
      <c r="AD476" t="s">
        <v>2081</v>
      </c>
      <c r="AE476" s="12">
        <f t="shared" si="70"/>
        <v>0</v>
      </c>
      <c r="AF476" s="12">
        <f t="shared" si="71"/>
        <v>0</v>
      </c>
      <c r="AU476" s="22" t="str">
        <f t="shared" si="66"/>
        <v/>
      </c>
    </row>
    <row r="477" spans="1:47" s="12" customFormat="1" ht="13.5" customHeight="1" thickBot="1" x14ac:dyDescent="0.3">
      <c r="A477" s="2071"/>
      <c r="B477" s="1221" t="s">
        <v>728</v>
      </c>
      <c r="C477" s="1168"/>
      <c r="D477" s="1154" t="s">
        <v>862</v>
      </c>
      <c r="E477" s="1155"/>
      <c r="F477" s="1156"/>
      <c r="G477" s="1157"/>
      <c r="H477" s="1224" t="s">
        <v>23</v>
      </c>
      <c r="I477" s="1224" t="s">
        <v>104</v>
      </c>
      <c r="J477" s="1738" t="s">
        <v>1425</v>
      </c>
      <c r="K477" s="1941" t="s">
        <v>1745</v>
      </c>
      <c r="L477" s="1224"/>
      <c r="M477" s="1568"/>
      <c r="N477" s="1061"/>
      <c r="O477" s="1569"/>
      <c r="P477" s="1066">
        <f t="shared" si="69"/>
        <v>0</v>
      </c>
      <c r="Q477" s="1226"/>
      <c r="R477" s="1060"/>
      <c r="S477" s="1060"/>
      <c r="T477" s="1060">
        <v>4</v>
      </c>
      <c r="U477" s="1060"/>
      <c r="V477" s="1060"/>
      <c r="W477" s="1061"/>
      <c r="X477" s="1042">
        <f>SUM(Q468:W477)</f>
        <v>40</v>
      </c>
      <c r="Y477" s="1011">
        <f>X477</f>
        <v>40</v>
      </c>
      <c r="Z477" s="23" t="s">
        <v>873</v>
      </c>
      <c r="AA477" s="23" t="str">
        <f t="shared" si="68"/>
        <v>TC</v>
      </c>
      <c r="AB477" s="48" t="str">
        <f t="shared" si="72"/>
        <v>ADTC</v>
      </c>
      <c r="AC477"/>
      <c r="AD477" t="s">
        <v>2082</v>
      </c>
      <c r="AE477" s="12">
        <f t="shared" si="70"/>
        <v>0</v>
      </c>
      <c r="AF477" s="12">
        <f t="shared" si="71"/>
        <v>0</v>
      </c>
      <c r="AU477" s="22" t="str">
        <f t="shared" si="66"/>
        <v/>
      </c>
    </row>
    <row r="478" spans="1:47" s="12" customFormat="1" ht="13.5" customHeight="1" thickBot="1" x14ac:dyDescent="0.3">
      <c r="A478" s="2069">
        <f>A468+1</f>
        <v>56</v>
      </c>
      <c r="B478" s="1243" t="s">
        <v>729</v>
      </c>
      <c r="C478" s="1210" t="s">
        <v>83</v>
      </c>
      <c r="D478" s="1494" t="s">
        <v>730</v>
      </c>
      <c r="E478" s="1495" t="s">
        <v>284</v>
      </c>
      <c r="F478" s="1245" t="s">
        <v>155</v>
      </c>
      <c r="G478" s="1246" t="s">
        <v>156</v>
      </c>
      <c r="H478" s="1214" t="s">
        <v>23</v>
      </c>
      <c r="I478" s="1598" t="s">
        <v>108</v>
      </c>
      <c r="J478" s="1529"/>
      <c r="K478" s="1598" t="s">
        <v>935</v>
      </c>
      <c r="L478" s="1598" t="s">
        <v>97</v>
      </c>
      <c r="M478" s="322">
        <v>7</v>
      </c>
      <c r="N478" s="1053" t="s">
        <v>24</v>
      </c>
      <c r="O478" s="1531" t="s">
        <v>344</v>
      </c>
      <c r="P478" s="1066">
        <f t="shared" si="69"/>
        <v>2</v>
      </c>
      <c r="Q478" s="1051">
        <v>2</v>
      </c>
      <c r="R478" s="1052"/>
      <c r="S478" s="1218"/>
      <c r="T478" s="1218"/>
      <c r="U478" s="1218"/>
      <c r="V478" s="1218"/>
      <c r="W478" s="1247"/>
      <c r="X478" s="1498"/>
      <c r="Y478" s="1499"/>
      <c r="Z478" s="23"/>
      <c r="AA478" s="23" t="str">
        <f t="shared" si="68"/>
        <v/>
      </c>
      <c r="AB478" s="48" t="str">
        <f t="shared" si="72"/>
        <v/>
      </c>
      <c r="AC478"/>
      <c r="AD478"/>
      <c r="AE478" s="12">
        <f t="shared" si="70"/>
        <v>2</v>
      </c>
      <c r="AF478" s="12">
        <f t="shared" si="71"/>
        <v>0</v>
      </c>
      <c r="AU478" s="22">
        <f t="shared" si="66"/>
        <v>13</v>
      </c>
    </row>
    <row r="479" spans="1:47" s="12" customFormat="1" ht="13.5" customHeight="1" thickBot="1" x14ac:dyDescent="0.3">
      <c r="A479" s="2070"/>
      <c r="B479" s="1172" t="s">
        <v>729</v>
      </c>
      <c r="C479" s="1160"/>
      <c r="D479" s="1149" t="s">
        <v>730</v>
      </c>
      <c r="E479" s="984"/>
      <c r="F479" s="982"/>
      <c r="G479" s="1135"/>
      <c r="H479" s="1085" t="s">
        <v>23</v>
      </c>
      <c r="I479" s="1086" t="s">
        <v>108</v>
      </c>
      <c r="J479" s="1068"/>
      <c r="K479" s="1086" t="s">
        <v>1251</v>
      </c>
      <c r="L479" s="1086" t="s">
        <v>97</v>
      </c>
      <c r="M479" s="325">
        <v>4</v>
      </c>
      <c r="N479" s="1012" t="s">
        <v>24</v>
      </c>
      <c r="O479" s="1073" t="s">
        <v>344</v>
      </c>
      <c r="P479" s="1066">
        <f t="shared" si="69"/>
        <v>2</v>
      </c>
      <c r="Q479" s="829">
        <v>2</v>
      </c>
      <c r="R479" s="955"/>
      <c r="S479" s="958"/>
      <c r="T479" s="958"/>
      <c r="U479" s="958"/>
      <c r="V479" s="958"/>
      <c r="W479" s="1015"/>
      <c r="X479" s="1033"/>
      <c r="Y479" s="1004"/>
      <c r="Z479" s="23"/>
      <c r="AA479" s="23" t="str">
        <f t="shared" ref="AA479:AA510" si="73">IF(Y479&lt;&gt;"",IF(Y479&gt;=40,"TC",IF(AND(Y479&gt;=20,Y479&lt;30),"MT",IF(Y479&lt;20,"TP",""))),"")</f>
        <v/>
      </c>
      <c r="AB479" s="48" t="str">
        <f t="shared" si="72"/>
        <v/>
      </c>
      <c r="AC479"/>
      <c r="AD479"/>
      <c r="AE479" s="12">
        <f t="shared" si="70"/>
        <v>2</v>
      </c>
      <c r="AF479" s="12">
        <f t="shared" si="71"/>
        <v>0</v>
      </c>
      <c r="AU479" s="22" t="str">
        <f t="shared" ref="AU479:AU542" si="74">IF(C479&lt;&gt;"",SUMIF(D$379:D$956,D479,Q$379:R$956),"")</f>
        <v/>
      </c>
    </row>
    <row r="480" spans="1:47" s="12" customFormat="1" ht="13.5" customHeight="1" thickBot="1" x14ac:dyDescent="0.3">
      <c r="A480" s="2070"/>
      <c r="B480" s="1172" t="s">
        <v>729</v>
      </c>
      <c r="C480" s="1160"/>
      <c r="D480" s="1149" t="s">
        <v>730</v>
      </c>
      <c r="E480" s="984"/>
      <c r="F480" s="982"/>
      <c r="G480" s="1135"/>
      <c r="H480" s="1085" t="s">
        <v>23</v>
      </c>
      <c r="I480" s="1086" t="s">
        <v>108</v>
      </c>
      <c r="J480" s="1068"/>
      <c r="K480" s="1086" t="s">
        <v>343</v>
      </c>
      <c r="L480" s="1086" t="s">
        <v>97</v>
      </c>
      <c r="M480" s="325">
        <v>7</v>
      </c>
      <c r="N480" s="1012" t="s">
        <v>24</v>
      </c>
      <c r="O480" s="1073" t="s">
        <v>344</v>
      </c>
      <c r="P480" s="1066">
        <f t="shared" si="69"/>
        <v>2</v>
      </c>
      <c r="Q480" s="829">
        <v>2</v>
      </c>
      <c r="R480" s="955"/>
      <c r="S480" s="958"/>
      <c r="T480" s="958"/>
      <c r="U480" s="958"/>
      <c r="V480" s="958"/>
      <c r="W480" s="1015"/>
      <c r="X480" s="1033"/>
      <c r="Y480" s="1004"/>
      <c r="Z480" s="23"/>
      <c r="AA480" s="23" t="str">
        <f t="shared" si="73"/>
        <v/>
      </c>
      <c r="AB480" s="48" t="str">
        <f t="shared" si="72"/>
        <v/>
      </c>
      <c r="AC480"/>
      <c r="AD480"/>
      <c r="AE480" s="12">
        <f t="shared" si="70"/>
        <v>2</v>
      </c>
      <c r="AF480" s="12">
        <f t="shared" si="71"/>
        <v>0</v>
      </c>
      <c r="AU480" s="22" t="str">
        <f t="shared" si="74"/>
        <v/>
      </c>
    </row>
    <row r="481" spans="1:47" s="12" customFormat="1" ht="13.5" customHeight="1" thickBot="1" x14ac:dyDescent="0.3">
      <c r="A481" s="2070"/>
      <c r="B481" s="1172" t="s">
        <v>729</v>
      </c>
      <c r="C481" s="1160"/>
      <c r="D481" s="1149" t="s">
        <v>730</v>
      </c>
      <c r="E481" s="984"/>
      <c r="F481" s="982"/>
      <c r="G481" s="1135"/>
      <c r="H481" s="1085" t="s">
        <v>23</v>
      </c>
      <c r="I481" s="1086" t="s">
        <v>108</v>
      </c>
      <c r="J481" s="1068"/>
      <c r="K481" s="1086" t="s">
        <v>1460</v>
      </c>
      <c r="L481" s="1086" t="s">
        <v>97</v>
      </c>
      <c r="M481" s="325">
        <v>1</v>
      </c>
      <c r="N481" s="1012" t="s">
        <v>24</v>
      </c>
      <c r="O481" s="1073" t="s">
        <v>348</v>
      </c>
      <c r="P481" s="1066">
        <f t="shared" si="69"/>
        <v>2</v>
      </c>
      <c r="Q481" s="829">
        <v>2</v>
      </c>
      <c r="R481" s="955"/>
      <c r="S481" s="958"/>
      <c r="T481" s="958"/>
      <c r="U481" s="958"/>
      <c r="V481" s="958"/>
      <c r="W481" s="1015"/>
      <c r="X481" s="1033"/>
      <c r="Y481" s="1004"/>
      <c r="Z481" s="23"/>
      <c r="AA481" s="23" t="str">
        <f t="shared" si="73"/>
        <v/>
      </c>
      <c r="AB481" s="48" t="str">
        <f t="shared" si="72"/>
        <v/>
      </c>
      <c r="AC481"/>
      <c r="AD481"/>
      <c r="AE481" s="12">
        <f t="shared" si="70"/>
        <v>2</v>
      </c>
      <c r="AF481" s="12">
        <f t="shared" si="71"/>
        <v>0</v>
      </c>
      <c r="AU481" s="22" t="str">
        <f t="shared" si="74"/>
        <v/>
      </c>
    </row>
    <row r="482" spans="1:47" s="12" customFormat="1" ht="13.5" customHeight="1" thickBot="1" x14ac:dyDescent="0.3">
      <c r="A482" s="2070"/>
      <c r="B482" s="1172" t="s">
        <v>729</v>
      </c>
      <c r="C482" s="1160"/>
      <c r="D482" s="1149" t="s">
        <v>730</v>
      </c>
      <c r="E482" s="984"/>
      <c r="F482" s="982"/>
      <c r="G482" s="1135"/>
      <c r="H482" s="1085" t="s">
        <v>23</v>
      </c>
      <c r="I482" s="1945" t="s">
        <v>108</v>
      </c>
      <c r="J482" s="1128"/>
      <c r="K482" s="1081" t="s">
        <v>962</v>
      </c>
      <c r="L482" s="1930" t="s">
        <v>97</v>
      </c>
      <c r="M482" s="1098">
        <v>8</v>
      </c>
      <c r="N482" s="1063" t="s">
        <v>24</v>
      </c>
      <c r="O482" s="1081" t="s">
        <v>348</v>
      </c>
      <c r="P482" s="1066">
        <f t="shared" si="69"/>
        <v>3</v>
      </c>
      <c r="Q482" s="297">
        <v>3</v>
      </c>
      <c r="R482" s="983"/>
      <c r="S482" s="983"/>
      <c r="T482" s="983"/>
      <c r="U482" s="983"/>
      <c r="V482" s="983"/>
      <c r="W482" s="1019"/>
      <c r="X482" s="1033"/>
      <c r="Y482" s="1004"/>
      <c r="Z482" s="23"/>
      <c r="AA482" s="23" t="str">
        <f t="shared" si="73"/>
        <v/>
      </c>
      <c r="AB482" s="48" t="str">
        <f t="shared" si="72"/>
        <v/>
      </c>
      <c r="AC482"/>
      <c r="AD482"/>
      <c r="AE482" s="12">
        <f t="shared" si="70"/>
        <v>3</v>
      </c>
      <c r="AF482" s="12">
        <f t="shared" si="71"/>
        <v>0</v>
      </c>
      <c r="AU482" s="22" t="str">
        <f t="shared" si="74"/>
        <v/>
      </c>
    </row>
    <row r="483" spans="1:47" s="12" customFormat="1" ht="13.5" customHeight="1" thickBot="1" x14ac:dyDescent="0.3">
      <c r="A483" s="2070"/>
      <c r="B483" s="1172" t="s">
        <v>729</v>
      </c>
      <c r="C483" s="1160"/>
      <c r="D483" s="1149" t="s">
        <v>730</v>
      </c>
      <c r="E483" s="984"/>
      <c r="F483" s="982"/>
      <c r="G483" s="1135"/>
      <c r="H483" s="1085" t="s">
        <v>23</v>
      </c>
      <c r="I483" s="1945" t="s">
        <v>108</v>
      </c>
      <c r="J483" s="1128"/>
      <c r="K483" s="1081" t="s">
        <v>196</v>
      </c>
      <c r="L483" s="1930" t="s">
        <v>97</v>
      </c>
      <c r="M483" s="1098">
        <v>2</v>
      </c>
      <c r="N483" s="1063" t="s">
        <v>24</v>
      </c>
      <c r="O483" s="1081" t="s">
        <v>344</v>
      </c>
      <c r="P483" s="1066">
        <f t="shared" si="69"/>
        <v>2</v>
      </c>
      <c r="Q483" s="297">
        <v>2</v>
      </c>
      <c r="R483" s="983"/>
      <c r="S483" s="983"/>
      <c r="T483" s="983"/>
      <c r="U483" s="983"/>
      <c r="V483" s="983"/>
      <c r="W483" s="1019"/>
      <c r="X483" s="1033"/>
      <c r="Y483" s="1004"/>
      <c r="Z483" s="23"/>
      <c r="AA483" s="23" t="str">
        <f t="shared" si="73"/>
        <v/>
      </c>
      <c r="AB483" s="48" t="str">
        <f t="shared" si="72"/>
        <v/>
      </c>
      <c r="AC483"/>
      <c r="AD483"/>
      <c r="AE483" s="12">
        <f t="shared" si="70"/>
        <v>2</v>
      </c>
      <c r="AF483" s="12">
        <f t="shared" si="71"/>
        <v>0</v>
      </c>
      <c r="AU483" s="22" t="str">
        <f t="shared" si="74"/>
        <v/>
      </c>
    </row>
    <row r="484" spans="1:47" s="12" customFormat="1" ht="13.5" customHeight="1" thickBot="1" x14ac:dyDescent="0.3">
      <c r="A484" s="2070"/>
      <c r="B484" s="1172" t="s">
        <v>729</v>
      </c>
      <c r="C484" s="1160"/>
      <c r="D484" s="1149" t="s">
        <v>730</v>
      </c>
      <c r="E484" s="984"/>
      <c r="F484" s="982"/>
      <c r="G484" s="1135"/>
      <c r="H484" s="1085" t="s">
        <v>23</v>
      </c>
      <c r="I484" s="1086" t="s">
        <v>108</v>
      </c>
      <c r="J484" s="1711" t="s">
        <v>1424</v>
      </c>
      <c r="K484" s="1107" t="s">
        <v>1539</v>
      </c>
      <c r="L484" s="1082"/>
      <c r="M484" s="1099"/>
      <c r="N484" s="1064"/>
      <c r="O484" s="1082"/>
      <c r="P484" s="1066">
        <f t="shared" si="69"/>
        <v>0</v>
      </c>
      <c r="Q484" s="306"/>
      <c r="R484" s="983"/>
      <c r="S484" s="983">
        <v>1</v>
      </c>
      <c r="T484" s="983"/>
      <c r="U484" s="983"/>
      <c r="V484" s="983"/>
      <c r="W484" s="1019"/>
      <c r="X484" s="1033"/>
      <c r="Y484" s="1004"/>
      <c r="Z484" s="23"/>
      <c r="AA484" s="23" t="str">
        <f t="shared" si="73"/>
        <v/>
      </c>
      <c r="AB484" s="48" t="str">
        <f t="shared" si="72"/>
        <v/>
      </c>
      <c r="AC484"/>
      <c r="AD484"/>
      <c r="AE484" s="12">
        <f t="shared" si="70"/>
        <v>0</v>
      </c>
      <c r="AF484" s="12">
        <f t="shared" si="71"/>
        <v>1</v>
      </c>
      <c r="AU484" s="22" t="str">
        <f t="shared" si="74"/>
        <v/>
      </c>
    </row>
    <row r="485" spans="1:47" s="12" customFormat="1" ht="13.5" customHeight="1" thickBot="1" x14ac:dyDescent="0.3">
      <c r="A485" s="2070"/>
      <c r="B485" s="1172" t="s">
        <v>729</v>
      </c>
      <c r="C485" s="1160"/>
      <c r="D485" s="1149" t="s">
        <v>730</v>
      </c>
      <c r="E485" s="984"/>
      <c r="F485" s="982"/>
      <c r="G485" s="1135"/>
      <c r="H485" s="1085" t="s">
        <v>23</v>
      </c>
      <c r="I485" s="1086" t="s">
        <v>108</v>
      </c>
      <c r="J485" s="1711" t="s">
        <v>1424</v>
      </c>
      <c r="K485" s="1107" t="s">
        <v>1540</v>
      </c>
      <c r="L485" s="1086"/>
      <c r="M485" s="325"/>
      <c r="N485" s="1012"/>
      <c r="O485" s="1073"/>
      <c r="P485" s="1066">
        <f t="shared" si="69"/>
        <v>0</v>
      </c>
      <c r="Q485" s="829"/>
      <c r="R485" s="983"/>
      <c r="S485" s="983">
        <v>1</v>
      </c>
      <c r="T485" s="983"/>
      <c r="U485" s="983"/>
      <c r="V485" s="983"/>
      <c r="W485" s="1019"/>
      <c r="X485" s="1033"/>
      <c r="Y485" s="1004"/>
      <c r="Z485" s="23"/>
      <c r="AA485" s="23" t="str">
        <f t="shared" si="73"/>
        <v/>
      </c>
      <c r="AB485" s="48" t="str">
        <f t="shared" si="72"/>
        <v/>
      </c>
      <c r="AC485"/>
      <c r="AD485"/>
      <c r="AE485" s="12">
        <f t="shared" si="70"/>
        <v>0</v>
      </c>
      <c r="AF485" s="12">
        <f t="shared" si="71"/>
        <v>1</v>
      </c>
      <c r="AU485" s="22" t="str">
        <f t="shared" si="74"/>
        <v/>
      </c>
    </row>
    <row r="486" spans="1:47" s="12" customFormat="1" ht="13.5" customHeight="1" thickBot="1" x14ac:dyDescent="0.3">
      <c r="A486" s="2070"/>
      <c r="B486" s="1172" t="s">
        <v>729</v>
      </c>
      <c r="C486" s="1160"/>
      <c r="D486" s="1149" t="s">
        <v>730</v>
      </c>
      <c r="E486" s="984"/>
      <c r="F486" s="982"/>
      <c r="G486" s="1135"/>
      <c r="H486" s="1085" t="s">
        <v>23</v>
      </c>
      <c r="I486" s="1086" t="s">
        <v>108</v>
      </c>
      <c r="J486" s="1747" t="s">
        <v>1425</v>
      </c>
      <c r="K486" s="1114" t="s">
        <v>1732</v>
      </c>
      <c r="L486" s="1121"/>
      <c r="M486" s="1058"/>
      <c r="N486" s="1049"/>
      <c r="O486" s="1080"/>
      <c r="P486" s="1066">
        <f t="shared" si="69"/>
        <v>0</v>
      </c>
      <c r="Q486" s="1057"/>
      <c r="R486" s="983"/>
      <c r="S486" s="983"/>
      <c r="T486" s="983">
        <v>2</v>
      </c>
      <c r="U486" s="983"/>
      <c r="V486" s="983"/>
      <c r="W486" s="1019"/>
      <c r="X486" s="1033"/>
      <c r="Y486" s="1004"/>
      <c r="Z486" s="23"/>
      <c r="AA486" s="23" t="str">
        <f t="shared" si="73"/>
        <v/>
      </c>
      <c r="AB486" s="48" t="str">
        <f t="shared" si="72"/>
        <v/>
      </c>
      <c r="AC486"/>
      <c r="AD486" t="s">
        <v>2077</v>
      </c>
      <c r="AE486" s="12">
        <f t="shared" si="70"/>
        <v>0</v>
      </c>
      <c r="AF486" s="12">
        <f t="shared" si="71"/>
        <v>0</v>
      </c>
      <c r="AU486" s="22" t="str">
        <f t="shared" si="74"/>
        <v/>
      </c>
    </row>
    <row r="487" spans="1:47" s="12" customFormat="1" ht="13.5" customHeight="1" thickBot="1" x14ac:dyDescent="0.3">
      <c r="A487" s="2071"/>
      <c r="B487" s="1221" t="s">
        <v>729</v>
      </c>
      <c r="C487" s="1168"/>
      <c r="D487" s="1154" t="s">
        <v>730</v>
      </c>
      <c r="E487" s="1155"/>
      <c r="F487" s="1156"/>
      <c r="G487" s="1157"/>
      <c r="H487" s="1224" t="s">
        <v>23</v>
      </c>
      <c r="I487" s="1138" t="s">
        <v>108</v>
      </c>
      <c r="J487" s="1738" t="s">
        <v>1425</v>
      </c>
      <c r="K487" s="225" t="s">
        <v>1850</v>
      </c>
      <c r="L487" s="1225"/>
      <c r="M487" s="1571"/>
      <c r="N487" s="1267"/>
      <c r="O487" s="1227"/>
      <c r="P487" s="1066">
        <f t="shared" si="69"/>
        <v>0</v>
      </c>
      <c r="Q487" s="1226"/>
      <c r="R487" s="1060"/>
      <c r="S487" s="1060"/>
      <c r="T487" s="1060">
        <v>3</v>
      </c>
      <c r="U487" s="1060"/>
      <c r="V487" s="1060"/>
      <c r="W487" s="1061"/>
      <c r="X487" s="1538">
        <f>SUM(Q478:W487)</f>
        <v>20</v>
      </c>
      <c r="Y487" s="1539">
        <f>X487</f>
        <v>20</v>
      </c>
      <c r="Z487" s="23" t="s">
        <v>873</v>
      </c>
      <c r="AA487" s="23" t="str">
        <f t="shared" si="73"/>
        <v>MT</v>
      </c>
      <c r="AB487" s="48" t="str">
        <f t="shared" si="72"/>
        <v>ADMT</v>
      </c>
      <c r="AC487"/>
      <c r="AD487" t="s">
        <v>2124</v>
      </c>
      <c r="AE487" s="12">
        <f t="shared" si="70"/>
        <v>0</v>
      </c>
      <c r="AF487" s="12">
        <f t="shared" si="71"/>
        <v>0</v>
      </c>
      <c r="AU487" s="22" t="str">
        <f t="shared" si="74"/>
        <v/>
      </c>
    </row>
    <row r="488" spans="1:47" s="12" customFormat="1" ht="13.5" customHeight="1" thickBot="1" x14ac:dyDescent="0.3">
      <c r="A488" s="2076">
        <f>A478+1</f>
        <v>57</v>
      </c>
      <c r="B488" s="1237" t="s">
        <v>731</v>
      </c>
      <c r="C488" s="1484" t="s">
        <v>35</v>
      </c>
      <c r="D488" s="1197" t="s">
        <v>732</v>
      </c>
      <c r="E488" s="1485" t="s">
        <v>284</v>
      </c>
      <c r="F488" s="1199" t="s">
        <v>125</v>
      </c>
      <c r="G488" s="1200" t="s">
        <v>128</v>
      </c>
      <c r="H488" s="1201" t="s">
        <v>23</v>
      </c>
      <c r="I488" s="1201" t="s">
        <v>99</v>
      </c>
      <c r="J488" s="1201"/>
      <c r="K488" s="1201" t="s">
        <v>957</v>
      </c>
      <c r="L488" s="1202" t="s">
        <v>97</v>
      </c>
      <c r="M488" s="1526">
        <v>4</v>
      </c>
      <c r="N488" s="1206" t="s">
        <v>24</v>
      </c>
      <c r="O488" s="1528" t="s">
        <v>348</v>
      </c>
      <c r="P488" s="1066">
        <f t="shared" si="69"/>
        <v>2</v>
      </c>
      <c r="Q488" s="1204">
        <v>2</v>
      </c>
      <c r="R488" s="1205"/>
      <c r="S488" s="1205"/>
      <c r="T488" s="1205"/>
      <c r="U488" s="1205"/>
      <c r="V488" s="1205"/>
      <c r="W488" s="1206"/>
      <c r="X488" s="1207"/>
      <c r="Y488" s="1208"/>
      <c r="Z488" s="23"/>
      <c r="AA488" s="23" t="str">
        <f t="shared" si="73"/>
        <v/>
      </c>
      <c r="AB488" s="48" t="str">
        <f t="shared" si="72"/>
        <v/>
      </c>
      <c r="AC488"/>
      <c r="AD488"/>
      <c r="AE488" s="12">
        <f t="shared" si="70"/>
        <v>2</v>
      </c>
      <c r="AF488" s="12">
        <f t="shared" si="71"/>
        <v>0</v>
      </c>
      <c r="AU488" s="22">
        <f t="shared" si="74"/>
        <v>15</v>
      </c>
    </row>
    <row r="489" spans="1:47" s="12" customFormat="1" ht="13.5" customHeight="1" thickBot="1" x14ac:dyDescent="0.3">
      <c r="A489" s="2070"/>
      <c r="B489" s="1172" t="s">
        <v>731</v>
      </c>
      <c r="C489" s="1159"/>
      <c r="D489" s="1149" t="s">
        <v>732</v>
      </c>
      <c r="E489" s="981"/>
      <c r="F489" s="982"/>
      <c r="G489" s="1135"/>
      <c r="H489" s="1085" t="s">
        <v>1046</v>
      </c>
      <c r="I489" s="1085" t="s">
        <v>1238</v>
      </c>
      <c r="J489" s="1085"/>
      <c r="K489" s="1085" t="s">
        <v>1045</v>
      </c>
      <c r="L489" s="1078" t="s">
        <v>1030</v>
      </c>
      <c r="M489" s="801">
        <v>2</v>
      </c>
      <c r="N489" s="1015" t="s">
        <v>24</v>
      </c>
      <c r="O489" s="1077" t="s">
        <v>348</v>
      </c>
      <c r="P489" s="1066">
        <f t="shared" si="69"/>
        <v>3</v>
      </c>
      <c r="Q489" s="545">
        <v>3</v>
      </c>
      <c r="R489" s="958"/>
      <c r="S489" s="958"/>
      <c r="T489" s="958"/>
      <c r="U489" s="958"/>
      <c r="V489" s="958"/>
      <c r="W489" s="1015"/>
      <c r="X489" s="1033"/>
      <c r="Y489" s="1004"/>
      <c r="Z489" s="23"/>
      <c r="AA489" s="23" t="str">
        <f t="shared" si="73"/>
        <v/>
      </c>
      <c r="AB489" s="48" t="str">
        <f t="shared" si="72"/>
        <v/>
      </c>
      <c r="AC489"/>
      <c r="AD489"/>
      <c r="AE489" s="12">
        <f t="shared" si="70"/>
        <v>3</v>
      </c>
      <c r="AF489" s="12">
        <f t="shared" si="71"/>
        <v>0</v>
      </c>
      <c r="AU489" s="22" t="str">
        <f t="shared" si="74"/>
        <v/>
      </c>
    </row>
    <row r="490" spans="1:47" s="12" customFormat="1" ht="13.5" customHeight="1" thickBot="1" x14ac:dyDescent="0.3">
      <c r="A490" s="2070"/>
      <c r="B490" s="1172" t="s">
        <v>731</v>
      </c>
      <c r="C490" s="1159"/>
      <c r="D490" s="1149" t="s">
        <v>732</v>
      </c>
      <c r="E490" s="981"/>
      <c r="F490" s="982"/>
      <c r="G490" s="1135"/>
      <c r="H490" s="1085" t="s">
        <v>1046</v>
      </c>
      <c r="I490" s="1122" t="s">
        <v>1238</v>
      </c>
      <c r="J490" s="1122"/>
      <c r="K490" s="1122" t="s">
        <v>1045</v>
      </c>
      <c r="L490" s="1122" t="s">
        <v>1030</v>
      </c>
      <c r="M490" s="306">
        <v>2</v>
      </c>
      <c r="N490" s="1020" t="s">
        <v>98</v>
      </c>
      <c r="O490" s="1077" t="s">
        <v>344</v>
      </c>
      <c r="P490" s="1066">
        <f t="shared" si="69"/>
        <v>3</v>
      </c>
      <c r="Q490" s="1057">
        <v>3</v>
      </c>
      <c r="R490" s="977"/>
      <c r="S490" s="958"/>
      <c r="T490" s="958"/>
      <c r="U490" s="958"/>
      <c r="V490" s="958"/>
      <c r="W490" s="1015"/>
      <c r="X490" s="1033"/>
      <c r="Y490" s="1004"/>
      <c r="Z490" s="23"/>
      <c r="AA490" s="23" t="str">
        <f t="shared" si="73"/>
        <v/>
      </c>
      <c r="AB490" s="48" t="str">
        <f t="shared" si="72"/>
        <v/>
      </c>
      <c r="AC490"/>
      <c r="AD490"/>
      <c r="AE490" s="12">
        <f t="shared" si="70"/>
        <v>3</v>
      </c>
      <c r="AF490" s="12">
        <f t="shared" si="71"/>
        <v>0</v>
      </c>
      <c r="AU490" s="22" t="str">
        <f t="shared" si="74"/>
        <v/>
      </c>
    </row>
    <row r="491" spans="1:47" s="12" customFormat="1" ht="13.5" customHeight="1" thickBot="1" x14ac:dyDescent="0.3">
      <c r="A491" s="2070"/>
      <c r="B491" s="1172" t="s">
        <v>731</v>
      </c>
      <c r="C491" s="1159"/>
      <c r="D491" s="1149" t="s">
        <v>732</v>
      </c>
      <c r="E491" s="981"/>
      <c r="F491" s="982"/>
      <c r="G491" s="1135"/>
      <c r="H491" s="1085" t="s">
        <v>1046</v>
      </c>
      <c r="I491" s="1122" t="s">
        <v>1238</v>
      </c>
      <c r="J491" s="1122"/>
      <c r="K491" s="1122" t="s">
        <v>1306</v>
      </c>
      <c r="L491" s="1122" t="s">
        <v>1030</v>
      </c>
      <c r="M491" s="306">
        <v>4</v>
      </c>
      <c r="N491" s="1020" t="s">
        <v>24</v>
      </c>
      <c r="O491" s="1077" t="s">
        <v>348</v>
      </c>
      <c r="P491" s="1066">
        <f t="shared" si="69"/>
        <v>2</v>
      </c>
      <c r="Q491" s="1057">
        <v>2</v>
      </c>
      <c r="R491" s="977"/>
      <c r="S491" s="958"/>
      <c r="T491" s="958"/>
      <c r="U491" s="958"/>
      <c r="V491" s="958"/>
      <c r="W491" s="1015"/>
      <c r="X491" s="1033"/>
      <c r="Y491" s="1004"/>
      <c r="Z491" s="23"/>
      <c r="AA491" s="23" t="str">
        <f t="shared" si="73"/>
        <v/>
      </c>
      <c r="AB491" s="48" t="str">
        <f t="shared" si="72"/>
        <v/>
      </c>
      <c r="AC491"/>
      <c r="AD491"/>
      <c r="AE491" s="12">
        <f t="shared" si="70"/>
        <v>2</v>
      </c>
      <c r="AF491" s="12">
        <f t="shared" si="71"/>
        <v>0</v>
      </c>
      <c r="AU491" s="22" t="str">
        <f t="shared" si="74"/>
        <v/>
      </c>
    </row>
    <row r="492" spans="1:47" s="12" customFormat="1" ht="13.5" customHeight="1" thickBot="1" x14ac:dyDescent="0.3">
      <c r="A492" s="2070"/>
      <c r="B492" s="1172" t="s">
        <v>731</v>
      </c>
      <c r="C492" s="1159"/>
      <c r="D492" s="1149" t="s">
        <v>732</v>
      </c>
      <c r="E492" s="981"/>
      <c r="F492" s="982"/>
      <c r="G492" s="1135"/>
      <c r="H492" s="1085" t="s">
        <v>1046</v>
      </c>
      <c r="I492" s="1122" t="s">
        <v>1238</v>
      </c>
      <c r="J492" s="1122"/>
      <c r="K492" s="1122" t="s">
        <v>1306</v>
      </c>
      <c r="L492" s="1122" t="s">
        <v>1030</v>
      </c>
      <c r="M492" s="306">
        <v>4</v>
      </c>
      <c r="N492" s="1020" t="s">
        <v>98</v>
      </c>
      <c r="O492" s="1077" t="s">
        <v>348</v>
      </c>
      <c r="P492" s="1066">
        <f t="shared" si="69"/>
        <v>2</v>
      </c>
      <c r="Q492" s="1057">
        <v>2</v>
      </c>
      <c r="R492" s="977"/>
      <c r="S492" s="958"/>
      <c r="T492" s="958"/>
      <c r="U492" s="958"/>
      <c r="V492" s="958"/>
      <c r="W492" s="1015"/>
      <c r="X492" s="1033"/>
      <c r="Y492" s="1004"/>
      <c r="Z492" s="23"/>
      <c r="AA492" s="23" t="str">
        <f t="shared" si="73"/>
        <v/>
      </c>
      <c r="AB492" s="48" t="str">
        <f t="shared" si="72"/>
        <v/>
      </c>
      <c r="AC492"/>
      <c r="AD492"/>
      <c r="AE492" s="12">
        <f t="shared" si="70"/>
        <v>2</v>
      </c>
      <c r="AF492" s="12">
        <f t="shared" si="71"/>
        <v>0</v>
      </c>
      <c r="AU492" s="22" t="str">
        <f t="shared" si="74"/>
        <v/>
      </c>
    </row>
    <row r="493" spans="1:47" s="12" customFormat="1" ht="13.5" customHeight="1" thickBot="1" x14ac:dyDescent="0.3">
      <c r="A493" s="2070"/>
      <c r="B493" s="1172" t="s">
        <v>731</v>
      </c>
      <c r="C493" s="1159"/>
      <c r="D493" s="1149" t="s">
        <v>732</v>
      </c>
      <c r="E493" s="981"/>
      <c r="F493" s="982"/>
      <c r="G493" s="1135"/>
      <c r="H493" s="1085" t="s">
        <v>23</v>
      </c>
      <c r="I493" s="1122" t="s">
        <v>104</v>
      </c>
      <c r="J493" s="1122"/>
      <c r="K493" s="1122" t="s">
        <v>1325</v>
      </c>
      <c r="L493" s="1122" t="s">
        <v>97</v>
      </c>
      <c r="M493" s="306" t="s">
        <v>391</v>
      </c>
      <c r="N493" s="1020" t="s">
        <v>24</v>
      </c>
      <c r="O493" s="1077" t="s">
        <v>348</v>
      </c>
      <c r="P493" s="1066">
        <f t="shared" si="69"/>
        <v>1</v>
      </c>
      <c r="Q493" s="1057">
        <v>1</v>
      </c>
      <c r="R493" s="977"/>
      <c r="S493" s="958"/>
      <c r="T493" s="958"/>
      <c r="U493" s="958"/>
      <c r="V493" s="958"/>
      <c r="W493" s="1015"/>
      <c r="X493" s="1033"/>
      <c r="Y493" s="1004"/>
      <c r="Z493" s="23"/>
      <c r="AA493" s="23" t="str">
        <f t="shared" si="73"/>
        <v/>
      </c>
      <c r="AB493" s="48" t="str">
        <f t="shared" si="72"/>
        <v/>
      </c>
      <c r="AC493"/>
      <c r="AD493"/>
      <c r="AE493" s="12">
        <f t="shared" si="70"/>
        <v>1</v>
      </c>
      <c r="AF493" s="12">
        <f t="shared" si="71"/>
        <v>0</v>
      </c>
      <c r="AU493" s="22" t="str">
        <f t="shared" si="74"/>
        <v/>
      </c>
    </row>
    <row r="494" spans="1:47" s="12" customFormat="1" ht="13.5" customHeight="1" thickBot="1" x14ac:dyDescent="0.3">
      <c r="A494" s="2070"/>
      <c r="B494" s="1172" t="s">
        <v>731</v>
      </c>
      <c r="C494" s="1159"/>
      <c r="D494" s="1149" t="s">
        <v>732</v>
      </c>
      <c r="E494" s="981"/>
      <c r="F494" s="982"/>
      <c r="G494" s="1135"/>
      <c r="H494" s="1085" t="s">
        <v>23</v>
      </c>
      <c r="I494" s="1122" t="s">
        <v>108</v>
      </c>
      <c r="J494" s="1122"/>
      <c r="K494" s="1122" t="s">
        <v>1238</v>
      </c>
      <c r="L494" s="1122" t="s">
        <v>97</v>
      </c>
      <c r="M494" s="306">
        <v>8</v>
      </c>
      <c r="N494" s="1020" t="s">
        <v>24</v>
      </c>
      <c r="O494" s="1077" t="s">
        <v>348</v>
      </c>
      <c r="P494" s="1066">
        <f t="shared" si="69"/>
        <v>2</v>
      </c>
      <c r="Q494" s="1057">
        <v>2</v>
      </c>
      <c r="R494" s="977"/>
      <c r="S494" s="958"/>
      <c r="T494" s="958"/>
      <c r="U494" s="958"/>
      <c r="V494" s="958"/>
      <c r="W494" s="1015"/>
      <c r="X494" s="1033"/>
      <c r="Y494" s="1004"/>
      <c r="Z494" s="23"/>
      <c r="AA494" s="23" t="str">
        <f t="shared" si="73"/>
        <v/>
      </c>
      <c r="AB494" s="48" t="str">
        <f t="shared" si="72"/>
        <v/>
      </c>
      <c r="AC494"/>
      <c r="AD494"/>
      <c r="AE494" s="12">
        <f t="shared" si="70"/>
        <v>2</v>
      </c>
      <c r="AF494" s="12">
        <f t="shared" si="71"/>
        <v>0</v>
      </c>
      <c r="AU494" s="22" t="str">
        <f t="shared" si="74"/>
        <v/>
      </c>
    </row>
    <row r="495" spans="1:47" s="12" customFormat="1" ht="13.5" customHeight="1" thickBot="1" x14ac:dyDescent="0.3">
      <c r="A495" s="2070"/>
      <c r="B495" s="1172" t="s">
        <v>731</v>
      </c>
      <c r="C495" s="1159"/>
      <c r="D495" s="1149" t="s">
        <v>732</v>
      </c>
      <c r="E495" s="981"/>
      <c r="F495" s="982"/>
      <c r="G495" s="1135"/>
      <c r="H495" s="1085" t="s">
        <v>23</v>
      </c>
      <c r="I495" s="1122" t="s">
        <v>1238</v>
      </c>
      <c r="J495" s="1711" t="s">
        <v>1424</v>
      </c>
      <c r="K495" s="1107" t="s">
        <v>1539</v>
      </c>
      <c r="L495" s="1122"/>
      <c r="M495" s="306"/>
      <c r="N495" s="1020"/>
      <c r="O495" s="1077"/>
      <c r="P495" s="1066">
        <f t="shared" si="69"/>
        <v>0</v>
      </c>
      <c r="Q495" s="1057"/>
      <c r="R495" s="977"/>
      <c r="S495" s="958">
        <v>4</v>
      </c>
      <c r="T495" s="958"/>
      <c r="U495" s="958"/>
      <c r="V495" s="958"/>
      <c r="W495" s="1015"/>
      <c r="X495" s="1033"/>
      <c r="Y495" s="1004"/>
      <c r="Z495" s="23"/>
      <c r="AA495" s="23" t="str">
        <f t="shared" si="73"/>
        <v/>
      </c>
      <c r="AB495" s="48" t="str">
        <f t="shared" si="72"/>
        <v/>
      </c>
      <c r="AC495"/>
      <c r="AD495"/>
      <c r="AE495" s="12">
        <f t="shared" si="70"/>
        <v>0</v>
      </c>
      <c r="AF495" s="12">
        <f t="shared" si="71"/>
        <v>4</v>
      </c>
      <c r="AU495" s="22" t="str">
        <f t="shared" si="74"/>
        <v/>
      </c>
    </row>
    <row r="496" spans="1:47" s="12" customFormat="1" ht="13.5" customHeight="1" thickBot="1" x14ac:dyDescent="0.3">
      <c r="A496" s="2070"/>
      <c r="B496" s="1172" t="s">
        <v>731</v>
      </c>
      <c r="C496" s="1159"/>
      <c r="D496" s="1149" t="s">
        <v>732</v>
      </c>
      <c r="E496" s="981"/>
      <c r="F496" s="982"/>
      <c r="G496" s="1135"/>
      <c r="H496" s="1122" t="s">
        <v>23</v>
      </c>
      <c r="I496" s="1122" t="s">
        <v>1238</v>
      </c>
      <c r="J496" s="1711" t="s">
        <v>1424</v>
      </c>
      <c r="K496" s="1107" t="s">
        <v>1540</v>
      </c>
      <c r="L496" s="1078"/>
      <c r="M496" s="1096"/>
      <c r="N496" s="1044"/>
      <c r="O496" s="1078"/>
      <c r="P496" s="1066">
        <f t="shared" si="69"/>
        <v>0</v>
      </c>
      <c r="Q496" s="545"/>
      <c r="R496" s="977"/>
      <c r="S496" s="958">
        <v>2</v>
      </c>
      <c r="T496" s="958"/>
      <c r="U496" s="958"/>
      <c r="V496" s="958"/>
      <c r="W496" s="1015"/>
      <c r="X496" s="1033"/>
      <c r="Y496" s="1004"/>
      <c r="Z496" s="23"/>
      <c r="AA496" s="23" t="str">
        <f t="shared" si="73"/>
        <v/>
      </c>
      <c r="AB496" s="48"/>
      <c r="AC496"/>
      <c r="AD496"/>
      <c r="AE496" s="12">
        <f t="shared" si="70"/>
        <v>0</v>
      </c>
      <c r="AF496" s="12">
        <f t="shared" si="71"/>
        <v>2</v>
      </c>
      <c r="AU496" s="22" t="str">
        <f t="shared" si="74"/>
        <v/>
      </c>
    </row>
    <row r="497" spans="1:47" s="12" customFormat="1" ht="13.5" customHeight="1" thickBot="1" x14ac:dyDescent="0.3">
      <c r="A497" s="2070"/>
      <c r="B497" s="1172" t="s">
        <v>731</v>
      </c>
      <c r="C497" s="1159"/>
      <c r="D497" s="1149" t="s">
        <v>732</v>
      </c>
      <c r="E497" s="981"/>
      <c r="F497" s="982"/>
      <c r="G497" s="1135"/>
      <c r="H497" s="1122" t="s">
        <v>23</v>
      </c>
      <c r="I497" s="1122" t="s">
        <v>1238</v>
      </c>
      <c r="J497" s="1747" t="s">
        <v>1425</v>
      </c>
      <c r="K497" s="1085" t="s">
        <v>1746</v>
      </c>
      <c r="L497" s="1078"/>
      <c r="M497" s="1096"/>
      <c r="N497" s="1044"/>
      <c r="O497" s="1078"/>
      <c r="P497" s="1066">
        <f t="shared" si="69"/>
        <v>0</v>
      </c>
      <c r="Q497" s="545"/>
      <c r="R497" s="977"/>
      <c r="S497" s="958"/>
      <c r="T497" s="958">
        <v>10</v>
      </c>
      <c r="U497" s="958"/>
      <c r="V497" s="958"/>
      <c r="W497" s="1015"/>
      <c r="X497" s="1033"/>
      <c r="Y497" s="1004"/>
      <c r="Z497" s="23"/>
      <c r="AA497" s="23" t="str">
        <f t="shared" si="73"/>
        <v/>
      </c>
      <c r="AB497" s="48"/>
      <c r="AC497"/>
      <c r="AD497"/>
      <c r="AE497" s="12">
        <f t="shared" si="70"/>
        <v>0</v>
      </c>
      <c r="AF497" s="12">
        <f t="shared" si="71"/>
        <v>0</v>
      </c>
      <c r="AU497" s="22" t="str">
        <f t="shared" si="74"/>
        <v/>
      </c>
    </row>
    <row r="498" spans="1:47" s="12" customFormat="1" ht="13.5" customHeight="1" thickBot="1" x14ac:dyDescent="0.3">
      <c r="A498" s="2070"/>
      <c r="B498" s="1172" t="s">
        <v>731</v>
      </c>
      <c r="C498" s="1159"/>
      <c r="D498" s="1149" t="s">
        <v>732</v>
      </c>
      <c r="E498" s="981"/>
      <c r="F498" s="982"/>
      <c r="G498" s="1135"/>
      <c r="H498" s="1122" t="s">
        <v>23</v>
      </c>
      <c r="I498" s="1085" t="s">
        <v>99</v>
      </c>
      <c r="J498" s="1716" t="s">
        <v>1424</v>
      </c>
      <c r="K498" s="1114" t="s">
        <v>1838</v>
      </c>
      <c r="L498" s="1078"/>
      <c r="M498" s="1096"/>
      <c r="N498" s="1044"/>
      <c r="O498" s="1078"/>
      <c r="P498" s="1066">
        <f t="shared" si="69"/>
        <v>0</v>
      </c>
      <c r="Q498" s="545"/>
      <c r="R498" s="977"/>
      <c r="S498" s="958"/>
      <c r="T498" s="958"/>
      <c r="U498" s="958"/>
      <c r="V498" s="958"/>
      <c r="W498" s="1015">
        <v>2</v>
      </c>
      <c r="X498" s="1033"/>
      <c r="Y498" s="1004"/>
      <c r="Z498" s="23"/>
      <c r="AA498" s="23" t="str">
        <f t="shared" si="73"/>
        <v/>
      </c>
      <c r="AB498" s="48"/>
      <c r="AC498"/>
      <c r="AD498"/>
      <c r="AE498" s="12">
        <f t="shared" si="70"/>
        <v>0</v>
      </c>
      <c r="AF498" s="12">
        <f t="shared" si="71"/>
        <v>2</v>
      </c>
      <c r="AU498" s="22" t="str">
        <f t="shared" si="74"/>
        <v/>
      </c>
    </row>
    <row r="499" spans="1:47" s="12" customFormat="1" ht="13.5" customHeight="1" thickBot="1" x14ac:dyDescent="0.3">
      <c r="A499" s="2070"/>
      <c r="B499" s="1172" t="s">
        <v>731</v>
      </c>
      <c r="C499" s="1159"/>
      <c r="D499" s="1149" t="s">
        <v>732</v>
      </c>
      <c r="E499" s="981"/>
      <c r="F499" s="982"/>
      <c r="G499" s="1135"/>
      <c r="H499" s="1122" t="s">
        <v>23</v>
      </c>
      <c r="I499" s="1085" t="s">
        <v>99</v>
      </c>
      <c r="J499" s="1728" t="s">
        <v>95</v>
      </c>
      <c r="K499" s="1085" t="s">
        <v>1712</v>
      </c>
      <c r="L499" s="1078"/>
      <c r="M499" s="1096"/>
      <c r="N499" s="1044"/>
      <c r="O499" s="1078"/>
      <c r="P499" s="1066">
        <f t="shared" si="69"/>
        <v>0</v>
      </c>
      <c r="Q499" s="545"/>
      <c r="R499" s="977"/>
      <c r="S499" s="958"/>
      <c r="T499" s="958"/>
      <c r="U499" s="958">
        <v>2</v>
      </c>
      <c r="V499" s="958"/>
      <c r="W499" s="1015"/>
      <c r="X499" s="1033"/>
      <c r="Y499" s="1004"/>
      <c r="Z499" s="23"/>
      <c r="AA499" s="23" t="str">
        <f t="shared" si="73"/>
        <v/>
      </c>
      <c r="AB499" s="48"/>
      <c r="AC499"/>
      <c r="AD499"/>
      <c r="AE499" s="12">
        <f t="shared" si="70"/>
        <v>0</v>
      </c>
      <c r="AF499" s="12">
        <f t="shared" si="71"/>
        <v>0</v>
      </c>
      <c r="AU499" s="22" t="str">
        <f t="shared" si="74"/>
        <v/>
      </c>
    </row>
    <row r="500" spans="1:47" s="12" customFormat="1" ht="13.5" customHeight="1" thickBot="1" x14ac:dyDescent="0.3">
      <c r="A500" s="2090"/>
      <c r="B500" s="1250" t="s">
        <v>731</v>
      </c>
      <c r="C500" s="1504"/>
      <c r="D500" s="1540" t="s">
        <v>732</v>
      </c>
      <c r="E500" s="1251"/>
      <c r="F500" s="1252"/>
      <c r="G500" s="1253"/>
      <c r="H500" s="1230" t="s">
        <v>23</v>
      </c>
      <c r="I500" s="1230" t="s">
        <v>103</v>
      </c>
      <c r="J500" s="1731" t="s">
        <v>96</v>
      </c>
      <c r="K500" s="1121" t="s">
        <v>2146</v>
      </c>
      <c r="L500" s="1231"/>
      <c r="M500" s="1523"/>
      <c r="N500" s="1234"/>
      <c r="O500" s="1255"/>
      <c r="P500" s="1066">
        <f t="shared" si="69"/>
        <v>0</v>
      </c>
      <c r="Q500" s="1235"/>
      <c r="R500" s="1236"/>
      <c r="S500" s="1236"/>
      <c r="T500" s="1236"/>
      <c r="U500" s="1236"/>
      <c r="V500" s="1236">
        <v>5</v>
      </c>
      <c r="W500" s="1254"/>
      <c r="X500" s="1509">
        <f>SUM(Q488:W500)</f>
        <v>40</v>
      </c>
      <c r="Y500" s="1510">
        <f>X500</f>
        <v>40</v>
      </c>
      <c r="Z500" s="23" t="s">
        <v>873</v>
      </c>
      <c r="AA500" s="23" t="str">
        <f t="shared" si="73"/>
        <v>TC</v>
      </c>
      <c r="AB500" s="48" t="str">
        <f t="shared" ref="AB500:AB514" si="75">Z500&amp;AA500</f>
        <v>ADTC</v>
      </c>
      <c r="AC500"/>
      <c r="AD500" t="s">
        <v>2077</v>
      </c>
      <c r="AE500" s="12">
        <f t="shared" si="70"/>
        <v>0</v>
      </c>
      <c r="AF500" s="12">
        <f t="shared" si="71"/>
        <v>0</v>
      </c>
      <c r="AU500" s="22" t="str">
        <f t="shared" si="74"/>
        <v/>
      </c>
    </row>
    <row r="501" spans="1:47" s="12" customFormat="1" ht="13.5" customHeight="1" thickBot="1" x14ac:dyDescent="0.3">
      <c r="A501" s="2069">
        <f>A488+1</f>
        <v>58</v>
      </c>
      <c r="B501" s="1243" t="s">
        <v>734</v>
      </c>
      <c r="C501" s="1493" t="s">
        <v>35</v>
      </c>
      <c r="D501" s="1494" t="s">
        <v>735</v>
      </c>
      <c r="E501" s="1495" t="s">
        <v>284</v>
      </c>
      <c r="F501" s="1245" t="s">
        <v>292</v>
      </c>
      <c r="G501" s="1246" t="s">
        <v>115</v>
      </c>
      <c r="H501" s="1214" t="s">
        <v>23</v>
      </c>
      <c r="I501" s="1214" t="s">
        <v>100</v>
      </c>
      <c r="J501" s="1127"/>
      <c r="K501" s="1556" t="s">
        <v>958</v>
      </c>
      <c r="L501" s="1529" t="s">
        <v>97</v>
      </c>
      <c r="M501" s="804">
        <v>4</v>
      </c>
      <c r="N501" s="1496" t="s">
        <v>24</v>
      </c>
      <c r="O501" s="1497" t="s">
        <v>344</v>
      </c>
      <c r="P501" s="1066">
        <f t="shared" si="69"/>
        <v>3</v>
      </c>
      <c r="Q501" s="1217">
        <v>3</v>
      </c>
      <c r="R501" s="1218"/>
      <c r="S501" s="1218"/>
      <c r="T501" s="1218"/>
      <c r="U501" s="1218"/>
      <c r="V501" s="1218"/>
      <c r="W501" s="1247"/>
      <c r="X501" s="1498"/>
      <c r="Y501" s="1499"/>
      <c r="Z501" s="23"/>
      <c r="AA501" s="23" t="str">
        <f t="shared" si="73"/>
        <v/>
      </c>
      <c r="AB501" s="48" t="str">
        <f t="shared" si="75"/>
        <v/>
      </c>
      <c r="AC501"/>
      <c r="AD501"/>
      <c r="AE501" s="12">
        <f t="shared" si="70"/>
        <v>3</v>
      </c>
      <c r="AF501" s="12">
        <f t="shared" si="71"/>
        <v>0</v>
      </c>
      <c r="AU501" s="22">
        <f t="shared" si="74"/>
        <v>19</v>
      </c>
    </row>
    <row r="502" spans="1:47" s="12" customFormat="1" ht="13.5" customHeight="1" thickBot="1" x14ac:dyDescent="0.3">
      <c r="A502" s="2070"/>
      <c r="B502" s="1172" t="s">
        <v>734</v>
      </c>
      <c r="C502" s="1159"/>
      <c r="D502" s="1149" t="s">
        <v>735</v>
      </c>
      <c r="E502" s="981"/>
      <c r="F502" s="982"/>
      <c r="G502" s="1135"/>
      <c r="H502" s="1085" t="s">
        <v>23</v>
      </c>
      <c r="I502" s="1085" t="s">
        <v>103</v>
      </c>
      <c r="J502" s="1078"/>
      <c r="K502" s="1084" t="s">
        <v>985</v>
      </c>
      <c r="L502" s="1068" t="s">
        <v>97</v>
      </c>
      <c r="M502" s="306">
        <v>5</v>
      </c>
      <c r="N502" s="1048" t="s">
        <v>24</v>
      </c>
      <c r="O502" s="837" t="s">
        <v>344</v>
      </c>
      <c r="P502" s="1066">
        <f t="shared" si="69"/>
        <v>4</v>
      </c>
      <c r="Q502" s="545">
        <v>4</v>
      </c>
      <c r="R502" s="958"/>
      <c r="S502" s="958"/>
      <c r="T502" s="958"/>
      <c r="U502" s="958"/>
      <c r="V502" s="958"/>
      <c r="W502" s="1015"/>
      <c r="X502" s="1033"/>
      <c r="Y502" s="1004"/>
      <c r="Z502" s="23"/>
      <c r="AA502" s="23" t="str">
        <f t="shared" si="73"/>
        <v/>
      </c>
      <c r="AB502" s="48" t="str">
        <f t="shared" si="75"/>
        <v/>
      </c>
      <c r="AC502"/>
      <c r="AD502"/>
      <c r="AE502" s="12">
        <f t="shared" si="70"/>
        <v>4</v>
      </c>
      <c r="AF502" s="12">
        <f t="shared" si="71"/>
        <v>0</v>
      </c>
      <c r="AU502" s="22" t="str">
        <f t="shared" si="74"/>
        <v/>
      </c>
    </row>
    <row r="503" spans="1:47" s="22" customFormat="1" ht="13.5" customHeight="1" thickBot="1" x14ac:dyDescent="0.3">
      <c r="A503" s="2070"/>
      <c r="B503" s="1172" t="s">
        <v>734</v>
      </c>
      <c r="C503" s="1159"/>
      <c r="D503" s="1149" t="s">
        <v>735</v>
      </c>
      <c r="E503" s="981"/>
      <c r="F503" s="982"/>
      <c r="G503" s="1135"/>
      <c r="H503" s="1085" t="s">
        <v>23</v>
      </c>
      <c r="I503" s="1085" t="s">
        <v>100</v>
      </c>
      <c r="J503" s="1078"/>
      <c r="K503" s="1085" t="s">
        <v>959</v>
      </c>
      <c r="L503" s="1078" t="s">
        <v>97</v>
      </c>
      <c r="M503" s="801">
        <v>4</v>
      </c>
      <c r="N503" s="1015" t="s">
        <v>24</v>
      </c>
      <c r="O503" s="1077" t="s">
        <v>344</v>
      </c>
      <c r="P503" s="1066">
        <f t="shared" si="69"/>
        <v>6</v>
      </c>
      <c r="Q503" s="545">
        <v>4</v>
      </c>
      <c r="R503" s="958">
        <v>2</v>
      </c>
      <c r="S503" s="958"/>
      <c r="T503" s="958"/>
      <c r="U503" s="958"/>
      <c r="V503" s="958"/>
      <c r="W503" s="1015"/>
      <c r="X503" s="1033"/>
      <c r="Y503" s="1004"/>
      <c r="Z503" s="23"/>
      <c r="AA503" s="23" t="str">
        <f t="shared" si="73"/>
        <v/>
      </c>
      <c r="AB503" s="48" t="str">
        <f t="shared" si="75"/>
        <v/>
      </c>
      <c r="AC503"/>
      <c r="AD503"/>
      <c r="AE503" s="12">
        <f t="shared" si="70"/>
        <v>6</v>
      </c>
      <c r="AF503" s="12">
        <f t="shared" si="71"/>
        <v>0</v>
      </c>
      <c r="AU503" s="22" t="str">
        <f t="shared" si="74"/>
        <v/>
      </c>
    </row>
    <row r="504" spans="1:47" s="22" customFormat="1" ht="13.5" customHeight="1" thickBot="1" x14ac:dyDescent="0.3">
      <c r="A504" s="2070"/>
      <c r="B504" s="1172" t="s">
        <v>734</v>
      </c>
      <c r="C504" s="1159"/>
      <c r="D504" s="1149" t="s">
        <v>735</v>
      </c>
      <c r="E504" s="981"/>
      <c r="F504" s="982"/>
      <c r="G504" s="1135"/>
      <c r="H504" s="1085" t="s">
        <v>23</v>
      </c>
      <c r="I504" s="1085" t="s">
        <v>100</v>
      </c>
      <c r="J504" s="1078"/>
      <c r="K504" s="1085" t="s">
        <v>959</v>
      </c>
      <c r="L504" s="1078" t="s">
        <v>97</v>
      </c>
      <c r="M504" s="801">
        <v>4</v>
      </c>
      <c r="N504" s="1015" t="s">
        <v>98</v>
      </c>
      <c r="O504" s="1077" t="s">
        <v>344</v>
      </c>
      <c r="P504" s="1066">
        <f t="shared" si="69"/>
        <v>6</v>
      </c>
      <c r="Q504" s="545">
        <v>4</v>
      </c>
      <c r="R504" s="958">
        <v>2</v>
      </c>
      <c r="S504" s="958"/>
      <c r="T504" s="958"/>
      <c r="U504" s="958"/>
      <c r="V504" s="958"/>
      <c r="W504" s="1015"/>
      <c r="X504" s="1033"/>
      <c r="Y504" s="1004"/>
      <c r="Z504" s="23"/>
      <c r="AA504" s="23" t="str">
        <f t="shared" si="73"/>
        <v/>
      </c>
      <c r="AB504" s="48" t="str">
        <f t="shared" si="75"/>
        <v/>
      </c>
      <c r="AC504"/>
      <c r="AD504"/>
      <c r="AE504" s="12">
        <f t="shared" si="70"/>
        <v>6</v>
      </c>
      <c r="AF504" s="12">
        <f t="shared" si="71"/>
        <v>0</v>
      </c>
      <c r="AU504" s="22" t="str">
        <f t="shared" si="74"/>
        <v/>
      </c>
    </row>
    <row r="505" spans="1:47" s="22" customFormat="1" ht="13.5" customHeight="1" thickBot="1" x14ac:dyDescent="0.3">
      <c r="A505" s="2070"/>
      <c r="B505" s="1172" t="s">
        <v>734</v>
      </c>
      <c r="C505" s="1159"/>
      <c r="D505" s="1149" t="s">
        <v>735</v>
      </c>
      <c r="E505" s="981"/>
      <c r="F505" s="982"/>
      <c r="G505" s="1135"/>
      <c r="H505" s="1085" t="s">
        <v>23</v>
      </c>
      <c r="I505" s="1085" t="s">
        <v>100</v>
      </c>
      <c r="J505" s="1078"/>
      <c r="K505" s="1085" t="s">
        <v>900</v>
      </c>
      <c r="L505" s="1078" t="s">
        <v>97</v>
      </c>
      <c r="M505" s="801">
        <v>7</v>
      </c>
      <c r="N505" s="1015" t="s">
        <v>24</v>
      </c>
      <c r="O505" s="1077" t="s">
        <v>348</v>
      </c>
      <c r="P505" s="1066">
        <f t="shared" si="69"/>
        <v>4</v>
      </c>
      <c r="Q505" s="545">
        <v>4</v>
      </c>
      <c r="R505" s="958"/>
      <c r="S505" s="958"/>
      <c r="T505" s="958"/>
      <c r="U505" s="958"/>
      <c r="V505" s="958"/>
      <c r="W505" s="1015"/>
      <c r="X505" s="1033"/>
      <c r="Y505" s="1004"/>
      <c r="Z505" s="23"/>
      <c r="AA505" s="23" t="str">
        <f t="shared" si="73"/>
        <v/>
      </c>
      <c r="AB505" s="48" t="str">
        <f t="shared" si="75"/>
        <v/>
      </c>
      <c r="AC505"/>
      <c r="AD505"/>
      <c r="AE505" s="12">
        <f t="shared" si="70"/>
        <v>4</v>
      </c>
      <c r="AF505" s="12">
        <f t="shared" si="71"/>
        <v>0</v>
      </c>
      <c r="AU505" s="22" t="str">
        <f t="shared" si="74"/>
        <v/>
      </c>
    </row>
    <row r="506" spans="1:47" s="22" customFormat="1" ht="13.5" customHeight="1" thickBot="1" x14ac:dyDescent="0.3">
      <c r="A506" s="2070"/>
      <c r="B506" s="1172" t="s">
        <v>734</v>
      </c>
      <c r="C506" s="1159"/>
      <c r="D506" s="1149" t="s">
        <v>735</v>
      </c>
      <c r="E506" s="981"/>
      <c r="F506" s="982"/>
      <c r="G506" s="1135"/>
      <c r="H506" s="1085" t="s">
        <v>23</v>
      </c>
      <c r="I506" s="1085" t="s">
        <v>100</v>
      </c>
      <c r="J506" s="1711" t="s">
        <v>1424</v>
      </c>
      <c r="K506" s="1107" t="s">
        <v>1539</v>
      </c>
      <c r="L506" s="1078"/>
      <c r="M506" s="801"/>
      <c r="N506" s="1015"/>
      <c r="O506" s="1077"/>
      <c r="P506" s="1066">
        <f t="shared" si="69"/>
        <v>0</v>
      </c>
      <c r="Q506" s="545"/>
      <c r="R506" s="958"/>
      <c r="S506" s="958">
        <v>4</v>
      </c>
      <c r="T506" s="958"/>
      <c r="U506" s="958"/>
      <c r="V506" s="958"/>
      <c r="W506" s="1015"/>
      <c r="X506" s="1033"/>
      <c r="Y506" s="1004"/>
      <c r="Z506" s="23"/>
      <c r="AA506" s="23" t="str">
        <f t="shared" si="73"/>
        <v/>
      </c>
      <c r="AB506" s="48" t="str">
        <f t="shared" si="75"/>
        <v/>
      </c>
      <c r="AC506"/>
      <c r="AD506"/>
      <c r="AE506" s="12">
        <f t="shared" si="70"/>
        <v>0</v>
      </c>
      <c r="AF506" s="12">
        <f t="shared" si="71"/>
        <v>4</v>
      </c>
      <c r="AU506" s="22" t="str">
        <f t="shared" si="74"/>
        <v/>
      </c>
    </row>
    <row r="507" spans="1:47" s="22" customFormat="1" ht="13.5" customHeight="1" thickBot="1" x14ac:dyDescent="0.3">
      <c r="A507" s="2070"/>
      <c r="B507" s="1172" t="s">
        <v>734</v>
      </c>
      <c r="C507" s="1159"/>
      <c r="D507" s="1149" t="s">
        <v>735</v>
      </c>
      <c r="E507" s="981"/>
      <c r="F507" s="982"/>
      <c r="G507" s="1135"/>
      <c r="H507" s="1085" t="s">
        <v>23</v>
      </c>
      <c r="I507" s="1085" t="s">
        <v>100</v>
      </c>
      <c r="J507" s="1711" t="s">
        <v>1424</v>
      </c>
      <c r="K507" s="1107" t="s">
        <v>1540</v>
      </c>
      <c r="L507" s="1078"/>
      <c r="M507" s="801"/>
      <c r="N507" s="1015"/>
      <c r="O507" s="1077"/>
      <c r="P507" s="1066">
        <f t="shared" si="69"/>
        <v>0</v>
      </c>
      <c r="Q507" s="545"/>
      <c r="R507" s="958"/>
      <c r="S507" s="958">
        <v>2</v>
      </c>
      <c r="T507" s="958"/>
      <c r="U507" s="958"/>
      <c r="V507" s="958"/>
      <c r="W507" s="1015"/>
      <c r="X507" s="1033"/>
      <c r="Y507" s="1004"/>
      <c r="Z507" s="23"/>
      <c r="AA507" s="23" t="str">
        <f t="shared" si="73"/>
        <v/>
      </c>
      <c r="AB507" s="48" t="str">
        <f t="shared" si="75"/>
        <v/>
      </c>
      <c r="AC507"/>
      <c r="AD507"/>
      <c r="AE507" s="12">
        <f t="shared" si="70"/>
        <v>0</v>
      </c>
      <c r="AF507" s="12">
        <f t="shared" si="71"/>
        <v>2</v>
      </c>
      <c r="AU507" s="22" t="str">
        <f t="shared" si="74"/>
        <v/>
      </c>
    </row>
    <row r="508" spans="1:47" s="22" customFormat="1" ht="13.5" customHeight="1" thickBot="1" x14ac:dyDescent="0.3">
      <c r="A508" s="2070"/>
      <c r="B508" s="1172" t="s">
        <v>734</v>
      </c>
      <c r="C508" s="1159"/>
      <c r="D508" s="1149" t="s">
        <v>735</v>
      </c>
      <c r="E508" s="981"/>
      <c r="F508" s="982"/>
      <c r="G508" s="1135"/>
      <c r="H508" s="1085" t="s">
        <v>23</v>
      </c>
      <c r="I508" s="1085" t="s">
        <v>100</v>
      </c>
      <c r="J508" s="1711" t="s">
        <v>1424</v>
      </c>
      <c r="K508" s="1114" t="s">
        <v>1838</v>
      </c>
      <c r="L508" s="1078"/>
      <c r="M508" s="801"/>
      <c r="N508" s="1015"/>
      <c r="O508" s="1077"/>
      <c r="P508" s="1066">
        <f t="shared" si="69"/>
        <v>0</v>
      </c>
      <c r="Q508" s="545"/>
      <c r="R508" s="958"/>
      <c r="S508" s="958"/>
      <c r="T508" s="958"/>
      <c r="U508" s="958"/>
      <c r="V508" s="958"/>
      <c r="W508" s="1015">
        <v>2</v>
      </c>
      <c r="X508" s="1033"/>
      <c r="Y508" s="1004"/>
      <c r="Z508" s="23"/>
      <c r="AA508" s="23" t="str">
        <f t="shared" si="73"/>
        <v/>
      </c>
      <c r="AB508" s="48" t="str">
        <f t="shared" si="75"/>
        <v/>
      </c>
      <c r="AC508"/>
      <c r="AD508"/>
      <c r="AE508" s="12">
        <f t="shared" si="70"/>
        <v>0</v>
      </c>
      <c r="AF508" s="12">
        <f t="shared" si="71"/>
        <v>2</v>
      </c>
      <c r="AU508" s="22" t="str">
        <f t="shared" si="74"/>
        <v/>
      </c>
    </row>
    <row r="509" spans="1:47" s="22" customFormat="1" ht="13.5" customHeight="1" thickBot="1" x14ac:dyDescent="0.3">
      <c r="A509" s="2070"/>
      <c r="B509" s="1172" t="s">
        <v>734</v>
      </c>
      <c r="C509" s="1159"/>
      <c r="D509" s="1149" t="s">
        <v>735</v>
      </c>
      <c r="E509" s="981"/>
      <c r="F509" s="982"/>
      <c r="G509" s="1135"/>
      <c r="H509" s="1085" t="s">
        <v>23</v>
      </c>
      <c r="I509" s="1085" t="s">
        <v>100</v>
      </c>
      <c r="J509" s="1736" t="s">
        <v>1425</v>
      </c>
      <c r="K509" s="1085" t="s">
        <v>1824</v>
      </c>
      <c r="L509" s="1078"/>
      <c r="M509" s="1092"/>
      <c r="N509" s="1044"/>
      <c r="O509" s="1069"/>
      <c r="P509" s="1066">
        <f t="shared" si="69"/>
        <v>0</v>
      </c>
      <c r="Q509" s="545"/>
      <c r="R509" s="958"/>
      <c r="S509" s="958"/>
      <c r="T509" s="958">
        <v>5</v>
      </c>
      <c r="U509" s="958"/>
      <c r="V509" s="958"/>
      <c r="W509" s="1015"/>
      <c r="X509" s="1033"/>
      <c r="Y509" s="1004"/>
      <c r="Z509" s="23"/>
      <c r="AA509" s="23" t="str">
        <f t="shared" si="73"/>
        <v/>
      </c>
      <c r="AB509" s="48" t="str">
        <f t="shared" si="75"/>
        <v/>
      </c>
      <c r="AC509"/>
      <c r="AD509" t="s">
        <v>2081</v>
      </c>
      <c r="AE509" s="12">
        <f t="shared" si="70"/>
        <v>0</v>
      </c>
      <c r="AF509" s="12">
        <f t="shared" si="71"/>
        <v>0</v>
      </c>
      <c r="AU509" s="22" t="str">
        <f t="shared" si="74"/>
        <v/>
      </c>
    </row>
    <row r="510" spans="1:47" s="22" customFormat="1" ht="13.5" customHeight="1" thickBot="1" x14ac:dyDescent="0.3">
      <c r="A510" s="2071"/>
      <c r="B510" s="1221" t="s">
        <v>734</v>
      </c>
      <c r="C510" s="1500"/>
      <c r="D510" s="1154" t="s">
        <v>735</v>
      </c>
      <c r="E510" s="1223"/>
      <c r="F510" s="1156"/>
      <c r="G510" s="1157"/>
      <c r="H510" s="1224" t="s">
        <v>23</v>
      </c>
      <c r="I510" s="1224" t="s">
        <v>100</v>
      </c>
      <c r="J510" s="1738" t="s">
        <v>1425</v>
      </c>
      <c r="K510" s="1224" t="s">
        <v>1732</v>
      </c>
      <c r="L510" s="1225"/>
      <c r="M510" s="1571"/>
      <c r="N510" s="1267"/>
      <c r="O510" s="1227"/>
      <c r="P510" s="1066">
        <f t="shared" si="69"/>
        <v>0</v>
      </c>
      <c r="Q510" s="1226"/>
      <c r="R510" s="1060"/>
      <c r="S510" s="1060"/>
      <c r="T510" s="1060">
        <v>4</v>
      </c>
      <c r="U510" s="1060"/>
      <c r="V510" s="1060"/>
      <c r="W510" s="1061"/>
      <c r="X510" s="1042">
        <f>SUM(Q501:W510)</f>
        <v>40</v>
      </c>
      <c r="Y510" s="1011">
        <f>X510</f>
        <v>40</v>
      </c>
      <c r="Z510" s="23" t="s">
        <v>873</v>
      </c>
      <c r="AA510" s="23" t="str">
        <f t="shared" si="73"/>
        <v>TC</v>
      </c>
      <c r="AB510" s="48" t="str">
        <f t="shared" si="75"/>
        <v>ADTC</v>
      </c>
      <c r="AC510"/>
      <c r="AD510" t="s">
        <v>2077</v>
      </c>
      <c r="AE510" s="12">
        <f t="shared" si="70"/>
        <v>0</v>
      </c>
      <c r="AF510" s="12">
        <f t="shared" si="71"/>
        <v>0</v>
      </c>
      <c r="AU510" s="22" t="str">
        <f t="shared" si="74"/>
        <v/>
      </c>
    </row>
    <row r="511" spans="1:47" s="22" customFormat="1" ht="13.5" customHeight="1" thickBot="1" x14ac:dyDescent="0.3">
      <c r="A511" s="2076">
        <f>A501+1</f>
        <v>59</v>
      </c>
      <c r="B511" s="1237" t="s">
        <v>736</v>
      </c>
      <c r="C511" s="1572" t="s">
        <v>83</v>
      </c>
      <c r="D511" s="1197" t="s">
        <v>749</v>
      </c>
      <c r="E511" s="1485" t="s">
        <v>284</v>
      </c>
      <c r="F511" s="1199" t="s">
        <v>275</v>
      </c>
      <c r="G511" s="1200" t="s">
        <v>331</v>
      </c>
      <c r="H511" s="1201" t="s">
        <v>23</v>
      </c>
      <c r="I511" s="1201" t="s">
        <v>107</v>
      </c>
      <c r="J511" s="1202"/>
      <c r="K511" s="1201" t="s">
        <v>943</v>
      </c>
      <c r="L511" s="1202" t="s">
        <v>97</v>
      </c>
      <c r="M511" s="1573">
        <v>1</v>
      </c>
      <c r="N511" s="1203" t="s">
        <v>24</v>
      </c>
      <c r="O511" s="1240" t="s">
        <v>348</v>
      </c>
      <c r="P511" s="1066">
        <f t="shared" si="69"/>
        <v>3</v>
      </c>
      <c r="Q511" s="1204">
        <v>3</v>
      </c>
      <c r="R511" s="1205"/>
      <c r="S511" s="1205"/>
      <c r="T511" s="1205"/>
      <c r="U511" s="1205"/>
      <c r="V511" s="1205"/>
      <c r="W511" s="1206"/>
      <c r="X511" s="1207"/>
      <c r="Y511" s="1208"/>
      <c r="Z511" s="23"/>
      <c r="AA511" s="23" t="str">
        <f t="shared" ref="AA511:AA544" si="76">IF(Y511&lt;&gt;"",IF(Y511&gt;=40,"TC",IF(AND(Y511&gt;=20,Y511&lt;30),"MT",IF(Y511&lt;20,"TP",""))),"")</f>
        <v/>
      </c>
      <c r="AB511" s="48" t="str">
        <f t="shared" si="75"/>
        <v/>
      </c>
      <c r="AC511"/>
      <c r="AD511"/>
      <c r="AE511" s="12">
        <f t="shared" si="70"/>
        <v>3</v>
      </c>
      <c r="AF511" s="12">
        <f t="shared" si="71"/>
        <v>0</v>
      </c>
      <c r="AU511" s="22">
        <f t="shared" si="74"/>
        <v>20</v>
      </c>
    </row>
    <row r="512" spans="1:47" s="22" customFormat="1" ht="13.5" customHeight="1" thickBot="1" x14ac:dyDescent="0.3">
      <c r="A512" s="2070"/>
      <c r="B512" s="1172" t="s">
        <v>736</v>
      </c>
      <c r="C512" s="1165"/>
      <c r="D512" s="1149" t="s">
        <v>749</v>
      </c>
      <c r="E512" s="988"/>
      <c r="F512" s="982"/>
      <c r="G512" s="1135"/>
      <c r="H512" s="1085" t="s">
        <v>23</v>
      </c>
      <c r="I512" s="1085" t="s">
        <v>107</v>
      </c>
      <c r="J512" s="1078"/>
      <c r="K512" s="1085" t="s">
        <v>943</v>
      </c>
      <c r="L512" s="1078" t="s">
        <v>97</v>
      </c>
      <c r="M512" s="1092">
        <v>1</v>
      </c>
      <c r="N512" s="1044" t="s">
        <v>98</v>
      </c>
      <c r="O512" s="1069" t="s">
        <v>344</v>
      </c>
      <c r="P512" s="1066">
        <f t="shared" si="69"/>
        <v>3</v>
      </c>
      <c r="Q512" s="545">
        <v>3</v>
      </c>
      <c r="R512" s="958"/>
      <c r="S512" s="958"/>
      <c r="T512" s="958"/>
      <c r="U512" s="958"/>
      <c r="V512" s="958"/>
      <c r="W512" s="1015"/>
      <c r="X512" s="1033"/>
      <c r="Y512" s="1004"/>
      <c r="Z512" s="23"/>
      <c r="AA512" s="23" t="str">
        <f t="shared" si="76"/>
        <v/>
      </c>
      <c r="AB512" s="48" t="str">
        <f t="shared" si="75"/>
        <v/>
      </c>
      <c r="AC512"/>
      <c r="AD512"/>
      <c r="AE512" s="12">
        <f t="shared" si="70"/>
        <v>3</v>
      </c>
      <c r="AF512" s="12">
        <f t="shared" si="71"/>
        <v>0</v>
      </c>
      <c r="AU512" s="22" t="str">
        <f t="shared" si="74"/>
        <v/>
      </c>
    </row>
    <row r="513" spans="1:47" s="22" customFormat="1" ht="13.5" customHeight="1" thickBot="1" x14ac:dyDescent="0.3">
      <c r="A513" s="2070"/>
      <c r="B513" s="1172" t="s">
        <v>736</v>
      </c>
      <c r="C513" s="1165"/>
      <c r="D513" s="1149" t="s">
        <v>749</v>
      </c>
      <c r="E513" s="988"/>
      <c r="F513" s="982"/>
      <c r="G513" s="1135"/>
      <c r="H513" s="1085" t="s">
        <v>23</v>
      </c>
      <c r="I513" s="1085" t="s">
        <v>107</v>
      </c>
      <c r="J513" s="1078"/>
      <c r="K513" s="1085" t="s">
        <v>965</v>
      </c>
      <c r="L513" s="1078" t="s">
        <v>97</v>
      </c>
      <c r="M513" s="1092">
        <v>3</v>
      </c>
      <c r="N513" s="1044" t="s">
        <v>24</v>
      </c>
      <c r="O513" s="1069" t="s">
        <v>348</v>
      </c>
      <c r="P513" s="1066">
        <f t="shared" si="69"/>
        <v>3</v>
      </c>
      <c r="Q513" s="545">
        <v>3</v>
      </c>
      <c r="R513" s="958"/>
      <c r="S513" s="958"/>
      <c r="T513" s="958"/>
      <c r="U513" s="958"/>
      <c r="V513" s="958"/>
      <c r="W513" s="1015"/>
      <c r="X513" s="1033"/>
      <c r="Y513" s="1004"/>
      <c r="Z513" s="23"/>
      <c r="AA513" s="23" t="str">
        <f t="shared" si="76"/>
        <v/>
      </c>
      <c r="AB513" s="48" t="str">
        <f t="shared" si="75"/>
        <v/>
      </c>
      <c r="AC513"/>
      <c r="AD513"/>
      <c r="AE513" s="12">
        <f t="shared" si="70"/>
        <v>3</v>
      </c>
      <c r="AF513" s="12">
        <f t="shared" si="71"/>
        <v>0</v>
      </c>
      <c r="AU513" s="22" t="str">
        <f t="shared" si="74"/>
        <v/>
      </c>
    </row>
    <row r="514" spans="1:47" s="22" customFormat="1" ht="13.5" customHeight="1" thickBot="1" x14ac:dyDescent="0.3">
      <c r="A514" s="2070"/>
      <c r="B514" s="1172" t="s">
        <v>736</v>
      </c>
      <c r="C514" s="1165"/>
      <c r="D514" s="1149" t="s">
        <v>749</v>
      </c>
      <c r="E514" s="988"/>
      <c r="F514" s="982"/>
      <c r="G514" s="1135"/>
      <c r="H514" s="1085" t="s">
        <v>23</v>
      </c>
      <c r="I514" s="1085" t="s">
        <v>107</v>
      </c>
      <c r="J514" s="1078"/>
      <c r="K514" s="1085" t="s">
        <v>965</v>
      </c>
      <c r="L514" s="1078" t="s">
        <v>97</v>
      </c>
      <c r="M514" s="1092">
        <v>3</v>
      </c>
      <c r="N514" s="1044" t="s">
        <v>98</v>
      </c>
      <c r="O514" s="1069" t="s">
        <v>344</v>
      </c>
      <c r="P514" s="1066">
        <f t="shared" si="69"/>
        <v>3</v>
      </c>
      <c r="Q514" s="545">
        <v>3</v>
      </c>
      <c r="R514" s="958"/>
      <c r="S514" s="958"/>
      <c r="T514" s="958"/>
      <c r="U514" s="958"/>
      <c r="V514" s="958"/>
      <c r="W514" s="1015"/>
      <c r="X514" s="1033"/>
      <c r="Y514" s="1004"/>
      <c r="Z514" s="23"/>
      <c r="AA514" s="23" t="str">
        <f t="shared" si="76"/>
        <v/>
      </c>
      <c r="AB514" s="48" t="str">
        <f t="shared" si="75"/>
        <v/>
      </c>
      <c r="AC514"/>
      <c r="AD514"/>
      <c r="AE514" s="12">
        <f t="shared" si="70"/>
        <v>3</v>
      </c>
      <c r="AF514" s="12">
        <f t="shared" si="71"/>
        <v>0</v>
      </c>
      <c r="AU514" s="22" t="str">
        <f t="shared" si="74"/>
        <v/>
      </c>
    </row>
    <row r="515" spans="1:47" s="22" customFormat="1" ht="13.5" customHeight="1" thickBot="1" x14ac:dyDescent="0.3">
      <c r="A515" s="2070"/>
      <c r="B515" s="1172" t="s">
        <v>736</v>
      </c>
      <c r="C515" s="1165"/>
      <c r="D515" s="1149" t="s">
        <v>749</v>
      </c>
      <c r="E515" s="988"/>
      <c r="F515" s="982"/>
      <c r="G515" s="1135"/>
      <c r="H515" s="1085" t="s">
        <v>23</v>
      </c>
      <c r="I515" s="1085" t="s">
        <v>107</v>
      </c>
      <c r="J515" s="1078"/>
      <c r="K515" s="1085" t="s">
        <v>1239</v>
      </c>
      <c r="L515" s="1078" t="s">
        <v>97</v>
      </c>
      <c r="M515" s="1092">
        <v>6</v>
      </c>
      <c r="N515" s="1044" t="s">
        <v>24</v>
      </c>
      <c r="O515" s="1069" t="s">
        <v>348</v>
      </c>
      <c r="P515" s="1066">
        <f t="shared" si="69"/>
        <v>4</v>
      </c>
      <c r="Q515" s="545">
        <v>4</v>
      </c>
      <c r="R515" s="958"/>
      <c r="S515" s="958"/>
      <c r="T515" s="958"/>
      <c r="U515" s="958"/>
      <c r="V515" s="958"/>
      <c r="W515" s="1015"/>
      <c r="X515" s="1033"/>
      <c r="Y515" s="1004"/>
      <c r="Z515" s="23"/>
      <c r="AA515" s="23" t="str">
        <f t="shared" si="76"/>
        <v/>
      </c>
      <c r="AB515" s="48"/>
      <c r="AC515"/>
      <c r="AD515"/>
      <c r="AE515" s="12">
        <f t="shared" si="70"/>
        <v>4</v>
      </c>
      <c r="AF515" s="12">
        <f t="shared" si="71"/>
        <v>0</v>
      </c>
      <c r="AU515" s="22" t="str">
        <f t="shared" si="74"/>
        <v/>
      </c>
    </row>
    <row r="516" spans="1:47" s="22" customFormat="1" ht="13.5" customHeight="1" thickBot="1" x14ac:dyDescent="0.3">
      <c r="A516" s="2090"/>
      <c r="B516" s="1250" t="s">
        <v>736</v>
      </c>
      <c r="C516" s="1574"/>
      <c r="D516" s="1540" t="s">
        <v>749</v>
      </c>
      <c r="E516" s="1575"/>
      <c r="F516" s="1252"/>
      <c r="G516" s="1253"/>
      <c r="H516" s="1230" t="s">
        <v>23</v>
      </c>
      <c r="I516" s="1230" t="s">
        <v>107</v>
      </c>
      <c r="J516" s="855"/>
      <c r="K516" s="1534" t="s">
        <v>1239</v>
      </c>
      <c r="L516" s="1231" t="s">
        <v>97</v>
      </c>
      <c r="M516" s="1576">
        <v>6</v>
      </c>
      <c r="N516" s="1577" t="s">
        <v>98</v>
      </c>
      <c r="O516" s="1231" t="s">
        <v>344</v>
      </c>
      <c r="P516" s="1066">
        <f t="shared" si="69"/>
        <v>4</v>
      </c>
      <c r="Q516" s="1576">
        <v>4</v>
      </c>
      <c r="R516" s="1236"/>
      <c r="S516" s="1236"/>
      <c r="T516" s="1236"/>
      <c r="U516" s="1236"/>
      <c r="V516" s="1236"/>
      <c r="W516" s="1254"/>
      <c r="X516" s="1509">
        <f>SUM(Q511:W516)</f>
        <v>20</v>
      </c>
      <c r="Y516" s="1510">
        <v>20</v>
      </c>
      <c r="Z516" s="23" t="s">
        <v>873</v>
      </c>
      <c r="AA516" s="23" t="str">
        <f t="shared" si="76"/>
        <v>MT</v>
      </c>
      <c r="AB516" s="48" t="str">
        <f t="shared" ref="AB516:AB544" si="77">Z516&amp;AA516</f>
        <v>ADMT</v>
      </c>
      <c r="AC516"/>
      <c r="AD516"/>
      <c r="AE516" s="12">
        <f t="shared" si="70"/>
        <v>4</v>
      </c>
      <c r="AF516" s="12">
        <f t="shared" si="71"/>
        <v>0</v>
      </c>
      <c r="AU516" s="22" t="str">
        <f t="shared" si="74"/>
        <v/>
      </c>
    </row>
    <row r="517" spans="1:47" s="22" customFormat="1" ht="13.5" customHeight="1" thickBot="1" x14ac:dyDescent="0.3">
      <c r="A517" s="2069">
        <f>A511+1</f>
        <v>60</v>
      </c>
      <c r="B517" s="1243" t="s">
        <v>1723</v>
      </c>
      <c r="C517" s="1210" t="s">
        <v>35</v>
      </c>
      <c r="D517" s="1494" t="s">
        <v>1776</v>
      </c>
      <c r="E517" s="1495" t="s">
        <v>284</v>
      </c>
      <c r="F517" s="1245" t="s">
        <v>1777</v>
      </c>
      <c r="G517" s="1246" t="s">
        <v>1778</v>
      </c>
      <c r="H517" s="1214" t="s">
        <v>23</v>
      </c>
      <c r="I517" s="1214" t="s">
        <v>99</v>
      </c>
      <c r="J517" s="1127"/>
      <c r="K517" s="1214" t="s">
        <v>1326</v>
      </c>
      <c r="L517" s="1127" t="s">
        <v>97</v>
      </c>
      <c r="M517" s="1578">
        <v>8</v>
      </c>
      <c r="N517" s="1216" t="s">
        <v>24</v>
      </c>
      <c r="O517" s="1248" t="s">
        <v>348</v>
      </c>
      <c r="P517" s="1066">
        <f t="shared" si="69"/>
        <v>3</v>
      </c>
      <c r="Q517" s="1217">
        <v>3</v>
      </c>
      <c r="R517" s="1218"/>
      <c r="S517" s="1218"/>
      <c r="T517" s="1218"/>
      <c r="U517" s="1218"/>
      <c r="V517" s="1218"/>
      <c r="W517" s="1247"/>
      <c r="X517" s="1498"/>
      <c r="Y517" s="1499"/>
      <c r="Z517" s="23"/>
      <c r="AA517" s="23" t="str">
        <f t="shared" si="76"/>
        <v/>
      </c>
      <c r="AB517" s="48" t="str">
        <f t="shared" si="77"/>
        <v/>
      </c>
      <c r="AC517"/>
      <c r="AD517"/>
      <c r="AE517" s="12">
        <f t="shared" si="70"/>
        <v>3</v>
      </c>
      <c r="AF517" s="12">
        <f t="shared" si="71"/>
        <v>0</v>
      </c>
      <c r="AU517" s="22">
        <f t="shared" si="74"/>
        <v>20</v>
      </c>
    </row>
    <row r="518" spans="1:47" s="22" customFormat="1" ht="13.5" customHeight="1" thickBot="1" x14ac:dyDescent="0.3">
      <c r="A518" s="2070"/>
      <c r="B518" s="1172" t="s">
        <v>1723</v>
      </c>
      <c r="C518" s="1160"/>
      <c r="D518" s="1149" t="s">
        <v>1776</v>
      </c>
      <c r="E518" s="984"/>
      <c r="F518" s="982"/>
      <c r="G518" s="1135"/>
      <c r="H518" s="1085" t="s">
        <v>23</v>
      </c>
      <c r="I518" s="1085" t="s">
        <v>99</v>
      </c>
      <c r="J518" s="1078"/>
      <c r="K518" s="1085" t="s">
        <v>1326</v>
      </c>
      <c r="L518" s="1078" t="s">
        <v>97</v>
      </c>
      <c r="M518" s="1092">
        <v>8</v>
      </c>
      <c r="N518" s="1044" t="s">
        <v>98</v>
      </c>
      <c r="O518" s="1069" t="s">
        <v>344</v>
      </c>
      <c r="P518" s="1066">
        <f t="shared" si="69"/>
        <v>3</v>
      </c>
      <c r="Q518" s="545">
        <v>3</v>
      </c>
      <c r="R518" s="958"/>
      <c r="S518" s="958"/>
      <c r="T518" s="958"/>
      <c r="U518" s="958"/>
      <c r="V518" s="958"/>
      <c r="W518" s="1015"/>
      <c r="X518" s="1033"/>
      <c r="Y518" s="1004"/>
      <c r="Z518" s="23"/>
      <c r="AA518" s="23" t="str">
        <f t="shared" si="76"/>
        <v/>
      </c>
      <c r="AB518" s="48" t="str">
        <f t="shared" si="77"/>
        <v/>
      </c>
      <c r="AC518"/>
      <c r="AD518"/>
      <c r="AE518" s="12">
        <f t="shared" si="70"/>
        <v>3</v>
      </c>
      <c r="AF518" s="12">
        <f t="shared" si="71"/>
        <v>0</v>
      </c>
      <c r="AU518" s="22" t="str">
        <f t="shared" si="74"/>
        <v/>
      </c>
    </row>
    <row r="519" spans="1:47" s="22" customFormat="1" ht="13.5" customHeight="1" thickBot="1" x14ac:dyDescent="0.3">
      <c r="A519" s="2070"/>
      <c r="B519" s="1172" t="s">
        <v>1723</v>
      </c>
      <c r="C519" s="1160"/>
      <c r="D519" s="1149" t="s">
        <v>1776</v>
      </c>
      <c r="E519" s="984"/>
      <c r="F519" s="982"/>
      <c r="G519" s="1135"/>
      <c r="H519" s="1085" t="s">
        <v>23</v>
      </c>
      <c r="I519" s="1085" t="s">
        <v>99</v>
      </c>
      <c r="J519" s="1078"/>
      <c r="K519" s="1085" t="s">
        <v>966</v>
      </c>
      <c r="L519" s="1078" t="s">
        <v>97</v>
      </c>
      <c r="M519" s="1092" t="s">
        <v>1125</v>
      </c>
      <c r="N519" s="1044" t="s">
        <v>24</v>
      </c>
      <c r="O519" s="1069" t="s">
        <v>348</v>
      </c>
      <c r="P519" s="1066">
        <f t="shared" ref="P519:P582" si="78">SUM(Q519:R519)</f>
        <v>2</v>
      </c>
      <c r="Q519" s="545">
        <v>2</v>
      </c>
      <c r="R519" s="958"/>
      <c r="S519" s="958"/>
      <c r="T519" s="958"/>
      <c r="U519" s="958"/>
      <c r="V519" s="958"/>
      <c r="W519" s="1015"/>
      <c r="X519" s="1033"/>
      <c r="Y519" s="1004"/>
      <c r="Z519" s="23"/>
      <c r="AA519" s="23" t="str">
        <f t="shared" si="76"/>
        <v/>
      </c>
      <c r="AB519" s="48" t="str">
        <f t="shared" si="77"/>
        <v/>
      </c>
      <c r="AC519"/>
      <c r="AD519"/>
      <c r="AE519" s="12">
        <f t="shared" ref="AE519:AE582" si="79">Q519+R519</f>
        <v>2</v>
      </c>
      <c r="AF519" s="12">
        <f t="shared" ref="AF519:AF582" si="80">S519+W519</f>
        <v>0</v>
      </c>
      <c r="AU519" s="22" t="str">
        <f t="shared" si="74"/>
        <v/>
      </c>
    </row>
    <row r="520" spans="1:47" s="22" customFormat="1" ht="13.5" customHeight="1" thickBot="1" x14ac:dyDescent="0.3">
      <c r="A520" s="2070"/>
      <c r="B520" s="1172" t="s">
        <v>1723</v>
      </c>
      <c r="C520" s="1160"/>
      <c r="D520" s="1149" t="s">
        <v>1776</v>
      </c>
      <c r="E520" s="984"/>
      <c r="F520" s="982"/>
      <c r="G520" s="1135"/>
      <c r="H520" s="1085" t="s">
        <v>23</v>
      </c>
      <c r="I520" s="1085" t="s">
        <v>99</v>
      </c>
      <c r="J520" s="1078"/>
      <c r="K520" s="1085" t="s">
        <v>966</v>
      </c>
      <c r="L520" s="1078" t="s">
        <v>97</v>
      </c>
      <c r="M520" s="1092" t="s">
        <v>1125</v>
      </c>
      <c r="N520" s="1044" t="s">
        <v>98</v>
      </c>
      <c r="O520" s="1069" t="s">
        <v>344</v>
      </c>
      <c r="P520" s="1066">
        <f t="shared" si="78"/>
        <v>2</v>
      </c>
      <c r="Q520" s="545">
        <v>2</v>
      </c>
      <c r="R520" s="958"/>
      <c r="S520" s="958"/>
      <c r="T520" s="958"/>
      <c r="U520" s="958"/>
      <c r="V520" s="958"/>
      <c r="W520" s="1015"/>
      <c r="X520" s="1033"/>
      <c r="Y520" s="1004"/>
      <c r="Z520" s="23"/>
      <c r="AA520" s="23" t="str">
        <f t="shared" si="76"/>
        <v/>
      </c>
      <c r="AB520" s="48" t="str">
        <f t="shared" si="77"/>
        <v/>
      </c>
      <c r="AC520"/>
      <c r="AD520"/>
      <c r="AE520" s="12">
        <f t="shared" si="79"/>
        <v>2</v>
      </c>
      <c r="AF520" s="12">
        <f t="shared" si="80"/>
        <v>0</v>
      </c>
      <c r="AU520" s="22" t="str">
        <f t="shared" si="74"/>
        <v/>
      </c>
    </row>
    <row r="521" spans="1:47" s="22" customFormat="1" ht="13.5" customHeight="1" thickBot="1" x14ac:dyDescent="0.3">
      <c r="A521" s="2070"/>
      <c r="B521" s="1172" t="s">
        <v>1723</v>
      </c>
      <c r="C521" s="1160"/>
      <c r="D521" s="1149" t="s">
        <v>1776</v>
      </c>
      <c r="E521" s="984"/>
      <c r="F521" s="982"/>
      <c r="G521" s="1135"/>
      <c r="H521" s="1085" t="s">
        <v>23</v>
      </c>
      <c r="I521" s="1085" t="s">
        <v>99</v>
      </c>
      <c r="J521" s="1078"/>
      <c r="K521" s="1085" t="s">
        <v>949</v>
      </c>
      <c r="L521" s="1078" t="s">
        <v>97</v>
      </c>
      <c r="M521" s="1092">
        <v>5</v>
      </c>
      <c r="N521" s="1044" t="s">
        <v>24</v>
      </c>
      <c r="O521" s="1069" t="s">
        <v>348</v>
      </c>
      <c r="P521" s="1066">
        <f t="shared" si="78"/>
        <v>2</v>
      </c>
      <c r="Q521" s="545">
        <v>2</v>
      </c>
      <c r="R521" s="958"/>
      <c r="S521" s="958"/>
      <c r="T521" s="958"/>
      <c r="U521" s="958"/>
      <c r="V521" s="958"/>
      <c r="W521" s="1015"/>
      <c r="X521" s="1033"/>
      <c r="Y521" s="1004"/>
      <c r="Z521" s="23"/>
      <c r="AA521" s="23" t="str">
        <f t="shared" si="76"/>
        <v/>
      </c>
      <c r="AB521" s="48" t="str">
        <f t="shared" si="77"/>
        <v/>
      </c>
      <c r="AC521"/>
      <c r="AD521"/>
      <c r="AE521" s="12">
        <f t="shared" si="79"/>
        <v>2</v>
      </c>
      <c r="AF521" s="12">
        <f t="shared" si="80"/>
        <v>0</v>
      </c>
      <c r="AU521" s="22" t="str">
        <f t="shared" si="74"/>
        <v/>
      </c>
    </row>
    <row r="522" spans="1:47" s="22" customFormat="1" ht="13.5" customHeight="1" thickBot="1" x14ac:dyDescent="0.3">
      <c r="A522" s="2070"/>
      <c r="B522" s="1172" t="s">
        <v>1723</v>
      </c>
      <c r="C522" s="1160"/>
      <c r="D522" s="1149" t="s">
        <v>1776</v>
      </c>
      <c r="E522" s="984"/>
      <c r="F522" s="982"/>
      <c r="G522" s="1135"/>
      <c r="H522" s="1085" t="s">
        <v>23</v>
      </c>
      <c r="I522" s="1085" t="s">
        <v>99</v>
      </c>
      <c r="J522" s="1078"/>
      <c r="K522" s="1085" t="s">
        <v>949</v>
      </c>
      <c r="L522" s="1078" t="s">
        <v>97</v>
      </c>
      <c r="M522" s="1092">
        <v>5</v>
      </c>
      <c r="N522" s="1044" t="s">
        <v>98</v>
      </c>
      <c r="O522" s="1069" t="s">
        <v>344</v>
      </c>
      <c r="P522" s="1066">
        <f t="shared" si="78"/>
        <v>2</v>
      </c>
      <c r="Q522" s="545">
        <v>2</v>
      </c>
      <c r="R522" s="958"/>
      <c r="S522" s="958"/>
      <c r="T522" s="958"/>
      <c r="U522" s="958"/>
      <c r="V522" s="958"/>
      <c r="W522" s="1015"/>
      <c r="X522" s="1033"/>
      <c r="Y522" s="1004"/>
      <c r="Z522" s="23"/>
      <c r="AA522" s="23" t="str">
        <f t="shared" si="76"/>
        <v/>
      </c>
      <c r="AB522" s="48" t="str">
        <f t="shared" si="77"/>
        <v/>
      </c>
      <c r="AC522"/>
      <c r="AD522"/>
      <c r="AE522" s="12">
        <f t="shared" si="79"/>
        <v>2</v>
      </c>
      <c r="AF522" s="12">
        <f t="shared" si="80"/>
        <v>0</v>
      </c>
      <c r="AU522" s="22" t="str">
        <f t="shared" si="74"/>
        <v/>
      </c>
    </row>
    <row r="523" spans="1:47" s="22" customFormat="1" ht="13.5" customHeight="1" thickBot="1" x14ac:dyDescent="0.3">
      <c r="A523" s="2070"/>
      <c r="B523" s="1172" t="s">
        <v>1723</v>
      </c>
      <c r="C523" s="1160"/>
      <c r="D523" s="1149" t="s">
        <v>1776</v>
      </c>
      <c r="E523" s="984"/>
      <c r="F523" s="982"/>
      <c r="G523" s="1135"/>
      <c r="H523" s="1085" t="s">
        <v>23</v>
      </c>
      <c r="I523" s="1085" t="s">
        <v>103</v>
      </c>
      <c r="J523" s="1078"/>
      <c r="K523" s="1085" t="s">
        <v>966</v>
      </c>
      <c r="L523" s="1078" t="s">
        <v>97</v>
      </c>
      <c r="M523" s="1092">
        <v>4</v>
      </c>
      <c r="N523" s="1044" t="s">
        <v>24</v>
      </c>
      <c r="O523" s="1069" t="s">
        <v>348</v>
      </c>
      <c r="P523" s="1066">
        <f t="shared" si="78"/>
        <v>2</v>
      </c>
      <c r="Q523" s="545">
        <v>2</v>
      </c>
      <c r="R523" s="958"/>
      <c r="S523" s="958"/>
      <c r="T523" s="958"/>
      <c r="U523" s="958"/>
      <c r="V523" s="958"/>
      <c r="W523" s="1015"/>
      <c r="X523" s="1033"/>
      <c r="Y523" s="1004"/>
      <c r="Z523" s="23"/>
      <c r="AA523" s="23" t="str">
        <f t="shared" si="76"/>
        <v/>
      </c>
      <c r="AB523" s="48" t="str">
        <f t="shared" si="77"/>
        <v/>
      </c>
      <c r="AC523"/>
      <c r="AD523"/>
      <c r="AE523" s="12">
        <f t="shared" si="79"/>
        <v>2</v>
      </c>
      <c r="AF523" s="12">
        <f t="shared" si="80"/>
        <v>0</v>
      </c>
      <c r="AU523" s="22" t="str">
        <f t="shared" si="74"/>
        <v/>
      </c>
    </row>
    <row r="524" spans="1:47" s="22" customFormat="1" ht="13.5" customHeight="1" thickBot="1" x14ac:dyDescent="0.3">
      <c r="A524" s="2070"/>
      <c r="B524" s="1172" t="s">
        <v>1723</v>
      </c>
      <c r="C524" s="1160"/>
      <c r="D524" s="1149" t="s">
        <v>1776</v>
      </c>
      <c r="E524" s="984"/>
      <c r="F524" s="982"/>
      <c r="G524" s="1135"/>
      <c r="H524" s="1085" t="s">
        <v>23</v>
      </c>
      <c r="I524" s="1085" t="s">
        <v>103</v>
      </c>
      <c r="J524" s="1078"/>
      <c r="K524" s="1085" t="s">
        <v>966</v>
      </c>
      <c r="L524" s="1078" t="s">
        <v>97</v>
      </c>
      <c r="M524" s="1092">
        <v>4</v>
      </c>
      <c r="N524" s="1044" t="s">
        <v>98</v>
      </c>
      <c r="O524" s="1069" t="s">
        <v>344</v>
      </c>
      <c r="P524" s="1066">
        <f t="shared" si="78"/>
        <v>2</v>
      </c>
      <c r="Q524" s="545">
        <v>2</v>
      </c>
      <c r="R524" s="958"/>
      <c r="S524" s="958"/>
      <c r="T524" s="958"/>
      <c r="U524" s="958"/>
      <c r="V524" s="958"/>
      <c r="W524" s="1015"/>
      <c r="X524" s="1033"/>
      <c r="Y524" s="1004"/>
      <c r="Z524" s="23"/>
      <c r="AA524" s="23" t="str">
        <f t="shared" si="76"/>
        <v/>
      </c>
      <c r="AB524" s="48" t="str">
        <f t="shared" si="77"/>
        <v/>
      </c>
      <c r="AC524"/>
      <c r="AD524"/>
      <c r="AE524" s="12">
        <f t="shared" si="79"/>
        <v>2</v>
      </c>
      <c r="AF524" s="12">
        <f t="shared" si="80"/>
        <v>0</v>
      </c>
      <c r="AU524" s="22" t="str">
        <f t="shared" si="74"/>
        <v/>
      </c>
    </row>
    <row r="525" spans="1:47" s="22" customFormat="1" ht="13.5" customHeight="1" thickBot="1" x14ac:dyDescent="0.3">
      <c r="A525" s="2070"/>
      <c r="B525" s="1172" t="s">
        <v>1723</v>
      </c>
      <c r="C525" s="1160"/>
      <c r="D525" s="1149" t="s">
        <v>1776</v>
      </c>
      <c r="E525" s="984"/>
      <c r="F525" s="982"/>
      <c r="G525" s="1135"/>
      <c r="H525" s="1085" t="s">
        <v>23</v>
      </c>
      <c r="I525" s="1085" t="s">
        <v>99</v>
      </c>
      <c r="J525" s="1078"/>
      <c r="K525" s="1085" t="s">
        <v>1327</v>
      </c>
      <c r="L525" s="1078" t="s">
        <v>97</v>
      </c>
      <c r="M525" s="1092" t="s">
        <v>1155</v>
      </c>
      <c r="N525" s="1044" t="s">
        <v>24</v>
      </c>
      <c r="O525" s="1069" t="s">
        <v>348</v>
      </c>
      <c r="P525" s="1066">
        <f t="shared" si="78"/>
        <v>4</v>
      </c>
      <c r="Q525" s="545">
        <v>2</v>
      </c>
      <c r="R525" s="958">
        <v>2</v>
      </c>
      <c r="S525" s="958"/>
      <c r="T525" s="958"/>
      <c r="U525" s="958"/>
      <c r="V525" s="958"/>
      <c r="W525" s="1015"/>
      <c r="X525" s="1033"/>
      <c r="Y525" s="1004"/>
      <c r="Z525" s="23"/>
      <c r="AA525" s="23" t="str">
        <f t="shared" si="76"/>
        <v/>
      </c>
      <c r="AB525" s="48" t="str">
        <f t="shared" si="77"/>
        <v/>
      </c>
      <c r="AC525"/>
      <c r="AD525"/>
      <c r="AE525" s="12">
        <f t="shared" si="79"/>
        <v>4</v>
      </c>
      <c r="AF525" s="12">
        <f t="shared" si="80"/>
        <v>0</v>
      </c>
      <c r="AU525" s="22" t="str">
        <f t="shared" si="74"/>
        <v/>
      </c>
    </row>
    <row r="526" spans="1:47" s="22" customFormat="1" ht="13.5" customHeight="1" thickBot="1" x14ac:dyDescent="0.3">
      <c r="A526" s="2070"/>
      <c r="B526" s="1172" t="s">
        <v>1723</v>
      </c>
      <c r="C526" s="1160"/>
      <c r="D526" s="1149" t="s">
        <v>1776</v>
      </c>
      <c r="E526" s="984"/>
      <c r="F526" s="982"/>
      <c r="G526" s="1135"/>
      <c r="H526" s="1085" t="s">
        <v>23</v>
      </c>
      <c r="I526" s="1085" t="s">
        <v>99</v>
      </c>
      <c r="J526" s="1711" t="s">
        <v>1424</v>
      </c>
      <c r="K526" s="1107" t="s">
        <v>1539</v>
      </c>
      <c r="L526" s="1078"/>
      <c r="M526" s="1092"/>
      <c r="N526" s="1044"/>
      <c r="O526" s="1069"/>
      <c r="P526" s="1066">
        <f t="shared" si="78"/>
        <v>0</v>
      </c>
      <c r="Q526" s="545"/>
      <c r="R526" s="958"/>
      <c r="S526" s="958">
        <v>5</v>
      </c>
      <c r="T526" s="958"/>
      <c r="U526" s="958"/>
      <c r="V526" s="958"/>
      <c r="W526" s="1015"/>
      <c r="X526" s="1033"/>
      <c r="Y526" s="1004"/>
      <c r="Z526" s="23"/>
      <c r="AA526" s="23" t="str">
        <f t="shared" si="76"/>
        <v/>
      </c>
      <c r="AB526" s="48" t="str">
        <f t="shared" si="77"/>
        <v/>
      </c>
      <c r="AC526"/>
      <c r="AD526"/>
      <c r="AE526" s="12">
        <f t="shared" si="79"/>
        <v>0</v>
      </c>
      <c r="AF526" s="12">
        <f t="shared" si="80"/>
        <v>5</v>
      </c>
      <c r="AU526" s="22" t="str">
        <f t="shared" si="74"/>
        <v/>
      </c>
    </row>
    <row r="527" spans="1:47" s="22" customFormat="1" ht="13.5" customHeight="1" thickBot="1" x14ac:dyDescent="0.3">
      <c r="A527" s="2070"/>
      <c r="B527" s="1172" t="s">
        <v>1723</v>
      </c>
      <c r="C527" s="1160"/>
      <c r="D527" s="1149" t="s">
        <v>1776</v>
      </c>
      <c r="E527" s="984"/>
      <c r="F527" s="982"/>
      <c r="G527" s="1135"/>
      <c r="H527" s="1085" t="s">
        <v>23</v>
      </c>
      <c r="I527" s="1085" t="s">
        <v>99</v>
      </c>
      <c r="J527" s="1711" t="s">
        <v>1424</v>
      </c>
      <c r="K527" s="1107" t="s">
        <v>1540</v>
      </c>
      <c r="L527" s="1078"/>
      <c r="M527" s="1092"/>
      <c r="N527" s="1044"/>
      <c r="O527" s="1069"/>
      <c r="P527" s="1066">
        <f t="shared" si="78"/>
        <v>0</v>
      </c>
      <c r="Q527" s="545"/>
      <c r="R527" s="958"/>
      <c r="S527" s="958">
        <v>3</v>
      </c>
      <c r="T527" s="958"/>
      <c r="U527" s="958"/>
      <c r="V527" s="958"/>
      <c r="W527" s="1015"/>
      <c r="X527" s="1033"/>
      <c r="Y527" s="1004"/>
      <c r="Z527" s="23"/>
      <c r="AA527" s="23" t="str">
        <f t="shared" si="76"/>
        <v/>
      </c>
      <c r="AB527" s="48" t="str">
        <f t="shared" si="77"/>
        <v/>
      </c>
      <c r="AC527"/>
      <c r="AD527"/>
      <c r="AE527" s="12">
        <f t="shared" si="79"/>
        <v>0</v>
      </c>
      <c r="AF527" s="12">
        <f t="shared" si="80"/>
        <v>3</v>
      </c>
      <c r="AU527" s="22" t="str">
        <f t="shared" si="74"/>
        <v/>
      </c>
    </row>
    <row r="528" spans="1:47" s="22" customFormat="1" ht="13.5" customHeight="1" thickBot="1" x14ac:dyDescent="0.3">
      <c r="A528" s="2070"/>
      <c r="B528" s="1172" t="s">
        <v>1723</v>
      </c>
      <c r="C528" s="1160"/>
      <c r="D528" s="1149" t="s">
        <v>1776</v>
      </c>
      <c r="E528" s="984"/>
      <c r="F528" s="982"/>
      <c r="G528" s="1135"/>
      <c r="H528" s="1085" t="s">
        <v>23</v>
      </c>
      <c r="I528" s="1085" t="s">
        <v>99</v>
      </c>
      <c r="J528" s="1711" t="s">
        <v>1424</v>
      </c>
      <c r="K528" s="1114" t="s">
        <v>1838</v>
      </c>
      <c r="L528" s="1078"/>
      <c r="M528" s="1092"/>
      <c r="N528" s="1044"/>
      <c r="O528" s="1069"/>
      <c r="P528" s="1066">
        <f t="shared" si="78"/>
        <v>0</v>
      </c>
      <c r="Q528" s="545"/>
      <c r="R528" s="958"/>
      <c r="S528" s="958"/>
      <c r="T528" s="958"/>
      <c r="U528" s="958"/>
      <c r="V528" s="958"/>
      <c r="W528" s="1015">
        <v>4</v>
      </c>
      <c r="X528" s="1033"/>
      <c r="Y528" s="1004"/>
      <c r="Z528" s="23"/>
      <c r="AA528" s="23" t="str">
        <f t="shared" si="76"/>
        <v/>
      </c>
      <c r="AB528" s="48" t="str">
        <f t="shared" si="77"/>
        <v/>
      </c>
      <c r="AC528"/>
      <c r="AD528"/>
      <c r="AE528" s="12">
        <f t="shared" si="79"/>
        <v>0</v>
      </c>
      <c r="AF528" s="12">
        <f t="shared" si="80"/>
        <v>4</v>
      </c>
      <c r="AU528" s="22" t="str">
        <f t="shared" si="74"/>
        <v/>
      </c>
    </row>
    <row r="529" spans="1:47" s="22" customFormat="1" ht="13.5" customHeight="1" thickBot="1" x14ac:dyDescent="0.3">
      <c r="A529" s="2071"/>
      <c r="B529" s="1221" t="s">
        <v>1723</v>
      </c>
      <c r="C529" s="1168"/>
      <c r="D529" s="1154" t="s">
        <v>1776</v>
      </c>
      <c r="E529" s="1155"/>
      <c r="F529" s="1156"/>
      <c r="G529" s="1157"/>
      <c r="H529" s="1224" t="s">
        <v>23</v>
      </c>
      <c r="I529" s="1224" t="s">
        <v>99</v>
      </c>
      <c r="J529" s="1738" t="s">
        <v>1425</v>
      </c>
      <c r="K529" s="1501" t="s">
        <v>1824</v>
      </c>
      <c r="L529" s="1225"/>
      <c r="M529" s="1571"/>
      <c r="N529" s="1267"/>
      <c r="O529" s="1227"/>
      <c r="P529" s="1066">
        <f t="shared" si="78"/>
        <v>0</v>
      </c>
      <c r="Q529" s="1226"/>
      <c r="R529" s="1060"/>
      <c r="S529" s="1060"/>
      <c r="T529" s="1060">
        <v>6</v>
      </c>
      <c r="U529" s="1060"/>
      <c r="V529" s="1060"/>
      <c r="W529" s="1061"/>
      <c r="X529" s="1042">
        <f>SUM(Q517:W529)</f>
        <v>40</v>
      </c>
      <c r="Y529" s="1011">
        <f>X529</f>
        <v>40</v>
      </c>
      <c r="Z529" s="23" t="s">
        <v>873</v>
      </c>
      <c r="AA529" s="23" t="str">
        <f t="shared" si="76"/>
        <v>TC</v>
      </c>
      <c r="AB529" s="48" t="str">
        <f t="shared" si="77"/>
        <v>ADTC</v>
      </c>
      <c r="AC529"/>
      <c r="AD529" t="s">
        <v>2081</v>
      </c>
      <c r="AE529" s="12">
        <f t="shared" si="79"/>
        <v>0</v>
      </c>
      <c r="AF529" s="12">
        <f t="shared" si="80"/>
        <v>0</v>
      </c>
      <c r="AU529" s="22" t="str">
        <f t="shared" si="74"/>
        <v/>
      </c>
    </row>
    <row r="530" spans="1:47" s="22" customFormat="1" ht="13.5" customHeight="1" thickBot="1" x14ac:dyDescent="0.3">
      <c r="A530" s="2076">
        <f>A517+1</f>
        <v>61</v>
      </c>
      <c r="B530" s="1237" t="s">
        <v>737</v>
      </c>
      <c r="C530" s="1196" t="s">
        <v>83</v>
      </c>
      <c r="D530" s="1197" t="s">
        <v>738</v>
      </c>
      <c r="E530" s="1485" t="s">
        <v>284</v>
      </c>
      <c r="F530" s="1199" t="s">
        <v>294</v>
      </c>
      <c r="G530" s="1200" t="s">
        <v>295</v>
      </c>
      <c r="H530" s="1201" t="s">
        <v>23</v>
      </c>
      <c r="I530" s="1201" t="s">
        <v>107</v>
      </c>
      <c r="J530" s="1202"/>
      <c r="K530" s="1201" t="s">
        <v>967</v>
      </c>
      <c r="L530" s="1202" t="s">
        <v>97</v>
      </c>
      <c r="M530" s="1573">
        <v>4</v>
      </c>
      <c r="N530" s="1203" t="s">
        <v>24</v>
      </c>
      <c r="O530" s="1240" t="s">
        <v>348</v>
      </c>
      <c r="P530" s="1066">
        <f t="shared" si="78"/>
        <v>3</v>
      </c>
      <c r="Q530" s="1204">
        <v>3</v>
      </c>
      <c r="R530" s="1205"/>
      <c r="S530" s="1205"/>
      <c r="T530" s="1205"/>
      <c r="U530" s="1205"/>
      <c r="V530" s="1205"/>
      <c r="W530" s="1206"/>
      <c r="X530" s="1207"/>
      <c r="Y530" s="1208"/>
      <c r="Z530" s="23"/>
      <c r="AA530" s="23" t="str">
        <f t="shared" si="76"/>
        <v/>
      </c>
      <c r="AB530" s="48" t="str">
        <f t="shared" si="77"/>
        <v/>
      </c>
      <c r="AC530"/>
      <c r="AD530"/>
      <c r="AE530" s="12">
        <f t="shared" si="79"/>
        <v>3</v>
      </c>
      <c r="AF530" s="12">
        <f t="shared" si="80"/>
        <v>0</v>
      </c>
      <c r="AU530" s="22">
        <f t="shared" si="74"/>
        <v>19</v>
      </c>
    </row>
    <row r="531" spans="1:47" s="22" customFormat="1" ht="13.5" customHeight="1" thickBot="1" x14ac:dyDescent="0.3">
      <c r="A531" s="2070"/>
      <c r="B531" s="1172" t="s">
        <v>737</v>
      </c>
      <c r="C531" s="1160"/>
      <c r="D531" s="1149" t="s">
        <v>738</v>
      </c>
      <c r="E531" s="984"/>
      <c r="F531" s="982"/>
      <c r="G531" s="1135"/>
      <c r="H531" s="1085" t="s">
        <v>23</v>
      </c>
      <c r="I531" s="1085" t="s">
        <v>107</v>
      </c>
      <c r="J531" s="1078"/>
      <c r="K531" s="1085" t="s">
        <v>967</v>
      </c>
      <c r="L531" s="1078" t="s">
        <v>97</v>
      </c>
      <c r="M531" s="1092">
        <v>4</v>
      </c>
      <c r="N531" s="1044" t="s">
        <v>98</v>
      </c>
      <c r="O531" s="1069" t="s">
        <v>344</v>
      </c>
      <c r="P531" s="1066">
        <f t="shared" si="78"/>
        <v>3</v>
      </c>
      <c r="Q531" s="545">
        <v>3</v>
      </c>
      <c r="R531" s="958"/>
      <c r="S531" s="958"/>
      <c r="T531" s="958"/>
      <c r="U531" s="958"/>
      <c r="V531" s="958"/>
      <c r="W531" s="1015"/>
      <c r="X531" s="1033"/>
      <c r="Y531" s="1004"/>
      <c r="Z531" s="23"/>
      <c r="AA531" s="23" t="str">
        <f t="shared" si="76"/>
        <v/>
      </c>
      <c r="AB531" s="48" t="str">
        <f t="shared" si="77"/>
        <v/>
      </c>
      <c r="AC531"/>
      <c r="AD531"/>
      <c r="AE531" s="12">
        <f t="shared" si="79"/>
        <v>3</v>
      </c>
      <c r="AF531" s="12">
        <f t="shared" si="80"/>
        <v>0</v>
      </c>
      <c r="AU531" s="22" t="str">
        <f t="shared" si="74"/>
        <v/>
      </c>
    </row>
    <row r="532" spans="1:47" s="22" customFormat="1" ht="13.5" customHeight="1" thickBot="1" x14ac:dyDescent="0.3">
      <c r="A532" s="2070"/>
      <c r="B532" s="1172" t="s">
        <v>737</v>
      </c>
      <c r="C532" s="1160"/>
      <c r="D532" s="1149" t="s">
        <v>738</v>
      </c>
      <c r="E532" s="984"/>
      <c r="F532" s="982"/>
      <c r="G532" s="1135"/>
      <c r="H532" s="1085" t="s">
        <v>23</v>
      </c>
      <c r="I532" s="1085" t="s">
        <v>107</v>
      </c>
      <c r="J532" s="1078"/>
      <c r="K532" s="1085" t="s">
        <v>968</v>
      </c>
      <c r="L532" s="1078" t="s">
        <v>97</v>
      </c>
      <c r="M532" s="1092">
        <v>3</v>
      </c>
      <c r="N532" s="1044" t="s">
        <v>24</v>
      </c>
      <c r="O532" s="1069" t="s">
        <v>348</v>
      </c>
      <c r="P532" s="1066">
        <f t="shared" si="78"/>
        <v>3</v>
      </c>
      <c r="Q532" s="545">
        <v>3</v>
      </c>
      <c r="R532" s="958"/>
      <c r="S532" s="958"/>
      <c r="T532" s="958"/>
      <c r="U532" s="958"/>
      <c r="V532" s="958"/>
      <c r="W532" s="1015"/>
      <c r="X532" s="1033"/>
      <c r="Y532" s="1004"/>
      <c r="Z532" s="23"/>
      <c r="AA532" s="23" t="str">
        <f t="shared" si="76"/>
        <v/>
      </c>
      <c r="AB532" s="48" t="str">
        <f t="shared" si="77"/>
        <v/>
      </c>
      <c r="AC532"/>
      <c r="AD532"/>
      <c r="AE532" s="12">
        <f t="shared" si="79"/>
        <v>3</v>
      </c>
      <c r="AF532" s="12">
        <f t="shared" si="80"/>
        <v>0</v>
      </c>
      <c r="AU532" s="22" t="str">
        <f t="shared" si="74"/>
        <v/>
      </c>
    </row>
    <row r="533" spans="1:47" s="22" customFormat="1" ht="13.5" customHeight="1" thickBot="1" x14ac:dyDescent="0.3">
      <c r="A533" s="2070"/>
      <c r="B533" s="1172" t="s">
        <v>737</v>
      </c>
      <c r="C533" s="1160"/>
      <c r="D533" s="1149" t="s">
        <v>738</v>
      </c>
      <c r="E533" s="984"/>
      <c r="F533" s="982"/>
      <c r="G533" s="1135"/>
      <c r="H533" s="1085" t="s">
        <v>23</v>
      </c>
      <c r="I533" s="1085" t="s">
        <v>107</v>
      </c>
      <c r="J533" s="1078"/>
      <c r="K533" s="1085" t="s">
        <v>1724</v>
      </c>
      <c r="L533" s="1078" t="s">
        <v>97</v>
      </c>
      <c r="M533" s="1092">
        <v>9</v>
      </c>
      <c r="N533" s="1044" t="s">
        <v>24</v>
      </c>
      <c r="O533" s="1069" t="s">
        <v>348</v>
      </c>
      <c r="P533" s="1066">
        <f t="shared" si="78"/>
        <v>10</v>
      </c>
      <c r="Q533" s="545">
        <v>10</v>
      </c>
      <c r="R533" s="958"/>
      <c r="S533" s="958"/>
      <c r="T533" s="958"/>
      <c r="U533" s="958"/>
      <c r="V533" s="958"/>
      <c r="W533" s="1015"/>
      <c r="X533" s="1033"/>
      <c r="Y533" s="1004"/>
      <c r="Z533" s="23"/>
      <c r="AA533" s="23" t="str">
        <f t="shared" si="76"/>
        <v/>
      </c>
      <c r="AB533" s="48" t="str">
        <f t="shared" si="77"/>
        <v/>
      </c>
      <c r="AC533"/>
      <c r="AD533"/>
      <c r="AE533" s="12">
        <f t="shared" si="79"/>
        <v>10</v>
      </c>
      <c r="AF533" s="12">
        <f t="shared" si="80"/>
        <v>0</v>
      </c>
      <c r="AU533" s="22" t="str">
        <f t="shared" si="74"/>
        <v/>
      </c>
    </row>
    <row r="534" spans="1:47" s="22" customFormat="1" ht="13.5" customHeight="1" thickBot="1" x14ac:dyDescent="0.3">
      <c r="A534" s="2090"/>
      <c r="B534" s="1250" t="s">
        <v>737</v>
      </c>
      <c r="C534" s="1176"/>
      <c r="D534" s="1540" t="s">
        <v>738</v>
      </c>
      <c r="E534" s="1533"/>
      <c r="F534" s="1252"/>
      <c r="G534" s="1253"/>
      <c r="H534" s="1230" t="s">
        <v>23</v>
      </c>
      <c r="I534" s="1230" t="s">
        <v>107</v>
      </c>
      <c r="J534" s="1712" t="s">
        <v>1424</v>
      </c>
      <c r="K534" s="1428" t="s">
        <v>1539</v>
      </c>
      <c r="L534" s="1231"/>
      <c r="M534" s="1523"/>
      <c r="N534" s="1234"/>
      <c r="O534" s="1255"/>
      <c r="P534" s="1066">
        <f t="shared" si="78"/>
        <v>0</v>
      </c>
      <c r="Q534" s="1235"/>
      <c r="R534" s="1236"/>
      <c r="S534" s="1236">
        <v>1</v>
      </c>
      <c r="T534" s="1236"/>
      <c r="U534" s="1236"/>
      <c r="V534" s="1236"/>
      <c r="W534" s="1254"/>
      <c r="X534" s="1509">
        <f>SUM(Q530:W534)</f>
        <v>20</v>
      </c>
      <c r="Y534" s="1510">
        <f>X534</f>
        <v>20</v>
      </c>
      <c r="Z534" s="23" t="s">
        <v>873</v>
      </c>
      <c r="AA534" s="23" t="str">
        <f t="shared" si="76"/>
        <v>MT</v>
      </c>
      <c r="AB534" s="48" t="str">
        <f t="shared" si="77"/>
        <v>ADMT</v>
      </c>
      <c r="AC534"/>
      <c r="AD534"/>
      <c r="AE534" s="12">
        <f t="shared" si="79"/>
        <v>0</v>
      </c>
      <c r="AF534" s="12">
        <f t="shared" si="80"/>
        <v>1</v>
      </c>
      <c r="AU534" s="22" t="str">
        <f t="shared" si="74"/>
        <v/>
      </c>
    </row>
    <row r="535" spans="1:47" s="22" customFormat="1" ht="13.5" customHeight="1" thickBot="1" x14ac:dyDescent="0.3">
      <c r="A535" s="2069">
        <f>A530+1</f>
        <v>62</v>
      </c>
      <c r="B535" s="1447" t="s">
        <v>739</v>
      </c>
      <c r="C535" s="1581" t="s">
        <v>332</v>
      </c>
      <c r="D535" s="1244" t="s">
        <v>740</v>
      </c>
      <c r="E535" s="1495" t="s">
        <v>284</v>
      </c>
      <c r="F535" s="1582" t="s">
        <v>135</v>
      </c>
      <c r="G535" s="1583" t="s">
        <v>136</v>
      </c>
      <c r="H535" s="1584" t="s">
        <v>23</v>
      </c>
      <c r="I535" s="1584" t="s">
        <v>99</v>
      </c>
      <c r="J535" s="1584"/>
      <c r="K535" s="1584" t="s">
        <v>102</v>
      </c>
      <c r="L535" s="1966" t="s">
        <v>97</v>
      </c>
      <c r="M535" s="1585">
        <v>1</v>
      </c>
      <c r="N535" s="1586" t="s">
        <v>98</v>
      </c>
      <c r="O535" s="1587" t="s">
        <v>344</v>
      </c>
      <c r="P535" s="1066">
        <f t="shared" si="78"/>
        <v>3</v>
      </c>
      <c r="Q535" s="1588">
        <v>3</v>
      </c>
      <c r="R535" s="1589"/>
      <c r="S535" s="1589"/>
      <c r="T535" s="1589"/>
      <c r="U535" s="1589"/>
      <c r="V535" s="1589"/>
      <c r="W535" s="1590"/>
      <c r="X535" s="1591"/>
      <c r="Y535" s="1592"/>
      <c r="Z535" s="23"/>
      <c r="AA535" s="23" t="str">
        <f t="shared" si="76"/>
        <v/>
      </c>
      <c r="AB535" s="48" t="str">
        <f t="shared" si="77"/>
        <v/>
      </c>
      <c r="AC535"/>
      <c r="AD535"/>
      <c r="AE535" s="12">
        <f t="shared" si="79"/>
        <v>3</v>
      </c>
      <c r="AF535" s="12">
        <f t="shared" si="80"/>
        <v>0</v>
      </c>
      <c r="AU535" s="22">
        <f t="shared" si="74"/>
        <v>11</v>
      </c>
    </row>
    <row r="536" spans="1:47" s="22" customFormat="1" ht="13.5" customHeight="1" thickBot="1" x14ac:dyDescent="0.3">
      <c r="A536" s="2070"/>
      <c r="B536" s="1084" t="s">
        <v>739</v>
      </c>
      <c r="C536" s="1165"/>
      <c r="D536" s="1150" t="s">
        <v>740</v>
      </c>
      <c r="E536" s="988"/>
      <c r="F536" s="985"/>
      <c r="G536" s="1136"/>
      <c r="H536" s="1122" t="s">
        <v>23</v>
      </c>
      <c r="I536" s="1086" t="s">
        <v>104</v>
      </c>
      <c r="J536" s="1086"/>
      <c r="K536" s="1086" t="s">
        <v>1328</v>
      </c>
      <c r="L536" s="1086" t="s">
        <v>97</v>
      </c>
      <c r="M536" s="829">
        <v>6</v>
      </c>
      <c r="N536" s="1012" t="s">
        <v>24</v>
      </c>
      <c r="O536" s="837" t="s">
        <v>344</v>
      </c>
      <c r="P536" s="1066">
        <f t="shared" si="78"/>
        <v>2</v>
      </c>
      <c r="Q536" s="1057">
        <v>2</v>
      </c>
      <c r="R536" s="977"/>
      <c r="S536" s="977"/>
      <c r="T536" s="977"/>
      <c r="U536" s="977"/>
      <c r="V536" s="977"/>
      <c r="W536" s="1020"/>
      <c r="X536" s="1034"/>
      <c r="Y536" s="1005"/>
      <c r="Z536" s="23"/>
      <c r="AA536" s="23" t="str">
        <f t="shared" si="76"/>
        <v/>
      </c>
      <c r="AB536" s="48" t="str">
        <f t="shared" si="77"/>
        <v/>
      </c>
      <c r="AC536"/>
      <c r="AD536"/>
      <c r="AE536" s="12">
        <f t="shared" si="79"/>
        <v>2</v>
      </c>
      <c r="AF536" s="12">
        <f t="shared" si="80"/>
        <v>0</v>
      </c>
      <c r="AU536" s="22" t="str">
        <f t="shared" si="74"/>
        <v/>
      </c>
    </row>
    <row r="537" spans="1:47" s="22" customFormat="1" ht="13.5" customHeight="1" thickBot="1" x14ac:dyDescent="0.3">
      <c r="A537" s="2070"/>
      <c r="B537" s="1084" t="s">
        <v>739</v>
      </c>
      <c r="C537" s="1165"/>
      <c r="D537" s="1150" t="s">
        <v>740</v>
      </c>
      <c r="E537" s="988"/>
      <c r="F537" s="985"/>
      <c r="G537" s="1136"/>
      <c r="H537" s="1122" t="s">
        <v>23</v>
      </c>
      <c r="I537" s="1086" t="s">
        <v>104</v>
      </c>
      <c r="J537" s="1086"/>
      <c r="K537" s="1086" t="s">
        <v>971</v>
      </c>
      <c r="L537" s="1086" t="s">
        <v>97</v>
      </c>
      <c r="M537" s="829">
        <v>5</v>
      </c>
      <c r="N537" s="1012" t="s">
        <v>24</v>
      </c>
      <c r="O537" s="837" t="s">
        <v>348</v>
      </c>
      <c r="P537" s="1066">
        <f t="shared" si="78"/>
        <v>4</v>
      </c>
      <c r="Q537" s="1057">
        <v>3</v>
      </c>
      <c r="R537" s="977">
        <v>1</v>
      </c>
      <c r="S537" s="977"/>
      <c r="T537" s="977"/>
      <c r="U537" s="977"/>
      <c r="V537" s="977"/>
      <c r="W537" s="1020"/>
      <c r="X537" s="1034"/>
      <c r="Y537" s="1005"/>
      <c r="Z537" s="23"/>
      <c r="AA537" s="23" t="str">
        <f t="shared" si="76"/>
        <v/>
      </c>
      <c r="AB537" s="48" t="str">
        <f t="shared" si="77"/>
        <v/>
      </c>
      <c r="AC537"/>
      <c r="AD537"/>
      <c r="AE537" s="12">
        <f t="shared" si="79"/>
        <v>4</v>
      </c>
      <c r="AF537" s="12">
        <f t="shared" si="80"/>
        <v>0</v>
      </c>
      <c r="AU537" s="22" t="str">
        <f t="shared" si="74"/>
        <v/>
      </c>
    </row>
    <row r="538" spans="1:47" s="22" customFormat="1" ht="13.5" customHeight="1" thickBot="1" x14ac:dyDescent="0.3">
      <c r="A538" s="2070"/>
      <c r="B538" s="1084" t="s">
        <v>739</v>
      </c>
      <c r="C538" s="1165"/>
      <c r="D538" s="1150" t="s">
        <v>740</v>
      </c>
      <c r="E538" s="988"/>
      <c r="F538" s="985"/>
      <c r="G538" s="1136"/>
      <c r="H538" s="1122" t="s">
        <v>23</v>
      </c>
      <c r="I538" s="1086" t="s">
        <v>108</v>
      </c>
      <c r="J538" s="1086"/>
      <c r="K538" s="1122" t="s">
        <v>1253</v>
      </c>
      <c r="L538" s="1122" t="s">
        <v>97</v>
      </c>
      <c r="M538" s="306">
        <v>3</v>
      </c>
      <c r="N538" s="1020" t="s">
        <v>24</v>
      </c>
      <c r="O538" s="837" t="s">
        <v>348</v>
      </c>
      <c r="P538" s="1066">
        <f t="shared" si="78"/>
        <v>3</v>
      </c>
      <c r="Q538" s="1057">
        <v>3</v>
      </c>
      <c r="R538" s="977"/>
      <c r="S538" s="977"/>
      <c r="T538" s="977"/>
      <c r="U538" s="977"/>
      <c r="V538" s="977"/>
      <c r="W538" s="1020"/>
      <c r="X538" s="1034"/>
      <c r="Y538" s="1005"/>
      <c r="Z538" s="23"/>
      <c r="AA538" s="23" t="str">
        <f t="shared" si="76"/>
        <v/>
      </c>
      <c r="AB538" s="48" t="str">
        <f t="shared" si="77"/>
        <v/>
      </c>
      <c r="AC538"/>
      <c r="AD538"/>
      <c r="AE538" s="12">
        <f t="shared" si="79"/>
        <v>3</v>
      </c>
      <c r="AF538" s="12">
        <f t="shared" si="80"/>
        <v>0</v>
      </c>
      <c r="AU538" s="22" t="str">
        <f t="shared" si="74"/>
        <v/>
      </c>
    </row>
    <row r="539" spans="1:47" s="22" customFormat="1" ht="13.5" customHeight="1" thickBot="1" x14ac:dyDescent="0.3">
      <c r="A539" s="2071"/>
      <c r="B539" s="1284" t="s">
        <v>739</v>
      </c>
      <c r="C539" s="1593"/>
      <c r="D539" s="1222" t="s">
        <v>740</v>
      </c>
      <c r="E539" s="1594"/>
      <c r="F539" s="1595"/>
      <c r="G539" s="1596"/>
      <c r="H539" s="1470" t="s">
        <v>23</v>
      </c>
      <c r="I539" s="1470" t="s">
        <v>104</v>
      </c>
      <c r="J539" s="2022"/>
      <c r="K539" s="1284"/>
      <c r="L539" s="1470"/>
      <c r="M539" s="1597"/>
      <c r="N539" s="1561"/>
      <c r="O539" s="1562"/>
      <c r="P539" s="1066">
        <f t="shared" si="78"/>
        <v>0</v>
      </c>
      <c r="Q539" s="1560"/>
      <c r="R539" s="1563"/>
      <c r="S539" s="1563"/>
      <c r="T539" s="1563"/>
      <c r="U539" s="1563"/>
      <c r="V539" s="1563"/>
      <c r="W539" s="1561"/>
      <c r="X539" s="1042">
        <f>SUM(Q535:W539)</f>
        <v>12</v>
      </c>
      <c r="Y539" s="1011">
        <f>X539</f>
        <v>12</v>
      </c>
      <c r="Z539" s="23" t="s">
        <v>873</v>
      </c>
      <c r="AA539" s="23" t="str">
        <f t="shared" si="76"/>
        <v>TP</v>
      </c>
      <c r="AB539" s="48" t="str">
        <f t="shared" si="77"/>
        <v>ADTP</v>
      </c>
      <c r="AC539"/>
      <c r="AD539"/>
      <c r="AE539" s="12">
        <f t="shared" si="79"/>
        <v>0</v>
      </c>
      <c r="AF539" s="12">
        <f t="shared" si="80"/>
        <v>0</v>
      </c>
      <c r="AU539" s="22" t="str">
        <f t="shared" si="74"/>
        <v/>
      </c>
    </row>
    <row r="540" spans="1:47" s="22" customFormat="1" ht="13.5" customHeight="1" thickBot="1" x14ac:dyDescent="0.3">
      <c r="A540" s="2076">
        <f>A535+1</f>
        <v>63</v>
      </c>
      <c r="B540" s="1237" t="s">
        <v>741</v>
      </c>
      <c r="C540" s="1196" t="s">
        <v>35</v>
      </c>
      <c r="D540" s="1197" t="s">
        <v>742</v>
      </c>
      <c r="E540" s="1485" t="s">
        <v>284</v>
      </c>
      <c r="F540" s="1199" t="s">
        <v>300</v>
      </c>
      <c r="G540" s="1200" t="s">
        <v>301</v>
      </c>
      <c r="H540" s="1201" t="s">
        <v>23</v>
      </c>
      <c r="I540" s="1423" t="s">
        <v>108</v>
      </c>
      <c r="J540" s="1566"/>
      <c r="K540" s="1423" t="s">
        <v>934</v>
      </c>
      <c r="L540" s="1566" t="s">
        <v>97</v>
      </c>
      <c r="M540" s="1579">
        <v>8</v>
      </c>
      <c r="N540" s="1527" t="s">
        <v>24</v>
      </c>
      <c r="O540" s="1580" t="s">
        <v>348</v>
      </c>
      <c r="P540" s="1066">
        <f t="shared" si="78"/>
        <v>3</v>
      </c>
      <c r="Q540" s="418">
        <v>3</v>
      </c>
      <c r="R540" s="1259"/>
      <c r="S540" s="1205"/>
      <c r="T540" s="1205"/>
      <c r="U540" s="1205"/>
      <c r="V540" s="1205"/>
      <c r="W540" s="1206"/>
      <c r="X540" s="1207"/>
      <c r="Y540" s="1208"/>
      <c r="Z540" s="23"/>
      <c r="AA540" s="23" t="str">
        <f t="shared" si="76"/>
        <v/>
      </c>
      <c r="AB540" s="48" t="str">
        <f t="shared" si="77"/>
        <v/>
      </c>
      <c r="AC540"/>
      <c r="AD540"/>
      <c r="AE540" s="12">
        <f t="shared" si="79"/>
        <v>3</v>
      </c>
      <c r="AF540" s="12">
        <f t="shared" si="80"/>
        <v>0</v>
      </c>
      <c r="AU540" s="22">
        <f t="shared" si="74"/>
        <v>21</v>
      </c>
    </row>
    <row r="541" spans="1:47" s="27" customFormat="1" ht="13.5" customHeight="1" thickBot="1" x14ac:dyDescent="0.3">
      <c r="A541" s="2070"/>
      <c r="B541" s="1172" t="s">
        <v>741</v>
      </c>
      <c r="C541" s="1160"/>
      <c r="D541" s="1149" t="s">
        <v>742</v>
      </c>
      <c r="E541" s="984"/>
      <c r="F541" s="982"/>
      <c r="G541" s="1135"/>
      <c r="H541" s="1085" t="s">
        <v>23</v>
      </c>
      <c r="I541" s="1086" t="s">
        <v>108</v>
      </c>
      <c r="J541" s="1068"/>
      <c r="K541" s="1086" t="s">
        <v>936</v>
      </c>
      <c r="L541" s="1068" t="s">
        <v>97</v>
      </c>
      <c r="M541" s="1097">
        <v>5</v>
      </c>
      <c r="N541" s="1048" t="s">
        <v>24</v>
      </c>
      <c r="O541" s="1079" t="s">
        <v>344</v>
      </c>
      <c r="P541" s="1066">
        <f t="shared" si="78"/>
        <v>4</v>
      </c>
      <c r="Q541" s="829">
        <v>4</v>
      </c>
      <c r="R541" s="955"/>
      <c r="S541" s="958"/>
      <c r="T541" s="958"/>
      <c r="U541" s="958"/>
      <c r="V541" s="958"/>
      <c r="W541" s="1015"/>
      <c r="X541" s="1033"/>
      <c r="Y541" s="1004"/>
      <c r="Z541" s="23"/>
      <c r="AA541" s="23" t="str">
        <f t="shared" si="76"/>
        <v/>
      </c>
      <c r="AB541" s="48" t="str">
        <f t="shared" si="77"/>
        <v/>
      </c>
      <c r="AC541"/>
      <c r="AD541"/>
      <c r="AE541" s="12">
        <f t="shared" si="79"/>
        <v>4</v>
      </c>
      <c r="AF541" s="12">
        <f t="shared" si="80"/>
        <v>0</v>
      </c>
      <c r="AU541" s="22" t="str">
        <f t="shared" si="74"/>
        <v/>
      </c>
    </row>
    <row r="542" spans="1:47" s="27" customFormat="1" ht="13.5" customHeight="1" thickBot="1" x14ac:dyDescent="0.3">
      <c r="A542" s="2070"/>
      <c r="B542" s="1172" t="s">
        <v>741</v>
      </c>
      <c r="C542" s="1160"/>
      <c r="D542" s="1149" t="s">
        <v>742</v>
      </c>
      <c r="E542" s="984"/>
      <c r="F542" s="982"/>
      <c r="G542" s="1135"/>
      <c r="H542" s="1085" t="s">
        <v>23</v>
      </c>
      <c r="I542" s="1086" t="s">
        <v>108</v>
      </c>
      <c r="J542" s="1068"/>
      <c r="K542" s="1086" t="s">
        <v>973</v>
      </c>
      <c r="L542" s="1068" t="s">
        <v>97</v>
      </c>
      <c r="M542" s="1097">
        <v>7</v>
      </c>
      <c r="N542" s="1048" t="s">
        <v>24</v>
      </c>
      <c r="O542" s="1079" t="s">
        <v>344</v>
      </c>
      <c r="P542" s="1066">
        <f t="shared" si="78"/>
        <v>4</v>
      </c>
      <c r="Q542" s="829">
        <v>4</v>
      </c>
      <c r="R542" s="955"/>
      <c r="S542" s="958"/>
      <c r="T542" s="958"/>
      <c r="U542" s="958"/>
      <c r="V542" s="958"/>
      <c r="W542" s="1015"/>
      <c r="X542" s="1033"/>
      <c r="Y542" s="1004"/>
      <c r="Z542" s="23"/>
      <c r="AA542" s="23" t="str">
        <f t="shared" si="76"/>
        <v/>
      </c>
      <c r="AB542" s="48" t="str">
        <f t="shared" si="77"/>
        <v/>
      </c>
      <c r="AC542"/>
      <c r="AD542"/>
      <c r="AE542" s="12">
        <f t="shared" si="79"/>
        <v>4</v>
      </c>
      <c r="AF542" s="12">
        <f t="shared" si="80"/>
        <v>0</v>
      </c>
      <c r="AU542" s="22" t="str">
        <f t="shared" si="74"/>
        <v/>
      </c>
    </row>
    <row r="543" spans="1:47" s="27" customFormat="1" ht="13.5" customHeight="1" thickBot="1" x14ac:dyDescent="0.3">
      <c r="A543" s="2070"/>
      <c r="B543" s="1172" t="s">
        <v>741</v>
      </c>
      <c r="C543" s="1160"/>
      <c r="D543" s="1149" t="s">
        <v>742</v>
      </c>
      <c r="E543" s="984"/>
      <c r="F543" s="982"/>
      <c r="G543" s="1135"/>
      <c r="H543" s="1085" t="s">
        <v>23</v>
      </c>
      <c r="I543" s="1086" t="s">
        <v>108</v>
      </c>
      <c r="J543" s="1068"/>
      <c r="K543" s="1086" t="s">
        <v>983</v>
      </c>
      <c r="L543" s="1068" t="s">
        <v>97</v>
      </c>
      <c r="M543" s="1097">
        <v>6</v>
      </c>
      <c r="N543" s="1048" t="s">
        <v>24</v>
      </c>
      <c r="O543" s="1079" t="s">
        <v>348</v>
      </c>
      <c r="P543" s="1066">
        <f t="shared" si="78"/>
        <v>4</v>
      </c>
      <c r="Q543" s="829">
        <v>4</v>
      </c>
      <c r="R543" s="955"/>
      <c r="S543" s="958"/>
      <c r="T543" s="958"/>
      <c r="U543" s="958"/>
      <c r="V543" s="958"/>
      <c r="W543" s="1015"/>
      <c r="X543" s="1033"/>
      <c r="Y543" s="1004"/>
      <c r="Z543" s="23"/>
      <c r="AA543" s="23" t="str">
        <f t="shared" si="76"/>
        <v/>
      </c>
      <c r="AB543" s="48" t="str">
        <f t="shared" si="77"/>
        <v/>
      </c>
      <c r="AC543"/>
      <c r="AD543"/>
      <c r="AE543" s="12">
        <f t="shared" si="79"/>
        <v>4</v>
      </c>
      <c r="AF543" s="12">
        <f t="shared" si="80"/>
        <v>0</v>
      </c>
      <c r="AU543" s="22" t="str">
        <f t="shared" ref="AU543:AU606" si="81">IF(C543&lt;&gt;"",SUMIF(D$379:D$956,D543,Q$379:R$956),"")</f>
        <v/>
      </c>
    </row>
    <row r="544" spans="1:47" s="27" customFormat="1" ht="13.5" customHeight="1" thickBot="1" x14ac:dyDescent="0.3">
      <c r="A544" s="2070"/>
      <c r="B544" s="1172" t="s">
        <v>741</v>
      </c>
      <c r="C544" s="1160"/>
      <c r="D544" s="1149" t="s">
        <v>742</v>
      </c>
      <c r="E544" s="984"/>
      <c r="F544" s="982"/>
      <c r="G544" s="1135"/>
      <c r="H544" s="1085" t="s">
        <v>23</v>
      </c>
      <c r="I544" s="1086" t="s">
        <v>108</v>
      </c>
      <c r="J544" s="1068"/>
      <c r="K544" s="1086" t="s">
        <v>1240</v>
      </c>
      <c r="L544" s="1068" t="s">
        <v>97</v>
      </c>
      <c r="M544" s="1097">
        <v>9</v>
      </c>
      <c r="N544" s="1048" t="s">
        <v>24</v>
      </c>
      <c r="O544" s="1079" t="s">
        <v>348</v>
      </c>
      <c r="P544" s="1066">
        <f t="shared" si="78"/>
        <v>2</v>
      </c>
      <c r="Q544" s="829">
        <v>2</v>
      </c>
      <c r="R544" s="955"/>
      <c r="S544" s="958"/>
      <c r="T544" s="958"/>
      <c r="U544" s="958"/>
      <c r="V544" s="958"/>
      <c r="W544" s="1015"/>
      <c r="X544" s="1033"/>
      <c r="Y544" s="1004"/>
      <c r="Z544" s="23"/>
      <c r="AA544" s="23" t="str">
        <f t="shared" si="76"/>
        <v/>
      </c>
      <c r="AB544" s="48" t="str">
        <f t="shared" si="77"/>
        <v/>
      </c>
      <c r="AC544"/>
      <c r="AD544"/>
      <c r="AE544" s="12">
        <f t="shared" si="79"/>
        <v>2</v>
      </c>
      <c r="AF544" s="12">
        <f t="shared" si="80"/>
        <v>0</v>
      </c>
      <c r="AU544" s="22" t="str">
        <f t="shared" si="81"/>
        <v/>
      </c>
    </row>
    <row r="545" spans="1:47" s="27" customFormat="1" ht="13.5" customHeight="1" thickBot="1" x14ac:dyDescent="0.3">
      <c r="A545" s="2070"/>
      <c r="B545" s="1172" t="s">
        <v>741</v>
      </c>
      <c r="C545" s="1160"/>
      <c r="D545" s="1149" t="s">
        <v>742</v>
      </c>
      <c r="E545" s="984"/>
      <c r="F545" s="982"/>
      <c r="G545" s="1135"/>
      <c r="H545" s="1085" t="s">
        <v>23</v>
      </c>
      <c r="I545" s="1086" t="s">
        <v>108</v>
      </c>
      <c r="J545" s="1068"/>
      <c r="K545" s="1086" t="s">
        <v>1790</v>
      </c>
      <c r="L545" s="1068" t="s">
        <v>97</v>
      </c>
      <c r="M545" s="1097">
        <v>8</v>
      </c>
      <c r="N545" s="1048" t="s">
        <v>24</v>
      </c>
      <c r="O545" s="1079" t="s">
        <v>348</v>
      </c>
      <c r="P545" s="1066">
        <f t="shared" si="78"/>
        <v>4</v>
      </c>
      <c r="Q545" s="829">
        <v>4</v>
      </c>
      <c r="R545" s="955"/>
      <c r="S545" s="958"/>
      <c r="T545" s="958"/>
      <c r="U545" s="958"/>
      <c r="V545" s="958"/>
      <c r="W545" s="1015"/>
      <c r="X545" s="1033"/>
      <c r="Y545" s="1004"/>
      <c r="Z545" s="23"/>
      <c r="AA545" s="23"/>
      <c r="AB545" s="48"/>
      <c r="AC545"/>
      <c r="AD545"/>
      <c r="AE545" s="12">
        <f t="shared" si="79"/>
        <v>4</v>
      </c>
      <c r="AF545" s="12">
        <f t="shared" si="80"/>
        <v>0</v>
      </c>
      <c r="AU545" s="22" t="str">
        <f t="shared" si="81"/>
        <v/>
      </c>
    </row>
    <row r="546" spans="1:47" s="27" customFormat="1" ht="13.5" customHeight="1" thickBot="1" x14ac:dyDescent="0.3">
      <c r="A546" s="2070"/>
      <c r="B546" s="1172" t="s">
        <v>741</v>
      </c>
      <c r="C546" s="1160"/>
      <c r="D546" s="1149" t="s">
        <v>742</v>
      </c>
      <c r="E546" s="984"/>
      <c r="F546" s="982"/>
      <c r="G546" s="1135"/>
      <c r="H546" s="1085" t="s">
        <v>23</v>
      </c>
      <c r="I546" s="1121" t="s">
        <v>108</v>
      </c>
      <c r="J546" s="1711" t="s">
        <v>1424</v>
      </c>
      <c r="K546" s="1107" t="s">
        <v>1539</v>
      </c>
      <c r="L546" s="1121"/>
      <c r="M546" s="1058"/>
      <c r="N546" s="1049"/>
      <c r="O546" s="1080"/>
      <c r="P546" s="1066">
        <f t="shared" si="78"/>
        <v>0</v>
      </c>
      <c r="Q546" s="1058"/>
      <c r="R546" s="983"/>
      <c r="S546" s="983">
        <v>5</v>
      </c>
      <c r="T546" s="983"/>
      <c r="U546" s="983"/>
      <c r="V546" s="983"/>
      <c r="W546" s="1019"/>
      <c r="X546" s="1033"/>
      <c r="Y546" s="1004"/>
      <c r="Z546" s="38"/>
      <c r="AA546" s="23" t="str">
        <f t="shared" ref="AA546:AA577" si="82">IF(Y546&lt;&gt;"",IF(Y546&gt;=40,"TC",IF(AND(Y546&gt;=20,Y546&lt;30),"MT",IF(Y546&lt;20,"TP",""))),"")</f>
        <v/>
      </c>
      <c r="AB546" s="48" t="str">
        <f t="shared" ref="AB546:AB577" si="83">Z546&amp;AA546</f>
        <v/>
      </c>
      <c r="AC546"/>
      <c r="AD546"/>
      <c r="AE546" s="12">
        <f t="shared" si="79"/>
        <v>0</v>
      </c>
      <c r="AF546" s="12">
        <f t="shared" si="80"/>
        <v>5</v>
      </c>
      <c r="AU546" s="22" t="str">
        <f t="shared" si="81"/>
        <v/>
      </c>
    </row>
    <row r="547" spans="1:47" s="27" customFormat="1" ht="13.5" customHeight="1" thickBot="1" x14ac:dyDescent="0.3">
      <c r="A547" s="2070"/>
      <c r="B547" s="1172" t="s">
        <v>741</v>
      </c>
      <c r="C547" s="1160"/>
      <c r="D547" s="1149" t="s">
        <v>742</v>
      </c>
      <c r="E547" s="984"/>
      <c r="F547" s="982"/>
      <c r="G547" s="1135"/>
      <c r="H547" s="1085" t="s">
        <v>23</v>
      </c>
      <c r="I547" s="1121" t="s">
        <v>108</v>
      </c>
      <c r="J547" s="1711" t="s">
        <v>1424</v>
      </c>
      <c r="K547" s="1107" t="s">
        <v>1540</v>
      </c>
      <c r="L547" s="1121"/>
      <c r="M547" s="1058"/>
      <c r="N547" s="1049"/>
      <c r="O547" s="1080"/>
      <c r="P547" s="1066">
        <f t="shared" si="78"/>
        <v>0</v>
      </c>
      <c r="Q547" s="1057"/>
      <c r="R547" s="983"/>
      <c r="S547" s="983">
        <v>3</v>
      </c>
      <c r="T547" s="983"/>
      <c r="U547" s="983"/>
      <c r="V547" s="983"/>
      <c r="W547" s="1019"/>
      <c r="X547" s="1033"/>
      <c r="Y547" s="1004"/>
      <c r="Z547" s="38"/>
      <c r="AA547" s="23" t="str">
        <f t="shared" si="82"/>
        <v/>
      </c>
      <c r="AB547" s="48" t="str">
        <f t="shared" si="83"/>
        <v/>
      </c>
      <c r="AC547"/>
      <c r="AD547"/>
      <c r="AE547" s="12">
        <f t="shared" si="79"/>
        <v>0</v>
      </c>
      <c r="AF547" s="12">
        <f t="shared" si="80"/>
        <v>3</v>
      </c>
      <c r="AU547" s="22" t="str">
        <f t="shared" si="81"/>
        <v/>
      </c>
    </row>
    <row r="548" spans="1:47" s="27" customFormat="1" ht="13.5" customHeight="1" thickBot="1" x14ac:dyDescent="0.3">
      <c r="A548" s="2070"/>
      <c r="B548" s="1172" t="s">
        <v>741</v>
      </c>
      <c r="C548" s="1160"/>
      <c r="D548" s="1149" t="s">
        <v>742</v>
      </c>
      <c r="E548" s="984"/>
      <c r="F548" s="982"/>
      <c r="G548" s="1135"/>
      <c r="H548" s="1085" t="s">
        <v>23</v>
      </c>
      <c r="I548" s="1085" t="s">
        <v>108</v>
      </c>
      <c r="J548" s="1711" t="s">
        <v>1424</v>
      </c>
      <c r="K548" s="1114" t="s">
        <v>1838</v>
      </c>
      <c r="L548" s="1121"/>
      <c r="M548" s="1058"/>
      <c r="N548" s="1049"/>
      <c r="O548" s="1080"/>
      <c r="P548" s="1066">
        <f t="shared" si="78"/>
        <v>0</v>
      </c>
      <c r="Q548" s="1058"/>
      <c r="R548" s="983"/>
      <c r="S548" s="983"/>
      <c r="T548" s="983"/>
      <c r="U548" s="983"/>
      <c r="V548" s="983"/>
      <c r="W548" s="1019">
        <v>2</v>
      </c>
      <c r="X548" s="1033"/>
      <c r="Y548" s="1004"/>
      <c r="Z548" s="38"/>
      <c r="AA548" s="23" t="str">
        <f t="shared" si="82"/>
        <v/>
      </c>
      <c r="AB548" s="48" t="str">
        <f t="shared" si="83"/>
        <v/>
      </c>
      <c r="AC548"/>
      <c r="AD548"/>
      <c r="AE548" s="12">
        <f t="shared" si="79"/>
        <v>0</v>
      </c>
      <c r="AF548" s="12">
        <f t="shared" si="80"/>
        <v>2</v>
      </c>
      <c r="AU548" s="22" t="str">
        <f t="shared" si="81"/>
        <v/>
      </c>
    </row>
    <row r="549" spans="1:47" s="27" customFormat="1" ht="13.5" customHeight="1" thickBot="1" x14ac:dyDescent="0.3">
      <c r="A549" s="2070"/>
      <c r="B549" s="1172" t="s">
        <v>741</v>
      </c>
      <c r="C549" s="1160"/>
      <c r="D549" s="1149" t="s">
        <v>742</v>
      </c>
      <c r="E549" s="984"/>
      <c r="F549" s="982"/>
      <c r="G549" s="1135"/>
      <c r="H549" s="1085" t="s">
        <v>23</v>
      </c>
      <c r="I549" s="1085" t="s">
        <v>108</v>
      </c>
      <c r="J549" s="1731" t="s">
        <v>96</v>
      </c>
      <c r="K549" s="1121" t="s">
        <v>2146</v>
      </c>
      <c r="L549" s="1121"/>
      <c r="M549" s="1058"/>
      <c r="N549" s="1049"/>
      <c r="O549" s="1080"/>
      <c r="P549" s="1066">
        <f t="shared" si="78"/>
        <v>0</v>
      </c>
      <c r="Q549" s="1058"/>
      <c r="R549" s="983"/>
      <c r="S549" s="983"/>
      <c r="T549" s="983"/>
      <c r="U549" s="983"/>
      <c r="V549" s="983">
        <v>3</v>
      </c>
      <c r="W549" s="1019"/>
      <c r="X549" s="1033"/>
      <c r="Y549" s="1004"/>
      <c r="Z549" s="38"/>
      <c r="AA549" s="23" t="str">
        <f t="shared" si="82"/>
        <v/>
      </c>
      <c r="AB549" s="48" t="str">
        <f t="shared" si="83"/>
        <v/>
      </c>
      <c r="AC549"/>
      <c r="AD549"/>
      <c r="AE549" s="12">
        <f t="shared" si="79"/>
        <v>0</v>
      </c>
      <c r="AF549" s="12">
        <f t="shared" si="80"/>
        <v>0</v>
      </c>
      <c r="AU549" s="22" t="str">
        <f t="shared" si="81"/>
        <v/>
      </c>
    </row>
    <row r="550" spans="1:47" s="27" customFormat="1" ht="13.5" customHeight="1" thickBot="1" x14ac:dyDescent="0.3">
      <c r="A550" s="2070"/>
      <c r="B550" s="1172" t="s">
        <v>741</v>
      </c>
      <c r="C550" s="1160"/>
      <c r="D550" s="1149" t="s">
        <v>742</v>
      </c>
      <c r="E550" s="984"/>
      <c r="F550" s="982"/>
      <c r="G550" s="1135"/>
      <c r="H550" s="1085" t="s">
        <v>23</v>
      </c>
      <c r="I550" s="1085" t="s">
        <v>108</v>
      </c>
      <c r="J550" s="1740" t="s">
        <v>1425</v>
      </c>
      <c r="K550" s="225" t="s">
        <v>1732</v>
      </c>
      <c r="L550" s="225"/>
      <c r="M550" s="397"/>
      <c r="N550" s="397"/>
      <c r="O550" s="225"/>
      <c r="P550" s="1066">
        <f t="shared" si="78"/>
        <v>0</v>
      </c>
      <c r="Q550" s="297"/>
      <c r="R550" s="298"/>
      <c r="S550" s="298"/>
      <c r="T550" s="298">
        <v>2</v>
      </c>
      <c r="U550" s="983"/>
      <c r="V550" s="983"/>
      <c r="W550" s="1019"/>
      <c r="X550" s="1033"/>
      <c r="Y550" s="1004"/>
      <c r="Z550" s="38"/>
      <c r="AA550" s="23" t="str">
        <f t="shared" si="82"/>
        <v/>
      </c>
      <c r="AB550" s="48" t="str">
        <f t="shared" si="83"/>
        <v/>
      </c>
      <c r="AC550"/>
      <c r="AD550" t="s">
        <v>2077</v>
      </c>
      <c r="AE550" s="12">
        <f t="shared" si="79"/>
        <v>0</v>
      </c>
      <c r="AF550" s="12">
        <f t="shared" si="80"/>
        <v>0</v>
      </c>
      <c r="AU550" s="22" t="str">
        <f t="shared" si="81"/>
        <v/>
      </c>
    </row>
    <row r="551" spans="1:47" s="27" customFormat="1" ht="13.5" customHeight="1" thickBot="1" x14ac:dyDescent="0.3">
      <c r="A551" s="2090"/>
      <c r="B551" s="1250" t="s">
        <v>741</v>
      </c>
      <c r="C551" s="1176"/>
      <c r="D551" s="1540" t="s">
        <v>742</v>
      </c>
      <c r="E551" s="1533"/>
      <c r="F551" s="1252"/>
      <c r="G551" s="1253"/>
      <c r="H551" s="1230" t="s">
        <v>23</v>
      </c>
      <c r="I551" s="1534" t="s">
        <v>108</v>
      </c>
      <c r="J551" s="1776" t="s">
        <v>1425</v>
      </c>
      <c r="K551" s="225" t="s">
        <v>1850</v>
      </c>
      <c r="L551" s="225"/>
      <c r="M551" s="397"/>
      <c r="N551" s="397"/>
      <c r="O551" s="225"/>
      <c r="P551" s="1066">
        <f t="shared" si="78"/>
        <v>0</v>
      </c>
      <c r="Q551" s="297"/>
      <c r="R551" s="298"/>
      <c r="S551" s="298"/>
      <c r="T551" s="298">
        <v>4</v>
      </c>
      <c r="U551" s="1432"/>
      <c r="V551" s="1432"/>
      <c r="W551" s="1564"/>
      <c r="X551" s="1509">
        <f>SUM(Q540:W551)</f>
        <v>40</v>
      </c>
      <c r="Y551" s="1510">
        <f>X551</f>
        <v>40</v>
      </c>
      <c r="Z551" s="38" t="s">
        <v>873</v>
      </c>
      <c r="AA551" s="23" t="str">
        <f t="shared" si="82"/>
        <v>TC</v>
      </c>
      <c r="AB551" s="48" t="str">
        <f t="shared" si="83"/>
        <v>ADTC</v>
      </c>
      <c r="AC551"/>
      <c r="AD551" t="s">
        <v>2124</v>
      </c>
      <c r="AE551" s="12">
        <f t="shared" si="79"/>
        <v>0</v>
      </c>
      <c r="AF551" s="12">
        <f t="shared" si="80"/>
        <v>0</v>
      </c>
      <c r="AU551" s="22" t="str">
        <f t="shared" si="81"/>
        <v/>
      </c>
    </row>
    <row r="552" spans="1:47" s="61" customFormat="1" ht="13.5" customHeight="1" thickBot="1" x14ac:dyDescent="0.3">
      <c r="A552" s="2069">
        <f>+A540+1</f>
        <v>64</v>
      </c>
      <c r="B552" s="1243" t="s">
        <v>743</v>
      </c>
      <c r="C552" s="1210" t="s">
        <v>83</v>
      </c>
      <c r="D552" s="1494" t="s">
        <v>744</v>
      </c>
      <c r="E552" s="1495" t="s">
        <v>284</v>
      </c>
      <c r="F552" s="1245" t="s">
        <v>122</v>
      </c>
      <c r="G552" s="1246" t="s">
        <v>33</v>
      </c>
      <c r="H552" s="1214" t="s">
        <v>23</v>
      </c>
      <c r="I552" s="1214" t="s">
        <v>103</v>
      </c>
      <c r="J552" s="1214"/>
      <c r="K552" s="1598" t="s">
        <v>109</v>
      </c>
      <c r="L552" s="1598" t="s">
        <v>97</v>
      </c>
      <c r="M552" s="1051">
        <v>7</v>
      </c>
      <c r="N552" s="1053" t="s">
        <v>98</v>
      </c>
      <c r="O552" s="1531" t="s">
        <v>344</v>
      </c>
      <c r="P552" s="1066">
        <f t="shared" si="78"/>
        <v>3</v>
      </c>
      <c r="Q552" s="1051">
        <v>3</v>
      </c>
      <c r="R552" s="1052"/>
      <c r="S552" s="1218"/>
      <c r="T552" s="1218"/>
      <c r="U552" s="1218"/>
      <c r="V552" s="1218"/>
      <c r="W552" s="1247"/>
      <c r="X552" s="1498"/>
      <c r="Y552" s="1499"/>
      <c r="Z552" s="38"/>
      <c r="AA552" s="23" t="str">
        <f t="shared" si="82"/>
        <v/>
      </c>
      <c r="AB552" s="48" t="str">
        <f t="shared" si="83"/>
        <v/>
      </c>
      <c r="AC552"/>
      <c r="AD552"/>
      <c r="AE552" s="12">
        <f t="shared" si="79"/>
        <v>3</v>
      </c>
      <c r="AF552" s="12">
        <f t="shared" si="80"/>
        <v>0</v>
      </c>
      <c r="AU552" s="22">
        <f t="shared" si="81"/>
        <v>16</v>
      </c>
    </row>
    <row r="553" spans="1:47" s="61" customFormat="1" ht="13.5" customHeight="1" thickBot="1" x14ac:dyDescent="0.3">
      <c r="A553" s="2070"/>
      <c r="B553" s="1172" t="s">
        <v>743</v>
      </c>
      <c r="C553" s="1160"/>
      <c r="D553" s="1149" t="s">
        <v>744</v>
      </c>
      <c r="E553" s="984"/>
      <c r="F553" s="982"/>
      <c r="G553" s="1135"/>
      <c r="H553" s="1085" t="s">
        <v>23</v>
      </c>
      <c r="I553" s="1085" t="s">
        <v>103</v>
      </c>
      <c r="J553" s="1078"/>
      <c r="K553" s="1086" t="s">
        <v>1725</v>
      </c>
      <c r="L553" s="1086" t="s">
        <v>97</v>
      </c>
      <c r="M553" s="325">
        <v>9</v>
      </c>
      <c r="N553" s="1012" t="s">
        <v>24</v>
      </c>
      <c r="O553" s="1073" t="s">
        <v>348</v>
      </c>
      <c r="P553" s="1066">
        <f t="shared" si="78"/>
        <v>4</v>
      </c>
      <c r="Q553" s="829">
        <v>4</v>
      </c>
      <c r="R553" s="955"/>
      <c r="S553" s="958"/>
      <c r="T553" s="958"/>
      <c r="U553" s="958"/>
      <c r="V553" s="958"/>
      <c r="W553" s="1015"/>
      <c r="X553" s="1033"/>
      <c r="Y553" s="1004"/>
      <c r="Z553" s="38"/>
      <c r="AA553" s="23" t="str">
        <f t="shared" si="82"/>
        <v/>
      </c>
      <c r="AB553" s="48" t="str">
        <f t="shared" si="83"/>
        <v/>
      </c>
      <c r="AC553"/>
      <c r="AD553"/>
      <c r="AE553" s="12">
        <f t="shared" si="79"/>
        <v>4</v>
      </c>
      <c r="AF553" s="12">
        <f t="shared" si="80"/>
        <v>0</v>
      </c>
      <c r="AU553" s="22" t="str">
        <f t="shared" si="81"/>
        <v/>
      </c>
    </row>
    <row r="554" spans="1:47" s="61" customFormat="1" ht="13.5" customHeight="1" thickBot="1" x14ac:dyDescent="0.3">
      <c r="A554" s="2070"/>
      <c r="B554" s="1172" t="s">
        <v>743</v>
      </c>
      <c r="C554" s="1160"/>
      <c r="D554" s="1149" t="s">
        <v>744</v>
      </c>
      <c r="E554" s="984"/>
      <c r="F554" s="982"/>
      <c r="G554" s="1135"/>
      <c r="H554" s="1085" t="s">
        <v>23</v>
      </c>
      <c r="I554" s="1085" t="s">
        <v>103</v>
      </c>
      <c r="J554" s="1078"/>
      <c r="K554" s="1086" t="s">
        <v>978</v>
      </c>
      <c r="L554" s="1086" t="s">
        <v>97</v>
      </c>
      <c r="M554" s="325">
        <v>6</v>
      </c>
      <c r="N554" s="1012" t="s">
        <v>24</v>
      </c>
      <c r="O554" s="1073" t="s">
        <v>348</v>
      </c>
      <c r="P554" s="1066">
        <f t="shared" si="78"/>
        <v>2</v>
      </c>
      <c r="Q554" s="829">
        <v>2</v>
      </c>
      <c r="R554" s="955"/>
      <c r="S554" s="958"/>
      <c r="T554" s="958"/>
      <c r="U554" s="958"/>
      <c r="V554" s="958"/>
      <c r="W554" s="1015"/>
      <c r="X554" s="1033"/>
      <c r="Y554" s="1004"/>
      <c r="Z554" s="38"/>
      <c r="AA554" s="23" t="str">
        <f t="shared" si="82"/>
        <v/>
      </c>
      <c r="AB554" s="48" t="str">
        <f t="shared" si="83"/>
        <v/>
      </c>
      <c r="AC554"/>
      <c r="AD554"/>
      <c r="AE554" s="12">
        <f t="shared" si="79"/>
        <v>2</v>
      </c>
      <c r="AF554" s="12">
        <f t="shared" si="80"/>
        <v>0</v>
      </c>
      <c r="AU554" s="22" t="str">
        <f t="shared" si="81"/>
        <v/>
      </c>
    </row>
    <row r="555" spans="1:47" s="61" customFormat="1" ht="13.5" customHeight="1" thickBot="1" x14ac:dyDescent="0.3">
      <c r="A555" s="2070"/>
      <c r="B555" s="1172" t="s">
        <v>743</v>
      </c>
      <c r="C555" s="1160"/>
      <c r="D555" s="1149" t="s">
        <v>744</v>
      </c>
      <c r="E555" s="984"/>
      <c r="F555" s="982"/>
      <c r="G555" s="1135"/>
      <c r="H555" s="1085" t="s">
        <v>23</v>
      </c>
      <c r="I555" s="1085" t="s">
        <v>103</v>
      </c>
      <c r="J555" s="1078"/>
      <c r="K555" s="1086" t="s">
        <v>109</v>
      </c>
      <c r="L555" s="1086" t="s">
        <v>97</v>
      </c>
      <c r="M555" s="325" t="s">
        <v>397</v>
      </c>
      <c r="N555" s="1012" t="s">
        <v>24</v>
      </c>
      <c r="O555" s="1073" t="s">
        <v>348</v>
      </c>
      <c r="P555" s="1066">
        <f t="shared" si="78"/>
        <v>3</v>
      </c>
      <c r="Q555" s="829">
        <v>3</v>
      </c>
      <c r="R555" s="955"/>
      <c r="S555" s="958"/>
      <c r="T555" s="958"/>
      <c r="U555" s="958"/>
      <c r="V555" s="958"/>
      <c r="W555" s="1015"/>
      <c r="X555" s="1033"/>
      <c r="Y555" s="1004"/>
      <c r="Z555" s="38"/>
      <c r="AA555" s="23" t="str">
        <f t="shared" si="82"/>
        <v/>
      </c>
      <c r="AB555" s="48" t="str">
        <f t="shared" si="83"/>
        <v/>
      </c>
      <c r="AC555"/>
      <c r="AD555"/>
      <c r="AE555" s="12">
        <f t="shared" si="79"/>
        <v>3</v>
      </c>
      <c r="AF555" s="12">
        <f t="shared" si="80"/>
        <v>0</v>
      </c>
      <c r="AU555" s="22" t="str">
        <f t="shared" si="81"/>
        <v/>
      </c>
    </row>
    <row r="556" spans="1:47" s="61" customFormat="1" ht="13.5" customHeight="1" thickBot="1" x14ac:dyDescent="0.3">
      <c r="A556" s="2070"/>
      <c r="B556" s="1172" t="s">
        <v>743</v>
      </c>
      <c r="C556" s="1160"/>
      <c r="D556" s="1149" t="s">
        <v>744</v>
      </c>
      <c r="E556" s="984"/>
      <c r="F556" s="982"/>
      <c r="G556" s="1135"/>
      <c r="H556" s="1085" t="s">
        <v>23</v>
      </c>
      <c r="I556" s="1085" t="s">
        <v>108</v>
      </c>
      <c r="J556" s="1078"/>
      <c r="K556" s="1086" t="s">
        <v>1459</v>
      </c>
      <c r="L556" s="1086" t="s">
        <v>97</v>
      </c>
      <c r="M556" s="325">
        <v>1</v>
      </c>
      <c r="N556" s="1012" t="s">
        <v>24</v>
      </c>
      <c r="O556" s="1073" t="s">
        <v>348</v>
      </c>
      <c r="P556" s="1066">
        <f t="shared" si="78"/>
        <v>2</v>
      </c>
      <c r="Q556" s="829">
        <v>2</v>
      </c>
      <c r="R556" s="955"/>
      <c r="S556" s="958"/>
      <c r="T556" s="958"/>
      <c r="U556" s="958"/>
      <c r="V556" s="958"/>
      <c r="W556" s="1015"/>
      <c r="X556" s="1033"/>
      <c r="Y556" s="1004"/>
      <c r="Z556" s="38"/>
      <c r="AA556" s="23" t="str">
        <f t="shared" si="82"/>
        <v/>
      </c>
      <c r="AB556" s="48" t="str">
        <f t="shared" si="83"/>
        <v/>
      </c>
      <c r="AC556"/>
      <c r="AD556"/>
      <c r="AE556" s="12">
        <f t="shared" si="79"/>
        <v>2</v>
      </c>
      <c r="AF556" s="12">
        <f t="shared" si="80"/>
        <v>0</v>
      </c>
      <c r="AU556" s="22" t="str">
        <f t="shared" si="81"/>
        <v/>
      </c>
    </row>
    <row r="557" spans="1:47" s="61" customFormat="1" ht="13.5" customHeight="1" thickBot="1" x14ac:dyDescent="0.3">
      <c r="A557" s="2070"/>
      <c r="B557" s="1172" t="s">
        <v>743</v>
      </c>
      <c r="C557" s="1160"/>
      <c r="D557" s="1149" t="s">
        <v>744</v>
      </c>
      <c r="E557" s="984"/>
      <c r="F557" s="982"/>
      <c r="G557" s="1135"/>
      <c r="H557" s="1085" t="s">
        <v>23</v>
      </c>
      <c r="I557" s="1085" t="s">
        <v>103</v>
      </c>
      <c r="J557" s="1078"/>
      <c r="K557" s="1086" t="s">
        <v>1329</v>
      </c>
      <c r="L557" s="1086" t="s">
        <v>97</v>
      </c>
      <c r="M557" s="325">
        <v>5</v>
      </c>
      <c r="N557" s="1012" t="s">
        <v>98</v>
      </c>
      <c r="O557" s="1073" t="s">
        <v>344</v>
      </c>
      <c r="P557" s="1066">
        <f t="shared" si="78"/>
        <v>2</v>
      </c>
      <c r="Q557" s="829">
        <v>2</v>
      </c>
      <c r="R557" s="955"/>
      <c r="S557" s="958"/>
      <c r="T557" s="958"/>
      <c r="U557" s="958"/>
      <c r="V557" s="958"/>
      <c r="W557" s="1015"/>
      <c r="X557" s="1033"/>
      <c r="Y557" s="1004"/>
      <c r="Z557" s="38"/>
      <c r="AA557" s="23" t="str">
        <f t="shared" si="82"/>
        <v/>
      </c>
      <c r="AB557" s="48" t="str">
        <f t="shared" si="83"/>
        <v/>
      </c>
      <c r="AC557"/>
      <c r="AD557"/>
      <c r="AE557" s="12">
        <f t="shared" si="79"/>
        <v>2</v>
      </c>
      <c r="AF557" s="12">
        <f t="shared" si="80"/>
        <v>0</v>
      </c>
      <c r="AU557" s="22" t="str">
        <f t="shared" si="81"/>
        <v/>
      </c>
    </row>
    <row r="558" spans="1:47" s="61" customFormat="1" ht="13.5" customHeight="1" thickBot="1" x14ac:dyDescent="0.3">
      <c r="A558" s="2070"/>
      <c r="B558" s="1172" t="s">
        <v>743</v>
      </c>
      <c r="C558" s="1160"/>
      <c r="D558" s="1149" t="s">
        <v>744</v>
      </c>
      <c r="E558" s="984"/>
      <c r="F558" s="982"/>
      <c r="G558" s="1135"/>
      <c r="H558" s="1085" t="s">
        <v>23</v>
      </c>
      <c r="I558" s="1085" t="s">
        <v>103</v>
      </c>
      <c r="J558" s="1726" t="s">
        <v>95</v>
      </c>
      <c r="K558" s="1086" t="s">
        <v>1712</v>
      </c>
      <c r="L558" s="1086"/>
      <c r="M558" s="325"/>
      <c r="N558" s="1012"/>
      <c r="O558" s="1073"/>
      <c r="P558" s="1066">
        <f t="shared" si="78"/>
        <v>0</v>
      </c>
      <c r="Q558" s="829"/>
      <c r="R558" s="955"/>
      <c r="S558" s="958"/>
      <c r="T558" s="958"/>
      <c r="U558" s="958">
        <v>2</v>
      </c>
      <c r="V558" s="958"/>
      <c r="W558" s="1015"/>
      <c r="X558" s="1033"/>
      <c r="Y558" s="1004"/>
      <c r="Z558" s="38"/>
      <c r="AA558" s="23" t="str">
        <f t="shared" si="82"/>
        <v/>
      </c>
      <c r="AB558" s="48" t="str">
        <f t="shared" si="83"/>
        <v/>
      </c>
      <c r="AC558"/>
      <c r="AD558"/>
      <c r="AE558" s="12">
        <f t="shared" si="79"/>
        <v>0</v>
      </c>
      <c r="AF558" s="12">
        <f t="shared" si="80"/>
        <v>0</v>
      </c>
      <c r="AU558" s="22" t="str">
        <f t="shared" si="81"/>
        <v/>
      </c>
    </row>
    <row r="559" spans="1:47" s="61" customFormat="1" ht="13.5" customHeight="1" thickBot="1" x14ac:dyDescent="0.3">
      <c r="A559" s="2071"/>
      <c r="B559" s="1221" t="s">
        <v>743</v>
      </c>
      <c r="C559" s="1168"/>
      <c r="D559" s="1154" t="s">
        <v>744</v>
      </c>
      <c r="E559" s="1155"/>
      <c r="F559" s="1156"/>
      <c r="G559" s="1157"/>
      <c r="H559" s="1224" t="s">
        <v>23</v>
      </c>
      <c r="I559" s="1470" t="s">
        <v>103</v>
      </c>
      <c r="J559" s="1751" t="s">
        <v>1425</v>
      </c>
      <c r="K559" s="1941" t="s">
        <v>1716</v>
      </c>
      <c r="L559" s="1225"/>
      <c r="M559" s="1568"/>
      <c r="N559" s="1061"/>
      <c r="O559" s="1569"/>
      <c r="P559" s="1066">
        <f t="shared" si="78"/>
        <v>0</v>
      </c>
      <c r="Q559" s="1226"/>
      <c r="R559" s="1060"/>
      <c r="S559" s="1060"/>
      <c r="T559" s="1060">
        <v>2</v>
      </c>
      <c r="U559" s="1563"/>
      <c r="V559" s="1060"/>
      <c r="W559" s="1561"/>
      <c r="X559" s="1042">
        <f>SUM(Q552:W559)</f>
        <v>20</v>
      </c>
      <c r="Y559" s="1011">
        <v>20</v>
      </c>
      <c r="Z559" s="38" t="s">
        <v>873</v>
      </c>
      <c r="AA559" s="23" t="str">
        <f t="shared" si="82"/>
        <v>MT</v>
      </c>
      <c r="AB559" s="48" t="str">
        <f t="shared" si="83"/>
        <v>ADMT</v>
      </c>
      <c r="AC559"/>
      <c r="AD559" t="s">
        <v>2085</v>
      </c>
      <c r="AE559" s="12">
        <f t="shared" si="79"/>
        <v>0</v>
      </c>
      <c r="AF559" s="12">
        <f t="shared" si="80"/>
        <v>0</v>
      </c>
      <c r="AU559" s="22" t="str">
        <f t="shared" si="81"/>
        <v/>
      </c>
    </row>
    <row r="560" spans="1:47" s="12" customFormat="1" ht="13.5" customHeight="1" thickBot="1" x14ac:dyDescent="0.3">
      <c r="A560" s="2076">
        <f>A552+1</f>
        <v>65</v>
      </c>
      <c r="B560" s="1511" t="s">
        <v>1096</v>
      </c>
      <c r="C560" s="1484" t="s">
        <v>83</v>
      </c>
      <c r="D560" s="1273" t="s">
        <v>1095</v>
      </c>
      <c r="E560" s="1485" t="s">
        <v>284</v>
      </c>
      <c r="F560" s="1257" t="s">
        <v>294</v>
      </c>
      <c r="G560" s="1258" t="s">
        <v>1097</v>
      </c>
      <c r="H560" s="1423" t="s">
        <v>23</v>
      </c>
      <c r="I560" s="1423" t="s">
        <v>107</v>
      </c>
      <c r="J560" s="1423"/>
      <c r="K560" s="1423" t="s">
        <v>946</v>
      </c>
      <c r="L560" s="1423" t="s">
        <v>97</v>
      </c>
      <c r="M560" s="1567">
        <v>6</v>
      </c>
      <c r="N560" s="1487" t="s">
        <v>24</v>
      </c>
      <c r="O560" s="1425" t="s">
        <v>348</v>
      </c>
      <c r="P560" s="1066">
        <f t="shared" si="78"/>
        <v>3</v>
      </c>
      <c r="Q560" s="418">
        <v>3</v>
      </c>
      <c r="R560" s="1259"/>
      <c r="S560" s="1259"/>
      <c r="T560" s="1205"/>
      <c r="U560" s="1205"/>
      <c r="V560" s="1205"/>
      <c r="W560" s="1206"/>
      <c r="X560" s="1241"/>
      <c r="Y560" s="1242"/>
      <c r="Z560" s="23"/>
      <c r="AA560" s="23" t="str">
        <f t="shared" si="82"/>
        <v/>
      </c>
      <c r="AB560" s="48" t="str">
        <f t="shared" si="83"/>
        <v/>
      </c>
      <c r="AC560"/>
      <c r="AD560"/>
      <c r="AE560" s="12">
        <f t="shared" si="79"/>
        <v>3</v>
      </c>
      <c r="AF560" s="12">
        <f t="shared" si="80"/>
        <v>0</v>
      </c>
      <c r="AU560" s="22">
        <f t="shared" si="81"/>
        <v>18</v>
      </c>
    </row>
    <row r="561" spans="1:47" s="12" customFormat="1" ht="13.5" customHeight="1" thickBot="1" x14ac:dyDescent="0.3">
      <c r="A561" s="2070"/>
      <c r="B561" s="1084" t="s">
        <v>1096</v>
      </c>
      <c r="C561" s="1159"/>
      <c r="D561" s="1143" t="s">
        <v>1095</v>
      </c>
      <c r="E561" s="956"/>
      <c r="F561" s="957"/>
      <c r="G561" s="1130"/>
      <c r="H561" s="1086" t="s">
        <v>23</v>
      </c>
      <c r="I561" s="1122" t="s">
        <v>107</v>
      </c>
      <c r="J561" s="1122"/>
      <c r="K561" s="1122" t="s">
        <v>946</v>
      </c>
      <c r="L561" s="1122" t="s">
        <v>97</v>
      </c>
      <c r="M561" s="306">
        <v>6</v>
      </c>
      <c r="N561" s="1020" t="s">
        <v>98</v>
      </c>
      <c r="O561" s="837" t="s">
        <v>344</v>
      </c>
      <c r="P561" s="1066">
        <f t="shared" si="78"/>
        <v>3</v>
      </c>
      <c r="Q561" s="1057">
        <v>3</v>
      </c>
      <c r="R561" s="977"/>
      <c r="S561" s="955"/>
      <c r="T561" s="958"/>
      <c r="U561" s="958"/>
      <c r="V561" s="958"/>
      <c r="W561" s="1015"/>
      <c r="X561" s="1036"/>
      <c r="Y561" s="997"/>
      <c r="Z561" s="23"/>
      <c r="AA561" s="23" t="str">
        <f t="shared" si="82"/>
        <v/>
      </c>
      <c r="AB561" s="48" t="str">
        <f t="shared" si="83"/>
        <v/>
      </c>
      <c r="AC561"/>
      <c r="AD561"/>
      <c r="AE561" s="12">
        <f t="shared" si="79"/>
        <v>3</v>
      </c>
      <c r="AF561" s="12">
        <f t="shared" si="80"/>
        <v>0</v>
      </c>
      <c r="AU561" s="22" t="str">
        <f t="shared" si="81"/>
        <v/>
      </c>
    </row>
    <row r="562" spans="1:47" s="12" customFormat="1" ht="13.5" customHeight="1" thickBot="1" x14ac:dyDescent="0.3">
      <c r="A562" s="2070"/>
      <c r="B562" s="1084" t="s">
        <v>1096</v>
      </c>
      <c r="C562" s="1159"/>
      <c r="D562" s="1143" t="s">
        <v>1095</v>
      </c>
      <c r="E562" s="956"/>
      <c r="F562" s="957"/>
      <c r="G562" s="1130"/>
      <c r="H562" s="1086" t="s">
        <v>23</v>
      </c>
      <c r="I562" s="1086" t="s">
        <v>107</v>
      </c>
      <c r="J562" s="1086"/>
      <c r="K562" s="1086" t="s">
        <v>979</v>
      </c>
      <c r="L562" s="1086" t="s">
        <v>97</v>
      </c>
      <c r="M562" s="325">
        <v>3</v>
      </c>
      <c r="N562" s="1020" t="s">
        <v>24</v>
      </c>
      <c r="O562" s="1073" t="s">
        <v>348</v>
      </c>
      <c r="P562" s="1066">
        <f t="shared" si="78"/>
        <v>3</v>
      </c>
      <c r="Q562" s="829">
        <v>3</v>
      </c>
      <c r="R562" s="955"/>
      <c r="S562" s="955"/>
      <c r="T562" s="958"/>
      <c r="U562" s="958"/>
      <c r="V562" s="958"/>
      <c r="W562" s="1015"/>
      <c r="X562" s="1036"/>
      <c r="Y562" s="997"/>
      <c r="Z562" s="23"/>
      <c r="AA562" s="23" t="str">
        <f t="shared" si="82"/>
        <v/>
      </c>
      <c r="AB562" s="48" t="str">
        <f t="shared" si="83"/>
        <v/>
      </c>
      <c r="AC562"/>
      <c r="AD562"/>
      <c r="AE562" s="12">
        <f t="shared" si="79"/>
        <v>3</v>
      </c>
      <c r="AF562" s="12">
        <f t="shared" si="80"/>
        <v>0</v>
      </c>
      <c r="AU562" s="22" t="str">
        <f t="shared" si="81"/>
        <v/>
      </c>
    </row>
    <row r="563" spans="1:47" s="12" customFormat="1" ht="13.5" customHeight="1" thickBot="1" x14ac:dyDescent="0.3">
      <c r="A563" s="2070"/>
      <c r="B563" s="1084" t="s">
        <v>1096</v>
      </c>
      <c r="C563" s="1159"/>
      <c r="D563" s="1143" t="s">
        <v>1095</v>
      </c>
      <c r="E563" s="956"/>
      <c r="F563" s="957"/>
      <c r="G563" s="1130"/>
      <c r="H563" s="1086" t="s">
        <v>23</v>
      </c>
      <c r="I563" s="1122" t="s">
        <v>107</v>
      </c>
      <c r="J563" s="1122"/>
      <c r="K563" s="1122" t="s">
        <v>979</v>
      </c>
      <c r="L563" s="1122" t="s">
        <v>97</v>
      </c>
      <c r="M563" s="306">
        <v>3</v>
      </c>
      <c r="N563" s="1020" t="s">
        <v>98</v>
      </c>
      <c r="O563" s="837" t="s">
        <v>344</v>
      </c>
      <c r="P563" s="1066">
        <f t="shared" si="78"/>
        <v>3</v>
      </c>
      <c r="Q563" s="1057">
        <v>3</v>
      </c>
      <c r="R563" s="977"/>
      <c r="S563" s="955"/>
      <c r="T563" s="958"/>
      <c r="U563" s="958"/>
      <c r="V563" s="958"/>
      <c r="W563" s="1015"/>
      <c r="X563" s="1036"/>
      <c r="Y563" s="997"/>
      <c r="Z563" s="23"/>
      <c r="AA563" s="23" t="str">
        <f t="shared" si="82"/>
        <v/>
      </c>
      <c r="AB563" s="48" t="str">
        <f t="shared" si="83"/>
        <v/>
      </c>
      <c r="AC563"/>
      <c r="AD563"/>
      <c r="AE563" s="12">
        <f t="shared" si="79"/>
        <v>3</v>
      </c>
      <c r="AF563" s="12">
        <f t="shared" si="80"/>
        <v>0</v>
      </c>
      <c r="AU563" s="22" t="str">
        <f t="shared" si="81"/>
        <v/>
      </c>
    </row>
    <row r="564" spans="1:47" s="12" customFormat="1" ht="13.5" customHeight="1" thickBot="1" x14ac:dyDescent="0.3">
      <c r="A564" s="2070"/>
      <c r="B564" s="1084" t="s">
        <v>1096</v>
      </c>
      <c r="C564" s="1159"/>
      <c r="D564" s="1143" t="s">
        <v>1095</v>
      </c>
      <c r="E564" s="956"/>
      <c r="F564" s="957"/>
      <c r="G564" s="1130"/>
      <c r="H564" s="1086" t="s">
        <v>23</v>
      </c>
      <c r="I564" s="1086" t="s">
        <v>107</v>
      </c>
      <c r="J564" s="1086"/>
      <c r="K564" s="1086" t="s">
        <v>980</v>
      </c>
      <c r="L564" s="1086" t="s">
        <v>97</v>
      </c>
      <c r="M564" s="325">
        <v>1</v>
      </c>
      <c r="N564" s="1020" t="s">
        <v>24</v>
      </c>
      <c r="O564" s="1073" t="s">
        <v>348</v>
      </c>
      <c r="P564" s="1066">
        <f t="shared" si="78"/>
        <v>3</v>
      </c>
      <c r="Q564" s="829">
        <v>3</v>
      </c>
      <c r="R564" s="955"/>
      <c r="S564" s="955"/>
      <c r="T564" s="958"/>
      <c r="U564" s="958"/>
      <c r="V564" s="958"/>
      <c r="W564" s="1015"/>
      <c r="X564" s="1036"/>
      <c r="Y564" s="997"/>
      <c r="Z564" s="23"/>
      <c r="AA564" s="23" t="str">
        <f t="shared" si="82"/>
        <v/>
      </c>
      <c r="AB564" s="48" t="str">
        <f t="shared" si="83"/>
        <v/>
      </c>
      <c r="AC564"/>
      <c r="AD564"/>
      <c r="AE564" s="12">
        <f t="shared" si="79"/>
        <v>3</v>
      </c>
      <c r="AF564" s="12">
        <f t="shared" si="80"/>
        <v>0</v>
      </c>
      <c r="AU564" s="22" t="str">
        <f t="shared" si="81"/>
        <v/>
      </c>
    </row>
    <row r="565" spans="1:47" s="12" customFormat="1" ht="13.5" customHeight="1" thickBot="1" x14ac:dyDescent="0.3">
      <c r="A565" s="2070"/>
      <c r="B565" s="1084" t="s">
        <v>1096</v>
      </c>
      <c r="C565" s="1159"/>
      <c r="D565" s="1143" t="s">
        <v>1095</v>
      </c>
      <c r="E565" s="956"/>
      <c r="F565" s="957"/>
      <c r="G565" s="1130"/>
      <c r="H565" s="1086" t="s">
        <v>23</v>
      </c>
      <c r="I565" s="1122" t="s">
        <v>107</v>
      </c>
      <c r="J565" s="1122"/>
      <c r="K565" s="1122" t="s">
        <v>980</v>
      </c>
      <c r="L565" s="1122" t="s">
        <v>97</v>
      </c>
      <c r="M565" s="306">
        <v>1</v>
      </c>
      <c r="N565" s="1020" t="s">
        <v>98</v>
      </c>
      <c r="O565" s="837" t="s">
        <v>344</v>
      </c>
      <c r="P565" s="1066">
        <f t="shared" si="78"/>
        <v>3</v>
      </c>
      <c r="Q565" s="1057">
        <v>3</v>
      </c>
      <c r="R565" s="977"/>
      <c r="S565" s="955"/>
      <c r="T565" s="958"/>
      <c r="U565" s="958"/>
      <c r="V565" s="958"/>
      <c r="W565" s="1015"/>
      <c r="X565" s="1036"/>
      <c r="Y565" s="997"/>
      <c r="Z565" s="23"/>
      <c r="AA565" s="23" t="str">
        <f t="shared" si="82"/>
        <v/>
      </c>
      <c r="AB565" s="48" t="str">
        <f t="shared" si="83"/>
        <v/>
      </c>
      <c r="AC565"/>
      <c r="AD565"/>
      <c r="AE565" s="12">
        <f t="shared" si="79"/>
        <v>3</v>
      </c>
      <c r="AF565" s="12">
        <f t="shared" si="80"/>
        <v>0</v>
      </c>
      <c r="AU565" s="22" t="str">
        <f t="shared" si="81"/>
        <v/>
      </c>
    </row>
    <row r="566" spans="1:47" s="12" customFormat="1" ht="13.5" customHeight="1" thickBot="1" x14ac:dyDescent="0.3">
      <c r="A566" s="2070"/>
      <c r="B566" s="1084" t="s">
        <v>1096</v>
      </c>
      <c r="C566" s="1159"/>
      <c r="D566" s="1143" t="s">
        <v>1095</v>
      </c>
      <c r="E566" s="956"/>
      <c r="F566" s="957"/>
      <c r="G566" s="1130"/>
      <c r="H566" s="1086" t="s">
        <v>23</v>
      </c>
      <c r="I566" s="1086" t="s">
        <v>107</v>
      </c>
      <c r="J566" s="1711" t="s">
        <v>1424</v>
      </c>
      <c r="K566" s="212" t="s">
        <v>1839</v>
      </c>
      <c r="L566" s="1086"/>
      <c r="M566" s="325"/>
      <c r="N566" s="1020"/>
      <c r="O566" s="1073"/>
      <c r="P566" s="1066">
        <f t="shared" si="78"/>
        <v>0</v>
      </c>
      <c r="Q566" s="829"/>
      <c r="R566" s="955"/>
      <c r="S566" s="955">
        <v>1</v>
      </c>
      <c r="T566" s="958"/>
      <c r="U566" s="958"/>
      <c r="V566" s="958"/>
      <c r="W566" s="1015"/>
      <c r="X566" s="1036"/>
      <c r="Y566" s="997"/>
      <c r="Z566" s="23"/>
      <c r="AA566" s="23" t="str">
        <f t="shared" si="82"/>
        <v/>
      </c>
      <c r="AB566" s="48" t="str">
        <f t="shared" si="83"/>
        <v/>
      </c>
      <c r="AC566"/>
      <c r="AD566"/>
      <c r="AE566" s="12">
        <f t="shared" si="79"/>
        <v>0</v>
      </c>
      <c r="AF566" s="12">
        <f t="shared" si="80"/>
        <v>1</v>
      </c>
      <c r="AU566" s="22" t="str">
        <f t="shared" si="81"/>
        <v/>
      </c>
    </row>
    <row r="567" spans="1:47" s="12" customFormat="1" ht="13.5" customHeight="1" thickBot="1" x14ac:dyDescent="0.3">
      <c r="A567" s="2090"/>
      <c r="B567" s="1181" t="s">
        <v>1096</v>
      </c>
      <c r="C567" s="1504"/>
      <c r="D567" s="1177" t="s">
        <v>1095</v>
      </c>
      <c r="E567" s="1178"/>
      <c r="F567" s="1179"/>
      <c r="G567" s="1180"/>
      <c r="H567" s="1193" t="s">
        <v>23</v>
      </c>
      <c r="I567" s="1193" t="s">
        <v>107</v>
      </c>
      <c r="J567" s="1719" t="s">
        <v>1424</v>
      </c>
      <c r="K567" s="1327" t="s">
        <v>1838</v>
      </c>
      <c r="L567" s="1193"/>
      <c r="M567" s="338"/>
      <c r="N567" s="1564"/>
      <c r="O567" s="1570"/>
      <c r="P567" s="1066">
        <f t="shared" si="78"/>
        <v>0</v>
      </c>
      <c r="Q567" s="1187"/>
      <c r="R567" s="1188"/>
      <c r="S567" s="1188"/>
      <c r="T567" s="1236"/>
      <c r="U567" s="1236"/>
      <c r="V567" s="1236"/>
      <c r="W567" s="1254">
        <v>1</v>
      </c>
      <c r="X567" s="1256">
        <v>20</v>
      </c>
      <c r="Y567" s="1191">
        <v>20</v>
      </c>
      <c r="Z567" s="23" t="s">
        <v>873</v>
      </c>
      <c r="AA567" s="23" t="str">
        <f t="shared" si="82"/>
        <v>MT</v>
      </c>
      <c r="AB567" s="48" t="str">
        <f t="shared" si="83"/>
        <v>ADMT</v>
      </c>
      <c r="AC567"/>
      <c r="AD567"/>
      <c r="AE567" s="12">
        <f t="shared" si="79"/>
        <v>0</v>
      </c>
      <c r="AF567" s="12">
        <f t="shared" si="80"/>
        <v>1</v>
      </c>
      <c r="AU567" s="22" t="str">
        <f t="shared" si="81"/>
        <v/>
      </c>
    </row>
    <row r="568" spans="1:47" s="22" customFormat="1" ht="13.5" customHeight="1" thickBot="1" x14ac:dyDescent="0.3">
      <c r="A568" s="2069">
        <f>A560+1</f>
        <v>66</v>
      </c>
      <c r="B568" s="1447" t="s">
        <v>745</v>
      </c>
      <c r="C568" s="1493" t="s">
        <v>35</v>
      </c>
      <c r="D568" s="1244" t="s">
        <v>746</v>
      </c>
      <c r="E568" s="1495" t="s">
        <v>284</v>
      </c>
      <c r="F568" s="1582" t="s">
        <v>280</v>
      </c>
      <c r="G568" s="1583" t="s">
        <v>115</v>
      </c>
      <c r="H568" s="1584" t="s">
        <v>23</v>
      </c>
      <c r="I568" s="1584" t="s">
        <v>103</v>
      </c>
      <c r="J568" s="1584"/>
      <c r="K568" s="1599" t="s">
        <v>315</v>
      </c>
      <c r="L568" s="1529" t="s">
        <v>97</v>
      </c>
      <c r="M568" s="1557" t="s">
        <v>1125</v>
      </c>
      <c r="N568" s="1496" t="s">
        <v>24</v>
      </c>
      <c r="O568" s="1559" t="s">
        <v>348</v>
      </c>
      <c r="P568" s="1066">
        <f t="shared" si="78"/>
        <v>2</v>
      </c>
      <c r="Q568" s="1217">
        <v>2</v>
      </c>
      <c r="R568" s="1218"/>
      <c r="S568" s="1589"/>
      <c r="T568" s="1589"/>
      <c r="U568" s="1589"/>
      <c r="V568" s="1589"/>
      <c r="W568" s="1590"/>
      <c r="X568" s="1591"/>
      <c r="Y568" s="1592"/>
      <c r="Z568" s="23"/>
      <c r="AA568" s="23" t="str">
        <f t="shared" si="82"/>
        <v/>
      </c>
      <c r="AB568" s="48" t="str">
        <f t="shared" si="83"/>
        <v/>
      </c>
      <c r="AC568"/>
      <c r="AD568"/>
      <c r="AE568" s="12">
        <f t="shared" si="79"/>
        <v>2</v>
      </c>
      <c r="AF568" s="12">
        <f t="shared" si="80"/>
        <v>0</v>
      </c>
      <c r="AU568" s="22">
        <f t="shared" si="81"/>
        <v>18</v>
      </c>
    </row>
    <row r="569" spans="1:47" s="22" customFormat="1" ht="13.5" customHeight="1" thickBot="1" x14ac:dyDescent="0.3">
      <c r="A569" s="2070"/>
      <c r="B569" s="1084" t="s">
        <v>745</v>
      </c>
      <c r="C569" s="1159"/>
      <c r="D569" s="1150" t="s">
        <v>746</v>
      </c>
      <c r="E569" s="981"/>
      <c r="F569" s="985"/>
      <c r="G569" s="1136"/>
      <c r="H569" s="1122" t="s">
        <v>23</v>
      </c>
      <c r="I569" s="1122" t="s">
        <v>103</v>
      </c>
      <c r="J569" s="1122"/>
      <c r="K569" s="1084" t="s">
        <v>315</v>
      </c>
      <c r="L569" s="1068" t="s">
        <v>97</v>
      </c>
      <c r="M569" s="306" t="s">
        <v>1125</v>
      </c>
      <c r="N569" s="1048" t="s">
        <v>98</v>
      </c>
      <c r="O569" s="837" t="s">
        <v>344</v>
      </c>
      <c r="P569" s="1066">
        <f t="shared" si="78"/>
        <v>2</v>
      </c>
      <c r="Q569" s="545">
        <v>2</v>
      </c>
      <c r="R569" s="958"/>
      <c r="S569" s="977"/>
      <c r="T569" s="977"/>
      <c r="U569" s="977"/>
      <c r="V569" s="977"/>
      <c r="W569" s="1020"/>
      <c r="X569" s="1034"/>
      <c r="Y569" s="1005"/>
      <c r="Z569" s="23"/>
      <c r="AA569" s="23" t="str">
        <f t="shared" si="82"/>
        <v/>
      </c>
      <c r="AB569" s="48" t="str">
        <f t="shared" si="83"/>
        <v/>
      </c>
      <c r="AC569"/>
      <c r="AD569"/>
      <c r="AE569" s="12">
        <f t="shared" si="79"/>
        <v>2</v>
      </c>
      <c r="AF569" s="12">
        <f t="shared" si="80"/>
        <v>0</v>
      </c>
      <c r="AU569" s="22" t="str">
        <f t="shared" si="81"/>
        <v/>
      </c>
    </row>
    <row r="570" spans="1:47" s="22" customFormat="1" ht="13.5" customHeight="1" thickBot="1" x14ac:dyDescent="0.3">
      <c r="A570" s="2070"/>
      <c r="B570" s="1084" t="s">
        <v>745</v>
      </c>
      <c r="C570" s="1159"/>
      <c r="D570" s="1150" t="s">
        <v>746</v>
      </c>
      <c r="E570" s="981"/>
      <c r="F570" s="985"/>
      <c r="G570" s="1136"/>
      <c r="H570" s="1122" t="s">
        <v>23</v>
      </c>
      <c r="I570" s="1086" t="s">
        <v>100</v>
      </c>
      <c r="J570" s="1104"/>
      <c r="K570" s="1084" t="s">
        <v>1319</v>
      </c>
      <c r="L570" s="1068" t="s">
        <v>97</v>
      </c>
      <c r="M570" s="306">
        <v>8</v>
      </c>
      <c r="N570" s="1012" t="s">
        <v>24</v>
      </c>
      <c r="O570" s="837" t="s">
        <v>348</v>
      </c>
      <c r="P570" s="1066">
        <f t="shared" si="78"/>
        <v>5</v>
      </c>
      <c r="Q570" s="545">
        <v>5</v>
      </c>
      <c r="R570" s="958"/>
      <c r="S570" s="977"/>
      <c r="T570" s="977"/>
      <c r="U570" s="977"/>
      <c r="V570" s="977"/>
      <c r="W570" s="1020"/>
      <c r="X570" s="1034"/>
      <c r="Y570" s="1005"/>
      <c r="Z570" s="23"/>
      <c r="AA570" s="23" t="str">
        <f t="shared" si="82"/>
        <v/>
      </c>
      <c r="AB570" s="48" t="str">
        <f t="shared" si="83"/>
        <v/>
      </c>
      <c r="AC570"/>
      <c r="AD570"/>
      <c r="AE570" s="12">
        <f t="shared" si="79"/>
        <v>5</v>
      </c>
      <c r="AF570" s="12">
        <f t="shared" si="80"/>
        <v>0</v>
      </c>
      <c r="AU570" s="22" t="str">
        <f t="shared" si="81"/>
        <v/>
      </c>
    </row>
    <row r="571" spans="1:47" s="12" customFormat="1" ht="13.5" customHeight="1" thickBot="1" x14ac:dyDescent="0.3">
      <c r="A571" s="2070"/>
      <c r="B571" s="1084" t="s">
        <v>745</v>
      </c>
      <c r="C571" s="1159"/>
      <c r="D571" s="1150" t="s">
        <v>746</v>
      </c>
      <c r="E571" s="981"/>
      <c r="F571" s="985"/>
      <c r="G571" s="1136"/>
      <c r="H571" s="1122" t="s">
        <v>23</v>
      </c>
      <c r="I571" s="1085" t="s">
        <v>100</v>
      </c>
      <c r="J571" s="1078"/>
      <c r="K571" s="1109" t="s">
        <v>984</v>
      </c>
      <c r="L571" s="1068" t="s">
        <v>97</v>
      </c>
      <c r="M571" s="1092">
        <v>6</v>
      </c>
      <c r="N571" s="1048" t="s">
        <v>24</v>
      </c>
      <c r="O571" s="1069" t="s">
        <v>344</v>
      </c>
      <c r="P571" s="1066">
        <f t="shared" si="78"/>
        <v>3</v>
      </c>
      <c r="Q571" s="545">
        <v>3</v>
      </c>
      <c r="R571" s="958"/>
      <c r="S571" s="977"/>
      <c r="T571" s="977"/>
      <c r="U571" s="977"/>
      <c r="V571" s="977"/>
      <c r="W571" s="1020"/>
      <c r="X571" s="1034"/>
      <c r="Y571" s="1005"/>
      <c r="Z571" s="23"/>
      <c r="AA571" s="23" t="str">
        <f t="shared" si="82"/>
        <v/>
      </c>
      <c r="AB571" s="48" t="str">
        <f t="shared" si="83"/>
        <v/>
      </c>
      <c r="AC571"/>
      <c r="AD571"/>
      <c r="AE571" s="12">
        <f t="shared" si="79"/>
        <v>3</v>
      </c>
      <c r="AF571" s="12">
        <f t="shared" si="80"/>
        <v>0</v>
      </c>
      <c r="AU571" s="22" t="str">
        <f t="shared" si="81"/>
        <v/>
      </c>
    </row>
    <row r="572" spans="1:47" s="12" customFormat="1" ht="13.5" customHeight="1" thickBot="1" x14ac:dyDescent="0.3">
      <c r="A572" s="2070"/>
      <c r="B572" s="1084" t="s">
        <v>745</v>
      </c>
      <c r="C572" s="1159"/>
      <c r="D572" s="1150" t="s">
        <v>746</v>
      </c>
      <c r="E572" s="981"/>
      <c r="F572" s="985"/>
      <c r="G572" s="1136"/>
      <c r="H572" s="1122" t="s">
        <v>23</v>
      </c>
      <c r="I572" s="1085" t="s">
        <v>100</v>
      </c>
      <c r="J572" s="1078"/>
      <c r="K572" s="1122" t="s">
        <v>1462</v>
      </c>
      <c r="L572" s="1122" t="s">
        <v>97</v>
      </c>
      <c r="M572" s="306">
        <v>7</v>
      </c>
      <c r="N572" s="1020" t="s">
        <v>24</v>
      </c>
      <c r="O572" s="1073" t="s">
        <v>348</v>
      </c>
      <c r="P572" s="1066">
        <f t="shared" si="78"/>
        <v>3</v>
      </c>
      <c r="Q572" s="1057">
        <v>3</v>
      </c>
      <c r="R572" s="977"/>
      <c r="S572" s="977"/>
      <c r="T572" s="977"/>
      <c r="U572" s="977"/>
      <c r="V572" s="977"/>
      <c r="W572" s="1020"/>
      <c r="X572" s="1034"/>
      <c r="Y572" s="1005"/>
      <c r="Z572" s="23"/>
      <c r="AA572" s="23" t="str">
        <f t="shared" si="82"/>
        <v/>
      </c>
      <c r="AB572" s="48" t="str">
        <f t="shared" si="83"/>
        <v/>
      </c>
      <c r="AC572"/>
      <c r="AD572"/>
      <c r="AE572" s="12">
        <f t="shared" si="79"/>
        <v>3</v>
      </c>
      <c r="AF572" s="12">
        <f t="shared" si="80"/>
        <v>0</v>
      </c>
      <c r="AU572" s="22" t="str">
        <f t="shared" si="81"/>
        <v/>
      </c>
    </row>
    <row r="573" spans="1:47" s="12" customFormat="1" ht="13.5" customHeight="1" thickBot="1" x14ac:dyDescent="0.3">
      <c r="A573" s="2070"/>
      <c r="B573" s="1084" t="s">
        <v>745</v>
      </c>
      <c r="C573" s="1159"/>
      <c r="D573" s="1150" t="s">
        <v>746</v>
      </c>
      <c r="E573" s="981"/>
      <c r="F573" s="985"/>
      <c r="G573" s="1136"/>
      <c r="H573" s="1122" t="s">
        <v>23</v>
      </c>
      <c r="I573" s="1085" t="s">
        <v>103</v>
      </c>
      <c r="J573" s="1078"/>
      <c r="K573" s="1122" t="s">
        <v>750</v>
      </c>
      <c r="L573" s="1122" t="s">
        <v>97</v>
      </c>
      <c r="M573" s="306" t="s">
        <v>1123</v>
      </c>
      <c r="N573" s="1020" t="s">
        <v>24</v>
      </c>
      <c r="O573" s="1073" t="s">
        <v>348</v>
      </c>
      <c r="P573" s="1066">
        <f t="shared" si="78"/>
        <v>5</v>
      </c>
      <c r="Q573" s="829">
        <v>3</v>
      </c>
      <c r="R573" s="955">
        <v>2</v>
      </c>
      <c r="S573" s="977"/>
      <c r="T573" s="977"/>
      <c r="U573" s="977"/>
      <c r="V573" s="977"/>
      <c r="W573" s="1020"/>
      <c r="X573" s="1034"/>
      <c r="Y573" s="1005"/>
      <c r="Z573" s="23"/>
      <c r="AA573" s="23" t="str">
        <f t="shared" si="82"/>
        <v/>
      </c>
      <c r="AB573" s="48" t="str">
        <f t="shared" si="83"/>
        <v/>
      </c>
      <c r="AC573"/>
      <c r="AD573"/>
      <c r="AE573" s="12">
        <f t="shared" si="79"/>
        <v>5</v>
      </c>
      <c r="AF573" s="12">
        <f t="shared" si="80"/>
        <v>0</v>
      </c>
      <c r="AU573" s="22" t="str">
        <f t="shared" si="81"/>
        <v/>
      </c>
    </row>
    <row r="574" spans="1:47" s="12" customFormat="1" ht="13.5" customHeight="1" thickBot="1" x14ac:dyDescent="0.3">
      <c r="A574" s="2070"/>
      <c r="B574" s="1084" t="s">
        <v>745</v>
      </c>
      <c r="C574" s="1159"/>
      <c r="D574" s="1150" t="s">
        <v>746</v>
      </c>
      <c r="E574" s="981"/>
      <c r="F574" s="985"/>
      <c r="G574" s="1136"/>
      <c r="H574" s="1122" t="s">
        <v>23</v>
      </c>
      <c r="I574" s="1085" t="s">
        <v>100</v>
      </c>
      <c r="J574" s="1711" t="s">
        <v>1424</v>
      </c>
      <c r="K574" s="1107" t="s">
        <v>1539</v>
      </c>
      <c r="L574" s="1122"/>
      <c r="M574" s="306"/>
      <c r="N574" s="1020"/>
      <c r="O574" s="1073"/>
      <c r="P574" s="1066">
        <f t="shared" si="78"/>
        <v>0</v>
      </c>
      <c r="Q574" s="1057"/>
      <c r="R574" s="977"/>
      <c r="S574" s="977">
        <v>5</v>
      </c>
      <c r="T574" s="977"/>
      <c r="U574" s="977"/>
      <c r="V574" s="977"/>
      <c r="W574" s="1020"/>
      <c r="X574" s="1034"/>
      <c r="Y574" s="1005"/>
      <c r="Z574" s="23"/>
      <c r="AA574" s="23" t="str">
        <f t="shared" si="82"/>
        <v/>
      </c>
      <c r="AB574" s="48" t="str">
        <f t="shared" si="83"/>
        <v/>
      </c>
      <c r="AC574"/>
      <c r="AD574"/>
      <c r="AE574" s="12">
        <f t="shared" si="79"/>
        <v>0</v>
      </c>
      <c r="AF574" s="12">
        <f t="shared" si="80"/>
        <v>5</v>
      </c>
      <c r="AU574" s="22" t="str">
        <f t="shared" si="81"/>
        <v/>
      </c>
    </row>
    <row r="575" spans="1:47" s="12" customFormat="1" ht="13.5" customHeight="1" thickBot="1" x14ac:dyDescent="0.3">
      <c r="A575" s="2070"/>
      <c r="B575" s="1084" t="s">
        <v>745</v>
      </c>
      <c r="C575" s="1159"/>
      <c r="D575" s="1150" t="s">
        <v>746</v>
      </c>
      <c r="E575" s="981"/>
      <c r="F575" s="985"/>
      <c r="G575" s="1136"/>
      <c r="H575" s="1122" t="s">
        <v>23</v>
      </c>
      <c r="I575" s="1085" t="s">
        <v>100</v>
      </c>
      <c r="J575" s="1711" t="s">
        <v>1424</v>
      </c>
      <c r="K575" s="1107" t="s">
        <v>1540</v>
      </c>
      <c r="L575" s="1122"/>
      <c r="M575" s="306"/>
      <c r="N575" s="1020"/>
      <c r="O575" s="1073"/>
      <c r="P575" s="1066">
        <f t="shared" si="78"/>
        <v>0</v>
      </c>
      <c r="Q575" s="829"/>
      <c r="R575" s="955"/>
      <c r="S575" s="977">
        <v>3</v>
      </c>
      <c r="T575" s="977"/>
      <c r="U575" s="977"/>
      <c r="V575" s="977"/>
      <c r="W575" s="1020"/>
      <c r="X575" s="1034"/>
      <c r="Y575" s="1005"/>
      <c r="Z575" s="23"/>
      <c r="AA575" s="23" t="str">
        <f t="shared" si="82"/>
        <v/>
      </c>
      <c r="AB575" s="48" t="str">
        <f t="shared" si="83"/>
        <v/>
      </c>
      <c r="AC575"/>
      <c r="AD575"/>
      <c r="AE575" s="12">
        <f t="shared" si="79"/>
        <v>0</v>
      </c>
      <c r="AF575" s="12">
        <f t="shared" si="80"/>
        <v>3</v>
      </c>
      <c r="AU575" s="22" t="str">
        <f t="shared" si="81"/>
        <v/>
      </c>
    </row>
    <row r="576" spans="1:47" s="12" customFormat="1" ht="13.5" customHeight="1" thickBot="1" x14ac:dyDescent="0.3">
      <c r="A576" s="2070"/>
      <c r="B576" s="1084" t="s">
        <v>745</v>
      </c>
      <c r="C576" s="1159"/>
      <c r="D576" s="1150" t="s">
        <v>746</v>
      </c>
      <c r="E576" s="981"/>
      <c r="F576" s="985"/>
      <c r="G576" s="1136"/>
      <c r="H576" s="1122" t="s">
        <v>23</v>
      </c>
      <c r="I576" s="1085" t="s">
        <v>100</v>
      </c>
      <c r="J576" s="1736" t="s">
        <v>1425</v>
      </c>
      <c r="K576" s="657" t="s">
        <v>1745</v>
      </c>
      <c r="L576" s="1122"/>
      <c r="M576" s="306"/>
      <c r="N576" s="1020"/>
      <c r="O576" s="1073"/>
      <c r="P576" s="1066">
        <f t="shared" si="78"/>
        <v>0</v>
      </c>
      <c r="Q576" s="829"/>
      <c r="R576" s="955"/>
      <c r="S576" s="977"/>
      <c r="T576" s="977">
        <v>4</v>
      </c>
      <c r="U576" s="977"/>
      <c r="V576" s="977"/>
      <c r="W576" s="1020"/>
      <c r="X576" s="1034"/>
      <c r="Y576" s="1005"/>
      <c r="Z576" s="23"/>
      <c r="AA576" s="23" t="str">
        <f t="shared" si="82"/>
        <v/>
      </c>
      <c r="AB576" s="48" t="str">
        <f t="shared" si="83"/>
        <v/>
      </c>
      <c r="AC576"/>
      <c r="AD576" t="s">
        <v>2082</v>
      </c>
      <c r="AE576" s="12">
        <f t="shared" si="79"/>
        <v>0</v>
      </c>
      <c r="AF576" s="12">
        <f t="shared" si="80"/>
        <v>0</v>
      </c>
      <c r="AU576" s="22" t="str">
        <f t="shared" si="81"/>
        <v/>
      </c>
    </row>
    <row r="577" spans="1:47" s="12" customFormat="1" ht="13.5" customHeight="1" thickBot="1" x14ac:dyDescent="0.3">
      <c r="A577" s="2070"/>
      <c r="B577" s="1084" t="s">
        <v>745</v>
      </c>
      <c r="C577" s="1159"/>
      <c r="D577" s="1150" t="s">
        <v>746</v>
      </c>
      <c r="E577" s="981"/>
      <c r="F577" s="985"/>
      <c r="G577" s="1136"/>
      <c r="H577" s="1122" t="s">
        <v>23</v>
      </c>
      <c r="I577" s="1085" t="s">
        <v>100</v>
      </c>
      <c r="J577" s="1736" t="s">
        <v>1425</v>
      </c>
      <c r="K577" s="1123" t="s">
        <v>1732</v>
      </c>
      <c r="L577" s="1122"/>
      <c r="M577" s="306"/>
      <c r="N577" s="1020"/>
      <c r="O577" s="1073"/>
      <c r="P577" s="1066">
        <f t="shared" si="78"/>
        <v>0</v>
      </c>
      <c r="Q577" s="829"/>
      <c r="R577" s="955"/>
      <c r="S577" s="977"/>
      <c r="T577" s="977">
        <v>4</v>
      </c>
      <c r="U577" s="977"/>
      <c r="V577" s="977"/>
      <c r="W577" s="1020"/>
      <c r="X577" s="1034"/>
      <c r="Y577" s="1005"/>
      <c r="Z577" s="23"/>
      <c r="AA577" s="23" t="str">
        <f t="shared" si="82"/>
        <v/>
      </c>
      <c r="AB577" s="48" t="str">
        <f t="shared" si="83"/>
        <v/>
      </c>
      <c r="AC577"/>
      <c r="AD577" t="s">
        <v>2077</v>
      </c>
      <c r="AE577" s="12">
        <f t="shared" si="79"/>
        <v>0</v>
      </c>
      <c r="AF577" s="12">
        <f t="shared" si="80"/>
        <v>0</v>
      </c>
      <c r="AU577" s="22" t="str">
        <f t="shared" si="81"/>
        <v/>
      </c>
    </row>
    <row r="578" spans="1:47" s="12" customFormat="1" ht="13.5" customHeight="1" thickBot="1" x14ac:dyDescent="0.3">
      <c r="A578" s="2071"/>
      <c r="B578" s="1284" t="s">
        <v>745</v>
      </c>
      <c r="C578" s="1500"/>
      <c r="D578" s="1222" t="s">
        <v>746</v>
      </c>
      <c r="E578" s="1223"/>
      <c r="F578" s="1595"/>
      <c r="G578" s="1596"/>
      <c r="H578" s="1470" t="s">
        <v>23</v>
      </c>
      <c r="I578" s="1224" t="s">
        <v>100</v>
      </c>
      <c r="J578" s="1738" t="s">
        <v>1425</v>
      </c>
      <c r="K578" s="1501" t="s">
        <v>1716</v>
      </c>
      <c r="L578" s="1501"/>
      <c r="M578" s="1517"/>
      <c r="N578" s="1518"/>
      <c r="O578" s="1519"/>
      <c r="P578" s="1066">
        <f t="shared" si="78"/>
        <v>0</v>
      </c>
      <c r="Q578" s="1560"/>
      <c r="R578" s="1502"/>
      <c r="S578" s="1502"/>
      <c r="T578" s="1502">
        <v>4</v>
      </c>
      <c r="U578" s="1502"/>
      <c r="V578" s="1502"/>
      <c r="W578" s="1503"/>
      <c r="X578" s="1538">
        <f>SUM(Q568:W578)</f>
        <v>40</v>
      </c>
      <c r="Y578" s="1539">
        <f>X578</f>
        <v>40</v>
      </c>
      <c r="Z578" s="23" t="s">
        <v>873</v>
      </c>
      <c r="AA578" s="23" t="str">
        <f t="shared" ref="AA578:AA609" si="84">IF(Y578&lt;&gt;"",IF(Y578&gt;=40,"TC",IF(AND(Y578&gt;=20,Y578&lt;30),"MT",IF(Y578&lt;20,"TP",""))),"")</f>
        <v>TC</v>
      </c>
      <c r="AB578" s="48" t="str">
        <f t="shared" ref="AB578:AB609" si="85">Z578&amp;AA578</f>
        <v>ADTC</v>
      </c>
      <c r="AC578"/>
      <c r="AD578" t="s">
        <v>2085</v>
      </c>
      <c r="AE578" s="12">
        <f t="shared" si="79"/>
        <v>0</v>
      </c>
      <c r="AF578" s="12">
        <f t="shared" si="80"/>
        <v>0</v>
      </c>
      <c r="AU578" s="22" t="str">
        <f t="shared" si="81"/>
        <v/>
      </c>
    </row>
    <row r="579" spans="1:47" s="22" customFormat="1" ht="13.5" customHeight="1" thickBot="1" x14ac:dyDescent="0.3">
      <c r="A579" s="2076">
        <f>A568+1</f>
        <v>67</v>
      </c>
      <c r="B579" s="1237" t="s">
        <v>747</v>
      </c>
      <c r="C579" s="1572" t="s">
        <v>35</v>
      </c>
      <c r="D579" s="1197" t="s">
        <v>748</v>
      </c>
      <c r="E579" s="1485" t="s">
        <v>284</v>
      </c>
      <c r="F579" s="1199" t="s">
        <v>302</v>
      </c>
      <c r="G579" s="1200" t="s">
        <v>303</v>
      </c>
      <c r="H579" s="1201" t="s">
        <v>23</v>
      </c>
      <c r="I579" s="1423" t="s">
        <v>107</v>
      </c>
      <c r="J579" s="1566"/>
      <c r="K579" s="1423" t="s">
        <v>988</v>
      </c>
      <c r="L579" s="1423" t="s">
        <v>97</v>
      </c>
      <c r="M579" s="1567">
        <v>1</v>
      </c>
      <c r="N579" s="1260" t="s">
        <v>24</v>
      </c>
      <c r="O579" s="1425" t="s">
        <v>348</v>
      </c>
      <c r="P579" s="1066">
        <f t="shared" si="78"/>
        <v>4</v>
      </c>
      <c r="Q579" s="418">
        <v>4</v>
      </c>
      <c r="R579" s="1259"/>
      <c r="S579" s="1205"/>
      <c r="T579" s="1205"/>
      <c r="U579" s="1205"/>
      <c r="V579" s="1205"/>
      <c r="W579" s="1206"/>
      <c r="X579" s="1207"/>
      <c r="Y579" s="1208"/>
      <c r="Z579" s="23"/>
      <c r="AA579" s="23" t="str">
        <f t="shared" si="84"/>
        <v/>
      </c>
      <c r="AB579" s="48" t="str">
        <f t="shared" si="85"/>
        <v/>
      </c>
      <c r="AC579"/>
      <c r="AD579"/>
      <c r="AE579" s="12">
        <f t="shared" si="79"/>
        <v>4</v>
      </c>
      <c r="AF579" s="12">
        <f t="shared" si="80"/>
        <v>0</v>
      </c>
      <c r="AU579" s="22">
        <f t="shared" si="81"/>
        <v>20</v>
      </c>
    </row>
    <row r="580" spans="1:47" s="22" customFormat="1" ht="13.5" customHeight="1" thickBot="1" x14ac:dyDescent="0.3">
      <c r="A580" s="2070"/>
      <c r="B580" s="1172" t="s">
        <v>747</v>
      </c>
      <c r="C580" s="1165"/>
      <c r="D580" s="1149" t="s">
        <v>748</v>
      </c>
      <c r="E580" s="988"/>
      <c r="F580" s="982"/>
      <c r="G580" s="1135"/>
      <c r="H580" s="1085" t="s">
        <v>23</v>
      </c>
      <c r="I580" s="1086" t="s">
        <v>107</v>
      </c>
      <c r="J580" s="1068"/>
      <c r="K580" s="1086" t="s">
        <v>988</v>
      </c>
      <c r="L580" s="1086" t="s">
        <v>97</v>
      </c>
      <c r="M580" s="325">
        <v>1</v>
      </c>
      <c r="N580" s="1012" t="s">
        <v>98</v>
      </c>
      <c r="O580" s="1073" t="s">
        <v>344</v>
      </c>
      <c r="P580" s="1066">
        <f t="shared" si="78"/>
        <v>4</v>
      </c>
      <c r="Q580" s="829">
        <v>4</v>
      </c>
      <c r="R580" s="955"/>
      <c r="S580" s="958"/>
      <c r="T580" s="958"/>
      <c r="U580" s="958"/>
      <c r="V580" s="958"/>
      <c r="W580" s="1015"/>
      <c r="X580" s="1033"/>
      <c r="Y580" s="1004"/>
      <c r="Z580" s="23"/>
      <c r="AA580" s="23" t="str">
        <f t="shared" si="84"/>
        <v/>
      </c>
      <c r="AB580" s="48" t="str">
        <f t="shared" si="85"/>
        <v/>
      </c>
      <c r="AC580"/>
      <c r="AD580"/>
      <c r="AE580" s="12">
        <f t="shared" si="79"/>
        <v>4</v>
      </c>
      <c r="AF580" s="12">
        <f t="shared" si="80"/>
        <v>0</v>
      </c>
      <c r="AU580" s="22" t="str">
        <f t="shared" si="81"/>
        <v/>
      </c>
    </row>
    <row r="581" spans="1:47" s="22" customFormat="1" ht="13.5" customHeight="1" thickBot="1" x14ac:dyDescent="0.3">
      <c r="A581" s="2070"/>
      <c r="B581" s="1172" t="s">
        <v>747</v>
      </c>
      <c r="C581" s="1165"/>
      <c r="D581" s="1149" t="s">
        <v>748</v>
      </c>
      <c r="E581" s="988"/>
      <c r="F581" s="982"/>
      <c r="G581" s="1135"/>
      <c r="H581" s="1085" t="s">
        <v>23</v>
      </c>
      <c r="I581" s="1086" t="s">
        <v>107</v>
      </c>
      <c r="J581" s="1068"/>
      <c r="K581" s="1086" t="s">
        <v>989</v>
      </c>
      <c r="L581" s="1086" t="s">
        <v>97</v>
      </c>
      <c r="M581" s="325">
        <v>3</v>
      </c>
      <c r="N581" s="1012" t="s">
        <v>24</v>
      </c>
      <c r="O581" s="1073" t="s">
        <v>348</v>
      </c>
      <c r="P581" s="1066">
        <f t="shared" si="78"/>
        <v>3</v>
      </c>
      <c r="Q581" s="829">
        <v>3</v>
      </c>
      <c r="R581" s="955"/>
      <c r="S581" s="958"/>
      <c r="T581" s="958"/>
      <c r="U581" s="958"/>
      <c r="V581" s="958"/>
      <c r="W581" s="1015"/>
      <c r="X581" s="1033"/>
      <c r="Y581" s="1004"/>
      <c r="Z581" s="23"/>
      <c r="AA581" s="23" t="str">
        <f t="shared" si="84"/>
        <v/>
      </c>
      <c r="AB581" s="48" t="str">
        <f t="shared" si="85"/>
        <v/>
      </c>
      <c r="AC581"/>
      <c r="AD581"/>
      <c r="AE581" s="12">
        <f t="shared" si="79"/>
        <v>3</v>
      </c>
      <c r="AF581" s="12">
        <f t="shared" si="80"/>
        <v>0</v>
      </c>
      <c r="AU581" s="22" t="str">
        <f t="shared" si="81"/>
        <v/>
      </c>
    </row>
    <row r="582" spans="1:47" s="22" customFormat="1" ht="13.5" customHeight="1" thickBot="1" x14ac:dyDescent="0.3">
      <c r="A582" s="2070"/>
      <c r="B582" s="1172" t="s">
        <v>747</v>
      </c>
      <c r="C582" s="1165"/>
      <c r="D582" s="1149" t="s">
        <v>748</v>
      </c>
      <c r="E582" s="988"/>
      <c r="F582" s="982"/>
      <c r="G582" s="1135"/>
      <c r="H582" s="1085" t="s">
        <v>23</v>
      </c>
      <c r="I582" s="1086" t="s">
        <v>107</v>
      </c>
      <c r="J582" s="1068"/>
      <c r="K582" s="1086" t="s">
        <v>989</v>
      </c>
      <c r="L582" s="1086" t="s">
        <v>97</v>
      </c>
      <c r="M582" s="829">
        <v>3</v>
      </c>
      <c r="N582" s="1020" t="s">
        <v>98</v>
      </c>
      <c r="O582" s="1079" t="s">
        <v>344</v>
      </c>
      <c r="P582" s="1066">
        <f t="shared" si="78"/>
        <v>3</v>
      </c>
      <c r="Q582" s="829">
        <v>3</v>
      </c>
      <c r="R582" s="977"/>
      <c r="S582" s="983"/>
      <c r="T582" s="983"/>
      <c r="U582" s="983"/>
      <c r="V582" s="983"/>
      <c r="W582" s="1019"/>
      <c r="X582" s="1033"/>
      <c r="Y582" s="1004"/>
      <c r="Z582" s="23"/>
      <c r="AA582" s="23" t="str">
        <f t="shared" si="84"/>
        <v/>
      </c>
      <c r="AB582" s="48" t="str">
        <f t="shared" si="85"/>
        <v/>
      </c>
      <c r="AC582"/>
      <c r="AD582"/>
      <c r="AE582" s="12">
        <f t="shared" si="79"/>
        <v>3</v>
      </c>
      <c r="AF582" s="12">
        <f t="shared" si="80"/>
        <v>0</v>
      </c>
      <c r="AU582" s="22" t="str">
        <f t="shared" si="81"/>
        <v/>
      </c>
    </row>
    <row r="583" spans="1:47" s="22" customFormat="1" ht="13.5" customHeight="1" thickBot="1" x14ac:dyDescent="0.3">
      <c r="A583" s="2070"/>
      <c r="B583" s="1172" t="s">
        <v>747</v>
      </c>
      <c r="C583" s="1165"/>
      <c r="D583" s="1149" t="s">
        <v>748</v>
      </c>
      <c r="E583" s="988"/>
      <c r="F583" s="982"/>
      <c r="G583" s="1135"/>
      <c r="H583" s="1085" t="s">
        <v>23</v>
      </c>
      <c r="I583" s="1086" t="s">
        <v>107</v>
      </c>
      <c r="J583" s="1068"/>
      <c r="K583" s="1086" t="s">
        <v>948</v>
      </c>
      <c r="L583" s="1086" t="s">
        <v>97</v>
      </c>
      <c r="M583" s="829">
        <v>5</v>
      </c>
      <c r="N583" s="1020" t="s">
        <v>24</v>
      </c>
      <c r="O583" s="1079" t="s">
        <v>348</v>
      </c>
      <c r="P583" s="1066">
        <f t="shared" ref="P583:P646" si="86">SUM(Q583:R583)</f>
        <v>3</v>
      </c>
      <c r="Q583" s="829">
        <v>3</v>
      </c>
      <c r="R583" s="977"/>
      <c r="S583" s="983"/>
      <c r="T583" s="983"/>
      <c r="U583" s="983"/>
      <c r="V583" s="983"/>
      <c r="W583" s="1019"/>
      <c r="X583" s="1033"/>
      <c r="Y583" s="1004"/>
      <c r="Z583" s="23"/>
      <c r="AA583" s="23" t="str">
        <f t="shared" si="84"/>
        <v/>
      </c>
      <c r="AB583" s="48" t="str">
        <f t="shared" si="85"/>
        <v/>
      </c>
      <c r="AC583"/>
      <c r="AD583"/>
      <c r="AE583" s="12">
        <f t="shared" ref="AE583:AE646" si="87">Q583+R583</f>
        <v>3</v>
      </c>
      <c r="AF583" s="12">
        <f t="shared" ref="AF583:AF646" si="88">S583+W583</f>
        <v>0</v>
      </c>
      <c r="AU583" s="22" t="str">
        <f t="shared" si="81"/>
        <v/>
      </c>
    </row>
    <row r="584" spans="1:47" s="22" customFormat="1" ht="13.5" customHeight="1" thickBot="1" x14ac:dyDescent="0.3">
      <c r="A584" s="2070"/>
      <c r="B584" s="1172" t="s">
        <v>747</v>
      </c>
      <c r="C584" s="1165"/>
      <c r="D584" s="1149" t="s">
        <v>748</v>
      </c>
      <c r="E584" s="988"/>
      <c r="F584" s="982"/>
      <c r="G584" s="1135"/>
      <c r="H584" s="1085" t="s">
        <v>23</v>
      </c>
      <c r="I584" s="1086" t="s">
        <v>107</v>
      </c>
      <c r="J584" s="1068"/>
      <c r="K584" s="1121" t="s">
        <v>948</v>
      </c>
      <c r="L584" s="1078" t="s">
        <v>97</v>
      </c>
      <c r="M584" s="1096">
        <v>5</v>
      </c>
      <c r="N584" s="1044" t="s">
        <v>98</v>
      </c>
      <c r="O584" s="1078" t="s">
        <v>344</v>
      </c>
      <c r="P584" s="1066">
        <f t="shared" si="86"/>
        <v>3</v>
      </c>
      <c r="Q584" s="545">
        <v>3</v>
      </c>
      <c r="R584" s="958"/>
      <c r="S584" s="983"/>
      <c r="T584" s="983"/>
      <c r="U584" s="983"/>
      <c r="V584" s="983"/>
      <c r="W584" s="1019"/>
      <c r="X584" s="1033"/>
      <c r="Y584" s="1004"/>
      <c r="Z584" s="23"/>
      <c r="AA584" s="23" t="str">
        <f t="shared" si="84"/>
        <v/>
      </c>
      <c r="AB584" s="48" t="str">
        <f t="shared" si="85"/>
        <v/>
      </c>
      <c r="AC584"/>
      <c r="AD584"/>
      <c r="AE584" s="12">
        <f t="shared" si="87"/>
        <v>3</v>
      </c>
      <c r="AF584" s="12">
        <f t="shared" si="88"/>
        <v>0</v>
      </c>
      <c r="AU584" s="22" t="str">
        <f t="shared" si="81"/>
        <v/>
      </c>
    </row>
    <row r="585" spans="1:47" s="22" customFormat="1" ht="13.5" customHeight="1" thickBot="1" x14ac:dyDescent="0.3">
      <c r="A585" s="2070"/>
      <c r="B585" s="1172" t="s">
        <v>747</v>
      </c>
      <c r="C585" s="1165"/>
      <c r="D585" s="1149" t="s">
        <v>748</v>
      </c>
      <c r="E585" s="988"/>
      <c r="F585" s="982"/>
      <c r="G585" s="1135"/>
      <c r="H585" s="1085" t="s">
        <v>23</v>
      </c>
      <c r="I585" s="1086" t="s">
        <v>107</v>
      </c>
      <c r="J585" s="1711" t="s">
        <v>1424</v>
      </c>
      <c r="K585" s="1107" t="s">
        <v>1539</v>
      </c>
      <c r="L585" s="1121"/>
      <c r="M585" s="1058"/>
      <c r="N585" s="1049"/>
      <c r="O585" s="1080"/>
      <c r="P585" s="1066">
        <f t="shared" si="86"/>
        <v>0</v>
      </c>
      <c r="Q585" s="1057"/>
      <c r="R585" s="983"/>
      <c r="S585" s="983">
        <v>4</v>
      </c>
      <c r="T585" s="983"/>
      <c r="U585" s="983"/>
      <c r="V585" s="983"/>
      <c r="W585" s="1019"/>
      <c r="X585" s="1033"/>
      <c r="Y585" s="1004"/>
      <c r="Z585" s="23"/>
      <c r="AA585" s="23" t="str">
        <f t="shared" si="84"/>
        <v/>
      </c>
      <c r="AB585" s="48" t="str">
        <f t="shared" si="85"/>
        <v/>
      </c>
      <c r="AC585"/>
      <c r="AD585"/>
      <c r="AE585" s="12">
        <f t="shared" si="87"/>
        <v>0</v>
      </c>
      <c r="AF585" s="12">
        <f t="shared" si="88"/>
        <v>4</v>
      </c>
      <c r="AU585" s="22" t="str">
        <f t="shared" si="81"/>
        <v/>
      </c>
    </row>
    <row r="586" spans="1:47" s="22" customFormat="1" ht="13.5" customHeight="1" thickBot="1" x14ac:dyDescent="0.3">
      <c r="A586" s="2070"/>
      <c r="B586" s="1172" t="s">
        <v>747</v>
      </c>
      <c r="C586" s="1165"/>
      <c r="D586" s="1149" t="s">
        <v>748</v>
      </c>
      <c r="E586" s="988"/>
      <c r="F586" s="982"/>
      <c r="G586" s="1135"/>
      <c r="H586" s="1085" t="s">
        <v>23</v>
      </c>
      <c r="I586" s="1086" t="s">
        <v>107</v>
      </c>
      <c r="J586" s="1711" t="s">
        <v>1424</v>
      </c>
      <c r="K586" s="1107" t="s">
        <v>1540</v>
      </c>
      <c r="L586" s="1121"/>
      <c r="M586" s="1058"/>
      <c r="N586" s="1049"/>
      <c r="O586" s="1080"/>
      <c r="P586" s="1066">
        <f t="shared" si="86"/>
        <v>0</v>
      </c>
      <c r="Q586" s="1057"/>
      <c r="R586" s="983"/>
      <c r="S586" s="983">
        <v>2</v>
      </c>
      <c r="T586" s="983"/>
      <c r="U586" s="983"/>
      <c r="V586" s="983"/>
      <c r="W586" s="1019"/>
      <c r="X586" s="1033"/>
      <c r="Y586" s="1004"/>
      <c r="Z586" s="23"/>
      <c r="AA586" s="23" t="str">
        <f t="shared" si="84"/>
        <v/>
      </c>
      <c r="AB586" s="48" t="str">
        <f t="shared" si="85"/>
        <v/>
      </c>
      <c r="AC586"/>
      <c r="AD586"/>
      <c r="AE586" s="12">
        <f t="shared" si="87"/>
        <v>0</v>
      </c>
      <c r="AF586" s="12">
        <f t="shared" si="88"/>
        <v>2</v>
      </c>
      <c r="AU586" s="22" t="str">
        <f t="shared" si="81"/>
        <v/>
      </c>
    </row>
    <row r="587" spans="1:47" s="22" customFormat="1" ht="13.5" customHeight="1" thickBot="1" x14ac:dyDescent="0.3">
      <c r="A587" s="2070"/>
      <c r="B587" s="1172" t="s">
        <v>747</v>
      </c>
      <c r="C587" s="1165"/>
      <c r="D587" s="1149" t="s">
        <v>748</v>
      </c>
      <c r="E587" s="988"/>
      <c r="F587" s="982"/>
      <c r="G587" s="1135"/>
      <c r="H587" s="1085" t="s">
        <v>23</v>
      </c>
      <c r="I587" s="1086" t="s">
        <v>107</v>
      </c>
      <c r="J587" s="1750" t="s">
        <v>1425</v>
      </c>
      <c r="K587" s="1122" t="s">
        <v>1732</v>
      </c>
      <c r="L587" s="1121"/>
      <c r="M587" s="1058"/>
      <c r="N587" s="1049"/>
      <c r="O587" s="1080"/>
      <c r="P587" s="1066">
        <f t="shared" si="86"/>
        <v>0</v>
      </c>
      <c r="Q587" s="1057"/>
      <c r="R587" s="983"/>
      <c r="S587" s="983"/>
      <c r="T587" s="983">
        <v>5</v>
      </c>
      <c r="U587" s="983"/>
      <c r="V587" s="983"/>
      <c r="W587" s="1019"/>
      <c r="X587" s="1033"/>
      <c r="Y587" s="1004"/>
      <c r="Z587" s="23"/>
      <c r="AA587" s="23" t="str">
        <f t="shared" si="84"/>
        <v/>
      </c>
      <c r="AB587" s="48" t="str">
        <f t="shared" si="85"/>
        <v/>
      </c>
      <c r="AC587"/>
      <c r="AD587" t="s">
        <v>2077</v>
      </c>
      <c r="AE587" s="12">
        <f t="shared" si="87"/>
        <v>0</v>
      </c>
      <c r="AF587" s="12">
        <f t="shared" si="88"/>
        <v>0</v>
      </c>
      <c r="AU587" s="22" t="str">
        <f t="shared" si="81"/>
        <v/>
      </c>
    </row>
    <row r="588" spans="1:47" s="22" customFormat="1" ht="13.5" customHeight="1" thickBot="1" x14ac:dyDescent="0.3">
      <c r="A588" s="2070"/>
      <c r="B588" s="1172" t="s">
        <v>747</v>
      </c>
      <c r="C588" s="1165"/>
      <c r="D588" s="1149" t="s">
        <v>748</v>
      </c>
      <c r="E588" s="988"/>
      <c r="F588" s="982"/>
      <c r="G588" s="1135"/>
      <c r="H588" s="1085" t="s">
        <v>23</v>
      </c>
      <c r="I588" s="1085" t="s">
        <v>107</v>
      </c>
      <c r="J588" s="1736" t="s">
        <v>1425</v>
      </c>
      <c r="K588" s="1121" t="s">
        <v>1716</v>
      </c>
      <c r="L588" s="1121"/>
      <c r="M588" s="1058"/>
      <c r="N588" s="1049"/>
      <c r="O588" s="1080"/>
      <c r="P588" s="1066">
        <f t="shared" si="86"/>
        <v>0</v>
      </c>
      <c r="Q588" s="1058"/>
      <c r="R588" s="983"/>
      <c r="S588" s="983"/>
      <c r="T588" s="983">
        <v>3</v>
      </c>
      <c r="U588" s="983"/>
      <c r="V588" s="983"/>
      <c r="W588" s="1019"/>
      <c r="X588" s="1033"/>
      <c r="Y588" s="1004"/>
      <c r="Z588" s="23"/>
      <c r="AA588" s="23" t="str">
        <f t="shared" si="84"/>
        <v/>
      </c>
      <c r="AB588" s="48" t="str">
        <f t="shared" si="85"/>
        <v/>
      </c>
      <c r="AC588"/>
      <c r="AD588" t="s">
        <v>2085</v>
      </c>
      <c r="AE588" s="12">
        <f t="shared" si="87"/>
        <v>0</v>
      </c>
      <c r="AF588" s="12">
        <f t="shared" si="88"/>
        <v>0</v>
      </c>
      <c r="AU588" s="22" t="str">
        <f t="shared" si="81"/>
        <v/>
      </c>
    </row>
    <row r="589" spans="1:47" s="22" customFormat="1" ht="13.5" customHeight="1" thickBot="1" x14ac:dyDescent="0.3">
      <c r="A589" s="2070"/>
      <c r="B589" s="1172" t="s">
        <v>747</v>
      </c>
      <c r="C589" s="1165"/>
      <c r="D589" s="1149" t="s">
        <v>748</v>
      </c>
      <c r="E589" s="988"/>
      <c r="F589" s="982"/>
      <c r="G589" s="1135"/>
      <c r="H589" s="1085" t="s">
        <v>23</v>
      </c>
      <c r="I589" s="1085" t="s">
        <v>107</v>
      </c>
      <c r="J589" s="1711" t="s">
        <v>1424</v>
      </c>
      <c r="K589" s="1121" t="s">
        <v>1836</v>
      </c>
      <c r="L589" s="1121"/>
      <c r="M589" s="1058"/>
      <c r="N589" s="1049"/>
      <c r="O589" s="1080"/>
      <c r="P589" s="1066">
        <f t="shared" si="86"/>
        <v>0</v>
      </c>
      <c r="Q589" s="1058"/>
      <c r="R589" s="983"/>
      <c r="S589" s="983">
        <v>2</v>
      </c>
      <c r="T589" s="983"/>
      <c r="U589" s="983"/>
      <c r="V589" s="983"/>
      <c r="W589" s="1019"/>
      <c r="X589" s="1033"/>
      <c r="Y589" s="1004"/>
      <c r="Z589" s="23"/>
      <c r="AA589" s="23" t="str">
        <f t="shared" si="84"/>
        <v/>
      </c>
      <c r="AB589" s="48" t="str">
        <f t="shared" si="85"/>
        <v/>
      </c>
      <c r="AC589"/>
      <c r="AD589"/>
      <c r="AE589" s="12">
        <f t="shared" si="87"/>
        <v>0</v>
      </c>
      <c r="AF589" s="12">
        <f t="shared" si="88"/>
        <v>2</v>
      </c>
      <c r="AU589" s="22" t="str">
        <f t="shared" si="81"/>
        <v/>
      </c>
    </row>
    <row r="590" spans="1:47" s="22" customFormat="1" ht="13.5" customHeight="1" thickBot="1" x14ac:dyDescent="0.3">
      <c r="A590" s="2090"/>
      <c r="B590" s="1250" t="s">
        <v>747</v>
      </c>
      <c r="C590" s="1574"/>
      <c r="D590" s="1540" t="s">
        <v>748</v>
      </c>
      <c r="E590" s="1575"/>
      <c r="F590" s="1252"/>
      <c r="G590" s="1253"/>
      <c r="H590" s="1230" t="s">
        <v>23</v>
      </c>
      <c r="I590" s="1193" t="s">
        <v>107</v>
      </c>
      <c r="J590" s="1752" t="s">
        <v>1425</v>
      </c>
      <c r="K590" s="1230" t="s">
        <v>1825</v>
      </c>
      <c r="L590" s="1965"/>
      <c r="M590" s="1544"/>
      <c r="N590" s="1564"/>
      <c r="O590" s="1565"/>
      <c r="P590" s="1066">
        <f t="shared" si="86"/>
        <v>0</v>
      </c>
      <c r="Q590" s="1544"/>
      <c r="R590" s="1432"/>
      <c r="S590" s="1432"/>
      <c r="T590" s="1236">
        <v>4</v>
      </c>
      <c r="U590" s="1236"/>
      <c r="V590" s="1236"/>
      <c r="W590" s="1254"/>
      <c r="X590" s="1509">
        <f>SUM(Q579:W590)</f>
        <v>40</v>
      </c>
      <c r="Y590" s="1510">
        <f>X590</f>
        <v>40</v>
      </c>
      <c r="Z590" s="23" t="s">
        <v>873</v>
      </c>
      <c r="AA590" s="23" t="str">
        <f t="shared" si="84"/>
        <v>TC</v>
      </c>
      <c r="AB590" s="48" t="str">
        <f t="shared" si="85"/>
        <v>ADTC</v>
      </c>
      <c r="AC590"/>
      <c r="AD590" t="s">
        <v>2081</v>
      </c>
      <c r="AE590" s="12">
        <f t="shared" si="87"/>
        <v>0</v>
      </c>
      <c r="AF590" s="12">
        <f t="shared" si="88"/>
        <v>0</v>
      </c>
      <c r="AU590" s="22" t="str">
        <f t="shared" si="81"/>
        <v/>
      </c>
    </row>
    <row r="591" spans="1:47" s="22" customFormat="1" ht="13.5" customHeight="1" thickBot="1" x14ac:dyDescent="0.3">
      <c r="A591" s="2069">
        <f>A579+1</f>
        <v>68</v>
      </c>
      <c r="B591" s="1243" t="s">
        <v>1729</v>
      </c>
      <c r="C591" s="1581" t="s">
        <v>83</v>
      </c>
      <c r="D591" s="1494" t="s">
        <v>1728</v>
      </c>
      <c r="E591" s="1495" t="s">
        <v>284</v>
      </c>
      <c r="F591" s="1245" t="s">
        <v>167</v>
      </c>
      <c r="G591" s="1246" t="s">
        <v>1727</v>
      </c>
      <c r="H591" s="1214" t="s">
        <v>23</v>
      </c>
      <c r="I591" s="1598" t="s">
        <v>107</v>
      </c>
      <c r="J591" s="1529"/>
      <c r="K591" s="1598" t="s">
        <v>990</v>
      </c>
      <c r="L591" s="1598" t="s">
        <v>97</v>
      </c>
      <c r="M591" s="322">
        <v>9</v>
      </c>
      <c r="N591" s="1053" t="s">
        <v>24</v>
      </c>
      <c r="O591" s="1531" t="s">
        <v>348</v>
      </c>
      <c r="P591" s="1066">
        <f t="shared" si="86"/>
        <v>4</v>
      </c>
      <c r="Q591" s="1051">
        <v>4</v>
      </c>
      <c r="R591" s="1052"/>
      <c r="S591" s="1218"/>
      <c r="T591" s="1218"/>
      <c r="U591" s="1218"/>
      <c r="V591" s="1218"/>
      <c r="W591" s="1247"/>
      <c r="X591" s="1498"/>
      <c r="Y591" s="1499"/>
      <c r="Z591" s="23"/>
      <c r="AA591" s="23" t="str">
        <f t="shared" si="84"/>
        <v/>
      </c>
      <c r="AB591" s="48" t="str">
        <f t="shared" si="85"/>
        <v/>
      </c>
      <c r="AC591"/>
      <c r="AD591"/>
      <c r="AE591" s="12">
        <f t="shared" si="87"/>
        <v>4</v>
      </c>
      <c r="AF591" s="12">
        <f t="shared" si="88"/>
        <v>0</v>
      </c>
      <c r="AU591" s="22">
        <f t="shared" si="81"/>
        <v>19</v>
      </c>
    </row>
    <row r="592" spans="1:47" s="22" customFormat="1" ht="13.5" customHeight="1" thickBot="1" x14ac:dyDescent="0.3">
      <c r="A592" s="2070"/>
      <c r="B592" s="1172" t="s">
        <v>1729</v>
      </c>
      <c r="C592" s="1165"/>
      <c r="D592" s="1149" t="s">
        <v>1728</v>
      </c>
      <c r="E592" s="988"/>
      <c r="F592" s="982"/>
      <c r="G592" s="1135"/>
      <c r="H592" s="1085" t="s">
        <v>23</v>
      </c>
      <c r="I592" s="1086" t="s">
        <v>107</v>
      </c>
      <c r="J592" s="1068"/>
      <c r="K592" s="1086" t="s">
        <v>277</v>
      </c>
      <c r="L592" s="1086" t="s">
        <v>97</v>
      </c>
      <c r="M592" s="325">
        <v>5</v>
      </c>
      <c r="N592" s="1012" t="s">
        <v>24</v>
      </c>
      <c r="O592" s="1073" t="s">
        <v>348</v>
      </c>
      <c r="P592" s="1066">
        <f t="shared" si="86"/>
        <v>4</v>
      </c>
      <c r="Q592" s="829">
        <v>4</v>
      </c>
      <c r="R592" s="955"/>
      <c r="S592" s="958"/>
      <c r="T592" s="958"/>
      <c r="U592" s="958"/>
      <c r="V592" s="958"/>
      <c r="W592" s="1015"/>
      <c r="X592" s="1033"/>
      <c r="Y592" s="1004"/>
      <c r="Z592" s="23"/>
      <c r="AA592" s="23" t="str">
        <f t="shared" si="84"/>
        <v/>
      </c>
      <c r="AB592" s="48" t="str">
        <f t="shared" si="85"/>
        <v/>
      </c>
      <c r="AC592"/>
      <c r="AD592"/>
      <c r="AE592" s="12">
        <f t="shared" si="87"/>
        <v>4</v>
      </c>
      <c r="AF592" s="12">
        <f t="shared" si="88"/>
        <v>0</v>
      </c>
      <c r="AU592" s="22" t="str">
        <f t="shared" si="81"/>
        <v/>
      </c>
    </row>
    <row r="593" spans="1:47" s="22" customFormat="1" ht="13.5" customHeight="1" thickBot="1" x14ac:dyDescent="0.3">
      <c r="A593" s="2070"/>
      <c r="B593" s="1172" t="s">
        <v>1729</v>
      </c>
      <c r="C593" s="1165"/>
      <c r="D593" s="1149" t="s">
        <v>1728</v>
      </c>
      <c r="E593" s="988"/>
      <c r="F593" s="982"/>
      <c r="G593" s="1135"/>
      <c r="H593" s="1085" t="s">
        <v>23</v>
      </c>
      <c r="I593" s="1086" t="s">
        <v>107</v>
      </c>
      <c r="J593" s="1068"/>
      <c r="K593" s="1086" t="s">
        <v>277</v>
      </c>
      <c r="L593" s="1086" t="s">
        <v>97</v>
      </c>
      <c r="M593" s="325">
        <v>5</v>
      </c>
      <c r="N593" s="1012" t="s">
        <v>98</v>
      </c>
      <c r="O593" s="1073" t="s">
        <v>344</v>
      </c>
      <c r="P593" s="1066">
        <f t="shared" si="86"/>
        <v>4</v>
      </c>
      <c r="Q593" s="829">
        <v>4</v>
      </c>
      <c r="R593" s="955"/>
      <c r="S593" s="958"/>
      <c r="T593" s="958"/>
      <c r="U593" s="958"/>
      <c r="V593" s="958"/>
      <c r="W593" s="1015"/>
      <c r="X593" s="1033"/>
      <c r="Y593" s="1004"/>
      <c r="Z593" s="23"/>
      <c r="AA593" s="23" t="str">
        <f t="shared" si="84"/>
        <v/>
      </c>
      <c r="AB593" s="48" t="str">
        <f t="shared" si="85"/>
        <v/>
      </c>
      <c r="AC593"/>
      <c r="AD593"/>
      <c r="AE593" s="12">
        <f t="shared" si="87"/>
        <v>4</v>
      </c>
      <c r="AF593" s="12">
        <f t="shared" si="88"/>
        <v>0</v>
      </c>
      <c r="AU593" s="22" t="str">
        <f t="shared" si="81"/>
        <v/>
      </c>
    </row>
    <row r="594" spans="1:47" s="22" customFormat="1" ht="13.5" customHeight="1" thickBot="1" x14ac:dyDescent="0.3">
      <c r="A594" s="2070"/>
      <c r="B594" s="1172" t="s">
        <v>1729</v>
      </c>
      <c r="C594" s="1165"/>
      <c r="D594" s="1149" t="s">
        <v>1728</v>
      </c>
      <c r="E594" s="988"/>
      <c r="F594" s="982"/>
      <c r="G594" s="1135"/>
      <c r="H594" s="1085" t="s">
        <v>23</v>
      </c>
      <c r="I594" s="1086" t="s">
        <v>107</v>
      </c>
      <c r="J594" s="1068"/>
      <c r="K594" s="1086" t="s">
        <v>144</v>
      </c>
      <c r="L594" s="1086" t="s">
        <v>97</v>
      </c>
      <c r="M594" s="325">
        <v>1</v>
      </c>
      <c r="N594" s="1012" t="s">
        <v>24</v>
      </c>
      <c r="O594" s="1073" t="s">
        <v>348</v>
      </c>
      <c r="P594" s="1066">
        <f t="shared" si="86"/>
        <v>2</v>
      </c>
      <c r="Q594" s="829">
        <v>2</v>
      </c>
      <c r="R594" s="955"/>
      <c r="S594" s="958"/>
      <c r="T594" s="958"/>
      <c r="U594" s="958"/>
      <c r="V594" s="958"/>
      <c r="W594" s="1015"/>
      <c r="X594" s="1033"/>
      <c r="Y594" s="1004"/>
      <c r="Z594" s="23"/>
      <c r="AA594" s="23" t="str">
        <f t="shared" si="84"/>
        <v/>
      </c>
      <c r="AB594" s="48" t="str">
        <f t="shared" si="85"/>
        <v/>
      </c>
      <c r="AC594"/>
      <c r="AD594"/>
      <c r="AE594" s="12">
        <f t="shared" si="87"/>
        <v>2</v>
      </c>
      <c r="AF594" s="12">
        <f t="shared" si="88"/>
        <v>0</v>
      </c>
      <c r="AU594" s="22" t="str">
        <f t="shared" si="81"/>
        <v/>
      </c>
    </row>
    <row r="595" spans="1:47" s="22" customFormat="1" ht="13.5" customHeight="1" thickBot="1" x14ac:dyDescent="0.3">
      <c r="A595" s="2070"/>
      <c r="B595" s="1172" t="s">
        <v>1729</v>
      </c>
      <c r="C595" s="1165"/>
      <c r="D595" s="1149" t="s">
        <v>1728</v>
      </c>
      <c r="E595" s="988"/>
      <c r="F595" s="982"/>
      <c r="G595" s="1135"/>
      <c r="H595" s="1085" t="s">
        <v>23</v>
      </c>
      <c r="I595" s="1086" t="s">
        <v>107</v>
      </c>
      <c r="J595" s="1068"/>
      <c r="K595" s="1086" t="s">
        <v>144</v>
      </c>
      <c r="L595" s="1086" t="s">
        <v>97</v>
      </c>
      <c r="M595" s="325">
        <v>1</v>
      </c>
      <c r="N595" s="1012" t="s">
        <v>98</v>
      </c>
      <c r="O595" s="1073" t="s">
        <v>344</v>
      </c>
      <c r="P595" s="1066">
        <f t="shared" si="86"/>
        <v>2</v>
      </c>
      <c r="Q595" s="829">
        <v>2</v>
      </c>
      <c r="R595" s="955"/>
      <c r="S595" s="958"/>
      <c r="T595" s="958"/>
      <c r="U595" s="958"/>
      <c r="V595" s="958"/>
      <c r="W595" s="1015"/>
      <c r="X595" s="1033"/>
      <c r="Y595" s="1004"/>
      <c r="Z595" s="23"/>
      <c r="AA595" s="23" t="str">
        <f t="shared" si="84"/>
        <v/>
      </c>
      <c r="AB595" s="48" t="str">
        <f t="shared" si="85"/>
        <v/>
      </c>
      <c r="AC595"/>
      <c r="AD595"/>
      <c r="AE595" s="12">
        <f t="shared" si="87"/>
        <v>2</v>
      </c>
      <c r="AF595" s="12">
        <f t="shared" si="88"/>
        <v>0</v>
      </c>
      <c r="AU595" s="22" t="str">
        <f t="shared" si="81"/>
        <v/>
      </c>
    </row>
    <row r="596" spans="1:47" s="22" customFormat="1" ht="13.5" customHeight="1" thickBot="1" x14ac:dyDescent="0.3">
      <c r="A596" s="2070"/>
      <c r="B596" s="1172" t="s">
        <v>1729</v>
      </c>
      <c r="C596" s="1165"/>
      <c r="D596" s="1149" t="s">
        <v>1728</v>
      </c>
      <c r="E596" s="988"/>
      <c r="F596" s="982"/>
      <c r="G596" s="1135"/>
      <c r="H596" s="1085" t="s">
        <v>23</v>
      </c>
      <c r="I596" s="1085" t="s">
        <v>107</v>
      </c>
      <c r="J596" s="1078"/>
      <c r="K596" s="1085" t="s">
        <v>968</v>
      </c>
      <c r="L596" s="1078" t="s">
        <v>97</v>
      </c>
      <c r="M596" s="1092">
        <v>3</v>
      </c>
      <c r="N596" s="1044" t="s">
        <v>98</v>
      </c>
      <c r="O596" s="1069" t="s">
        <v>344</v>
      </c>
      <c r="P596" s="1066">
        <f t="shared" si="86"/>
        <v>3</v>
      </c>
      <c r="Q596" s="545">
        <v>3</v>
      </c>
      <c r="R596" s="955"/>
      <c r="S596" s="958"/>
      <c r="T596" s="958"/>
      <c r="U596" s="958"/>
      <c r="V596" s="958"/>
      <c r="W596" s="1015"/>
      <c r="X596" s="1033"/>
      <c r="Y596" s="1004"/>
      <c r="Z596" s="23"/>
      <c r="AA596" s="23" t="str">
        <f t="shared" si="84"/>
        <v/>
      </c>
      <c r="AB596" s="48" t="str">
        <f t="shared" si="85"/>
        <v/>
      </c>
      <c r="AC596"/>
      <c r="AD596"/>
      <c r="AE596" s="12">
        <f t="shared" si="87"/>
        <v>3</v>
      </c>
      <c r="AF596" s="12">
        <f t="shared" si="88"/>
        <v>0</v>
      </c>
      <c r="AU596" s="22" t="str">
        <f t="shared" si="81"/>
        <v/>
      </c>
    </row>
    <row r="597" spans="1:47" s="22" customFormat="1" ht="13.5" customHeight="1" thickBot="1" x14ac:dyDescent="0.3">
      <c r="A597" s="2071"/>
      <c r="B597" s="1221" t="s">
        <v>1729</v>
      </c>
      <c r="C597" s="1593"/>
      <c r="D597" s="1154" t="s">
        <v>1728</v>
      </c>
      <c r="E597" s="1594"/>
      <c r="F597" s="1156"/>
      <c r="G597" s="1157"/>
      <c r="H597" s="1224" t="s">
        <v>23</v>
      </c>
      <c r="I597" s="1138" t="s">
        <v>107</v>
      </c>
      <c r="J597" s="1713" t="s">
        <v>1424</v>
      </c>
      <c r="K597" s="1548" t="s">
        <v>1539</v>
      </c>
      <c r="L597" s="1138"/>
      <c r="M597" s="350"/>
      <c r="N597" s="1268"/>
      <c r="O597" s="1549"/>
      <c r="P597" s="1066">
        <f t="shared" si="86"/>
        <v>0</v>
      </c>
      <c r="Q597" s="857"/>
      <c r="R597" s="1059"/>
      <c r="S597" s="1060">
        <v>1</v>
      </c>
      <c r="T597" s="1060"/>
      <c r="U597" s="1060"/>
      <c r="V597" s="1060"/>
      <c r="W597" s="1061"/>
      <c r="X597" s="1042">
        <f>SUM(Q591:W597)</f>
        <v>20</v>
      </c>
      <c r="Y597" s="1011">
        <f>X597</f>
        <v>20</v>
      </c>
      <c r="Z597" s="23" t="s">
        <v>873</v>
      </c>
      <c r="AA597" s="23" t="str">
        <f t="shared" si="84"/>
        <v>MT</v>
      </c>
      <c r="AB597" s="48" t="str">
        <f t="shared" si="85"/>
        <v>ADMT</v>
      </c>
      <c r="AC597"/>
      <c r="AD597"/>
      <c r="AE597" s="12">
        <f t="shared" si="87"/>
        <v>0</v>
      </c>
      <c r="AF597" s="12">
        <f t="shared" si="88"/>
        <v>1</v>
      </c>
      <c r="AU597" s="22" t="str">
        <f t="shared" si="81"/>
        <v/>
      </c>
    </row>
    <row r="598" spans="1:47" s="22" customFormat="1" ht="13.5" customHeight="1" thickBot="1" x14ac:dyDescent="0.3">
      <c r="A598" s="2076">
        <f>A591+1</f>
        <v>69</v>
      </c>
      <c r="B598" s="1237" t="s">
        <v>1289</v>
      </c>
      <c r="C598" s="1572" t="s">
        <v>35</v>
      </c>
      <c r="D598" s="1197" t="s">
        <v>1779</v>
      </c>
      <c r="E598" s="1485" t="s">
        <v>284</v>
      </c>
      <c r="F598" s="1199" t="s">
        <v>1780</v>
      </c>
      <c r="G598" s="1200" t="s">
        <v>1781</v>
      </c>
      <c r="H598" s="1201" t="s">
        <v>1046</v>
      </c>
      <c r="I598" s="1384" t="s">
        <v>1238</v>
      </c>
      <c r="J598" s="1600"/>
      <c r="K598" s="1384" t="s">
        <v>101</v>
      </c>
      <c r="L598" s="1384" t="s">
        <v>1030</v>
      </c>
      <c r="M598" s="1601">
        <v>2</v>
      </c>
      <c r="N598" s="1385" t="s">
        <v>24</v>
      </c>
      <c r="O598" s="1386" t="s">
        <v>348</v>
      </c>
      <c r="P598" s="1066">
        <f t="shared" si="86"/>
        <v>3</v>
      </c>
      <c r="Q598" s="1290">
        <v>3</v>
      </c>
      <c r="R598" s="1291"/>
      <c r="S598" s="1304"/>
      <c r="T598" s="1304"/>
      <c r="U598" s="1304"/>
      <c r="V598" s="1304"/>
      <c r="W598" s="1302"/>
      <c r="X598" s="1207"/>
      <c r="Y598" s="1208"/>
      <c r="Z598" s="23"/>
      <c r="AA598" s="23" t="str">
        <f t="shared" si="84"/>
        <v/>
      </c>
      <c r="AB598" s="48" t="str">
        <f t="shared" si="85"/>
        <v/>
      </c>
      <c r="AC598"/>
      <c r="AD598"/>
      <c r="AE598" s="12">
        <f t="shared" si="87"/>
        <v>3</v>
      </c>
      <c r="AF598" s="12">
        <f t="shared" si="88"/>
        <v>0</v>
      </c>
      <c r="AU598" s="22">
        <f t="shared" si="81"/>
        <v>12</v>
      </c>
    </row>
    <row r="599" spans="1:47" s="22" customFormat="1" ht="13.5" customHeight="1" thickBot="1" x14ac:dyDescent="0.3">
      <c r="A599" s="2070"/>
      <c r="B599" s="1172" t="s">
        <v>1289</v>
      </c>
      <c r="C599" s="1165"/>
      <c r="D599" s="1149" t="s">
        <v>1779</v>
      </c>
      <c r="E599" s="988"/>
      <c r="F599" s="982"/>
      <c r="G599" s="1135"/>
      <c r="H599" s="1085" t="s">
        <v>1046</v>
      </c>
      <c r="I599" s="1112" t="s">
        <v>1238</v>
      </c>
      <c r="J599" s="1124"/>
      <c r="K599" s="1112" t="s">
        <v>101</v>
      </c>
      <c r="L599" s="1112" t="s">
        <v>1030</v>
      </c>
      <c r="M599" s="758">
        <v>2</v>
      </c>
      <c r="N599" s="1014" t="s">
        <v>98</v>
      </c>
      <c r="O599" s="1072" t="s">
        <v>348</v>
      </c>
      <c r="P599" s="1066">
        <f t="shared" si="86"/>
        <v>3</v>
      </c>
      <c r="Q599" s="734">
        <v>3</v>
      </c>
      <c r="R599" s="960"/>
      <c r="S599" s="963"/>
      <c r="T599" s="963"/>
      <c r="U599" s="963"/>
      <c r="V599" s="963"/>
      <c r="W599" s="668"/>
      <c r="X599" s="1033"/>
      <c r="Y599" s="1004"/>
      <c r="Z599" s="23"/>
      <c r="AA599" s="23" t="str">
        <f t="shared" si="84"/>
        <v/>
      </c>
      <c r="AB599" s="48" t="str">
        <f t="shared" si="85"/>
        <v/>
      </c>
      <c r="AC599"/>
      <c r="AD599"/>
      <c r="AE599" s="12">
        <f t="shared" si="87"/>
        <v>3</v>
      </c>
      <c r="AF599" s="12">
        <f t="shared" si="88"/>
        <v>0</v>
      </c>
      <c r="AU599" s="22" t="str">
        <f t="shared" si="81"/>
        <v/>
      </c>
    </row>
    <row r="600" spans="1:47" s="22" customFormat="1" ht="13.5" customHeight="1" thickBot="1" x14ac:dyDescent="0.3">
      <c r="A600" s="2070"/>
      <c r="B600" s="1172" t="s">
        <v>1289</v>
      </c>
      <c r="C600" s="1165"/>
      <c r="D600" s="1149" t="s">
        <v>1779</v>
      </c>
      <c r="E600" s="988"/>
      <c r="F600" s="982"/>
      <c r="G600" s="1135"/>
      <c r="H600" s="1085" t="s">
        <v>1046</v>
      </c>
      <c r="I600" s="1112" t="s">
        <v>1238</v>
      </c>
      <c r="J600" s="1124"/>
      <c r="K600" s="1112" t="s">
        <v>1678</v>
      </c>
      <c r="L600" s="1112" t="s">
        <v>1030</v>
      </c>
      <c r="M600" s="758">
        <v>4</v>
      </c>
      <c r="N600" s="1014" t="s">
        <v>24</v>
      </c>
      <c r="O600" s="1072" t="s">
        <v>348</v>
      </c>
      <c r="P600" s="1066">
        <f t="shared" si="86"/>
        <v>3</v>
      </c>
      <c r="Q600" s="734">
        <v>3</v>
      </c>
      <c r="R600" s="960"/>
      <c r="S600" s="963"/>
      <c r="T600" s="963"/>
      <c r="U600" s="963"/>
      <c r="V600" s="963"/>
      <c r="W600" s="668"/>
      <c r="X600" s="1033"/>
      <c r="Y600" s="1004"/>
      <c r="Z600" s="23"/>
      <c r="AA600" s="23" t="str">
        <f t="shared" si="84"/>
        <v/>
      </c>
      <c r="AB600" s="48" t="str">
        <f t="shared" si="85"/>
        <v/>
      </c>
      <c r="AC600"/>
      <c r="AD600"/>
      <c r="AE600" s="12">
        <f t="shared" si="87"/>
        <v>3</v>
      </c>
      <c r="AF600" s="12">
        <f t="shared" si="88"/>
        <v>0</v>
      </c>
      <c r="AU600" s="22" t="str">
        <f t="shared" si="81"/>
        <v/>
      </c>
    </row>
    <row r="601" spans="1:47" s="22" customFormat="1" ht="13.5" customHeight="1" thickBot="1" x14ac:dyDescent="0.3">
      <c r="A601" s="2070"/>
      <c r="B601" s="1172" t="s">
        <v>1289</v>
      </c>
      <c r="C601" s="1165"/>
      <c r="D601" s="1149" t="s">
        <v>1779</v>
      </c>
      <c r="E601" s="988"/>
      <c r="F601" s="982"/>
      <c r="G601" s="1135"/>
      <c r="H601" s="1085" t="s">
        <v>1046</v>
      </c>
      <c r="I601" s="1112" t="s">
        <v>1238</v>
      </c>
      <c r="J601" s="1124"/>
      <c r="K601" s="1112" t="s">
        <v>1678</v>
      </c>
      <c r="L601" s="1112" t="s">
        <v>1030</v>
      </c>
      <c r="M601" s="758">
        <v>4</v>
      </c>
      <c r="N601" s="1014" t="s">
        <v>98</v>
      </c>
      <c r="O601" s="1072" t="s">
        <v>348</v>
      </c>
      <c r="P601" s="1066">
        <f t="shared" si="86"/>
        <v>3</v>
      </c>
      <c r="Q601" s="734">
        <v>3</v>
      </c>
      <c r="R601" s="960"/>
      <c r="S601" s="963"/>
      <c r="T601" s="963"/>
      <c r="U601" s="963"/>
      <c r="V601" s="963"/>
      <c r="W601" s="668"/>
      <c r="X601" s="1033"/>
      <c r="Y601" s="1004"/>
      <c r="Z601" s="23"/>
      <c r="AA601" s="23" t="str">
        <f t="shared" si="84"/>
        <v/>
      </c>
      <c r="AB601" s="48" t="str">
        <f t="shared" si="85"/>
        <v/>
      </c>
      <c r="AC601"/>
      <c r="AD601"/>
      <c r="AE601" s="12">
        <f t="shared" si="87"/>
        <v>3</v>
      </c>
      <c r="AF601" s="12">
        <f t="shared" si="88"/>
        <v>0</v>
      </c>
      <c r="AU601" s="22" t="str">
        <f t="shared" si="81"/>
        <v/>
      </c>
    </row>
    <row r="602" spans="1:47" s="22" customFormat="1" ht="13.5" customHeight="1" thickBot="1" x14ac:dyDescent="0.3">
      <c r="A602" s="2070"/>
      <c r="B602" s="1172" t="s">
        <v>1289</v>
      </c>
      <c r="C602" s="1165"/>
      <c r="D602" s="1149" t="s">
        <v>1779</v>
      </c>
      <c r="E602" s="988"/>
      <c r="F602" s="982"/>
      <c r="G602" s="1135"/>
      <c r="H602" s="1085" t="s">
        <v>1046</v>
      </c>
      <c r="I602" s="1112" t="s">
        <v>1238</v>
      </c>
      <c r="J602" s="1711" t="s">
        <v>1424</v>
      </c>
      <c r="K602" s="1107" t="s">
        <v>1539</v>
      </c>
      <c r="L602" s="1112"/>
      <c r="M602" s="758"/>
      <c r="N602" s="1014"/>
      <c r="O602" s="1072"/>
      <c r="P602" s="1066">
        <f t="shared" si="86"/>
        <v>0</v>
      </c>
      <c r="Q602" s="734"/>
      <c r="R602" s="960"/>
      <c r="S602" s="963">
        <v>2</v>
      </c>
      <c r="T602" s="963"/>
      <c r="U602" s="963"/>
      <c r="V602" s="963"/>
      <c r="W602" s="668"/>
      <c r="X602" s="1033"/>
      <c r="Y602" s="1004"/>
      <c r="Z602" s="23"/>
      <c r="AA602" s="23" t="str">
        <f t="shared" si="84"/>
        <v/>
      </c>
      <c r="AB602" s="48" t="str">
        <f t="shared" si="85"/>
        <v/>
      </c>
      <c r="AC602"/>
      <c r="AD602"/>
      <c r="AE602" s="12">
        <f t="shared" si="87"/>
        <v>0</v>
      </c>
      <c r="AF602" s="12">
        <f t="shared" si="88"/>
        <v>2</v>
      </c>
      <c r="AU602" s="22" t="str">
        <f t="shared" si="81"/>
        <v/>
      </c>
    </row>
    <row r="603" spans="1:47" s="22" customFormat="1" ht="13.5" customHeight="1" thickBot="1" x14ac:dyDescent="0.3">
      <c r="A603" s="2070"/>
      <c r="B603" s="1172" t="s">
        <v>1289</v>
      </c>
      <c r="C603" s="1165"/>
      <c r="D603" s="1149" t="s">
        <v>1779</v>
      </c>
      <c r="E603" s="988"/>
      <c r="F603" s="982"/>
      <c r="G603" s="1135"/>
      <c r="H603" s="1085" t="s">
        <v>1046</v>
      </c>
      <c r="I603" s="1112" t="s">
        <v>1238</v>
      </c>
      <c r="J603" s="1711" t="s">
        <v>1424</v>
      </c>
      <c r="K603" s="1107" t="s">
        <v>1540</v>
      </c>
      <c r="L603" s="1112"/>
      <c r="M603" s="734"/>
      <c r="N603" s="1016"/>
      <c r="O603" s="1083"/>
      <c r="P603" s="1066">
        <f t="shared" si="86"/>
        <v>0</v>
      </c>
      <c r="Q603" s="734"/>
      <c r="R603" s="979"/>
      <c r="S603" s="967">
        <v>1</v>
      </c>
      <c r="T603" s="967"/>
      <c r="U603" s="967"/>
      <c r="V603" s="967"/>
      <c r="W603" s="1021"/>
      <c r="X603" s="1033"/>
      <c r="Y603" s="1004"/>
      <c r="Z603" s="23"/>
      <c r="AA603" s="23" t="str">
        <f t="shared" si="84"/>
        <v/>
      </c>
      <c r="AB603" s="48" t="str">
        <f t="shared" si="85"/>
        <v/>
      </c>
      <c r="AC603"/>
      <c r="AD603"/>
      <c r="AE603" s="12">
        <f t="shared" si="87"/>
        <v>0</v>
      </c>
      <c r="AF603" s="12">
        <f t="shared" si="88"/>
        <v>1</v>
      </c>
      <c r="AU603" s="22" t="str">
        <f t="shared" si="81"/>
        <v/>
      </c>
    </row>
    <row r="604" spans="1:47" s="22" customFormat="1" ht="13.5" customHeight="1" thickBot="1" x14ac:dyDescent="0.3">
      <c r="A604" s="2070"/>
      <c r="B604" s="1172" t="s">
        <v>1289</v>
      </c>
      <c r="C604" s="1165"/>
      <c r="D604" s="1149" t="s">
        <v>1779</v>
      </c>
      <c r="E604" s="988"/>
      <c r="F604" s="982"/>
      <c r="G604" s="1135"/>
      <c r="H604" s="1085" t="s">
        <v>1046</v>
      </c>
      <c r="I604" s="1112" t="s">
        <v>1238</v>
      </c>
      <c r="J604" s="1729" t="s">
        <v>95</v>
      </c>
      <c r="K604" s="1112" t="s">
        <v>1712</v>
      </c>
      <c r="L604" s="1112"/>
      <c r="M604" s="734"/>
      <c r="N604" s="1016"/>
      <c r="O604" s="1083"/>
      <c r="P604" s="1066">
        <f t="shared" si="86"/>
        <v>0</v>
      </c>
      <c r="Q604" s="734"/>
      <c r="R604" s="979"/>
      <c r="S604" s="967"/>
      <c r="T604" s="967"/>
      <c r="U604" s="967">
        <v>4</v>
      </c>
      <c r="V604" s="967"/>
      <c r="W604" s="1021"/>
      <c r="X604" s="1033"/>
      <c r="Y604" s="1004"/>
      <c r="Z604" s="23"/>
      <c r="AA604" s="23" t="str">
        <f t="shared" si="84"/>
        <v/>
      </c>
      <c r="AB604" s="48" t="str">
        <f t="shared" si="85"/>
        <v/>
      </c>
      <c r="AC604"/>
      <c r="AD604"/>
      <c r="AE604" s="12">
        <f t="shared" si="87"/>
        <v>0</v>
      </c>
      <c r="AF604" s="12">
        <f t="shared" si="88"/>
        <v>0</v>
      </c>
      <c r="AU604" s="22" t="str">
        <f t="shared" si="81"/>
        <v/>
      </c>
    </row>
    <row r="605" spans="1:47" s="22" customFormat="1" ht="13.5" customHeight="1" thickBot="1" x14ac:dyDescent="0.3">
      <c r="A605" s="2090"/>
      <c r="B605" s="1250" t="s">
        <v>1289</v>
      </c>
      <c r="C605" s="1574"/>
      <c r="D605" s="1540" t="s">
        <v>1779</v>
      </c>
      <c r="E605" s="1575"/>
      <c r="F605" s="1252"/>
      <c r="G605" s="1253"/>
      <c r="H605" s="1230" t="s">
        <v>1046</v>
      </c>
      <c r="I605" s="1394" t="s">
        <v>1238</v>
      </c>
      <c r="J605" s="1752" t="s">
        <v>1425</v>
      </c>
      <c r="K605" s="1327" t="s">
        <v>1646</v>
      </c>
      <c r="L605" s="1967"/>
      <c r="M605" s="1602"/>
      <c r="N605" s="1603"/>
      <c r="O605" s="1604"/>
      <c r="P605" s="1066">
        <f t="shared" si="86"/>
        <v>0</v>
      </c>
      <c r="Q605" s="1602"/>
      <c r="R605" s="1605"/>
      <c r="S605" s="1605"/>
      <c r="T605" s="1330">
        <v>21</v>
      </c>
      <c r="U605" s="1330"/>
      <c r="V605" s="1330"/>
      <c r="W605" s="674"/>
      <c r="X605" s="1509">
        <f>SUM(Q598:W605)</f>
        <v>40</v>
      </c>
      <c r="Y605" s="1510">
        <f>X605</f>
        <v>40</v>
      </c>
      <c r="Z605" s="23" t="s">
        <v>1303</v>
      </c>
      <c r="AA605" s="23" t="str">
        <f t="shared" si="84"/>
        <v>TC</v>
      </c>
      <c r="AB605" s="48" t="str">
        <f t="shared" si="85"/>
        <v>EXTTC</v>
      </c>
      <c r="AC605"/>
      <c r="AD605" t="s">
        <v>2078</v>
      </c>
      <c r="AE605" s="12">
        <f t="shared" si="87"/>
        <v>0</v>
      </c>
      <c r="AF605" s="12">
        <f t="shared" si="88"/>
        <v>0</v>
      </c>
      <c r="AU605" s="22" t="str">
        <f t="shared" si="81"/>
        <v/>
      </c>
    </row>
    <row r="606" spans="1:47" s="22" customFormat="1" ht="13.5" customHeight="1" thickBot="1" x14ac:dyDescent="0.3">
      <c r="A606" s="2069">
        <f>A598+1</f>
        <v>70</v>
      </c>
      <c r="B606" s="1243" t="s">
        <v>1283</v>
      </c>
      <c r="C606" s="1581" t="s">
        <v>83</v>
      </c>
      <c r="D606" s="1494" t="s">
        <v>1782</v>
      </c>
      <c r="E606" s="1495" t="s">
        <v>284</v>
      </c>
      <c r="F606" s="1245" t="s">
        <v>1783</v>
      </c>
      <c r="G606" s="1246" t="s">
        <v>41</v>
      </c>
      <c r="H606" s="1214" t="s">
        <v>1046</v>
      </c>
      <c r="I606" s="1598" t="s">
        <v>1238</v>
      </c>
      <c r="J606" s="1529"/>
      <c r="K606" s="1598" t="s">
        <v>139</v>
      </c>
      <c r="L606" s="1598" t="s">
        <v>1030</v>
      </c>
      <c r="M606" s="322">
        <v>2</v>
      </c>
      <c r="N606" s="1053" t="s">
        <v>24</v>
      </c>
      <c r="O606" s="1531" t="s">
        <v>348</v>
      </c>
      <c r="P606" s="1066">
        <f t="shared" si="86"/>
        <v>2</v>
      </c>
      <c r="Q606" s="1051">
        <v>2</v>
      </c>
      <c r="R606" s="1052"/>
      <c r="S606" s="1218"/>
      <c r="T606" s="1218"/>
      <c r="U606" s="1218"/>
      <c r="V606" s="1218"/>
      <c r="W606" s="1247"/>
      <c r="X606" s="1498"/>
      <c r="Y606" s="1499"/>
      <c r="Z606" s="23"/>
      <c r="AA606" s="23" t="str">
        <f t="shared" si="84"/>
        <v/>
      </c>
      <c r="AB606" s="48" t="str">
        <f t="shared" si="85"/>
        <v/>
      </c>
      <c r="AC606"/>
      <c r="AD606"/>
      <c r="AE606" s="12">
        <f t="shared" si="87"/>
        <v>2</v>
      </c>
      <c r="AF606" s="12">
        <f t="shared" si="88"/>
        <v>0</v>
      </c>
      <c r="AU606" s="22">
        <f t="shared" si="81"/>
        <v>14</v>
      </c>
    </row>
    <row r="607" spans="1:47" s="22" customFormat="1" ht="13.5" customHeight="1" thickBot="1" x14ac:dyDescent="0.3">
      <c r="A607" s="2070"/>
      <c r="B607" s="1172" t="s">
        <v>1283</v>
      </c>
      <c r="C607" s="1165"/>
      <c r="D607" s="1149" t="s">
        <v>1782</v>
      </c>
      <c r="E607" s="988"/>
      <c r="F607" s="982"/>
      <c r="G607" s="1135"/>
      <c r="H607" s="1085" t="s">
        <v>1046</v>
      </c>
      <c r="I607" s="1086" t="s">
        <v>1238</v>
      </c>
      <c r="J607" s="1068"/>
      <c r="K607" s="1086" t="s">
        <v>139</v>
      </c>
      <c r="L607" s="1086" t="s">
        <v>1030</v>
      </c>
      <c r="M607" s="325">
        <v>2</v>
      </c>
      <c r="N607" s="1012" t="s">
        <v>98</v>
      </c>
      <c r="O607" s="1073" t="s">
        <v>348</v>
      </c>
      <c r="P607" s="1066">
        <f t="shared" si="86"/>
        <v>2</v>
      </c>
      <c r="Q607" s="829">
        <v>2</v>
      </c>
      <c r="R607" s="955"/>
      <c r="S607" s="958"/>
      <c r="T607" s="958"/>
      <c r="U607" s="958"/>
      <c r="V607" s="958"/>
      <c r="W607" s="1015"/>
      <c r="X607" s="1033"/>
      <c r="Y607" s="1004"/>
      <c r="Z607" s="23"/>
      <c r="AA607" s="23" t="str">
        <f t="shared" si="84"/>
        <v/>
      </c>
      <c r="AB607" s="48" t="str">
        <f t="shared" si="85"/>
        <v/>
      </c>
      <c r="AC607"/>
      <c r="AD607"/>
      <c r="AE607" s="12">
        <f t="shared" si="87"/>
        <v>2</v>
      </c>
      <c r="AF607" s="12">
        <f t="shared" si="88"/>
        <v>0</v>
      </c>
      <c r="AU607" s="22" t="str">
        <f t="shared" ref="AU607:AU631" si="89">IF(C607&lt;&gt;"",SUMIF(D$379:D$956,D607,Q$379:R$956),"")</f>
        <v/>
      </c>
    </row>
    <row r="608" spans="1:47" s="22" customFormat="1" ht="13.5" customHeight="1" thickBot="1" x14ac:dyDescent="0.3">
      <c r="A608" s="2070"/>
      <c r="B608" s="1172" t="s">
        <v>1283</v>
      </c>
      <c r="C608" s="1165"/>
      <c r="D608" s="1149" t="s">
        <v>1782</v>
      </c>
      <c r="E608" s="988"/>
      <c r="F608" s="982"/>
      <c r="G608" s="1135"/>
      <c r="H608" s="1085" t="s">
        <v>1046</v>
      </c>
      <c r="I608" s="1086" t="s">
        <v>1238</v>
      </c>
      <c r="J608" s="1068"/>
      <c r="K608" s="1086" t="s">
        <v>1015</v>
      </c>
      <c r="L608" s="1086" t="s">
        <v>1030</v>
      </c>
      <c r="M608" s="325">
        <v>3</v>
      </c>
      <c r="N608" s="1012" t="s">
        <v>24</v>
      </c>
      <c r="O608" s="1073" t="s">
        <v>348</v>
      </c>
      <c r="P608" s="1066">
        <f t="shared" si="86"/>
        <v>2</v>
      </c>
      <c r="Q608" s="829">
        <v>2</v>
      </c>
      <c r="R608" s="955"/>
      <c r="S608" s="958"/>
      <c r="T608" s="958"/>
      <c r="U608" s="958"/>
      <c r="V608" s="958"/>
      <c r="W608" s="1015"/>
      <c r="X608" s="1033"/>
      <c r="Y608" s="1004"/>
      <c r="Z608" s="23"/>
      <c r="AA608" s="23" t="str">
        <f t="shared" si="84"/>
        <v/>
      </c>
      <c r="AB608" s="48" t="str">
        <f t="shared" si="85"/>
        <v/>
      </c>
      <c r="AC608"/>
      <c r="AD608"/>
      <c r="AE608" s="12">
        <f t="shared" si="87"/>
        <v>2</v>
      </c>
      <c r="AF608" s="12">
        <f t="shared" si="88"/>
        <v>0</v>
      </c>
      <c r="AU608" s="22" t="str">
        <f t="shared" si="89"/>
        <v/>
      </c>
    </row>
    <row r="609" spans="1:47" s="22" customFormat="1" ht="13.5" customHeight="1" thickBot="1" x14ac:dyDescent="0.3">
      <c r="A609" s="2070"/>
      <c r="B609" s="1172" t="s">
        <v>1283</v>
      </c>
      <c r="C609" s="1165"/>
      <c r="D609" s="1149" t="s">
        <v>1782</v>
      </c>
      <c r="E609" s="988"/>
      <c r="F609" s="982"/>
      <c r="G609" s="1135"/>
      <c r="H609" s="1085" t="s">
        <v>1046</v>
      </c>
      <c r="I609" s="1086" t="s">
        <v>1238</v>
      </c>
      <c r="J609" s="1068"/>
      <c r="K609" s="1086" t="s">
        <v>1015</v>
      </c>
      <c r="L609" s="1086" t="s">
        <v>1030</v>
      </c>
      <c r="M609" s="829">
        <v>3</v>
      </c>
      <c r="N609" s="1020" t="s">
        <v>98</v>
      </c>
      <c r="O609" s="1079" t="s">
        <v>348</v>
      </c>
      <c r="P609" s="1066">
        <f t="shared" si="86"/>
        <v>2</v>
      </c>
      <c r="Q609" s="829">
        <v>2</v>
      </c>
      <c r="R609" s="977"/>
      <c r="S609" s="983"/>
      <c r="T609" s="983"/>
      <c r="U609" s="983"/>
      <c r="V609" s="983"/>
      <c r="W609" s="1019"/>
      <c r="X609" s="1033"/>
      <c r="Y609" s="1004"/>
      <c r="Z609" s="23"/>
      <c r="AA609" s="23" t="str">
        <f t="shared" si="84"/>
        <v/>
      </c>
      <c r="AB609" s="48" t="str">
        <f t="shared" si="85"/>
        <v/>
      </c>
      <c r="AC609"/>
      <c r="AD609"/>
      <c r="AE609" s="12">
        <f t="shared" si="87"/>
        <v>2</v>
      </c>
      <c r="AF609" s="12">
        <f t="shared" si="88"/>
        <v>0</v>
      </c>
      <c r="AU609" s="22" t="str">
        <f t="shared" si="89"/>
        <v/>
      </c>
    </row>
    <row r="610" spans="1:47" s="22" customFormat="1" ht="13.5" customHeight="1" thickBot="1" x14ac:dyDescent="0.3">
      <c r="A610" s="2070"/>
      <c r="B610" s="1172" t="s">
        <v>1283</v>
      </c>
      <c r="C610" s="1165"/>
      <c r="D610" s="1149" t="s">
        <v>1782</v>
      </c>
      <c r="E610" s="988"/>
      <c r="F610" s="982"/>
      <c r="G610" s="1135"/>
      <c r="H610" s="1085" t="s">
        <v>1046</v>
      </c>
      <c r="I610" s="1086" t="s">
        <v>1238</v>
      </c>
      <c r="J610" s="1068"/>
      <c r="K610" s="1086" t="s">
        <v>1284</v>
      </c>
      <c r="L610" s="1086" t="s">
        <v>1030</v>
      </c>
      <c r="M610" s="829">
        <v>1</v>
      </c>
      <c r="N610" s="1020" t="s">
        <v>24</v>
      </c>
      <c r="O610" s="1079" t="s">
        <v>348</v>
      </c>
      <c r="P610" s="1066">
        <f t="shared" si="86"/>
        <v>3</v>
      </c>
      <c r="Q610" s="829">
        <v>3</v>
      </c>
      <c r="R610" s="977"/>
      <c r="S610" s="983"/>
      <c r="T610" s="983"/>
      <c r="U610" s="983"/>
      <c r="V610" s="983"/>
      <c r="W610" s="1019"/>
      <c r="X610" s="1033"/>
      <c r="Y610" s="1004"/>
      <c r="Z610" s="23"/>
      <c r="AA610" s="23" t="str">
        <f t="shared" ref="AA610:AA641" si="90">IF(Y610&lt;&gt;"",IF(Y610&gt;=40,"TC",IF(AND(Y610&gt;=20,Y610&lt;30),"MT",IF(Y610&lt;20,"TP",""))),"")</f>
        <v/>
      </c>
      <c r="AB610" s="48" t="str">
        <f t="shared" ref="AB610:AB641" si="91">Z610&amp;AA610</f>
        <v/>
      </c>
      <c r="AC610"/>
      <c r="AD610"/>
      <c r="AE610" s="12">
        <f t="shared" si="87"/>
        <v>3</v>
      </c>
      <c r="AF610" s="12">
        <f t="shared" si="88"/>
        <v>0</v>
      </c>
      <c r="AU610" s="22" t="str">
        <f t="shared" si="89"/>
        <v/>
      </c>
    </row>
    <row r="611" spans="1:47" s="22" customFormat="1" ht="13.5" customHeight="1" thickBot="1" x14ac:dyDescent="0.3">
      <c r="A611" s="2070"/>
      <c r="B611" s="1172" t="s">
        <v>1283</v>
      </c>
      <c r="C611" s="1165"/>
      <c r="D611" s="1149" t="s">
        <v>1782</v>
      </c>
      <c r="E611" s="988"/>
      <c r="F611" s="982"/>
      <c r="G611" s="1135"/>
      <c r="H611" s="1085" t="s">
        <v>1046</v>
      </c>
      <c r="I611" s="1086" t="s">
        <v>1238</v>
      </c>
      <c r="J611" s="1068"/>
      <c r="K611" s="1086" t="s">
        <v>1284</v>
      </c>
      <c r="L611" s="1086" t="s">
        <v>1030</v>
      </c>
      <c r="M611" s="829">
        <v>1</v>
      </c>
      <c r="N611" s="1020" t="s">
        <v>98</v>
      </c>
      <c r="O611" s="1079" t="s">
        <v>348</v>
      </c>
      <c r="P611" s="1066">
        <f t="shared" si="86"/>
        <v>3</v>
      </c>
      <c r="Q611" s="829">
        <v>3</v>
      </c>
      <c r="R611" s="977"/>
      <c r="S611" s="983"/>
      <c r="T611" s="983"/>
      <c r="U611" s="983"/>
      <c r="V611" s="983"/>
      <c r="W611" s="1019"/>
      <c r="X611" s="1033"/>
      <c r="Y611" s="1004"/>
      <c r="Z611" s="23"/>
      <c r="AA611" s="23" t="str">
        <f t="shared" si="90"/>
        <v/>
      </c>
      <c r="AB611" s="48" t="str">
        <f t="shared" si="91"/>
        <v/>
      </c>
      <c r="AC611"/>
      <c r="AD611"/>
      <c r="AE611" s="12">
        <f t="shared" si="87"/>
        <v>3</v>
      </c>
      <c r="AF611" s="12">
        <f t="shared" si="88"/>
        <v>0</v>
      </c>
      <c r="AU611" s="22" t="str">
        <f t="shared" si="89"/>
        <v/>
      </c>
    </row>
    <row r="612" spans="1:47" s="22" customFormat="1" ht="13.5" customHeight="1" thickBot="1" x14ac:dyDescent="0.3">
      <c r="A612" s="2070"/>
      <c r="B612" s="1172" t="s">
        <v>1283</v>
      </c>
      <c r="C612" s="1165"/>
      <c r="D612" s="1149" t="s">
        <v>1782</v>
      </c>
      <c r="E612" s="988"/>
      <c r="F612" s="982"/>
      <c r="G612" s="1135"/>
      <c r="H612" s="1085" t="s">
        <v>1046</v>
      </c>
      <c r="I612" s="1086" t="s">
        <v>1238</v>
      </c>
      <c r="J612" s="1711" t="s">
        <v>1424</v>
      </c>
      <c r="K612" s="1107" t="s">
        <v>1539</v>
      </c>
      <c r="L612" s="1086"/>
      <c r="M612" s="829"/>
      <c r="N612" s="1020"/>
      <c r="O612" s="1079"/>
      <c r="P612" s="1066">
        <f t="shared" si="86"/>
        <v>0</v>
      </c>
      <c r="Q612" s="829"/>
      <c r="R612" s="977"/>
      <c r="S612" s="983">
        <v>2</v>
      </c>
      <c r="T612" s="983"/>
      <c r="U612" s="983"/>
      <c r="V612" s="983"/>
      <c r="W612" s="1019"/>
      <c r="X612" s="1033"/>
      <c r="Y612" s="1004"/>
      <c r="Z612" s="23"/>
      <c r="AA612" s="23" t="str">
        <f t="shared" si="90"/>
        <v/>
      </c>
      <c r="AB612" s="48" t="str">
        <f t="shared" si="91"/>
        <v/>
      </c>
      <c r="AC612"/>
      <c r="AD612"/>
      <c r="AE612" s="12">
        <f t="shared" si="87"/>
        <v>0</v>
      </c>
      <c r="AF612" s="12">
        <f t="shared" si="88"/>
        <v>2</v>
      </c>
      <c r="AU612" s="22" t="str">
        <f t="shared" si="89"/>
        <v/>
      </c>
    </row>
    <row r="613" spans="1:47" s="22" customFormat="1" ht="13.5" customHeight="1" thickBot="1" x14ac:dyDescent="0.3">
      <c r="A613" s="2070"/>
      <c r="B613" s="1172" t="s">
        <v>1283</v>
      </c>
      <c r="C613" s="1165"/>
      <c r="D613" s="1149" t="s">
        <v>1782</v>
      </c>
      <c r="E613" s="988"/>
      <c r="F613" s="982"/>
      <c r="G613" s="1135"/>
      <c r="H613" s="1085" t="s">
        <v>1046</v>
      </c>
      <c r="I613" s="1086" t="s">
        <v>1238</v>
      </c>
      <c r="J613" s="1711" t="s">
        <v>1424</v>
      </c>
      <c r="K613" s="1107" t="s">
        <v>1540</v>
      </c>
      <c r="L613" s="1086"/>
      <c r="M613" s="829"/>
      <c r="N613" s="1020"/>
      <c r="O613" s="1079"/>
      <c r="P613" s="1066">
        <f t="shared" si="86"/>
        <v>0</v>
      </c>
      <c r="Q613" s="829"/>
      <c r="R613" s="977"/>
      <c r="S613" s="983">
        <v>1</v>
      </c>
      <c r="T613" s="983"/>
      <c r="U613" s="983"/>
      <c r="V613" s="983"/>
      <c r="W613" s="1019"/>
      <c r="X613" s="1033"/>
      <c r="Y613" s="1004"/>
      <c r="Z613" s="23"/>
      <c r="AA613" s="23" t="str">
        <f t="shared" si="90"/>
        <v/>
      </c>
      <c r="AB613" s="48" t="str">
        <f t="shared" si="91"/>
        <v/>
      </c>
      <c r="AC613"/>
      <c r="AD613"/>
      <c r="AE613" s="12">
        <f t="shared" si="87"/>
        <v>0</v>
      </c>
      <c r="AF613" s="12">
        <f t="shared" si="88"/>
        <v>1</v>
      </c>
      <c r="AU613" s="22" t="str">
        <f t="shared" si="89"/>
        <v/>
      </c>
    </row>
    <row r="614" spans="1:47" s="22" customFormat="1" ht="13.5" customHeight="1" thickBot="1" x14ac:dyDescent="0.3">
      <c r="A614" s="2071"/>
      <c r="B614" s="1221" t="s">
        <v>1283</v>
      </c>
      <c r="C614" s="1593"/>
      <c r="D614" s="1154" t="s">
        <v>1782</v>
      </c>
      <c r="E614" s="1594"/>
      <c r="F614" s="1156"/>
      <c r="G614" s="1157"/>
      <c r="H614" s="1224" t="s">
        <v>1046</v>
      </c>
      <c r="I614" s="1138" t="s">
        <v>1238</v>
      </c>
      <c r="J614" s="1720" t="s">
        <v>1424</v>
      </c>
      <c r="K614" s="1224" t="s">
        <v>1837</v>
      </c>
      <c r="L614" s="1964"/>
      <c r="M614" s="1560"/>
      <c r="N614" s="1561"/>
      <c r="O614" s="1562"/>
      <c r="P614" s="1066">
        <f t="shared" si="86"/>
        <v>0</v>
      </c>
      <c r="Q614" s="1560"/>
      <c r="R614" s="1563"/>
      <c r="S614" s="1563"/>
      <c r="T614" s="1060"/>
      <c r="U614" s="1060"/>
      <c r="V614" s="1060"/>
      <c r="W614" s="1061">
        <v>3</v>
      </c>
      <c r="X614" s="1042">
        <f>SUM(Q606:W614)</f>
        <v>20</v>
      </c>
      <c r="Y614" s="1011">
        <f>X614</f>
        <v>20</v>
      </c>
      <c r="Z614" s="23" t="s">
        <v>1303</v>
      </c>
      <c r="AA614" s="23" t="str">
        <f t="shared" si="90"/>
        <v>MT</v>
      </c>
      <c r="AB614" s="48" t="str">
        <f t="shared" si="91"/>
        <v>EXTMT</v>
      </c>
      <c r="AC614"/>
      <c r="AD614"/>
      <c r="AE614" s="12">
        <f t="shared" si="87"/>
        <v>0</v>
      </c>
      <c r="AF614" s="12">
        <f t="shared" si="88"/>
        <v>3</v>
      </c>
      <c r="AU614" s="22" t="str">
        <f t="shared" si="89"/>
        <v/>
      </c>
    </row>
    <row r="615" spans="1:47" s="22" customFormat="1" ht="13.5" customHeight="1" thickBot="1" x14ac:dyDescent="0.3">
      <c r="A615" s="2076">
        <f>A606+1</f>
        <v>71</v>
      </c>
      <c r="B615" s="1237" t="s">
        <v>2039</v>
      </c>
      <c r="C615" s="1572" t="s">
        <v>83</v>
      </c>
      <c r="D615" s="1197" t="s">
        <v>2040</v>
      </c>
      <c r="E615" s="1485" t="s">
        <v>284</v>
      </c>
      <c r="F615" s="1199" t="s">
        <v>114</v>
      </c>
      <c r="G615" s="1200" t="s">
        <v>2041</v>
      </c>
      <c r="H615" s="1201" t="s">
        <v>1046</v>
      </c>
      <c r="I615" s="1423" t="s">
        <v>1238</v>
      </c>
      <c r="J615" s="1566"/>
      <c r="K615" s="1423" t="s">
        <v>1286</v>
      </c>
      <c r="L615" s="1423" t="s">
        <v>1287</v>
      </c>
      <c r="M615" s="1567">
        <v>1</v>
      </c>
      <c r="N615" s="1260" t="s">
        <v>24</v>
      </c>
      <c r="O615" s="1425" t="s">
        <v>348</v>
      </c>
      <c r="P615" s="1066">
        <f t="shared" si="86"/>
        <v>3</v>
      </c>
      <c r="Q615" s="418">
        <v>3</v>
      </c>
      <c r="R615" s="1259"/>
      <c r="S615" s="1205"/>
      <c r="T615" s="1205"/>
      <c r="U615" s="1205"/>
      <c r="V615" s="1205"/>
      <c r="W615" s="1206"/>
      <c r="X615" s="1207"/>
      <c r="Y615" s="1208"/>
      <c r="Z615" s="23"/>
      <c r="AA615" s="23" t="str">
        <f t="shared" si="90"/>
        <v/>
      </c>
      <c r="AB615" s="48" t="str">
        <f t="shared" si="91"/>
        <v/>
      </c>
      <c r="AC615"/>
      <c r="AD615"/>
      <c r="AE615" s="12">
        <f t="shared" si="87"/>
        <v>3</v>
      </c>
      <c r="AF615" s="12">
        <f t="shared" si="88"/>
        <v>0</v>
      </c>
      <c r="AU615" s="22">
        <f t="shared" si="89"/>
        <v>16</v>
      </c>
    </row>
    <row r="616" spans="1:47" s="22" customFormat="1" ht="13.5" customHeight="1" thickBot="1" x14ac:dyDescent="0.3">
      <c r="A616" s="2070"/>
      <c r="B616" s="1172" t="s">
        <v>2039</v>
      </c>
      <c r="C616" s="1165"/>
      <c r="D616" s="1149" t="s">
        <v>2040</v>
      </c>
      <c r="E616" s="988"/>
      <c r="F616" s="982"/>
      <c r="G616" s="1135"/>
      <c r="H616" s="1085" t="s">
        <v>1046</v>
      </c>
      <c r="I616" s="1086" t="s">
        <v>1238</v>
      </c>
      <c r="J616" s="1068"/>
      <c r="K616" s="1086" t="s">
        <v>1286</v>
      </c>
      <c r="L616" s="1086" t="s">
        <v>1287</v>
      </c>
      <c r="M616" s="325">
        <v>1</v>
      </c>
      <c r="N616" s="1012" t="s">
        <v>98</v>
      </c>
      <c r="O616" s="1073" t="s">
        <v>348</v>
      </c>
      <c r="P616" s="1066">
        <f t="shared" si="86"/>
        <v>3</v>
      </c>
      <c r="Q616" s="829">
        <v>3</v>
      </c>
      <c r="R616" s="955"/>
      <c r="S616" s="958"/>
      <c r="T616" s="958"/>
      <c r="U616" s="958"/>
      <c r="V616" s="958"/>
      <c r="W616" s="1015"/>
      <c r="X616" s="1033"/>
      <c r="Y616" s="1004"/>
      <c r="Z616" s="23"/>
      <c r="AA616" s="23" t="str">
        <f t="shared" si="90"/>
        <v/>
      </c>
      <c r="AB616" s="48" t="str">
        <f t="shared" si="91"/>
        <v/>
      </c>
      <c r="AC616"/>
      <c r="AD616"/>
      <c r="AE616" s="12">
        <f t="shared" si="87"/>
        <v>3</v>
      </c>
      <c r="AF616" s="12">
        <f t="shared" si="88"/>
        <v>0</v>
      </c>
      <c r="AU616" s="22" t="str">
        <f t="shared" si="89"/>
        <v/>
      </c>
    </row>
    <row r="617" spans="1:47" s="22" customFormat="1" ht="13.5" customHeight="1" thickBot="1" x14ac:dyDescent="0.3">
      <c r="A617" s="2070"/>
      <c r="B617" s="1172" t="s">
        <v>2039</v>
      </c>
      <c r="C617" s="1165"/>
      <c r="D617" s="1149" t="s">
        <v>2040</v>
      </c>
      <c r="E617" s="988"/>
      <c r="F617" s="982"/>
      <c r="G617" s="1135"/>
      <c r="H617" s="1085" t="s">
        <v>1046</v>
      </c>
      <c r="I617" s="1086" t="s">
        <v>1238</v>
      </c>
      <c r="J617" s="1068"/>
      <c r="K617" s="1086" t="s">
        <v>1285</v>
      </c>
      <c r="L617" s="1086" t="s">
        <v>1287</v>
      </c>
      <c r="M617" s="325">
        <v>3</v>
      </c>
      <c r="N617" s="1012" t="s">
        <v>24</v>
      </c>
      <c r="O617" s="1073" t="s">
        <v>348</v>
      </c>
      <c r="P617" s="1066">
        <f t="shared" si="86"/>
        <v>3</v>
      </c>
      <c r="Q617" s="829">
        <v>3</v>
      </c>
      <c r="R617" s="955"/>
      <c r="S617" s="958"/>
      <c r="T617" s="958"/>
      <c r="U617" s="958"/>
      <c r="V617" s="958"/>
      <c r="W617" s="1015"/>
      <c r="X617" s="1033"/>
      <c r="Y617" s="1004"/>
      <c r="Z617" s="23"/>
      <c r="AA617" s="23" t="str">
        <f t="shared" si="90"/>
        <v/>
      </c>
      <c r="AB617" s="48" t="str">
        <f t="shared" si="91"/>
        <v/>
      </c>
      <c r="AC617"/>
      <c r="AD617"/>
      <c r="AE617" s="12">
        <f t="shared" si="87"/>
        <v>3</v>
      </c>
      <c r="AF617" s="12">
        <f t="shared" si="88"/>
        <v>0</v>
      </c>
      <c r="AU617" s="22" t="str">
        <f t="shared" si="89"/>
        <v/>
      </c>
    </row>
    <row r="618" spans="1:47" s="22" customFormat="1" ht="13.5" customHeight="1" thickBot="1" x14ac:dyDescent="0.3">
      <c r="A618" s="2070"/>
      <c r="B618" s="1172" t="s">
        <v>2039</v>
      </c>
      <c r="C618" s="1165"/>
      <c r="D618" s="1149" t="s">
        <v>2040</v>
      </c>
      <c r="E618" s="988"/>
      <c r="F618" s="982"/>
      <c r="G618" s="1135"/>
      <c r="H618" s="1085" t="s">
        <v>1046</v>
      </c>
      <c r="I618" s="1086" t="s">
        <v>1238</v>
      </c>
      <c r="J618" s="1068"/>
      <c r="K618" s="1086" t="s">
        <v>1285</v>
      </c>
      <c r="L618" s="1086" t="s">
        <v>1287</v>
      </c>
      <c r="M618" s="325">
        <v>3</v>
      </c>
      <c r="N618" s="1012" t="s">
        <v>98</v>
      </c>
      <c r="O618" s="1073" t="s">
        <v>348</v>
      </c>
      <c r="P618" s="1066">
        <f t="shared" si="86"/>
        <v>3</v>
      </c>
      <c r="Q618" s="829">
        <v>3</v>
      </c>
      <c r="R618" s="955"/>
      <c r="S618" s="958"/>
      <c r="T618" s="958"/>
      <c r="U618" s="958"/>
      <c r="V618" s="958"/>
      <c r="W618" s="1015"/>
      <c r="X618" s="1033"/>
      <c r="Y618" s="1004"/>
      <c r="Z618" s="23"/>
      <c r="AA618" s="23" t="str">
        <f t="shared" si="90"/>
        <v/>
      </c>
      <c r="AB618" s="48" t="str">
        <f t="shared" si="91"/>
        <v/>
      </c>
      <c r="AC618"/>
      <c r="AD618"/>
      <c r="AE618" s="12">
        <f t="shared" si="87"/>
        <v>3</v>
      </c>
      <c r="AF618" s="12">
        <f t="shared" si="88"/>
        <v>0</v>
      </c>
      <c r="AU618" s="22" t="str">
        <f t="shared" si="89"/>
        <v/>
      </c>
    </row>
    <row r="619" spans="1:47" s="22" customFormat="1" ht="13.5" customHeight="1" thickBot="1" x14ac:dyDescent="0.3">
      <c r="A619" s="2070"/>
      <c r="B619" s="1172" t="s">
        <v>2039</v>
      </c>
      <c r="C619" s="1165"/>
      <c r="D619" s="1149" t="s">
        <v>2040</v>
      </c>
      <c r="E619" s="988"/>
      <c r="F619" s="982"/>
      <c r="G619" s="1135"/>
      <c r="H619" s="1085" t="s">
        <v>1046</v>
      </c>
      <c r="I619" s="1086" t="s">
        <v>1238</v>
      </c>
      <c r="J619" s="1068"/>
      <c r="K619" s="1086" t="s">
        <v>1305</v>
      </c>
      <c r="L619" s="1086" t="s">
        <v>1287</v>
      </c>
      <c r="M619" s="829">
        <v>4</v>
      </c>
      <c r="N619" s="1020" t="s">
        <v>24</v>
      </c>
      <c r="O619" s="1079" t="s">
        <v>348</v>
      </c>
      <c r="P619" s="1066">
        <f t="shared" si="86"/>
        <v>2</v>
      </c>
      <c r="Q619" s="829">
        <v>2</v>
      </c>
      <c r="R619" s="977"/>
      <c r="S619" s="983"/>
      <c r="T619" s="983"/>
      <c r="U619" s="983"/>
      <c r="V619" s="983"/>
      <c r="W619" s="1019"/>
      <c r="X619" s="1033"/>
      <c r="Y619" s="1004"/>
      <c r="Z619" s="23"/>
      <c r="AA619" s="23" t="str">
        <f t="shared" si="90"/>
        <v/>
      </c>
      <c r="AB619" s="48" t="str">
        <f t="shared" si="91"/>
        <v/>
      </c>
      <c r="AC619"/>
      <c r="AD619"/>
      <c r="AE619" s="12">
        <f t="shared" si="87"/>
        <v>2</v>
      </c>
      <c r="AF619" s="12">
        <f t="shared" si="88"/>
        <v>0</v>
      </c>
      <c r="AU619" s="22" t="str">
        <f t="shared" si="89"/>
        <v/>
      </c>
    </row>
    <row r="620" spans="1:47" s="22" customFormat="1" ht="13.5" customHeight="1" thickBot="1" x14ac:dyDescent="0.3">
      <c r="A620" s="2070"/>
      <c r="B620" s="1172" t="s">
        <v>2039</v>
      </c>
      <c r="C620" s="1165"/>
      <c r="D620" s="1149" t="s">
        <v>2040</v>
      </c>
      <c r="E620" s="988"/>
      <c r="F620" s="982"/>
      <c r="G620" s="1135"/>
      <c r="H620" s="1085" t="s">
        <v>1046</v>
      </c>
      <c r="I620" s="1086" t="s">
        <v>1238</v>
      </c>
      <c r="J620" s="1068"/>
      <c r="K620" s="1086" t="s">
        <v>1305</v>
      </c>
      <c r="L620" s="1086" t="s">
        <v>1287</v>
      </c>
      <c r="M620" s="325">
        <v>4</v>
      </c>
      <c r="N620" s="1012" t="s">
        <v>98</v>
      </c>
      <c r="O620" s="1073" t="s">
        <v>348</v>
      </c>
      <c r="P620" s="1066">
        <f t="shared" si="86"/>
        <v>2</v>
      </c>
      <c r="Q620" s="829">
        <v>2</v>
      </c>
      <c r="R620" s="955"/>
      <c r="S620" s="958"/>
      <c r="T620" s="958"/>
      <c r="U620" s="958"/>
      <c r="V620" s="958"/>
      <c r="W620" s="1015"/>
      <c r="X620" s="1033"/>
      <c r="Y620" s="1004"/>
      <c r="Z620" s="23"/>
      <c r="AA620" s="23" t="str">
        <f t="shared" si="90"/>
        <v/>
      </c>
      <c r="AB620" s="48" t="str">
        <f t="shared" si="91"/>
        <v/>
      </c>
      <c r="AC620"/>
      <c r="AD620"/>
      <c r="AE620" s="12">
        <f t="shared" si="87"/>
        <v>2</v>
      </c>
      <c r="AF620" s="12">
        <f t="shared" si="88"/>
        <v>0</v>
      </c>
      <c r="AU620" s="22" t="str">
        <f t="shared" si="89"/>
        <v/>
      </c>
    </row>
    <row r="621" spans="1:47" s="22" customFormat="1" ht="13.5" customHeight="1" thickBot="1" x14ac:dyDescent="0.3">
      <c r="A621" s="2070"/>
      <c r="B621" s="1172" t="s">
        <v>2039</v>
      </c>
      <c r="C621" s="1165"/>
      <c r="D621" s="1149" t="s">
        <v>2040</v>
      </c>
      <c r="E621" s="988"/>
      <c r="F621" s="982"/>
      <c r="G621" s="1135"/>
      <c r="H621" s="1085" t="s">
        <v>1046</v>
      </c>
      <c r="I621" s="1086" t="s">
        <v>1238</v>
      </c>
      <c r="J621" s="1711" t="s">
        <v>1424</v>
      </c>
      <c r="K621" s="1107" t="s">
        <v>1539</v>
      </c>
      <c r="L621" s="1086"/>
      <c r="M621" s="325"/>
      <c r="N621" s="1012"/>
      <c r="O621" s="1073"/>
      <c r="P621" s="1066">
        <f t="shared" si="86"/>
        <v>0</v>
      </c>
      <c r="Q621" s="829"/>
      <c r="R621" s="955"/>
      <c r="S621" s="958">
        <v>1</v>
      </c>
      <c r="T621" s="958"/>
      <c r="U621" s="958"/>
      <c r="V621" s="958"/>
      <c r="W621" s="1015"/>
      <c r="X621" s="1033"/>
      <c r="Y621" s="1004"/>
      <c r="Z621" s="23"/>
      <c r="AA621" s="23" t="str">
        <f t="shared" si="90"/>
        <v/>
      </c>
      <c r="AB621" s="48" t="str">
        <f t="shared" si="91"/>
        <v/>
      </c>
      <c r="AC621"/>
      <c r="AD621"/>
      <c r="AE621" s="12">
        <f t="shared" si="87"/>
        <v>0</v>
      </c>
      <c r="AF621" s="12">
        <f t="shared" si="88"/>
        <v>1</v>
      </c>
      <c r="AU621" s="22" t="str">
        <f t="shared" si="89"/>
        <v/>
      </c>
    </row>
    <row r="622" spans="1:47" s="22" customFormat="1" ht="13.5" customHeight="1" thickBot="1" x14ac:dyDescent="0.3">
      <c r="A622" s="2070"/>
      <c r="B622" s="1172" t="s">
        <v>2039</v>
      </c>
      <c r="C622" s="1165"/>
      <c r="D622" s="1149" t="s">
        <v>2040</v>
      </c>
      <c r="E622" s="988"/>
      <c r="F622" s="982"/>
      <c r="G622" s="1135"/>
      <c r="H622" s="1085" t="s">
        <v>1046</v>
      </c>
      <c r="I622" s="1086" t="s">
        <v>1238</v>
      </c>
      <c r="J622" s="1711" t="s">
        <v>1424</v>
      </c>
      <c r="K622" s="1107" t="s">
        <v>1540</v>
      </c>
      <c r="L622" s="1086"/>
      <c r="M622" s="829"/>
      <c r="N622" s="1020"/>
      <c r="O622" s="1079"/>
      <c r="P622" s="1066">
        <f t="shared" si="86"/>
        <v>0</v>
      </c>
      <c r="Q622" s="829"/>
      <c r="R622" s="977"/>
      <c r="S622" s="983">
        <v>1</v>
      </c>
      <c r="T622" s="983"/>
      <c r="U622" s="983"/>
      <c r="V622" s="983"/>
      <c r="W622" s="1019"/>
      <c r="X622" s="1033"/>
      <c r="Y622" s="1004"/>
      <c r="Z622" s="23"/>
      <c r="AA622" s="23" t="str">
        <f t="shared" si="90"/>
        <v/>
      </c>
      <c r="AB622" s="48" t="str">
        <f t="shared" si="91"/>
        <v/>
      </c>
      <c r="AC622"/>
      <c r="AD622"/>
      <c r="AE622" s="12">
        <f t="shared" si="87"/>
        <v>0</v>
      </c>
      <c r="AF622" s="12">
        <f t="shared" si="88"/>
        <v>1</v>
      </c>
      <c r="AU622" s="22" t="str">
        <f t="shared" si="89"/>
        <v/>
      </c>
    </row>
    <row r="623" spans="1:47" s="22" customFormat="1" ht="13.5" customHeight="1" thickBot="1" x14ac:dyDescent="0.3">
      <c r="A623" s="2090"/>
      <c r="B623" s="1172" t="s">
        <v>2039</v>
      </c>
      <c r="C623" s="1574"/>
      <c r="D623" s="1540" t="s">
        <v>2040</v>
      </c>
      <c r="E623" s="1575"/>
      <c r="F623" s="1252"/>
      <c r="G623" s="1253"/>
      <c r="H623" s="1230" t="s">
        <v>1046</v>
      </c>
      <c r="I623" s="1193" t="s">
        <v>1238</v>
      </c>
      <c r="J623" s="1752" t="s">
        <v>1425</v>
      </c>
      <c r="K623" s="1230" t="s">
        <v>1732</v>
      </c>
      <c r="L623" s="1965"/>
      <c r="M623" s="1544"/>
      <c r="N623" s="1564"/>
      <c r="O623" s="1565"/>
      <c r="P623" s="1066">
        <f t="shared" si="86"/>
        <v>0</v>
      </c>
      <c r="Q623" s="1544"/>
      <c r="R623" s="1432"/>
      <c r="S623" s="1432"/>
      <c r="T623" s="1236">
        <v>2</v>
      </c>
      <c r="U623" s="1236"/>
      <c r="V623" s="1236"/>
      <c r="W623" s="1254"/>
      <c r="X623" s="1509">
        <f>SUM(Q615:W623)</f>
        <v>20</v>
      </c>
      <c r="Y623" s="1510">
        <f>X623</f>
        <v>20</v>
      </c>
      <c r="Z623" s="23" t="s">
        <v>1303</v>
      </c>
      <c r="AA623" s="23" t="str">
        <f t="shared" si="90"/>
        <v>MT</v>
      </c>
      <c r="AB623" s="48" t="str">
        <f t="shared" si="91"/>
        <v>EXTMT</v>
      </c>
      <c r="AC623"/>
      <c r="AD623" t="s">
        <v>2077</v>
      </c>
      <c r="AE623" s="12">
        <f t="shared" si="87"/>
        <v>0</v>
      </c>
      <c r="AF623" s="12">
        <f t="shared" si="88"/>
        <v>0</v>
      </c>
      <c r="AU623" s="22" t="str">
        <f t="shared" si="89"/>
        <v/>
      </c>
    </row>
    <row r="624" spans="1:47" s="22" customFormat="1" ht="13.5" customHeight="1" thickBot="1" x14ac:dyDescent="0.3">
      <c r="A624" s="2069">
        <f>A615+1</f>
        <v>72</v>
      </c>
      <c r="B624" s="1243" t="s">
        <v>1307</v>
      </c>
      <c r="C624" s="1581" t="s">
        <v>83</v>
      </c>
      <c r="D624" s="1494" t="s">
        <v>1784</v>
      </c>
      <c r="E624" s="1495" t="s">
        <v>284</v>
      </c>
      <c r="F624" s="1245" t="s">
        <v>1786</v>
      </c>
      <c r="G624" s="1246" t="s">
        <v>1785</v>
      </c>
      <c r="H624" s="1214" t="s">
        <v>1046</v>
      </c>
      <c r="I624" s="1405" t="s">
        <v>1238</v>
      </c>
      <c r="J624" s="1607"/>
      <c r="K624" s="1405" t="s">
        <v>1679</v>
      </c>
      <c r="L624" s="1405" t="s">
        <v>1030</v>
      </c>
      <c r="M624" s="753">
        <v>4</v>
      </c>
      <c r="N624" s="1407" t="s">
        <v>24</v>
      </c>
      <c r="O624" s="1408" t="s">
        <v>348</v>
      </c>
      <c r="P624" s="1066">
        <f t="shared" si="86"/>
        <v>3</v>
      </c>
      <c r="Q624" s="1406">
        <v>3</v>
      </c>
      <c r="R624" s="1409"/>
      <c r="S624" s="1349"/>
      <c r="T624" s="1349"/>
      <c r="U624" s="1349"/>
      <c r="V624" s="1349"/>
      <c r="W624" s="1371"/>
      <c r="X624" s="1498"/>
      <c r="Y624" s="1499"/>
      <c r="Z624" s="23"/>
      <c r="AA624" s="23" t="str">
        <f t="shared" si="90"/>
        <v/>
      </c>
      <c r="AB624" s="48" t="str">
        <f t="shared" si="91"/>
        <v/>
      </c>
      <c r="AC624"/>
      <c r="AD624"/>
      <c r="AE624" s="12">
        <f t="shared" si="87"/>
        <v>3</v>
      </c>
      <c r="AF624" s="12">
        <f t="shared" si="88"/>
        <v>0</v>
      </c>
      <c r="AU624" s="22">
        <f t="shared" si="89"/>
        <v>18</v>
      </c>
    </row>
    <row r="625" spans="1:47" s="22" customFormat="1" ht="13.5" customHeight="1" thickBot="1" x14ac:dyDescent="0.3">
      <c r="A625" s="2070"/>
      <c r="B625" s="1172" t="s">
        <v>1307</v>
      </c>
      <c r="C625" s="1165"/>
      <c r="D625" s="1149" t="s">
        <v>1784</v>
      </c>
      <c r="E625" s="988"/>
      <c r="F625" s="982"/>
      <c r="G625" s="1135"/>
      <c r="H625" s="1085" t="s">
        <v>1046</v>
      </c>
      <c r="I625" s="1112" t="s">
        <v>1238</v>
      </c>
      <c r="J625" s="1124"/>
      <c r="K625" s="1112" t="s">
        <v>1679</v>
      </c>
      <c r="L625" s="1112" t="s">
        <v>1030</v>
      </c>
      <c r="M625" s="758">
        <v>4</v>
      </c>
      <c r="N625" s="1014" t="s">
        <v>98</v>
      </c>
      <c r="O625" s="1072" t="s">
        <v>348</v>
      </c>
      <c r="P625" s="1066">
        <f t="shared" si="86"/>
        <v>3</v>
      </c>
      <c r="Q625" s="734">
        <v>3</v>
      </c>
      <c r="R625" s="960"/>
      <c r="S625" s="963"/>
      <c r="T625" s="963"/>
      <c r="U625" s="963"/>
      <c r="V625" s="963"/>
      <c r="W625" s="668"/>
      <c r="X625" s="1033"/>
      <c r="Y625" s="1004"/>
      <c r="Z625" s="23"/>
      <c r="AA625" s="23" t="str">
        <f t="shared" si="90"/>
        <v/>
      </c>
      <c r="AB625" s="48" t="str">
        <f t="shared" si="91"/>
        <v/>
      </c>
      <c r="AC625"/>
      <c r="AD625"/>
      <c r="AE625" s="12">
        <f t="shared" si="87"/>
        <v>3</v>
      </c>
      <c r="AF625" s="12">
        <f t="shared" si="88"/>
        <v>0</v>
      </c>
      <c r="AU625" s="22" t="str">
        <f t="shared" si="89"/>
        <v/>
      </c>
    </row>
    <row r="626" spans="1:47" s="22" customFormat="1" ht="13.5" customHeight="1" thickBot="1" x14ac:dyDescent="0.3">
      <c r="A626" s="2070"/>
      <c r="B626" s="1172" t="s">
        <v>1307</v>
      </c>
      <c r="C626" s="1165"/>
      <c r="D626" s="1149" t="s">
        <v>1784</v>
      </c>
      <c r="E626" s="988"/>
      <c r="F626" s="982"/>
      <c r="G626" s="1135"/>
      <c r="H626" s="1085" t="s">
        <v>1046</v>
      </c>
      <c r="I626" s="1112" t="s">
        <v>1238</v>
      </c>
      <c r="J626" s="1124"/>
      <c r="K626" s="1112" t="s">
        <v>1680</v>
      </c>
      <c r="L626" s="1112" t="s">
        <v>1030</v>
      </c>
      <c r="M626" s="758">
        <v>4</v>
      </c>
      <c r="N626" s="1014" t="s">
        <v>24</v>
      </c>
      <c r="O626" s="1072" t="s">
        <v>348</v>
      </c>
      <c r="P626" s="1066">
        <f t="shared" si="86"/>
        <v>3</v>
      </c>
      <c r="Q626" s="734">
        <v>3</v>
      </c>
      <c r="R626" s="960"/>
      <c r="S626" s="963"/>
      <c r="T626" s="963"/>
      <c r="U626" s="963"/>
      <c r="V626" s="963"/>
      <c r="W626" s="668"/>
      <c r="X626" s="1033"/>
      <c r="Y626" s="1004"/>
      <c r="Z626" s="23"/>
      <c r="AA626" s="23" t="str">
        <f t="shared" si="90"/>
        <v/>
      </c>
      <c r="AB626" s="48" t="str">
        <f t="shared" si="91"/>
        <v/>
      </c>
      <c r="AC626"/>
      <c r="AD626"/>
      <c r="AE626" s="12">
        <f t="shared" si="87"/>
        <v>3</v>
      </c>
      <c r="AF626" s="12">
        <f t="shared" si="88"/>
        <v>0</v>
      </c>
      <c r="AU626" s="22" t="str">
        <f t="shared" si="89"/>
        <v/>
      </c>
    </row>
    <row r="627" spans="1:47" s="22" customFormat="1" ht="13.5" customHeight="1" thickBot="1" x14ac:dyDescent="0.3">
      <c r="A627" s="2070"/>
      <c r="B627" s="1172" t="s">
        <v>1307</v>
      </c>
      <c r="C627" s="1165"/>
      <c r="D627" s="1149" t="s">
        <v>1784</v>
      </c>
      <c r="E627" s="988"/>
      <c r="F627" s="982"/>
      <c r="G627" s="1135"/>
      <c r="H627" s="1085" t="s">
        <v>1046</v>
      </c>
      <c r="I627" s="1112" t="s">
        <v>1238</v>
      </c>
      <c r="J627" s="1124"/>
      <c r="K627" s="1112" t="s">
        <v>1680</v>
      </c>
      <c r="L627" s="1112" t="s">
        <v>1030</v>
      </c>
      <c r="M627" s="758">
        <v>4</v>
      </c>
      <c r="N627" s="1014" t="s">
        <v>98</v>
      </c>
      <c r="O627" s="1072" t="s">
        <v>348</v>
      </c>
      <c r="P627" s="1066">
        <f t="shared" si="86"/>
        <v>3</v>
      </c>
      <c r="Q627" s="734">
        <v>3</v>
      </c>
      <c r="R627" s="960"/>
      <c r="S627" s="963"/>
      <c r="T627" s="963"/>
      <c r="U627" s="963"/>
      <c r="V627" s="963"/>
      <c r="W627" s="668"/>
      <c r="X627" s="1033"/>
      <c r="Y627" s="1004"/>
      <c r="Z627" s="23"/>
      <c r="AA627" s="23" t="str">
        <f t="shared" si="90"/>
        <v/>
      </c>
      <c r="AB627" s="48" t="str">
        <f t="shared" si="91"/>
        <v/>
      </c>
      <c r="AC627"/>
      <c r="AD627"/>
      <c r="AE627" s="12">
        <f t="shared" si="87"/>
        <v>3</v>
      </c>
      <c r="AF627" s="12">
        <f t="shared" si="88"/>
        <v>0</v>
      </c>
      <c r="AU627" s="22" t="str">
        <f t="shared" si="89"/>
        <v/>
      </c>
    </row>
    <row r="628" spans="1:47" s="22" customFormat="1" ht="13.5" customHeight="1" thickBot="1" x14ac:dyDescent="0.3">
      <c r="A628" s="2070"/>
      <c r="B628" s="1172" t="s">
        <v>1307</v>
      </c>
      <c r="C628" s="1165"/>
      <c r="D628" s="1149" t="s">
        <v>1784</v>
      </c>
      <c r="E628" s="988"/>
      <c r="F628" s="982"/>
      <c r="G628" s="1135"/>
      <c r="H628" s="1085" t="s">
        <v>1046</v>
      </c>
      <c r="I628" s="1112" t="s">
        <v>1238</v>
      </c>
      <c r="J628" s="1124"/>
      <c r="K628" s="1112" t="s">
        <v>1288</v>
      </c>
      <c r="L628" s="1112" t="s">
        <v>1030</v>
      </c>
      <c r="M628" s="758">
        <v>3</v>
      </c>
      <c r="N628" s="1014" t="s">
        <v>24</v>
      </c>
      <c r="O628" s="1072" t="s">
        <v>348</v>
      </c>
      <c r="P628" s="1066">
        <f t="shared" si="86"/>
        <v>3</v>
      </c>
      <c r="Q628" s="734">
        <v>3</v>
      </c>
      <c r="R628" s="960"/>
      <c r="S628" s="963"/>
      <c r="T628" s="963"/>
      <c r="U628" s="963"/>
      <c r="V628" s="963"/>
      <c r="W628" s="668"/>
      <c r="X628" s="1033"/>
      <c r="Y628" s="1004"/>
      <c r="Z628" s="23"/>
      <c r="AA628" s="23" t="str">
        <f t="shared" si="90"/>
        <v/>
      </c>
      <c r="AB628" s="48" t="str">
        <f t="shared" si="91"/>
        <v/>
      </c>
      <c r="AC628"/>
      <c r="AD628"/>
      <c r="AE628" s="12">
        <f t="shared" si="87"/>
        <v>3</v>
      </c>
      <c r="AF628" s="12">
        <f t="shared" si="88"/>
        <v>0</v>
      </c>
      <c r="AU628" s="22" t="str">
        <f t="shared" si="89"/>
        <v/>
      </c>
    </row>
    <row r="629" spans="1:47" s="22" customFormat="1" ht="13.5" customHeight="1" thickBot="1" x14ac:dyDescent="0.3">
      <c r="A629" s="2070"/>
      <c r="B629" s="1172" t="s">
        <v>1307</v>
      </c>
      <c r="C629" s="1165"/>
      <c r="D629" s="1149" t="s">
        <v>1784</v>
      </c>
      <c r="E629" s="988"/>
      <c r="F629" s="982"/>
      <c r="G629" s="1135"/>
      <c r="H629" s="1085" t="s">
        <v>1046</v>
      </c>
      <c r="I629" s="1112" t="s">
        <v>1238</v>
      </c>
      <c r="J629" s="1124"/>
      <c r="K629" s="1112" t="s">
        <v>1288</v>
      </c>
      <c r="L629" s="1112" t="s">
        <v>1030</v>
      </c>
      <c r="M629" s="758">
        <v>3</v>
      </c>
      <c r="N629" s="1014" t="s">
        <v>98</v>
      </c>
      <c r="O629" s="1072" t="s">
        <v>348</v>
      </c>
      <c r="P629" s="1066">
        <f t="shared" si="86"/>
        <v>3</v>
      </c>
      <c r="Q629" s="734">
        <v>3</v>
      </c>
      <c r="R629" s="960"/>
      <c r="S629" s="963"/>
      <c r="T629" s="963"/>
      <c r="U629" s="963"/>
      <c r="V629" s="963"/>
      <c r="W629" s="668"/>
      <c r="X629" s="1033"/>
      <c r="Y629" s="1004"/>
      <c r="Z629" s="23"/>
      <c r="AA629" s="23" t="str">
        <f t="shared" si="90"/>
        <v/>
      </c>
      <c r="AB629" s="48" t="str">
        <f t="shared" si="91"/>
        <v/>
      </c>
      <c r="AC629"/>
      <c r="AD629"/>
      <c r="AE629" s="12">
        <f t="shared" si="87"/>
        <v>3</v>
      </c>
      <c r="AF629" s="12">
        <f t="shared" si="88"/>
        <v>0</v>
      </c>
      <c r="AU629" s="22" t="str">
        <f t="shared" si="89"/>
        <v/>
      </c>
    </row>
    <row r="630" spans="1:47" s="22" customFormat="1" ht="13.5" customHeight="1" thickBot="1" x14ac:dyDescent="0.3">
      <c r="A630" s="2070"/>
      <c r="B630" s="1172" t="s">
        <v>1307</v>
      </c>
      <c r="C630" s="1165"/>
      <c r="D630" s="1149" t="s">
        <v>1784</v>
      </c>
      <c r="E630" s="988"/>
      <c r="F630" s="982"/>
      <c r="G630" s="1135"/>
      <c r="H630" s="1085" t="s">
        <v>1046</v>
      </c>
      <c r="I630" s="1112" t="s">
        <v>1238</v>
      </c>
      <c r="J630" s="1711" t="s">
        <v>1424</v>
      </c>
      <c r="K630" s="1107" t="s">
        <v>1539</v>
      </c>
      <c r="L630" s="1112"/>
      <c r="M630" s="734"/>
      <c r="N630" s="1016"/>
      <c r="O630" s="1083"/>
      <c r="P630" s="1066">
        <f t="shared" si="86"/>
        <v>0</v>
      </c>
      <c r="Q630" s="734"/>
      <c r="R630" s="979"/>
      <c r="S630" s="967">
        <v>1</v>
      </c>
      <c r="T630" s="967"/>
      <c r="U630" s="967"/>
      <c r="V630" s="967"/>
      <c r="W630" s="1021"/>
      <c r="X630" s="1033"/>
      <c r="Y630" s="1004"/>
      <c r="Z630" s="23"/>
      <c r="AA630" s="23" t="str">
        <f t="shared" si="90"/>
        <v/>
      </c>
      <c r="AB630" s="48" t="str">
        <f t="shared" si="91"/>
        <v/>
      </c>
      <c r="AC630"/>
      <c r="AD630"/>
      <c r="AE630" s="12">
        <f t="shared" si="87"/>
        <v>0</v>
      </c>
      <c r="AF630" s="12">
        <f t="shared" si="88"/>
        <v>1</v>
      </c>
      <c r="AU630" s="22" t="str">
        <f t="shared" si="89"/>
        <v/>
      </c>
    </row>
    <row r="631" spans="1:47" s="22" customFormat="1" ht="13.5" customHeight="1" thickBot="1" x14ac:dyDescent="0.3">
      <c r="A631" s="2071"/>
      <c r="B631" s="1221" t="s">
        <v>1307</v>
      </c>
      <c r="C631" s="1593"/>
      <c r="D631" s="1154" t="s">
        <v>1784</v>
      </c>
      <c r="E631" s="1594"/>
      <c r="F631" s="1156"/>
      <c r="G631" s="1157"/>
      <c r="H631" s="1224" t="s">
        <v>1046</v>
      </c>
      <c r="I631" s="1416" t="s">
        <v>1238</v>
      </c>
      <c r="J631" s="1713" t="s">
        <v>1424</v>
      </c>
      <c r="K631" s="1284" t="s">
        <v>1540</v>
      </c>
      <c r="L631" s="1968"/>
      <c r="M631" s="1608"/>
      <c r="N631" s="1609"/>
      <c r="O631" s="1610"/>
      <c r="P631" s="1066">
        <f t="shared" si="86"/>
        <v>0</v>
      </c>
      <c r="Q631" s="1608"/>
      <c r="R631" s="1611"/>
      <c r="S631" s="1611">
        <v>1</v>
      </c>
      <c r="T631" s="1315"/>
      <c r="U631" s="1315"/>
      <c r="V631" s="1315"/>
      <c r="W631" s="698"/>
      <c r="X631" s="1042">
        <f>SUM(Q624:W631)</f>
        <v>20</v>
      </c>
      <c r="Y631" s="1011">
        <f>X631</f>
        <v>20</v>
      </c>
      <c r="Z631" s="23" t="s">
        <v>1303</v>
      </c>
      <c r="AA631" s="23" t="str">
        <f t="shared" si="90"/>
        <v>MT</v>
      </c>
      <c r="AB631" s="48" t="str">
        <f t="shared" si="91"/>
        <v>EXTMT</v>
      </c>
      <c r="AC631"/>
      <c r="AD631"/>
      <c r="AE631" s="12">
        <f t="shared" si="87"/>
        <v>0</v>
      </c>
      <c r="AF631" s="12">
        <f t="shared" si="88"/>
        <v>1</v>
      </c>
      <c r="AU631" s="22" t="str">
        <f t="shared" si="89"/>
        <v/>
      </c>
    </row>
    <row r="632" spans="1:47" s="15" customFormat="1" ht="13.5" customHeight="1" thickBot="1" x14ac:dyDescent="0.3">
      <c r="A632" s="2076">
        <f>A624+1</f>
        <v>73</v>
      </c>
      <c r="B632" s="1511" t="s">
        <v>1068</v>
      </c>
      <c r="C632" s="1365" t="s">
        <v>332</v>
      </c>
      <c r="D632" s="1379" t="s">
        <v>1094</v>
      </c>
      <c r="E632" s="1366"/>
      <c r="F632" s="1319" t="s">
        <v>1092</v>
      </c>
      <c r="G632" s="1320" t="s">
        <v>1093</v>
      </c>
      <c r="H632" s="1423" t="s">
        <v>1046</v>
      </c>
      <c r="I632" s="1384" t="s">
        <v>1238</v>
      </c>
      <c r="J632" s="1384"/>
      <c r="K632" s="1384" t="s">
        <v>1039</v>
      </c>
      <c r="L632" s="1384" t="s">
        <v>1030</v>
      </c>
      <c r="M632" s="1601">
        <v>1</v>
      </c>
      <c r="N632" s="1606" t="s">
        <v>24</v>
      </c>
      <c r="O632" s="1386" t="s">
        <v>348</v>
      </c>
      <c r="P632" s="1066">
        <f t="shared" si="86"/>
        <v>3</v>
      </c>
      <c r="Q632" s="1290">
        <v>3</v>
      </c>
      <c r="R632" s="1291"/>
      <c r="S632" s="1291"/>
      <c r="T632" s="1304"/>
      <c r="U632" s="1304"/>
      <c r="V632" s="1304"/>
      <c r="W632" s="1302"/>
      <c r="X632" s="1305"/>
      <c r="Y632" s="1306"/>
      <c r="Z632" s="576"/>
      <c r="AA632" s="576" t="str">
        <f t="shared" si="90"/>
        <v/>
      </c>
      <c r="AB632" s="577" t="str">
        <f t="shared" si="91"/>
        <v/>
      </c>
      <c r="AC632"/>
      <c r="AD632"/>
      <c r="AE632" s="12">
        <f t="shared" si="87"/>
        <v>3</v>
      </c>
      <c r="AF632" s="12">
        <f t="shared" si="88"/>
        <v>0</v>
      </c>
      <c r="AU632" s="15">
        <f t="shared" ref="AU632:AU640" si="92">IF(C632&lt;&gt;"",SUMIF(D$172:D$1202,D632,Q$172:R$1202),"")</f>
        <v>6</v>
      </c>
    </row>
    <row r="633" spans="1:47" s="15" customFormat="1" ht="13.5" customHeight="1" thickBot="1" x14ac:dyDescent="0.3">
      <c r="A633" s="2070"/>
      <c r="B633" s="1084" t="s">
        <v>1068</v>
      </c>
      <c r="C633" s="1162"/>
      <c r="D633" s="1148" t="s">
        <v>1094</v>
      </c>
      <c r="E633" s="961"/>
      <c r="F633" s="962"/>
      <c r="G633" s="1131"/>
      <c r="H633" s="1086" t="s">
        <v>1046</v>
      </c>
      <c r="I633" s="1125" t="s">
        <v>1238</v>
      </c>
      <c r="J633" s="1125"/>
      <c r="K633" s="1112" t="s">
        <v>1039</v>
      </c>
      <c r="L633" s="1112" t="s">
        <v>1030</v>
      </c>
      <c r="M633" s="758">
        <v>1</v>
      </c>
      <c r="N633" s="1016" t="s">
        <v>98</v>
      </c>
      <c r="O633" s="1072" t="s">
        <v>348</v>
      </c>
      <c r="P633" s="1066">
        <f t="shared" si="86"/>
        <v>3</v>
      </c>
      <c r="Q633" s="734">
        <v>3</v>
      </c>
      <c r="R633" s="960"/>
      <c r="S633" s="960"/>
      <c r="T633" s="963"/>
      <c r="U633" s="963"/>
      <c r="V633" s="963"/>
      <c r="W633" s="668"/>
      <c r="X633" s="1027"/>
      <c r="Y633" s="998"/>
      <c r="Z633" s="576"/>
      <c r="AA633" s="576" t="str">
        <f t="shared" si="90"/>
        <v/>
      </c>
      <c r="AB633" s="577" t="str">
        <f t="shared" si="91"/>
        <v/>
      </c>
      <c r="AC633"/>
      <c r="AD633"/>
      <c r="AE633" s="12">
        <f t="shared" si="87"/>
        <v>3</v>
      </c>
      <c r="AF633" s="12">
        <f t="shared" si="88"/>
        <v>0</v>
      </c>
      <c r="AU633" s="15" t="str">
        <f t="shared" si="92"/>
        <v/>
      </c>
    </row>
    <row r="634" spans="1:47" s="15" customFormat="1" ht="13.5" customHeight="1" thickBot="1" x14ac:dyDescent="0.3">
      <c r="A634" s="2090"/>
      <c r="B634" s="1181" t="s">
        <v>1068</v>
      </c>
      <c r="C634" s="1390"/>
      <c r="D634" s="1391" t="s">
        <v>1094</v>
      </c>
      <c r="E634" s="1324"/>
      <c r="F634" s="1392"/>
      <c r="G634" s="1393"/>
      <c r="H634" s="1394" t="s">
        <v>1302</v>
      </c>
      <c r="I634" s="1394" t="s">
        <v>1238</v>
      </c>
      <c r="J634" s="1232"/>
      <c r="K634" s="1181"/>
      <c r="L634" s="1231"/>
      <c r="M634" s="807"/>
      <c r="N634" s="1254"/>
      <c r="O634" s="1707"/>
      <c r="P634" s="1066">
        <f t="shared" si="86"/>
        <v>0</v>
      </c>
      <c r="Q634" s="1235"/>
      <c r="R634" s="1236"/>
      <c r="S634" s="1236"/>
      <c r="T634" s="1236"/>
      <c r="U634" s="1432"/>
      <c r="V634" s="1330"/>
      <c r="W634" s="1603"/>
      <c r="X634" s="1399">
        <f>SUM(Q632:W634)</f>
        <v>6</v>
      </c>
      <c r="Y634" s="1333">
        <f>X634</f>
        <v>6</v>
      </c>
      <c r="Z634" s="576" t="s">
        <v>1303</v>
      </c>
      <c r="AA634" s="576" t="str">
        <f t="shared" si="90"/>
        <v>TP</v>
      </c>
      <c r="AB634" s="577" t="str">
        <f t="shared" si="91"/>
        <v>EXTTP</v>
      </c>
      <c r="AC634"/>
      <c r="AD634"/>
      <c r="AE634" s="12">
        <f t="shared" si="87"/>
        <v>0</v>
      </c>
      <c r="AF634" s="12">
        <f t="shared" si="88"/>
        <v>0</v>
      </c>
      <c r="AU634" s="15" t="str">
        <f t="shared" si="92"/>
        <v/>
      </c>
    </row>
    <row r="635" spans="1:47" s="15" customFormat="1" ht="13.5" customHeight="1" thickBot="1" x14ac:dyDescent="0.3">
      <c r="A635" s="2069">
        <f>A632+1</f>
        <v>74</v>
      </c>
      <c r="B635" s="1367" t="s">
        <v>2098</v>
      </c>
      <c r="C635" s="1439" t="s">
        <v>332</v>
      </c>
      <c r="D635" s="1401" t="s">
        <v>2097</v>
      </c>
      <c r="E635" s="1389" t="s">
        <v>284</v>
      </c>
      <c r="F635" s="1344" t="s">
        <v>422</v>
      </c>
      <c r="G635" s="1345" t="s">
        <v>2096</v>
      </c>
      <c r="H635" s="1214" t="s">
        <v>1302</v>
      </c>
      <c r="I635" s="1346" t="s">
        <v>1238</v>
      </c>
      <c r="J635" s="1369"/>
      <c r="K635" s="1346" t="s">
        <v>1681</v>
      </c>
      <c r="L635" s="1617" t="s">
        <v>1030</v>
      </c>
      <c r="M635" s="1615">
        <v>4</v>
      </c>
      <c r="N635" s="1616" t="s">
        <v>24</v>
      </c>
      <c r="O635" s="1617" t="s">
        <v>348</v>
      </c>
      <c r="P635" s="1066">
        <f t="shared" si="86"/>
        <v>2</v>
      </c>
      <c r="Q635" s="1370">
        <v>2</v>
      </c>
      <c r="R635" s="1349"/>
      <c r="S635" s="1409"/>
      <c r="T635" s="1409"/>
      <c r="U635" s="1409"/>
      <c r="V635" s="1409"/>
      <c r="W635" s="1407"/>
      <c r="X635" s="1352"/>
      <c r="Y635" s="1353"/>
      <c r="Z635" s="576"/>
      <c r="AA635" s="576" t="str">
        <f t="shared" si="90"/>
        <v/>
      </c>
      <c r="AB635" s="577" t="str">
        <f t="shared" si="91"/>
        <v/>
      </c>
      <c r="AC635"/>
      <c r="AD635"/>
      <c r="AE635" s="12">
        <f t="shared" si="87"/>
        <v>2</v>
      </c>
      <c r="AF635" s="12">
        <f t="shared" si="88"/>
        <v>0</v>
      </c>
      <c r="AU635" s="15">
        <f t="shared" si="92"/>
        <v>6</v>
      </c>
    </row>
    <row r="636" spans="1:47" s="15" customFormat="1" ht="13.5" customHeight="1" thickBot="1" x14ac:dyDescent="0.3">
      <c r="A636" s="2070"/>
      <c r="B636" s="1104" t="s">
        <v>2098</v>
      </c>
      <c r="C636" s="1161"/>
      <c r="D636" s="1148" t="s">
        <v>2097</v>
      </c>
      <c r="E636" s="961"/>
      <c r="F636" s="962"/>
      <c r="G636" s="1131"/>
      <c r="H636" s="1085" t="s">
        <v>1302</v>
      </c>
      <c r="I636" s="1114" t="s">
        <v>1238</v>
      </c>
      <c r="J636" s="1075"/>
      <c r="K636" s="1114" t="s">
        <v>1681</v>
      </c>
      <c r="L636" s="1074" t="s">
        <v>1030</v>
      </c>
      <c r="M636" s="1094">
        <v>4</v>
      </c>
      <c r="N636" s="1046" t="s">
        <v>98</v>
      </c>
      <c r="O636" s="1074" t="s">
        <v>348</v>
      </c>
      <c r="P636" s="1066">
        <f t="shared" si="86"/>
        <v>2</v>
      </c>
      <c r="Q636" s="762">
        <v>2</v>
      </c>
      <c r="R636" s="963"/>
      <c r="S636" s="960"/>
      <c r="T636" s="960"/>
      <c r="U636" s="960"/>
      <c r="V636" s="960"/>
      <c r="W636" s="1014"/>
      <c r="X636" s="1027"/>
      <c r="Y636" s="998"/>
      <c r="Z636" s="576"/>
      <c r="AA636" s="576" t="str">
        <f t="shared" si="90"/>
        <v/>
      </c>
      <c r="AB636" s="577" t="str">
        <f t="shared" si="91"/>
        <v/>
      </c>
      <c r="AC636"/>
      <c r="AD636"/>
      <c r="AE636" s="12">
        <f t="shared" si="87"/>
        <v>2</v>
      </c>
      <c r="AF636" s="12">
        <f t="shared" si="88"/>
        <v>0</v>
      </c>
      <c r="AU636" s="15" t="str">
        <f t="shared" si="92"/>
        <v/>
      </c>
    </row>
    <row r="637" spans="1:47" s="15" customFormat="1" ht="13.5" customHeight="1" thickBot="1" x14ac:dyDescent="0.3">
      <c r="A637" s="2070"/>
      <c r="B637" s="1104" t="s">
        <v>2098</v>
      </c>
      <c r="C637" s="1161"/>
      <c r="D637" s="1148" t="s">
        <v>2097</v>
      </c>
      <c r="E637" s="961"/>
      <c r="F637" s="962"/>
      <c r="G637" s="1131"/>
      <c r="H637" s="1114" t="s">
        <v>539</v>
      </c>
      <c r="I637" s="1114" t="s">
        <v>1026</v>
      </c>
      <c r="J637" s="1075"/>
      <c r="K637" s="1114" t="s">
        <v>1237</v>
      </c>
      <c r="L637" s="1074" t="s">
        <v>97</v>
      </c>
      <c r="M637" s="1094">
        <v>4</v>
      </c>
      <c r="N637" s="1046" t="s">
        <v>24</v>
      </c>
      <c r="O637" s="1074" t="s">
        <v>344</v>
      </c>
      <c r="P637" s="1066">
        <f t="shared" si="86"/>
        <v>2</v>
      </c>
      <c r="Q637" s="762">
        <v>2</v>
      </c>
      <c r="R637" s="963"/>
      <c r="S637" s="960"/>
      <c r="T637" s="960"/>
      <c r="U637" s="960"/>
      <c r="V637" s="960"/>
      <c r="W637" s="1014"/>
      <c r="X637" s="1027"/>
      <c r="Y637" s="998"/>
      <c r="Z637" s="576"/>
      <c r="AA637" s="576" t="str">
        <f t="shared" si="90"/>
        <v/>
      </c>
      <c r="AB637" s="577" t="str">
        <f t="shared" si="91"/>
        <v/>
      </c>
      <c r="AC637"/>
      <c r="AD637"/>
      <c r="AE637" s="12">
        <f t="shared" si="87"/>
        <v>2</v>
      </c>
      <c r="AF637" s="12">
        <f t="shared" si="88"/>
        <v>0</v>
      </c>
      <c r="AU637" s="15" t="str">
        <f t="shared" si="92"/>
        <v/>
      </c>
    </row>
    <row r="638" spans="1:47" s="15" customFormat="1" ht="13.5" customHeight="1" thickBot="1" x14ac:dyDescent="0.3">
      <c r="A638" s="2070"/>
      <c r="B638" s="1104" t="s">
        <v>2098</v>
      </c>
      <c r="C638" s="1161"/>
      <c r="D638" s="1148" t="s">
        <v>2097</v>
      </c>
      <c r="E638" s="961"/>
      <c r="F638" s="962"/>
      <c r="G638" s="1131"/>
      <c r="H638" s="1114" t="s">
        <v>1302</v>
      </c>
      <c r="I638" s="1114" t="s">
        <v>1238</v>
      </c>
      <c r="J638" s="1736" t="s">
        <v>1425</v>
      </c>
      <c r="K638" s="1114" t="s">
        <v>1732</v>
      </c>
      <c r="L638" s="1074"/>
      <c r="M638" s="1094"/>
      <c r="N638" s="1046"/>
      <c r="O638" s="1074"/>
      <c r="P638" s="1066">
        <f t="shared" si="86"/>
        <v>0</v>
      </c>
      <c r="Q638" s="762"/>
      <c r="R638" s="963"/>
      <c r="S638" s="960"/>
      <c r="T638" s="960">
        <v>5</v>
      </c>
      <c r="U638" s="960"/>
      <c r="V638" s="960"/>
      <c r="W638" s="1014"/>
      <c r="X638" s="1027"/>
      <c r="Y638" s="998"/>
      <c r="Z638" s="576"/>
      <c r="AA638" s="576" t="str">
        <f t="shared" si="90"/>
        <v/>
      </c>
      <c r="AB638" s="577" t="str">
        <f t="shared" si="91"/>
        <v/>
      </c>
      <c r="AC638"/>
      <c r="AD638" t="s">
        <v>2077</v>
      </c>
      <c r="AE638" s="12">
        <f t="shared" si="87"/>
        <v>0</v>
      </c>
      <c r="AF638" s="12">
        <f t="shared" si="88"/>
        <v>0</v>
      </c>
      <c r="AU638" s="15" t="str">
        <f t="shared" si="92"/>
        <v/>
      </c>
    </row>
    <row r="639" spans="1:47" s="15" customFormat="1" ht="13.5" customHeight="1" thickBot="1" x14ac:dyDescent="0.3">
      <c r="A639" s="2070"/>
      <c r="B639" s="1104" t="s">
        <v>2098</v>
      </c>
      <c r="C639" s="1161"/>
      <c r="D639" s="1148" t="s">
        <v>2097</v>
      </c>
      <c r="E639" s="961"/>
      <c r="F639" s="962"/>
      <c r="G639" s="1131"/>
      <c r="H639" s="1114" t="s">
        <v>1302</v>
      </c>
      <c r="I639" s="1114" t="s">
        <v>1238</v>
      </c>
      <c r="J639" s="1711" t="s">
        <v>1424</v>
      </c>
      <c r="K639" s="1107" t="s">
        <v>1539</v>
      </c>
      <c r="L639" s="1074"/>
      <c r="M639" s="1094"/>
      <c r="N639" s="1046"/>
      <c r="O639" s="1074"/>
      <c r="P639" s="1066">
        <f t="shared" si="86"/>
        <v>0</v>
      </c>
      <c r="Q639" s="762"/>
      <c r="R639" s="963"/>
      <c r="S639" s="960">
        <v>2</v>
      </c>
      <c r="T639" s="960"/>
      <c r="U639" s="960"/>
      <c r="V639" s="960"/>
      <c r="W639" s="1014"/>
      <c r="X639" s="1027"/>
      <c r="Y639" s="998"/>
      <c r="Z639" s="576"/>
      <c r="AA639" s="576" t="str">
        <f t="shared" si="90"/>
        <v/>
      </c>
      <c r="AB639" s="577" t="str">
        <f t="shared" si="91"/>
        <v/>
      </c>
      <c r="AC639"/>
      <c r="AD639"/>
      <c r="AE639" s="12">
        <f t="shared" si="87"/>
        <v>0</v>
      </c>
      <c r="AF639" s="12">
        <f t="shared" si="88"/>
        <v>2</v>
      </c>
      <c r="AU639" s="15" t="str">
        <f t="shared" si="92"/>
        <v/>
      </c>
    </row>
    <row r="640" spans="1:47" s="15" customFormat="1" ht="13.5" customHeight="1" thickBot="1" x14ac:dyDescent="0.3">
      <c r="A640" s="2071"/>
      <c r="B640" s="1111" t="s">
        <v>2098</v>
      </c>
      <c r="C640" s="1308"/>
      <c r="D640" s="1413" t="s">
        <v>2097</v>
      </c>
      <c r="E640" s="1309"/>
      <c r="F640" s="1414"/>
      <c r="G640" s="1415"/>
      <c r="H640" s="1312" t="s">
        <v>1302</v>
      </c>
      <c r="I640" s="1312" t="s">
        <v>1238</v>
      </c>
      <c r="J640" s="1713" t="s">
        <v>1424</v>
      </c>
      <c r="K640" s="1284" t="s">
        <v>1540</v>
      </c>
      <c r="L640" s="1619"/>
      <c r="M640" s="1422"/>
      <c r="N640" s="1618"/>
      <c r="O640" s="1619"/>
      <c r="P640" s="1066">
        <f t="shared" si="86"/>
        <v>0</v>
      </c>
      <c r="Q640" s="1313"/>
      <c r="R640" s="1315"/>
      <c r="S640" s="1294">
        <v>1</v>
      </c>
      <c r="T640" s="1294"/>
      <c r="U640" s="1294"/>
      <c r="V640" s="1294"/>
      <c r="W640" s="1417"/>
      <c r="X640" s="1419">
        <f>SUM(Q635:W640)</f>
        <v>14</v>
      </c>
      <c r="Y640" s="1317">
        <f>X640</f>
        <v>14</v>
      </c>
      <c r="Z640" s="576" t="s">
        <v>1303</v>
      </c>
      <c r="AA640" s="576" t="str">
        <f t="shared" si="90"/>
        <v>TP</v>
      </c>
      <c r="AB640" s="577" t="str">
        <f t="shared" si="91"/>
        <v>EXTTP</v>
      </c>
      <c r="AC640"/>
      <c r="AD640"/>
      <c r="AE640" s="12">
        <f t="shared" si="87"/>
        <v>0</v>
      </c>
      <c r="AF640" s="12">
        <f t="shared" si="88"/>
        <v>1</v>
      </c>
      <c r="AU640" s="15" t="str">
        <f t="shared" si="92"/>
        <v/>
      </c>
    </row>
    <row r="641" spans="1:47" ht="13.5" customHeight="1" thickBot="1" x14ac:dyDescent="0.3">
      <c r="A641" s="2076">
        <f>A635+1</f>
        <v>75</v>
      </c>
      <c r="B641" s="1612" t="s">
        <v>1098</v>
      </c>
      <c r="C641" s="1196" t="s">
        <v>83</v>
      </c>
      <c r="D641" s="1238" t="s">
        <v>1099</v>
      </c>
      <c r="E641" s="1613"/>
      <c r="F641" s="1614"/>
      <c r="G641" s="1258"/>
      <c r="H641" s="1201" t="s">
        <v>509</v>
      </c>
      <c r="I641" s="1201" t="s">
        <v>515</v>
      </c>
      <c r="J641" s="1202"/>
      <c r="K641" s="1201" t="s">
        <v>1263</v>
      </c>
      <c r="L641" s="1202" t="s">
        <v>97</v>
      </c>
      <c r="M641" s="1204" t="s">
        <v>392</v>
      </c>
      <c r="N641" s="1206" t="s">
        <v>24</v>
      </c>
      <c r="O641" s="1240" t="s">
        <v>348</v>
      </c>
      <c r="P641" s="1066">
        <f t="shared" si="86"/>
        <v>2</v>
      </c>
      <c r="Q641" s="1204">
        <v>2</v>
      </c>
      <c r="R641" s="1205"/>
      <c r="S641" s="1205"/>
      <c r="T641" s="1205"/>
      <c r="U641" s="1205"/>
      <c r="V641" s="1205"/>
      <c r="W641" s="1206"/>
      <c r="X641" s="1241"/>
      <c r="Y641" s="1242"/>
      <c r="Z641" s="23"/>
      <c r="AA641" s="23" t="str">
        <f t="shared" si="90"/>
        <v/>
      </c>
      <c r="AB641" s="48" t="str">
        <f t="shared" si="91"/>
        <v/>
      </c>
      <c r="AE641" s="12">
        <f t="shared" si="87"/>
        <v>2</v>
      </c>
      <c r="AF641" s="12">
        <f t="shared" si="88"/>
        <v>0</v>
      </c>
      <c r="AU641" s="22">
        <f t="shared" ref="AU641:AU673" si="93">IF(C641&lt;&gt;"",SUMIF(D$379:D$956,D641,Q$379:R$956),"")</f>
        <v>20</v>
      </c>
    </row>
    <row r="642" spans="1:47" ht="13.5" customHeight="1" thickBot="1" x14ac:dyDescent="0.3">
      <c r="A642" s="2070"/>
      <c r="B642" s="1078" t="s">
        <v>1098</v>
      </c>
      <c r="C642" s="1160"/>
      <c r="D642" s="1150" t="s">
        <v>1099</v>
      </c>
      <c r="E642" s="981"/>
      <c r="F642" s="982"/>
      <c r="G642" s="1135"/>
      <c r="H642" s="1085" t="s">
        <v>509</v>
      </c>
      <c r="I642" s="1085" t="s">
        <v>515</v>
      </c>
      <c r="J642" s="1078"/>
      <c r="K642" s="1085" t="s">
        <v>1263</v>
      </c>
      <c r="L642" s="1078" t="s">
        <v>97</v>
      </c>
      <c r="M642" s="545" t="s">
        <v>392</v>
      </c>
      <c r="N642" s="1015" t="s">
        <v>98</v>
      </c>
      <c r="O642" s="1069" t="s">
        <v>348</v>
      </c>
      <c r="P642" s="1066">
        <f t="shared" si="86"/>
        <v>2</v>
      </c>
      <c r="Q642" s="545">
        <v>2</v>
      </c>
      <c r="R642" s="958"/>
      <c r="S642" s="958"/>
      <c r="T642" s="958"/>
      <c r="U642" s="958"/>
      <c r="V642" s="958"/>
      <c r="W642" s="1015"/>
      <c r="X642" s="1036"/>
      <c r="Y642" s="997"/>
      <c r="Z642" s="23"/>
      <c r="AA642" s="23" t="str">
        <f t="shared" ref="AA642:AA673" si="94">IF(Y642&lt;&gt;"",IF(Y642&gt;=40,"TC",IF(AND(Y642&gt;=20,Y642&lt;30),"MT",IF(Y642&lt;20,"TP",""))),"")</f>
        <v/>
      </c>
      <c r="AB642" s="48" t="str">
        <f t="shared" ref="AB642:AB673" si="95">Z642&amp;AA642</f>
        <v/>
      </c>
      <c r="AE642" s="12">
        <f t="shared" si="87"/>
        <v>2</v>
      </c>
      <c r="AF642" s="12">
        <f t="shared" si="88"/>
        <v>0</v>
      </c>
      <c r="AU642" s="22" t="str">
        <f t="shared" si="93"/>
        <v/>
      </c>
    </row>
    <row r="643" spans="1:47" ht="13.5" customHeight="1" thickBot="1" x14ac:dyDescent="0.3">
      <c r="A643" s="2070"/>
      <c r="B643" s="1078" t="s">
        <v>1098</v>
      </c>
      <c r="C643" s="1160"/>
      <c r="D643" s="1150" t="s">
        <v>1099</v>
      </c>
      <c r="E643" s="981"/>
      <c r="F643" s="982"/>
      <c r="G643" s="1135"/>
      <c r="H643" s="1085" t="s">
        <v>509</v>
      </c>
      <c r="I643" s="1085" t="s">
        <v>515</v>
      </c>
      <c r="J643" s="1078"/>
      <c r="K643" s="1085" t="s">
        <v>1264</v>
      </c>
      <c r="L643" s="1078" t="s">
        <v>97</v>
      </c>
      <c r="M643" s="545" t="s">
        <v>393</v>
      </c>
      <c r="N643" s="1015" t="s">
        <v>24</v>
      </c>
      <c r="O643" s="1069" t="s">
        <v>348</v>
      </c>
      <c r="P643" s="1066">
        <f t="shared" si="86"/>
        <v>2</v>
      </c>
      <c r="Q643" s="545">
        <v>2</v>
      </c>
      <c r="R643" s="958"/>
      <c r="S643" s="958"/>
      <c r="T643" s="958"/>
      <c r="U643" s="958"/>
      <c r="V643" s="958"/>
      <c r="W643" s="1015"/>
      <c r="X643" s="1036"/>
      <c r="Y643" s="997"/>
      <c r="Z643" s="23"/>
      <c r="AA643" s="23" t="str">
        <f t="shared" si="94"/>
        <v/>
      </c>
      <c r="AB643" s="48" t="str">
        <f t="shared" si="95"/>
        <v/>
      </c>
      <c r="AE643" s="12">
        <f t="shared" si="87"/>
        <v>2</v>
      </c>
      <c r="AF643" s="12">
        <f t="shared" si="88"/>
        <v>0</v>
      </c>
      <c r="AU643" s="22" t="str">
        <f t="shared" si="93"/>
        <v/>
      </c>
    </row>
    <row r="644" spans="1:47" ht="13.5" customHeight="1" thickBot="1" x14ac:dyDescent="0.3">
      <c r="A644" s="2070"/>
      <c r="B644" s="1078" t="s">
        <v>1098</v>
      </c>
      <c r="C644" s="1160"/>
      <c r="D644" s="1150" t="s">
        <v>1099</v>
      </c>
      <c r="E644" s="981"/>
      <c r="F644" s="982"/>
      <c r="G644" s="1135"/>
      <c r="H644" s="1085" t="s">
        <v>509</v>
      </c>
      <c r="I644" s="1085" t="s">
        <v>515</v>
      </c>
      <c r="J644" s="1078"/>
      <c r="K644" s="1085" t="s">
        <v>1264</v>
      </c>
      <c r="L644" s="1078" t="s">
        <v>97</v>
      </c>
      <c r="M644" s="545" t="s">
        <v>393</v>
      </c>
      <c r="N644" s="1015" t="s">
        <v>98</v>
      </c>
      <c r="O644" s="1069" t="s">
        <v>348</v>
      </c>
      <c r="P644" s="1066">
        <f t="shared" si="86"/>
        <v>2</v>
      </c>
      <c r="Q644" s="545">
        <v>2</v>
      </c>
      <c r="R644" s="958"/>
      <c r="S644" s="958"/>
      <c r="T644" s="958"/>
      <c r="U644" s="958"/>
      <c r="V644" s="958"/>
      <c r="W644" s="1015"/>
      <c r="X644" s="1036"/>
      <c r="Y644" s="997"/>
      <c r="Z644" s="23"/>
      <c r="AA644" s="23" t="str">
        <f t="shared" si="94"/>
        <v/>
      </c>
      <c r="AB644" s="48" t="str">
        <f t="shared" si="95"/>
        <v/>
      </c>
      <c r="AE644" s="12">
        <f t="shared" si="87"/>
        <v>2</v>
      </c>
      <c r="AF644" s="12">
        <f t="shared" si="88"/>
        <v>0</v>
      </c>
      <c r="AU644" s="22" t="str">
        <f t="shared" si="93"/>
        <v/>
      </c>
    </row>
    <row r="645" spans="1:47" ht="13.5" customHeight="1" thickBot="1" x14ac:dyDescent="0.3">
      <c r="A645" s="2070"/>
      <c r="B645" s="1078" t="s">
        <v>1098</v>
      </c>
      <c r="C645" s="1160"/>
      <c r="D645" s="1150" t="s">
        <v>1099</v>
      </c>
      <c r="E645" s="981"/>
      <c r="F645" s="982"/>
      <c r="G645" s="1135"/>
      <c r="H645" s="1086" t="s">
        <v>509</v>
      </c>
      <c r="I645" s="1112" t="s">
        <v>1848</v>
      </c>
      <c r="J645" s="1075"/>
      <c r="K645" s="1112" t="s">
        <v>906</v>
      </c>
      <c r="L645" s="1112" t="s">
        <v>97</v>
      </c>
      <c r="M645" s="734" t="s">
        <v>391</v>
      </c>
      <c r="N645" s="1014" t="s">
        <v>24</v>
      </c>
      <c r="O645" s="1072" t="s">
        <v>348</v>
      </c>
      <c r="P645" s="1066">
        <f t="shared" si="86"/>
        <v>4</v>
      </c>
      <c r="Q645" s="734">
        <v>4</v>
      </c>
      <c r="R645" s="958"/>
      <c r="S645" s="958"/>
      <c r="T645" s="958"/>
      <c r="U645" s="958"/>
      <c r="V645" s="958"/>
      <c r="W645" s="1015"/>
      <c r="X645" s="1036"/>
      <c r="Y645" s="997"/>
      <c r="Z645" s="23"/>
      <c r="AA645" s="23" t="str">
        <f t="shared" si="94"/>
        <v/>
      </c>
      <c r="AB645" s="48" t="str">
        <f t="shared" si="95"/>
        <v/>
      </c>
      <c r="AE645" s="12">
        <f t="shared" si="87"/>
        <v>4</v>
      </c>
      <c r="AF645" s="12">
        <f t="shared" si="88"/>
        <v>0</v>
      </c>
      <c r="AU645" s="22" t="str">
        <f t="shared" si="93"/>
        <v/>
      </c>
    </row>
    <row r="646" spans="1:47" ht="13.5" customHeight="1" thickBot="1" x14ac:dyDescent="0.3">
      <c r="A646" s="2070"/>
      <c r="B646" s="1078" t="s">
        <v>1098</v>
      </c>
      <c r="C646" s="1160"/>
      <c r="D646" s="1150" t="s">
        <v>1099</v>
      </c>
      <c r="E646" s="981"/>
      <c r="F646" s="982"/>
      <c r="G646" s="1135"/>
      <c r="H646" s="1086" t="s">
        <v>509</v>
      </c>
      <c r="I646" s="1112" t="s">
        <v>1848</v>
      </c>
      <c r="J646" s="1075"/>
      <c r="K646" s="1112" t="s">
        <v>906</v>
      </c>
      <c r="L646" s="1112" t="s">
        <v>97</v>
      </c>
      <c r="M646" s="734" t="s">
        <v>391</v>
      </c>
      <c r="N646" s="1014" t="s">
        <v>98</v>
      </c>
      <c r="O646" s="1072" t="s">
        <v>348</v>
      </c>
      <c r="P646" s="1066">
        <f t="shared" si="86"/>
        <v>4</v>
      </c>
      <c r="Q646" s="734">
        <v>4</v>
      </c>
      <c r="R646" s="958"/>
      <c r="S646" s="958"/>
      <c r="T646" s="958"/>
      <c r="U646" s="958"/>
      <c r="V646" s="958"/>
      <c r="W646" s="1015"/>
      <c r="X646" s="1036"/>
      <c r="Y646" s="997"/>
      <c r="Z646" s="23"/>
      <c r="AA646" s="23" t="str">
        <f t="shared" si="94"/>
        <v/>
      </c>
      <c r="AB646" s="48" t="str">
        <f t="shared" si="95"/>
        <v/>
      </c>
      <c r="AE646" s="12">
        <f t="shared" si="87"/>
        <v>4</v>
      </c>
      <c r="AF646" s="12">
        <f t="shared" si="88"/>
        <v>0</v>
      </c>
      <c r="AU646" s="22" t="str">
        <f t="shared" si="93"/>
        <v/>
      </c>
    </row>
    <row r="647" spans="1:47" ht="13.5" customHeight="1" thickBot="1" x14ac:dyDescent="0.3">
      <c r="A647" s="2070"/>
      <c r="B647" s="1078" t="s">
        <v>1098</v>
      </c>
      <c r="C647" s="1160"/>
      <c r="D647" s="1150" t="s">
        <v>1099</v>
      </c>
      <c r="E647" s="981"/>
      <c r="F647" s="982"/>
      <c r="G647" s="1135"/>
      <c r="H647" s="1085" t="s">
        <v>1046</v>
      </c>
      <c r="I647" s="1085" t="s">
        <v>1238</v>
      </c>
      <c r="J647" s="1078"/>
      <c r="K647" s="1085" t="s">
        <v>906</v>
      </c>
      <c r="L647" s="1078" t="s">
        <v>1030</v>
      </c>
      <c r="M647" s="545">
        <v>3</v>
      </c>
      <c r="N647" s="1015" t="s">
        <v>24</v>
      </c>
      <c r="O647" s="1069" t="s">
        <v>348</v>
      </c>
      <c r="P647" s="1066">
        <f t="shared" ref="P647:P710" si="96">SUM(Q647:R647)</f>
        <v>2</v>
      </c>
      <c r="Q647" s="545">
        <v>2</v>
      </c>
      <c r="R647" s="958"/>
      <c r="S647" s="958"/>
      <c r="T647" s="958"/>
      <c r="U647" s="958"/>
      <c r="V647" s="958"/>
      <c r="W647" s="1015"/>
      <c r="X647" s="1036"/>
      <c r="Y647" s="997"/>
      <c r="Z647" s="23"/>
      <c r="AA647" s="23" t="str">
        <f t="shared" si="94"/>
        <v/>
      </c>
      <c r="AB647" s="48" t="str">
        <f t="shared" si="95"/>
        <v/>
      </c>
      <c r="AE647" s="12">
        <f t="shared" ref="AE647:AE710" si="97">Q647+R647</f>
        <v>2</v>
      </c>
      <c r="AF647" s="12">
        <f t="shared" ref="AF647:AF710" si="98">S647+W647</f>
        <v>0</v>
      </c>
      <c r="AU647" s="22" t="str">
        <f t="shared" si="93"/>
        <v/>
      </c>
    </row>
    <row r="648" spans="1:47" ht="13.5" customHeight="1" thickBot="1" x14ac:dyDescent="0.3">
      <c r="A648" s="2090"/>
      <c r="B648" s="1231" t="s">
        <v>1098</v>
      </c>
      <c r="C648" s="1176"/>
      <c r="D648" s="1192" t="s">
        <v>1099</v>
      </c>
      <c r="E648" s="1251"/>
      <c r="F648" s="1252"/>
      <c r="G648" s="1253"/>
      <c r="H648" s="1230" t="s">
        <v>1046</v>
      </c>
      <c r="I648" s="1230" t="s">
        <v>1238</v>
      </c>
      <c r="J648" s="1231"/>
      <c r="K648" s="1181" t="s">
        <v>906</v>
      </c>
      <c r="L648" s="1231" t="s">
        <v>1030</v>
      </c>
      <c r="M648" s="1235">
        <v>3</v>
      </c>
      <c r="N648" s="1254" t="s">
        <v>24</v>
      </c>
      <c r="O648" s="1255" t="s">
        <v>348</v>
      </c>
      <c r="P648" s="1066">
        <f t="shared" si="96"/>
        <v>2</v>
      </c>
      <c r="Q648" s="1235">
        <v>2</v>
      </c>
      <c r="R648" s="1236"/>
      <c r="S648" s="1236"/>
      <c r="T648" s="1236"/>
      <c r="U648" s="1236"/>
      <c r="V648" s="1236"/>
      <c r="W648" s="1254"/>
      <c r="X648" s="1256">
        <f>SUM(Q641:W648)</f>
        <v>20</v>
      </c>
      <c r="Y648" s="1191">
        <f>X648</f>
        <v>20</v>
      </c>
      <c r="Z648" s="23" t="s">
        <v>877</v>
      </c>
      <c r="AA648" s="23" t="str">
        <f t="shared" si="94"/>
        <v>MT</v>
      </c>
      <c r="AB648" s="48" t="str">
        <f t="shared" si="95"/>
        <v>SAMT</v>
      </c>
      <c r="AE648" s="12">
        <f t="shared" si="97"/>
        <v>2</v>
      </c>
      <c r="AF648" s="12">
        <f t="shared" si="98"/>
        <v>0</v>
      </c>
      <c r="AU648" s="22" t="str">
        <f t="shared" si="93"/>
        <v/>
      </c>
    </row>
    <row r="649" spans="1:47" ht="13.5" customHeight="1" thickBot="1" x14ac:dyDescent="0.3">
      <c r="A649" s="2069">
        <f>A641+1</f>
        <v>76</v>
      </c>
      <c r="B649" s="1620" t="s">
        <v>751</v>
      </c>
      <c r="C649" s="1210" t="s">
        <v>35</v>
      </c>
      <c r="D649" s="1244" t="s">
        <v>860</v>
      </c>
      <c r="E649" s="1621" t="s">
        <v>284</v>
      </c>
      <c r="F649" s="1622" t="s">
        <v>752</v>
      </c>
      <c r="G649" s="1213" t="s">
        <v>753</v>
      </c>
      <c r="H649" s="1214" t="s">
        <v>509</v>
      </c>
      <c r="I649" s="1214" t="s">
        <v>1027</v>
      </c>
      <c r="J649" s="1127"/>
      <c r="K649" s="1214" t="s">
        <v>1069</v>
      </c>
      <c r="L649" s="1127" t="s">
        <v>97</v>
      </c>
      <c r="M649" s="1217" t="s">
        <v>392</v>
      </c>
      <c r="N649" s="1247" t="s">
        <v>24</v>
      </c>
      <c r="O649" s="1248" t="s">
        <v>402</v>
      </c>
      <c r="P649" s="1066">
        <f t="shared" si="96"/>
        <v>7</v>
      </c>
      <c r="Q649" s="1217">
        <v>5</v>
      </c>
      <c r="R649" s="1218">
        <v>2</v>
      </c>
      <c r="S649" s="1218"/>
      <c r="T649" s="1218"/>
      <c r="U649" s="1218"/>
      <c r="V649" s="1218"/>
      <c r="W649" s="1247"/>
      <c r="X649" s="1249"/>
      <c r="Y649" s="996"/>
      <c r="Z649" s="23"/>
      <c r="AA649" s="23" t="str">
        <f t="shared" si="94"/>
        <v/>
      </c>
      <c r="AB649" s="48" t="str">
        <f t="shared" si="95"/>
        <v/>
      </c>
      <c r="AE649" s="12">
        <f t="shared" si="97"/>
        <v>7</v>
      </c>
      <c r="AF649" s="12">
        <f t="shared" si="98"/>
        <v>0</v>
      </c>
      <c r="AU649" s="22">
        <f t="shared" si="93"/>
        <v>19</v>
      </c>
    </row>
    <row r="650" spans="1:47" ht="13.5" customHeight="1" thickBot="1" x14ac:dyDescent="0.3">
      <c r="A650" s="2070"/>
      <c r="B650" s="1078" t="s">
        <v>751</v>
      </c>
      <c r="C650" s="1160"/>
      <c r="D650" s="1150" t="s">
        <v>860</v>
      </c>
      <c r="E650" s="981"/>
      <c r="F650" s="982"/>
      <c r="G650" s="1135"/>
      <c r="H650" s="1085" t="s">
        <v>509</v>
      </c>
      <c r="I650" s="1085" t="s">
        <v>1027</v>
      </c>
      <c r="J650" s="1078"/>
      <c r="K650" s="1085" t="s">
        <v>1070</v>
      </c>
      <c r="L650" s="1078" t="s">
        <v>97</v>
      </c>
      <c r="M650" s="545" t="s">
        <v>393</v>
      </c>
      <c r="N650" s="1015" t="s">
        <v>24</v>
      </c>
      <c r="O650" s="1069" t="s">
        <v>402</v>
      </c>
      <c r="P650" s="1066">
        <f t="shared" si="96"/>
        <v>7</v>
      </c>
      <c r="Q650" s="545">
        <v>5</v>
      </c>
      <c r="R650" s="958">
        <v>2</v>
      </c>
      <c r="S650" s="958"/>
      <c r="T650" s="958"/>
      <c r="U650" s="958"/>
      <c r="V650" s="958"/>
      <c r="W650" s="1015"/>
      <c r="X650" s="1036"/>
      <c r="Y650" s="997"/>
      <c r="Z650" s="23"/>
      <c r="AA650" s="23" t="str">
        <f t="shared" si="94"/>
        <v/>
      </c>
      <c r="AB650" s="48" t="str">
        <f t="shared" si="95"/>
        <v/>
      </c>
      <c r="AE650" s="12">
        <f t="shared" si="97"/>
        <v>7</v>
      </c>
      <c r="AF650" s="12">
        <f t="shared" si="98"/>
        <v>0</v>
      </c>
      <c r="AU650" s="22" t="str">
        <f t="shared" si="93"/>
        <v/>
      </c>
    </row>
    <row r="651" spans="1:47" ht="13.5" customHeight="1" thickBot="1" x14ac:dyDescent="0.3">
      <c r="A651" s="2070"/>
      <c r="B651" s="1078" t="s">
        <v>751</v>
      </c>
      <c r="C651" s="1160"/>
      <c r="D651" s="1150" t="s">
        <v>860</v>
      </c>
      <c r="E651" s="981"/>
      <c r="F651" s="982"/>
      <c r="G651" s="1135"/>
      <c r="H651" s="1085" t="s">
        <v>509</v>
      </c>
      <c r="I651" s="1085" t="s">
        <v>1027</v>
      </c>
      <c r="J651" s="1078"/>
      <c r="K651" s="1085" t="s">
        <v>1071</v>
      </c>
      <c r="L651" s="1078" t="s">
        <v>97</v>
      </c>
      <c r="M651" s="545" t="s">
        <v>393</v>
      </c>
      <c r="N651" s="1015" t="s">
        <v>24</v>
      </c>
      <c r="O651" s="1069" t="s">
        <v>402</v>
      </c>
      <c r="P651" s="1066">
        <f t="shared" si="96"/>
        <v>3</v>
      </c>
      <c r="Q651" s="545">
        <v>2</v>
      </c>
      <c r="R651" s="958">
        <v>1</v>
      </c>
      <c r="S651" s="958"/>
      <c r="T651" s="958"/>
      <c r="U651" s="958"/>
      <c r="V651" s="958"/>
      <c r="W651" s="1015"/>
      <c r="X651" s="1036"/>
      <c r="Y651" s="997"/>
      <c r="Z651" s="23"/>
      <c r="AA651" s="23" t="str">
        <f t="shared" si="94"/>
        <v/>
      </c>
      <c r="AB651" s="48" t="str">
        <f t="shared" si="95"/>
        <v/>
      </c>
      <c r="AE651" s="12">
        <f t="shared" si="97"/>
        <v>3</v>
      </c>
      <c r="AF651" s="12">
        <f t="shared" si="98"/>
        <v>0</v>
      </c>
      <c r="AU651" s="22" t="str">
        <f t="shared" si="93"/>
        <v/>
      </c>
    </row>
    <row r="652" spans="1:47" ht="13.5" customHeight="1" thickBot="1" x14ac:dyDescent="0.3">
      <c r="A652" s="2070"/>
      <c r="B652" s="1078" t="s">
        <v>751</v>
      </c>
      <c r="C652" s="1160"/>
      <c r="D652" s="1150" t="s">
        <v>860</v>
      </c>
      <c r="E652" s="981"/>
      <c r="F652" s="982"/>
      <c r="G652" s="1135"/>
      <c r="H652" s="1085" t="s">
        <v>509</v>
      </c>
      <c r="I652" s="1085" t="s">
        <v>515</v>
      </c>
      <c r="J652" s="1078"/>
      <c r="K652" s="1085" t="s">
        <v>531</v>
      </c>
      <c r="L652" s="1078" t="s">
        <v>97</v>
      </c>
      <c r="M652" s="545">
        <v>2</v>
      </c>
      <c r="N652" s="1015" t="s">
        <v>24</v>
      </c>
      <c r="O652" s="1069" t="s">
        <v>348</v>
      </c>
      <c r="P652" s="1066">
        <f t="shared" si="96"/>
        <v>6</v>
      </c>
      <c r="Q652" s="545">
        <v>4</v>
      </c>
      <c r="R652" s="958">
        <v>2</v>
      </c>
      <c r="S652" s="958"/>
      <c r="T652" s="958"/>
      <c r="U652" s="958"/>
      <c r="V652" s="958"/>
      <c r="W652" s="1015"/>
      <c r="X652" s="1036"/>
      <c r="Y652" s="997"/>
      <c r="Z652" s="23"/>
      <c r="AA652" s="23" t="str">
        <f t="shared" si="94"/>
        <v/>
      </c>
      <c r="AB652" s="48" t="str">
        <f t="shared" si="95"/>
        <v/>
      </c>
      <c r="AE652" s="12">
        <f t="shared" si="97"/>
        <v>6</v>
      </c>
      <c r="AF652" s="12">
        <f t="shared" si="98"/>
        <v>0</v>
      </c>
      <c r="AU652" s="22" t="str">
        <f t="shared" si="93"/>
        <v/>
      </c>
    </row>
    <row r="653" spans="1:47" ht="13.5" customHeight="1" thickBot="1" x14ac:dyDescent="0.3">
      <c r="A653" s="2070"/>
      <c r="B653" s="1078" t="s">
        <v>751</v>
      </c>
      <c r="C653" s="1160"/>
      <c r="D653" s="1150" t="s">
        <v>860</v>
      </c>
      <c r="E653" s="981"/>
      <c r="F653" s="982"/>
      <c r="G653" s="1135"/>
      <c r="H653" s="1085" t="s">
        <v>509</v>
      </c>
      <c r="I653" s="1085" t="s">
        <v>515</v>
      </c>
      <c r="J653" s="1078"/>
      <c r="K653" s="1085" t="s">
        <v>991</v>
      </c>
      <c r="L653" s="1078" t="s">
        <v>97</v>
      </c>
      <c r="M653" s="545">
        <v>6</v>
      </c>
      <c r="N653" s="1015" t="s">
        <v>521</v>
      </c>
      <c r="O653" s="1069" t="s">
        <v>344</v>
      </c>
      <c r="P653" s="1066">
        <f t="shared" si="96"/>
        <v>3</v>
      </c>
      <c r="Q653" s="545">
        <v>3</v>
      </c>
      <c r="R653" s="958"/>
      <c r="S653" s="958"/>
      <c r="T653" s="958"/>
      <c r="U653" s="958"/>
      <c r="V653" s="958"/>
      <c r="W653" s="1015"/>
      <c r="X653" s="1036"/>
      <c r="Y653" s="997"/>
      <c r="Z653" s="23"/>
      <c r="AA653" s="23" t="str">
        <f t="shared" si="94"/>
        <v/>
      </c>
      <c r="AB653" s="48" t="str">
        <f t="shared" si="95"/>
        <v/>
      </c>
      <c r="AE653" s="12">
        <f t="shared" si="97"/>
        <v>3</v>
      </c>
      <c r="AF653" s="12">
        <f t="shared" si="98"/>
        <v>0</v>
      </c>
      <c r="AU653" s="22" t="str">
        <f t="shared" si="93"/>
        <v/>
      </c>
    </row>
    <row r="654" spans="1:47" ht="13.5" customHeight="1" thickBot="1" x14ac:dyDescent="0.3">
      <c r="A654" s="2070"/>
      <c r="B654" s="1078" t="s">
        <v>751</v>
      </c>
      <c r="C654" s="1160"/>
      <c r="D654" s="1150" t="s">
        <v>860</v>
      </c>
      <c r="E654" s="981"/>
      <c r="F654" s="982"/>
      <c r="G654" s="1135"/>
      <c r="H654" s="1085" t="s">
        <v>509</v>
      </c>
      <c r="I654" s="1085" t="s">
        <v>1027</v>
      </c>
      <c r="J654" s="1711" t="s">
        <v>1424</v>
      </c>
      <c r="K654" s="1107" t="s">
        <v>1539</v>
      </c>
      <c r="L654" s="1078"/>
      <c r="M654" s="545"/>
      <c r="N654" s="1015"/>
      <c r="O654" s="1069"/>
      <c r="P654" s="1066">
        <f t="shared" si="96"/>
        <v>0</v>
      </c>
      <c r="Q654" s="545"/>
      <c r="R654" s="958"/>
      <c r="S654" s="958">
        <v>4</v>
      </c>
      <c r="T654" s="958"/>
      <c r="U654" s="958"/>
      <c r="V654" s="958"/>
      <c r="W654" s="1015"/>
      <c r="X654" s="1036"/>
      <c r="Y654" s="997"/>
      <c r="Z654" s="23"/>
      <c r="AA654" s="23" t="str">
        <f t="shared" si="94"/>
        <v/>
      </c>
      <c r="AB654" s="48" t="str">
        <f t="shared" si="95"/>
        <v/>
      </c>
      <c r="AE654" s="12">
        <f t="shared" si="97"/>
        <v>0</v>
      </c>
      <c r="AF654" s="12">
        <f t="shared" si="98"/>
        <v>4</v>
      </c>
      <c r="AU654" s="22" t="str">
        <f t="shared" si="93"/>
        <v/>
      </c>
    </row>
    <row r="655" spans="1:47" ht="13.5" customHeight="1" thickBot="1" x14ac:dyDescent="0.3">
      <c r="A655" s="2070"/>
      <c r="B655" s="1078" t="s">
        <v>751</v>
      </c>
      <c r="C655" s="1160"/>
      <c r="D655" s="1150" t="s">
        <v>860</v>
      </c>
      <c r="E655" s="981"/>
      <c r="F655" s="982"/>
      <c r="G655" s="1135"/>
      <c r="H655" s="1085" t="s">
        <v>509</v>
      </c>
      <c r="I655" s="1085" t="s">
        <v>1027</v>
      </c>
      <c r="J655" s="1711" t="s">
        <v>1424</v>
      </c>
      <c r="K655" s="1107" t="s">
        <v>1540</v>
      </c>
      <c r="L655" s="1078"/>
      <c r="M655" s="545"/>
      <c r="N655" s="1015"/>
      <c r="O655" s="1069"/>
      <c r="P655" s="1066">
        <f t="shared" si="96"/>
        <v>0</v>
      </c>
      <c r="Q655" s="545"/>
      <c r="R655" s="958"/>
      <c r="S655" s="958">
        <v>2</v>
      </c>
      <c r="T655" s="958"/>
      <c r="U655" s="958"/>
      <c r="V655" s="958"/>
      <c r="W655" s="1015"/>
      <c r="X655" s="1036"/>
      <c r="Y655" s="997"/>
      <c r="Z655" s="23"/>
      <c r="AA655" s="23" t="str">
        <f t="shared" si="94"/>
        <v/>
      </c>
      <c r="AB655" s="48" t="str">
        <f t="shared" si="95"/>
        <v/>
      </c>
      <c r="AE655" s="12">
        <f t="shared" si="97"/>
        <v>0</v>
      </c>
      <c r="AF655" s="12">
        <f t="shared" si="98"/>
        <v>2</v>
      </c>
      <c r="AU655" s="22" t="str">
        <f t="shared" si="93"/>
        <v/>
      </c>
    </row>
    <row r="656" spans="1:47" ht="13.5" customHeight="1" thickBot="1" x14ac:dyDescent="0.3">
      <c r="A656" s="2070"/>
      <c r="B656" s="1078" t="s">
        <v>751</v>
      </c>
      <c r="C656" s="1160"/>
      <c r="D656" s="1150" t="s">
        <v>860</v>
      </c>
      <c r="E656" s="981"/>
      <c r="F656" s="982"/>
      <c r="G656" s="1135"/>
      <c r="H656" s="1085" t="s">
        <v>509</v>
      </c>
      <c r="I656" s="1085" t="s">
        <v>515</v>
      </c>
      <c r="J656" s="1711" t="s">
        <v>1424</v>
      </c>
      <c r="K656" s="1114" t="s">
        <v>1838</v>
      </c>
      <c r="L656" s="1078"/>
      <c r="M656" s="545"/>
      <c r="N656" s="1015"/>
      <c r="O656" s="1069"/>
      <c r="P656" s="1066">
        <f t="shared" si="96"/>
        <v>0</v>
      </c>
      <c r="Q656" s="545"/>
      <c r="R656" s="958"/>
      <c r="S656" s="958"/>
      <c r="T656" s="958"/>
      <c r="U656" s="958"/>
      <c r="V656" s="958"/>
      <c r="W656" s="1015">
        <v>3</v>
      </c>
      <c r="X656" s="1036"/>
      <c r="Y656" s="997"/>
      <c r="Z656" s="23"/>
      <c r="AA656" s="23" t="str">
        <f t="shared" si="94"/>
        <v/>
      </c>
      <c r="AB656" s="48" t="str">
        <f t="shared" si="95"/>
        <v/>
      </c>
      <c r="AE656" s="12">
        <f t="shared" si="97"/>
        <v>0</v>
      </c>
      <c r="AF656" s="12">
        <f t="shared" si="98"/>
        <v>3</v>
      </c>
      <c r="AU656" s="22" t="str">
        <f t="shared" si="93"/>
        <v/>
      </c>
    </row>
    <row r="657" spans="1:47" ht="13.5" customHeight="1" thickBot="1" x14ac:dyDescent="0.3">
      <c r="A657" s="2071"/>
      <c r="B657" s="1225" t="s">
        <v>751</v>
      </c>
      <c r="C657" s="1168"/>
      <c r="D657" s="1222" t="s">
        <v>860</v>
      </c>
      <c r="E657" s="1223"/>
      <c r="F657" s="1156"/>
      <c r="G657" s="1157"/>
      <c r="H657" s="1224" t="s">
        <v>509</v>
      </c>
      <c r="I657" s="1224" t="s">
        <v>1027</v>
      </c>
      <c r="J657" s="1738" t="s">
        <v>1425</v>
      </c>
      <c r="K657" s="1284" t="s">
        <v>2155</v>
      </c>
      <c r="L657" s="1225"/>
      <c r="M657" s="1226"/>
      <c r="N657" s="1061"/>
      <c r="O657" s="1227"/>
      <c r="P657" s="1066">
        <f t="shared" si="96"/>
        <v>0</v>
      </c>
      <c r="Q657" s="1226"/>
      <c r="R657" s="1060"/>
      <c r="S657" s="1060"/>
      <c r="T657" s="1060">
        <v>5</v>
      </c>
      <c r="U657" s="1060"/>
      <c r="V657" s="1060"/>
      <c r="W657" s="1061"/>
      <c r="X657" s="1228">
        <f>SUM(Q649:W657)</f>
        <v>40</v>
      </c>
      <c r="Y657" s="1229">
        <f>X657</f>
        <v>40</v>
      </c>
      <c r="Z657" s="23" t="s">
        <v>877</v>
      </c>
      <c r="AA657" s="23" t="str">
        <f t="shared" si="94"/>
        <v>TC</v>
      </c>
      <c r="AB657" s="48" t="str">
        <f t="shared" si="95"/>
        <v>SATC</v>
      </c>
      <c r="AD657" t="s">
        <v>2077</v>
      </c>
      <c r="AE657" s="12">
        <f t="shared" si="97"/>
        <v>0</v>
      </c>
      <c r="AF657" s="12">
        <f t="shared" si="98"/>
        <v>0</v>
      </c>
      <c r="AU657" s="22" t="str">
        <f t="shared" si="93"/>
        <v/>
      </c>
    </row>
    <row r="658" spans="1:47" ht="13.5" customHeight="1" thickBot="1" x14ac:dyDescent="0.3">
      <c r="A658" s="2076">
        <f>A649+1</f>
        <v>77</v>
      </c>
      <c r="B658" s="1612" t="s">
        <v>1694</v>
      </c>
      <c r="C658" s="1196" t="s">
        <v>83</v>
      </c>
      <c r="D658" s="1238" t="s">
        <v>1693</v>
      </c>
      <c r="E658" s="1613" t="s">
        <v>284</v>
      </c>
      <c r="F658" s="1614" t="s">
        <v>1692</v>
      </c>
      <c r="G658" s="1258" t="s">
        <v>1691</v>
      </c>
      <c r="H658" s="1201" t="s">
        <v>509</v>
      </c>
      <c r="I658" s="1201" t="s">
        <v>515</v>
      </c>
      <c r="J658" s="1202"/>
      <c r="K658" s="1201" t="s">
        <v>533</v>
      </c>
      <c r="L658" s="1202" t="s">
        <v>97</v>
      </c>
      <c r="M658" s="1204" t="s">
        <v>391</v>
      </c>
      <c r="N658" s="1206" t="s">
        <v>24</v>
      </c>
      <c r="O658" s="1240" t="s">
        <v>344</v>
      </c>
      <c r="P658" s="1066">
        <f t="shared" si="96"/>
        <v>5</v>
      </c>
      <c r="Q658" s="1204">
        <v>5</v>
      </c>
      <c r="R658" s="1205"/>
      <c r="S658" s="1205"/>
      <c r="T658" s="1205"/>
      <c r="U658" s="1205"/>
      <c r="V658" s="1205"/>
      <c r="W658" s="1206"/>
      <c r="X658" s="1241"/>
      <c r="Y658" s="1242"/>
      <c r="Z658" s="23"/>
      <c r="AA658" s="23" t="str">
        <f t="shared" si="94"/>
        <v/>
      </c>
      <c r="AB658" s="48" t="str">
        <f t="shared" si="95"/>
        <v/>
      </c>
      <c r="AE658" s="12">
        <f t="shared" si="97"/>
        <v>5</v>
      </c>
      <c r="AF658" s="12">
        <f t="shared" si="98"/>
        <v>0</v>
      </c>
      <c r="AU658" s="22">
        <f t="shared" si="93"/>
        <v>17</v>
      </c>
    </row>
    <row r="659" spans="1:47" ht="13.5" customHeight="1" thickBot="1" x14ac:dyDescent="0.3">
      <c r="A659" s="2070"/>
      <c r="B659" s="1078" t="s">
        <v>1694</v>
      </c>
      <c r="C659" s="1160"/>
      <c r="D659" s="1150" t="s">
        <v>1693</v>
      </c>
      <c r="E659" s="981"/>
      <c r="F659" s="982"/>
      <c r="G659" s="1135"/>
      <c r="H659" s="1085" t="s">
        <v>509</v>
      </c>
      <c r="I659" s="1085" t="s">
        <v>515</v>
      </c>
      <c r="J659" s="1078"/>
      <c r="K659" s="1085" t="s">
        <v>533</v>
      </c>
      <c r="L659" s="1078" t="s">
        <v>97</v>
      </c>
      <c r="M659" s="545" t="s">
        <v>391</v>
      </c>
      <c r="N659" s="1015" t="s">
        <v>98</v>
      </c>
      <c r="O659" s="1069" t="s">
        <v>344</v>
      </c>
      <c r="P659" s="1066">
        <f t="shared" si="96"/>
        <v>5</v>
      </c>
      <c r="Q659" s="545">
        <v>5</v>
      </c>
      <c r="R659" s="958"/>
      <c r="S659" s="958"/>
      <c r="T659" s="958"/>
      <c r="U659" s="958"/>
      <c r="V659" s="958"/>
      <c r="W659" s="1015"/>
      <c r="X659" s="1036"/>
      <c r="Y659" s="997"/>
      <c r="Z659" s="23"/>
      <c r="AA659" s="23" t="str">
        <f t="shared" si="94"/>
        <v/>
      </c>
      <c r="AB659" s="48" t="str">
        <f t="shared" si="95"/>
        <v/>
      </c>
      <c r="AE659" s="12">
        <f t="shared" si="97"/>
        <v>5</v>
      </c>
      <c r="AF659" s="12">
        <f t="shared" si="98"/>
        <v>0</v>
      </c>
      <c r="AU659" s="22" t="str">
        <f t="shared" si="93"/>
        <v/>
      </c>
    </row>
    <row r="660" spans="1:47" ht="13.5" customHeight="1" thickBot="1" x14ac:dyDescent="0.3">
      <c r="A660" s="2070"/>
      <c r="B660" s="1078" t="s">
        <v>1694</v>
      </c>
      <c r="C660" s="1160"/>
      <c r="D660" s="1150" t="s">
        <v>1693</v>
      </c>
      <c r="E660" s="981"/>
      <c r="F660" s="982"/>
      <c r="G660" s="1135"/>
      <c r="H660" s="1085" t="s">
        <v>509</v>
      </c>
      <c r="I660" s="1085" t="s">
        <v>515</v>
      </c>
      <c r="J660" s="1078"/>
      <c r="K660" s="1085" t="s">
        <v>1290</v>
      </c>
      <c r="L660" s="1078" t="s">
        <v>97</v>
      </c>
      <c r="M660" s="545">
        <v>6</v>
      </c>
      <c r="N660" s="1015" t="s">
        <v>521</v>
      </c>
      <c r="O660" s="1069" t="s">
        <v>344</v>
      </c>
      <c r="P660" s="1066">
        <f t="shared" si="96"/>
        <v>3</v>
      </c>
      <c r="Q660" s="545">
        <v>3</v>
      </c>
      <c r="R660" s="958"/>
      <c r="S660" s="958"/>
      <c r="T660" s="958"/>
      <c r="U660" s="958"/>
      <c r="V660" s="958"/>
      <c r="W660" s="1015"/>
      <c r="X660" s="1036"/>
      <c r="Y660" s="997"/>
      <c r="Z660" s="23"/>
      <c r="AA660" s="23" t="str">
        <f t="shared" si="94"/>
        <v/>
      </c>
      <c r="AB660" s="48" t="str">
        <f t="shared" si="95"/>
        <v/>
      </c>
      <c r="AE660" s="12">
        <f t="shared" si="97"/>
        <v>3</v>
      </c>
      <c r="AF660" s="12">
        <f t="shared" si="98"/>
        <v>0</v>
      </c>
      <c r="AU660" s="22" t="str">
        <f t="shared" si="93"/>
        <v/>
      </c>
    </row>
    <row r="661" spans="1:47" ht="13.5" customHeight="1" thickBot="1" x14ac:dyDescent="0.3">
      <c r="A661" s="2070"/>
      <c r="B661" s="1078" t="s">
        <v>1694</v>
      </c>
      <c r="C661" s="1160"/>
      <c r="D661" s="1150" t="s">
        <v>1693</v>
      </c>
      <c r="E661" s="981"/>
      <c r="F661" s="982"/>
      <c r="G661" s="1135"/>
      <c r="H661" s="1085" t="s">
        <v>509</v>
      </c>
      <c r="I661" s="1085" t="s">
        <v>515</v>
      </c>
      <c r="J661" s="1078"/>
      <c r="K661" s="1085" t="s">
        <v>1010</v>
      </c>
      <c r="L661" s="1078" t="s">
        <v>97</v>
      </c>
      <c r="M661" s="545">
        <v>2</v>
      </c>
      <c r="N661" s="1015" t="s">
        <v>24</v>
      </c>
      <c r="O661" s="1069" t="s">
        <v>348</v>
      </c>
      <c r="P661" s="1066">
        <f t="shared" si="96"/>
        <v>3</v>
      </c>
      <c r="Q661" s="545">
        <v>2</v>
      </c>
      <c r="R661" s="958">
        <v>1</v>
      </c>
      <c r="S661" s="958"/>
      <c r="T661" s="958"/>
      <c r="U661" s="958"/>
      <c r="V661" s="958"/>
      <c r="W661" s="1015"/>
      <c r="X661" s="1036"/>
      <c r="Y661" s="997"/>
      <c r="Z661" s="23"/>
      <c r="AA661" s="23" t="str">
        <f t="shared" si="94"/>
        <v/>
      </c>
      <c r="AB661" s="48" t="str">
        <f t="shared" si="95"/>
        <v/>
      </c>
      <c r="AE661" s="12">
        <f t="shared" si="97"/>
        <v>3</v>
      </c>
      <c r="AF661" s="12">
        <f t="shared" si="98"/>
        <v>0</v>
      </c>
      <c r="AU661" s="22" t="str">
        <f t="shared" si="93"/>
        <v/>
      </c>
    </row>
    <row r="662" spans="1:47" ht="13.5" customHeight="1" thickBot="1" x14ac:dyDescent="0.3">
      <c r="A662" s="2070"/>
      <c r="B662" s="1078" t="s">
        <v>1694</v>
      </c>
      <c r="C662" s="1160"/>
      <c r="D662" s="1150" t="s">
        <v>1693</v>
      </c>
      <c r="E662" s="981"/>
      <c r="F662" s="982"/>
      <c r="G662" s="1135"/>
      <c r="H662" s="1085" t="s">
        <v>509</v>
      </c>
      <c r="I662" s="1085" t="s">
        <v>515</v>
      </c>
      <c r="J662" s="1078"/>
      <c r="K662" s="1085" t="s">
        <v>1010</v>
      </c>
      <c r="L662" s="1078" t="s">
        <v>97</v>
      </c>
      <c r="M662" s="545">
        <v>2</v>
      </c>
      <c r="N662" s="1015" t="s">
        <v>98</v>
      </c>
      <c r="O662" s="1069" t="s">
        <v>348</v>
      </c>
      <c r="P662" s="1066">
        <f t="shared" si="96"/>
        <v>3</v>
      </c>
      <c r="Q662" s="545">
        <v>2</v>
      </c>
      <c r="R662" s="958">
        <v>1</v>
      </c>
      <c r="S662" s="958"/>
      <c r="T662" s="958"/>
      <c r="U662" s="958"/>
      <c r="V662" s="958"/>
      <c r="W662" s="1015"/>
      <c r="X662" s="1036"/>
      <c r="Y662" s="997"/>
      <c r="Z662" s="23"/>
      <c r="AA662" s="23" t="str">
        <f t="shared" si="94"/>
        <v/>
      </c>
      <c r="AB662" s="48" t="str">
        <f t="shared" si="95"/>
        <v/>
      </c>
      <c r="AE662" s="12">
        <f t="shared" si="97"/>
        <v>3</v>
      </c>
      <c r="AF662" s="12">
        <f t="shared" si="98"/>
        <v>0</v>
      </c>
      <c r="AU662" s="22" t="str">
        <f t="shared" si="93"/>
        <v/>
      </c>
    </row>
    <row r="663" spans="1:47" ht="13.5" customHeight="1" thickBot="1" x14ac:dyDescent="0.3">
      <c r="A663" s="2090"/>
      <c r="B663" s="1231" t="s">
        <v>1694</v>
      </c>
      <c r="C663" s="1176"/>
      <c r="D663" s="1192" t="s">
        <v>1693</v>
      </c>
      <c r="E663" s="1251"/>
      <c r="F663" s="1252"/>
      <c r="G663" s="1253"/>
      <c r="H663" s="1230" t="s">
        <v>509</v>
      </c>
      <c r="I663" s="1230" t="s">
        <v>515</v>
      </c>
      <c r="J663" s="1712" t="s">
        <v>1424</v>
      </c>
      <c r="K663" s="1428" t="s">
        <v>1539</v>
      </c>
      <c r="L663" s="1231"/>
      <c r="M663" s="1235"/>
      <c r="N663" s="1254"/>
      <c r="O663" s="1255"/>
      <c r="P663" s="1066">
        <f t="shared" si="96"/>
        <v>0</v>
      </c>
      <c r="Q663" s="1235"/>
      <c r="R663" s="1236"/>
      <c r="S663" s="1236">
        <v>1</v>
      </c>
      <c r="T663" s="1236"/>
      <c r="U663" s="1236"/>
      <c r="V663" s="1236"/>
      <c r="W663" s="1254"/>
      <c r="X663" s="1256">
        <f>SUM(Q658:W663)</f>
        <v>20</v>
      </c>
      <c r="Y663" s="1191">
        <f>X663</f>
        <v>20</v>
      </c>
      <c r="Z663" s="23" t="s">
        <v>877</v>
      </c>
      <c r="AA663" s="23" t="str">
        <f t="shared" si="94"/>
        <v>MT</v>
      </c>
      <c r="AB663" s="48" t="str">
        <f t="shared" si="95"/>
        <v>SAMT</v>
      </c>
      <c r="AE663" s="12">
        <f t="shared" si="97"/>
        <v>0</v>
      </c>
      <c r="AF663" s="12">
        <f t="shared" si="98"/>
        <v>1</v>
      </c>
      <c r="AU663" s="22" t="str">
        <f t="shared" si="93"/>
        <v/>
      </c>
    </row>
    <row r="664" spans="1:47" ht="13.5" customHeight="1" thickBot="1" x14ac:dyDescent="0.3">
      <c r="A664" s="2069">
        <f>A658+1</f>
        <v>78</v>
      </c>
      <c r="B664" s="1620" t="s">
        <v>1265</v>
      </c>
      <c r="C664" s="1210" t="s">
        <v>35</v>
      </c>
      <c r="D664" s="1244" t="s">
        <v>1266</v>
      </c>
      <c r="E664" s="1621" t="s">
        <v>284</v>
      </c>
      <c r="F664" s="1622" t="s">
        <v>1787</v>
      </c>
      <c r="G664" s="1213" t="s">
        <v>290</v>
      </c>
      <c r="H664" s="1214" t="s">
        <v>509</v>
      </c>
      <c r="I664" s="1214" t="s">
        <v>1027</v>
      </c>
      <c r="J664" s="1127"/>
      <c r="K664" s="1214" t="s">
        <v>1267</v>
      </c>
      <c r="L664" s="1127" t="s">
        <v>97</v>
      </c>
      <c r="M664" s="1217" t="s">
        <v>391</v>
      </c>
      <c r="N664" s="1247" t="s">
        <v>24</v>
      </c>
      <c r="O664" s="1248"/>
      <c r="P664" s="1066">
        <f t="shared" si="96"/>
        <v>3</v>
      </c>
      <c r="Q664" s="1217">
        <v>3</v>
      </c>
      <c r="R664" s="1218"/>
      <c r="S664" s="1218"/>
      <c r="T664" s="1218"/>
      <c r="U664" s="1218"/>
      <c r="V664" s="1218"/>
      <c r="W664" s="1247"/>
      <c r="X664" s="1249"/>
      <c r="Y664" s="996"/>
      <c r="Z664" s="23"/>
      <c r="AA664" s="23" t="str">
        <f t="shared" si="94"/>
        <v/>
      </c>
      <c r="AB664" s="48" t="str">
        <f t="shared" si="95"/>
        <v/>
      </c>
      <c r="AE664" s="12">
        <f t="shared" si="97"/>
        <v>3</v>
      </c>
      <c r="AF664" s="12">
        <f t="shared" si="98"/>
        <v>0</v>
      </c>
      <c r="AU664" s="22">
        <f t="shared" si="93"/>
        <v>13</v>
      </c>
    </row>
    <row r="665" spans="1:47" ht="13.5" customHeight="1" thickBot="1" x14ac:dyDescent="0.3">
      <c r="A665" s="2070"/>
      <c r="B665" s="1078" t="s">
        <v>1265</v>
      </c>
      <c r="C665" s="1160"/>
      <c r="D665" s="1150" t="s">
        <v>1266</v>
      </c>
      <c r="E665" s="981"/>
      <c r="F665" s="982"/>
      <c r="G665" s="1135"/>
      <c r="H665" s="1085" t="s">
        <v>1028</v>
      </c>
      <c r="I665" s="1085" t="s">
        <v>1028</v>
      </c>
      <c r="J665" s="1078"/>
      <c r="K665" s="1085" t="s">
        <v>120</v>
      </c>
      <c r="L665" s="1078" t="s">
        <v>97</v>
      </c>
      <c r="M665" s="545">
        <v>1</v>
      </c>
      <c r="N665" s="1015" t="s">
        <v>325</v>
      </c>
      <c r="O665" s="1069" t="s">
        <v>348</v>
      </c>
      <c r="P665" s="1066">
        <f t="shared" si="96"/>
        <v>4</v>
      </c>
      <c r="Q665" s="545">
        <v>4</v>
      </c>
      <c r="R665" s="958"/>
      <c r="S665" s="958"/>
      <c r="T665" s="958"/>
      <c r="U665" s="958"/>
      <c r="V665" s="958"/>
      <c r="W665" s="1015"/>
      <c r="X665" s="1036"/>
      <c r="Y665" s="997"/>
      <c r="Z665" s="23"/>
      <c r="AA665" s="23" t="str">
        <f t="shared" si="94"/>
        <v/>
      </c>
      <c r="AB665" s="48" t="str">
        <f t="shared" si="95"/>
        <v/>
      </c>
      <c r="AE665" s="12">
        <f t="shared" si="97"/>
        <v>4</v>
      </c>
      <c r="AF665" s="12">
        <f t="shared" si="98"/>
        <v>0</v>
      </c>
      <c r="AU665" s="22" t="str">
        <f t="shared" si="93"/>
        <v/>
      </c>
    </row>
    <row r="666" spans="1:47" ht="13.5" customHeight="1" thickBot="1" x14ac:dyDescent="0.3">
      <c r="A666" s="2070"/>
      <c r="B666" s="1078" t="s">
        <v>1265</v>
      </c>
      <c r="C666" s="1160"/>
      <c r="D666" s="1150" t="s">
        <v>1266</v>
      </c>
      <c r="E666" s="981"/>
      <c r="F666" s="982"/>
      <c r="G666" s="1135"/>
      <c r="H666" s="1085" t="s">
        <v>421</v>
      </c>
      <c r="I666" s="1085" t="s">
        <v>1847</v>
      </c>
      <c r="J666" s="1078"/>
      <c r="K666" s="1085" t="s">
        <v>2140</v>
      </c>
      <c r="L666" s="1078" t="s">
        <v>97</v>
      </c>
      <c r="M666" s="545">
        <v>2</v>
      </c>
      <c r="N666" s="1015" t="s">
        <v>933</v>
      </c>
      <c r="O666" s="1069" t="s">
        <v>348</v>
      </c>
      <c r="P666" s="1066">
        <f t="shared" si="96"/>
        <v>5</v>
      </c>
      <c r="Q666" s="545">
        <v>3</v>
      </c>
      <c r="R666" s="958">
        <v>2</v>
      </c>
      <c r="S666" s="958"/>
      <c r="T666" s="958"/>
      <c r="U666" s="958"/>
      <c r="V666" s="958"/>
      <c r="W666" s="1015"/>
      <c r="X666" s="1036"/>
      <c r="Y666" s="997"/>
      <c r="Z666" s="23"/>
      <c r="AA666" s="23" t="str">
        <f t="shared" si="94"/>
        <v/>
      </c>
      <c r="AB666" s="48" t="str">
        <f t="shared" si="95"/>
        <v/>
      </c>
      <c r="AE666" s="12">
        <f t="shared" si="97"/>
        <v>5</v>
      </c>
      <c r="AF666" s="12">
        <f t="shared" si="98"/>
        <v>0</v>
      </c>
      <c r="AU666" s="22" t="str">
        <f t="shared" si="93"/>
        <v/>
      </c>
    </row>
    <row r="667" spans="1:47" ht="13.5" customHeight="1" thickBot="1" x14ac:dyDescent="0.3">
      <c r="A667" s="2070"/>
      <c r="B667" s="1078" t="s">
        <v>1265</v>
      </c>
      <c r="C667" s="1160"/>
      <c r="D667" s="1150" t="s">
        <v>1266</v>
      </c>
      <c r="E667" s="981"/>
      <c r="F667" s="982"/>
      <c r="G667" s="1135"/>
      <c r="H667" s="1085" t="s">
        <v>421</v>
      </c>
      <c r="I667" s="1085" t="s">
        <v>1847</v>
      </c>
      <c r="J667" s="1078"/>
      <c r="K667" s="1085" t="s">
        <v>2140</v>
      </c>
      <c r="L667" s="1078" t="s">
        <v>97</v>
      </c>
      <c r="M667" s="545">
        <v>2</v>
      </c>
      <c r="N667" s="1015" t="s">
        <v>881</v>
      </c>
      <c r="O667" s="1069" t="s">
        <v>348</v>
      </c>
      <c r="P667" s="1066">
        <f t="shared" si="96"/>
        <v>5</v>
      </c>
      <c r="Q667" s="545">
        <v>3</v>
      </c>
      <c r="R667" s="958">
        <v>2</v>
      </c>
      <c r="S667" s="958"/>
      <c r="T667" s="958"/>
      <c r="U667" s="958"/>
      <c r="V667" s="958"/>
      <c r="W667" s="1015"/>
      <c r="X667" s="1036"/>
      <c r="Y667" s="997"/>
      <c r="Z667" s="23"/>
      <c r="AA667" s="23" t="str">
        <f t="shared" si="94"/>
        <v/>
      </c>
      <c r="AB667" s="48" t="str">
        <f t="shared" si="95"/>
        <v/>
      </c>
      <c r="AE667" s="12">
        <f t="shared" si="97"/>
        <v>5</v>
      </c>
      <c r="AF667" s="12">
        <f t="shared" si="98"/>
        <v>0</v>
      </c>
      <c r="AU667" s="22" t="str">
        <f t="shared" si="93"/>
        <v/>
      </c>
    </row>
    <row r="668" spans="1:47" ht="13.5" customHeight="1" thickBot="1" x14ac:dyDescent="0.3">
      <c r="A668" s="2070"/>
      <c r="B668" s="1078" t="s">
        <v>1265</v>
      </c>
      <c r="C668" s="1160"/>
      <c r="D668" s="1150" t="s">
        <v>1266</v>
      </c>
      <c r="E668" s="981"/>
      <c r="F668" s="982"/>
      <c r="G668" s="1135"/>
      <c r="H668" s="1085" t="s">
        <v>421</v>
      </c>
      <c r="I668" s="1085" t="s">
        <v>1847</v>
      </c>
      <c r="J668" s="1711" t="s">
        <v>1424</v>
      </c>
      <c r="K668" s="1107" t="s">
        <v>1539</v>
      </c>
      <c r="L668" s="1078"/>
      <c r="M668" s="545"/>
      <c r="N668" s="1015"/>
      <c r="O668" s="1069"/>
      <c r="P668" s="1066">
        <f t="shared" si="96"/>
        <v>0</v>
      </c>
      <c r="Q668" s="545"/>
      <c r="R668" s="958"/>
      <c r="S668" s="958">
        <v>4</v>
      </c>
      <c r="T668" s="958"/>
      <c r="U668" s="958"/>
      <c r="V668" s="958"/>
      <c r="W668" s="1015"/>
      <c r="X668" s="1036"/>
      <c r="Y668" s="997"/>
      <c r="Z668" s="23"/>
      <c r="AA668" s="23" t="str">
        <f t="shared" si="94"/>
        <v/>
      </c>
      <c r="AB668" s="48" t="str">
        <f t="shared" si="95"/>
        <v/>
      </c>
      <c r="AE668" s="12">
        <f t="shared" si="97"/>
        <v>0</v>
      </c>
      <c r="AF668" s="12">
        <f t="shared" si="98"/>
        <v>4</v>
      </c>
      <c r="AU668" s="22" t="str">
        <f t="shared" si="93"/>
        <v/>
      </c>
    </row>
    <row r="669" spans="1:47" ht="13.5" customHeight="1" thickBot="1" x14ac:dyDescent="0.3">
      <c r="A669" s="2070"/>
      <c r="B669" s="1078" t="s">
        <v>1265</v>
      </c>
      <c r="C669" s="1160"/>
      <c r="D669" s="1150" t="s">
        <v>1266</v>
      </c>
      <c r="E669" s="981"/>
      <c r="F669" s="982"/>
      <c r="G669" s="1135"/>
      <c r="H669" s="1085" t="s">
        <v>421</v>
      </c>
      <c r="I669" s="1085" t="s">
        <v>1847</v>
      </c>
      <c r="J669" s="1711" t="s">
        <v>1424</v>
      </c>
      <c r="K669" s="1107" t="s">
        <v>1540</v>
      </c>
      <c r="L669" s="1078"/>
      <c r="M669" s="545"/>
      <c r="N669" s="1015"/>
      <c r="O669" s="1069"/>
      <c r="P669" s="1066">
        <f t="shared" si="96"/>
        <v>0</v>
      </c>
      <c r="Q669" s="545"/>
      <c r="R669" s="958"/>
      <c r="S669" s="958">
        <v>2</v>
      </c>
      <c r="T669" s="958"/>
      <c r="U669" s="958"/>
      <c r="V669" s="958"/>
      <c r="W669" s="1015"/>
      <c r="X669" s="1036"/>
      <c r="Y669" s="997"/>
      <c r="Z669" s="23"/>
      <c r="AA669" s="23" t="str">
        <f t="shared" si="94"/>
        <v/>
      </c>
      <c r="AB669" s="48" t="str">
        <f t="shared" si="95"/>
        <v/>
      </c>
      <c r="AE669" s="12">
        <f t="shared" si="97"/>
        <v>0</v>
      </c>
      <c r="AF669" s="12">
        <f t="shared" si="98"/>
        <v>2</v>
      </c>
      <c r="AU669" s="22" t="str">
        <f t="shared" si="93"/>
        <v/>
      </c>
    </row>
    <row r="670" spans="1:47" ht="13.5" customHeight="1" thickBot="1" x14ac:dyDescent="0.3">
      <c r="A670" s="2071"/>
      <c r="B670" s="1225" t="s">
        <v>1265</v>
      </c>
      <c r="C670" s="1168"/>
      <c r="D670" s="1222" t="s">
        <v>1266</v>
      </c>
      <c r="E670" s="1223"/>
      <c r="F670" s="1156"/>
      <c r="G670" s="1157"/>
      <c r="H670" s="1224" t="s">
        <v>1028</v>
      </c>
      <c r="I670" s="1224" t="s">
        <v>1028</v>
      </c>
      <c r="J670" s="1738" t="s">
        <v>1425</v>
      </c>
      <c r="K670" s="1224" t="s">
        <v>2034</v>
      </c>
      <c r="L670" s="1225"/>
      <c r="M670" s="1226"/>
      <c r="N670" s="1061"/>
      <c r="O670" s="1227"/>
      <c r="P670" s="1066">
        <f t="shared" si="96"/>
        <v>0</v>
      </c>
      <c r="Q670" s="1226"/>
      <c r="R670" s="1060"/>
      <c r="S670" s="1060"/>
      <c r="T670" s="1060">
        <v>17</v>
      </c>
      <c r="U670" s="1060"/>
      <c r="V670" s="1060"/>
      <c r="W670" s="1061"/>
      <c r="X670" s="1228">
        <f>SUM(Q664:W670)</f>
        <v>40</v>
      </c>
      <c r="Y670" s="1229">
        <f>X670</f>
        <v>40</v>
      </c>
      <c r="Z670" s="23" t="s">
        <v>878</v>
      </c>
      <c r="AA670" s="23" t="str">
        <f t="shared" si="94"/>
        <v>TC</v>
      </c>
      <c r="AB670" s="48" t="str">
        <f t="shared" si="95"/>
        <v>INTC</v>
      </c>
      <c r="AE670" s="12">
        <f t="shared" si="97"/>
        <v>0</v>
      </c>
      <c r="AF670" s="12">
        <f t="shared" si="98"/>
        <v>0</v>
      </c>
      <c r="AU670" s="22" t="str">
        <f t="shared" si="93"/>
        <v/>
      </c>
    </row>
    <row r="671" spans="1:47" s="22" customFormat="1" ht="13.5" customHeight="1" thickBot="1" x14ac:dyDescent="0.3">
      <c r="A671" s="2072">
        <f>A664+1</f>
        <v>79</v>
      </c>
      <c r="B671" s="1642" t="s">
        <v>1481</v>
      </c>
      <c r="C671" s="1643" t="s">
        <v>35</v>
      </c>
      <c r="D671" s="2235" t="s">
        <v>2204</v>
      </c>
      <c r="E671" s="1645" t="s">
        <v>284</v>
      </c>
      <c r="F671" s="1582" t="s">
        <v>2205</v>
      </c>
      <c r="G671" s="1583" t="s">
        <v>1805</v>
      </c>
      <c r="H671" s="1947" t="s">
        <v>509</v>
      </c>
      <c r="I671" s="1584" t="s">
        <v>1027</v>
      </c>
      <c r="J671" s="1646"/>
      <c r="K671" s="1942" t="s">
        <v>1277</v>
      </c>
      <c r="L671" s="1646" t="s">
        <v>97</v>
      </c>
      <c r="M671" s="1647">
        <v>4</v>
      </c>
      <c r="N671" s="1648" t="s">
        <v>24</v>
      </c>
      <c r="O671" s="1649" t="s">
        <v>402</v>
      </c>
      <c r="P671" s="1066">
        <f t="shared" si="96"/>
        <v>4</v>
      </c>
      <c r="Q671" s="1650">
        <v>4</v>
      </c>
      <c r="R671" s="1651"/>
      <c r="S671" s="1651"/>
      <c r="T671" s="1651"/>
      <c r="U671" s="1651"/>
      <c r="V671" s="1651"/>
      <c r="W671" s="1648"/>
      <c r="X671" s="1652"/>
      <c r="Y671" s="1653"/>
      <c r="Z671" s="23"/>
      <c r="AA671" s="23" t="str">
        <f t="shared" si="94"/>
        <v/>
      </c>
      <c r="AB671" s="48" t="str">
        <f t="shared" si="95"/>
        <v/>
      </c>
      <c r="AC671"/>
      <c r="AD671"/>
      <c r="AE671" s="12">
        <f t="shared" si="97"/>
        <v>4</v>
      </c>
      <c r="AF671" s="12">
        <f t="shared" si="98"/>
        <v>0</v>
      </c>
      <c r="AU671" s="22">
        <f t="shared" si="93"/>
        <v>12</v>
      </c>
    </row>
    <row r="672" spans="1:47" s="22" customFormat="1" ht="13.5" customHeight="1" thickBot="1" x14ac:dyDescent="0.3">
      <c r="A672" s="2073"/>
      <c r="B672" s="840" t="s">
        <v>1481</v>
      </c>
      <c r="C672" s="1166"/>
      <c r="D672" s="2235" t="s">
        <v>2204</v>
      </c>
      <c r="E672" s="989"/>
      <c r="F672" s="985"/>
      <c r="G672" s="1136"/>
      <c r="H672" s="1948" t="s">
        <v>509</v>
      </c>
      <c r="I672" s="1122" t="s">
        <v>1027</v>
      </c>
      <c r="J672" s="1129"/>
      <c r="K672" s="1084" t="s">
        <v>1278</v>
      </c>
      <c r="L672" s="1129" t="s">
        <v>97</v>
      </c>
      <c r="M672" s="1100">
        <v>4</v>
      </c>
      <c r="N672" s="1022" t="s">
        <v>24</v>
      </c>
      <c r="O672" s="837" t="s">
        <v>402</v>
      </c>
      <c r="P672" s="1066">
        <f t="shared" si="96"/>
        <v>6</v>
      </c>
      <c r="Q672" s="838">
        <v>4</v>
      </c>
      <c r="R672" s="992">
        <v>2</v>
      </c>
      <c r="S672" s="992"/>
      <c r="T672" s="992"/>
      <c r="U672" s="992"/>
      <c r="V672" s="992"/>
      <c r="W672" s="1022"/>
      <c r="X672" s="1037"/>
      <c r="Y672" s="839"/>
      <c r="Z672" s="23"/>
      <c r="AA672" s="23" t="str">
        <f t="shared" si="94"/>
        <v/>
      </c>
      <c r="AB672" s="48" t="str">
        <f t="shared" si="95"/>
        <v/>
      </c>
      <c r="AC672"/>
      <c r="AD672"/>
      <c r="AE672" s="12">
        <f t="shared" si="97"/>
        <v>6</v>
      </c>
      <c r="AF672" s="12">
        <f t="shared" si="98"/>
        <v>0</v>
      </c>
      <c r="AU672" s="22" t="str">
        <f t="shared" si="93"/>
        <v/>
      </c>
    </row>
    <row r="673" spans="1:47" s="22" customFormat="1" ht="13.5" customHeight="1" thickBot="1" x14ac:dyDescent="0.3">
      <c r="A673" s="2073"/>
      <c r="B673" s="840" t="s">
        <v>1481</v>
      </c>
      <c r="C673" s="1166"/>
      <c r="D673" s="2235" t="s">
        <v>2204</v>
      </c>
      <c r="E673" s="989"/>
      <c r="F673" s="985"/>
      <c r="G673" s="1136"/>
      <c r="H673" s="1948" t="s">
        <v>509</v>
      </c>
      <c r="I673" s="1122" t="s">
        <v>1027</v>
      </c>
      <c r="J673" s="1129"/>
      <c r="K673" s="1084" t="s">
        <v>1244</v>
      </c>
      <c r="L673" s="1129" t="s">
        <v>97</v>
      </c>
      <c r="M673" s="1100">
        <v>4</v>
      </c>
      <c r="N673" s="1022" t="s">
        <v>24</v>
      </c>
      <c r="O673" s="837" t="s">
        <v>402</v>
      </c>
      <c r="P673" s="1066">
        <f t="shared" si="96"/>
        <v>3</v>
      </c>
      <c r="Q673" s="838">
        <v>2</v>
      </c>
      <c r="R673" s="992">
        <v>1</v>
      </c>
      <c r="S673" s="992"/>
      <c r="T673" s="992"/>
      <c r="U673" s="992"/>
      <c r="V673" s="992"/>
      <c r="W673" s="1022"/>
      <c r="X673" s="1037"/>
      <c r="Y673" s="839"/>
      <c r="Z673" s="23"/>
      <c r="AA673" s="23" t="str">
        <f t="shared" si="94"/>
        <v/>
      </c>
      <c r="AB673" s="48" t="str">
        <f t="shared" si="95"/>
        <v/>
      </c>
      <c r="AC673"/>
      <c r="AD673"/>
      <c r="AE673" s="12">
        <f t="shared" si="97"/>
        <v>3</v>
      </c>
      <c r="AF673" s="12">
        <f t="shared" si="98"/>
        <v>0</v>
      </c>
      <c r="AU673" s="22" t="str">
        <f t="shared" si="93"/>
        <v/>
      </c>
    </row>
    <row r="674" spans="1:47" s="22" customFormat="1" ht="13.5" customHeight="1" thickBot="1" x14ac:dyDescent="0.3">
      <c r="A674" s="2073"/>
      <c r="B674" s="840" t="s">
        <v>1481</v>
      </c>
      <c r="C674" s="1166"/>
      <c r="D674" s="2235" t="s">
        <v>2204</v>
      </c>
      <c r="E674" s="989"/>
      <c r="F674" s="985"/>
      <c r="G674" s="1136"/>
      <c r="H674" s="1948" t="s">
        <v>509</v>
      </c>
      <c r="I674" s="1122" t="s">
        <v>1027</v>
      </c>
      <c r="J674" s="1129"/>
      <c r="K674" s="1084" t="s">
        <v>399</v>
      </c>
      <c r="L674" s="1129" t="s">
        <v>97</v>
      </c>
      <c r="M674" s="1100">
        <v>3</v>
      </c>
      <c r="N674" s="1022" t="s">
        <v>24</v>
      </c>
      <c r="O674" s="837" t="s">
        <v>402</v>
      </c>
      <c r="P674" s="1066">
        <f t="shared" si="96"/>
        <v>3</v>
      </c>
      <c r="Q674" s="838">
        <v>2</v>
      </c>
      <c r="R674" s="992">
        <v>1</v>
      </c>
      <c r="S674" s="992"/>
      <c r="T674" s="992"/>
      <c r="U674" s="992"/>
      <c r="V674" s="992"/>
      <c r="W674" s="1022"/>
      <c r="X674" s="1037"/>
      <c r="Y674" s="839"/>
      <c r="Z674" s="23"/>
      <c r="AA674" s="23"/>
      <c r="AB674" s="48"/>
      <c r="AC674"/>
      <c r="AD674"/>
      <c r="AE674" s="12">
        <f t="shared" si="97"/>
        <v>3</v>
      </c>
      <c r="AF674" s="12">
        <f t="shared" si="98"/>
        <v>0</v>
      </c>
    </row>
    <row r="675" spans="1:47" s="22" customFormat="1" ht="13.5" customHeight="1" thickBot="1" x14ac:dyDescent="0.3">
      <c r="A675" s="2073"/>
      <c r="B675" s="840" t="s">
        <v>1481</v>
      </c>
      <c r="C675" s="1166"/>
      <c r="D675" s="2235" t="s">
        <v>2204</v>
      </c>
      <c r="E675" s="989"/>
      <c r="F675" s="985"/>
      <c r="G675" s="1136"/>
      <c r="H675" s="1948" t="s">
        <v>509</v>
      </c>
      <c r="I675" s="1122" t="s">
        <v>1027</v>
      </c>
      <c r="J675" s="1711" t="s">
        <v>1424</v>
      </c>
      <c r="K675" s="1107" t="s">
        <v>1539</v>
      </c>
      <c r="L675" s="1129"/>
      <c r="M675" s="1100"/>
      <c r="N675" s="1022"/>
      <c r="O675" s="837"/>
      <c r="P675" s="1066">
        <f t="shared" si="96"/>
        <v>0</v>
      </c>
      <c r="Q675" s="838"/>
      <c r="R675" s="992"/>
      <c r="S675" s="992">
        <v>2</v>
      </c>
      <c r="T675" s="992"/>
      <c r="U675" s="992"/>
      <c r="V675" s="992"/>
      <c r="W675" s="1022"/>
      <c r="X675" s="1037"/>
      <c r="Y675" s="839"/>
      <c r="Z675" s="23"/>
      <c r="AA675" s="23"/>
      <c r="AB675" s="48"/>
      <c r="AC675"/>
      <c r="AD675"/>
      <c r="AE675" s="12">
        <f t="shared" si="97"/>
        <v>0</v>
      </c>
      <c r="AF675" s="12">
        <f t="shared" si="98"/>
        <v>2</v>
      </c>
    </row>
    <row r="676" spans="1:47" s="22" customFormat="1" ht="13.5" customHeight="1" thickBot="1" x14ac:dyDescent="0.3">
      <c r="A676" s="2073"/>
      <c r="B676" s="840" t="s">
        <v>1481</v>
      </c>
      <c r="C676" s="1166"/>
      <c r="D676" s="2235" t="s">
        <v>2204</v>
      </c>
      <c r="E676" s="989"/>
      <c r="F676" s="985"/>
      <c r="G676" s="1136"/>
      <c r="H676" s="1948" t="s">
        <v>509</v>
      </c>
      <c r="I676" s="1122" t="s">
        <v>1027</v>
      </c>
      <c r="J676" s="1711" t="s">
        <v>1424</v>
      </c>
      <c r="K676" s="1107" t="s">
        <v>1540</v>
      </c>
      <c r="L676" s="1129"/>
      <c r="M676" s="1100"/>
      <c r="N676" s="1022"/>
      <c r="O676" s="837"/>
      <c r="P676" s="1066">
        <f t="shared" si="96"/>
        <v>0</v>
      </c>
      <c r="Q676" s="838"/>
      <c r="R676" s="992"/>
      <c r="S676" s="992">
        <v>1</v>
      </c>
      <c r="T676" s="992"/>
      <c r="U676" s="992"/>
      <c r="V676" s="992"/>
      <c r="W676" s="1022"/>
      <c r="X676" s="1037"/>
      <c r="Y676" s="839"/>
      <c r="Z676" s="23"/>
      <c r="AA676" s="23" t="str">
        <f t="shared" ref="AA676:AA707" si="99">IF(Y676&lt;&gt;"",IF(Y676&gt;=40,"TC",IF(AND(Y676&gt;=20,Y676&lt;30),"MT",IF(Y676&lt;20,"TP",""))),"")</f>
        <v/>
      </c>
      <c r="AB676" s="48"/>
      <c r="AC676"/>
      <c r="AD676"/>
      <c r="AE676" s="12">
        <f t="shared" si="97"/>
        <v>0</v>
      </c>
      <c r="AF676" s="12">
        <f t="shared" si="98"/>
        <v>1</v>
      </c>
      <c r="AU676" s="22" t="str">
        <f t="shared" ref="AU676:AU707" si="100">IF(C676&lt;&gt;"",SUMIF(D$379:D$956,D676,Q$379:R$956),"")</f>
        <v/>
      </c>
    </row>
    <row r="677" spans="1:47" s="22" customFormat="1" ht="13.5" customHeight="1" thickBot="1" x14ac:dyDescent="0.3">
      <c r="A677" s="2073"/>
      <c r="B677" s="840" t="s">
        <v>1481</v>
      </c>
      <c r="C677" s="1166"/>
      <c r="D677" s="2235" t="s">
        <v>2204</v>
      </c>
      <c r="E677" s="989"/>
      <c r="F677" s="985"/>
      <c r="G677" s="1136"/>
      <c r="H677" s="1948" t="s">
        <v>509</v>
      </c>
      <c r="I677" s="1122" t="s">
        <v>1027</v>
      </c>
      <c r="J677" s="1753" t="s">
        <v>1425</v>
      </c>
      <c r="K677" s="1085" t="s">
        <v>1646</v>
      </c>
      <c r="L677" s="1129"/>
      <c r="M677" s="1100"/>
      <c r="N677" s="1022"/>
      <c r="O677" s="837"/>
      <c r="P677" s="1066">
        <f t="shared" si="96"/>
        <v>0</v>
      </c>
      <c r="Q677" s="838"/>
      <c r="R677" s="992"/>
      <c r="S677" s="992"/>
      <c r="T677" s="992">
        <v>19</v>
      </c>
      <c r="U677" s="992"/>
      <c r="V677" s="992"/>
      <c r="W677" s="1022"/>
      <c r="X677" s="1037"/>
      <c r="Y677" s="839"/>
      <c r="Z677" s="23"/>
      <c r="AA677" s="23" t="str">
        <f t="shared" si="99"/>
        <v/>
      </c>
      <c r="AB677" s="48"/>
      <c r="AC677"/>
      <c r="AD677" t="s">
        <v>2078</v>
      </c>
      <c r="AE677" s="12">
        <f t="shared" si="97"/>
        <v>0</v>
      </c>
      <c r="AF677" s="12">
        <f t="shared" si="98"/>
        <v>0</v>
      </c>
      <c r="AU677" s="22" t="str">
        <f t="shared" si="100"/>
        <v/>
      </c>
    </row>
    <row r="678" spans="1:47" s="22" customFormat="1" ht="13.5" customHeight="1" thickBot="1" x14ac:dyDescent="0.3">
      <c r="A678" s="2074"/>
      <c r="B678" s="1126" t="s">
        <v>1481</v>
      </c>
      <c r="C678" s="1654"/>
      <c r="D678" s="2235" t="s">
        <v>2204</v>
      </c>
      <c r="E678" s="1656"/>
      <c r="F678" s="1595"/>
      <c r="G678" s="1596"/>
      <c r="H678" s="1949" t="s">
        <v>509</v>
      </c>
      <c r="I678" s="1470" t="s">
        <v>515</v>
      </c>
      <c r="J678" s="1721" t="s">
        <v>1424</v>
      </c>
      <c r="K678" s="2060" t="s">
        <v>1838</v>
      </c>
      <c r="L678" s="1657"/>
      <c r="M678" s="1658"/>
      <c r="N678" s="1659"/>
      <c r="O678" s="1562"/>
      <c r="P678" s="1066">
        <f t="shared" si="96"/>
        <v>0</v>
      </c>
      <c r="Q678" s="1560"/>
      <c r="R678" s="1563"/>
      <c r="S678" s="1660"/>
      <c r="T678" s="1660"/>
      <c r="U678" s="1660"/>
      <c r="V678" s="1660"/>
      <c r="W678" s="1661">
        <v>2</v>
      </c>
      <c r="X678" s="1662">
        <f>SUM(Q671:W678)</f>
        <v>40</v>
      </c>
      <c r="Y678" s="1663">
        <f>X678</f>
        <v>40</v>
      </c>
      <c r="Z678" s="23" t="s">
        <v>877</v>
      </c>
      <c r="AA678" s="23" t="str">
        <f t="shared" si="99"/>
        <v>TC</v>
      </c>
      <c r="AB678" s="48" t="str">
        <f>Z678&amp;AA678</f>
        <v>SATC</v>
      </c>
      <c r="AC678"/>
      <c r="AD678"/>
      <c r="AE678" s="12">
        <f t="shared" si="97"/>
        <v>0</v>
      </c>
      <c r="AF678" s="12">
        <f t="shared" si="98"/>
        <v>2</v>
      </c>
      <c r="AU678" s="22" t="str">
        <f t="shared" si="100"/>
        <v/>
      </c>
    </row>
    <row r="679" spans="1:47" s="12" customFormat="1" ht="13.5" customHeight="1" thickBot="1" x14ac:dyDescent="0.3">
      <c r="A679" s="2076">
        <f>A671+1</f>
        <v>80</v>
      </c>
      <c r="B679" s="1237" t="s">
        <v>1004</v>
      </c>
      <c r="C679" s="1196" t="s">
        <v>83</v>
      </c>
      <c r="D679" s="1197" t="s">
        <v>1007</v>
      </c>
      <c r="E679" s="1485" t="s">
        <v>284</v>
      </c>
      <c r="F679" s="1199" t="s">
        <v>1009</v>
      </c>
      <c r="G679" s="1200" t="s">
        <v>1008</v>
      </c>
      <c r="H679" s="1201" t="s">
        <v>509</v>
      </c>
      <c r="I679" s="1423" t="s">
        <v>1027</v>
      </c>
      <c r="J679" s="1566"/>
      <c r="K679" s="1423" t="s">
        <v>1005</v>
      </c>
      <c r="L679" s="1423" t="s">
        <v>97</v>
      </c>
      <c r="M679" s="1567">
        <v>1</v>
      </c>
      <c r="N679" s="1260" t="s">
        <v>24</v>
      </c>
      <c r="O679" s="1425" t="s">
        <v>402</v>
      </c>
      <c r="P679" s="1066">
        <f t="shared" si="96"/>
        <v>6</v>
      </c>
      <c r="Q679" s="418">
        <v>4</v>
      </c>
      <c r="R679" s="1259">
        <v>2</v>
      </c>
      <c r="S679" s="1205"/>
      <c r="T679" s="1205"/>
      <c r="U679" s="1205"/>
      <c r="V679" s="1205"/>
      <c r="W679" s="1206"/>
      <c r="X679" s="1207"/>
      <c r="Y679" s="1208"/>
      <c r="Z679" s="23"/>
      <c r="AA679" s="23" t="str">
        <f t="shared" si="99"/>
        <v/>
      </c>
      <c r="AB679" s="48" t="str">
        <f>Z679&amp;AA679</f>
        <v/>
      </c>
      <c r="AC679"/>
      <c r="AD679"/>
      <c r="AE679" s="12">
        <f t="shared" si="97"/>
        <v>6</v>
      </c>
      <c r="AF679" s="12">
        <f t="shared" si="98"/>
        <v>0</v>
      </c>
      <c r="AU679" s="22">
        <f t="shared" si="100"/>
        <v>14</v>
      </c>
    </row>
    <row r="680" spans="1:47" s="12" customFormat="1" ht="13.5" customHeight="1" thickBot="1" x14ac:dyDescent="0.3">
      <c r="A680" s="2070"/>
      <c r="B680" s="1172" t="s">
        <v>1004</v>
      </c>
      <c r="C680" s="1160"/>
      <c r="D680" s="1149" t="s">
        <v>1007</v>
      </c>
      <c r="E680" s="984"/>
      <c r="F680" s="982"/>
      <c r="G680" s="1135"/>
      <c r="H680" s="1085" t="s">
        <v>509</v>
      </c>
      <c r="I680" s="1086" t="s">
        <v>1027</v>
      </c>
      <c r="J680" s="1068"/>
      <c r="K680" s="1086" t="s">
        <v>1006</v>
      </c>
      <c r="L680" s="1086" t="s">
        <v>97</v>
      </c>
      <c r="M680" s="325">
        <v>2</v>
      </c>
      <c r="N680" s="1012" t="s">
        <v>24</v>
      </c>
      <c r="O680" s="1073" t="s">
        <v>402</v>
      </c>
      <c r="P680" s="1066">
        <f t="shared" si="96"/>
        <v>4</v>
      </c>
      <c r="Q680" s="829">
        <v>4</v>
      </c>
      <c r="R680" s="955"/>
      <c r="S680" s="958"/>
      <c r="T680" s="958"/>
      <c r="U680" s="958"/>
      <c r="V680" s="958"/>
      <c r="W680" s="1015"/>
      <c r="X680" s="1033"/>
      <c r="Y680" s="1004"/>
      <c r="Z680" s="23"/>
      <c r="AA680" s="23" t="str">
        <f t="shared" si="99"/>
        <v/>
      </c>
      <c r="AB680" s="48" t="str">
        <f>Z680&amp;AA680</f>
        <v/>
      </c>
      <c r="AC680"/>
      <c r="AD680"/>
      <c r="AE680" s="12">
        <f t="shared" si="97"/>
        <v>4</v>
      </c>
      <c r="AF680" s="12">
        <f t="shared" si="98"/>
        <v>0</v>
      </c>
      <c r="AU680" s="22" t="str">
        <f t="shared" si="100"/>
        <v/>
      </c>
    </row>
    <row r="681" spans="1:47" s="12" customFormat="1" ht="13.5" customHeight="1" thickBot="1" x14ac:dyDescent="0.3">
      <c r="A681" s="2070"/>
      <c r="B681" s="1172" t="s">
        <v>1004</v>
      </c>
      <c r="C681" s="1160"/>
      <c r="D681" s="1149" t="s">
        <v>1007</v>
      </c>
      <c r="E681" s="984"/>
      <c r="F681" s="982"/>
      <c r="G681" s="1135"/>
      <c r="H681" s="1085" t="s">
        <v>509</v>
      </c>
      <c r="I681" s="1086" t="s">
        <v>1027</v>
      </c>
      <c r="J681" s="1068"/>
      <c r="K681" s="1086" t="s">
        <v>1268</v>
      </c>
      <c r="L681" s="1086" t="s">
        <v>97</v>
      </c>
      <c r="M681" s="325">
        <v>4</v>
      </c>
      <c r="N681" s="1012" t="s">
        <v>24</v>
      </c>
      <c r="O681" s="1073" t="s">
        <v>402</v>
      </c>
      <c r="P681" s="1066">
        <f t="shared" si="96"/>
        <v>2</v>
      </c>
      <c r="Q681" s="829">
        <v>2</v>
      </c>
      <c r="R681" s="955"/>
      <c r="S681" s="958"/>
      <c r="T681" s="958"/>
      <c r="U681" s="958"/>
      <c r="V681" s="958"/>
      <c r="W681" s="1015"/>
      <c r="X681" s="1033"/>
      <c r="Y681" s="1004"/>
      <c r="Z681" s="23"/>
      <c r="AA681" s="23" t="str">
        <f t="shared" si="99"/>
        <v/>
      </c>
      <c r="AB681" s="48" t="str">
        <f>Z681&amp;AA681</f>
        <v/>
      </c>
      <c r="AC681"/>
      <c r="AD681"/>
      <c r="AE681" s="12">
        <f t="shared" si="97"/>
        <v>2</v>
      </c>
      <c r="AF681" s="12">
        <f t="shared" si="98"/>
        <v>0</v>
      </c>
      <c r="AU681" s="22" t="str">
        <f t="shared" si="100"/>
        <v/>
      </c>
    </row>
    <row r="682" spans="1:47" s="12" customFormat="1" ht="13.5" customHeight="1" thickBot="1" x14ac:dyDescent="0.3">
      <c r="A682" s="2070"/>
      <c r="B682" s="1172" t="s">
        <v>1004</v>
      </c>
      <c r="C682" s="1160"/>
      <c r="D682" s="1149" t="s">
        <v>1007</v>
      </c>
      <c r="E682" s="984"/>
      <c r="F682" s="982"/>
      <c r="G682" s="1135"/>
      <c r="H682" s="1085" t="s">
        <v>509</v>
      </c>
      <c r="I682" s="1086" t="s">
        <v>1027</v>
      </c>
      <c r="J682" s="1068"/>
      <c r="K682" s="1086" t="s">
        <v>1269</v>
      </c>
      <c r="L682" s="1086" t="s">
        <v>97</v>
      </c>
      <c r="M682" s="325">
        <v>4</v>
      </c>
      <c r="N682" s="1012" t="s">
        <v>24</v>
      </c>
      <c r="O682" s="1073" t="s">
        <v>402</v>
      </c>
      <c r="P682" s="1066">
        <f t="shared" si="96"/>
        <v>6</v>
      </c>
      <c r="Q682" s="829">
        <v>4</v>
      </c>
      <c r="R682" s="955">
        <v>2</v>
      </c>
      <c r="S682" s="958"/>
      <c r="T682" s="958"/>
      <c r="U682" s="958"/>
      <c r="V682" s="958"/>
      <c r="W682" s="1015"/>
      <c r="X682" s="1033"/>
      <c r="Y682" s="1004"/>
      <c r="Z682" s="23"/>
      <c r="AA682" s="23" t="str">
        <f t="shared" si="99"/>
        <v/>
      </c>
      <c r="AB682" s="48" t="str">
        <f>Z682&amp;AA682</f>
        <v/>
      </c>
      <c r="AC682"/>
      <c r="AD682"/>
      <c r="AE682" s="12">
        <f t="shared" si="97"/>
        <v>6</v>
      </c>
      <c r="AF682" s="12">
        <f t="shared" si="98"/>
        <v>0</v>
      </c>
      <c r="AU682" s="22" t="str">
        <f t="shared" si="100"/>
        <v/>
      </c>
    </row>
    <row r="683" spans="1:47" s="12" customFormat="1" ht="13.5" customHeight="1" thickBot="1" x14ac:dyDescent="0.3">
      <c r="A683" s="2070"/>
      <c r="B683" s="1172" t="s">
        <v>1004</v>
      </c>
      <c r="C683" s="1160"/>
      <c r="D683" s="1149" t="s">
        <v>1007</v>
      </c>
      <c r="E683" s="984"/>
      <c r="F683" s="982"/>
      <c r="G683" s="1135"/>
      <c r="H683" s="1948" t="s">
        <v>509</v>
      </c>
      <c r="I683" s="1122" t="s">
        <v>1027</v>
      </c>
      <c r="J683" s="1711" t="s">
        <v>1424</v>
      </c>
      <c r="K683" s="1107" t="s">
        <v>1539</v>
      </c>
      <c r="L683" s="1129"/>
      <c r="M683" s="1100"/>
      <c r="N683" s="1022"/>
      <c r="O683" s="837"/>
      <c r="P683" s="1066">
        <f t="shared" si="96"/>
        <v>0</v>
      </c>
      <c r="Q683" s="838"/>
      <c r="R683" s="992"/>
      <c r="S683" s="958">
        <v>1</v>
      </c>
      <c r="T683" s="958"/>
      <c r="U683" s="958"/>
      <c r="V683" s="958"/>
      <c r="W683" s="1015"/>
      <c r="X683" s="1033"/>
      <c r="Y683" s="1004"/>
      <c r="Z683" s="23"/>
      <c r="AA683" s="23" t="str">
        <f t="shared" si="99"/>
        <v/>
      </c>
      <c r="AB683" s="48"/>
      <c r="AC683"/>
      <c r="AD683"/>
      <c r="AE683" s="12">
        <f t="shared" si="97"/>
        <v>0</v>
      </c>
      <c r="AF683" s="12">
        <f t="shared" si="98"/>
        <v>1</v>
      </c>
      <c r="AU683" s="22" t="str">
        <f t="shared" si="100"/>
        <v/>
      </c>
    </row>
    <row r="684" spans="1:47" s="12" customFormat="1" ht="13.5" customHeight="1" thickBot="1" x14ac:dyDescent="0.3">
      <c r="A684" s="2090"/>
      <c r="B684" s="1250" t="s">
        <v>1004</v>
      </c>
      <c r="C684" s="1176"/>
      <c r="D684" s="1540" t="s">
        <v>1007</v>
      </c>
      <c r="E684" s="1533"/>
      <c r="F684" s="1252"/>
      <c r="G684" s="1253"/>
      <c r="H684" s="1230" t="s">
        <v>509</v>
      </c>
      <c r="I684" s="1193" t="s">
        <v>1027</v>
      </c>
      <c r="J684" s="1712" t="s">
        <v>1424</v>
      </c>
      <c r="K684" s="1181" t="s">
        <v>1540</v>
      </c>
      <c r="L684" s="1193"/>
      <c r="M684" s="338"/>
      <c r="N684" s="1189"/>
      <c r="O684" s="1570"/>
      <c r="P684" s="1066">
        <f t="shared" si="96"/>
        <v>0</v>
      </c>
      <c r="Q684" s="1187"/>
      <c r="R684" s="1188"/>
      <c r="S684" s="1236">
        <v>1</v>
      </c>
      <c r="T684" s="1236"/>
      <c r="U684" s="1236"/>
      <c r="V684" s="1236"/>
      <c r="W684" s="1254"/>
      <c r="X684" s="1524">
        <f>SUM(Q679:W684)</f>
        <v>20</v>
      </c>
      <c r="Y684" s="1525">
        <f>X684</f>
        <v>20</v>
      </c>
      <c r="Z684" s="23" t="s">
        <v>877</v>
      </c>
      <c r="AA684" s="23" t="str">
        <f t="shared" si="99"/>
        <v>MT</v>
      </c>
      <c r="AB684" s="48" t="str">
        <f t="shared" ref="AB684:AB715" si="101">Z684&amp;AA684</f>
        <v>SAMT</v>
      </c>
      <c r="AC684"/>
      <c r="AD684"/>
      <c r="AE684" s="12">
        <f t="shared" si="97"/>
        <v>0</v>
      </c>
      <c r="AF684" s="12">
        <f t="shared" si="98"/>
        <v>1</v>
      </c>
      <c r="AU684" s="22" t="str">
        <f t="shared" si="100"/>
        <v/>
      </c>
    </row>
    <row r="685" spans="1:47" s="12" customFormat="1" ht="13.5" customHeight="1" thickBot="1" x14ac:dyDescent="0.3">
      <c r="A685" s="2072">
        <f>A679+1</f>
        <v>81</v>
      </c>
      <c r="B685" s="1642" t="s">
        <v>754</v>
      </c>
      <c r="C685" s="1643" t="s">
        <v>35</v>
      </c>
      <c r="D685" s="1244" t="s">
        <v>864</v>
      </c>
      <c r="E685" s="1645" t="s">
        <v>284</v>
      </c>
      <c r="F685" s="1582" t="s">
        <v>500</v>
      </c>
      <c r="G685" s="1583" t="s">
        <v>755</v>
      </c>
      <c r="H685" s="1947" t="s">
        <v>509</v>
      </c>
      <c r="I685" s="1584" t="s">
        <v>515</v>
      </c>
      <c r="J685" s="1646"/>
      <c r="K685" s="1137" t="s">
        <v>992</v>
      </c>
      <c r="L685" s="1646" t="s">
        <v>97</v>
      </c>
      <c r="M685" s="1647">
        <v>4</v>
      </c>
      <c r="N685" s="1648" t="s">
        <v>24</v>
      </c>
      <c r="O685" s="1649" t="s">
        <v>344</v>
      </c>
      <c r="P685" s="1066">
        <f t="shared" si="96"/>
        <v>3</v>
      </c>
      <c r="Q685" s="1650">
        <v>2</v>
      </c>
      <c r="R685" s="1651">
        <v>1</v>
      </c>
      <c r="S685" s="1651"/>
      <c r="T685" s="1664"/>
      <c r="U685" s="1664"/>
      <c r="V685" s="1664"/>
      <c r="W685" s="1665"/>
      <c r="X685" s="1666"/>
      <c r="Y685" s="1667"/>
      <c r="Z685" s="23"/>
      <c r="AA685" s="23" t="str">
        <f t="shared" si="99"/>
        <v/>
      </c>
      <c r="AB685" s="48" t="str">
        <f t="shared" si="101"/>
        <v/>
      </c>
      <c r="AC685"/>
      <c r="AD685"/>
      <c r="AE685" s="12">
        <f t="shared" si="97"/>
        <v>3</v>
      </c>
      <c r="AF685" s="12">
        <f t="shared" si="98"/>
        <v>0</v>
      </c>
      <c r="AU685" s="22">
        <f t="shared" si="100"/>
        <v>16</v>
      </c>
    </row>
    <row r="686" spans="1:47" s="12" customFormat="1" ht="13.5" customHeight="1" thickBot="1" x14ac:dyDescent="0.3">
      <c r="A686" s="2073"/>
      <c r="B686" s="1173" t="s">
        <v>754</v>
      </c>
      <c r="C686" s="1166"/>
      <c r="D686" s="1150" t="s">
        <v>864</v>
      </c>
      <c r="E686" s="989"/>
      <c r="F686" s="985"/>
      <c r="G686" s="1136"/>
      <c r="H686" s="1948" t="s">
        <v>509</v>
      </c>
      <c r="I686" s="1122" t="s">
        <v>515</v>
      </c>
      <c r="J686" s="1129"/>
      <c r="K686" s="1084" t="s">
        <v>1165</v>
      </c>
      <c r="L686" s="1129" t="s">
        <v>97</v>
      </c>
      <c r="M686" s="1100">
        <v>5</v>
      </c>
      <c r="N686" s="1022" t="s">
        <v>325</v>
      </c>
      <c r="O686" s="837" t="s">
        <v>344</v>
      </c>
      <c r="P686" s="1066">
        <f t="shared" si="96"/>
        <v>3</v>
      </c>
      <c r="Q686" s="838">
        <v>2</v>
      </c>
      <c r="R686" s="992">
        <v>1</v>
      </c>
      <c r="S686" s="992"/>
      <c r="T686" s="993"/>
      <c r="U686" s="993"/>
      <c r="V686" s="993"/>
      <c r="W686" s="1023"/>
      <c r="X686" s="1038"/>
      <c r="Y686" s="1007"/>
      <c r="Z686" s="23"/>
      <c r="AA686" s="23" t="str">
        <f t="shared" si="99"/>
        <v/>
      </c>
      <c r="AB686" s="48" t="str">
        <f t="shared" si="101"/>
        <v/>
      </c>
      <c r="AC686"/>
      <c r="AD686"/>
      <c r="AE686" s="12">
        <f t="shared" si="97"/>
        <v>3</v>
      </c>
      <c r="AF686" s="12">
        <f t="shared" si="98"/>
        <v>0</v>
      </c>
      <c r="AU686" s="22" t="str">
        <f t="shared" si="100"/>
        <v/>
      </c>
    </row>
    <row r="687" spans="1:47" s="12" customFormat="1" ht="13.5" customHeight="1" thickBot="1" x14ac:dyDescent="0.3">
      <c r="A687" s="2073"/>
      <c r="B687" s="1173" t="s">
        <v>754</v>
      </c>
      <c r="C687" s="1166"/>
      <c r="D687" s="1150" t="s">
        <v>864</v>
      </c>
      <c r="E687" s="989"/>
      <c r="F687" s="985"/>
      <c r="G687" s="1136"/>
      <c r="H687" s="1948" t="s">
        <v>509</v>
      </c>
      <c r="I687" s="1122" t="s">
        <v>515</v>
      </c>
      <c r="J687" s="1129"/>
      <c r="K687" s="1084" t="s">
        <v>993</v>
      </c>
      <c r="L687" s="1129" t="s">
        <v>97</v>
      </c>
      <c r="M687" s="1100">
        <v>6</v>
      </c>
      <c r="N687" s="1022" t="s">
        <v>24</v>
      </c>
      <c r="O687" s="837" t="s">
        <v>344</v>
      </c>
      <c r="P687" s="1066">
        <f t="shared" si="96"/>
        <v>6</v>
      </c>
      <c r="Q687" s="838">
        <v>4</v>
      </c>
      <c r="R687" s="992">
        <v>2</v>
      </c>
      <c r="S687" s="992"/>
      <c r="T687" s="993"/>
      <c r="U687" s="993"/>
      <c r="V687" s="993"/>
      <c r="W687" s="1023"/>
      <c r="X687" s="1038"/>
      <c r="Y687" s="1007"/>
      <c r="Z687" s="23"/>
      <c r="AA687" s="23" t="str">
        <f t="shared" si="99"/>
        <v/>
      </c>
      <c r="AB687" s="48" t="str">
        <f t="shared" si="101"/>
        <v/>
      </c>
      <c r="AC687"/>
      <c r="AD687"/>
      <c r="AE687" s="12">
        <f t="shared" si="97"/>
        <v>6</v>
      </c>
      <c r="AF687" s="12">
        <f t="shared" si="98"/>
        <v>0</v>
      </c>
      <c r="AU687" s="22" t="str">
        <f t="shared" si="100"/>
        <v/>
      </c>
    </row>
    <row r="688" spans="1:47" s="12" customFormat="1" ht="13.5" customHeight="1" thickBot="1" x14ac:dyDescent="0.3">
      <c r="A688" s="2073"/>
      <c r="B688" s="1173" t="s">
        <v>754</v>
      </c>
      <c r="C688" s="1166"/>
      <c r="D688" s="1150" t="s">
        <v>864</v>
      </c>
      <c r="E688" s="989"/>
      <c r="F688" s="985"/>
      <c r="G688" s="1136"/>
      <c r="H688" s="1948" t="s">
        <v>509</v>
      </c>
      <c r="I688" s="1122" t="s">
        <v>515</v>
      </c>
      <c r="J688" s="1129"/>
      <c r="K688" s="1084" t="s">
        <v>993</v>
      </c>
      <c r="L688" s="1129" t="s">
        <v>97</v>
      </c>
      <c r="M688" s="1100">
        <v>6</v>
      </c>
      <c r="N688" s="1022" t="s">
        <v>98</v>
      </c>
      <c r="O688" s="837" t="s">
        <v>344</v>
      </c>
      <c r="P688" s="1066">
        <f t="shared" si="96"/>
        <v>6</v>
      </c>
      <c r="Q688" s="838">
        <v>4</v>
      </c>
      <c r="R688" s="992">
        <v>2</v>
      </c>
      <c r="S688" s="992"/>
      <c r="T688" s="993"/>
      <c r="U688" s="993"/>
      <c r="V688" s="993"/>
      <c r="W688" s="1023"/>
      <c r="X688" s="1038"/>
      <c r="Y688" s="1007"/>
      <c r="Z688" s="23"/>
      <c r="AA688" s="23" t="str">
        <f t="shared" si="99"/>
        <v/>
      </c>
      <c r="AB688" s="48" t="str">
        <f t="shared" si="101"/>
        <v/>
      </c>
      <c r="AC688"/>
      <c r="AD688"/>
      <c r="AE688" s="12">
        <f t="shared" si="97"/>
        <v>6</v>
      </c>
      <c r="AF688" s="12">
        <f t="shared" si="98"/>
        <v>0</v>
      </c>
      <c r="AU688" s="22" t="str">
        <f t="shared" si="100"/>
        <v/>
      </c>
    </row>
    <row r="689" spans="1:47" s="12" customFormat="1" ht="13.5" customHeight="1" thickBot="1" x14ac:dyDescent="0.3">
      <c r="A689" s="2073"/>
      <c r="B689" s="1173" t="s">
        <v>754</v>
      </c>
      <c r="C689" s="1166"/>
      <c r="D689" s="1150" t="s">
        <v>864</v>
      </c>
      <c r="E689" s="989"/>
      <c r="F689" s="985"/>
      <c r="G689" s="1136"/>
      <c r="H689" s="1948" t="s">
        <v>509</v>
      </c>
      <c r="I689" s="1122" t="s">
        <v>515</v>
      </c>
      <c r="J689" s="1129"/>
      <c r="K689" s="1084" t="s">
        <v>993</v>
      </c>
      <c r="L689" s="1129" t="s">
        <v>97</v>
      </c>
      <c r="M689" s="1100">
        <v>6</v>
      </c>
      <c r="N689" s="1022" t="s">
        <v>395</v>
      </c>
      <c r="O689" s="837" t="s">
        <v>344</v>
      </c>
      <c r="P689" s="1066">
        <f t="shared" si="96"/>
        <v>6</v>
      </c>
      <c r="Q689" s="838">
        <v>4</v>
      </c>
      <c r="R689" s="992">
        <v>2</v>
      </c>
      <c r="S689" s="992"/>
      <c r="T689" s="994"/>
      <c r="U689" s="994"/>
      <c r="V689" s="993"/>
      <c r="W689" s="1023"/>
      <c r="X689" s="1038"/>
      <c r="Y689" s="1007"/>
      <c r="Z689" s="23"/>
      <c r="AA689" s="23" t="str">
        <f t="shared" si="99"/>
        <v/>
      </c>
      <c r="AB689" s="48" t="str">
        <f t="shared" si="101"/>
        <v/>
      </c>
      <c r="AC689"/>
      <c r="AD689"/>
      <c r="AE689" s="12">
        <f t="shared" si="97"/>
        <v>6</v>
      </c>
      <c r="AF689" s="12">
        <f t="shared" si="98"/>
        <v>0</v>
      </c>
      <c r="AU689" s="22" t="str">
        <f t="shared" si="100"/>
        <v/>
      </c>
    </row>
    <row r="690" spans="1:47" s="12" customFormat="1" ht="13.5" customHeight="1" thickBot="1" x14ac:dyDescent="0.3">
      <c r="A690" s="2073"/>
      <c r="B690" s="1173" t="s">
        <v>754</v>
      </c>
      <c r="C690" s="1166"/>
      <c r="D690" s="1150" t="s">
        <v>864</v>
      </c>
      <c r="E690" s="989"/>
      <c r="F690" s="985"/>
      <c r="G690" s="1136"/>
      <c r="H690" s="1948" t="s">
        <v>509</v>
      </c>
      <c r="I690" s="1122" t="s">
        <v>515</v>
      </c>
      <c r="J690" s="1716" t="s">
        <v>1424</v>
      </c>
      <c r="K690" s="1114" t="s">
        <v>1838</v>
      </c>
      <c r="L690" s="1129"/>
      <c r="M690" s="1100"/>
      <c r="N690" s="1022"/>
      <c r="O690" s="837"/>
      <c r="P690" s="1066">
        <f t="shared" si="96"/>
        <v>0</v>
      </c>
      <c r="Q690" s="838"/>
      <c r="R690" s="992"/>
      <c r="S690" s="992"/>
      <c r="T690" s="994"/>
      <c r="U690" s="994"/>
      <c r="V690" s="993"/>
      <c r="W690" s="1023">
        <v>3</v>
      </c>
      <c r="X690" s="1038"/>
      <c r="Y690" s="1007"/>
      <c r="Z690" s="23"/>
      <c r="AA690" s="23" t="str">
        <f t="shared" si="99"/>
        <v/>
      </c>
      <c r="AB690" s="48" t="str">
        <f t="shared" si="101"/>
        <v/>
      </c>
      <c r="AC690"/>
      <c r="AD690"/>
      <c r="AE690" s="12">
        <f t="shared" si="97"/>
        <v>0</v>
      </c>
      <c r="AF690" s="12">
        <f t="shared" si="98"/>
        <v>3</v>
      </c>
      <c r="AU690" s="22" t="str">
        <f t="shared" si="100"/>
        <v/>
      </c>
    </row>
    <row r="691" spans="1:47" s="12" customFormat="1" ht="13.5" customHeight="1" thickBot="1" x14ac:dyDescent="0.3">
      <c r="A691" s="2073"/>
      <c r="B691" s="1173" t="s">
        <v>754</v>
      </c>
      <c r="C691" s="1166"/>
      <c r="D691" s="1150" t="s">
        <v>864</v>
      </c>
      <c r="E691" s="989"/>
      <c r="F691" s="985"/>
      <c r="G691" s="1136"/>
      <c r="H691" s="1948" t="s">
        <v>509</v>
      </c>
      <c r="I691" s="1122" t="s">
        <v>515</v>
      </c>
      <c r="J691" s="1711" t="s">
        <v>1424</v>
      </c>
      <c r="K691" s="1107" t="s">
        <v>1539</v>
      </c>
      <c r="L691" s="1129"/>
      <c r="M691" s="1100"/>
      <c r="N691" s="1022"/>
      <c r="O691" s="837"/>
      <c r="P691" s="1066">
        <f t="shared" si="96"/>
        <v>0</v>
      </c>
      <c r="Q691" s="838"/>
      <c r="R691" s="992"/>
      <c r="S691" s="992">
        <v>4</v>
      </c>
      <c r="T691" s="994"/>
      <c r="U691" s="994"/>
      <c r="V691" s="993"/>
      <c r="W691" s="1023"/>
      <c r="X691" s="1038"/>
      <c r="Y691" s="1007"/>
      <c r="Z691" s="23"/>
      <c r="AA691" s="23" t="str">
        <f t="shared" si="99"/>
        <v/>
      </c>
      <c r="AB691" s="48" t="str">
        <f t="shared" si="101"/>
        <v/>
      </c>
      <c r="AC691"/>
      <c r="AD691"/>
      <c r="AE691" s="12">
        <f t="shared" si="97"/>
        <v>0</v>
      </c>
      <c r="AF691" s="12">
        <f t="shared" si="98"/>
        <v>4</v>
      </c>
      <c r="AU691" s="22" t="str">
        <f t="shared" si="100"/>
        <v/>
      </c>
    </row>
    <row r="692" spans="1:47" s="12" customFormat="1" ht="13.5" customHeight="1" thickBot="1" x14ac:dyDescent="0.3">
      <c r="A692" s="2073"/>
      <c r="B692" s="1173" t="s">
        <v>754</v>
      </c>
      <c r="C692" s="1166"/>
      <c r="D692" s="1150" t="s">
        <v>864</v>
      </c>
      <c r="E692" s="989"/>
      <c r="F692" s="985"/>
      <c r="G692" s="1136"/>
      <c r="H692" s="1948" t="s">
        <v>509</v>
      </c>
      <c r="I692" s="1122" t="s">
        <v>515</v>
      </c>
      <c r="J692" s="1711" t="s">
        <v>1424</v>
      </c>
      <c r="K692" s="1107" t="s">
        <v>1540</v>
      </c>
      <c r="L692" s="1129"/>
      <c r="M692" s="838"/>
      <c r="N692" s="1022"/>
      <c r="O692" s="837"/>
      <c r="P692" s="1066">
        <f t="shared" si="96"/>
        <v>0</v>
      </c>
      <c r="Q692" s="838"/>
      <c r="R692" s="992"/>
      <c r="S692" s="992">
        <v>2</v>
      </c>
      <c r="T692" s="993"/>
      <c r="U692" s="993"/>
      <c r="V692" s="993"/>
      <c r="W692" s="1023"/>
      <c r="X692" s="1038"/>
      <c r="Y692" s="1007"/>
      <c r="Z692" s="23"/>
      <c r="AA692" s="23" t="str">
        <f t="shared" si="99"/>
        <v/>
      </c>
      <c r="AB692" s="48" t="str">
        <f t="shared" si="101"/>
        <v/>
      </c>
      <c r="AC692"/>
      <c r="AD692"/>
      <c r="AE692" s="12">
        <f t="shared" si="97"/>
        <v>0</v>
      </c>
      <c r="AF692" s="12">
        <f t="shared" si="98"/>
        <v>2</v>
      </c>
      <c r="AU692" s="22" t="str">
        <f t="shared" si="100"/>
        <v/>
      </c>
    </row>
    <row r="693" spans="1:47" s="12" customFormat="1" ht="13.5" customHeight="1" thickBot="1" x14ac:dyDescent="0.3">
      <c r="A693" s="2074"/>
      <c r="B693" s="1668" t="s">
        <v>754</v>
      </c>
      <c r="C693" s="1654"/>
      <c r="D693" s="1222" t="s">
        <v>864</v>
      </c>
      <c r="E693" s="1656"/>
      <c r="F693" s="1595"/>
      <c r="G693" s="1596"/>
      <c r="H693" s="1949" t="s">
        <v>529</v>
      </c>
      <c r="I693" s="1470" t="s">
        <v>515</v>
      </c>
      <c r="J693" s="1721" t="s">
        <v>1424</v>
      </c>
      <c r="K693" s="1284" t="s">
        <v>1835</v>
      </c>
      <c r="L693" s="1657"/>
      <c r="M693" s="1669"/>
      <c r="N693" s="1661"/>
      <c r="O693" s="1562"/>
      <c r="P693" s="1066">
        <f t="shared" si="96"/>
        <v>0</v>
      </c>
      <c r="Q693" s="1670"/>
      <c r="R693" s="1660"/>
      <c r="S693" s="1660"/>
      <c r="T693" s="1660">
        <v>7</v>
      </c>
      <c r="U693" s="1660"/>
      <c r="V693" s="1660"/>
      <c r="W693" s="1661"/>
      <c r="X693" s="1662">
        <f>SUM(Q685:W693)</f>
        <v>40</v>
      </c>
      <c r="Y693" s="1663">
        <v>40</v>
      </c>
      <c r="Z693" s="23" t="s">
        <v>877</v>
      </c>
      <c r="AA693" s="23" t="str">
        <f t="shared" si="99"/>
        <v>TC</v>
      </c>
      <c r="AB693" s="48" t="str">
        <f t="shared" si="101"/>
        <v>SATC</v>
      </c>
      <c r="AC693"/>
      <c r="AD693"/>
      <c r="AE693" s="12">
        <f t="shared" si="97"/>
        <v>0</v>
      </c>
      <c r="AF693" s="12">
        <f t="shared" si="98"/>
        <v>0</v>
      </c>
      <c r="AU693" s="22" t="str">
        <f t="shared" si="100"/>
        <v/>
      </c>
    </row>
    <row r="694" spans="1:47" s="12" customFormat="1" ht="13.5" customHeight="1" thickBot="1" x14ac:dyDescent="0.3">
      <c r="A694" s="2076">
        <f>A685+1</f>
        <v>82</v>
      </c>
      <c r="B694" s="1511" t="s">
        <v>2037</v>
      </c>
      <c r="C694" s="1624" t="s">
        <v>83</v>
      </c>
      <c r="D694" s="1238" t="s">
        <v>2038</v>
      </c>
      <c r="E694" s="1626" t="s">
        <v>284</v>
      </c>
      <c r="F694" s="1512" t="s">
        <v>500</v>
      </c>
      <c r="G694" s="1513" t="s">
        <v>523</v>
      </c>
      <c r="H694" s="1950" t="s">
        <v>509</v>
      </c>
      <c r="I694" s="1486" t="s">
        <v>515</v>
      </c>
      <c r="J694" s="1486"/>
      <c r="K694" s="1706" t="s">
        <v>1685</v>
      </c>
      <c r="L694" s="1627" t="s">
        <v>97</v>
      </c>
      <c r="M694" s="1628">
        <v>6</v>
      </c>
      <c r="N694" s="1629" t="s">
        <v>24</v>
      </c>
      <c r="O694" s="1488" t="s">
        <v>344</v>
      </c>
      <c r="P694" s="1066">
        <f t="shared" si="96"/>
        <v>4</v>
      </c>
      <c r="Q694" s="1630">
        <v>4</v>
      </c>
      <c r="R694" s="1631"/>
      <c r="S694" s="1631"/>
      <c r="T694" s="1631"/>
      <c r="U694" s="1631"/>
      <c r="V694" s="1631"/>
      <c r="W694" s="1629"/>
      <c r="X694" s="1632"/>
      <c r="Y694" s="565"/>
      <c r="Z694" s="23"/>
      <c r="AA694" s="23" t="str">
        <f t="shared" si="99"/>
        <v/>
      </c>
      <c r="AB694" s="48" t="str">
        <f t="shared" si="101"/>
        <v/>
      </c>
      <c r="AC694"/>
      <c r="AD694"/>
      <c r="AE694" s="12">
        <f t="shared" si="97"/>
        <v>4</v>
      </c>
      <c r="AF694" s="12">
        <f t="shared" si="98"/>
        <v>0</v>
      </c>
      <c r="AU694" s="22">
        <f t="shared" si="100"/>
        <v>18</v>
      </c>
    </row>
    <row r="695" spans="1:47" s="12" customFormat="1" ht="13.5" customHeight="1" thickBot="1" x14ac:dyDescent="0.3">
      <c r="A695" s="2070"/>
      <c r="B695" s="1084" t="s">
        <v>2037</v>
      </c>
      <c r="C695" s="1166"/>
      <c r="D695" s="1150" t="s">
        <v>2038</v>
      </c>
      <c r="E695" s="989"/>
      <c r="F695" s="985"/>
      <c r="G695" s="1136"/>
      <c r="H695" s="1948" t="s">
        <v>509</v>
      </c>
      <c r="I695" s="1122" t="s">
        <v>515</v>
      </c>
      <c r="J695" s="1122"/>
      <c r="K695" s="1084" t="s">
        <v>1270</v>
      </c>
      <c r="L695" s="1129" t="s">
        <v>97</v>
      </c>
      <c r="M695" s="1100">
        <v>6</v>
      </c>
      <c r="N695" s="1022" t="s">
        <v>98</v>
      </c>
      <c r="O695" s="837" t="s">
        <v>344</v>
      </c>
      <c r="P695" s="1066">
        <f t="shared" si="96"/>
        <v>4</v>
      </c>
      <c r="Q695" s="838">
        <v>4</v>
      </c>
      <c r="R695" s="992"/>
      <c r="S695" s="992"/>
      <c r="T695" s="992"/>
      <c r="U695" s="992"/>
      <c r="V695" s="992"/>
      <c r="W695" s="1022"/>
      <c r="X695" s="1037"/>
      <c r="Y695" s="839"/>
      <c r="Z695" s="23"/>
      <c r="AA695" s="23" t="str">
        <f t="shared" si="99"/>
        <v/>
      </c>
      <c r="AB695" s="48" t="str">
        <f t="shared" si="101"/>
        <v/>
      </c>
      <c r="AC695"/>
      <c r="AD695"/>
      <c r="AE695" s="12">
        <f t="shared" si="97"/>
        <v>4</v>
      </c>
      <c r="AF695" s="12">
        <f t="shared" si="98"/>
        <v>0</v>
      </c>
      <c r="AU695" s="22" t="str">
        <f t="shared" si="100"/>
        <v/>
      </c>
    </row>
    <row r="696" spans="1:47" s="12" customFormat="1" ht="13.5" customHeight="1" thickBot="1" x14ac:dyDescent="0.3">
      <c r="A696" s="2070"/>
      <c r="B696" s="1084" t="s">
        <v>2037</v>
      </c>
      <c r="C696" s="1166"/>
      <c r="D696" s="1150" t="s">
        <v>2038</v>
      </c>
      <c r="E696" s="989"/>
      <c r="F696" s="985"/>
      <c r="G696" s="1136"/>
      <c r="H696" s="1948" t="s">
        <v>509</v>
      </c>
      <c r="I696" s="1122" t="s">
        <v>515</v>
      </c>
      <c r="J696" s="1122"/>
      <c r="K696" s="1084" t="s">
        <v>1270</v>
      </c>
      <c r="L696" s="1129" t="s">
        <v>97</v>
      </c>
      <c r="M696" s="1057">
        <v>6</v>
      </c>
      <c r="N696" s="1020" t="s">
        <v>395</v>
      </c>
      <c r="O696" s="837" t="s">
        <v>344</v>
      </c>
      <c r="P696" s="1066">
        <f t="shared" si="96"/>
        <v>4</v>
      </c>
      <c r="Q696" s="1057">
        <v>4</v>
      </c>
      <c r="R696" s="992"/>
      <c r="S696" s="992"/>
      <c r="T696" s="992"/>
      <c r="U696" s="992"/>
      <c r="V696" s="992"/>
      <c r="W696" s="1022"/>
      <c r="X696" s="1037"/>
      <c r="Y696" s="839"/>
      <c r="Z696" s="23"/>
      <c r="AA696" s="23" t="str">
        <f t="shared" si="99"/>
        <v/>
      </c>
      <c r="AB696" s="48" t="str">
        <f t="shared" si="101"/>
        <v/>
      </c>
      <c r="AC696"/>
      <c r="AD696"/>
      <c r="AE696" s="12">
        <f t="shared" si="97"/>
        <v>4</v>
      </c>
      <c r="AF696" s="12">
        <f t="shared" si="98"/>
        <v>0</v>
      </c>
      <c r="AU696" s="22" t="str">
        <f t="shared" si="100"/>
        <v/>
      </c>
    </row>
    <row r="697" spans="1:47" s="12" customFormat="1" ht="13.5" customHeight="1" thickBot="1" x14ac:dyDescent="0.3">
      <c r="A697" s="2070"/>
      <c r="B697" s="1084" t="s">
        <v>2037</v>
      </c>
      <c r="C697" s="1166"/>
      <c r="D697" s="1150" t="s">
        <v>2038</v>
      </c>
      <c r="E697" s="989"/>
      <c r="F697" s="985"/>
      <c r="G697" s="1136"/>
      <c r="H697" s="1948" t="s">
        <v>509</v>
      </c>
      <c r="I697" s="1122" t="s">
        <v>1027</v>
      </c>
      <c r="J697" s="1122"/>
      <c r="K697" s="1084" t="s">
        <v>1292</v>
      </c>
      <c r="L697" s="1129" t="s">
        <v>97</v>
      </c>
      <c r="M697" s="1100">
        <v>1</v>
      </c>
      <c r="N697" s="1022" t="s">
        <v>24</v>
      </c>
      <c r="O697" s="837" t="s">
        <v>344</v>
      </c>
      <c r="P697" s="1066">
        <f t="shared" si="96"/>
        <v>2</v>
      </c>
      <c r="Q697" s="838">
        <v>2</v>
      </c>
      <c r="R697" s="992"/>
      <c r="S697" s="992"/>
      <c r="T697" s="992"/>
      <c r="U697" s="992"/>
      <c r="V697" s="992"/>
      <c r="W697" s="1022"/>
      <c r="X697" s="1037"/>
      <c r="Y697" s="839"/>
      <c r="Z697" s="23"/>
      <c r="AA697" s="23" t="str">
        <f t="shared" si="99"/>
        <v/>
      </c>
      <c r="AB697" s="48" t="str">
        <f t="shared" si="101"/>
        <v/>
      </c>
      <c r="AC697"/>
      <c r="AD697"/>
      <c r="AE697" s="12">
        <f t="shared" si="97"/>
        <v>2</v>
      </c>
      <c r="AF697" s="12">
        <f t="shared" si="98"/>
        <v>0</v>
      </c>
      <c r="AU697" s="22" t="str">
        <f t="shared" si="100"/>
        <v/>
      </c>
    </row>
    <row r="698" spans="1:47" s="12" customFormat="1" ht="13.5" customHeight="1" thickBot="1" x14ac:dyDescent="0.3">
      <c r="A698" s="2070"/>
      <c r="B698" s="1084" t="s">
        <v>2037</v>
      </c>
      <c r="C698" s="1166"/>
      <c r="D698" s="1150" t="s">
        <v>2038</v>
      </c>
      <c r="E698" s="989"/>
      <c r="F698" s="985"/>
      <c r="G698" s="1136"/>
      <c r="H698" s="1948" t="s">
        <v>509</v>
      </c>
      <c r="I698" s="1122" t="s">
        <v>515</v>
      </c>
      <c r="J698" s="1122"/>
      <c r="K698" s="1084" t="s">
        <v>1168</v>
      </c>
      <c r="L698" s="1129" t="s">
        <v>97</v>
      </c>
      <c r="M698" s="1057" t="s">
        <v>391</v>
      </c>
      <c r="N698" s="1020" t="s">
        <v>24</v>
      </c>
      <c r="O698" s="837" t="s">
        <v>344</v>
      </c>
      <c r="P698" s="1066">
        <f t="shared" si="96"/>
        <v>2</v>
      </c>
      <c r="Q698" s="1057">
        <v>2</v>
      </c>
      <c r="R698" s="992"/>
      <c r="S698" s="992"/>
      <c r="T698" s="992"/>
      <c r="U698" s="992"/>
      <c r="V698" s="992"/>
      <c r="W698" s="1022"/>
      <c r="X698" s="1037"/>
      <c r="Y698" s="839"/>
      <c r="Z698" s="23"/>
      <c r="AA698" s="23" t="str">
        <f t="shared" si="99"/>
        <v/>
      </c>
      <c r="AB698" s="48" t="str">
        <f t="shared" si="101"/>
        <v/>
      </c>
      <c r="AC698"/>
      <c r="AD698"/>
      <c r="AE698" s="12">
        <f t="shared" si="97"/>
        <v>2</v>
      </c>
      <c r="AF698" s="12">
        <f t="shared" si="98"/>
        <v>0</v>
      </c>
      <c r="AU698" s="22" t="str">
        <f t="shared" si="100"/>
        <v/>
      </c>
    </row>
    <row r="699" spans="1:47" s="12" customFormat="1" ht="13.5" customHeight="1" thickBot="1" x14ac:dyDescent="0.3">
      <c r="A699" s="2070"/>
      <c r="B699" s="1084" t="s">
        <v>2037</v>
      </c>
      <c r="C699" s="1166"/>
      <c r="D699" s="1150" t="s">
        <v>2038</v>
      </c>
      <c r="E699" s="989"/>
      <c r="F699" s="985"/>
      <c r="G699" s="1136"/>
      <c r="H699" s="1948" t="s">
        <v>509</v>
      </c>
      <c r="I699" s="1122" t="s">
        <v>515</v>
      </c>
      <c r="J699" s="1122"/>
      <c r="K699" s="1084" t="s">
        <v>992</v>
      </c>
      <c r="L699" s="1129" t="s">
        <v>97</v>
      </c>
      <c r="M699" s="1057">
        <v>4</v>
      </c>
      <c r="N699" s="1020" t="s">
        <v>98</v>
      </c>
      <c r="O699" s="837" t="s">
        <v>344</v>
      </c>
      <c r="P699" s="1066">
        <f t="shared" si="96"/>
        <v>3</v>
      </c>
      <c r="Q699" s="1057">
        <v>2</v>
      </c>
      <c r="R699" s="992">
        <v>1</v>
      </c>
      <c r="S699" s="992"/>
      <c r="T699" s="992"/>
      <c r="U699" s="992"/>
      <c r="V699" s="992"/>
      <c r="W699" s="1022"/>
      <c r="X699" s="1037"/>
      <c r="Y699" s="839"/>
      <c r="Z699" s="23"/>
      <c r="AA699" s="23" t="str">
        <f t="shared" si="99"/>
        <v/>
      </c>
      <c r="AB699" s="48" t="str">
        <f t="shared" si="101"/>
        <v/>
      </c>
      <c r="AC699"/>
      <c r="AD699"/>
      <c r="AE699" s="12">
        <f t="shared" si="97"/>
        <v>3</v>
      </c>
      <c r="AF699" s="12">
        <f t="shared" si="98"/>
        <v>0</v>
      </c>
      <c r="AU699" s="22" t="str">
        <f t="shared" si="100"/>
        <v/>
      </c>
    </row>
    <row r="700" spans="1:47" s="12" customFormat="1" ht="13.5" customHeight="1" thickBot="1" x14ac:dyDescent="0.3">
      <c r="A700" s="2090"/>
      <c r="B700" s="1181" t="s">
        <v>2037</v>
      </c>
      <c r="C700" s="1633"/>
      <c r="D700" s="1192" t="s">
        <v>2038</v>
      </c>
      <c r="E700" s="1635"/>
      <c r="F700" s="1520"/>
      <c r="G700" s="1521"/>
      <c r="H700" s="1522" t="s">
        <v>509</v>
      </c>
      <c r="I700" s="1522" t="s">
        <v>515</v>
      </c>
      <c r="J700" s="1712" t="s">
        <v>1424</v>
      </c>
      <c r="K700" s="1428" t="s">
        <v>1539</v>
      </c>
      <c r="L700" s="1636"/>
      <c r="M700" s="1544"/>
      <c r="N700" s="1564"/>
      <c r="O700" s="1565"/>
      <c r="P700" s="1066">
        <f t="shared" si="96"/>
        <v>0</v>
      </c>
      <c r="Q700" s="1544"/>
      <c r="R700" s="1432"/>
      <c r="S700" s="1639">
        <v>1</v>
      </c>
      <c r="T700" s="1639"/>
      <c r="U700" s="1639"/>
      <c r="V700" s="1639"/>
      <c r="W700" s="1640"/>
      <c r="X700" s="1641">
        <f>SUBTOTAL(9,Q694:W700)</f>
        <v>20</v>
      </c>
      <c r="Y700" s="638">
        <f>X700</f>
        <v>20</v>
      </c>
      <c r="Z700" s="23" t="s">
        <v>877</v>
      </c>
      <c r="AA700" s="23" t="str">
        <f t="shared" si="99"/>
        <v>MT</v>
      </c>
      <c r="AB700" s="48" t="str">
        <f t="shared" si="101"/>
        <v>SAMT</v>
      </c>
      <c r="AC700"/>
      <c r="AD700"/>
      <c r="AE700" s="12">
        <f t="shared" si="97"/>
        <v>0</v>
      </c>
      <c r="AF700" s="12">
        <f t="shared" si="98"/>
        <v>1</v>
      </c>
      <c r="AU700" s="22" t="str">
        <f t="shared" si="100"/>
        <v/>
      </c>
    </row>
    <row r="701" spans="1:47" s="12" customFormat="1" ht="13.5" customHeight="1" thickBot="1" x14ac:dyDescent="0.3">
      <c r="A701" s="2069">
        <f>A694+1</f>
        <v>83</v>
      </c>
      <c r="B701" s="1447" t="s">
        <v>829</v>
      </c>
      <c r="C701" s="1643" t="s">
        <v>83</v>
      </c>
      <c r="D701" s="1244" t="s">
        <v>865</v>
      </c>
      <c r="E701" s="1645" t="s">
        <v>284</v>
      </c>
      <c r="F701" s="1582" t="s">
        <v>761</v>
      </c>
      <c r="G701" s="1583" t="s">
        <v>830</v>
      </c>
      <c r="H701" s="1947" t="s">
        <v>509</v>
      </c>
      <c r="I701" s="1584" t="s">
        <v>515</v>
      </c>
      <c r="J701" s="1584"/>
      <c r="K701" s="1137" t="s">
        <v>534</v>
      </c>
      <c r="L701" s="1646" t="s">
        <v>97</v>
      </c>
      <c r="M701" s="1647" t="s">
        <v>391</v>
      </c>
      <c r="N701" s="1648" t="s">
        <v>24</v>
      </c>
      <c r="O701" s="1649" t="s">
        <v>344</v>
      </c>
      <c r="P701" s="1066">
        <f t="shared" si="96"/>
        <v>5</v>
      </c>
      <c r="Q701" s="1650">
        <v>3</v>
      </c>
      <c r="R701" s="1651">
        <v>2</v>
      </c>
      <c r="S701" s="1651"/>
      <c r="T701" s="1651"/>
      <c r="U701" s="1651"/>
      <c r="V701" s="1651"/>
      <c r="W701" s="1648"/>
      <c r="X701" s="1652"/>
      <c r="Y701" s="1653"/>
      <c r="Z701" s="23"/>
      <c r="AA701" s="23" t="str">
        <f t="shared" si="99"/>
        <v/>
      </c>
      <c r="AB701" s="48" t="str">
        <f t="shared" si="101"/>
        <v/>
      </c>
      <c r="AC701"/>
      <c r="AD701"/>
      <c r="AE701" s="12">
        <f t="shared" si="97"/>
        <v>5</v>
      </c>
      <c r="AF701" s="12">
        <f t="shared" si="98"/>
        <v>0</v>
      </c>
      <c r="AU701" s="22">
        <f t="shared" si="100"/>
        <v>13</v>
      </c>
    </row>
    <row r="702" spans="1:47" s="12" customFormat="1" ht="13.5" customHeight="1" thickBot="1" x14ac:dyDescent="0.3">
      <c r="A702" s="2070"/>
      <c r="B702" s="1084" t="s">
        <v>829</v>
      </c>
      <c r="C702" s="1166"/>
      <c r="D702" s="1150" t="s">
        <v>865</v>
      </c>
      <c r="E702" s="989"/>
      <c r="F702" s="985"/>
      <c r="G702" s="1136"/>
      <c r="H702" s="1948" t="s">
        <v>509</v>
      </c>
      <c r="I702" s="1122" t="s">
        <v>1027</v>
      </c>
      <c r="J702" s="1122"/>
      <c r="K702" s="1084" t="s">
        <v>995</v>
      </c>
      <c r="L702" s="1129" t="s">
        <v>97</v>
      </c>
      <c r="M702" s="1100">
        <v>1</v>
      </c>
      <c r="N702" s="1022" t="s">
        <v>24</v>
      </c>
      <c r="O702" s="837" t="s">
        <v>344</v>
      </c>
      <c r="P702" s="1066">
        <f t="shared" si="96"/>
        <v>7</v>
      </c>
      <c r="Q702" s="838">
        <v>5</v>
      </c>
      <c r="R702" s="992">
        <v>2</v>
      </c>
      <c r="S702" s="992"/>
      <c r="T702" s="992"/>
      <c r="U702" s="992"/>
      <c r="V702" s="992"/>
      <c r="W702" s="1022"/>
      <c r="X702" s="1037"/>
      <c r="Y702" s="839"/>
      <c r="Z702" s="23"/>
      <c r="AA702" s="23" t="str">
        <f t="shared" si="99"/>
        <v/>
      </c>
      <c r="AB702" s="48" t="str">
        <f t="shared" si="101"/>
        <v/>
      </c>
      <c r="AC702"/>
      <c r="AD702"/>
      <c r="AE702" s="12">
        <f t="shared" si="97"/>
        <v>7</v>
      </c>
      <c r="AF702" s="12">
        <f t="shared" si="98"/>
        <v>0</v>
      </c>
      <c r="AU702" s="22" t="str">
        <f t="shared" si="100"/>
        <v/>
      </c>
    </row>
    <row r="703" spans="1:47" s="12" customFormat="1" ht="13.5" customHeight="1" thickBot="1" x14ac:dyDescent="0.3">
      <c r="A703" s="2070"/>
      <c r="B703" s="1084" t="s">
        <v>829</v>
      </c>
      <c r="C703" s="1166"/>
      <c r="D703" s="1150" t="s">
        <v>865</v>
      </c>
      <c r="E703" s="989"/>
      <c r="F703" s="985"/>
      <c r="G703" s="1136"/>
      <c r="H703" s="1948" t="s">
        <v>509</v>
      </c>
      <c r="I703" s="1122" t="s">
        <v>515</v>
      </c>
      <c r="J703" s="1122"/>
      <c r="K703" s="1084" t="s">
        <v>398</v>
      </c>
      <c r="L703" s="1129" t="s">
        <v>97</v>
      </c>
      <c r="M703" s="1057">
        <v>2</v>
      </c>
      <c r="N703" s="1020" t="s">
        <v>24</v>
      </c>
      <c r="O703" s="837" t="s">
        <v>348</v>
      </c>
      <c r="P703" s="1066">
        <f t="shared" si="96"/>
        <v>3</v>
      </c>
      <c r="Q703" s="1057">
        <v>2</v>
      </c>
      <c r="R703" s="992">
        <v>1</v>
      </c>
      <c r="S703" s="992"/>
      <c r="T703" s="992"/>
      <c r="U703" s="992"/>
      <c r="V703" s="992"/>
      <c r="W703" s="1022"/>
      <c r="X703" s="1037"/>
      <c r="Y703" s="839"/>
      <c r="Z703" s="23"/>
      <c r="AA703" s="23" t="str">
        <f t="shared" si="99"/>
        <v/>
      </c>
      <c r="AB703" s="48" t="str">
        <f t="shared" si="101"/>
        <v/>
      </c>
      <c r="AC703"/>
      <c r="AD703"/>
      <c r="AE703" s="12">
        <f t="shared" si="97"/>
        <v>3</v>
      </c>
      <c r="AF703" s="12">
        <f t="shared" si="98"/>
        <v>0</v>
      </c>
      <c r="AU703" s="22" t="str">
        <f t="shared" si="100"/>
        <v/>
      </c>
    </row>
    <row r="704" spans="1:47" s="12" customFormat="1" ht="13.5" customHeight="1" thickBot="1" x14ac:dyDescent="0.3">
      <c r="A704" s="2070"/>
      <c r="B704" s="1084" t="s">
        <v>829</v>
      </c>
      <c r="C704" s="1166"/>
      <c r="D704" s="1150" t="s">
        <v>865</v>
      </c>
      <c r="E704" s="989"/>
      <c r="F704" s="985"/>
      <c r="G704" s="1136"/>
      <c r="H704" s="1948" t="s">
        <v>509</v>
      </c>
      <c r="I704" s="1122" t="s">
        <v>515</v>
      </c>
      <c r="J704" s="1122"/>
      <c r="K704" s="1084" t="s">
        <v>994</v>
      </c>
      <c r="L704" s="1129" t="s">
        <v>97</v>
      </c>
      <c r="M704" s="1057">
        <v>6</v>
      </c>
      <c r="N704" s="1020" t="s">
        <v>521</v>
      </c>
      <c r="O704" s="837" t="s">
        <v>344</v>
      </c>
      <c r="P704" s="1066">
        <f t="shared" si="96"/>
        <v>3</v>
      </c>
      <c r="Q704" s="1057">
        <v>3</v>
      </c>
      <c r="R704" s="992"/>
      <c r="S704" s="992"/>
      <c r="T704" s="992"/>
      <c r="U704" s="992"/>
      <c r="V704" s="992"/>
      <c r="W704" s="1022"/>
      <c r="X704" s="1037"/>
      <c r="Y704" s="839"/>
      <c r="Z704" s="23"/>
      <c r="AA704" s="23" t="str">
        <f t="shared" si="99"/>
        <v/>
      </c>
      <c r="AB704" s="48" t="str">
        <f t="shared" si="101"/>
        <v/>
      </c>
      <c r="AC704"/>
      <c r="AD704"/>
      <c r="AE704" s="12">
        <f t="shared" si="97"/>
        <v>3</v>
      </c>
      <c r="AF704" s="12">
        <f t="shared" si="98"/>
        <v>0</v>
      </c>
      <c r="AU704" s="22" t="str">
        <f t="shared" si="100"/>
        <v/>
      </c>
    </row>
    <row r="705" spans="1:47" s="12" customFormat="1" ht="13.5" customHeight="1" thickBot="1" x14ac:dyDescent="0.3">
      <c r="A705" s="2070"/>
      <c r="B705" s="1084" t="s">
        <v>829</v>
      </c>
      <c r="C705" s="1166"/>
      <c r="D705" s="1150" t="s">
        <v>865</v>
      </c>
      <c r="E705" s="989"/>
      <c r="F705" s="985"/>
      <c r="G705" s="1136"/>
      <c r="H705" s="1948" t="s">
        <v>509</v>
      </c>
      <c r="I705" s="1122" t="s">
        <v>515</v>
      </c>
      <c r="J705" s="1711" t="s">
        <v>1424</v>
      </c>
      <c r="K705" s="1107" t="s">
        <v>1539</v>
      </c>
      <c r="L705" s="1129"/>
      <c r="M705" s="1057"/>
      <c r="N705" s="1020"/>
      <c r="O705" s="837"/>
      <c r="P705" s="1066">
        <f t="shared" si="96"/>
        <v>0</v>
      </c>
      <c r="Q705" s="1057"/>
      <c r="R705" s="992"/>
      <c r="S705" s="992">
        <v>1</v>
      </c>
      <c r="T705" s="992"/>
      <c r="U705" s="992"/>
      <c r="V705" s="992"/>
      <c r="W705" s="1022"/>
      <c r="X705" s="1037"/>
      <c r="Y705" s="839"/>
      <c r="Z705" s="23"/>
      <c r="AA705" s="23" t="str">
        <f t="shared" si="99"/>
        <v/>
      </c>
      <c r="AB705" s="48" t="str">
        <f t="shared" si="101"/>
        <v/>
      </c>
      <c r="AC705"/>
      <c r="AD705"/>
      <c r="AE705" s="12">
        <f t="shared" si="97"/>
        <v>0</v>
      </c>
      <c r="AF705" s="12">
        <f t="shared" si="98"/>
        <v>1</v>
      </c>
      <c r="AU705" s="22" t="str">
        <f t="shared" si="100"/>
        <v/>
      </c>
    </row>
    <row r="706" spans="1:47" s="12" customFormat="1" ht="13.5" customHeight="1" thickBot="1" x14ac:dyDescent="0.3">
      <c r="A706" s="2071"/>
      <c r="B706" s="1284" t="s">
        <v>829</v>
      </c>
      <c r="C706" s="1654"/>
      <c r="D706" s="1222" t="s">
        <v>865</v>
      </c>
      <c r="E706" s="1656"/>
      <c r="F706" s="1595"/>
      <c r="G706" s="1596"/>
      <c r="H706" s="1470" t="s">
        <v>509</v>
      </c>
      <c r="I706" s="1470" t="s">
        <v>515</v>
      </c>
      <c r="J706" s="1721" t="s">
        <v>1424</v>
      </c>
      <c r="K706" s="1312" t="s">
        <v>1838</v>
      </c>
      <c r="L706" s="1657"/>
      <c r="M706" s="1560"/>
      <c r="N706" s="1561"/>
      <c r="O706" s="1562"/>
      <c r="P706" s="1066">
        <f t="shared" si="96"/>
        <v>0</v>
      </c>
      <c r="Q706" s="1560"/>
      <c r="R706" s="1563"/>
      <c r="S706" s="1660"/>
      <c r="T706" s="1660"/>
      <c r="U706" s="1660"/>
      <c r="V706" s="1660"/>
      <c r="W706" s="1661">
        <v>1</v>
      </c>
      <c r="X706" s="1662">
        <f>SUBTOTAL(9,Q701:W706)</f>
        <v>20</v>
      </c>
      <c r="Y706" s="1663">
        <f>X706</f>
        <v>20</v>
      </c>
      <c r="Z706" s="23" t="s">
        <v>877</v>
      </c>
      <c r="AA706" s="23" t="str">
        <f t="shared" si="99"/>
        <v>MT</v>
      </c>
      <c r="AB706" s="48" t="str">
        <f t="shared" si="101"/>
        <v>SAMT</v>
      </c>
      <c r="AC706"/>
      <c r="AD706"/>
      <c r="AE706" s="12">
        <f t="shared" si="97"/>
        <v>0</v>
      </c>
      <c r="AF706" s="12">
        <f t="shared" si="98"/>
        <v>1</v>
      </c>
      <c r="AU706" s="22" t="str">
        <f t="shared" si="100"/>
        <v/>
      </c>
    </row>
    <row r="707" spans="1:47" s="12" customFormat="1" ht="13.5" customHeight="1" thickBot="1" x14ac:dyDescent="0.3">
      <c r="A707" s="2088">
        <f>A701+1</f>
        <v>84</v>
      </c>
      <c r="B707" s="1671" t="s">
        <v>1089</v>
      </c>
      <c r="C707" s="1624" t="s">
        <v>83</v>
      </c>
      <c r="D707" s="1672" t="s">
        <v>1091</v>
      </c>
      <c r="E707" s="1239" t="s">
        <v>284</v>
      </c>
      <c r="F707" s="1275" t="s">
        <v>832</v>
      </c>
      <c r="G707" s="1276" t="s">
        <v>1090</v>
      </c>
      <c r="H707" s="1423" t="s">
        <v>509</v>
      </c>
      <c r="I707" s="1423" t="s">
        <v>515</v>
      </c>
      <c r="J707" s="1202"/>
      <c r="K707" s="1424" t="s">
        <v>1274</v>
      </c>
      <c r="L707" s="1969" t="s">
        <v>97</v>
      </c>
      <c r="M707" s="1278">
        <v>4</v>
      </c>
      <c r="N707" s="1279" t="s">
        <v>24</v>
      </c>
      <c r="O707" s="1280" t="s">
        <v>344</v>
      </c>
      <c r="P707" s="1066">
        <f t="shared" si="96"/>
        <v>2</v>
      </c>
      <c r="Q707" s="418">
        <v>2</v>
      </c>
      <c r="R707" s="1259"/>
      <c r="S707" s="1259"/>
      <c r="T707" s="1259"/>
      <c r="U707" s="1259"/>
      <c r="V707" s="1259"/>
      <c r="W707" s="1260"/>
      <c r="X707" s="1673"/>
      <c r="Y707" s="1208"/>
      <c r="Z707" s="23"/>
      <c r="AA707" s="23" t="str">
        <f t="shared" si="99"/>
        <v/>
      </c>
      <c r="AB707" s="48" t="str">
        <f t="shared" si="101"/>
        <v/>
      </c>
      <c r="AC707"/>
      <c r="AD707"/>
      <c r="AE707" s="12">
        <f t="shared" si="97"/>
        <v>2</v>
      </c>
      <c r="AF707" s="12">
        <f t="shared" si="98"/>
        <v>0</v>
      </c>
      <c r="AU707" s="22">
        <f t="shared" si="100"/>
        <v>13</v>
      </c>
    </row>
    <row r="708" spans="1:47" s="12" customFormat="1" ht="13.5" customHeight="1" thickBot="1" x14ac:dyDescent="0.3">
      <c r="A708" s="2085"/>
      <c r="B708" s="1110" t="s">
        <v>1089</v>
      </c>
      <c r="C708" s="1159"/>
      <c r="D708" s="1143" t="s">
        <v>1091</v>
      </c>
      <c r="E708" s="956"/>
      <c r="F708" s="957"/>
      <c r="G708" s="1130"/>
      <c r="H708" s="1086" t="s">
        <v>509</v>
      </c>
      <c r="I708" s="1086" t="s">
        <v>515</v>
      </c>
      <c r="J708" s="1078"/>
      <c r="K708" s="1107" t="s">
        <v>1274</v>
      </c>
      <c r="L708" s="1970" t="s">
        <v>97</v>
      </c>
      <c r="M708" s="1090">
        <v>4</v>
      </c>
      <c r="N708" s="1043" t="s">
        <v>98</v>
      </c>
      <c r="O708" s="1067" t="s">
        <v>344</v>
      </c>
      <c r="P708" s="1066">
        <f t="shared" si="96"/>
        <v>2</v>
      </c>
      <c r="Q708" s="829">
        <v>2</v>
      </c>
      <c r="R708" s="955"/>
      <c r="S708" s="955"/>
      <c r="T708" s="955"/>
      <c r="U708" s="955"/>
      <c r="V708" s="955"/>
      <c r="W708" s="1012"/>
      <c r="X708" s="1039"/>
      <c r="Y708" s="1004"/>
      <c r="Z708" s="23"/>
      <c r="AA708" s="23" t="str">
        <f t="shared" ref="AA708:AA739" si="102">IF(Y708&lt;&gt;"",IF(Y708&gt;=40,"TC",IF(AND(Y708&gt;=20,Y708&lt;30),"MT",IF(Y708&lt;20,"TP",""))),"")</f>
        <v/>
      </c>
      <c r="AB708" s="48" t="str">
        <f t="shared" si="101"/>
        <v/>
      </c>
      <c r="AC708"/>
      <c r="AD708"/>
      <c r="AE708" s="12">
        <f t="shared" si="97"/>
        <v>2</v>
      </c>
      <c r="AF708" s="12">
        <f t="shared" si="98"/>
        <v>0</v>
      </c>
      <c r="AU708" s="22" t="str">
        <f t="shared" ref="AU708:AU739" si="103">IF(C708&lt;&gt;"",SUMIF(D$379:D$956,D708,Q$379:R$956),"")</f>
        <v/>
      </c>
    </row>
    <row r="709" spans="1:47" s="12" customFormat="1" ht="13.5" customHeight="1" thickBot="1" x14ac:dyDescent="0.3">
      <c r="A709" s="2085"/>
      <c r="B709" s="1110" t="s">
        <v>1089</v>
      </c>
      <c r="C709" s="1159"/>
      <c r="D709" s="1143" t="s">
        <v>1091</v>
      </c>
      <c r="E709" s="956"/>
      <c r="F709" s="957"/>
      <c r="G709" s="1130"/>
      <c r="H709" s="1086" t="s">
        <v>509</v>
      </c>
      <c r="I709" s="1086" t="s">
        <v>515</v>
      </c>
      <c r="J709" s="1078"/>
      <c r="K709" s="1107" t="s">
        <v>534</v>
      </c>
      <c r="L709" s="1970" t="s">
        <v>97</v>
      </c>
      <c r="M709" s="1090" t="s">
        <v>391</v>
      </c>
      <c r="N709" s="1043" t="s">
        <v>98</v>
      </c>
      <c r="O709" s="1067" t="s">
        <v>344</v>
      </c>
      <c r="P709" s="1066">
        <f t="shared" si="96"/>
        <v>5</v>
      </c>
      <c r="Q709" s="829">
        <v>3</v>
      </c>
      <c r="R709" s="955">
        <v>2</v>
      </c>
      <c r="S709" s="955"/>
      <c r="T709" s="955"/>
      <c r="U709" s="955"/>
      <c r="V709" s="955"/>
      <c r="W709" s="1012"/>
      <c r="X709" s="1039"/>
      <c r="Y709" s="1004"/>
      <c r="Z709" s="23"/>
      <c r="AA709" s="23" t="str">
        <f t="shared" si="102"/>
        <v/>
      </c>
      <c r="AB709" s="48" t="str">
        <f t="shared" si="101"/>
        <v/>
      </c>
      <c r="AC709"/>
      <c r="AD709"/>
      <c r="AE709" s="12">
        <f t="shared" si="97"/>
        <v>5</v>
      </c>
      <c r="AF709" s="12">
        <f t="shared" si="98"/>
        <v>0</v>
      </c>
      <c r="AU709" s="22" t="str">
        <f t="shared" si="103"/>
        <v/>
      </c>
    </row>
    <row r="710" spans="1:47" s="12" customFormat="1" ht="13.5" customHeight="1" thickBot="1" x14ac:dyDescent="0.3">
      <c r="A710" s="2085"/>
      <c r="B710" s="1110" t="s">
        <v>1089</v>
      </c>
      <c r="C710" s="1159"/>
      <c r="D710" s="1143" t="s">
        <v>1091</v>
      </c>
      <c r="E710" s="956"/>
      <c r="F710" s="957"/>
      <c r="G710" s="1130"/>
      <c r="H710" s="1086" t="s">
        <v>509</v>
      </c>
      <c r="I710" s="1086" t="s">
        <v>515</v>
      </c>
      <c r="J710" s="1078"/>
      <c r="K710" s="1107" t="s">
        <v>531</v>
      </c>
      <c r="L710" s="1970" t="s">
        <v>97</v>
      </c>
      <c r="M710" s="1090" t="s">
        <v>393</v>
      </c>
      <c r="N710" s="1043" t="s">
        <v>98</v>
      </c>
      <c r="O710" s="1067" t="s">
        <v>348</v>
      </c>
      <c r="P710" s="1066">
        <f t="shared" si="96"/>
        <v>6</v>
      </c>
      <c r="Q710" s="829">
        <v>4</v>
      </c>
      <c r="R710" s="955">
        <v>2</v>
      </c>
      <c r="S710" s="955"/>
      <c r="T710" s="955"/>
      <c r="U710" s="955"/>
      <c r="V710" s="955"/>
      <c r="W710" s="1012"/>
      <c r="X710" s="1039"/>
      <c r="Y710" s="1004"/>
      <c r="Z710" s="23"/>
      <c r="AA710" s="23" t="str">
        <f t="shared" si="102"/>
        <v/>
      </c>
      <c r="AB710" s="48" t="str">
        <f t="shared" si="101"/>
        <v/>
      </c>
      <c r="AC710"/>
      <c r="AD710"/>
      <c r="AE710" s="12">
        <f t="shared" si="97"/>
        <v>6</v>
      </c>
      <c r="AF710" s="12">
        <f t="shared" si="98"/>
        <v>0</v>
      </c>
      <c r="AU710" s="22" t="str">
        <f t="shared" si="103"/>
        <v/>
      </c>
    </row>
    <row r="711" spans="1:47" s="12" customFormat="1" ht="13.5" customHeight="1" thickBot="1" x14ac:dyDescent="0.3">
      <c r="A711" s="2085"/>
      <c r="B711" s="1110" t="s">
        <v>1089</v>
      </c>
      <c r="C711" s="1159"/>
      <c r="D711" s="1143" t="s">
        <v>1091</v>
      </c>
      <c r="E711" s="956"/>
      <c r="F711" s="957"/>
      <c r="G711" s="1130"/>
      <c r="H711" s="1086" t="s">
        <v>509</v>
      </c>
      <c r="I711" s="1086" t="s">
        <v>515</v>
      </c>
      <c r="J711" s="1078"/>
      <c r="K711" s="1107" t="s">
        <v>922</v>
      </c>
      <c r="L711" s="1970" t="s">
        <v>97</v>
      </c>
      <c r="M711" s="1090">
        <v>2</v>
      </c>
      <c r="N711" s="1043" t="s">
        <v>98</v>
      </c>
      <c r="O711" s="1067" t="s">
        <v>348</v>
      </c>
      <c r="P711" s="1066">
        <f t="shared" ref="P711:P774" si="104">SUM(Q711:R711)</f>
        <v>3</v>
      </c>
      <c r="Q711" s="829">
        <v>2</v>
      </c>
      <c r="R711" s="955">
        <v>1</v>
      </c>
      <c r="S711" s="955"/>
      <c r="T711" s="955"/>
      <c r="U711" s="955"/>
      <c r="V711" s="955"/>
      <c r="W711" s="1012"/>
      <c r="X711" s="1039"/>
      <c r="Y711" s="1004"/>
      <c r="Z711" s="23"/>
      <c r="AA711" s="23" t="str">
        <f t="shared" si="102"/>
        <v/>
      </c>
      <c r="AB711" s="48" t="str">
        <f t="shared" si="101"/>
        <v/>
      </c>
      <c r="AC711"/>
      <c r="AD711"/>
      <c r="AE711" s="12">
        <f t="shared" ref="AE711:AE774" si="105">Q711+R711</f>
        <v>3</v>
      </c>
      <c r="AF711" s="12">
        <f t="shared" ref="AF711:AF774" si="106">S711+W711</f>
        <v>0</v>
      </c>
      <c r="AU711" s="22" t="str">
        <f t="shared" si="103"/>
        <v/>
      </c>
    </row>
    <row r="712" spans="1:47" s="12" customFormat="1" ht="13.5" customHeight="1" thickBot="1" x14ac:dyDescent="0.3">
      <c r="A712" s="2085"/>
      <c r="B712" s="1110" t="s">
        <v>1089</v>
      </c>
      <c r="C712" s="1159"/>
      <c r="D712" s="1143" t="s">
        <v>1091</v>
      </c>
      <c r="E712" s="956"/>
      <c r="F712" s="957"/>
      <c r="G712" s="1130"/>
      <c r="H712" s="1086" t="s">
        <v>509</v>
      </c>
      <c r="I712" s="1086" t="s">
        <v>515</v>
      </c>
      <c r="J712" s="1711" t="s">
        <v>1424</v>
      </c>
      <c r="K712" s="1107" t="s">
        <v>1540</v>
      </c>
      <c r="L712" s="1970"/>
      <c r="M712" s="1090"/>
      <c r="N712" s="1043"/>
      <c r="O712" s="1067"/>
      <c r="P712" s="1066">
        <f t="shared" si="104"/>
        <v>0</v>
      </c>
      <c r="Q712" s="829"/>
      <c r="R712" s="955"/>
      <c r="S712" s="955">
        <v>1</v>
      </c>
      <c r="T712" s="955"/>
      <c r="U712" s="955"/>
      <c r="V712" s="955"/>
      <c r="W712" s="1012"/>
      <c r="X712" s="1039"/>
      <c r="Y712" s="1004"/>
      <c r="Z712" s="23"/>
      <c r="AA712" s="23" t="str">
        <f t="shared" si="102"/>
        <v/>
      </c>
      <c r="AB712" s="48" t="str">
        <f t="shared" si="101"/>
        <v/>
      </c>
      <c r="AC712"/>
      <c r="AD712"/>
      <c r="AE712" s="12">
        <f t="shared" si="105"/>
        <v>0</v>
      </c>
      <c r="AF712" s="12">
        <f t="shared" si="106"/>
        <v>1</v>
      </c>
      <c r="AU712" s="22" t="str">
        <f t="shared" si="103"/>
        <v/>
      </c>
    </row>
    <row r="713" spans="1:47" s="12" customFormat="1" ht="13.5" customHeight="1" thickBot="1" x14ac:dyDescent="0.3">
      <c r="A713" s="2086"/>
      <c r="B713" s="1175" t="s">
        <v>1089</v>
      </c>
      <c r="C713" s="1504"/>
      <c r="D713" s="1177" t="s">
        <v>1091</v>
      </c>
      <c r="E713" s="1178"/>
      <c r="F713" s="1179"/>
      <c r="G713" s="1180"/>
      <c r="H713" s="1522" t="s">
        <v>509</v>
      </c>
      <c r="I713" s="1193" t="s">
        <v>515</v>
      </c>
      <c r="J713" s="1712" t="s">
        <v>1424</v>
      </c>
      <c r="K713" s="1327" t="s">
        <v>1838</v>
      </c>
      <c r="L713" s="1193"/>
      <c r="M713" s="1187"/>
      <c r="N713" s="1189"/>
      <c r="O713" s="1570"/>
      <c r="P713" s="1066">
        <f t="shared" si="104"/>
        <v>0</v>
      </c>
      <c r="Q713" s="1187"/>
      <c r="R713" s="1188"/>
      <c r="S713" s="1188"/>
      <c r="T713" s="1188"/>
      <c r="U713" s="1188"/>
      <c r="V713" s="1188"/>
      <c r="W713" s="1189">
        <v>1</v>
      </c>
      <c r="X713" s="1190">
        <f>SUM(Q707:W713)</f>
        <v>20</v>
      </c>
      <c r="Y713" s="1191">
        <f>X713</f>
        <v>20</v>
      </c>
      <c r="Z713" s="23" t="s">
        <v>877</v>
      </c>
      <c r="AA713" s="23" t="str">
        <f t="shared" si="102"/>
        <v>MT</v>
      </c>
      <c r="AB713" s="48" t="str">
        <f t="shared" si="101"/>
        <v>SAMT</v>
      </c>
      <c r="AC713"/>
      <c r="AD713"/>
      <c r="AE713" s="12">
        <f t="shared" si="105"/>
        <v>0</v>
      </c>
      <c r="AF713" s="12">
        <f t="shared" si="106"/>
        <v>1</v>
      </c>
      <c r="AU713" s="22" t="str">
        <f t="shared" si="103"/>
        <v/>
      </c>
    </row>
    <row r="714" spans="1:47" s="12" customFormat="1" ht="13.5" customHeight="1" thickBot="1" x14ac:dyDescent="0.3">
      <c r="A714" s="2072">
        <f>A707+1</f>
        <v>85</v>
      </c>
      <c r="B714" s="1674" t="s">
        <v>756</v>
      </c>
      <c r="C714" s="1643" t="s">
        <v>83</v>
      </c>
      <c r="D714" s="1244" t="s">
        <v>757</v>
      </c>
      <c r="E714" s="1645" t="s">
        <v>284</v>
      </c>
      <c r="F714" s="1582" t="s">
        <v>758</v>
      </c>
      <c r="G714" s="1583" t="s">
        <v>759</v>
      </c>
      <c r="H714" s="1947" t="s">
        <v>509</v>
      </c>
      <c r="I714" s="1584" t="s">
        <v>515</v>
      </c>
      <c r="J714" s="1646"/>
      <c r="K714" s="1137" t="s">
        <v>996</v>
      </c>
      <c r="L714" s="1646" t="s">
        <v>97</v>
      </c>
      <c r="M714" s="1647">
        <v>2</v>
      </c>
      <c r="N714" s="1648" t="s">
        <v>24</v>
      </c>
      <c r="O714" s="1649" t="s">
        <v>348</v>
      </c>
      <c r="P714" s="1066">
        <f t="shared" si="104"/>
        <v>2</v>
      </c>
      <c r="Q714" s="1650">
        <v>2</v>
      </c>
      <c r="R714" s="1651"/>
      <c r="S714" s="1651"/>
      <c r="T714" s="1651"/>
      <c r="U714" s="1651"/>
      <c r="V714" s="1651"/>
      <c r="W714" s="1648"/>
      <c r="X714" s="1652"/>
      <c r="Y714" s="1653"/>
      <c r="Z714" s="60"/>
      <c r="AA714" s="23" t="str">
        <f t="shared" si="102"/>
        <v/>
      </c>
      <c r="AB714" s="48" t="str">
        <f t="shared" si="101"/>
        <v/>
      </c>
      <c r="AC714"/>
      <c r="AD714"/>
      <c r="AE714" s="12">
        <f t="shared" si="105"/>
        <v>2</v>
      </c>
      <c r="AF714" s="12">
        <f t="shared" si="106"/>
        <v>0</v>
      </c>
      <c r="AU714" s="22">
        <f t="shared" si="103"/>
        <v>16</v>
      </c>
    </row>
    <row r="715" spans="1:47" s="12" customFormat="1" ht="13.5" customHeight="1" thickBot="1" x14ac:dyDescent="0.3">
      <c r="A715" s="2073"/>
      <c r="B715" s="1173" t="s">
        <v>756</v>
      </c>
      <c r="C715" s="1166"/>
      <c r="D715" s="1150" t="s">
        <v>757</v>
      </c>
      <c r="E715" s="989"/>
      <c r="F715" s="985"/>
      <c r="G715" s="1136"/>
      <c r="H715" s="1948" t="s">
        <v>509</v>
      </c>
      <c r="I715" s="1122" t="s">
        <v>515</v>
      </c>
      <c r="J715" s="1129"/>
      <c r="K715" s="1084" t="s">
        <v>996</v>
      </c>
      <c r="L715" s="1129" t="s">
        <v>97</v>
      </c>
      <c r="M715" s="1100">
        <v>2</v>
      </c>
      <c r="N715" s="1022" t="s">
        <v>98</v>
      </c>
      <c r="O715" s="837" t="s">
        <v>348</v>
      </c>
      <c r="P715" s="1066">
        <f t="shared" si="104"/>
        <v>2</v>
      </c>
      <c r="Q715" s="838">
        <v>2</v>
      </c>
      <c r="R715" s="992"/>
      <c r="S715" s="992"/>
      <c r="T715" s="992"/>
      <c r="U715" s="992"/>
      <c r="V715" s="992"/>
      <c r="W715" s="1022"/>
      <c r="X715" s="1037"/>
      <c r="Y715" s="839"/>
      <c r="Z715" s="23"/>
      <c r="AA715" s="23" t="str">
        <f t="shared" si="102"/>
        <v/>
      </c>
      <c r="AB715" s="48" t="str">
        <f t="shared" si="101"/>
        <v/>
      </c>
      <c r="AC715"/>
      <c r="AD715"/>
      <c r="AE715" s="12">
        <f t="shared" si="105"/>
        <v>2</v>
      </c>
      <c r="AF715" s="12">
        <f t="shared" si="106"/>
        <v>0</v>
      </c>
      <c r="AU715" s="22" t="str">
        <f t="shared" si="103"/>
        <v/>
      </c>
    </row>
    <row r="716" spans="1:47" s="12" customFormat="1" ht="13.5" customHeight="1" thickBot="1" x14ac:dyDescent="0.3">
      <c r="A716" s="2073"/>
      <c r="B716" s="1173" t="s">
        <v>756</v>
      </c>
      <c r="C716" s="1166"/>
      <c r="D716" s="1150" t="s">
        <v>757</v>
      </c>
      <c r="E716" s="989"/>
      <c r="F716" s="985"/>
      <c r="G716" s="1136"/>
      <c r="H716" s="1948" t="s">
        <v>509</v>
      </c>
      <c r="I716" s="1122" t="s">
        <v>515</v>
      </c>
      <c r="J716" s="1129"/>
      <c r="K716" s="1084" t="s">
        <v>914</v>
      </c>
      <c r="L716" s="1129" t="s">
        <v>97</v>
      </c>
      <c r="M716" s="1100">
        <v>3</v>
      </c>
      <c r="N716" s="1022" t="s">
        <v>24</v>
      </c>
      <c r="O716" s="837" t="s">
        <v>344</v>
      </c>
      <c r="P716" s="1066">
        <f t="shared" si="104"/>
        <v>2</v>
      </c>
      <c r="Q716" s="838">
        <v>2</v>
      </c>
      <c r="R716" s="992"/>
      <c r="S716" s="992"/>
      <c r="T716" s="992"/>
      <c r="U716" s="992"/>
      <c r="V716" s="992"/>
      <c r="W716" s="1022"/>
      <c r="X716" s="1037"/>
      <c r="Y716" s="839"/>
      <c r="Z716" s="23"/>
      <c r="AA716" s="23" t="str">
        <f t="shared" si="102"/>
        <v/>
      </c>
      <c r="AB716" s="48" t="str">
        <f t="shared" ref="AB716:AB741" si="107">Z716&amp;AA716</f>
        <v/>
      </c>
      <c r="AC716"/>
      <c r="AD716"/>
      <c r="AE716" s="12">
        <f t="shared" si="105"/>
        <v>2</v>
      </c>
      <c r="AF716" s="12">
        <f t="shared" si="106"/>
        <v>0</v>
      </c>
      <c r="AU716" s="22" t="str">
        <f t="shared" si="103"/>
        <v/>
      </c>
    </row>
    <row r="717" spans="1:47" s="12" customFormat="1" ht="13.5" customHeight="1" thickBot="1" x14ac:dyDescent="0.3">
      <c r="A717" s="2073"/>
      <c r="B717" s="1173" t="s">
        <v>756</v>
      </c>
      <c r="C717" s="1166"/>
      <c r="D717" s="1150" t="s">
        <v>757</v>
      </c>
      <c r="E717" s="989"/>
      <c r="F717" s="985"/>
      <c r="G717" s="1136"/>
      <c r="H717" s="1948" t="s">
        <v>509</v>
      </c>
      <c r="I717" s="1122" t="s">
        <v>515</v>
      </c>
      <c r="J717" s="1129"/>
      <c r="K717" s="1084" t="s">
        <v>915</v>
      </c>
      <c r="L717" s="1129" t="s">
        <v>97</v>
      </c>
      <c r="M717" s="1100">
        <v>3</v>
      </c>
      <c r="N717" s="1022" t="s">
        <v>98</v>
      </c>
      <c r="O717" s="837" t="s">
        <v>344</v>
      </c>
      <c r="P717" s="1066">
        <f t="shared" si="104"/>
        <v>2</v>
      </c>
      <c r="Q717" s="838">
        <v>2</v>
      </c>
      <c r="R717" s="992"/>
      <c r="S717" s="992"/>
      <c r="T717" s="992"/>
      <c r="U717" s="992"/>
      <c r="V717" s="992"/>
      <c r="W717" s="1022"/>
      <c r="X717" s="1037"/>
      <c r="Y717" s="839"/>
      <c r="Z717" s="23"/>
      <c r="AA717" s="23" t="str">
        <f t="shared" si="102"/>
        <v/>
      </c>
      <c r="AB717" s="48" t="str">
        <f t="shared" si="107"/>
        <v/>
      </c>
      <c r="AC717"/>
      <c r="AD717"/>
      <c r="AE717" s="12">
        <f t="shared" si="105"/>
        <v>2</v>
      </c>
      <c r="AF717" s="12">
        <f t="shared" si="106"/>
        <v>0</v>
      </c>
      <c r="AU717" s="22" t="str">
        <f t="shared" si="103"/>
        <v/>
      </c>
    </row>
    <row r="718" spans="1:47" s="12" customFormat="1" ht="13.5" customHeight="1" thickBot="1" x14ac:dyDescent="0.3">
      <c r="A718" s="2073"/>
      <c r="B718" s="1173" t="s">
        <v>756</v>
      </c>
      <c r="C718" s="1166"/>
      <c r="D718" s="1150" t="s">
        <v>757</v>
      </c>
      <c r="E718" s="989"/>
      <c r="F718" s="985"/>
      <c r="G718" s="1136"/>
      <c r="H718" s="1948" t="s">
        <v>509</v>
      </c>
      <c r="I718" s="1122" t="s">
        <v>515</v>
      </c>
      <c r="J718" s="1129"/>
      <c r="K718" s="1084" t="s">
        <v>997</v>
      </c>
      <c r="L718" s="1129" t="s">
        <v>97</v>
      </c>
      <c r="M718" s="1100">
        <v>4</v>
      </c>
      <c r="N718" s="1022" t="s">
        <v>24</v>
      </c>
      <c r="O718" s="837" t="s">
        <v>344</v>
      </c>
      <c r="P718" s="1066">
        <f t="shared" si="104"/>
        <v>2</v>
      </c>
      <c r="Q718" s="838">
        <v>2</v>
      </c>
      <c r="R718" s="992"/>
      <c r="S718" s="992"/>
      <c r="T718" s="992"/>
      <c r="U718" s="992"/>
      <c r="V718" s="992"/>
      <c r="W718" s="1022"/>
      <c r="X718" s="1037"/>
      <c r="Y718" s="839"/>
      <c r="Z718" s="23"/>
      <c r="AA718" s="23" t="str">
        <f t="shared" si="102"/>
        <v/>
      </c>
      <c r="AB718" s="48" t="str">
        <f t="shared" si="107"/>
        <v/>
      </c>
      <c r="AC718"/>
      <c r="AD718"/>
      <c r="AE718" s="12">
        <f t="shared" si="105"/>
        <v>2</v>
      </c>
      <c r="AF718" s="12">
        <f t="shared" si="106"/>
        <v>0</v>
      </c>
      <c r="AU718" s="22" t="str">
        <f t="shared" si="103"/>
        <v/>
      </c>
    </row>
    <row r="719" spans="1:47" s="12" customFormat="1" ht="13.5" customHeight="1" thickBot="1" x14ac:dyDescent="0.3">
      <c r="A719" s="2073"/>
      <c r="B719" s="1173" t="s">
        <v>756</v>
      </c>
      <c r="C719" s="1166"/>
      <c r="D719" s="1150" t="s">
        <v>757</v>
      </c>
      <c r="E719" s="989"/>
      <c r="F719" s="985"/>
      <c r="G719" s="1136"/>
      <c r="H719" s="1948" t="s">
        <v>509</v>
      </c>
      <c r="I719" s="1122" t="s">
        <v>515</v>
      </c>
      <c r="J719" s="1129"/>
      <c r="K719" s="1084" t="s">
        <v>997</v>
      </c>
      <c r="L719" s="1129" t="s">
        <v>97</v>
      </c>
      <c r="M719" s="1100">
        <v>4</v>
      </c>
      <c r="N719" s="1022" t="s">
        <v>98</v>
      </c>
      <c r="O719" s="837" t="s">
        <v>344</v>
      </c>
      <c r="P719" s="1066">
        <f t="shared" si="104"/>
        <v>2</v>
      </c>
      <c r="Q719" s="838">
        <v>2</v>
      </c>
      <c r="R719" s="992"/>
      <c r="S719" s="992"/>
      <c r="T719" s="992"/>
      <c r="U719" s="992"/>
      <c r="V719" s="992"/>
      <c r="W719" s="1022"/>
      <c r="X719" s="1037"/>
      <c r="Y719" s="839"/>
      <c r="Z719" s="23"/>
      <c r="AA719" s="23" t="str">
        <f t="shared" si="102"/>
        <v/>
      </c>
      <c r="AB719" s="48" t="str">
        <f t="shared" si="107"/>
        <v/>
      </c>
      <c r="AC719"/>
      <c r="AD719"/>
      <c r="AE719" s="12">
        <f t="shared" si="105"/>
        <v>2</v>
      </c>
      <c r="AF719" s="12">
        <f t="shared" si="106"/>
        <v>0</v>
      </c>
      <c r="AU719" s="22" t="str">
        <f t="shared" si="103"/>
        <v/>
      </c>
    </row>
    <row r="720" spans="1:47" s="12" customFormat="1" ht="13.5" customHeight="1" thickBot="1" x14ac:dyDescent="0.3">
      <c r="A720" s="2073"/>
      <c r="B720" s="1173" t="s">
        <v>756</v>
      </c>
      <c r="C720" s="1166"/>
      <c r="D720" s="1150" t="s">
        <v>757</v>
      </c>
      <c r="E720" s="989"/>
      <c r="F720" s="985"/>
      <c r="G720" s="1136"/>
      <c r="H720" s="1948" t="s">
        <v>509</v>
      </c>
      <c r="I720" s="1945" t="s">
        <v>1848</v>
      </c>
      <c r="J720" s="1128"/>
      <c r="K720" s="1081" t="s">
        <v>1003</v>
      </c>
      <c r="L720" s="1930" t="s">
        <v>97</v>
      </c>
      <c r="M720" s="1098">
        <v>2</v>
      </c>
      <c r="N720" s="1063" t="s">
        <v>98</v>
      </c>
      <c r="O720" s="1081" t="s">
        <v>402</v>
      </c>
      <c r="P720" s="1066">
        <f t="shared" si="104"/>
        <v>4</v>
      </c>
      <c r="Q720" s="297">
        <v>4</v>
      </c>
      <c r="R720" s="992"/>
      <c r="S720" s="992"/>
      <c r="T720" s="992"/>
      <c r="U720" s="992"/>
      <c r="V720" s="992"/>
      <c r="W720" s="1022"/>
      <c r="X720" s="1037"/>
      <c r="Y720" s="839"/>
      <c r="Z720" s="23"/>
      <c r="AA720" s="23" t="str">
        <f t="shared" si="102"/>
        <v/>
      </c>
      <c r="AB720" s="48" t="str">
        <f t="shared" si="107"/>
        <v/>
      </c>
      <c r="AC720"/>
      <c r="AD720"/>
      <c r="AE720" s="12">
        <f t="shared" si="105"/>
        <v>4</v>
      </c>
      <c r="AF720" s="12">
        <f t="shared" si="106"/>
        <v>0</v>
      </c>
      <c r="AU720" s="22" t="str">
        <f t="shared" si="103"/>
        <v/>
      </c>
    </row>
    <row r="721" spans="1:266" s="12" customFormat="1" ht="13.5" customHeight="1" thickBot="1" x14ac:dyDescent="0.3">
      <c r="A721" s="2073"/>
      <c r="B721" s="1173" t="s">
        <v>756</v>
      </c>
      <c r="C721" s="1166"/>
      <c r="D721" s="1150" t="s">
        <v>757</v>
      </c>
      <c r="E721" s="989"/>
      <c r="F721" s="985"/>
      <c r="G721" s="1136"/>
      <c r="H721" s="1948" t="s">
        <v>509</v>
      </c>
      <c r="I721" s="1122" t="s">
        <v>515</v>
      </c>
      <c r="J721" s="1711" t="s">
        <v>1424</v>
      </c>
      <c r="K721" s="1107" t="s">
        <v>1539</v>
      </c>
      <c r="L721" s="1129"/>
      <c r="M721" s="1100"/>
      <c r="N721" s="1022"/>
      <c r="O721" s="837"/>
      <c r="P721" s="1066">
        <f t="shared" si="104"/>
        <v>0</v>
      </c>
      <c r="Q721" s="838"/>
      <c r="R721" s="992"/>
      <c r="S721" s="992">
        <v>1</v>
      </c>
      <c r="T721" s="992"/>
      <c r="U721" s="992"/>
      <c r="V721" s="992"/>
      <c r="W721" s="1022"/>
      <c r="X721" s="1037"/>
      <c r="Y721" s="839"/>
      <c r="Z721" s="23"/>
      <c r="AA721" s="23" t="str">
        <f t="shared" si="102"/>
        <v/>
      </c>
      <c r="AB721" s="48" t="str">
        <f t="shared" si="107"/>
        <v/>
      </c>
      <c r="AC721"/>
      <c r="AD721"/>
      <c r="AE721" s="12">
        <f t="shared" si="105"/>
        <v>0</v>
      </c>
      <c r="AF721" s="12">
        <f t="shared" si="106"/>
        <v>1</v>
      </c>
      <c r="AU721" s="22" t="str">
        <f t="shared" si="103"/>
        <v/>
      </c>
    </row>
    <row r="722" spans="1:266" s="12" customFormat="1" ht="13.5" customHeight="1" thickBot="1" x14ac:dyDescent="0.3">
      <c r="A722" s="2074"/>
      <c r="B722" s="1668" t="s">
        <v>756</v>
      </c>
      <c r="C722" s="1654"/>
      <c r="D722" s="1222" t="s">
        <v>757</v>
      </c>
      <c r="E722" s="1656"/>
      <c r="F722" s="1595"/>
      <c r="G722" s="1596"/>
      <c r="H722" s="1949" t="s">
        <v>509</v>
      </c>
      <c r="I722" s="1470" t="s">
        <v>515</v>
      </c>
      <c r="J722" s="1754" t="s">
        <v>1425</v>
      </c>
      <c r="K722" s="1470" t="s">
        <v>1732</v>
      </c>
      <c r="L722" s="1657"/>
      <c r="M722" s="1669"/>
      <c r="N722" s="1661"/>
      <c r="O722" s="1562"/>
      <c r="P722" s="1066">
        <f t="shared" si="104"/>
        <v>0</v>
      </c>
      <c r="Q722" s="1670"/>
      <c r="R722" s="1660"/>
      <c r="S722" s="1660"/>
      <c r="T722" s="1660">
        <v>3</v>
      </c>
      <c r="U722" s="1660"/>
      <c r="V722" s="1660"/>
      <c r="W722" s="1661"/>
      <c r="X722" s="1662">
        <f>SUM(Q714:W722)</f>
        <v>20</v>
      </c>
      <c r="Y722" s="1663">
        <f>X722</f>
        <v>20</v>
      </c>
      <c r="Z722" s="23" t="s">
        <v>877</v>
      </c>
      <c r="AA722" s="23" t="str">
        <f t="shared" si="102"/>
        <v>MT</v>
      </c>
      <c r="AB722" s="48" t="str">
        <f t="shared" si="107"/>
        <v>SAMT</v>
      </c>
      <c r="AC722"/>
      <c r="AD722" t="s">
        <v>2077</v>
      </c>
      <c r="AE722" s="12">
        <f t="shared" si="105"/>
        <v>0</v>
      </c>
      <c r="AF722" s="12">
        <f t="shared" si="106"/>
        <v>0</v>
      </c>
      <c r="AU722" s="22" t="str">
        <f t="shared" si="103"/>
        <v/>
      </c>
    </row>
    <row r="723" spans="1:266" s="22" customFormat="1" ht="13.5" customHeight="1" thickBot="1" x14ac:dyDescent="0.3">
      <c r="A723" s="2093">
        <f>A714+1</f>
        <v>86</v>
      </c>
      <c r="B723" s="2056" t="s">
        <v>760</v>
      </c>
      <c r="C723" s="1624" t="s">
        <v>35</v>
      </c>
      <c r="D723" s="1238" t="s">
        <v>869</v>
      </c>
      <c r="E723" s="1626" t="s">
        <v>284</v>
      </c>
      <c r="F723" s="1512" t="s">
        <v>151</v>
      </c>
      <c r="G723" s="1513" t="s">
        <v>22</v>
      </c>
      <c r="H723" s="1950" t="s">
        <v>509</v>
      </c>
      <c r="I723" s="1486" t="s">
        <v>1848</v>
      </c>
      <c r="J723" s="1627"/>
      <c r="K723" s="1277" t="s">
        <v>996</v>
      </c>
      <c r="L723" s="1627" t="s">
        <v>97</v>
      </c>
      <c r="M723" s="1628">
        <v>1</v>
      </c>
      <c r="N723" s="1629" t="s">
        <v>24</v>
      </c>
      <c r="O723" s="1488" t="s">
        <v>402</v>
      </c>
      <c r="P723" s="1066">
        <f t="shared" si="104"/>
        <v>4</v>
      </c>
      <c r="Q723" s="1630">
        <v>4</v>
      </c>
      <c r="R723" s="1631"/>
      <c r="S723" s="1631"/>
      <c r="T723" s="1631"/>
      <c r="U723" s="1631"/>
      <c r="V723" s="1631"/>
      <c r="W723" s="1629"/>
      <c r="X723" s="1632"/>
      <c r="Y723" s="565"/>
      <c r="Z723" s="23"/>
      <c r="AA723" s="23" t="str">
        <f t="shared" si="102"/>
        <v/>
      </c>
      <c r="AB723" s="48" t="str">
        <f t="shared" si="107"/>
        <v/>
      </c>
      <c r="AC723"/>
      <c r="AD723"/>
      <c r="AE723" s="12">
        <f t="shared" si="105"/>
        <v>4</v>
      </c>
      <c r="AF723" s="12">
        <f t="shared" si="106"/>
        <v>0</v>
      </c>
      <c r="AU723" s="22">
        <f t="shared" si="103"/>
        <v>20</v>
      </c>
    </row>
    <row r="724" spans="1:266" s="22" customFormat="1" ht="13.5" customHeight="1" thickBot="1" x14ac:dyDescent="0.3">
      <c r="A724" s="2073"/>
      <c r="B724" s="1173" t="s">
        <v>760</v>
      </c>
      <c r="C724" s="1166"/>
      <c r="D724" s="1150" t="s">
        <v>869</v>
      </c>
      <c r="E724" s="989"/>
      <c r="F724" s="985"/>
      <c r="G724" s="1136"/>
      <c r="H724" s="1948" t="s">
        <v>509</v>
      </c>
      <c r="I724" s="1122" t="s">
        <v>1848</v>
      </c>
      <c r="J724" s="1129"/>
      <c r="K724" s="1084" t="s">
        <v>996</v>
      </c>
      <c r="L724" s="1129" t="s">
        <v>97</v>
      </c>
      <c r="M724" s="1100">
        <v>1</v>
      </c>
      <c r="N724" s="1022" t="s">
        <v>24</v>
      </c>
      <c r="O724" s="837" t="s">
        <v>402</v>
      </c>
      <c r="P724" s="1066">
        <f t="shared" si="104"/>
        <v>4</v>
      </c>
      <c r="Q724" s="838">
        <v>4</v>
      </c>
      <c r="R724" s="992"/>
      <c r="S724" s="992"/>
      <c r="T724" s="992"/>
      <c r="U724" s="992"/>
      <c r="V724" s="992"/>
      <c r="W724" s="1022"/>
      <c r="X724" s="1037"/>
      <c r="Y724" s="839"/>
      <c r="Z724" s="23"/>
      <c r="AA724" s="23" t="str">
        <f t="shared" si="102"/>
        <v/>
      </c>
      <c r="AB724" s="48" t="str">
        <f t="shared" si="107"/>
        <v/>
      </c>
      <c r="AC724"/>
      <c r="AD724"/>
      <c r="AE724" s="12">
        <f t="shared" si="105"/>
        <v>4</v>
      </c>
      <c r="AF724" s="12">
        <f t="shared" si="106"/>
        <v>0</v>
      </c>
      <c r="AU724" s="22" t="str">
        <f t="shared" si="103"/>
        <v/>
      </c>
    </row>
    <row r="725" spans="1:266" s="22" customFormat="1" ht="13.5" customHeight="1" thickBot="1" x14ac:dyDescent="0.3">
      <c r="A725" s="2073"/>
      <c r="B725" s="1173" t="s">
        <v>760</v>
      </c>
      <c r="C725" s="1166"/>
      <c r="D725" s="1150" t="s">
        <v>869</v>
      </c>
      <c r="E725" s="989"/>
      <c r="F725" s="985"/>
      <c r="G725" s="1136"/>
      <c r="H725" s="1948" t="s">
        <v>509</v>
      </c>
      <c r="I725" s="1122" t="s">
        <v>1848</v>
      </c>
      <c r="J725" s="1129"/>
      <c r="K725" s="1084" t="s">
        <v>914</v>
      </c>
      <c r="L725" s="1129" t="s">
        <v>97</v>
      </c>
      <c r="M725" s="1100">
        <v>2</v>
      </c>
      <c r="N725" s="1022" t="s">
        <v>24</v>
      </c>
      <c r="O725" s="837" t="s">
        <v>402</v>
      </c>
      <c r="P725" s="1066">
        <f t="shared" si="104"/>
        <v>4</v>
      </c>
      <c r="Q725" s="838">
        <v>4</v>
      </c>
      <c r="R725" s="992"/>
      <c r="S725" s="992"/>
      <c r="T725" s="992"/>
      <c r="U725" s="992"/>
      <c r="V725" s="992"/>
      <c r="W725" s="1022"/>
      <c r="X725" s="1040"/>
      <c r="Y725" s="1008"/>
      <c r="Z725" s="23"/>
      <c r="AA725" s="23" t="str">
        <f t="shared" si="102"/>
        <v/>
      </c>
      <c r="AB725" s="48" t="str">
        <f t="shared" si="107"/>
        <v/>
      </c>
      <c r="AC725"/>
      <c r="AD725"/>
      <c r="AE725" s="12">
        <f t="shared" si="105"/>
        <v>4</v>
      </c>
      <c r="AF725" s="12">
        <f t="shared" si="106"/>
        <v>0</v>
      </c>
      <c r="AU725" s="22" t="str">
        <f t="shared" si="103"/>
        <v/>
      </c>
    </row>
    <row r="726" spans="1:266" s="22" customFormat="1" ht="13.5" customHeight="1" thickBot="1" x14ac:dyDescent="0.3">
      <c r="A726" s="2073"/>
      <c r="B726" s="1173" t="s">
        <v>760</v>
      </c>
      <c r="C726" s="1166"/>
      <c r="D726" s="1150" t="s">
        <v>869</v>
      </c>
      <c r="E726" s="989"/>
      <c r="F726" s="985"/>
      <c r="G726" s="1136"/>
      <c r="H726" s="1948" t="s">
        <v>509</v>
      </c>
      <c r="I726" s="1122" t="s">
        <v>1848</v>
      </c>
      <c r="J726" s="1129"/>
      <c r="K726" s="1084" t="s">
        <v>914</v>
      </c>
      <c r="L726" s="1129" t="s">
        <v>97</v>
      </c>
      <c r="M726" s="1100">
        <v>2</v>
      </c>
      <c r="N726" s="1022" t="s">
        <v>98</v>
      </c>
      <c r="O726" s="837" t="s">
        <v>402</v>
      </c>
      <c r="P726" s="1066">
        <f t="shared" si="104"/>
        <v>4</v>
      </c>
      <c r="Q726" s="838">
        <v>4</v>
      </c>
      <c r="R726" s="992"/>
      <c r="S726" s="992"/>
      <c r="T726" s="992"/>
      <c r="U726" s="992"/>
      <c r="V726" s="992"/>
      <c r="W726" s="1022"/>
      <c r="X726" s="1040"/>
      <c r="Y726" s="1008"/>
      <c r="Z726" s="23"/>
      <c r="AA726" s="23" t="str">
        <f t="shared" si="102"/>
        <v/>
      </c>
      <c r="AB726" s="48" t="str">
        <f t="shared" si="107"/>
        <v/>
      </c>
      <c r="AC726"/>
      <c r="AD726"/>
      <c r="AE726" s="12">
        <f t="shared" si="105"/>
        <v>4</v>
      </c>
      <c r="AF726" s="12">
        <f t="shared" si="106"/>
        <v>0</v>
      </c>
      <c r="AU726" s="22" t="str">
        <f t="shared" si="103"/>
        <v/>
      </c>
    </row>
    <row r="727" spans="1:266" s="22" customFormat="1" ht="13.5" customHeight="1" thickBot="1" x14ac:dyDescent="0.3">
      <c r="A727" s="2073"/>
      <c r="B727" s="1173" t="s">
        <v>760</v>
      </c>
      <c r="C727" s="1166"/>
      <c r="D727" s="1150" t="s">
        <v>869</v>
      </c>
      <c r="E727" s="989"/>
      <c r="F727" s="985"/>
      <c r="G727" s="1136"/>
      <c r="H727" s="1122" t="s">
        <v>1028</v>
      </c>
      <c r="I727" s="1122" t="s">
        <v>1028</v>
      </c>
      <c r="J727" s="1129"/>
      <c r="K727" s="1084" t="s">
        <v>120</v>
      </c>
      <c r="L727" s="1129" t="s">
        <v>97</v>
      </c>
      <c r="M727" s="1100">
        <v>1</v>
      </c>
      <c r="N727" s="1022" t="s">
        <v>24</v>
      </c>
      <c r="O727" s="837" t="s">
        <v>402</v>
      </c>
      <c r="P727" s="1066">
        <f t="shared" si="104"/>
        <v>4</v>
      </c>
      <c r="Q727" s="838">
        <v>4</v>
      </c>
      <c r="R727" s="992"/>
      <c r="S727" s="992"/>
      <c r="T727" s="992"/>
      <c r="U727" s="992"/>
      <c r="V727" s="992"/>
      <c r="W727" s="1022"/>
      <c r="X727" s="1040"/>
      <c r="Y727" s="1008"/>
      <c r="Z727" s="23"/>
      <c r="AA727" s="23" t="str">
        <f t="shared" si="102"/>
        <v/>
      </c>
      <c r="AB727" s="48" t="str">
        <f t="shared" si="107"/>
        <v/>
      </c>
      <c r="AC727"/>
      <c r="AD727"/>
      <c r="AE727" s="12">
        <f t="shared" si="105"/>
        <v>4</v>
      </c>
      <c r="AF727" s="12">
        <f t="shared" si="106"/>
        <v>0</v>
      </c>
      <c r="AU727" s="22" t="str">
        <f t="shared" si="103"/>
        <v/>
      </c>
    </row>
    <row r="728" spans="1:266" s="22" customFormat="1" ht="13.5" customHeight="1" thickBot="1" x14ac:dyDescent="0.3">
      <c r="A728" s="2073"/>
      <c r="B728" s="1173" t="s">
        <v>760</v>
      </c>
      <c r="C728" s="1166"/>
      <c r="D728" s="1150" t="s">
        <v>869</v>
      </c>
      <c r="E728" s="989"/>
      <c r="F728" s="985"/>
      <c r="G728" s="1136"/>
      <c r="H728" s="1948" t="s">
        <v>509</v>
      </c>
      <c r="I728" s="1122" t="s">
        <v>1848</v>
      </c>
      <c r="J728" s="1711" t="s">
        <v>1424</v>
      </c>
      <c r="K728" s="1107" t="s">
        <v>1539</v>
      </c>
      <c r="L728" s="1129"/>
      <c r="M728" s="1100"/>
      <c r="N728" s="1022"/>
      <c r="O728" s="837"/>
      <c r="P728" s="1066">
        <f t="shared" si="104"/>
        <v>0</v>
      </c>
      <c r="Q728" s="838"/>
      <c r="R728" s="992"/>
      <c r="S728" s="992">
        <v>4</v>
      </c>
      <c r="T728" s="992"/>
      <c r="U728" s="992"/>
      <c r="V728" s="992"/>
      <c r="W728" s="1022"/>
      <c r="X728" s="1040"/>
      <c r="Y728" s="1008"/>
      <c r="Z728" s="23"/>
      <c r="AA728" s="23" t="str">
        <f t="shared" si="102"/>
        <v/>
      </c>
      <c r="AB728" s="48" t="str">
        <f t="shared" si="107"/>
        <v/>
      </c>
      <c r="AC728"/>
      <c r="AD728"/>
      <c r="AE728" s="12">
        <f t="shared" si="105"/>
        <v>0</v>
      </c>
      <c r="AF728" s="12">
        <f t="shared" si="106"/>
        <v>4</v>
      </c>
      <c r="AU728" s="22" t="str">
        <f t="shared" si="103"/>
        <v/>
      </c>
    </row>
    <row r="729" spans="1:266" s="22" customFormat="1" ht="13.5" customHeight="1" thickBot="1" x14ac:dyDescent="0.3">
      <c r="A729" s="2073"/>
      <c r="B729" s="1173" t="s">
        <v>760</v>
      </c>
      <c r="C729" s="1166"/>
      <c r="D729" s="1150" t="s">
        <v>869</v>
      </c>
      <c r="E729" s="989"/>
      <c r="F729" s="985"/>
      <c r="G729" s="1136"/>
      <c r="H729" s="1082" t="s">
        <v>509</v>
      </c>
      <c r="I729" s="1122" t="s">
        <v>1848</v>
      </c>
      <c r="J729" s="1711" t="s">
        <v>1424</v>
      </c>
      <c r="K729" s="1107" t="s">
        <v>1540</v>
      </c>
      <c r="L729" s="1948"/>
      <c r="M729" s="1057"/>
      <c r="N729" s="1065"/>
      <c r="O729" s="840"/>
      <c r="P729" s="1066">
        <f t="shared" si="104"/>
        <v>0</v>
      </c>
      <c r="Q729" s="841"/>
      <c r="R729" s="991"/>
      <c r="S729" s="992">
        <v>2</v>
      </c>
      <c r="T729" s="992"/>
      <c r="U729" s="992"/>
      <c r="V729" s="992"/>
      <c r="W729" s="1022"/>
      <c r="X729" s="1040"/>
      <c r="Y729" s="1008"/>
      <c r="Z729" s="23"/>
      <c r="AA729" s="23" t="str">
        <f t="shared" si="102"/>
        <v/>
      </c>
      <c r="AB729" s="48" t="str">
        <f t="shared" si="107"/>
        <v/>
      </c>
      <c r="AC729"/>
      <c r="AD729"/>
      <c r="AE729" s="12">
        <f t="shared" si="105"/>
        <v>0</v>
      </c>
      <c r="AF729" s="12">
        <f t="shared" si="106"/>
        <v>2</v>
      </c>
      <c r="AU729" s="22" t="str">
        <f t="shared" si="103"/>
        <v/>
      </c>
    </row>
    <row r="730" spans="1:266" s="22" customFormat="1" ht="13.5" customHeight="1" thickBot="1" x14ac:dyDescent="0.3">
      <c r="A730" s="2075"/>
      <c r="B730" s="1675" t="s">
        <v>760</v>
      </c>
      <c r="C730" s="1633"/>
      <c r="D730" s="1192" t="s">
        <v>869</v>
      </c>
      <c r="E730" s="1635"/>
      <c r="F730" s="1520"/>
      <c r="G730" s="1521"/>
      <c r="H730" s="1951" t="s">
        <v>509</v>
      </c>
      <c r="I730" s="1522" t="s">
        <v>1848</v>
      </c>
      <c r="J730" s="1755" t="s">
        <v>1425</v>
      </c>
      <c r="K730" s="1193" t="s">
        <v>2035</v>
      </c>
      <c r="L730" s="1636"/>
      <c r="M730" s="1676"/>
      <c r="N730" s="1640"/>
      <c r="O730" s="1565"/>
      <c r="P730" s="1066">
        <f t="shared" si="104"/>
        <v>0</v>
      </c>
      <c r="Q730" s="1677"/>
      <c r="R730" s="1639"/>
      <c r="S730" s="1639"/>
      <c r="T730" s="1639">
        <v>14</v>
      </c>
      <c r="U730" s="1639"/>
      <c r="V730" s="1639"/>
      <c r="W730" s="1640"/>
      <c r="X730" s="1641">
        <f>SUM(Q723:W730)</f>
        <v>40</v>
      </c>
      <c r="Y730" s="638">
        <f>X730</f>
        <v>40</v>
      </c>
      <c r="Z730" s="23" t="s">
        <v>877</v>
      </c>
      <c r="AA730" s="23" t="str">
        <f t="shared" si="102"/>
        <v>TC</v>
      </c>
      <c r="AB730" s="48" t="str">
        <f t="shared" si="107"/>
        <v>SATC</v>
      </c>
      <c r="AC730"/>
      <c r="AD730"/>
      <c r="AE730" s="12">
        <f t="shared" si="105"/>
        <v>0</v>
      </c>
      <c r="AF730" s="12">
        <f t="shared" si="106"/>
        <v>0</v>
      </c>
      <c r="AU730" s="22" t="str">
        <f t="shared" si="103"/>
        <v/>
      </c>
    </row>
    <row r="731" spans="1:266" s="7" customFormat="1" ht="13.5" customHeight="1" thickBot="1" x14ac:dyDescent="0.3">
      <c r="A731" s="2072">
        <f>A723+1</f>
        <v>87</v>
      </c>
      <c r="B731" s="1684" t="s">
        <v>855</v>
      </c>
      <c r="C731" s="1685" t="s">
        <v>83</v>
      </c>
      <c r="D731" s="1686" t="s">
        <v>856</v>
      </c>
      <c r="E731" s="1687" t="s">
        <v>284</v>
      </c>
      <c r="F731" s="1688" t="s">
        <v>285</v>
      </c>
      <c r="G731" s="1689" t="s">
        <v>857</v>
      </c>
      <c r="H731" s="1952" t="s">
        <v>509</v>
      </c>
      <c r="I731" s="1584" t="s">
        <v>511</v>
      </c>
      <c r="J731" s="1646"/>
      <c r="K731" s="1137" t="s">
        <v>999</v>
      </c>
      <c r="L731" s="1646" t="s">
        <v>97</v>
      </c>
      <c r="M731" s="309">
        <v>8</v>
      </c>
      <c r="N731" s="1590" t="s">
        <v>24</v>
      </c>
      <c r="O731" s="1137" t="s">
        <v>402</v>
      </c>
      <c r="P731" s="1066">
        <f t="shared" si="104"/>
        <v>4</v>
      </c>
      <c r="Q731" s="1588">
        <v>4</v>
      </c>
      <c r="R731" s="1589"/>
      <c r="S731" s="1052"/>
      <c r="T731" s="1052"/>
      <c r="U731" s="1052"/>
      <c r="V731" s="1052"/>
      <c r="W731" s="1708"/>
      <c r="X731" s="1025"/>
      <c r="Y731" s="1690"/>
      <c r="Z731" s="46"/>
      <c r="AA731" s="23" t="str">
        <f t="shared" si="102"/>
        <v/>
      </c>
      <c r="AB731" s="48" t="str">
        <f t="shared" si="107"/>
        <v/>
      </c>
      <c r="AC731"/>
      <c r="AD731"/>
      <c r="AE731" s="12">
        <f t="shared" si="105"/>
        <v>4</v>
      </c>
      <c r="AF731" s="12">
        <f t="shared" si="106"/>
        <v>0</v>
      </c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22">
        <f t="shared" si="103"/>
        <v>17</v>
      </c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  <c r="BP731" s="46"/>
      <c r="BQ731" s="46"/>
      <c r="BR731" s="46"/>
      <c r="BS731" s="46"/>
      <c r="BT731" s="46"/>
      <c r="BU731" s="46"/>
      <c r="BV731" s="46"/>
      <c r="BW731" s="46"/>
      <c r="BX731" s="46"/>
      <c r="BY731" s="46"/>
      <c r="BZ731" s="46"/>
      <c r="CA731" s="46"/>
      <c r="CB731" s="46"/>
      <c r="CC731" s="46"/>
      <c r="CD731" s="46"/>
      <c r="CE731" s="46"/>
      <c r="CF731" s="46"/>
      <c r="CG731" s="46"/>
      <c r="CH731" s="46"/>
      <c r="CI731" s="46"/>
      <c r="CJ731" s="46"/>
      <c r="CK731" s="46"/>
      <c r="CL731" s="46"/>
      <c r="CM731" s="46"/>
      <c r="CN731" s="46"/>
      <c r="CO731" s="46"/>
      <c r="CP731" s="46"/>
      <c r="CQ731" s="46"/>
      <c r="CR731" s="46"/>
      <c r="CS731" s="46"/>
      <c r="CT731" s="46"/>
      <c r="CU731" s="46"/>
      <c r="CV731" s="46"/>
      <c r="CW731" s="46"/>
      <c r="CX731" s="46"/>
      <c r="CY731" s="46"/>
      <c r="CZ731" s="46"/>
      <c r="DA731" s="46"/>
      <c r="DB731" s="46"/>
      <c r="DC731" s="46"/>
      <c r="DD731" s="46"/>
      <c r="DE731" s="46"/>
      <c r="DF731" s="46"/>
      <c r="DG731" s="46"/>
      <c r="DH731" s="46"/>
      <c r="DI731" s="46"/>
      <c r="DJ731" s="46"/>
      <c r="DK731" s="46"/>
      <c r="DL731" s="46"/>
      <c r="DM731" s="46"/>
      <c r="DN731" s="46"/>
      <c r="DO731" s="46"/>
      <c r="DP731" s="46"/>
      <c r="DQ731" s="46"/>
      <c r="DR731" s="46"/>
      <c r="DS731" s="46"/>
      <c r="DT731" s="46"/>
      <c r="DU731" s="46"/>
      <c r="DV731" s="46"/>
      <c r="DW731" s="46"/>
      <c r="DX731" s="46"/>
      <c r="DY731" s="46"/>
      <c r="DZ731" s="46"/>
      <c r="EA731" s="46"/>
      <c r="EB731" s="46"/>
      <c r="EC731" s="46"/>
      <c r="ED731" s="46"/>
      <c r="EE731" s="46"/>
      <c r="EF731" s="46"/>
      <c r="EG731" s="46"/>
      <c r="EH731" s="46"/>
      <c r="EI731" s="46"/>
      <c r="EJ731" s="46"/>
      <c r="EK731" s="46"/>
      <c r="EL731" s="46"/>
      <c r="EM731" s="46"/>
      <c r="EN731" s="46"/>
      <c r="EO731" s="46"/>
      <c r="EP731" s="46"/>
      <c r="EQ731" s="46"/>
      <c r="ER731" s="46"/>
      <c r="ES731" s="46"/>
      <c r="ET731" s="46"/>
      <c r="EU731" s="46"/>
      <c r="EV731" s="46"/>
      <c r="EW731" s="46"/>
      <c r="EX731" s="46"/>
      <c r="EY731" s="46"/>
      <c r="EZ731" s="46"/>
      <c r="FA731" s="46"/>
      <c r="FB731" s="46"/>
      <c r="FC731" s="46"/>
      <c r="FD731" s="46"/>
      <c r="FE731" s="46"/>
      <c r="FF731" s="46"/>
      <c r="FG731" s="46"/>
      <c r="FH731" s="46"/>
      <c r="FI731" s="46"/>
      <c r="FJ731" s="46"/>
      <c r="FK731" s="46"/>
      <c r="FL731" s="46"/>
      <c r="FM731" s="46"/>
      <c r="FN731" s="46"/>
      <c r="FO731" s="46"/>
      <c r="FP731" s="46"/>
      <c r="FQ731" s="46"/>
      <c r="FR731" s="46"/>
      <c r="FS731" s="46"/>
      <c r="FT731" s="46"/>
      <c r="FU731" s="46"/>
      <c r="FV731" s="46"/>
      <c r="FW731" s="46"/>
      <c r="FX731" s="46"/>
      <c r="FY731" s="46"/>
      <c r="FZ731" s="46"/>
      <c r="GA731" s="46"/>
      <c r="GB731" s="46"/>
      <c r="GC731" s="46"/>
      <c r="GD731" s="46"/>
      <c r="GE731" s="46"/>
      <c r="GF731" s="46"/>
      <c r="GG731" s="46"/>
      <c r="GH731" s="46"/>
      <c r="GI731" s="46"/>
      <c r="GJ731" s="46"/>
      <c r="GK731" s="46"/>
      <c r="GL731" s="46"/>
      <c r="GM731" s="46"/>
      <c r="GN731" s="46"/>
      <c r="GO731" s="46"/>
      <c r="GP731" s="46"/>
      <c r="GQ731" s="46"/>
      <c r="GR731" s="46"/>
      <c r="GS731" s="46"/>
      <c r="GT731" s="46"/>
      <c r="GU731" s="46"/>
      <c r="GV731" s="46"/>
      <c r="GW731" s="46"/>
      <c r="GX731" s="46"/>
      <c r="GY731" s="46"/>
      <c r="GZ731" s="46"/>
      <c r="HA731" s="46"/>
      <c r="HB731" s="46"/>
      <c r="HC731" s="46"/>
      <c r="HD731" s="46"/>
      <c r="HE731" s="46"/>
      <c r="HF731" s="46"/>
      <c r="HG731" s="46"/>
      <c r="HH731" s="46"/>
      <c r="HI731" s="46"/>
      <c r="HJ731" s="46"/>
      <c r="HK731" s="46"/>
      <c r="HL731" s="46"/>
      <c r="HM731" s="46"/>
      <c r="HN731" s="46"/>
      <c r="HO731" s="46"/>
      <c r="HP731" s="46"/>
      <c r="HQ731" s="46"/>
      <c r="HR731" s="46"/>
      <c r="HS731" s="46"/>
      <c r="HT731" s="46"/>
      <c r="HU731" s="46"/>
      <c r="HV731" s="46"/>
      <c r="HW731" s="46"/>
      <c r="HX731" s="46"/>
      <c r="HY731" s="46"/>
      <c r="HZ731" s="46"/>
      <c r="IA731" s="46"/>
      <c r="IB731" s="46"/>
      <c r="IC731" s="46"/>
      <c r="ID731" s="46"/>
      <c r="IE731" s="46"/>
      <c r="IF731" s="46"/>
      <c r="IG731" s="46"/>
      <c r="IH731" s="46"/>
      <c r="II731" s="46"/>
      <c r="IJ731" s="46"/>
      <c r="IK731" s="46"/>
      <c r="IL731" s="46"/>
      <c r="IM731" s="46"/>
      <c r="IN731" s="46"/>
      <c r="IO731" s="46"/>
      <c r="IP731" s="46"/>
      <c r="IQ731" s="46"/>
      <c r="IR731" s="46"/>
      <c r="IS731" s="46"/>
      <c r="IT731" s="46"/>
      <c r="IU731" s="46"/>
      <c r="IV731" s="46"/>
      <c r="IW731" s="46"/>
      <c r="IX731" s="46"/>
      <c r="IY731" s="46"/>
      <c r="IZ731" s="46"/>
      <c r="JA731" s="46"/>
      <c r="JB731" s="46"/>
      <c r="JC731" s="46"/>
      <c r="JD731" s="46"/>
      <c r="JE731" s="46"/>
      <c r="JF731" s="46"/>
    </row>
    <row r="732" spans="1:266" s="7" customFormat="1" ht="13.5" customHeight="1" thickBot="1" x14ac:dyDescent="0.3">
      <c r="A732" s="2070"/>
      <c r="B732" s="1128" t="s">
        <v>855</v>
      </c>
      <c r="C732" s="1167"/>
      <c r="D732" s="1152" t="s">
        <v>856</v>
      </c>
      <c r="E732" s="995"/>
      <c r="F732" s="986"/>
      <c r="G732" s="1136"/>
      <c r="H732" s="1953" t="s">
        <v>509</v>
      </c>
      <c r="I732" s="1945" t="s">
        <v>1848</v>
      </c>
      <c r="J732" s="1128"/>
      <c r="K732" s="1081" t="s">
        <v>1293</v>
      </c>
      <c r="L732" s="1930" t="s">
        <v>97</v>
      </c>
      <c r="M732" s="1098">
        <v>7</v>
      </c>
      <c r="N732" s="1063" t="s">
        <v>24</v>
      </c>
      <c r="O732" s="1081" t="s">
        <v>402</v>
      </c>
      <c r="P732" s="1066">
        <f t="shared" si="104"/>
        <v>4</v>
      </c>
      <c r="Q732" s="297">
        <v>4</v>
      </c>
      <c r="R732" s="977"/>
      <c r="S732" s="977"/>
      <c r="T732" s="977"/>
      <c r="U732" s="977"/>
      <c r="V732" s="977"/>
      <c r="W732" s="1709"/>
      <c r="X732" s="1034"/>
      <c r="Y732" s="1005"/>
      <c r="Z732" s="46"/>
      <c r="AA732" s="23" t="str">
        <f t="shared" si="102"/>
        <v/>
      </c>
      <c r="AB732" s="48" t="str">
        <f t="shared" si="107"/>
        <v/>
      </c>
      <c r="AC732"/>
      <c r="AD732"/>
      <c r="AE732" s="12">
        <f t="shared" si="105"/>
        <v>4</v>
      </c>
      <c r="AF732" s="12">
        <f t="shared" si="106"/>
        <v>0</v>
      </c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22" t="str">
        <f t="shared" si="103"/>
        <v/>
      </c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  <c r="BP732" s="46"/>
      <c r="BQ732" s="46"/>
      <c r="BR732" s="46"/>
      <c r="BS732" s="46"/>
      <c r="BT732" s="46"/>
      <c r="BU732" s="46"/>
      <c r="BV732" s="46"/>
      <c r="BW732" s="46"/>
      <c r="BX732" s="46"/>
      <c r="BY732" s="46"/>
      <c r="BZ732" s="46"/>
      <c r="CA732" s="46"/>
      <c r="CB732" s="46"/>
      <c r="CC732" s="46"/>
      <c r="CD732" s="46"/>
      <c r="CE732" s="46"/>
      <c r="CF732" s="46"/>
      <c r="CG732" s="46"/>
      <c r="CH732" s="46"/>
      <c r="CI732" s="46"/>
      <c r="CJ732" s="46"/>
      <c r="CK732" s="46"/>
      <c r="CL732" s="46"/>
      <c r="CM732" s="46"/>
      <c r="CN732" s="46"/>
      <c r="CO732" s="46"/>
      <c r="CP732" s="46"/>
      <c r="CQ732" s="46"/>
      <c r="CR732" s="46"/>
      <c r="CS732" s="46"/>
      <c r="CT732" s="46"/>
      <c r="CU732" s="46"/>
      <c r="CV732" s="46"/>
      <c r="CW732" s="46"/>
      <c r="CX732" s="46"/>
      <c r="CY732" s="46"/>
      <c r="CZ732" s="46"/>
      <c r="DA732" s="46"/>
      <c r="DB732" s="46"/>
      <c r="DC732" s="46"/>
      <c r="DD732" s="46"/>
      <c r="DE732" s="46"/>
      <c r="DF732" s="46"/>
      <c r="DG732" s="46"/>
      <c r="DH732" s="46"/>
      <c r="DI732" s="46"/>
      <c r="DJ732" s="46"/>
      <c r="DK732" s="46"/>
      <c r="DL732" s="46"/>
      <c r="DM732" s="46"/>
      <c r="DN732" s="46"/>
      <c r="DO732" s="46"/>
      <c r="DP732" s="46"/>
      <c r="DQ732" s="46"/>
      <c r="DR732" s="46"/>
      <c r="DS732" s="46"/>
      <c r="DT732" s="46"/>
      <c r="DU732" s="46"/>
      <c r="DV732" s="46"/>
      <c r="DW732" s="46"/>
      <c r="DX732" s="46"/>
      <c r="DY732" s="46"/>
      <c r="DZ732" s="46"/>
      <c r="EA732" s="46"/>
      <c r="EB732" s="46"/>
      <c r="EC732" s="46"/>
      <c r="ED732" s="46"/>
      <c r="EE732" s="46"/>
      <c r="EF732" s="46"/>
      <c r="EG732" s="46"/>
      <c r="EH732" s="46"/>
      <c r="EI732" s="46"/>
      <c r="EJ732" s="46"/>
      <c r="EK732" s="46"/>
      <c r="EL732" s="46"/>
      <c r="EM732" s="46"/>
      <c r="EN732" s="46"/>
      <c r="EO732" s="46"/>
      <c r="EP732" s="46"/>
      <c r="EQ732" s="46"/>
      <c r="ER732" s="46"/>
      <c r="ES732" s="46"/>
      <c r="ET732" s="46"/>
      <c r="EU732" s="46"/>
      <c r="EV732" s="46"/>
      <c r="EW732" s="46"/>
      <c r="EX732" s="46"/>
      <c r="EY732" s="46"/>
      <c r="EZ732" s="46"/>
      <c r="FA732" s="46"/>
      <c r="FB732" s="46"/>
      <c r="FC732" s="46"/>
      <c r="FD732" s="46"/>
      <c r="FE732" s="46"/>
      <c r="FF732" s="46"/>
      <c r="FG732" s="46"/>
      <c r="FH732" s="46"/>
      <c r="FI732" s="46"/>
      <c r="FJ732" s="46"/>
      <c r="FK732" s="46"/>
      <c r="FL732" s="46"/>
      <c r="FM732" s="46"/>
      <c r="FN732" s="46"/>
      <c r="FO732" s="46"/>
      <c r="FP732" s="46"/>
      <c r="FQ732" s="46"/>
      <c r="FR732" s="46"/>
      <c r="FS732" s="46"/>
      <c r="FT732" s="46"/>
      <c r="FU732" s="46"/>
      <c r="FV732" s="46"/>
      <c r="FW732" s="46"/>
      <c r="FX732" s="46"/>
      <c r="FY732" s="46"/>
      <c r="FZ732" s="46"/>
      <c r="GA732" s="46"/>
      <c r="GB732" s="46"/>
      <c r="GC732" s="46"/>
      <c r="GD732" s="46"/>
      <c r="GE732" s="46"/>
      <c r="GF732" s="46"/>
      <c r="GG732" s="46"/>
      <c r="GH732" s="46"/>
      <c r="GI732" s="46"/>
      <c r="GJ732" s="46"/>
      <c r="GK732" s="46"/>
      <c r="GL732" s="46"/>
      <c r="GM732" s="46"/>
      <c r="GN732" s="46"/>
      <c r="GO732" s="46"/>
      <c r="GP732" s="46"/>
      <c r="GQ732" s="46"/>
      <c r="GR732" s="46"/>
      <c r="GS732" s="46"/>
      <c r="GT732" s="46"/>
      <c r="GU732" s="46"/>
      <c r="GV732" s="46"/>
      <c r="GW732" s="46"/>
      <c r="GX732" s="46"/>
      <c r="GY732" s="46"/>
      <c r="GZ732" s="46"/>
      <c r="HA732" s="46"/>
      <c r="HB732" s="46"/>
      <c r="HC732" s="46"/>
      <c r="HD732" s="46"/>
      <c r="HE732" s="46"/>
      <c r="HF732" s="46"/>
      <c r="HG732" s="46"/>
      <c r="HH732" s="46"/>
      <c r="HI732" s="46"/>
      <c r="HJ732" s="46"/>
      <c r="HK732" s="46"/>
      <c r="HL732" s="46"/>
      <c r="HM732" s="46"/>
      <c r="HN732" s="46"/>
      <c r="HO732" s="46"/>
      <c r="HP732" s="46"/>
      <c r="HQ732" s="46"/>
      <c r="HR732" s="46"/>
      <c r="HS732" s="46"/>
      <c r="HT732" s="46"/>
      <c r="HU732" s="46"/>
      <c r="HV732" s="46"/>
      <c r="HW732" s="46"/>
      <c r="HX732" s="46"/>
      <c r="HY732" s="46"/>
      <c r="HZ732" s="46"/>
      <c r="IA732" s="46"/>
      <c r="IB732" s="46"/>
      <c r="IC732" s="46"/>
      <c r="ID732" s="46"/>
      <c r="IE732" s="46"/>
      <c r="IF732" s="46"/>
      <c r="IG732" s="46"/>
      <c r="IH732" s="46"/>
      <c r="II732" s="46"/>
      <c r="IJ732" s="46"/>
      <c r="IK732" s="46"/>
      <c r="IL732" s="46"/>
      <c r="IM732" s="46"/>
      <c r="IN732" s="46"/>
      <c r="IO732" s="46"/>
      <c r="IP732" s="46"/>
      <c r="IQ732" s="46"/>
      <c r="IR732" s="46"/>
      <c r="IS732" s="46"/>
      <c r="IT732" s="46"/>
      <c r="IU732" s="46"/>
      <c r="IV732" s="46"/>
      <c r="IW732" s="46"/>
      <c r="IX732" s="46"/>
      <c r="IY732" s="46"/>
      <c r="IZ732" s="46"/>
      <c r="JA732" s="46"/>
      <c r="JB732" s="46"/>
      <c r="JC732" s="46"/>
      <c r="JD732" s="46"/>
      <c r="JE732" s="46"/>
      <c r="JF732" s="46"/>
    </row>
    <row r="733" spans="1:266" s="7" customFormat="1" ht="13.5" customHeight="1" thickBot="1" x14ac:dyDescent="0.3">
      <c r="A733" s="2070"/>
      <c r="B733" s="1128" t="s">
        <v>855</v>
      </c>
      <c r="C733" s="1167"/>
      <c r="D733" s="1152" t="s">
        <v>856</v>
      </c>
      <c r="E733" s="995"/>
      <c r="F733" s="986"/>
      <c r="G733" s="1136"/>
      <c r="H733" s="1953" t="s">
        <v>509</v>
      </c>
      <c r="I733" s="1122" t="s">
        <v>1848</v>
      </c>
      <c r="J733" s="1129"/>
      <c r="K733" s="1084" t="s">
        <v>1147</v>
      </c>
      <c r="L733" s="1129" t="s">
        <v>97</v>
      </c>
      <c r="M733" s="1100" t="s">
        <v>393</v>
      </c>
      <c r="N733" s="1022" t="s">
        <v>98</v>
      </c>
      <c r="O733" s="1084" t="s">
        <v>402</v>
      </c>
      <c r="P733" s="1066">
        <f t="shared" si="104"/>
        <v>3</v>
      </c>
      <c r="Q733" s="838">
        <v>3</v>
      </c>
      <c r="R733" s="977"/>
      <c r="S733" s="977"/>
      <c r="T733" s="977"/>
      <c r="U733" s="977"/>
      <c r="V733" s="977"/>
      <c r="W733" s="1709"/>
      <c r="X733" s="1034"/>
      <c r="Y733" s="1005"/>
      <c r="Z733" s="46"/>
      <c r="AA733" s="23" t="str">
        <f t="shared" si="102"/>
        <v/>
      </c>
      <c r="AB733" s="48" t="str">
        <f t="shared" si="107"/>
        <v/>
      </c>
      <c r="AC733"/>
      <c r="AD733"/>
      <c r="AE733" s="12">
        <f t="shared" si="105"/>
        <v>3</v>
      </c>
      <c r="AF733" s="12">
        <f t="shared" si="106"/>
        <v>0</v>
      </c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22" t="str">
        <f t="shared" si="103"/>
        <v/>
      </c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6"/>
      <c r="CG733" s="46"/>
      <c r="CH733" s="46"/>
      <c r="CI733" s="46"/>
      <c r="CJ733" s="46"/>
      <c r="CK733" s="46"/>
      <c r="CL733" s="46"/>
      <c r="CM733" s="46"/>
      <c r="CN733" s="46"/>
      <c r="CO733" s="46"/>
      <c r="CP733" s="46"/>
      <c r="CQ733" s="46"/>
      <c r="CR733" s="46"/>
      <c r="CS733" s="46"/>
      <c r="CT733" s="46"/>
      <c r="CU733" s="46"/>
      <c r="CV733" s="46"/>
      <c r="CW733" s="46"/>
      <c r="CX733" s="46"/>
      <c r="CY733" s="46"/>
      <c r="CZ733" s="46"/>
      <c r="DA733" s="46"/>
      <c r="DB733" s="46"/>
      <c r="DC733" s="46"/>
      <c r="DD733" s="46"/>
      <c r="DE733" s="46"/>
      <c r="DF733" s="46"/>
      <c r="DG733" s="46"/>
      <c r="DH733" s="46"/>
      <c r="DI733" s="46"/>
      <c r="DJ733" s="46"/>
      <c r="DK733" s="46"/>
      <c r="DL733" s="46"/>
      <c r="DM733" s="46"/>
      <c r="DN733" s="46"/>
      <c r="DO733" s="46"/>
      <c r="DP733" s="46"/>
      <c r="DQ733" s="46"/>
      <c r="DR733" s="46"/>
      <c r="DS733" s="46"/>
      <c r="DT733" s="46"/>
      <c r="DU733" s="46"/>
      <c r="DV733" s="46"/>
      <c r="DW733" s="46"/>
      <c r="DX733" s="46"/>
      <c r="DY733" s="46"/>
      <c r="DZ733" s="46"/>
      <c r="EA733" s="46"/>
      <c r="EB733" s="46"/>
      <c r="EC733" s="46"/>
      <c r="ED733" s="46"/>
      <c r="EE733" s="46"/>
      <c r="EF733" s="46"/>
      <c r="EG733" s="46"/>
      <c r="EH733" s="46"/>
      <c r="EI733" s="46"/>
      <c r="EJ733" s="46"/>
      <c r="EK733" s="46"/>
      <c r="EL733" s="46"/>
      <c r="EM733" s="46"/>
      <c r="EN733" s="46"/>
      <c r="EO733" s="46"/>
      <c r="EP733" s="46"/>
      <c r="EQ733" s="46"/>
      <c r="ER733" s="46"/>
      <c r="ES733" s="46"/>
      <c r="ET733" s="46"/>
      <c r="EU733" s="46"/>
      <c r="EV733" s="46"/>
      <c r="EW733" s="46"/>
      <c r="EX733" s="46"/>
      <c r="EY733" s="46"/>
      <c r="EZ733" s="46"/>
      <c r="FA733" s="46"/>
      <c r="FB733" s="46"/>
      <c r="FC733" s="46"/>
      <c r="FD733" s="46"/>
      <c r="FE733" s="46"/>
      <c r="FF733" s="46"/>
      <c r="FG733" s="46"/>
      <c r="FH733" s="46"/>
      <c r="FI733" s="46"/>
      <c r="FJ733" s="46"/>
      <c r="FK733" s="46"/>
      <c r="FL733" s="46"/>
      <c r="FM733" s="46"/>
      <c r="FN733" s="46"/>
      <c r="FO733" s="46"/>
      <c r="FP733" s="46"/>
      <c r="FQ733" s="46"/>
      <c r="FR733" s="46"/>
      <c r="FS733" s="46"/>
      <c r="FT733" s="46"/>
      <c r="FU733" s="46"/>
      <c r="FV733" s="46"/>
      <c r="FW733" s="46"/>
      <c r="FX733" s="46"/>
      <c r="FY733" s="46"/>
      <c r="FZ733" s="46"/>
      <c r="GA733" s="46"/>
      <c r="GB733" s="46"/>
      <c r="GC733" s="46"/>
      <c r="GD733" s="46"/>
      <c r="GE733" s="46"/>
      <c r="GF733" s="46"/>
      <c r="GG733" s="46"/>
      <c r="GH733" s="46"/>
      <c r="GI733" s="46"/>
      <c r="GJ733" s="46"/>
      <c r="GK733" s="46"/>
      <c r="GL733" s="46"/>
      <c r="GM733" s="46"/>
      <c r="GN733" s="46"/>
      <c r="GO733" s="46"/>
      <c r="GP733" s="46"/>
      <c r="GQ733" s="46"/>
      <c r="GR733" s="46"/>
      <c r="GS733" s="46"/>
      <c r="GT733" s="46"/>
      <c r="GU733" s="46"/>
      <c r="GV733" s="46"/>
      <c r="GW733" s="46"/>
      <c r="GX733" s="46"/>
      <c r="GY733" s="46"/>
      <c r="GZ733" s="46"/>
      <c r="HA733" s="46"/>
      <c r="HB733" s="46"/>
      <c r="HC733" s="46"/>
      <c r="HD733" s="46"/>
      <c r="HE733" s="46"/>
      <c r="HF733" s="46"/>
      <c r="HG733" s="46"/>
      <c r="HH733" s="46"/>
      <c r="HI733" s="46"/>
      <c r="HJ733" s="46"/>
      <c r="HK733" s="46"/>
      <c r="HL733" s="46"/>
      <c r="HM733" s="46"/>
      <c r="HN733" s="46"/>
      <c r="HO733" s="46"/>
      <c r="HP733" s="46"/>
      <c r="HQ733" s="46"/>
      <c r="HR733" s="46"/>
      <c r="HS733" s="46"/>
      <c r="HT733" s="46"/>
      <c r="HU733" s="46"/>
      <c r="HV733" s="46"/>
      <c r="HW733" s="46"/>
      <c r="HX733" s="46"/>
      <c r="HY733" s="46"/>
      <c r="HZ733" s="46"/>
      <c r="IA733" s="46"/>
      <c r="IB733" s="46"/>
      <c r="IC733" s="46"/>
      <c r="ID733" s="46"/>
      <c r="IE733" s="46"/>
      <c r="IF733" s="46"/>
      <c r="IG733" s="46"/>
      <c r="IH733" s="46"/>
      <c r="II733" s="46"/>
      <c r="IJ733" s="46"/>
      <c r="IK733" s="46"/>
      <c r="IL733" s="46"/>
      <c r="IM733" s="46"/>
      <c r="IN733" s="46"/>
      <c r="IO733" s="46"/>
      <c r="IP733" s="46"/>
      <c r="IQ733" s="46"/>
      <c r="IR733" s="46"/>
      <c r="IS733" s="46"/>
      <c r="IT733" s="46"/>
      <c r="IU733" s="46"/>
      <c r="IV733" s="46"/>
      <c r="IW733" s="46"/>
      <c r="IX733" s="46"/>
      <c r="IY733" s="46"/>
      <c r="IZ733" s="46"/>
      <c r="JA733" s="46"/>
      <c r="JB733" s="46"/>
      <c r="JC733" s="46"/>
      <c r="JD733" s="46"/>
      <c r="JE733" s="46"/>
      <c r="JF733" s="46"/>
    </row>
    <row r="734" spans="1:266" s="7" customFormat="1" ht="13.5" customHeight="1" thickBot="1" x14ac:dyDescent="0.3">
      <c r="A734" s="2070"/>
      <c r="B734" s="1128" t="s">
        <v>855</v>
      </c>
      <c r="C734" s="1167"/>
      <c r="D734" s="1152" t="s">
        <v>856</v>
      </c>
      <c r="E734" s="995"/>
      <c r="F734" s="986"/>
      <c r="G734" s="1136"/>
      <c r="H734" s="1953" t="s">
        <v>509</v>
      </c>
      <c r="I734" s="1122" t="s">
        <v>1848</v>
      </c>
      <c r="J734" s="1129"/>
      <c r="K734" s="1084" t="s">
        <v>1296</v>
      </c>
      <c r="L734" s="1129" t="s">
        <v>97</v>
      </c>
      <c r="M734" s="1100">
        <v>4</v>
      </c>
      <c r="N734" s="1022" t="s">
        <v>24</v>
      </c>
      <c r="O734" s="1084" t="s">
        <v>402</v>
      </c>
      <c r="P734" s="1066">
        <f t="shared" si="104"/>
        <v>3</v>
      </c>
      <c r="Q734" s="838">
        <v>3</v>
      </c>
      <c r="R734" s="977"/>
      <c r="S734" s="977"/>
      <c r="T734" s="977"/>
      <c r="U734" s="977"/>
      <c r="V734" s="977"/>
      <c r="W734" s="1709"/>
      <c r="X734" s="1034"/>
      <c r="Y734" s="1005"/>
      <c r="Z734" s="46"/>
      <c r="AA734" s="23" t="str">
        <f t="shared" si="102"/>
        <v/>
      </c>
      <c r="AB734" s="48" t="str">
        <f t="shared" si="107"/>
        <v/>
      </c>
      <c r="AC734"/>
      <c r="AD734"/>
      <c r="AE734" s="12">
        <f t="shared" si="105"/>
        <v>3</v>
      </c>
      <c r="AF734" s="12">
        <f t="shared" si="106"/>
        <v>0</v>
      </c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22" t="str">
        <f t="shared" si="103"/>
        <v/>
      </c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  <c r="BP734" s="46"/>
      <c r="BQ734" s="46"/>
      <c r="BR734" s="46"/>
      <c r="BS734" s="46"/>
      <c r="BT734" s="46"/>
      <c r="BU734" s="46"/>
      <c r="BV734" s="46"/>
      <c r="BW734" s="46"/>
      <c r="BX734" s="46"/>
      <c r="BY734" s="46"/>
      <c r="BZ734" s="46"/>
      <c r="CA734" s="46"/>
      <c r="CB734" s="46"/>
      <c r="CC734" s="46"/>
      <c r="CD734" s="46"/>
      <c r="CE734" s="46"/>
      <c r="CF734" s="46"/>
      <c r="CG734" s="46"/>
      <c r="CH734" s="46"/>
      <c r="CI734" s="46"/>
      <c r="CJ734" s="46"/>
      <c r="CK734" s="46"/>
      <c r="CL734" s="46"/>
      <c r="CM734" s="46"/>
      <c r="CN734" s="46"/>
      <c r="CO734" s="46"/>
      <c r="CP734" s="46"/>
      <c r="CQ734" s="46"/>
      <c r="CR734" s="46"/>
      <c r="CS734" s="46"/>
      <c r="CT734" s="46"/>
      <c r="CU734" s="46"/>
      <c r="CV734" s="46"/>
      <c r="CW734" s="46"/>
      <c r="CX734" s="46"/>
      <c r="CY734" s="46"/>
      <c r="CZ734" s="46"/>
      <c r="DA734" s="46"/>
      <c r="DB734" s="46"/>
      <c r="DC734" s="46"/>
      <c r="DD734" s="46"/>
      <c r="DE734" s="46"/>
      <c r="DF734" s="46"/>
      <c r="DG734" s="46"/>
      <c r="DH734" s="46"/>
      <c r="DI734" s="46"/>
      <c r="DJ734" s="46"/>
      <c r="DK734" s="46"/>
      <c r="DL734" s="46"/>
      <c r="DM734" s="46"/>
      <c r="DN734" s="46"/>
      <c r="DO734" s="46"/>
      <c r="DP734" s="46"/>
      <c r="DQ734" s="46"/>
      <c r="DR734" s="46"/>
      <c r="DS734" s="46"/>
      <c r="DT734" s="46"/>
      <c r="DU734" s="46"/>
      <c r="DV734" s="46"/>
      <c r="DW734" s="46"/>
      <c r="DX734" s="46"/>
      <c r="DY734" s="46"/>
      <c r="DZ734" s="46"/>
      <c r="EA734" s="46"/>
      <c r="EB734" s="46"/>
      <c r="EC734" s="46"/>
      <c r="ED734" s="46"/>
      <c r="EE734" s="46"/>
      <c r="EF734" s="46"/>
      <c r="EG734" s="46"/>
      <c r="EH734" s="46"/>
      <c r="EI734" s="46"/>
      <c r="EJ734" s="46"/>
      <c r="EK734" s="46"/>
      <c r="EL734" s="46"/>
      <c r="EM734" s="46"/>
      <c r="EN734" s="46"/>
      <c r="EO734" s="46"/>
      <c r="EP734" s="46"/>
      <c r="EQ734" s="46"/>
      <c r="ER734" s="46"/>
      <c r="ES734" s="46"/>
      <c r="ET734" s="46"/>
      <c r="EU734" s="46"/>
      <c r="EV734" s="46"/>
      <c r="EW734" s="46"/>
      <c r="EX734" s="46"/>
      <c r="EY734" s="46"/>
      <c r="EZ734" s="46"/>
      <c r="FA734" s="46"/>
      <c r="FB734" s="46"/>
      <c r="FC734" s="46"/>
      <c r="FD734" s="46"/>
      <c r="FE734" s="46"/>
      <c r="FF734" s="46"/>
      <c r="FG734" s="46"/>
      <c r="FH734" s="46"/>
      <c r="FI734" s="46"/>
      <c r="FJ734" s="46"/>
      <c r="FK734" s="46"/>
      <c r="FL734" s="46"/>
      <c r="FM734" s="46"/>
      <c r="FN734" s="46"/>
      <c r="FO734" s="46"/>
      <c r="FP734" s="46"/>
      <c r="FQ734" s="46"/>
      <c r="FR734" s="46"/>
      <c r="FS734" s="46"/>
      <c r="FT734" s="46"/>
      <c r="FU734" s="46"/>
      <c r="FV734" s="46"/>
      <c r="FW734" s="46"/>
      <c r="FX734" s="46"/>
      <c r="FY734" s="46"/>
      <c r="FZ734" s="46"/>
      <c r="GA734" s="46"/>
      <c r="GB734" s="46"/>
      <c r="GC734" s="46"/>
      <c r="GD734" s="46"/>
      <c r="GE734" s="46"/>
      <c r="GF734" s="46"/>
      <c r="GG734" s="46"/>
      <c r="GH734" s="46"/>
      <c r="GI734" s="46"/>
      <c r="GJ734" s="46"/>
      <c r="GK734" s="46"/>
      <c r="GL734" s="46"/>
      <c r="GM734" s="46"/>
      <c r="GN734" s="46"/>
      <c r="GO734" s="46"/>
      <c r="GP734" s="46"/>
      <c r="GQ734" s="46"/>
      <c r="GR734" s="46"/>
      <c r="GS734" s="46"/>
      <c r="GT734" s="46"/>
      <c r="GU734" s="46"/>
      <c r="GV734" s="46"/>
      <c r="GW734" s="46"/>
      <c r="GX734" s="46"/>
      <c r="GY734" s="46"/>
      <c r="GZ734" s="46"/>
      <c r="HA734" s="46"/>
      <c r="HB734" s="46"/>
      <c r="HC734" s="46"/>
      <c r="HD734" s="46"/>
      <c r="HE734" s="46"/>
      <c r="HF734" s="46"/>
      <c r="HG734" s="46"/>
      <c r="HH734" s="46"/>
      <c r="HI734" s="46"/>
      <c r="HJ734" s="46"/>
      <c r="HK734" s="46"/>
      <c r="HL734" s="46"/>
      <c r="HM734" s="46"/>
      <c r="HN734" s="46"/>
      <c r="HO734" s="46"/>
      <c r="HP734" s="46"/>
      <c r="HQ734" s="46"/>
      <c r="HR734" s="46"/>
      <c r="HS734" s="46"/>
      <c r="HT734" s="46"/>
      <c r="HU734" s="46"/>
      <c r="HV734" s="46"/>
      <c r="HW734" s="46"/>
      <c r="HX734" s="46"/>
      <c r="HY734" s="46"/>
      <c r="HZ734" s="46"/>
      <c r="IA734" s="46"/>
      <c r="IB734" s="46"/>
      <c r="IC734" s="46"/>
      <c r="ID734" s="46"/>
      <c r="IE734" s="46"/>
      <c r="IF734" s="46"/>
      <c r="IG734" s="46"/>
      <c r="IH734" s="46"/>
      <c r="II734" s="46"/>
      <c r="IJ734" s="46"/>
      <c r="IK734" s="46"/>
      <c r="IL734" s="46"/>
      <c r="IM734" s="46"/>
      <c r="IN734" s="46"/>
      <c r="IO734" s="46"/>
      <c r="IP734" s="46"/>
      <c r="IQ734" s="46"/>
      <c r="IR734" s="46"/>
      <c r="IS734" s="46"/>
      <c r="IT734" s="46"/>
      <c r="IU734" s="46"/>
      <c r="IV734" s="46"/>
      <c r="IW734" s="46"/>
      <c r="IX734" s="46"/>
      <c r="IY734" s="46"/>
      <c r="IZ734" s="46"/>
      <c r="JA734" s="46"/>
      <c r="JB734" s="46"/>
      <c r="JC734" s="46"/>
      <c r="JD734" s="46"/>
      <c r="JE734" s="46"/>
      <c r="JF734" s="46"/>
    </row>
    <row r="735" spans="1:266" s="7" customFormat="1" ht="13.5" customHeight="1" thickBot="1" x14ac:dyDescent="0.3">
      <c r="A735" s="2070"/>
      <c r="B735" s="1128" t="s">
        <v>855</v>
      </c>
      <c r="C735" s="1167"/>
      <c r="D735" s="1152" t="s">
        <v>856</v>
      </c>
      <c r="E735" s="995"/>
      <c r="F735" s="986"/>
      <c r="G735" s="1136"/>
      <c r="H735" s="1953" t="s">
        <v>509</v>
      </c>
      <c r="I735" s="1122" t="s">
        <v>1848</v>
      </c>
      <c r="J735" s="1129"/>
      <c r="K735" s="1084" t="s">
        <v>1296</v>
      </c>
      <c r="L735" s="1129" t="s">
        <v>97</v>
      </c>
      <c r="M735" s="1100">
        <v>4</v>
      </c>
      <c r="N735" s="1022" t="s">
        <v>98</v>
      </c>
      <c r="O735" s="1084" t="s">
        <v>402</v>
      </c>
      <c r="P735" s="1066">
        <f t="shared" si="104"/>
        <v>3</v>
      </c>
      <c r="Q735" s="838">
        <v>3</v>
      </c>
      <c r="R735" s="977"/>
      <c r="S735" s="977"/>
      <c r="T735" s="977"/>
      <c r="U735" s="977"/>
      <c r="V735" s="977"/>
      <c r="W735" s="1709"/>
      <c r="X735" s="1034"/>
      <c r="Y735" s="1005"/>
      <c r="Z735" s="46"/>
      <c r="AA735" s="23" t="str">
        <f t="shared" si="102"/>
        <v/>
      </c>
      <c r="AB735" s="48" t="str">
        <f t="shared" si="107"/>
        <v/>
      </c>
      <c r="AC735"/>
      <c r="AD735"/>
      <c r="AE735" s="12">
        <f t="shared" si="105"/>
        <v>3</v>
      </c>
      <c r="AF735" s="12">
        <f t="shared" si="106"/>
        <v>0</v>
      </c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22" t="str">
        <f t="shared" si="103"/>
        <v/>
      </c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  <c r="BP735" s="46"/>
      <c r="BQ735" s="46"/>
      <c r="BR735" s="46"/>
      <c r="BS735" s="46"/>
      <c r="BT735" s="46"/>
      <c r="BU735" s="46"/>
      <c r="BV735" s="46"/>
      <c r="BW735" s="46"/>
      <c r="BX735" s="46"/>
      <c r="BY735" s="46"/>
      <c r="BZ735" s="46"/>
      <c r="CA735" s="46"/>
      <c r="CB735" s="46"/>
      <c r="CC735" s="46"/>
      <c r="CD735" s="46"/>
      <c r="CE735" s="46"/>
      <c r="CF735" s="46"/>
      <c r="CG735" s="46"/>
      <c r="CH735" s="46"/>
      <c r="CI735" s="46"/>
      <c r="CJ735" s="46"/>
      <c r="CK735" s="46"/>
      <c r="CL735" s="46"/>
      <c r="CM735" s="46"/>
      <c r="CN735" s="46"/>
      <c r="CO735" s="46"/>
      <c r="CP735" s="46"/>
      <c r="CQ735" s="46"/>
      <c r="CR735" s="46"/>
      <c r="CS735" s="46"/>
      <c r="CT735" s="46"/>
      <c r="CU735" s="46"/>
      <c r="CV735" s="46"/>
      <c r="CW735" s="46"/>
      <c r="CX735" s="46"/>
      <c r="CY735" s="46"/>
      <c r="CZ735" s="46"/>
      <c r="DA735" s="46"/>
      <c r="DB735" s="46"/>
      <c r="DC735" s="46"/>
      <c r="DD735" s="46"/>
      <c r="DE735" s="46"/>
      <c r="DF735" s="46"/>
      <c r="DG735" s="46"/>
      <c r="DH735" s="46"/>
      <c r="DI735" s="46"/>
      <c r="DJ735" s="46"/>
      <c r="DK735" s="46"/>
      <c r="DL735" s="46"/>
      <c r="DM735" s="46"/>
      <c r="DN735" s="46"/>
      <c r="DO735" s="46"/>
      <c r="DP735" s="46"/>
      <c r="DQ735" s="46"/>
      <c r="DR735" s="46"/>
      <c r="DS735" s="46"/>
      <c r="DT735" s="46"/>
      <c r="DU735" s="46"/>
      <c r="DV735" s="46"/>
      <c r="DW735" s="46"/>
      <c r="DX735" s="46"/>
      <c r="DY735" s="46"/>
      <c r="DZ735" s="46"/>
      <c r="EA735" s="46"/>
      <c r="EB735" s="46"/>
      <c r="EC735" s="46"/>
      <c r="ED735" s="46"/>
      <c r="EE735" s="46"/>
      <c r="EF735" s="46"/>
      <c r="EG735" s="46"/>
      <c r="EH735" s="46"/>
      <c r="EI735" s="46"/>
      <c r="EJ735" s="46"/>
      <c r="EK735" s="46"/>
      <c r="EL735" s="46"/>
      <c r="EM735" s="46"/>
      <c r="EN735" s="46"/>
      <c r="EO735" s="46"/>
      <c r="EP735" s="46"/>
      <c r="EQ735" s="46"/>
      <c r="ER735" s="46"/>
      <c r="ES735" s="46"/>
      <c r="ET735" s="46"/>
      <c r="EU735" s="46"/>
      <c r="EV735" s="46"/>
      <c r="EW735" s="46"/>
      <c r="EX735" s="46"/>
      <c r="EY735" s="46"/>
      <c r="EZ735" s="46"/>
      <c r="FA735" s="46"/>
      <c r="FB735" s="46"/>
      <c r="FC735" s="46"/>
      <c r="FD735" s="46"/>
      <c r="FE735" s="46"/>
      <c r="FF735" s="46"/>
      <c r="FG735" s="46"/>
      <c r="FH735" s="46"/>
      <c r="FI735" s="46"/>
      <c r="FJ735" s="46"/>
      <c r="FK735" s="46"/>
      <c r="FL735" s="46"/>
      <c r="FM735" s="46"/>
      <c r="FN735" s="46"/>
      <c r="FO735" s="46"/>
      <c r="FP735" s="46"/>
      <c r="FQ735" s="46"/>
      <c r="FR735" s="46"/>
      <c r="FS735" s="46"/>
      <c r="FT735" s="46"/>
      <c r="FU735" s="46"/>
      <c r="FV735" s="46"/>
      <c r="FW735" s="46"/>
      <c r="FX735" s="46"/>
      <c r="FY735" s="46"/>
      <c r="FZ735" s="46"/>
      <c r="GA735" s="46"/>
      <c r="GB735" s="46"/>
      <c r="GC735" s="46"/>
      <c r="GD735" s="46"/>
      <c r="GE735" s="46"/>
      <c r="GF735" s="46"/>
      <c r="GG735" s="46"/>
      <c r="GH735" s="46"/>
      <c r="GI735" s="46"/>
      <c r="GJ735" s="46"/>
      <c r="GK735" s="46"/>
      <c r="GL735" s="46"/>
      <c r="GM735" s="46"/>
      <c r="GN735" s="46"/>
      <c r="GO735" s="46"/>
      <c r="GP735" s="46"/>
      <c r="GQ735" s="46"/>
      <c r="GR735" s="46"/>
      <c r="GS735" s="46"/>
      <c r="GT735" s="46"/>
      <c r="GU735" s="46"/>
      <c r="GV735" s="46"/>
      <c r="GW735" s="46"/>
      <c r="GX735" s="46"/>
      <c r="GY735" s="46"/>
      <c r="GZ735" s="46"/>
      <c r="HA735" s="46"/>
      <c r="HB735" s="46"/>
      <c r="HC735" s="46"/>
      <c r="HD735" s="46"/>
      <c r="HE735" s="46"/>
      <c r="HF735" s="46"/>
      <c r="HG735" s="46"/>
      <c r="HH735" s="46"/>
      <c r="HI735" s="46"/>
      <c r="HJ735" s="46"/>
      <c r="HK735" s="46"/>
      <c r="HL735" s="46"/>
      <c r="HM735" s="46"/>
      <c r="HN735" s="46"/>
      <c r="HO735" s="46"/>
      <c r="HP735" s="46"/>
      <c r="HQ735" s="46"/>
      <c r="HR735" s="46"/>
      <c r="HS735" s="46"/>
      <c r="HT735" s="46"/>
      <c r="HU735" s="46"/>
      <c r="HV735" s="46"/>
      <c r="HW735" s="46"/>
      <c r="HX735" s="46"/>
      <c r="HY735" s="46"/>
      <c r="HZ735" s="46"/>
      <c r="IA735" s="46"/>
      <c r="IB735" s="46"/>
      <c r="IC735" s="46"/>
      <c r="ID735" s="46"/>
      <c r="IE735" s="46"/>
      <c r="IF735" s="46"/>
      <c r="IG735" s="46"/>
      <c r="IH735" s="46"/>
      <c r="II735" s="46"/>
      <c r="IJ735" s="46"/>
      <c r="IK735" s="46"/>
      <c r="IL735" s="46"/>
      <c r="IM735" s="46"/>
      <c r="IN735" s="46"/>
      <c r="IO735" s="46"/>
      <c r="IP735" s="46"/>
      <c r="IQ735" s="46"/>
      <c r="IR735" s="46"/>
      <c r="IS735" s="46"/>
      <c r="IT735" s="46"/>
      <c r="IU735" s="46"/>
      <c r="IV735" s="46"/>
      <c r="IW735" s="46"/>
      <c r="IX735" s="46"/>
      <c r="IY735" s="46"/>
      <c r="IZ735" s="46"/>
      <c r="JA735" s="46"/>
      <c r="JB735" s="46"/>
      <c r="JC735" s="46"/>
      <c r="JD735" s="46"/>
      <c r="JE735" s="46"/>
      <c r="JF735" s="46"/>
    </row>
    <row r="736" spans="1:266" s="7" customFormat="1" ht="13.5" customHeight="1" thickBot="1" x14ac:dyDescent="0.3">
      <c r="A736" s="2070"/>
      <c r="B736" s="1128" t="s">
        <v>855</v>
      </c>
      <c r="C736" s="1167"/>
      <c r="D736" s="1152" t="s">
        <v>856</v>
      </c>
      <c r="E736" s="995"/>
      <c r="F736" s="986"/>
      <c r="G736" s="1136"/>
      <c r="H736" s="1953" t="s">
        <v>509</v>
      </c>
      <c r="I736" s="1122" t="s">
        <v>511</v>
      </c>
      <c r="J736" s="1716" t="s">
        <v>1424</v>
      </c>
      <c r="K736" s="1084" t="s">
        <v>1837</v>
      </c>
      <c r="L736" s="1129"/>
      <c r="M736" s="1100"/>
      <c r="N736" s="1022"/>
      <c r="O736" s="1084"/>
      <c r="P736" s="1066">
        <f t="shared" si="104"/>
        <v>0</v>
      </c>
      <c r="Q736" s="838"/>
      <c r="R736" s="977"/>
      <c r="S736" s="977"/>
      <c r="T736" s="977"/>
      <c r="U736" s="977"/>
      <c r="V736" s="977"/>
      <c r="W736" s="1709">
        <v>2</v>
      </c>
      <c r="X736" s="1034"/>
      <c r="Y736" s="1005"/>
      <c r="Z736" s="46"/>
      <c r="AA736" s="23" t="str">
        <f t="shared" si="102"/>
        <v/>
      </c>
      <c r="AB736" s="48" t="str">
        <f t="shared" si="107"/>
        <v/>
      </c>
      <c r="AC736"/>
      <c r="AD736"/>
      <c r="AE736" s="12">
        <f t="shared" si="105"/>
        <v>0</v>
      </c>
      <c r="AF736" s="12">
        <f t="shared" si="106"/>
        <v>2</v>
      </c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22" t="str">
        <f t="shared" si="103"/>
        <v/>
      </c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  <c r="BP736" s="46"/>
      <c r="BQ736" s="46"/>
      <c r="BR736" s="46"/>
      <c r="BS736" s="46"/>
      <c r="BT736" s="46"/>
      <c r="BU736" s="46"/>
      <c r="BV736" s="46"/>
      <c r="BW736" s="46"/>
      <c r="BX736" s="46"/>
      <c r="BY736" s="46"/>
      <c r="BZ736" s="46"/>
      <c r="CA736" s="46"/>
      <c r="CB736" s="46"/>
      <c r="CC736" s="46"/>
      <c r="CD736" s="46"/>
      <c r="CE736" s="46"/>
      <c r="CF736" s="46"/>
      <c r="CG736" s="46"/>
      <c r="CH736" s="46"/>
      <c r="CI736" s="46"/>
      <c r="CJ736" s="46"/>
      <c r="CK736" s="46"/>
      <c r="CL736" s="46"/>
      <c r="CM736" s="46"/>
      <c r="CN736" s="46"/>
      <c r="CO736" s="46"/>
      <c r="CP736" s="46"/>
      <c r="CQ736" s="46"/>
      <c r="CR736" s="46"/>
      <c r="CS736" s="46"/>
      <c r="CT736" s="46"/>
      <c r="CU736" s="46"/>
      <c r="CV736" s="46"/>
      <c r="CW736" s="46"/>
      <c r="CX736" s="46"/>
      <c r="CY736" s="46"/>
      <c r="CZ736" s="46"/>
      <c r="DA736" s="46"/>
      <c r="DB736" s="46"/>
      <c r="DC736" s="46"/>
      <c r="DD736" s="46"/>
      <c r="DE736" s="46"/>
      <c r="DF736" s="46"/>
      <c r="DG736" s="46"/>
      <c r="DH736" s="46"/>
      <c r="DI736" s="46"/>
      <c r="DJ736" s="46"/>
      <c r="DK736" s="46"/>
      <c r="DL736" s="46"/>
      <c r="DM736" s="46"/>
      <c r="DN736" s="46"/>
      <c r="DO736" s="46"/>
      <c r="DP736" s="46"/>
      <c r="DQ736" s="46"/>
      <c r="DR736" s="46"/>
      <c r="DS736" s="46"/>
      <c r="DT736" s="46"/>
      <c r="DU736" s="46"/>
      <c r="DV736" s="46"/>
      <c r="DW736" s="46"/>
      <c r="DX736" s="46"/>
      <c r="DY736" s="46"/>
      <c r="DZ736" s="46"/>
      <c r="EA736" s="46"/>
      <c r="EB736" s="46"/>
      <c r="EC736" s="46"/>
      <c r="ED736" s="46"/>
      <c r="EE736" s="46"/>
      <c r="EF736" s="46"/>
      <c r="EG736" s="46"/>
      <c r="EH736" s="46"/>
      <c r="EI736" s="46"/>
      <c r="EJ736" s="46"/>
      <c r="EK736" s="46"/>
      <c r="EL736" s="46"/>
      <c r="EM736" s="46"/>
      <c r="EN736" s="46"/>
      <c r="EO736" s="46"/>
      <c r="EP736" s="46"/>
      <c r="EQ736" s="46"/>
      <c r="ER736" s="46"/>
      <c r="ES736" s="46"/>
      <c r="ET736" s="46"/>
      <c r="EU736" s="46"/>
      <c r="EV736" s="46"/>
      <c r="EW736" s="46"/>
      <c r="EX736" s="46"/>
      <c r="EY736" s="46"/>
      <c r="EZ736" s="46"/>
      <c r="FA736" s="46"/>
      <c r="FB736" s="46"/>
      <c r="FC736" s="46"/>
      <c r="FD736" s="46"/>
      <c r="FE736" s="46"/>
      <c r="FF736" s="46"/>
      <c r="FG736" s="46"/>
      <c r="FH736" s="46"/>
      <c r="FI736" s="46"/>
      <c r="FJ736" s="46"/>
      <c r="FK736" s="46"/>
      <c r="FL736" s="46"/>
      <c r="FM736" s="46"/>
      <c r="FN736" s="46"/>
      <c r="FO736" s="46"/>
      <c r="FP736" s="46"/>
      <c r="FQ736" s="46"/>
      <c r="FR736" s="46"/>
      <c r="FS736" s="46"/>
      <c r="FT736" s="46"/>
      <c r="FU736" s="46"/>
      <c r="FV736" s="46"/>
      <c r="FW736" s="46"/>
      <c r="FX736" s="46"/>
      <c r="FY736" s="46"/>
      <c r="FZ736" s="46"/>
      <c r="GA736" s="46"/>
      <c r="GB736" s="46"/>
      <c r="GC736" s="46"/>
      <c r="GD736" s="46"/>
      <c r="GE736" s="46"/>
      <c r="GF736" s="46"/>
      <c r="GG736" s="46"/>
      <c r="GH736" s="46"/>
      <c r="GI736" s="46"/>
      <c r="GJ736" s="46"/>
      <c r="GK736" s="46"/>
      <c r="GL736" s="46"/>
      <c r="GM736" s="46"/>
      <c r="GN736" s="46"/>
      <c r="GO736" s="46"/>
      <c r="GP736" s="46"/>
      <c r="GQ736" s="46"/>
      <c r="GR736" s="46"/>
      <c r="GS736" s="46"/>
      <c r="GT736" s="46"/>
      <c r="GU736" s="46"/>
      <c r="GV736" s="46"/>
      <c r="GW736" s="46"/>
      <c r="GX736" s="46"/>
      <c r="GY736" s="46"/>
      <c r="GZ736" s="46"/>
      <c r="HA736" s="46"/>
      <c r="HB736" s="46"/>
      <c r="HC736" s="46"/>
      <c r="HD736" s="46"/>
      <c r="HE736" s="46"/>
      <c r="HF736" s="46"/>
      <c r="HG736" s="46"/>
      <c r="HH736" s="46"/>
      <c r="HI736" s="46"/>
      <c r="HJ736" s="46"/>
      <c r="HK736" s="46"/>
      <c r="HL736" s="46"/>
      <c r="HM736" s="46"/>
      <c r="HN736" s="46"/>
      <c r="HO736" s="46"/>
      <c r="HP736" s="46"/>
      <c r="HQ736" s="46"/>
      <c r="HR736" s="46"/>
      <c r="HS736" s="46"/>
      <c r="HT736" s="46"/>
      <c r="HU736" s="46"/>
      <c r="HV736" s="46"/>
      <c r="HW736" s="46"/>
      <c r="HX736" s="46"/>
      <c r="HY736" s="46"/>
      <c r="HZ736" s="46"/>
      <c r="IA736" s="46"/>
      <c r="IB736" s="46"/>
      <c r="IC736" s="46"/>
      <c r="ID736" s="46"/>
      <c r="IE736" s="46"/>
      <c r="IF736" s="46"/>
      <c r="IG736" s="46"/>
      <c r="IH736" s="46"/>
      <c r="II736" s="46"/>
      <c r="IJ736" s="46"/>
      <c r="IK736" s="46"/>
      <c r="IL736" s="46"/>
      <c r="IM736" s="46"/>
      <c r="IN736" s="46"/>
      <c r="IO736" s="46"/>
      <c r="IP736" s="46"/>
      <c r="IQ736" s="46"/>
      <c r="IR736" s="46"/>
      <c r="IS736" s="46"/>
      <c r="IT736" s="46"/>
      <c r="IU736" s="46"/>
      <c r="IV736" s="46"/>
      <c r="IW736" s="46"/>
      <c r="IX736" s="46"/>
      <c r="IY736" s="46"/>
      <c r="IZ736" s="46"/>
      <c r="JA736" s="46"/>
      <c r="JB736" s="46"/>
      <c r="JC736" s="46"/>
      <c r="JD736" s="46"/>
      <c r="JE736" s="46"/>
      <c r="JF736" s="46"/>
    </row>
    <row r="737" spans="1:266" s="7" customFormat="1" ht="13.5" customHeight="1" thickBot="1" x14ac:dyDescent="0.3">
      <c r="A737" s="2071"/>
      <c r="B737" s="1532" t="s">
        <v>855</v>
      </c>
      <c r="C737" s="1691"/>
      <c r="D737" s="1692" t="s">
        <v>856</v>
      </c>
      <c r="E737" s="1693"/>
      <c r="F737" s="1694"/>
      <c r="G737" s="1596"/>
      <c r="H737" s="1954" t="s">
        <v>509</v>
      </c>
      <c r="I737" s="1470" t="s">
        <v>511</v>
      </c>
      <c r="J737" s="1713" t="s">
        <v>1424</v>
      </c>
      <c r="K737" s="1548" t="s">
        <v>1539</v>
      </c>
      <c r="L737" s="1657"/>
      <c r="M737" s="1669"/>
      <c r="N737" s="1661"/>
      <c r="O737" s="1284"/>
      <c r="P737" s="1066">
        <f t="shared" si="104"/>
        <v>0</v>
      </c>
      <c r="Q737" s="1670"/>
      <c r="R737" s="1563"/>
      <c r="S737" s="1563">
        <v>1</v>
      </c>
      <c r="T737" s="1563"/>
      <c r="U737" s="1563"/>
      <c r="V737" s="1563"/>
      <c r="W737" s="1710"/>
      <c r="X737" s="1538">
        <f>SUBTOTAL(9,Q731:W737)</f>
        <v>20</v>
      </c>
      <c r="Y737" s="1539">
        <f>X737</f>
        <v>20</v>
      </c>
      <c r="Z737" s="38" t="s">
        <v>877</v>
      </c>
      <c r="AA737" s="23" t="str">
        <f t="shared" si="102"/>
        <v>MT</v>
      </c>
      <c r="AB737" s="48" t="str">
        <f t="shared" si="107"/>
        <v>SAMT</v>
      </c>
      <c r="AC737"/>
      <c r="AD737"/>
      <c r="AE737" s="12">
        <f t="shared" si="105"/>
        <v>0</v>
      </c>
      <c r="AF737" s="12">
        <f t="shared" si="106"/>
        <v>1</v>
      </c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22" t="str">
        <f t="shared" si="103"/>
        <v/>
      </c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  <c r="BP737" s="46"/>
      <c r="BQ737" s="46"/>
      <c r="BR737" s="46"/>
      <c r="BS737" s="46"/>
      <c r="BT737" s="46"/>
      <c r="BU737" s="46"/>
      <c r="BV737" s="46"/>
      <c r="BW737" s="46"/>
      <c r="BX737" s="46"/>
      <c r="BY737" s="46"/>
      <c r="BZ737" s="46"/>
      <c r="CA737" s="46"/>
      <c r="CB737" s="46"/>
      <c r="CC737" s="46"/>
      <c r="CD737" s="46"/>
      <c r="CE737" s="46"/>
      <c r="CF737" s="46"/>
      <c r="CG737" s="46"/>
      <c r="CH737" s="46"/>
      <c r="CI737" s="46"/>
      <c r="CJ737" s="46"/>
      <c r="CK737" s="46"/>
      <c r="CL737" s="46"/>
      <c r="CM737" s="46"/>
      <c r="CN737" s="46"/>
      <c r="CO737" s="46"/>
      <c r="CP737" s="46"/>
      <c r="CQ737" s="46"/>
      <c r="CR737" s="46"/>
      <c r="CS737" s="46"/>
      <c r="CT737" s="46"/>
      <c r="CU737" s="46"/>
      <c r="CV737" s="46"/>
      <c r="CW737" s="46"/>
      <c r="CX737" s="46"/>
      <c r="CY737" s="46"/>
      <c r="CZ737" s="46"/>
      <c r="DA737" s="46"/>
      <c r="DB737" s="46"/>
      <c r="DC737" s="46"/>
      <c r="DD737" s="46"/>
      <c r="DE737" s="46"/>
      <c r="DF737" s="46"/>
      <c r="DG737" s="46"/>
      <c r="DH737" s="46"/>
      <c r="DI737" s="46"/>
      <c r="DJ737" s="46"/>
      <c r="DK737" s="46"/>
      <c r="DL737" s="46"/>
      <c r="DM737" s="46"/>
      <c r="DN737" s="46"/>
      <c r="DO737" s="46"/>
      <c r="DP737" s="46"/>
      <c r="DQ737" s="46"/>
      <c r="DR737" s="46"/>
      <c r="DS737" s="46"/>
      <c r="DT737" s="46"/>
      <c r="DU737" s="46"/>
      <c r="DV737" s="46"/>
      <c r="DW737" s="46"/>
      <c r="DX737" s="46"/>
      <c r="DY737" s="46"/>
      <c r="DZ737" s="46"/>
      <c r="EA737" s="46"/>
      <c r="EB737" s="46"/>
      <c r="EC737" s="46"/>
      <c r="ED737" s="46"/>
      <c r="EE737" s="46"/>
      <c r="EF737" s="46"/>
      <c r="EG737" s="46"/>
      <c r="EH737" s="46"/>
      <c r="EI737" s="46"/>
      <c r="EJ737" s="46"/>
      <c r="EK737" s="46"/>
      <c r="EL737" s="46"/>
      <c r="EM737" s="46"/>
      <c r="EN737" s="46"/>
      <c r="EO737" s="46"/>
      <c r="EP737" s="46"/>
      <c r="EQ737" s="46"/>
      <c r="ER737" s="46"/>
      <c r="ES737" s="46"/>
      <c r="ET737" s="46"/>
      <c r="EU737" s="46"/>
      <c r="EV737" s="46"/>
      <c r="EW737" s="46"/>
      <c r="EX737" s="46"/>
      <c r="EY737" s="46"/>
      <c r="EZ737" s="46"/>
      <c r="FA737" s="46"/>
      <c r="FB737" s="46"/>
      <c r="FC737" s="46"/>
      <c r="FD737" s="46"/>
      <c r="FE737" s="46"/>
      <c r="FF737" s="46"/>
      <c r="FG737" s="46"/>
      <c r="FH737" s="46"/>
      <c r="FI737" s="46"/>
      <c r="FJ737" s="46"/>
      <c r="FK737" s="46"/>
      <c r="FL737" s="46"/>
      <c r="FM737" s="46"/>
      <c r="FN737" s="46"/>
      <c r="FO737" s="46"/>
      <c r="FP737" s="46"/>
      <c r="FQ737" s="46"/>
      <c r="FR737" s="46"/>
      <c r="FS737" s="46"/>
      <c r="FT737" s="46"/>
      <c r="FU737" s="46"/>
      <c r="FV737" s="46"/>
      <c r="FW737" s="46"/>
      <c r="FX737" s="46"/>
      <c r="FY737" s="46"/>
      <c r="FZ737" s="46"/>
      <c r="GA737" s="46"/>
      <c r="GB737" s="46"/>
      <c r="GC737" s="46"/>
      <c r="GD737" s="46"/>
      <c r="GE737" s="46"/>
      <c r="GF737" s="46"/>
      <c r="GG737" s="46"/>
      <c r="GH737" s="46"/>
      <c r="GI737" s="46"/>
      <c r="GJ737" s="46"/>
      <c r="GK737" s="46"/>
      <c r="GL737" s="46"/>
      <c r="GM737" s="46"/>
      <c r="GN737" s="46"/>
      <c r="GO737" s="46"/>
      <c r="GP737" s="46"/>
      <c r="GQ737" s="46"/>
      <c r="GR737" s="46"/>
      <c r="GS737" s="46"/>
      <c r="GT737" s="46"/>
      <c r="GU737" s="46"/>
      <c r="GV737" s="46"/>
      <c r="GW737" s="46"/>
      <c r="GX737" s="46"/>
      <c r="GY737" s="46"/>
      <c r="GZ737" s="46"/>
      <c r="HA737" s="46"/>
      <c r="HB737" s="46"/>
      <c r="HC737" s="46"/>
      <c r="HD737" s="46"/>
      <c r="HE737" s="46"/>
      <c r="HF737" s="46"/>
      <c r="HG737" s="46"/>
      <c r="HH737" s="46"/>
      <c r="HI737" s="46"/>
      <c r="HJ737" s="46"/>
      <c r="HK737" s="46"/>
      <c r="HL737" s="46"/>
      <c r="HM737" s="46"/>
      <c r="HN737" s="46"/>
      <c r="HO737" s="46"/>
      <c r="HP737" s="46"/>
      <c r="HQ737" s="46"/>
      <c r="HR737" s="46"/>
      <c r="HS737" s="46"/>
      <c r="HT737" s="46"/>
      <c r="HU737" s="46"/>
      <c r="HV737" s="46"/>
      <c r="HW737" s="46"/>
      <c r="HX737" s="46"/>
      <c r="HY737" s="46"/>
      <c r="HZ737" s="46"/>
      <c r="IA737" s="46"/>
      <c r="IB737" s="46"/>
      <c r="IC737" s="46"/>
      <c r="ID737" s="46"/>
      <c r="IE737" s="46"/>
      <c r="IF737" s="46"/>
      <c r="IG737" s="46"/>
      <c r="IH737" s="46"/>
      <c r="II737" s="46"/>
      <c r="IJ737" s="46"/>
      <c r="IK737" s="46"/>
      <c r="IL737" s="46"/>
      <c r="IM737" s="46"/>
      <c r="IN737" s="46"/>
      <c r="IO737" s="46"/>
      <c r="IP737" s="46"/>
      <c r="IQ737" s="46"/>
      <c r="IR737" s="46"/>
      <c r="IS737" s="46"/>
      <c r="IT737" s="46"/>
      <c r="IU737" s="46"/>
      <c r="IV737" s="46"/>
      <c r="IW737" s="46"/>
      <c r="IX737" s="46"/>
      <c r="IY737" s="46"/>
      <c r="IZ737" s="46"/>
      <c r="JA737" s="46"/>
      <c r="JB737" s="46"/>
      <c r="JC737" s="46"/>
      <c r="JD737" s="46"/>
      <c r="JE737" s="46"/>
      <c r="JF737" s="46"/>
    </row>
    <row r="738" spans="1:266" s="7" customFormat="1" ht="13.5" customHeight="1" thickBot="1" x14ac:dyDescent="0.3">
      <c r="A738" s="2093">
        <f>A731+1</f>
        <v>88</v>
      </c>
      <c r="B738" s="2118" t="s">
        <v>2178</v>
      </c>
      <c r="C738" s="1678" t="s">
        <v>332</v>
      </c>
      <c r="D738" s="1679" t="s">
        <v>2179</v>
      </c>
      <c r="E738" s="1680" t="s">
        <v>284</v>
      </c>
      <c r="F738" s="1681" t="s">
        <v>500</v>
      </c>
      <c r="G738" s="1682" t="s">
        <v>1704</v>
      </c>
      <c r="H738" s="1955" t="s">
        <v>509</v>
      </c>
      <c r="I738" s="1486" t="s">
        <v>515</v>
      </c>
      <c r="J738" s="1627"/>
      <c r="K738" s="1277" t="s">
        <v>1160</v>
      </c>
      <c r="L738" s="1627" t="s">
        <v>97</v>
      </c>
      <c r="M738" s="495">
        <v>7</v>
      </c>
      <c r="N738" s="1487" t="s">
        <v>98</v>
      </c>
      <c r="O738" s="1277" t="s">
        <v>344</v>
      </c>
      <c r="P738" s="1066">
        <f t="shared" si="104"/>
        <v>15</v>
      </c>
      <c r="Q738" s="1489">
        <v>10</v>
      </c>
      <c r="R738" s="1490">
        <v>5</v>
      </c>
      <c r="S738" s="1259"/>
      <c r="T738" s="1259"/>
      <c r="U738" s="1259"/>
      <c r="V738" s="1259"/>
      <c r="W738" s="1260"/>
      <c r="X738" s="1281"/>
      <c r="Y738" s="1683"/>
      <c r="Z738" s="46"/>
      <c r="AA738" s="23" t="str">
        <f t="shared" si="102"/>
        <v/>
      </c>
      <c r="AB738" s="48" t="str">
        <f t="shared" si="107"/>
        <v/>
      </c>
      <c r="AC738" t="s">
        <v>1294</v>
      </c>
      <c r="AD738"/>
      <c r="AE738" s="12">
        <f t="shared" si="105"/>
        <v>15</v>
      </c>
      <c r="AF738" s="12">
        <f t="shared" si="106"/>
        <v>0</v>
      </c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22">
        <f t="shared" si="103"/>
        <v>10</v>
      </c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  <c r="BP738" s="46"/>
      <c r="BQ738" s="46"/>
      <c r="BR738" s="46"/>
      <c r="BS738" s="46"/>
      <c r="BT738" s="46"/>
      <c r="BU738" s="46"/>
      <c r="BV738" s="46"/>
      <c r="BW738" s="46"/>
      <c r="BX738" s="46"/>
      <c r="BY738" s="46"/>
      <c r="BZ738" s="46"/>
      <c r="CA738" s="46"/>
      <c r="CB738" s="46"/>
      <c r="CC738" s="46"/>
      <c r="CD738" s="46"/>
      <c r="CE738" s="46"/>
      <c r="CF738" s="46"/>
      <c r="CG738" s="46"/>
      <c r="CH738" s="46"/>
      <c r="CI738" s="46"/>
      <c r="CJ738" s="46"/>
      <c r="CK738" s="46"/>
      <c r="CL738" s="46"/>
      <c r="CM738" s="46"/>
      <c r="CN738" s="46"/>
      <c r="CO738" s="46"/>
      <c r="CP738" s="46"/>
      <c r="CQ738" s="46"/>
      <c r="CR738" s="46"/>
      <c r="CS738" s="46"/>
      <c r="CT738" s="46"/>
      <c r="CU738" s="46"/>
      <c r="CV738" s="46"/>
      <c r="CW738" s="46"/>
      <c r="CX738" s="46"/>
      <c r="CY738" s="46"/>
      <c r="CZ738" s="46"/>
      <c r="DA738" s="46"/>
      <c r="DB738" s="46"/>
      <c r="DC738" s="46"/>
      <c r="DD738" s="46"/>
      <c r="DE738" s="46"/>
      <c r="DF738" s="46"/>
      <c r="DG738" s="46"/>
      <c r="DH738" s="46"/>
      <c r="DI738" s="46"/>
      <c r="DJ738" s="46"/>
      <c r="DK738" s="46"/>
      <c r="DL738" s="46"/>
      <c r="DM738" s="46"/>
      <c r="DN738" s="46"/>
      <c r="DO738" s="46"/>
      <c r="DP738" s="46"/>
      <c r="DQ738" s="46"/>
      <c r="DR738" s="46"/>
      <c r="DS738" s="46"/>
      <c r="DT738" s="46"/>
      <c r="DU738" s="46"/>
      <c r="DV738" s="46"/>
      <c r="DW738" s="46"/>
      <c r="DX738" s="46"/>
      <c r="DY738" s="46"/>
      <c r="DZ738" s="46"/>
      <c r="EA738" s="46"/>
      <c r="EB738" s="46"/>
      <c r="EC738" s="46"/>
      <c r="ED738" s="46"/>
      <c r="EE738" s="46"/>
      <c r="EF738" s="46"/>
      <c r="EG738" s="46"/>
      <c r="EH738" s="46"/>
      <c r="EI738" s="46"/>
      <c r="EJ738" s="46"/>
      <c r="EK738" s="46"/>
      <c r="EL738" s="46"/>
      <c r="EM738" s="46"/>
      <c r="EN738" s="46"/>
      <c r="EO738" s="46"/>
      <c r="EP738" s="46"/>
      <c r="EQ738" s="46"/>
      <c r="ER738" s="46"/>
      <c r="ES738" s="46"/>
      <c r="ET738" s="46"/>
      <c r="EU738" s="46"/>
      <c r="EV738" s="46"/>
      <c r="EW738" s="46"/>
      <c r="EX738" s="46"/>
      <c r="EY738" s="46"/>
      <c r="EZ738" s="46"/>
      <c r="FA738" s="46"/>
      <c r="FB738" s="46"/>
      <c r="FC738" s="46"/>
      <c r="FD738" s="46"/>
      <c r="FE738" s="46"/>
      <c r="FF738" s="46"/>
      <c r="FG738" s="46"/>
      <c r="FH738" s="46"/>
      <c r="FI738" s="46"/>
      <c r="FJ738" s="46"/>
      <c r="FK738" s="46"/>
      <c r="FL738" s="46"/>
      <c r="FM738" s="46"/>
      <c r="FN738" s="46"/>
      <c r="FO738" s="46"/>
      <c r="FP738" s="46"/>
      <c r="FQ738" s="46"/>
      <c r="FR738" s="46"/>
      <c r="FS738" s="46"/>
      <c r="FT738" s="46"/>
      <c r="FU738" s="46"/>
      <c r="FV738" s="46"/>
      <c r="FW738" s="46"/>
      <c r="FX738" s="46"/>
      <c r="FY738" s="46"/>
      <c r="FZ738" s="46"/>
      <c r="GA738" s="46"/>
      <c r="GB738" s="46"/>
      <c r="GC738" s="46"/>
      <c r="GD738" s="46"/>
      <c r="GE738" s="46"/>
      <c r="GF738" s="46"/>
      <c r="GG738" s="46"/>
      <c r="GH738" s="46"/>
      <c r="GI738" s="46"/>
      <c r="GJ738" s="46"/>
      <c r="GK738" s="46"/>
      <c r="GL738" s="46"/>
      <c r="GM738" s="46"/>
      <c r="GN738" s="46"/>
      <c r="GO738" s="46"/>
      <c r="GP738" s="46"/>
      <c r="GQ738" s="46"/>
      <c r="GR738" s="46"/>
      <c r="GS738" s="46"/>
      <c r="GT738" s="46"/>
      <c r="GU738" s="46"/>
      <c r="GV738" s="46"/>
      <c r="GW738" s="46"/>
      <c r="GX738" s="46"/>
      <c r="GY738" s="46"/>
      <c r="GZ738" s="46"/>
      <c r="HA738" s="46"/>
      <c r="HB738" s="46"/>
      <c r="HC738" s="46"/>
      <c r="HD738" s="46"/>
      <c r="HE738" s="46"/>
      <c r="HF738" s="46"/>
      <c r="HG738" s="46"/>
      <c r="HH738" s="46"/>
      <c r="HI738" s="46"/>
      <c r="HJ738" s="46"/>
      <c r="HK738" s="46"/>
      <c r="HL738" s="46"/>
      <c r="HM738" s="46"/>
      <c r="HN738" s="46"/>
      <c r="HO738" s="46"/>
      <c r="HP738" s="46"/>
      <c r="HQ738" s="46"/>
      <c r="HR738" s="46"/>
      <c r="HS738" s="46"/>
      <c r="HT738" s="46"/>
      <c r="HU738" s="46"/>
      <c r="HV738" s="46"/>
      <c r="HW738" s="46"/>
      <c r="HX738" s="46"/>
      <c r="HY738" s="46"/>
      <c r="HZ738" s="46"/>
      <c r="IA738" s="46"/>
      <c r="IB738" s="46"/>
      <c r="IC738" s="46"/>
      <c r="ID738" s="46"/>
      <c r="IE738" s="46"/>
      <c r="IF738" s="46"/>
      <c r="IG738" s="46"/>
      <c r="IH738" s="46"/>
      <c r="II738" s="46"/>
      <c r="IJ738" s="46"/>
      <c r="IK738" s="46"/>
      <c r="IL738" s="46"/>
      <c r="IM738" s="46"/>
      <c r="IN738" s="46"/>
      <c r="IO738" s="46"/>
      <c r="IP738" s="46"/>
      <c r="IQ738" s="46"/>
      <c r="IR738" s="46"/>
      <c r="IS738" s="46"/>
      <c r="IT738" s="46"/>
      <c r="IU738" s="46"/>
      <c r="IV738" s="46"/>
      <c r="IW738" s="46"/>
      <c r="IX738" s="46"/>
      <c r="IY738" s="46"/>
      <c r="IZ738" s="46"/>
      <c r="JA738" s="46"/>
      <c r="JB738" s="46"/>
      <c r="JC738" s="46"/>
      <c r="JD738" s="46"/>
      <c r="JE738" s="46"/>
      <c r="JF738" s="46"/>
    </row>
    <row r="739" spans="1:266" s="7" customFormat="1" ht="13.5" customHeight="1" thickBot="1" x14ac:dyDescent="0.3">
      <c r="A739" s="2090"/>
      <c r="B739" s="1695" t="s">
        <v>2178</v>
      </c>
      <c r="C739" s="1696"/>
      <c r="D739" s="1697" t="s">
        <v>2179</v>
      </c>
      <c r="E739" s="1698"/>
      <c r="F739" s="1699"/>
      <c r="G739" s="1521"/>
      <c r="H739" s="1956" t="s">
        <v>509</v>
      </c>
      <c r="I739" s="1522"/>
      <c r="J739" s="1182"/>
      <c r="K739" s="1181"/>
      <c r="L739" s="1636"/>
      <c r="M739" s="1676"/>
      <c r="N739" s="1640"/>
      <c r="O739" s="1181"/>
      <c r="P739" s="1066">
        <f t="shared" si="104"/>
        <v>0</v>
      </c>
      <c r="Q739" s="1677"/>
      <c r="R739" s="1432"/>
      <c r="S739" s="1432"/>
      <c r="T739" s="1432"/>
      <c r="U739" s="1432"/>
      <c r="V739" s="1432"/>
      <c r="W739" s="1564"/>
      <c r="X739" s="1524">
        <f>SUBTOTAL(9,Q738:W739)</f>
        <v>15</v>
      </c>
      <c r="Y739" s="1525">
        <f>X739</f>
        <v>15</v>
      </c>
      <c r="Z739" s="38" t="s">
        <v>877</v>
      </c>
      <c r="AA739" s="23" t="str">
        <f t="shared" si="102"/>
        <v>TP</v>
      </c>
      <c r="AB739" s="48" t="str">
        <f t="shared" si="107"/>
        <v>SATP</v>
      </c>
      <c r="AC739"/>
      <c r="AD739"/>
      <c r="AE739" s="12">
        <f t="shared" si="105"/>
        <v>0</v>
      </c>
      <c r="AF739" s="12">
        <f t="shared" si="106"/>
        <v>0</v>
      </c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22" t="str">
        <f t="shared" si="103"/>
        <v/>
      </c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  <c r="BP739" s="46"/>
      <c r="BQ739" s="46"/>
      <c r="BR739" s="46"/>
      <c r="BS739" s="46"/>
      <c r="BT739" s="46"/>
      <c r="BU739" s="46"/>
      <c r="BV739" s="46"/>
      <c r="BW739" s="46"/>
      <c r="BX739" s="46"/>
      <c r="BY739" s="46"/>
      <c r="BZ739" s="46"/>
      <c r="CA739" s="46"/>
      <c r="CB739" s="46"/>
      <c r="CC739" s="46"/>
      <c r="CD739" s="46"/>
      <c r="CE739" s="46"/>
      <c r="CF739" s="46"/>
      <c r="CG739" s="46"/>
      <c r="CH739" s="46"/>
      <c r="CI739" s="46"/>
      <c r="CJ739" s="46"/>
      <c r="CK739" s="46"/>
      <c r="CL739" s="46"/>
      <c r="CM739" s="46"/>
      <c r="CN739" s="46"/>
      <c r="CO739" s="46"/>
      <c r="CP739" s="46"/>
      <c r="CQ739" s="46"/>
      <c r="CR739" s="46"/>
      <c r="CS739" s="46"/>
      <c r="CT739" s="46"/>
      <c r="CU739" s="46"/>
      <c r="CV739" s="46"/>
      <c r="CW739" s="46"/>
      <c r="CX739" s="46"/>
      <c r="CY739" s="46"/>
      <c r="CZ739" s="46"/>
      <c r="DA739" s="46"/>
      <c r="DB739" s="46"/>
      <c r="DC739" s="46"/>
      <c r="DD739" s="46"/>
      <c r="DE739" s="46"/>
      <c r="DF739" s="46"/>
      <c r="DG739" s="46"/>
      <c r="DH739" s="46"/>
      <c r="DI739" s="46"/>
      <c r="DJ739" s="46"/>
      <c r="DK739" s="46"/>
      <c r="DL739" s="46"/>
      <c r="DM739" s="46"/>
      <c r="DN739" s="46"/>
      <c r="DO739" s="46"/>
      <c r="DP739" s="46"/>
      <c r="DQ739" s="46"/>
      <c r="DR739" s="46"/>
      <c r="DS739" s="46"/>
      <c r="DT739" s="46"/>
      <c r="DU739" s="46"/>
      <c r="DV739" s="46"/>
      <c r="DW739" s="46"/>
      <c r="DX739" s="46"/>
      <c r="DY739" s="46"/>
      <c r="DZ739" s="46"/>
      <c r="EA739" s="46"/>
      <c r="EB739" s="46"/>
      <c r="EC739" s="46"/>
      <c r="ED739" s="46"/>
      <c r="EE739" s="46"/>
      <c r="EF739" s="46"/>
      <c r="EG739" s="46"/>
      <c r="EH739" s="46"/>
      <c r="EI739" s="46"/>
      <c r="EJ739" s="46"/>
      <c r="EK739" s="46"/>
      <c r="EL739" s="46"/>
      <c r="EM739" s="46"/>
      <c r="EN739" s="46"/>
      <c r="EO739" s="46"/>
      <c r="EP739" s="46"/>
      <c r="EQ739" s="46"/>
      <c r="ER739" s="46"/>
      <c r="ES739" s="46"/>
      <c r="ET739" s="46"/>
      <c r="EU739" s="46"/>
      <c r="EV739" s="46"/>
      <c r="EW739" s="46"/>
      <c r="EX739" s="46"/>
      <c r="EY739" s="46"/>
      <c r="EZ739" s="46"/>
      <c r="FA739" s="46"/>
      <c r="FB739" s="46"/>
      <c r="FC739" s="46"/>
      <c r="FD739" s="46"/>
      <c r="FE739" s="46"/>
      <c r="FF739" s="46"/>
      <c r="FG739" s="46"/>
      <c r="FH739" s="46"/>
      <c r="FI739" s="46"/>
      <c r="FJ739" s="46"/>
      <c r="FK739" s="46"/>
      <c r="FL739" s="46"/>
      <c r="FM739" s="46"/>
      <c r="FN739" s="46"/>
      <c r="FO739" s="46"/>
      <c r="FP739" s="46"/>
      <c r="FQ739" s="46"/>
      <c r="FR739" s="46"/>
      <c r="FS739" s="46"/>
      <c r="FT739" s="46"/>
      <c r="FU739" s="46"/>
      <c r="FV739" s="46"/>
      <c r="FW739" s="46"/>
      <c r="FX739" s="46"/>
      <c r="FY739" s="46"/>
      <c r="FZ739" s="46"/>
      <c r="GA739" s="46"/>
      <c r="GB739" s="46"/>
      <c r="GC739" s="46"/>
      <c r="GD739" s="46"/>
      <c r="GE739" s="46"/>
      <c r="GF739" s="46"/>
      <c r="GG739" s="46"/>
      <c r="GH739" s="46"/>
      <c r="GI739" s="46"/>
      <c r="GJ739" s="46"/>
      <c r="GK739" s="46"/>
      <c r="GL739" s="46"/>
      <c r="GM739" s="46"/>
      <c r="GN739" s="46"/>
      <c r="GO739" s="46"/>
      <c r="GP739" s="46"/>
      <c r="GQ739" s="46"/>
      <c r="GR739" s="46"/>
      <c r="GS739" s="46"/>
      <c r="GT739" s="46"/>
      <c r="GU739" s="46"/>
      <c r="GV739" s="46"/>
      <c r="GW739" s="46"/>
      <c r="GX739" s="46"/>
      <c r="GY739" s="46"/>
      <c r="GZ739" s="46"/>
      <c r="HA739" s="46"/>
      <c r="HB739" s="46"/>
      <c r="HC739" s="46"/>
      <c r="HD739" s="46"/>
      <c r="HE739" s="46"/>
      <c r="HF739" s="46"/>
      <c r="HG739" s="46"/>
      <c r="HH739" s="46"/>
      <c r="HI739" s="46"/>
      <c r="HJ739" s="46"/>
      <c r="HK739" s="46"/>
      <c r="HL739" s="46"/>
      <c r="HM739" s="46"/>
      <c r="HN739" s="46"/>
      <c r="HO739" s="46"/>
      <c r="HP739" s="46"/>
      <c r="HQ739" s="46"/>
      <c r="HR739" s="46"/>
      <c r="HS739" s="46"/>
      <c r="HT739" s="46"/>
      <c r="HU739" s="46"/>
      <c r="HV739" s="46"/>
      <c r="HW739" s="46"/>
      <c r="HX739" s="46"/>
      <c r="HY739" s="46"/>
      <c r="HZ739" s="46"/>
      <c r="IA739" s="46"/>
      <c r="IB739" s="46"/>
      <c r="IC739" s="46"/>
      <c r="ID739" s="46"/>
      <c r="IE739" s="46"/>
      <c r="IF739" s="46"/>
      <c r="IG739" s="46"/>
      <c r="IH739" s="46"/>
      <c r="II739" s="46"/>
      <c r="IJ739" s="46"/>
      <c r="IK739" s="46"/>
      <c r="IL739" s="46"/>
      <c r="IM739" s="46"/>
      <c r="IN739" s="46"/>
      <c r="IO739" s="46"/>
      <c r="IP739" s="46"/>
      <c r="IQ739" s="46"/>
      <c r="IR739" s="46"/>
      <c r="IS739" s="46"/>
      <c r="IT739" s="46"/>
      <c r="IU739" s="46"/>
      <c r="IV739" s="46"/>
      <c r="IW739" s="46"/>
      <c r="IX739" s="46"/>
      <c r="IY739" s="46"/>
      <c r="IZ739" s="46"/>
      <c r="JA739" s="46"/>
      <c r="JB739" s="46"/>
      <c r="JC739" s="46"/>
      <c r="JD739" s="46"/>
      <c r="JE739" s="46"/>
      <c r="JF739" s="46"/>
    </row>
    <row r="740" spans="1:266" s="27" customFormat="1" ht="13.5" customHeight="1" thickBot="1" x14ac:dyDescent="0.3">
      <c r="A740" s="2072">
        <f>A738+1</f>
        <v>89</v>
      </c>
      <c r="B740" s="1674" t="s">
        <v>762</v>
      </c>
      <c r="C740" s="1643" t="s">
        <v>35</v>
      </c>
      <c r="D740" s="1244" t="s">
        <v>763</v>
      </c>
      <c r="E740" s="1645" t="s">
        <v>284</v>
      </c>
      <c r="F740" s="1582" t="s">
        <v>764</v>
      </c>
      <c r="G740" s="1583" t="s">
        <v>765</v>
      </c>
      <c r="H740" s="1947" t="s">
        <v>509</v>
      </c>
      <c r="I740" s="1584" t="s">
        <v>515</v>
      </c>
      <c r="J740" s="1646"/>
      <c r="K740" s="1137" t="s">
        <v>1000</v>
      </c>
      <c r="L740" s="1646" t="s">
        <v>97</v>
      </c>
      <c r="M740" s="1647">
        <v>3</v>
      </c>
      <c r="N740" s="1648" t="s">
        <v>24</v>
      </c>
      <c r="O740" s="1649" t="s">
        <v>344</v>
      </c>
      <c r="P740" s="1066">
        <f t="shared" si="104"/>
        <v>2</v>
      </c>
      <c r="Q740" s="1650">
        <v>2</v>
      </c>
      <c r="R740" s="1651"/>
      <c r="S740" s="1651"/>
      <c r="T740" s="1651"/>
      <c r="U740" s="1651"/>
      <c r="V740" s="1651"/>
      <c r="W740" s="1648"/>
      <c r="X740" s="1652"/>
      <c r="Y740" s="1653"/>
      <c r="Z740" s="38"/>
      <c r="AA740" s="23" t="str">
        <f t="shared" ref="AA740:AA750" si="108">IF(Y740&lt;&gt;"",IF(Y740&gt;=40,"TC",IF(AND(Y740&gt;=20,Y740&lt;30),"MT",IF(Y740&lt;20,"TP",""))),"")</f>
        <v/>
      </c>
      <c r="AB740" s="48" t="str">
        <f t="shared" si="107"/>
        <v/>
      </c>
      <c r="AC740"/>
      <c r="AD740"/>
      <c r="AE740" s="12">
        <f t="shared" si="105"/>
        <v>2</v>
      </c>
      <c r="AF740" s="12">
        <f t="shared" si="106"/>
        <v>0</v>
      </c>
      <c r="AU740" s="22">
        <f t="shared" ref="AU740:AU747" si="109">IF(C740&lt;&gt;"",SUMIF(D$379:D$956,D740,Q$379:R$956),"")</f>
        <v>22</v>
      </c>
    </row>
    <row r="741" spans="1:266" s="27" customFormat="1" ht="13.5" customHeight="1" thickBot="1" x14ac:dyDescent="0.3">
      <c r="A741" s="2073"/>
      <c r="B741" s="1173" t="s">
        <v>762</v>
      </c>
      <c r="C741" s="1166"/>
      <c r="D741" s="1150" t="s">
        <v>763</v>
      </c>
      <c r="E741" s="989"/>
      <c r="F741" s="985"/>
      <c r="G741" s="1136"/>
      <c r="H741" s="1948" t="s">
        <v>509</v>
      </c>
      <c r="I741" s="1122" t="s">
        <v>515</v>
      </c>
      <c r="J741" s="1129"/>
      <c r="K741" s="1084" t="s">
        <v>1000</v>
      </c>
      <c r="L741" s="1129" t="s">
        <v>97</v>
      </c>
      <c r="M741" s="1100">
        <v>3</v>
      </c>
      <c r="N741" s="1022" t="s">
        <v>98</v>
      </c>
      <c r="O741" s="837" t="s">
        <v>344</v>
      </c>
      <c r="P741" s="1066">
        <f t="shared" si="104"/>
        <v>2</v>
      </c>
      <c r="Q741" s="838">
        <v>2</v>
      </c>
      <c r="R741" s="992"/>
      <c r="S741" s="992"/>
      <c r="T741" s="992"/>
      <c r="U741" s="992"/>
      <c r="V741" s="992"/>
      <c r="W741" s="1022"/>
      <c r="X741" s="1037"/>
      <c r="Y741" s="839"/>
      <c r="Z741" s="38"/>
      <c r="AA741" s="23" t="str">
        <f t="shared" si="108"/>
        <v/>
      </c>
      <c r="AB741" s="48" t="str">
        <f t="shared" si="107"/>
        <v/>
      </c>
      <c r="AC741"/>
      <c r="AD741"/>
      <c r="AE741" s="12">
        <f t="shared" si="105"/>
        <v>2</v>
      </c>
      <c r="AF741" s="12">
        <f t="shared" si="106"/>
        <v>0</v>
      </c>
      <c r="AU741" s="22" t="str">
        <f t="shared" si="109"/>
        <v/>
      </c>
    </row>
    <row r="742" spans="1:266" s="27" customFormat="1" ht="13.5" customHeight="1" thickBot="1" x14ac:dyDescent="0.3">
      <c r="A742" s="2073"/>
      <c r="B742" s="1173" t="s">
        <v>762</v>
      </c>
      <c r="C742" s="1166"/>
      <c r="D742" s="1150" t="s">
        <v>763</v>
      </c>
      <c r="E742" s="989"/>
      <c r="F742" s="985"/>
      <c r="G742" s="1136"/>
      <c r="H742" s="1948" t="s">
        <v>509</v>
      </c>
      <c r="I742" s="1122" t="s">
        <v>1027</v>
      </c>
      <c r="J742" s="1129"/>
      <c r="K742" s="1084" t="s">
        <v>1002</v>
      </c>
      <c r="L742" s="1129" t="s">
        <v>97</v>
      </c>
      <c r="M742" s="841">
        <v>3</v>
      </c>
      <c r="N742" s="1065" t="s">
        <v>24</v>
      </c>
      <c r="O742" s="840" t="s">
        <v>344</v>
      </c>
      <c r="P742" s="1066">
        <f t="shared" si="104"/>
        <v>4</v>
      </c>
      <c r="Q742" s="841">
        <v>4</v>
      </c>
      <c r="R742" s="987"/>
      <c r="S742" s="992"/>
      <c r="T742" s="992"/>
      <c r="U742" s="992"/>
      <c r="V742" s="992"/>
      <c r="W742" s="1022"/>
      <c r="X742" s="1037"/>
      <c r="Y742" s="839"/>
      <c r="Z742" s="38"/>
      <c r="AA742" s="23" t="str">
        <f t="shared" si="108"/>
        <v/>
      </c>
      <c r="AB742" s="48"/>
      <c r="AC742"/>
      <c r="AD742"/>
      <c r="AE742" s="12">
        <f t="shared" si="105"/>
        <v>4</v>
      </c>
      <c r="AF742" s="12">
        <f t="shared" si="106"/>
        <v>0</v>
      </c>
      <c r="AU742" s="22" t="str">
        <f t="shared" si="109"/>
        <v/>
      </c>
    </row>
    <row r="743" spans="1:266" s="27" customFormat="1" ht="13.5" customHeight="1" thickBot="1" x14ac:dyDescent="0.3">
      <c r="A743" s="2073"/>
      <c r="B743" s="1173" t="s">
        <v>762</v>
      </c>
      <c r="C743" s="1166"/>
      <c r="D743" s="1150" t="s">
        <v>763</v>
      </c>
      <c r="E743" s="989"/>
      <c r="F743" s="985"/>
      <c r="G743" s="1136"/>
      <c r="H743" s="1948" t="s">
        <v>539</v>
      </c>
      <c r="I743" s="1114" t="s">
        <v>515</v>
      </c>
      <c r="J743" s="1075"/>
      <c r="K743" s="1114" t="s">
        <v>1001</v>
      </c>
      <c r="L743" s="1074" t="s">
        <v>97</v>
      </c>
      <c r="M743" s="762">
        <v>6</v>
      </c>
      <c r="N743" s="668" t="s">
        <v>521</v>
      </c>
      <c r="O743" s="1071" t="s">
        <v>344</v>
      </c>
      <c r="P743" s="1066">
        <f t="shared" si="104"/>
        <v>3</v>
      </c>
      <c r="Q743" s="762">
        <v>3</v>
      </c>
      <c r="R743" s="963"/>
      <c r="S743" s="992"/>
      <c r="T743" s="992"/>
      <c r="U743" s="992"/>
      <c r="V743" s="992"/>
      <c r="W743" s="1022"/>
      <c r="X743" s="1037"/>
      <c r="Y743" s="839"/>
      <c r="Z743" s="38"/>
      <c r="AA743" s="23" t="str">
        <f t="shared" si="108"/>
        <v/>
      </c>
      <c r="AB743" s="48" t="str">
        <f>Z743&amp;AA743</f>
        <v/>
      </c>
      <c r="AC743"/>
      <c r="AD743"/>
      <c r="AE743" s="12">
        <f t="shared" si="105"/>
        <v>3</v>
      </c>
      <c r="AF743" s="12">
        <f t="shared" si="106"/>
        <v>0</v>
      </c>
      <c r="AU743" s="22" t="str">
        <f t="shared" si="109"/>
        <v/>
      </c>
    </row>
    <row r="744" spans="1:266" s="27" customFormat="1" ht="13.5" customHeight="1" thickBot="1" x14ac:dyDescent="0.3">
      <c r="A744" s="2073"/>
      <c r="B744" s="1173" t="s">
        <v>762</v>
      </c>
      <c r="C744" s="1166"/>
      <c r="D744" s="1150" t="s">
        <v>763</v>
      </c>
      <c r="E744" s="989"/>
      <c r="F744" s="985"/>
      <c r="G744" s="1136"/>
      <c r="H744" s="1948" t="s">
        <v>539</v>
      </c>
      <c r="I744" s="1114" t="s">
        <v>515</v>
      </c>
      <c r="J744" s="1075"/>
      <c r="K744" s="1114" t="s">
        <v>2042</v>
      </c>
      <c r="L744" s="1074" t="s">
        <v>97</v>
      </c>
      <c r="M744" s="762">
        <v>6</v>
      </c>
      <c r="N744" s="668" t="s">
        <v>521</v>
      </c>
      <c r="O744" s="1071" t="s">
        <v>344</v>
      </c>
      <c r="P744" s="1066">
        <f t="shared" si="104"/>
        <v>5</v>
      </c>
      <c r="Q744" s="762">
        <v>5</v>
      </c>
      <c r="R744" s="963"/>
      <c r="S744" s="992"/>
      <c r="T744" s="992"/>
      <c r="U744" s="992"/>
      <c r="V744" s="992"/>
      <c r="W744" s="1024"/>
      <c r="X744" s="1037"/>
      <c r="Y744" s="839"/>
      <c r="Z744" s="38"/>
      <c r="AA744" s="23" t="str">
        <f t="shared" si="108"/>
        <v/>
      </c>
      <c r="AB744" s="48" t="str">
        <f>Z744&amp;AA744</f>
        <v/>
      </c>
      <c r="AC744"/>
      <c r="AD744"/>
      <c r="AE744" s="12">
        <f t="shared" si="105"/>
        <v>5</v>
      </c>
      <c r="AF744" s="12">
        <f t="shared" si="106"/>
        <v>0</v>
      </c>
      <c r="AU744" s="22" t="str">
        <f t="shared" si="109"/>
        <v/>
      </c>
    </row>
    <row r="745" spans="1:266" s="27" customFormat="1" ht="13.5" customHeight="1" thickBot="1" x14ac:dyDescent="0.3">
      <c r="A745" s="2073"/>
      <c r="B745" s="1173" t="s">
        <v>762</v>
      </c>
      <c r="C745" s="1166"/>
      <c r="D745" s="1150" t="s">
        <v>763</v>
      </c>
      <c r="E745" s="989"/>
      <c r="F745" s="985"/>
      <c r="G745" s="1136"/>
      <c r="H745" s="1948" t="s">
        <v>509</v>
      </c>
      <c r="I745" s="1122" t="s">
        <v>515</v>
      </c>
      <c r="J745" s="1129"/>
      <c r="K745" s="1084" t="s">
        <v>1272</v>
      </c>
      <c r="L745" s="1129" t="s">
        <v>97</v>
      </c>
      <c r="M745" s="841">
        <v>1</v>
      </c>
      <c r="N745" s="1065" t="s">
        <v>98</v>
      </c>
      <c r="O745" s="840" t="s">
        <v>348</v>
      </c>
      <c r="P745" s="1066">
        <f t="shared" si="104"/>
        <v>2</v>
      </c>
      <c r="Q745" s="841">
        <v>2</v>
      </c>
      <c r="R745" s="987"/>
      <c r="S745" s="992"/>
      <c r="T745" s="992"/>
      <c r="U745" s="992"/>
      <c r="V745" s="992"/>
      <c r="W745" s="1022"/>
      <c r="X745" s="1037"/>
      <c r="Y745" s="839"/>
      <c r="Z745" s="38"/>
      <c r="AA745" s="23" t="str">
        <f t="shared" si="108"/>
        <v/>
      </c>
      <c r="AB745" s="48"/>
      <c r="AC745"/>
      <c r="AD745"/>
      <c r="AE745" s="12">
        <f t="shared" si="105"/>
        <v>2</v>
      </c>
      <c r="AF745" s="12">
        <f t="shared" si="106"/>
        <v>0</v>
      </c>
      <c r="AU745" s="22" t="str">
        <f t="shared" si="109"/>
        <v/>
      </c>
    </row>
    <row r="746" spans="1:266" s="27" customFormat="1" ht="13.5" customHeight="1" thickBot="1" x14ac:dyDescent="0.3">
      <c r="A746" s="2073"/>
      <c r="B746" s="1173" t="s">
        <v>762</v>
      </c>
      <c r="C746" s="1166"/>
      <c r="D746" s="1150" t="s">
        <v>763</v>
      </c>
      <c r="E746" s="989"/>
      <c r="F746" s="985"/>
      <c r="G746" s="1136"/>
      <c r="H746" s="1948" t="s">
        <v>539</v>
      </c>
      <c r="I746" s="1122" t="s">
        <v>1019</v>
      </c>
      <c r="J746" s="1129"/>
      <c r="K746" s="1084" t="s">
        <v>1439</v>
      </c>
      <c r="L746" s="1129" t="s">
        <v>97</v>
      </c>
      <c r="M746" s="841">
        <v>3</v>
      </c>
      <c r="N746" s="1065" t="s">
        <v>24</v>
      </c>
      <c r="O746" s="840" t="s">
        <v>402</v>
      </c>
      <c r="P746" s="1066">
        <f t="shared" si="104"/>
        <v>2</v>
      </c>
      <c r="Q746" s="841">
        <v>2</v>
      </c>
      <c r="R746" s="987"/>
      <c r="S746" s="992"/>
      <c r="T746" s="992"/>
      <c r="U746" s="992"/>
      <c r="V746" s="992"/>
      <c r="W746" s="1022"/>
      <c r="X746" s="1037"/>
      <c r="Y746" s="839"/>
      <c r="Z746" s="38"/>
      <c r="AA746" s="23" t="str">
        <f t="shared" si="108"/>
        <v/>
      </c>
      <c r="AB746" s="48"/>
      <c r="AC746"/>
      <c r="AD746"/>
      <c r="AE746" s="12">
        <f t="shared" si="105"/>
        <v>2</v>
      </c>
      <c r="AF746" s="12">
        <f t="shared" si="106"/>
        <v>0</v>
      </c>
      <c r="AU746" s="22" t="str">
        <f t="shared" si="109"/>
        <v/>
      </c>
    </row>
    <row r="747" spans="1:266" s="27" customFormat="1" ht="13.5" customHeight="1" thickBot="1" x14ac:dyDescent="0.3">
      <c r="A747" s="2073"/>
      <c r="B747" s="1173" t="s">
        <v>762</v>
      </c>
      <c r="C747" s="1166"/>
      <c r="D747" s="1150" t="s">
        <v>763</v>
      </c>
      <c r="E747" s="989"/>
      <c r="F747" s="985"/>
      <c r="G747" s="1136"/>
      <c r="H747" s="1948" t="s">
        <v>539</v>
      </c>
      <c r="I747" s="1122" t="s">
        <v>1019</v>
      </c>
      <c r="J747" s="1129"/>
      <c r="K747" s="1084" t="s">
        <v>1439</v>
      </c>
      <c r="L747" s="1129" t="s">
        <v>97</v>
      </c>
      <c r="M747" s="841">
        <v>3</v>
      </c>
      <c r="N747" s="1065" t="s">
        <v>98</v>
      </c>
      <c r="O747" s="840" t="s">
        <v>402</v>
      </c>
      <c r="P747" s="1066">
        <f t="shared" si="104"/>
        <v>2</v>
      </c>
      <c r="Q747" s="841">
        <v>2</v>
      </c>
      <c r="R747" s="987"/>
      <c r="S747" s="992"/>
      <c r="T747" s="992"/>
      <c r="U747" s="992"/>
      <c r="V747" s="992"/>
      <c r="W747" s="1022"/>
      <c r="X747" s="1037"/>
      <c r="Y747" s="839"/>
      <c r="Z747" s="38"/>
      <c r="AA747" s="23" t="str">
        <f t="shared" si="108"/>
        <v/>
      </c>
      <c r="AB747" s="48"/>
      <c r="AC747"/>
      <c r="AD747"/>
      <c r="AE747" s="12">
        <f t="shared" si="105"/>
        <v>2</v>
      </c>
      <c r="AF747" s="12">
        <f t="shared" si="106"/>
        <v>0</v>
      </c>
      <c r="AU747" s="22" t="str">
        <f t="shared" si="109"/>
        <v/>
      </c>
    </row>
    <row r="748" spans="1:266" s="27" customFormat="1" ht="13.5" customHeight="1" thickBot="1" x14ac:dyDescent="0.3">
      <c r="A748" s="2073"/>
      <c r="B748" s="1173" t="s">
        <v>762</v>
      </c>
      <c r="C748" s="1166"/>
      <c r="D748" s="1150" t="s">
        <v>763</v>
      </c>
      <c r="E748" s="989"/>
      <c r="F748" s="985"/>
      <c r="G748" s="1136"/>
      <c r="H748" s="1948" t="s">
        <v>509</v>
      </c>
      <c r="I748" s="1122" t="s">
        <v>515</v>
      </c>
      <c r="J748" s="1730" t="s">
        <v>95</v>
      </c>
      <c r="K748" s="1084" t="s">
        <v>1712</v>
      </c>
      <c r="L748" s="1129"/>
      <c r="M748" s="841"/>
      <c r="N748" s="1065"/>
      <c r="O748" s="840"/>
      <c r="P748" s="1066">
        <f t="shared" si="104"/>
        <v>0</v>
      </c>
      <c r="Q748" s="841"/>
      <c r="R748" s="987"/>
      <c r="S748" s="992"/>
      <c r="T748" s="992"/>
      <c r="U748" s="992">
        <v>2</v>
      </c>
      <c r="V748" s="992"/>
      <c r="W748" s="1022"/>
      <c r="X748" s="1037"/>
      <c r="Y748" s="839"/>
      <c r="Z748" s="38"/>
      <c r="AA748" s="23" t="str">
        <f t="shared" si="108"/>
        <v/>
      </c>
      <c r="AB748" s="48"/>
      <c r="AC748"/>
      <c r="AD748"/>
      <c r="AE748" s="12">
        <f t="shared" si="105"/>
        <v>0</v>
      </c>
      <c r="AF748" s="12">
        <f t="shared" si="106"/>
        <v>0</v>
      </c>
      <c r="AU748" s="22"/>
    </row>
    <row r="749" spans="1:266" s="27" customFormat="1" ht="13.5" customHeight="1" thickBot="1" x14ac:dyDescent="0.3">
      <c r="A749" s="2073"/>
      <c r="B749" s="1173" t="s">
        <v>762</v>
      </c>
      <c r="C749" s="1166"/>
      <c r="D749" s="1150" t="s">
        <v>763</v>
      </c>
      <c r="E749" s="989"/>
      <c r="F749" s="985"/>
      <c r="G749" s="1136"/>
      <c r="H749" s="1948" t="s">
        <v>509</v>
      </c>
      <c r="I749" s="1122" t="s">
        <v>515</v>
      </c>
      <c r="J749" s="1716" t="s">
        <v>1424</v>
      </c>
      <c r="K749" s="1114" t="s">
        <v>1838</v>
      </c>
      <c r="L749" s="1129"/>
      <c r="M749" s="841"/>
      <c r="N749" s="1065"/>
      <c r="O749" s="840"/>
      <c r="P749" s="1066">
        <f t="shared" si="104"/>
        <v>0</v>
      </c>
      <c r="Q749" s="841"/>
      <c r="R749" s="987"/>
      <c r="S749" s="992"/>
      <c r="T749" s="992"/>
      <c r="U749" s="992"/>
      <c r="V749" s="992"/>
      <c r="W749" s="1022">
        <v>4</v>
      </c>
      <c r="X749" s="1037"/>
      <c r="Y749" s="839"/>
      <c r="Z749" s="38"/>
      <c r="AA749" s="23" t="str">
        <f t="shared" si="108"/>
        <v/>
      </c>
      <c r="AB749" s="48"/>
      <c r="AC749"/>
      <c r="AD749"/>
      <c r="AE749" s="12">
        <f t="shared" si="105"/>
        <v>0</v>
      </c>
      <c r="AF749" s="12">
        <f t="shared" si="106"/>
        <v>4</v>
      </c>
      <c r="AU749" s="22"/>
    </row>
    <row r="750" spans="1:266" s="27" customFormat="1" ht="13.5" customHeight="1" thickBot="1" x14ac:dyDescent="0.3">
      <c r="A750" s="2073"/>
      <c r="B750" s="1173" t="s">
        <v>762</v>
      </c>
      <c r="C750" s="1166"/>
      <c r="D750" s="1150" t="s">
        <v>763</v>
      </c>
      <c r="E750" s="989"/>
      <c r="F750" s="985"/>
      <c r="G750" s="1136"/>
      <c r="H750" s="1948" t="s">
        <v>509</v>
      </c>
      <c r="I750" s="1122" t="s">
        <v>515</v>
      </c>
      <c r="J750" s="1753" t="s">
        <v>1425</v>
      </c>
      <c r="K750" s="1084" t="s">
        <v>1732</v>
      </c>
      <c r="L750" s="1129"/>
      <c r="M750" s="841"/>
      <c r="N750" s="1065"/>
      <c r="O750" s="840"/>
      <c r="P750" s="1066">
        <f t="shared" si="104"/>
        <v>0</v>
      </c>
      <c r="Q750" s="841"/>
      <c r="R750" s="987"/>
      <c r="S750" s="992"/>
      <c r="T750" s="992">
        <v>4</v>
      </c>
      <c r="U750" s="992"/>
      <c r="V750" s="992"/>
      <c r="W750" s="1022"/>
      <c r="X750" s="1037"/>
      <c r="Y750" s="839"/>
      <c r="Z750" s="38"/>
      <c r="AA750" s="23" t="str">
        <f t="shared" si="108"/>
        <v/>
      </c>
      <c r="AB750" s="48"/>
      <c r="AC750"/>
      <c r="AD750" t="s">
        <v>2077</v>
      </c>
      <c r="AE750" s="12">
        <f t="shared" si="105"/>
        <v>0</v>
      </c>
      <c r="AF750" s="12">
        <f t="shared" si="106"/>
        <v>0</v>
      </c>
      <c r="AU750" s="22"/>
    </row>
    <row r="751" spans="1:266" s="27" customFormat="1" ht="13.5" customHeight="1" thickBot="1" x14ac:dyDescent="0.3">
      <c r="A751" s="2073"/>
      <c r="B751" s="1173" t="s">
        <v>762</v>
      </c>
      <c r="C751" s="1166"/>
      <c r="D751" s="1150" t="s">
        <v>763</v>
      </c>
      <c r="E751" s="989"/>
      <c r="F751" s="985"/>
      <c r="G751" s="1136"/>
      <c r="H751" s="1948" t="s">
        <v>509</v>
      </c>
      <c r="I751" s="1122" t="s">
        <v>515</v>
      </c>
      <c r="J751" s="1711" t="s">
        <v>1424</v>
      </c>
      <c r="K751" s="1107" t="s">
        <v>1540</v>
      </c>
      <c r="L751" s="1129"/>
      <c r="M751" s="1101"/>
      <c r="N751" s="1050"/>
      <c r="O751" s="840"/>
      <c r="P751" s="1066">
        <f t="shared" si="104"/>
        <v>0</v>
      </c>
      <c r="Q751" s="841"/>
      <c r="R751" s="990"/>
      <c r="S751" s="992">
        <v>3</v>
      </c>
      <c r="T751" s="992"/>
      <c r="U751" s="992"/>
      <c r="V751" s="992"/>
      <c r="W751" s="1022"/>
      <c r="X751" s="1037"/>
      <c r="Y751" s="839"/>
      <c r="Z751" s="38"/>
      <c r="AA751" s="23" t="str">
        <f>IF(Y751&lt;&gt;"",IF(Y751&gt;=36,"TC",IF(AND(Y751&gt;=20,Y751&lt;30),"MT",IF(Y751&lt;20,"TP",""))),"")</f>
        <v/>
      </c>
      <c r="AB751" s="48"/>
      <c r="AC751"/>
      <c r="AD751"/>
      <c r="AE751" s="12">
        <f t="shared" si="105"/>
        <v>0</v>
      </c>
      <c r="AF751" s="12">
        <f t="shared" si="106"/>
        <v>3</v>
      </c>
      <c r="AU751" s="22" t="str">
        <f t="shared" ref="AU751:AU775" si="110">IF(C751&lt;&gt;"",SUMIF(D$379:D$956,D751,Q$379:R$956),"")</f>
        <v/>
      </c>
    </row>
    <row r="752" spans="1:266" s="27" customFormat="1" ht="13.5" customHeight="1" thickBot="1" x14ac:dyDescent="0.3">
      <c r="A752" s="2074"/>
      <c r="B752" s="1668" t="s">
        <v>762</v>
      </c>
      <c r="C752" s="1654"/>
      <c r="D752" s="1222" t="s">
        <v>763</v>
      </c>
      <c r="E752" s="1656"/>
      <c r="F752" s="1595"/>
      <c r="G752" s="1596"/>
      <c r="H752" s="1949" t="s">
        <v>509</v>
      </c>
      <c r="I752" s="1470" t="s">
        <v>515</v>
      </c>
      <c r="J752" s="1713" t="s">
        <v>1424</v>
      </c>
      <c r="K752" s="1548" t="s">
        <v>1539</v>
      </c>
      <c r="L752" s="1657"/>
      <c r="M752" s="1700"/>
      <c r="N752" s="1701"/>
      <c r="O752" s="1126"/>
      <c r="P752" s="1066">
        <f t="shared" si="104"/>
        <v>0</v>
      </c>
      <c r="Q752" s="1702"/>
      <c r="R752" s="1703"/>
      <c r="S752" s="1660">
        <v>5</v>
      </c>
      <c r="T752" s="1660"/>
      <c r="U752" s="1660"/>
      <c r="V752" s="1660"/>
      <c r="W752" s="1661"/>
      <c r="X752" s="1662">
        <f>SUM(Q740:W752)</f>
        <v>40</v>
      </c>
      <c r="Y752" s="1663">
        <f>X752</f>
        <v>40</v>
      </c>
      <c r="Z752" s="38" t="s">
        <v>877</v>
      </c>
      <c r="AA752" s="23" t="str">
        <f>IF(Y752&lt;&gt;"",IF(Y752&gt;=36,"TC",IF(AND(Y752&gt;=20,Y752&lt;30),"MT",IF(Y752&lt;20,"TP",""))),"")</f>
        <v>TC</v>
      </c>
      <c r="AB752" s="48" t="str">
        <f t="shared" ref="AB752:AB769" si="111">Z752&amp;AA752</f>
        <v>SATC</v>
      </c>
      <c r="AC752"/>
      <c r="AD752"/>
      <c r="AE752" s="12">
        <f t="shared" si="105"/>
        <v>0</v>
      </c>
      <c r="AF752" s="12">
        <f t="shared" si="106"/>
        <v>5</v>
      </c>
      <c r="AU752" s="22" t="str">
        <f t="shared" si="110"/>
        <v/>
      </c>
    </row>
    <row r="753" spans="1:47" s="22" customFormat="1" ht="13.5" customHeight="1" thickBot="1" x14ac:dyDescent="0.3">
      <c r="A753" s="2093">
        <f>A740+1</f>
        <v>90</v>
      </c>
      <c r="B753" s="1623" t="s">
        <v>766</v>
      </c>
      <c r="C753" s="1624" t="s">
        <v>83</v>
      </c>
      <c r="D753" s="1238" t="s">
        <v>872</v>
      </c>
      <c r="E753" s="1626" t="s">
        <v>284</v>
      </c>
      <c r="F753" s="1512" t="s">
        <v>498</v>
      </c>
      <c r="G753" s="1513" t="s">
        <v>767</v>
      </c>
      <c r="H753" s="1950" t="s">
        <v>509</v>
      </c>
      <c r="I753" s="1486" t="s">
        <v>1848</v>
      </c>
      <c r="J753" s="1627"/>
      <c r="K753" s="1277" t="s">
        <v>1076</v>
      </c>
      <c r="L753" s="1627" t="s">
        <v>97</v>
      </c>
      <c r="M753" s="1628">
        <v>3</v>
      </c>
      <c r="N753" s="1629" t="s">
        <v>98</v>
      </c>
      <c r="O753" s="1488" t="s">
        <v>348</v>
      </c>
      <c r="P753" s="1066">
        <f t="shared" si="104"/>
        <v>3</v>
      </c>
      <c r="Q753" s="1630">
        <v>3</v>
      </c>
      <c r="R753" s="1631"/>
      <c r="S753" s="1631"/>
      <c r="T753" s="1631"/>
      <c r="U753" s="1631"/>
      <c r="V753" s="1631"/>
      <c r="W753" s="1629"/>
      <c r="X753" s="1632"/>
      <c r="Y753" s="565"/>
      <c r="Z753" s="38"/>
      <c r="AA753" s="23" t="str">
        <f t="shared" ref="AA753:AA765" si="112">IF(Y753&lt;&gt;"",IF(Y753&gt;=40,"TC",IF(AND(Y753&gt;=20,Y753&lt;30),"MT",IF(Y753&lt;20,"TP",""))),"")</f>
        <v/>
      </c>
      <c r="AB753" s="48" t="str">
        <f t="shared" si="111"/>
        <v/>
      </c>
      <c r="AC753"/>
      <c r="AD753"/>
      <c r="AE753" s="12">
        <f t="shared" si="105"/>
        <v>3</v>
      </c>
      <c r="AF753" s="12">
        <f t="shared" si="106"/>
        <v>0</v>
      </c>
      <c r="AU753" s="22">
        <f t="shared" si="110"/>
        <v>18</v>
      </c>
    </row>
    <row r="754" spans="1:47" s="62" customFormat="1" ht="13.5" customHeight="1" thickBot="1" x14ac:dyDescent="0.3">
      <c r="A754" s="2073"/>
      <c r="B754" s="840" t="s">
        <v>766</v>
      </c>
      <c r="C754" s="1166"/>
      <c r="D754" s="1150" t="s">
        <v>872</v>
      </c>
      <c r="E754" s="989"/>
      <c r="F754" s="985"/>
      <c r="G754" s="1136"/>
      <c r="H754" s="1122" t="s">
        <v>509</v>
      </c>
      <c r="I754" s="1122" t="s">
        <v>1848</v>
      </c>
      <c r="J754" s="1129"/>
      <c r="K754" s="1084" t="s">
        <v>1076</v>
      </c>
      <c r="L754" s="1129" t="s">
        <v>97</v>
      </c>
      <c r="M754" s="1100">
        <v>3</v>
      </c>
      <c r="N754" s="1022" t="s">
        <v>24</v>
      </c>
      <c r="O754" s="837" t="s">
        <v>348</v>
      </c>
      <c r="P754" s="1066">
        <f t="shared" si="104"/>
        <v>3</v>
      </c>
      <c r="Q754" s="838">
        <v>3</v>
      </c>
      <c r="R754" s="992"/>
      <c r="S754" s="992"/>
      <c r="T754" s="992"/>
      <c r="U754" s="992"/>
      <c r="V754" s="992"/>
      <c r="W754" s="1022"/>
      <c r="X754" s="1037"/>
      <c r="Y754" s="839"/>
      <c r="Z754" s="38"/>
      <c r="AA754" s="23" t="str">
        <f t="shared" si="112"/>
        <v/>
      </c>
      <c r="AB754" s="48" t="str">
        <f t="shared" si="111"/>
        <v/>
      </c>
      <c r="AC754"/>
      <c r="AD754"/>
      <c r="AE754" s="12">
        <f t="shared" si="105"/>
        <v>3</v>
      </c>
      <c r="AF754" s="12">
        <f t="shared" si="106"/>
        <v>0</v>
      </c>
      <c r="AU754" s="22" t="str">
        <f t="shared" si="110"/>
        <v/>
      </c>
    </row>
    <row r="755" spans="1:47" s="62" customFormat="1" ht="13.5" customHeight="1" thickBot="1" x14ac:dyDescent="0.3">
      <c r="A755" s="2073"/>
      <c r="B755" s="840" t="s">
        <v>766</v>
      </c>
      <c r="C755" s="1166"/>
      <c r="D755" s="1150" t="s">
        <v>872</v>
      </c>
      <c r="E755" s="989"/>
      <c r="F755" s="985"/>
      <c r="G755" s="1136"/>
      <c r="H755" s="1948" t="s">
        <v>509</v>
      </c>
      <c r="I755" s="1122" t="s">
        <v>511</v>
      </c>
      <c r="J755" s="1129"/>
      <c r="K755" s="1084" t="s">
        <v>998</v>
      </c>
      <c r="L755" s="1129" t="s">
        <v>97</v>
      </c>
      <c r="M755" s="1100">
        <v>1</v>
      </c>
      <c r="N755" s="1022" t="s">
        <v>24</v>
      </c>
      <c r="O755" s="837" t="s">
        <v>348</v>
      </c>
      <c r="P755" s="1066">
        <f t="shared" si="104"/>
        <v>4</v>
      </c>
      <c r="Q755" s="838">
        <v>4</v>
      </c>
      <c r="R755" s="992"/>
      <c r="S755" s="992"/>
      <c r="T755" s="992"/>
      <c r="U755" s="992"/>
      <c r="V755" s="992"/>
      <c r="W755" s="1022"/>
      <c r="X755" s="1037"/>
      <c r="Y755" s="839"/>
      <c r="Z755" s="38"/>
      <c r="AA755" s="23" t="str">
        <f t="shared" si="112"/>
        <v/>
      </c>
      <c r="AB755" s="48" t="str">
        <f t="shared" si="111"/>
        <v/>
      </c>
      <c r="AC755"/>
      <c r="AD755"/>
      <c r="AE755" s="12">
        <f t="shared" si="105"/>
        <v>4</v>
      </c>
      <c r="AF755" s="12">
        <f t="shared" si="106"/>
        <v>0</v>
      </c>
      <c r="AU755" s="22" t="str">
        <f t="shared" si="110"/>
        <v/>
      </c>
    </row>
    <row r="756" spans="1:47" s="62" customFormat="1" ht="13.5" customHeight="1" thickBot="1" x14ac:dyDescent="0.3">
      <c r="A756" s="2073"/>
      <c r="B756" s="840" t="s">
        <v>766</v>
      </c>
      <c r="C756" s="1166"/>
      <c r="D756" s="1150" t="s">
        <v>872</v>
      </c>
      <c r="E756" s="989"/>
      <c r="F756" s="985"/>
      <c r="G756" s="1136"/>
      <c r="H756" s="1948" t="s">
        <v>509</v>
      </c>
      <c r="I756" s="1122" t="s">
        <v>1848</v>
      </c>
      <c r="J756" s="1129"/>
      <c r="K756" s="1084" t="s">
        <v>998</v>
      </c>
      <c r="L756" s="1129" t="s">
        <v>97</v>
      </c>
      <c r="M756" s="1100">
        <v>1</v>
      </c>
      <c r="N756" s="1022" t="s">
        <v>98</v>
      </c>
      <c r="O756" s="837" t="s">
        <v>348</v>
      </c>
      <c r="P756" s="1066">
        <f t="shared" si="104"/>
        <v>4</v>
      </c>
      <c r="Q756" s="838">
        <v>4</v>
      </c>
      <c r="R756" s="992"/>
      <c r="S756" s="992"/>
      <c r="T756" s="992"/>
      <c r="U756" s="992"/>
      <c r="V756" s="992"/>
      <c r="W756" s="1022"/>
      <c r="X756" s="1037"/>
      <c r="Y756" s="839"/>
      <c r="Z756" s="38"/>
      <c r="AA756" s="23" t="str">
        <f t="shared" si="112"/>
        <v/>
      </c>
      <c r="AB756" s="48" t="str">
        <f t="shared" si="111"/>
        <v/>
      </c>
      <c r="AC756"/>
      <c r="AD756"/>
      <c r="AE756" s="12">
        <f t="shared" si="105"/>
        <v>4</v>
      </c>
      <c r="AF756" s="12">
        <f t="shared" si="106"/>
        <v>0</v>
      </c>
      <c r="AU756" s="22" t="str">
        <f t="shared" si="110"/>
        <v/>
      </c>
    </row>
    <row r="757" spans="1:47" s="62" customFormat="1" ht="13.5" customHeight="1" thickBot="1" x14ac:dyDescent="0.3">
      <c r="A757" s="2073"/>
      <c r="B757" s="840" t="s">
        <v>766</v>
      </c>
      <c r="C757" s="1166"/>
      <c r="D757" s="1150" t="s">
        <v>872</v>
      </c>
      <c r="E757" s="989"/>
      <c r="F757" s="985"/>
      <c r="G757" s="1136"/>
      <c r="H757" s="1948" t="s">
        <v>509</v>
      </c>
      <c r="I757" s="1945" t="s">
        <v>1848</v>
      </c>
      <c r="J757" s="1128"/>
      <c r="K757" s="1081" t="s">
        <v>1003</v>
      </c>
      <c r="L757" s="1930" t="s">
        <v>97</v>
      </c>
      <c r="M757" s="1098">
        <v>2</v>
      </c>
      <c r="N757" s="1063" t="s">
        <v>24</v>
      </c>
      <c r="O757" s="1081" t="s">
        <v>402</v>
      </c>
      <c r="P757" s="1066">
        <f t="shared" si="104"/>
        <v>4</v>
      </c>
      <c r="Q757" s="297">
        <v>4</v>
      </c>
      <c r="R757" s="992"/>
      <c r="S757" s="992"/>
      <c r="T757" s="992"/>
      <c r="U757" s="992"/>
      <c r="V757" s="992"/>
      <c r="W757" s="1022"/>
      <c r="X757" s="1037"/>
      <c r="Y757" s="839"/>
      <c r="Z757" s="38"/>
      <c r="AA757" s="23" t="str">
        <f t="shared" si="112"/>
        <v/>
      </c>
      <c r="AB757" s="48" t="str">
        <f t="shared" si="111"/>
        <v/>
      </c>
      <c r="AC757"/>
      <c r="AD757"/>
      <c r="AE757" s="12">
        <f t="shared" si="105"/>
        <v>4</v>
      </c>
      <c r="AF757" s="12">
        <f t="shared" si="106"/>
        <v>0</v>
      </c>
      <c r="AU757" s="22" t="str">
        <f t="shared" si="110"/>
        <v/>
      </c>
    </row>
    <row r="758" spans="1:47" s="62" customFormat="1" ht="13.5" customHeight="1" thickBot="1" x14ac:dyDescent="0.3">
      <c r="A758" s="2075"/>
      <c r="B758" s="1182" t="s">
        <v>766</v>
      </c>
      <c r="C758" s="1633"/>
      <c r="D758" s="1192" t="s">
        <v>872</v>
      </c>
      <c r="E758" s="1635"/>
      <c r="F758" s="1520"/>
      <c r="G758" s="1521"/>
      <c r="H758" s="1951" t="s">
        <v>509</v>
      </c>
      <c r="I758" s="1522" t="s">
        <v>511</v>
      </c>
      <c r="J758" s="1722" t="s">
        <v>1424</v>
      </c>
      <c r="K758" s="1327" t="s">
        <v>1838</v>
      </c>
      <c r="L758" s="1636"/>
      <c r="M758" s="1676"/>
      <c r="N758" s="1640"/>
      <c r="O758" s="1565"/>
      <c r="P758" s="1066">
        <f t="shared" si="104"/>
        <v>0</v>
      </c>
      <c r="Q758" s="1677"/>
      <c r="R758" s="1639"/>
      <c r="S758" s="1639"/>
      <c r="T758" s="1639"/>
      <c r="U758" s="1639"/>
      <c r="V758" s="1639"/>
      <c r="W758" s="1640">
        <v>2</v>
      </c>
      <c r="X758" s="1641">
        <f>SUBTOTAL(9,Q753:W758)</f>
        <v>20</v>
      </c>
      <c r="Y758" s="638">
        <f>X758</f>
        <v>20</v>
      </c>
      <c r="Z758" s="38" t="s">
        <v>877</v>
      </c>
      <c r="AA758" s="23" t="str">
        <f t="shared" si="112"/>
        <v>MT</v>
      </c>
      <c r="AB758" s="48" t="str">
        <f t="shared" si="111"/>
        <v>SAMT</v>
      </c>
      <c r="AC758"/>
      <c r="AD758"/>
      <c r="AE758" s="12">
        <f t="shared" si="105"/>
        <v>0</v>
      </c>
      <c r="AF758" s="12">
        <f t="shared" si="106"/>
        <v>2</v>
      </c>
      <c r="AU758" s="22" t="str">
        <f t="shared" si="110"/>
        <v/>
      </c>
    </row>
    <row r="759" spans="1:47" s="22" customFormat="1" ht="13.5" customHeight="1" thickBot="1" x14ac:dyDescent="0.3">
      <c r="A759" s="2072">
        <f>A753+1</f>
        <v>91</v>
      </c>
      <c r="B759" s="1642" t="s">
        <v>1686</v>
      </c>
      <c r="C759" s="1643" t="s">
        <v>35</v>
      </c>
      <c r="D759" s="1244" t="s">
        <v>1788</v>
      </c>
      <c r="E759" s="1645" t="s">
        <v>284</v>
      </c>
      <c r="F759" s="1582" t="s">
        <v>404</v>
      </c>
      <c r="G759" s="1583" t="s">
        <v>1789</v>
      </c>
      <c r="H759" s="1584" t="s">
        <v>509</v>
      </c>
      <c r="I759" s="1584" t="s">
        <v>515</v>
      </c>
      <c r="J759" s="1646"/>
      <c r="K759" s="1137" t="s">
        <v>1152</v>
      </c>
      <c r="L759" s="1646" t="s">
        <v>97</v>
      </c>
      <c r="M759" s="1647" t="s">
        <v>1134</v>
      </c>
      <c r="N759" s="1648" t="s">
        <v>395</v>
      </c>
      <c r="O759" s="1649" t="s">
        <v>344</v>
      </c>
      <c r="P759" s="1066">
        <f t="shared" si="104"/>
        <v>2</v>
      </c>
      <c r="Q759" s="1650">
        <v>2</v>
      </c>
      <c r="R759" s="1651"/>
      <c r="S759" s="1651"/>
      <c r="T759" s="1651"/>
      <c r="U759" s="1651"/>
      <c r="V759" s="1651"/>
      <c r="W759" s="1648"/>
      <c r="X759" s="1652"/>
      <c r="Y759" s="1653"/>
      <c r="Z759" s="38"/>
      <c r="AA759" s="23" t="str">
        <f t="shared" si="112"/>
        <v/>
      </c>
      <c r="AB759" s="48" t="str">
        <f t="shared" si="111"/>
        <v/>
      </c>
      <c r="AC759"/>
      <c r="AD759"/>
      <c r="AE759" s="12">
        <f t="shared" si="105"/>
        <v>2</v>
      </c>
      <c r="AF759" s="12">
        <f t="shared" si="106"/>
        <v>0</v>
      </c>
      <c r="AU759" s="22">
        <f t="shared" si="110"/>
        <v>8</v>
      </c>
    </row>
    <row r="760" spans="1:47" s="62" customFormat="1" ht="13.5" customHeight="1" thickBot="1" x14ac:dyDescent="0.3">
      <c r="A760" s="2073"/>
      <c r="B760" s="840" t="s">
        <v>1686</v>
      </c>
      <c r="C760" s="1166"/>
      <c r="D760" s="1150" t="s">
        <v>1788</v>
      </c>
      <c r="E760" s="989"/>
      <c r="F760" s="985"/>
      <c r="G760" s="1136"/>
      <c r="H760" s="1122" t="s">
        <v>509</v>
      </c>
      <c r="I760" s="1122" t="s">
        <v>515</v>
      </c>
      <c r="J760" s="1129"/>
      <c r="K760" s="1084" t="s">
        <v>1152</v>
      </c>
      <c r="L760" s="1129" t="s">
        <v>97</v>
      </c>
      <c r="M760" s="1100" t="s">
        <v>1134</v>
      </c>
      <c r="N760" s="1022" t="s">
        <v>325</v>
      </c>
      <c r="O760" s="837" t="s">
        <v>344</v>
      </c>
      <c r="P760" s="1066">
        <f t="shared" si="104"/>
        <v>2</v>
      </c>
      <c r="Q760" s="838">
        <v>2</v>
      </c>
      <c r="R760" s="992"/>
      <c r="S760" s="992"/>
      <c r="T760" s="992"/>
      <c r="U760" s="992"/>
      <c r="V760" s="992"/>
      <c r="W760" s="1022"/>
      <c r="X760" s="1037"/>
      <c r="Y760" s="839"/>
      <c r="Z760" s="38"/>
      <c r="AA760" s="23" t="str">
        <f t="shared" si="112"/>
        <v/>
      </c>
      <c r="AB760" s="48" t="str">
        <f t="shared" si="111"/>
        <v/>
      </c>
      <c r="AC760"/>
      <c r="AD760"/>
      <c r="AE760" s="12">
        <f t="shared" si="105"/>
        <v>2</v>
      </c>
      <c r="AF760" s="12">
        <f t="shared" si="106"/>
        <v>0</v>
      </c>
      <c r="AU760" s="22" t="str">
        <f t="shared" si="110"/>
        <v/>
      </c>
    </row>
    <row r="761" spans="1:47" s="62" customFormat="1" ht="13.5" customHeight="1" thickBot="1" x14ac:dyDescent="0.3">
      <c r="A761" s="2073"/>
      <c r="B761" s="840" t="s">
        <v>1686</v>
      </c>
      <c r="C761" s="1166"/>
      <c r="D761" s="1150" t="s">
        <v>1788</v>
      </c>
      <c r="E761" s="989"/>
      <c r="F761" s="985"/>
      <c r="G761" s="1136"/>
      <c r="H761" s="1945" t="s">
        <v>1046</v>
      </c>
      <c r="I761" s="1945" t="s">
        <v>1238</v>
      </c>
      <c r="J761" s="1128"/>
      <c r="K761" s="1081" t="s">
        <v>237</v>
      </c>
      <c r="L761" s="1930" t="s">
        <v>1030</v>
      </c>
      <c r="M761" s="1098">
        <v>3</v>
      </c>
      <c r="N761" s="1063" t="s">
        <v>24</v>
      </c>
      <c r="O761" s="1081" t="s">
        <v>348</v>
      </c>
      <c r="P761" s="1066">
        <f t="shared" si="104"/>
        <v>2</v>
      </c>
      <c r="Q761" s="297">
        <v>2</v>
      </c>
      <c r="R761" s="992"/>
      <c r="S761" s="992"/>
      <c r="T761" s="992"/>
      <c r="U761" s="992"/>
      <c r="V761" s="992"/>
      <c r="W761" s="1022"/>
      <c r="X761" s="1037"/>
      <c r="Y761" s="839"/>
      <c r="Z761" s="38"/>
      <c r="AA761" s="23" t="str">
        <f t="shared" si="112"/>
        <v/>
      </c>
      <c r="AB761" s="48" t="str">
        <f t="shared" si="111"/>
        <v/>
      </c>
      <c r="AC761"/>
      <c r="AD761"/>
      <c r="AE761" s="12">
        <f t="shared" si="105"/>
        <v>2</v>
      </c>
      <c r="AF761" s="12">
        <f t="shared" si="106"/>
        <v>0</v>
      </c>
      <c r="AU761" s="22" t="str">
        <f t="shared" si="110"/>
        <v/>
      </c>
    </row>
    <row r="762" spans="1:47" s="62" customFormat="1" ht="13.5" customHeight="1" thickBot="1" x14ac:dyDescent="0.3">
      <c r="A762" s="2073"/>
      <c r="B762" s="840" t="s">
        <v>1686</v>
      </c>
      <c r="C762" s="1166"/>
      <c r="D762" s="1150" t="s">
        <v>1788</v>
      </c>
      <c r="E762" s="989"/>
      <c r="F762" s="985"/>
      <c r="G762" s="1136"/>
      <c r="H762" s="1122" t="s">
        <v>1046</v>
      </c>
      <c r="I762" s="1122" t="s">
        <v>1238</v>
      </c>
      <c r="J762" s="1129"/>
      <c r="K762" s="1084" t="s">
        <v>237</v>
      </c>
      <c r="L762" s="1129" t="s">
        <v>1030</v>
      </c>
      <c r="M762" s="1100">
        <v>3</v>
      </c>
      <c r="N762" s="1022" t="s">
        <v>98</v>
      </c>
      <c r="O762" s="837" t="s">
        <v>348</v>
      </c>
      <c r="P762" s="1066">
        <f t="shared" si="104"/>
        <v>2</v>
      </c>
      <c r="Q762" s="838">
        <v>2</v>
      </c>
      <c r="R762" s="992"/>
      <c r="S762" s="992"/>
      <c r="T762" s="992"/>
      <c r="U762" s="992"/>
      <c r="V762" s="992"/>
      <c r="W762" s="1022"/>
      <c r="X762" s="1037"/>
      <c r="Y762" s="839"/>
      <c r="Z762" s="38"/>
      <c r="AA762" s="23" t="str">
        <f t="shared" si="112"/>
        <v/>
      </c>
      <c r="AB762" s="48" t="str">
        <f t="shared" si="111"/>
        <v/>
      </c>
      <c r="AC762"/>
      <c r="AD762"/>
      <c r="AE762" s="12">
        <f t="shared" si="105"/>
        <v>2</v>
      </c>
      <c r="AF762" s="12">
        <f t="shared" si="106"/>
        <v>0</v>
      </c>
      <c r="AU762" s="22" t="str">
        <f t="shared" si="110"/>
        <v/>
      </c>
    </row>
    <row r="763" spans="1:47" s="62" customFormat="1" ht="13.5" customHeight="1" thickBot="1" x14ac:dyDescent="0.3">
      <c r="A763" s="2073"/>
      <c r="B763" s="840" t="s">
        <v>1686</v>
      </c>
      <c r="C763" s="1166"/>
      <c r="D763" s="1150" t="s">
        <v>1788</v>
      </c>
      <c r="E763" s="989"/>
      <c r="F763" s="985"/>
      <c r="G763" s="1136"/>
      <c r="H763" s="1122" t="s">
        <v>509</v>
      </c>
      <c r="I763" s="1122" t="s">
        <v>515</v>
      </c>
      <c r="J763" s="1711" t="s">
        <v>1424</v>
      </c>
      <c r="K763" s="1107" t="s">
        <v>1540</v>
      </c>
      <c r="L763" s="1129"/>
      <c r="M763" s="1100"/>
      <c r="N763" s="1022"/>
      <c r="O763" s="837"/>
      <c r="P763" s="1066">
        <f t="shared" si="104"/>
        <v>0</v>
      </c>
      <c r="Q763" s="838"/>
      <c r="R763" s="992"/>
      <c r="S763" s="992">
        <v>2</v>
      </c>
      <c r="T763" s="992"/>
      <c r="U763" s="992"/>
      <c r="V763" s="992"/>
      <c r="W763" s="1022"/>
      <c r="X763" s="1037"/>
      <c r="Y763" s="839"/>
      <c r="Z763" s="38"/>
      <c r="AA763" s="23" t="str">
        <f t="shared" si="112"/>
        <v/>
      </c>
      <c r="AB763" s="48" t="str">
        <f t="shared" si="111"/>
        <v/>
      </c>
      <c r="AC763"/>
      <c r="AD763"/>
      <c r="AE763" s="12">
        <f t="shared" si="105"/>
        <v>0</v>
      </c>
      <c r="AF763" s="12">
        <f t="shared" si="106"/>
        <v>2</v>
      </c>
      <c r="AU763" s="22" t="str">
        <f t="shared" si="110"/>
        <v/>
      </c>
    </row>
    <row r="764" spans="1:47" s="62" customFormat="1" ht="13.5" customHeight="1" thickBot="1" x14ac:dyDescent="0.3">
      <c r="A764" s="2073"/>
      <c r="B764" s="840" t="s">
        <v>1686</v>
      </c>
      <c r="C764" s="1166"/>
      <c r="D764" s="1150" t="s">
        <v>1788</v>
      </c>
      <c r="E764" s="989"/>
      <c r="F764" s="985"/>
      <c r="G764" s="1136"/>
      <c r="H764" s="1122" t="s">
        <v>509</v>
      </c>
      <c r="I764" s="1122" t="s">
        <v>515</v>
      </c>
      <c r="J764" s="1711" t="s">
        <v>1424</v>
      </c>
      <c r="K764" s="1107" t="s">
        <v>1539</v>
      </c>
      <c r="L764" s="1129"/>
      <c r="M764" s="1100"/>
      <c r="N764" s="1022"/>
      <c r="O764" s="837"/>
      <c r="P764" s="1066">
        <f t="shared" si="104"/>
        <v>0</v>
      </c>
      <c r="Q764" s="838"/>
      <c r="R764" s="992"/>
      <c r="S764" s="992">
        <v>1</v>
      </c>
      <c r="T764" s="992"/>
      <c r="U764" s="992"/>
      <c r="V764" s="992"/>
      <c r="W764" s="1022"/>
      <c r="X764" s="1037"/>
      <c r="Y764" s="839"/>
      <c r="Z764" s="38"/>
      <c r="AA764" s="23" t="str">
        <f t="shared" si="112"/>
        <v/>
      </c>
      <c r="AB764" s="48" t="str">
        <f t="shared" si="111"/>
        <v/>
      </c>
      <c r="AC764"/>
      <c r="AD764"/>
      <c r="AE764" s="12">
        <f t="shared" si="105"/>
        <v>0</v>
      </c>
      <c r="AF764" s="12">
        <f t="shared" si="106"/>
        <v>1</v>
      </c>
      <c r="AU764" s="22" t="str">
        <f t="shared" si="110"/>
        <v/>
      </c>
    </row>
    <row r="765" spans="1:47" s="62" customFormat="1" ht="13.5" customHeight="1" thickBot="1" x14ac:dyDescent="0.3">
      <c r="A765" s="2073"/>
      <c r="B765" s="840" t="s">
        <v>1686</v>
      </c>
      <c r="C765" s="1166"/>
      <c r="D765" s="1150" t="s">
        <v>1788</v>
      </c>
      <c r="E765" s="989"/>
      <c r="F765" s="985"/>
      <c r="G765" s="1136"/>
      <c r="H765" s="1122" t="s">
        <v>509</v>
      </c>
      <c r="I765" s="1122" t="s">
        <v>515</v>
      </c>
      <c r="J765" s="1730" t="s">
        <v>95</v>
      </c>
      <c r="K765" s="1084" t="s">
        <v>1712</v>
      </c>
      <c r="L765" s="1129"/>
      <c r="M765" s="1100"/>
      <c r="N765" s="1022"/>
      <c r="O765" s="837"/>
      <c r="P765" s="1066">
        <f t="shared" si="104"/>
        <v>0</v>
      </c>
      <c r="Q765" s="838"/>
      <c r="R765" s="992"/>
      <c r="S765" s="992"/>
      <c r="T765" s="992"/>
      <c r="U765" s="992">
        <v>5</v>
      </c>
      <c r="V765" s="992"/>
      <c r="W765" s="1022"/>
      <c r="X765" s="1037"/>
      <c r="Y765" s="839"/>
      <c r="Z765" s="38"/>
      <c r="AA765" s="23" t="str">
        <f t="shared" si="112"/>
        <v/>
      </c>
      <c r="AB765" s="48" t="str">
        <f t="shared" si="111"/>
        <v/>
      </c>
      <c r="AC765"/>
      <c r="AD765"/>
      <c r="AE765" s="12">
        <f t="shared" si="105"/>
        <v>0</v>
      </c>
      <c r="AF765" s="12">
        <f t="shared" si="106"/>
        <v>0</v>
      </c>
      <c r="AU765" s="22" t="str">
        <f t="shared" si="110"/>
        <v/>
      </c>
    </row>
    <row r="766" spans="1:47" s="62" customFormat="1" ht="13.5" customHeight="1" thickBot="1" x14ac:dyDescent="0.3">
      <c r="A766" s="2074"/>
      <c r="B766" s="1126" t="s">
        <v>1686</v>
      </c>
      <c r="C766" s="1654"/>
      <c r="D766" s="1222" t="s">
        <v>1788</v>
      </c>
      <c r="E766" s="1656"/>
      <c r="F766" s="1595"/>
      <c r="G766" s="1596"/>
      <c r="H766" s="1470" t="s">
        <v>509</v>
      </c>
      <c r="I766" s="1470" t="s">
        <v>515</v>
      </c>
      <c r="J766" s="1754" t="s">
        <v>1425</v>
      </c>
      <c r="K766" s="1284" t="s">
        <v>2036</v>
      </c>
      <c r="L766" s="1657"/>
      <c r="M766" s="1669"/>
      <c r="N766" s="1661"/>
      <c r="O766" s="1562"/>
      <c r="P766" s="1066">
        <f t="shared" si="104"/>
        <v>0</v>
      </c>
      <c r="Q766" s="1670"/>
      <c r="R766" s="1660"/>
      <c r="S766" s="1660"/>
      <c r="T766" s="1660">
        <v>24</v>
      </c>
      <c r="U766" s="1660"/>
      <c r="V766" s="1660"/>
      <c r="W766" s="1661"/>
      <c r="X766" s="1662">
        <f>SUBTOTAL(9,Q759:W766)</f>
        <v>40</v>
      </c>
      <c r="Y766" s="1663">
        <f>X766</f>
        <v>40</v>
      </c>
      <c r="Z766" s="38" t="s">
        <v>877</v>
      </c>
      <c r="AA766" s="23" t="s">
        <v>35</v>
      </c>
      <c r="AB766" s="48" t="str">
        <f t="shared" si="111"/>
        <v>SATC</v>
      </c>
      <c r="AC766"/>
      <c r="AD766" t="s">
        <v>2080</v>
      </c>
      <c r="AE766" s="12">
        <f t="shared" si="105"/>
        <v>0</v>
      </c>
      <c r="AF766" s="12">
        <f t="shared" si="106"/>
        <v>0</v>
      </c>
      <c r="AU766" s="22" t="str">
        <f t="shared" si="110"/>
        <v/>
      </c>
    </row>
    <row r="767" spans="1:47" s="22" customFormat="1" ht="13.5" customHeight="1" thickBot="1" x14ac:dyDescent="0.3">
      <c r="A767" s="2093">
        <f>A759+1</f>
        <v>92</v>
      </c>
      <c r="B767" s="1623" t="s">
        <v>1803</v>
      </c>
      <c r="C767" s="1624" t="s">
        <v>83</v>
      </c>
      <c r="D767" s="1625" t="s">
        <v>1804</v>
      </c>
      <c r="E767" s="1626" t="s">
        <v>284</v>
      </c>
      <c r="F767" s="1512" t="s">
        <v>1009</v>
      </c>
      <c r="G767" s="1513" t="s">
        <v>1805</v>
      </c>
      <c r="H767" s="1950" t="s">
        <v>509</v>
      </c>
      <c r="I767" s="1486" t="s">
        <v>1027</v>
      </c>
      <c r="J767" s="1627"/>
      <c r="K767" s="1943" t="s">
        <v>1011</v>
      </c>
      <c r="L767" s="1627" t="s">
        <v>97</v>
      </c>
      <c r="M767" s="1628">
        <v>3</v>
      </c>
      <c r="N767" s="1629" t="s">
        <v>24</v>
      </c>
      <c r="O767" s="1488" t="s">
        <v>402</v>
      </c>
      <c r="P767" s="1066">
        <f t="shared" si="104"/>
        <v>6</v>
      </c>
      <c r="Q767" s="1630">
        <v>4</v>
      </c>
      <c r="R767" s="1631">
        <v>2</v>
      </c>
      <c r="S767" s="1631"/>
      <c r="T767" s="1631"/>
      <c r="U767" s="1631"/>
      <c r="V767" s="1631"/>
      <c r="W767" s="1629"/>
      <c r="X767" s="1632"/>
      <c r="Y767" s="565"/>
      <c r="Z767" s="23"/>
      <c r="AA767" s="23" t="str">
        <f t="shared" ref="AA767:AA775" si="113">IF(Y767&lt;&gt;"",IF(Y767&gt;=40,"TC",IF(AND(Y767&gt;=20,Y767&lt;30),"MT",IF(Y767&lt;20,"TP",""))),"")</f>
        <v/>
      </c>
      <c r="AB767" s="48" t="str">
        <f t="shared" si="111"/>
        <v/>
      </c>
      <c r="AC767"/>
      <c r="AD767"/>
      <c r="AE767" s="12">
        <f t="shared" si="105"/>
        <v>6</v>
      </c>
      <c r="AF767" s="12">
        <f t="shared" si="106"/>
        <v>0</v>
      </c>
      <c r="AU767" s="22">
        <f t="shared" si="110"/>
        <v>14</v>
      </c>
    </row>
    <row r="768" spans="1:47" s="22" customFormat="1" ht="13.5" customHeight="1" thickBot="1" x14ac:dyDescent="0.3">
      <c r="A768" s="2073"/>
      <c r="B768" s="840" t="s">
        <v>1803</v>
      </c>
      <c r="C768" s="1166"/>
      <c r="D768" s="1151" t="s">
        <v>1804</v>
      </c>
      <c r="E768" s="989"/>
      <c r="F768" s="985"/>
      <c r="G768" s="1136"/>
      <c r="H768" s="1948" t="s">
        <v>509</v>
      </c>
      <c r="I768" s="1122" t="s">
        <v>1027</v>
      </c>
      <c r="J768" s="1129"/>
      <c r="K768" s="1084" t="s">
        <v>1012</v>
      </c>
      <c r="L768" s="1129" t="s">
        <v>97</v>
      </c>
      <c r="M768" s="1100">
        <v>3</v>
      </c>
      <c r="N768" s="1022" t="s">
        <v>24</v>
      </c>
      <c r="O768" s="837" t="s">
        <v>402</v>
      </c>
      <c r="P768" s="1066">
        <f t="shared" si="104"/>
        <v>4</v>
      </c>
      <c r="Q768" s="838">
        <v>4</v>
      </c>
      <c r="R768" s="992"/>
      <c r="S768" s="992"/>
      <c r="T768" s="992"/>
      <c r="U768" s="992"/>
      <c r="V768" s="992"/>
      <c r="W768" s="1022"/>
      <c r="X768" s="1037"/>
      <c r="Y768" s="839"/>
      <c r="Z768" s="23"/>
      <c r="AA768" s="23" t="str">
        <f t="shared" si="113"/>
        <v/>
      </c>
      <c r="AB768" s="48" t="str">
        <f t="shared" si="111"/>
        <v/>
      </c>
      <c r="AC768"/>
      <c r="AD768"/>
      <c r="AE768" s="12">
        <f t="shared" si="105"/>
        <v>4</v>
      </c>
      <c r="AF768" s="12">
        <f t="shared" si="106"/>
        <v>0</v>
      </c>
      <c r="AU768" s="22" t="str">
        <f t="shared" si="110"/>
        <v/>
      </c>
    </row>
    <row r="769" spans="1:47" s="22" customFormat="1" ht="13.5" customHeight="1" thickBot="1" x14ac:dyDescent="0.3">
      <c r="A769" s="2073"/>
      <c r="B769" s="840" t="s">
        <v>1803</v>
      </c>
      <c r="C769" s="1166"/>
      <c r="D769" s="1151" t="s">
        <v>1804</v>
      </c>
      <c r="E769" s="989"/>
      <c r="F769" s="985"/>
      <c r="G769" s="1136"/>
      <c r="H769" s="1948" t="s">
        <v>509</v>
      </c>
      <c r="I769" s="1122" t="s">
        <v>1027</v>
      </c>
      <c r="J769" s="1129"/>
      <c r="K769" s="1084" t="s">
        <v>1013</v>
      </c>
      <c r="L769" s="1129" t="s">
        <v>97</v>
      </c>
      <c r="M769" s="1100">
        <v>3</v>
      </c>
      <c r="N769" s="1022" t="s">
        <v>24</v>
      </c>
      <c r="O769" s="837" t="s">
        <v>402</v>
      </c>
      <c r="P769" s="1066">
        <f t="shared" si="104"/>
        <v>6</v>
      </c>
      <c r="Q769" s="838">
        <v>4</v>
      </c>
      <c r="R769" s="992">
        <v>2</v>
      </c>
      <c r="S769" s="992"/>
      <c r="T769" s="992"/>
      <c r="U769" s="992"/>
      <c r="V769" s="992"/>
      <c r="W769" s="1022"/>
      <c r="X769" s="1037"/>
      <c r="Y769" s="839"/>
      <c r="Z769" s="23"/>
      <c r="AA769" s="23" t="str">
        <f t="shared" si="113"/>
        <v/>
      </c>
      <c r="AB769" s="48" t="str">
        <f t="shared" si="111"/>
        <v/>
      </c>
      <c r="AC769"/>
      <c r="AD769"/>
      <c r="AE769" s="12">
        <f t="shared" si="105"/>
        <v>6</v>
      </c>
      <c r="AF769" s="12">
        <f t="shared" si="106"/>
        <v>0</v>
      </c>
      <c r="AU769" s="22" t="str">
        <f t="shared" si="110"/>
        <v/>
      </c>
    </row>
    <row r="770" spans="1:47" s="22" customFormat="1" ht="13.5" customHeight="1" thickBot="1" x14ac:dyDescent="0.3">
      <c r="A770" s="2073"/>
      <c r="B770" s="840" t="s">
        <v>1803</v>
      </c>
      <c r="C770" s="1166"/>
      <c r="D770" s="1151" t="s">
        <v>1804</v>
      </c>
      <c r="E770" s="989"/>
      <c r="F770" s="985"/>
      <c r="G770" s="1136"/>
      <c r="H770" s="1948" t="s">
        <v>509</v>
      </c>
      <c r="I770" s="1122" t="s">
        <v>1027</v>
      </c>
      <c r="J770" s="1129"/>
      <c r="K770" s="1084" t="s">
        <v>924</v>
      </c>
      <c r="L770" s="1129" t="s">
        <v>97</v>
      </c>
      <c r="M770" s="1100">
        <v>2</v>
      </c>
      <c r="N770" s="1022" t="s">
        <v>24</v>
      </c>
      <c r="O770" s="837" t="s">
        <v>344</v>
      </c>
      <c r="P770" s="1066">
        <f t="shared" si="104"/>
        <v>3</v>
      </c>
      <c r="Q770" s="838">
        <v>2</v>
      </c>
      <c r="R770" s="992">
        <v>1</v>
      </c>
      <c r="S770" s="992"/>
      <c r="T770" s="992"/>
      <c r="U770" s="992"/>
      <c r="V770" s="992"/>
      <c r="W770" s="1022"/>
      <c r="X770" s="1037"/>
      <c r="Y770" s="839"/>
      <c r="Z770" s="23"/>
      <c r="AA770" s="23" t="str">
        <f t="shared" si="113"/>
        <v/>
      </c>
      <c r="AB770" s="48"/>
      <c r="AC770"/>
      <c r="AD770"/>
      <c r="AE770" s="12">
        <f t="shared" si="105"/>
        <v>3</v>
      </c>
      <c r="AF770" s="12">
        <f t="shared" si="106"/>
        <v>0</v>
      </c>
      <c r="AU770" s="22" t="str">
        <f t="shared" si="110"/>
        <v/>
      </c>
    </row>
    <row r="771" spans="1:47" s="22" customFormat="1" ht="13.5" customHeight="1" thickBot="1" x14ac:dyDescent="0.3">
      <c r="A771" s="2075"/>
      <c r="B771" s="1182" t="s">
        <v>1803</v>
      </c>
      <c r="C771" s="1633"/>
      <c r="D771" s="1634" t="s">
        <v>1804</v>
      </c>
      <c r="E771" s="1635"/>
      <c r="F771" s="1520"/>
      <c r="G771" s="1521"/>
      <c r="H771" s="1951" t="s">
        <v>509</v>
      </c>
      <c r="I771" s="1522" t="s">
        <v>1027</v>
      </c>
      <c r="J771" s="1712" t="s">
        <v>1424</v>
      </c>
      <c r="K771" s="1428" t="s">
        <v>1539</v>
      </c>
      <c r="L771" s="1636"/>
      <c r="M771" s="1637"/>
      <c r="N771" s="1638"/>
      <c r="O771" s="1565"/>
      <c r="P771" s="1066">
        <f t="shared" si="104"/>
        <v>0</v>
      </c>
      <c r="Q771" s="1544"/>
      <c r="R771" s="1432"/>
      <c r="S771" s="1639">
        <v>1</v>
      </c>
      <c r="T771" s="1639"/>
      <c r="U771" s="1639"/>
      <c r="V771" s="1639"/>
      <c r="W771" s="1640"/>
      <c r="X771" s="1641">
        <f>SUM(Q767:W771)</f>
        <v>20</v>
      </c>
      <c r="Y771" s="638">
        <f>X771</f>
        <v>20</v>
      </c>
      <c r="Z771" s="23" t="s">
        <v>877</v>
      </c>
      <c r="AA771" s="23" t="str">
        <f t="shared" si="113"/>
        <v>MT</v>
      </c>
      <c r="AB771" s="48" t="str">
        <f>Z771&amp;AA771</f>
        <v>SAMT</v>
      </c>
      <c r="AC771"/>
      <c r="AD771"/>
      <c r="AE771" s="12">
        <f t="shared" si="105"/>
        <v>0</v>
      </c>
      <c r="AF771" s="12">
        <f t="shared" si="106"/>
        <v>1</v>
      </c>
      <c r="AU771" s="22" t="str">
        <f t="shared" si="110"/>
        <v/>
      </c>
    </row>
    <row r="772" spans="1:47" s="22" customFormat="1" ht="13.5" customHeight="1" thickBot="1" x14ac:dyDescent="0.3">
      <c r="A772" s="2072">
        <f>A767+1</f>
        <v>93</v>
      </c>
      <c r="B772" s="1642" t="s">
        <v>1687</v>
      </c>
      <c r="C772" s="1643" t="s">
        <v>332</v>
      </c>
      <c r="D772" s="1644" t="s">
        <v>1690</v>
      </c>
      <c r="E772" s="1645" t="s">
        <v>284</v>
      </c>
      <c r="F772" s="1582" t="s">
        <v>1689</v>
      </c>
      <c r="G772" s="1583" t="s">
        <v>1688</v>
      </c>
      <c r="H772" s="1947" t="s">
        <v>509</v>
      </c>
      <c r="I772" s="1584" t="s">
        <v>1027</v>
      </c>
      <c r="J772" s="1646"/>
      <c r="K772" s="1942" t="s">
        <v>1279</v>
      </c>
      <c r="L772" s="1646" t="s">
        <v>97</v>
      </c>
      <c r="M772" s="1647">
        <v>4</v>
      </c>
      <c r="N772" s="1648" t="s">
        <v>24</v>
      </c>
      <c r="O772" s="1649" t="s">
        <v>402</v>
      </c>
      <c r="P772" s="1066">
        <f t="shared" si="104"/>
        <v>4</v>
      </c>
      <c r="Q772" s="1650">
        <v>4</v>
      </c>
      <c r="R772" s="1651"/>
      <c r="S772" s="1651"/>
      <c r="T772" s="1651"/>
      <c r="U772" s="1651"/>
      <c r="V772" s="1651"/>
      <c r="W772" s="1648"/>
      <c r="X772" s="1652"/>
      <c r="Y772" s="1653"/>
      <c r="Z772" s="23"/>
      <c r="AA772" s="23" t="str">
        <f t="shared" si="113"/>
        <v/>
      </c>
      <c r="AB772" s="48" t="str">
        <f>Z772&amp;AA772</f>
        <v/>
      </c>
      <c r="AC772"/>
      <c r="AD772"/>
      <c r="AE772" s="12">
        <f t="shared" si="105"/>
        <v>4</v>
      </c>
      <c r="AF772" s="12">
        <f t="shared" si="106"/>
        <v>0</v>
      </c>
      <c r="AU772" s="22">
        <f t="shared" si="110"/>
        <v>9</v>
      </c>
    </row>
    <row r="773" spans="1:47" s="22" customFormat="1" ht="13.5" customHeight="1" thickBot="1" x14ac:dyDescent="0.3">
      <c r="A773" s="2073"/>
      <c r="B773" s="840" t="s">
        <v>1687</v>
      </c>
      <c r="C773" s="1166"/>
      <c r="D773" s="1151" t="s">
        <v>1690</v>
      </c>
      <c r="E773" s="989"/>
      <c r="F773" s="985"/>
      <c r="G773" s="1136"/>
      <c r="H773" s="1948" t="s">
        <v>509</v>
      </c>
      <c r="I773" s="1122" t="s">
        <v>1027</v>
      </c>
      <c r="J773" s="1129"/>
      <c r="K773" s="1084" t="s">
        <v>535</v>
      </c>
      <c r="L773" s="1129" t="s">
        <v>97</v>
      </c>
      <c r="M773" s="1100" t="s">
        <v>393</v>
      </c>
      <c r="N773" s="1022" t="s">
        <v>24</v>
      </c>
      <c r="O773" s="837" t="s">
        <v>344</v>
      </c>
      <c r="P773" s="1066">
        <f t="shared" si="104"/>
        <v>7</v>
      </c>
      <c r="Q773" s="838">
        <v>5</v>
      </c>
      <c r="R773" s="992">
        <v>2</v>
      </c>
      <c r="S773" s="992"/>
      <c r="T773" s="992"/>
      <c r="U773" s="992"/>
      <c r="V773" s="992"/>
      <c r="W773" s="1022"/>
      <c r="X773" s="1037"/>
      <c r="Y773" s="839"/>
      <c r="Z773" s="23"/>
      <c r="AA773" s="23" t="str">
        <f t="shared" si="113"/>
        <v/>
      </c>
      <c r="AB773" s="48" t="str">
        <f>Z773&amp;AA773</f>
        <v/>
      </c>
      <c r="AC773"/>
      <c r="AD773"/>
      <c r="AE773" s="12">
        <f t="shared" si="105"/>
        <v>7</v>
      </c>
      <c r="AF773" s="12">
        <f t="shared" si="106"/>
        <v>0</v>
      </c>
      <c r="AU773" s="22" t="str">
        <f t="shared" si="110"/>
        <v/>
      </c>
    </row>
    <row r="774" spans="1:47" s="22" customFormat="1" ht="13.5" customHeight="1" thickBot="1" x14ac:dyDescent="0.3">
      <c r="A774" s="2074"/>
      <c r="B774" s="1126" t="s">
        <v>1687</v>
      </c>
      <c r="C774" s="1654"/>
      <c r="D774" s="1655" t="s">
        <v>1690</v>
      </c>
      <c r="E774" s="1656"/>
      <c r="F774" s="1595"/>
      <c r="G774" s="1596"/>
      <c r="H774" s="1949" t="s">
        <v>509</v>
      </c>
      <c r="I774" s="1470" t="s">
        <v>515</v>
      </c>
      <c r="J774" s="1174"/>
      <c r="K774" s="1548"/>
      <c r="L774" s="1657"/>
      <c r="M774" s="1658"/>
      <c r="N774" s="1659"/>
      <c r="O774" s="1562"/>
      <c r="P774" s="1066">
        <f t="shared" si="104"/>
        <v>0</v>
      </c>
      <c r="Q774" s="1560"/>
      <c r="R774" s="1563"/>
      <c r="S774" s="1660"/>
      <c r="T774" s="1660"/>
      <c r="U774" s="1660"/>
      <c r="V774" s="1660"/>
      <c r="W774" s="1661"/>
      <c r="X774" s="1662">
        <f>SUM(Q772:W774)</f>
        <v>11</v>
      </c>
      <c r="Y774" s="1663">
        <f>X774</f>
        <v>11</v>
      </c>
      <c r="Z774" s="23" t="s">
        <v>877</v>
      </c>
      <c r="AA774" s="23" t="str">
        <f t="shared" si="113"/>
        <v>TP</v>
      </c>
      <c r="AB774" s="48" t="str">
        <f>Z774&amp;AA774</f>
        <v>SATP</v>
      </c>
      <c r="AC774"/>
      <c r="AD774"/>
      <c r="AE774" s="12">
        <f t="shared" si="105"/>
        <v>0</v>
      </c>
      <c r="AF774" s="12">
        <f t="shared" si="106"/>
        <v>0</v>
      </c>
      <c r="AU774" s="22" t="str">
        <f t="shared" si="110"/>
        <v/>
      </c>
    </row>
    <row r="775" spans="1:47" s="22" customFormat="1" ht="13.5" customHeight="1" thickBot="1" x14ac:dyDescent="0.3">
      <c r="A775" s="2093">
        <f>A772+1</f>
        <v>94</v>
      </c>
      <c r="B775" s="1623" t="s">
        <v>1702</v>
      </c>
      <c r="C775" s="1624" t="s">
        <v>83</v>
      </c>
      <c r="D775" s="1625" t="s">
        <v>1703</v>
      </c>
      <c r="E775" s="1626" t="s">
        <v>284</v>
      </c>
      <c r="F775" s="1512" t="s">
        <v>1705</v>
      </c>
      <c r="G775" s="1513" t="s">
        <v>1704</v>
      </c>
      <c r="H775" s="1950" t="s">
        <v>509</v>
      </c>
      <c r="I775" s="1486" t="s">
        <v>515</v>
      </c>
      <c r="J775" s="1627"/>
      <c r="K775" s="1943" t="s">
        <v>1156</v>
      </c>
      <c r="L775" s="1627" t="s">
        <v>97</v>
      </c>
      <c r="M775" s="1628" t="s">
        <v>392</v>
      </c>
      <c r="N775" s="1629" t="s">
        <v>98</v>
      </c>
      <c r="O775" s="1488" t="s">
        <v>348</v>
      </c>
      <c r="P775" s="1066">
        <f t="shared" ref="P775:P838" si="114">SUM(Q775:R775)</f>
        <v>9</v>
      </c>
      <c r="Q775" s="1630">
        <v>6</v>
      </c>
      <c r="R775" s="1631">
        <v>3</v>
      </c>
      <c r="S775" s="1631"/>
      <c r="T775" s="1631"/>
      <c r="U775" s="1631"/>
      <c r="V775" s="1631"/>
      <c r="W775" s="1629"/>
      <c r="X775" s="1632"/>
      <c r="Y775" s="565"/>
      <c r="Z775" s="23"/>
      <c r="AA775" s="23" t="str">
        <f t="shared" si="113"/>
        <v/>
      </c>
      <c r="AB775" s="48" t="str">
        <f>Z775&amp;AA775</f>
        <v/>
      </c>
      <c r="AC775"/>
      <c r="AD775"/>
      <c r="AE775" s="12">
        <f t="shared" ref="AE775:AE838" si="115">Q775+R775</f>
        <v>9</v>
      </c>
      <c r="AF775" s="12">
        <f t="shared" ref="AF775:AF838" si="116">S775+W775</f>
        <v>0</v>
      </c>
      <c r="AU775" s="22">
        <f t="shared" si="110"/>
        <v>12</v>
      </c>
    </row>
    <row r="776" spans="1:47" s="22" customFormat="1" ht="13.5" customHeight="1" thickBot="1" x14ac:dyDescent="0.3">
      <c r="A776" s="2073"/>
      <c r="B776" s="840" t="s">
        <v>1702</v>
      </c>
      <c r="C776" s="1166"/>
      <c r="D776" s="1151" t="s">
        <v>1703</v>
      </c>
      <c r="E776" s="989"/>
      <c r="F776" s="985"/>
      <c r="G776" s="1136"/>
      <c r="H776" s="1948" t="s">
        <v>509</v>
      </c>
      <c r="I776" s="1122" t="s">
        <v>515</v>
      </c>
      <c r="J776" s="1129"/>
      <c r="K776" s="1944" t="s">
        <v>1156</v>
      </c>
      <c r="L776" s="1129" t="s">
        <v>97</v>
      </c>
      <c r="M776" s="1100" t="s">
        <v>392</v>
      </c>
      <c r="N776" s="1022" t="s">
        <v>24</v>
      </c>
      <c r="O776" s="837" t="s">
        <v>348</v>
      </c>
      <c r="P776" s="1066">
        <f t="shared" si="114"/>
        <v>9</v>
      </c>
      <c r="Q776" s="838">
        <v>6</v>
      </c>
      <c r="R776" s="992">
        <v>3</v>
      </c>
      <c r="S776" s="992"/>
      <c r="T776" s="992"/>
      <c r="U776" s="992"/>
      <c r="V776" s="992"/>
      <c r="W776" s="1022"/>
      <c r="X776" s="1037"/>
      <c r="Y776" s="839"/>
      <c r="Z776" s="23"/>
      <c r="AA776" s="23"/>
      <c r="AB776" s="48"/>
      <c r="AC776"/>
      <c r="AD776"/>
      <c r="AE776" s="12">
        <f t="shared" si="115"/>
        <v>9</v>
      </c>
      <c r="AF776" s="12">
        <f t="shared" si="116"/>
        <v>0</v>
      </c>
    </row>
    <row r="777" spans="1:47" s="22" customFormat="1" ht="13.5" customHeight="1" thickBot="1" x14ac:dyDescent="0.3">
      <c r="A777" s="2075"/>
      <c r="B777" s="1182" t="s">
        <v>1702</v>
      </c>
      <c r="C777" s="1633"/>
      <c r="D777" s="1634" t="s">
        <v>1703</v>
      </c>
      <c r="E777" s="1635"/>
      <c r="F777" s="1520"/>
      <c r="G777" s="1521"/>
      <c r="H777" s="1951" t="s">
        <v>509</v>
      </c>
      <c r="I777" s="1522" t="s">
        <v>515</v>
      </c>
      <c r="J777" s="1722" t="s">
        <v>1424</v>
      </c>
      <c r="K777" s="1230" t="s">
        <v>1733</v>
      </c>
      <c r="L777" s="1636"/>
      <c r="M777" s="1637"/>
      <c r="N777" s="1638"/>
      <c r="O777" s="1565"/>
      <c r="P777" s="1066">
        <f t="shared" si="114"/>
        <v>0</v>
      </c>
      <c r="Q777" s="1544"/>
      <c r="R777" s="1432"/>
      <c r="S777" s="1639"/>
      <c r="T777" s="1639"/>
      <c r="U777" s="1639"/>
      <c r="V777" s="1639"/>
      <c r="W777" s="1640">
        <v>2</v>
      </c>
      <c r="X777" s="1641">
        <f>SUM(Q775:W777)</f>
        <v>20</v>
      </c>
      <c r="Y777" s="638">
        <f>X777</f>
        <v>20</v>
      </c>
      <c r="Z777" s="23" t="s">
        <v>877</v>
      </c>
      <c r="AA777" s="23" t="str">
        <f>IF(Y777&lt;&gt;"",IF(Y777&gt;=40,"TC",IF(AND(Y777&gt;=20,Y777&lt;30),"MT",IF(Y777&lt;20,"TP",""))),"")</f>
        <v>MT</v>
      </c>
      <c r="AB777" s="48" t="str">
        <f>Z777&amp;AA777</f>
        <v>SAMT</v>
      </c>
      <c r="AC777"/>
      <c r="AD777"/>
      <c r="AE777" s="12">
        <f t="shared" si="115"/>
        <v>0</v>
      </c>
      <c r="AF777" s="12">
        <f t="shared" si="116"/>
        <v>2</v>
      </c>
      <c r="AU777" s="22" t="str">
        <f t="shared" ref="AU777:AU792" si="117">IF(C777&lt;&gt;"",SUMIF(D$379:D$956,D777,Q$379:R$956),"")</f>
        <v/>
      </c>
    </row>
    <row r="778" spans="1:47" s="12" customFormat="1" ht="13.5" customHeight="1" thickBot="1" x14ac:dyDescent="0.3">
      <c r="A778" s="2069">
        <f>A775+1</f>
        <v>95</v>
      </c>
      <c r="B778" s="1243" t="s">
        <v>1700</v>
      </c>
      <c r="C778" s="1210" t="s">
        <v>83</v>
      </c>
      <c r="D778" s="1494" t="s">
        <v>1701</v>
      </c>
      <c r="E778" s="1516" t="s">
        <v>284</v>
      </c>
      <c r="F778" s="1245" t="s">
        <v>500</v>
      </c>
      <c r="G778" s="1246" t="s">
        <v>1078</v>
      </c>
      <c r="H778" s="1214" t="s">
        <v>509</v>
      </c>
      <c r="I778" s="1598" t="s">
        <v>515</v>
      </c>
      <c r="J778" s="1529"/>
      <c r="K778" s="1137" t="s">
        <v>1014</v>
      </c>
      <c r="L778" s="1646" t="s">
        <v>97</v>
      </c>
      <c r="M778" s="1647">
        <v>5</v>
      </c>
      <c r="N778" s="1648" t="s">
        <v>325</v>
      </c>
      <c r="O778" s="1649" t="s">
        <v>344</v>
      </c>
      <c r="P778" s="1066">
        <f t="shared" si="114"/>
        <v>9</v>
      </c>
      <c r="Q778" s="1650">
        <v>6</v>
      </c>
      <c r="R778" s="1651">
        <v>3</v>
      </c>
      <c r="S778" s="1651"/>
      <c r="T778" s="1651"/>
      <c r="U778" s="1651"/>
      <c r="V778" s="1651"/>
      <c r="W778" s="1648"/>
      <c r="X778" s="1498"/>
      <c r="Y778" s="1499"/>
      <c r="Z778" s="23"/>
      <c r="AA778" s="23"/>
      <c r="AB778" s="48"/>
      <c r="AC778"/>
      <c r="AD778"/>
      <c r="AE778" s="12">
        <f t="shared" si="115"/>
        <v>9</v>
      </c>
      <c r="AF778" s="12">
        <f t="shared" si="116"/>
        <v>0</v>
      </c>
      <c r="AU778" s="22">
        <f t="shared" si="117"/>
        <v>10</v>
      </c>
    </row>
    <row r="779" spans="1:47" s="12" customFormat="1" ht="13.5" customHeight="1" thickBot="1" x14ac:dyDescent="0.3">
      <c r="A779" s="2070"/>
      <c r="B779" s="1172" t="s">
        <v>1700</v>
      </c>
      <c r="C779" s="1160"/>
      <c r="D779" s="1149" t="s">
        <v>1701</v>
      </c>
      <c r="E779" s="984"/>
      <c r="F779" s="982"/>
      <c r="G779" s="1135"/>
      <c r="H779" s="1085" t="s">
        <v>539</v>
      </c>
      <c r="I779" s="1085" t="s">
        <v>1019</v>
      </c>
      <c r="J779" s="1078"/>
      <c r="K779" s="1085" t="s">
        <v>1440</v>
      </c>
      <c r="L779" s="1078" t="s">
        <v>97</v>
      </c>
      <c r="M779" s="545">
        <v>4</v>
      </c>
      <c r="N779" s="1015" t="s">
        <v>24</v>
      </c>
      <c r="O779" s="1069" t="s">
        <v>402</v>
      </c>
      <c r="P779" s="1066">
        <f t="shared" si="114"/>
        <v>3</v>
      </c>
      <c r="Q779" s="545">
        <v>2</v>
      </c>
      <c r="R779" s="958">
        <v>1</v>
      </c>
      <c r="S779" s="992"/>
      <c r="T779" s="992"/>
      <c r="U779" s="992"/>
      <c r="V779" s="992"/>
      <c r="W779" s="1022"/>
      <c r="X779" s="1033"/>
      <c r="Y779" s="1004"/>
      <c r="Z779" s="23"/>
      <c r="AA779" s="23"/>
      <c r="AB779" s="48"/>
      <c r="AC779"/>
      <c r="AD779"/>
      <c r="AE779" s="12">
        <f t="shared" si="115"/>
        <v>3</v>
      </c>
      <c r="AF779" s="12">
        <f t="shared" si="116"/>
        <v>0</v>
      </c>
      <c r="AU779" s="22" t="str">
        <f t="shared" si="117"/>
        <v/>
      </c>
    </row>
    <row r="780" spans="1:47" s="12" customFormat="1" ht="13.5" customHeight="1" thickBot="1" x14ac:dyDescent="0.3">
      <c r="A780" s="2070"/>
      <c r="B780" s="1172" t="s">
        <v>1700</v>
      </c>
      <c r="C780" s="1160"/>
      <c r="D780" s="1149" t="s">
        <v>1701</v>
      </c>
      <c r="E780" s="984"/>
      <c r="F780" s="982"/>
      <c r="G780" s="1135"/>
      <c r="H780" s="1085" t="s">
        <v>539</v>
      </c>
      <c r="I780" s="1085" t="s">
        <v>1019</v>
      </c>
      <c r="J780" s="1078"/>
      <c r="K780" s="1085" t="s">
        <v>1440</v>
      </c>
      <c r="L780" s="1078" t="s">
        <v>97</v>
      </c>
      <c r="M780" s="545">
        <v>4</v>
      </c>
      <c r="N780" s="1015" t="s">
        <v>98</v>
      </c>
      <c r="O780" s="1069" t="s">
        <v>402</v>
      </c>
      <c r="P780" s="1066">
        <f t="shared" si="114"/>
        <v>3</v>
      </c>
      <c r="Q780" s="545">
        <v>2</v>
      </c>
      <c r="R780" s="958">
        <v>1</v>
      </c>
      <c r="S780" s="992"/>
      <c r="T780" s="992"/>
      <c r="U780" s="992"/>
      <c r="V780" s="992"/>
      <c r="W780" s="1022"/>
      <c r="X780" s="1033"/>
      <c r="Y780" s="1004"/>
      <c r="Z780" s="23"/>
      <c r="AA780" s="23"/>
      <c r="AB780" s="48"/>
      <c r="AC780"/>
      <c r="AD780"/>
      <c r="AE780" s="12">
        <f t="shared" si="115"/>
        <v>3</v>
      </c>
      <c r="AF780" s="12">
        <f t="shared" si="116"/>
        <v>0</v>
      </c>
      <c r="AU780" s="22" t="str">
        <f t="shared" si="117"/>
        <v/>
      </c>
    </row>
    <row r="781" spans="1:47" s="12" customFormat="1" ht="13.5" customHeight="1" thickBot="1" x14ac:dyDescent="0.3">
      <c r="A781" s="2070"/>
      <c r="B781" s="1172" t="s">
        <v>1700</v>
      </c>
      <c r="C781" s="1160"/>
      <c r="D781" s="1149" t="s">
        <v>1701</v>
      </c>
      <c r="E781" s="984"/>
      <c r="F781" s="982"/>
      <c r="G781" s="1135"/>
      <c r="H781" s="1085" t="s">
        <v>509</v>
      </c>
      <c r="I781" s="1086" t="s">
        <v>515</v>
      </c>
      <c r="J781" s="1711" t="s">
        <v>1424</v>
      </c>
      <c r="K781" s="1107" t="s">
        <v>1539</v>
      </c>
      <c r="L781" s="1129"/>
      <c r="M781" s="1100"/>
      <c r="N781" s="1022"/>
      <c r="O781" s="837"/>
      <c r="P781" s="1066">
        <f t="shared" si="114"/>
        <v>0</v>
      </c>
      <c r="Q781" s="838"/>
      <c r="R781" s="992"/>
      <c r="S781" s="992">
        <v>1</v>
      </c>
      <c r="T781" s="992"/>
      <c r="U781" s="992"/>
      <c r="V781" s="992"/>
      <c r="W781" s="1022"/>
      <c r="X781" s="1033"/>
      <c r="Y781" s="1004"/>
      <c r="Z781" s="23"/>
      <c r="AA781" s="23"/>
      <c r="AB781" s="48"/>
      <c r="AC781"/>
      <c r="AD781"/>
      <c r="AE781" s="12">
        <f t="shared" si="115"/>
        <v>0</v>
      </c>
      <c r="AF781" s="12">
        <f t="shared" si="116"/>
        <v>1</v>
      </c>
      <c r="AU781" s="22" t="str">
        <f t="shared" si="117"/>
        <v/>
      </c>
    </row>
    <row r="782" spans="1:47" s="12" customFormat="1" ht="13.5" customHeight="1" thickBot="1" x14ac:dyDescent="0.3">
      <c r="A782" s="2071"/>
      <c r="B782" s="1221" t="s">
        <v>1700</v>
      </c>
      <c r="C782" s="1168"/>
      <c r="D782" s="1154" t="s">
        <v>1701</v>
      </c>
      <c r="E782" s="1155"/>
      <c r="F782" s="1156"/>
      <c r="G782" s="1157"/>
      <c r="H782" s="1946" t="s">
        <v>509</v>
      </c>
      <c r="I782" s="1138" t="s">
        <v>515</v>
      </c>
      <c r="J782" s="1713" t="s">
        <v>1424</v>
      </c>
      <c r="K782" s="1312" t="s">
        <v>1840</v>
      </c>
      <c r="L782" s="1657"/>
      <c r="M782" s="1669"/>
      <c r="N782" s="1661"/>
      <c r="O782" s="1562"/>
      <c r="P782" s="1066">
        <f t="shared" si="114"/>
        <v>0</v>
      </c>
      <c r="Q782" s="1670"/>
      <c r="R782" s="1660"/>
      <c r="S782" s="1660"/>
      <c r="T782" s="1660"/>
      <c r="U782" s="1660"/>
      <c r="V782" s="1660"/>
      <c r="W782" s="1661">
        <v>4</v>
      </c>
      <c r="X782" s="1042">
        <f>SUM(Q778:W782)</f>
        <v>20</v>
      </c>
      <c r="Y782" s="1011">
        <f>X782</f>
        <v>20</v>
      </c>
      <c r="Z782" s="23" t="s">
        <v>877</v>
      </c>
      <c r="AA782" s="23" t="str">
        <f>IF(Y782&lt;&gt;"",IF(Y782&gt;=40,"TC",IF(AND(Y782&gt;=20,Y782&lt;30),"MT",IF(Y782&lt;20,"TP",""))),"")</f>
        <v>MT</v>
      </c>
      <c r="AB782" s="48" t="str">
        <f>Z782&amp;AA782</f>
        <v>SAMT</v>
      </c>
      <c r="AC782"/>
      <c r="AD782"/>
      <c r="AE782" s="12">
        <f t="shared" si="115"/>
        <v>0</v>
      </c>
      <c r="AF782" s="12">
        <f t="shared" si="116"/>
        <v>4</v>
      </c>
      <c r="AU782" s="22" t="str">
        <f t="shared" si="117"/>
        <v/>
      </c>
    </row>
    <row r="783" spans="1:47" s="12" customFormat="1" ht="13.5" customHeight="1" thickBot="1" x14ac:dyDescent="0.3">
      <c r="A783" s="2076">
        <f>A778+1</f>
        <v>96</v>
      </c>
      <c r="B783" s="1237" t="s">
        <v>1696</v>
      </c>
      <c r="C783" s="1196" t="s">
        <v>83</v>
      </c>
      <c r="D783" s="1197" t="s">
        <v>1697</v>
      </c>
      <c r="E783" s="1198" t="s">
        <v>284</v>
      </c>
      <c r="F783" s="1199" t="s">
        <v>1699</v>
      </c>
      <c r="G783" s="1200" t="s">
        <v>1698</v>
      </c>
      <c r="H783" s="1201" t="s">
        <v>509</v>
      </c>
      <c r="I783" s="1423" t="s">
        <v>1848</v>
      </c>
      <c r="J783" s="1566"/>
      <c r="K783" s="1277" t="s">
        <v>1280</v>
      </c>
      <c r="L783" s="1627" t="s">
        <v>97</v>
      </c>
      <c r="M783" s="1628">
        <v>4</v>
      </c>
      <c r="N783" s="1629" t="s">
        <v>24</v>
      </c>
      <c r="O783" s="1488" t="s">
        <v>402</v>
      </c>
      <c r="P783" s="1066">
        <f t="shared" si="114"/>
        <v>4</v>
      </c>
      <c r="Q783" s="1630">
        <v>4</v>
      </c>
      <c r="R783" s="1631"/>
      <c r="S783" s="1631"/>
      <c r="T783" s="1631"/>
      <c r="U783" s="1631"/>
      <c r="V783" s="1631"/>
      <c r="W783" s="1629"/>
      <c r="X783" s="1207"/>
      <c r="Y783" s="1208"/>
      <c r="Z783" s="23"/>
      <c r="AA783" s="23"/>
      <c r="AB783" s="48"/>
      <c r="AC783"/>
      <c r="AD783"/>
      <c r="AE783" s="12">
        <f t="shared" si="115"/>
        <v>4</v>
      </c>
      <c r="AF783" s="12">
        <f t="shared" si="116"/>
        <v>0</v>
      </c>
      <c r="AU783" s="22">
        <f t="shared" si="117"/>
        <v>14</v>
      </c>
    </row>
    <row r="784" spans="1:47" s="12" customFormat="1" ht="13.5" customHeight="1" thickBot="1" x14ac:dyDescent="0.3">
      <c r="A784" s="2070"/>
      <c r="B784" s="1172" t="s">
        <v>1696</v>
      </c>
      <c r="C784" s="1160"/>
      <c r="D784" s="1149" t="s">
        <v>1697</v>
      </c>
      <c r="E784" s="984"/>
      <c r="F784" s="982"/>
      <c r="G784" s="1135"/>
      <c r="H784" s="1085" t="s">
        <v>509</v>
      </c>
      <c r="I784" s="1193" t="s">
        <v>1848</v>
      </c>
      <c r="J784" s="1186"/>
      <c r="K784" s="1181" t="s">
        <v>1280</v>
      </c>
      <c r="L784" s="1636" t="s">
        <v>97</v>
      </c>
      <c r="M784" s="1676">
        <v>4</v>
      </c>
      <c r="N784" s="1640" t="s">
        <v>98</v>
      </c>
      <c r="O784" s="1565" t="s">
        <v>402</v>
      </c>
      <c r="P784" s="1066">
        <f t="shared" si="114"/>
        <v>4</v>
      </c>
      <c r="Q784" s="1677">
        <v>4</v>
      </c>
      <c r="R784" s="992"/>
      <c r="S784" s="992"/>
      <c r="T784" s="992"/>
      <c r="U784" s="992"/>
      <c r="V784" s="992"/>
      <c r="W784" s="1022"/>
      <c r="X784" s="1033"/>
      <c r="Y784" s="1004"/>
      <c r="Z784" s="23"/>
      <c r="AA784" s="23"/>
      <c r="AB784" s="48"/>
      <c r="AC784"/>
      <c r="AD784"/>
      <c r="AE784" s="12">
        <f t="shared" si="115"/>
        <v>4</v>
      </c>
      <c r="AF784" s="12">
        <f t="shared" si="116"/>
        <v>0</v>
      </c>
      <c r="AU784" s="22" t="str">
        <f t="shared" si="117"/>
        <v/>
      </c>
    </row>
    <row r="785" spans="1:47" s="12" customFormat="1" ht="13.5" customHeight="1" thickBot="1" x14ac:dyDescent="0.3">
      <c r="A785" s="2070"/>
      <c r="B785" s="1172" t="s">
        <v>1696</v>
      </c>
      <c r="C785" s="1160"/>
      <c r="D785" s="1149" t="s">
        <v>1697</v>
      </c>
      <c r="E785" s="984"/>
      <c r="F785" s="982"/>
      <c r="G785" s="1135"/>
      <c r="H785" s="1085" t="s">
        <v>509</v>
      </c>
      <c r="I785" s="1122" t="s">
        <v>1848</v>
      </c>
      <c r="J785" s="1129"/>
      <c r="K785" s="1944" t="s">
        <v>1291</v>
      </c>
      <c r="L785" s="1129" t="s">
        <v>97</v>
      </c>
      <c r="M785" s="1100">
        <v>4</v>
      </c>
      <c r="N785" s="1022" t="s">
        <v>24</v>
      </c>
      <c r="O785" s="837" t="s">
        <v>402</v>
      </c>
      <c r="P785" s="1066">
        <f t="shared" si="114"/>
        <v>3</v>
      </c>
      <c r="Q785" s="838">
        <v>3</v>
      </c>
      <c r="R785" s="992"/>
      <c r="S785" s="992"/>
      <c r="T785" s="992"/>
      <c r="U785" s="992"/>
      <c r="V785" s="992"/>
      <c r="W785" s="1022"/>
      <c r="X785" s="1033"/>
      <c r="Y785" s="1004"/>
      <c r="Z785" s="23"/>
      <c r="AA785" s="23"/>
      <c r="AB785" s="48"/>
      <c r="AC785"/>
      <c r="AD785"/>
      <c r="AE785" s="12">
        <f t="shared" si="115"/>
        <v>3</v>
      </c>
      <c r="AF785" s="12">
        <f t="shared" si="116"/>
        <v>0</v>
      </c>
      <c r="AU785" s="22" t="str">
        <f t="shared" si="117"/>
        <v/>
      </c>
    </row>
    <row r="786" spans="1:47" s="12" customFormat="1" ht="13.5" customHeight="1" thickBot="1" x14ac:dyDescent="0.3">
      <c r="A786" s="2070"/>
      <c r="B786" s="1172" t="s">
        <v>1696</v>
      </c>
      <c r="C786" s="1160"/>
      <c r="D786" s="1149" t="s">
        <v>1697</v>
      </c>
      <c r="E786" s="984"/>
      <c r="F786" s="982"/>
      <c r="G786" s="1135"/>
      <c r="H786" s="1085" t="s">
        <v>509</v>
      </c>
      <c r="I786" s="1122" t="s">
        <v>1848</v>
      </c>
      <c r="J786" s="1129"/>
      <c r="K786" s="1084" t="s">
        <v>1291</v>
      </c>
      <c r="L786" s="1129" t="s">
        <v>97</v>
      </c>
      <c r="M786" s="1100">
        <v>4</v>
      </c>
      <c r="N786" s="1022" t="s">
        <v>98</v>
      </c>
      <c r="O786" s="837" t="s">
        <v>402</v>
      </c>
      <c r="P786" s="1066">
        <f t="shared" si="114"/>
        <v>3</v>
      </c>
      <c r="Q786" s="838">
        <v>3</v>
      </c>
      <c r="R786" s="992"/>
      <c r="S786" s="992"/>
      <c r="T786" s="992"/>
      <c r="U786" s="992"/>
      <c r="V786" s="992"/>
      <c r="W786" s="1022"/>
      <c r="X786" s="1033"/>
      <c r="Y786" s="1004"/>
      <c r="Z786" s="23"/>
      <c r="AA786" s="23"/>
      <c r="AB786" s="48"/>
      <c r="AC786"/>
      <c r="AD786"/>
      <c r="AE786" s="12">
        <f t="shared" si="115"/>
        <v>3</v>
      </c>
      <c r="AF786" s="12">
        <f t="shared" si="116"/>
        <v>0</v>
      </c>
      <c r="AU786" s="22" t="str">
        <f t="shared" si="117"/>
        <v/>
      </c>
    </row>
    <row r="787" spans="1:47" s="12" customFormat="1" ht="13.5" customHeight="1" thickBot="1" x14ac:dyDescent="0.3">
      <c r="A787" s="2070"/>
      <c r="B787" s="1172" t="s">
        <v>1696</v>
      </c>
      <c r="C787" s="1160"/>
      <c r="D787" s="1149" t="s">
        <v>1697</v>
      </c>
      <c r="E787" s="984"/>
      <c r="F787" s="982"/>
      <c r="G787" s="1135"/>
      <c r="H787" s="1085" t="s">
        <v>509</v>
      </c>
      <c r="I787" s="1122" t="s">
        <v>1848</v>
      </c>
      <c r="J787" s="1723" t="s">
        <v>1424</v>
      </c>
      <c r="K787" s="225" t="s">
        <v>1839</v>
      </c>
      <c r="L787" s="229"/>
      <c r="M787" s="397"/>
      <c r="N787" s="397"/>
      <c r="O787" s="225"/>
      <c r="P787" s="1066">
        <f t="shared" si="114"/>
        <v>0</v>
      </c>
      <c r="Q787" s="297"/>
      <c r="R787" s="298"/>
      <c r="S787" s="298">
        <v>2</v>
      </c>
      <c r="T787" s="992"/>
      <c r="U787" s="992"/>
      <c r="V787" s="992"/>
      <c r="W787" s="1022"/>
      <c r="X787" s="1033"/>
      <c r="Y787" s="1004"/>
      <c r="Z787" s="23"/>
      <c r="AA787" s="23"/>
      <c r="AB787" s="48"/>
      <c r="AC787"/>
      <c r="AD787"/>
      <c r="AE787" s="12">
        <f t="shared" si="115"/>
        <v>0</v>
      </c>
      <c r="AF787" s="12">
        <f t="shared" si="116"/>
        <v>2</v>
      </c>
      <c r="AU787" s="22" t="str">
        <f t="shared" si="117"/>
        <v/>
      </c>
    </row>
    <row r="788" spans="1:47" s="12" customFormat="1" ht="13.5" customHeight="1" thickBot="1" x14ac:dyDescent="0.3">
      <c r="A788" s="2070"/>
      <c r="B788" s="1172" t="s">
        <v>1696</v>
      </c>
      <c r="C788" s="1160"/>
      <c r="D788" s="1149" t="s">
        <v>1697</v>
      </c>
      <c r="E788" s="984"/>
      <c r="F788" s="982"/>
      <c r="G788" s="1135"/>
      <c r="H788" s="1085" t="s">
        <v>509</v>
      </c>
      <c r="I788" s="1122" t="s">
        <v>1848</v>
      </c>
      <c r="J788" s="1724" t="s">
        <v>1424</v>
      </c>
      <c r="K788" s="212" t="s">
        <v>1540</v>
      </c>
      <c r="L788" s="229"/>
      <c r="M788" s="397"/>
      <c r="N788" s="397"/>
      <c r="O788" s="225"/>
      <c r="P788" s="1066">
        <f t="shared" si="114"/>
        <v>0</v>
      </c>
      <c r="Q788" s="297"/>
      <c r="R788" s="298"/>
      <c r="S788" s="298">
        <v>1</v>
      </c>
      <c r="T788" s="992"/>
      <c r="U788" s="992"/>
      <c r="V788" s="992"/>
      <c r="W788" s="1022"/>
      <c r="X788" s="1033"/>
      <c r="Y788" s="1004"/>
      <c r="Z788" s="23"/>
      <c r="AA788" s="23"/>
      <c r="AB788" s="48"/>
      <c r="AC788"/>
      <c r="AD788"/>
      <c r="AE788" s="12">
        <f t="shared" si="115"/>
        <v>0</v>
      </c>
      <c r="AF788" s="12">
        <f t="shared" si="116"/>
        <v>1</v>
      </c>
      <c r="AU788" s="22" t="str">
        <f t="shared" si="117"/>
        <v/>
      </c>
    </row>
    <row r="789" spans="1:47" s="12" customFormat="1" ht="13.5" customHeight="1" thickBot="1" x14ac:dyDescent="0.3">
      <c r="A789" s="2090"/>
      <c r="B789" s="1250" t="s">
        <v>1696</v>
      </c>
      <c r="C789" s="1176"/>
      <c r="D789" s="1540" t="s">
        <v>1697</v>
      </c>
      <c r="E789" s="1533"/>
      <c r="F789" s="1252"/>
      <c r="G789" s="1253"/>
      <c r="H789" s="1957" t="s">
        <v>509</v>
      </c>
      <c r="I789" s="1193" t="s">
        <v>1848</v>
      </c>
      <c r="J789" s="1712" t="s">
        <v>1424</v>
      </c>
      <c r="K789" s="1181" t="s">
        <v>1838</v>
      </c>
      <c r="L789" s="1636"/>
      <c r="M789" s="1676"/>
      <c r="N789" s="1640"/>
      <c r="O789" s="1565"/>
      <c r="P789" s="1066">
        <f t="shared" si="114"/>
        <v>0</v>
      </c>
      <c r="Q789" s="1677"/>
      <c r="R789" s="1639"/>
      <c r="S789" s="1639"/>
      <c r="T789" s="1639"/>
      <c r="U789" s="1639"/>
      <c r="V789" s="1639"/>
      <c r="W789" s="1640">
        <v>3</v>
      </c>
      <c r="X789" s="1509">
        <f>SUM(Q783:W789)</f>
        <v>20</v>
      </c>
      <c r="Y789" s="1510">
        <f>X789</f>
        <v>20</v>
      </c>
      <c r="Z789" s="23" t="s">
        <v>877</v>
      </c>
      <c r="AA789" s="23" t="str">
        <f>IF(Y789&lt;&gt;"",IF(Y789&gt;=40,"TC",IF(AND(Y789&gt;=20,Y789&lt;30),"MT",IF(Y789&lt;20,"TP",""))),"")</f>
        <v>MT</v>
      </c>
      <c r="AB789" s="48" t="str">
        <f>Z789&amp;AA789</f>
        <v>SAMT</v>
      </c>
      <c r="AC789"/>
      <c r="AD789"/>
      <c r="AE789" s="12">
        <f t="shared" si="115"/>
        <v>0</v>
      </c>
      <c r="AF789" s="12">
        <f t="shared" si="116"/>
        <v>3</v>
      </c>
      <c r="AU789" s="22" t="str">
        <f t="shared" si="117"/>
        <v/>
      </c>
    </row>
    <row r="790" spans="1:47" s="12" customFormat="1" ht="13.5" customHeight="1" thickBot="1" x14ac:dyDescent="0.3">
      <c r="A790" s="2069">
        <f>A783+1</f>
        <v>97</v>
      </c>
      <c r="B790" s="1243" t="s">
        <v>1537</v>
      </c>
      <c r="C790" s="1210" t="s">
        <v>332</v>
      </c>
      <c r="D790" s="1494" t="s">
        <v>1695</v>
      </c>
      <c r="E790" s="1516" t="s">
        <v>284</v>
      </c>
      <c r="F790" s="1245" t="s">
        <v>500</v>
      </c>
      <c r="G790" s="1246" t="s">
        <v>519</v>
      </c>
      <c r="H790" s="1214" t="s">
        <v>509</v>
      </c>
      <c r="I790" s="1598" t="s">
        <v>515</v>
      </c>
      <c r="J790" s="1529"/>
      <c r="K790" s="1137" t="s">
        <v>1538</v>
      </c>
      <c r="L790" s="1646" t="s">
        <v>97</v>
      </c>
      <c r="M790" s="1647" t="s">
        <v>1125</v>
      </c>
      <c r="N790" s="1648" t="s">
        <v>395</v>
      </c>
      <c r="O790" s="1649" t="s">
        <v>344</v>
      </c>
      <c r="P790" s="1066">
        <f t="shared" si="114"/>
        <v>12</v>
      </c>
      <c r="Q790" s="1650">
        <v>8</v>
      </c>
      <c r="R790" s="1651">
        <v>4</v>
      </c>
      <c r="S790" s="1651"/>
      <c r="T790" s="1651"/>
      <c r="U790" s="1651"/>
      <c r="V790" s="1651"/>
      <c r="W790" s="1648"/>
      <c r="X790" s="1498"/>
      <c r="Y790" s="1499"/>
      <c r="Z790" s="23"/>
      <c r="AA790" s="23"/>
      <c r="AB790" s="48"/>
      <c r="AC790"/>
      <c r="AD790"/>
      <c r="AE790" s="12">
        <f t="shared" si="115"/>
        <v>12</v>
      </c>
      <c r="AF790" s="12">
        <f t="shared" si="116"/>
        <v>0</v>
      </c>
      <c r="AU790" s="22">
        <f t="shared" si="117"/>
        <v>11</v>
      </c>
    </row>
    <row r="791" spans="1:47" s="12" customFormat="1" ht="13.5" customHeight="1" thickBot="1" x14ac:dyDescent="0.3">
      <c r="A791" s="2070"/>
      <c r="B791" s="1172" t="s">
        <v>1537</v>
      </c>
      <c r="C791" s="1160"/>
      <c r="D791" s="1149" t="s">
        <v>1695</v>
      </c>
      <c r="E791" s="984"/>
      <c r="F791" s="982"/>
      <c r="G791" s="1135"/>
      <c r="H791" s="1085" t="s">
        <v>509</v>
      </c>
      <c r="I791" s="1086" t="s">
        <v>515</v>
      </c>
      <c r="J791" s="1105"/>
      <c r="K791" s="1107" t="s">
        <v>1802</v>
      </c>
      <c r="L791" s="1129" t="s">
        <v>97</v>
      </c>
      <c r="M791" s="1100">
        <v>5</v>
      </c>
      <c r="N791" s="1022" t="s">
        <v>325</v>
      </c>
      <c r="O791" s="837" t="s">
        <v>344</v>
      </c>
      <c r="P791" s="1066">
        <f t="shared" si="114"/>
        <v>3</v>
      </c>
      <c r="Q791" s="838">
        <v>3</v>
      </c>
      <c r="R791" s="992"/>
      <c r="S791" s="992"/>
      <c r="T791" s="992"/>
      <c r="U791" s="992"/>
      <c r="V791" s="992"/>
      <c r="W791" s="1022"/>
      <c r="X791" s="1033"/>
      <c r="Y791" s="1004"/>
      <c r="Z791" s="23"/>
      <c r="AA791" s="23"/>
      <c r="AB791" s="48"/>
      <c r="AC791"/>
      <c r="AD791"/>
      <c r="AE791" s="12">
        <f t="shared" si="115"/>
        <v>3</v>
      </c>
      <c r="AF791" s="12">
        <f t="shared" si="116"/>
        <v>0</v>
      </c>
      <c r="AU791" s="22" t="str">
        <f t="shared" si="117"/>
        <v/>
      </c>
    </row>
    <row r="792" spans="1:47" s="12" customFormat="1" ht="13.5" customHeight="1" thickBot="1" x14ac:dyDescent="0.3">
      <c r="A792" s="2071"/>
      <c r="B792" s="1221" t="s">
        <v>1537</v>
      </c>
      <c r="C792" s="1168"/>
      <c r="D792" s="1154" t="s">
        <v>1695</v>
      </c>
      <c r="E792" s="1155"/>
      <c r="F792" s="1156"/>
      <c r="G792" s="1157"/>
      <c r="H792" s="1946" t="s">
        <v>509</v>
      </c>
      <c r="I792" s="1138" t="s">
        <v>515</v>
      </c>
      <c r="J792" s="1111"/>
      <c r="K792" s="1284"/>
      <c r="L792" s="1657"/>
      <c r="M792" s="1669"/>
      <c r="N792" s="1661"/>
      <c r="O792" s="1562"/>
      <c r="P792" s="1066">
        <f t="shared" si="114"/>
        <v>0</v>
      </c>
      <c r="Q792" s="1670"/>
      <c r="R792" s="1660"/>
      <c r="S792" s="1660"/>
      <c r="T792" s="1660"/>
      <c r="U792" s="1660"/>
      <c r="V792" s="1660"/>
      <c r="W792" s="1661"/>
      <c r="X792" s="1042">
        <f>SUM(Q790:W792)</f>
        <v>15</v>
      </c>
      <c r="Y792" s="1011">
        <f>X792</f>
        <v>15</v>
      </c>
      <c r="Z792" s="23" t="s">
        <v>877</v>
      </c>
      <c r="AA792" s="23" t="str">
        <f t="shared" ref="AA792:AA823" si="118">IF(Y792&lt;&gt;"",IF(Y792&gt;=40,"TC",IF(AND(Y792&gt;=20,Y792&lt;30),"MT",IF(Y792&lt;20,"TP",""))),"")</f>
        <v>TP</v>
      </c>
      <c r="AB792" s="48" t="str">
        <f t="shared" ref="AB792:AB823" si="119">Z792&amp;AA792</f>
        <v>SATP</v>
      </c>
      <c r="AC792"/>
      <c r="AD792"/>
      <c r="AE792" s="12">
        <f t="shared" si="115"/>
        <v>0</v>
      </c>
      <c r="AF792" s="12">
        <f t="shared" si="116"/>
        <v>0</v>
      </c>
      <c r="AU792" s="22" t="str">
        <f t="shared" si="117"/>
        <v/>
      </c>
    </row>
    <row r="793" spans="1:47" s="15" customFormat="1" ht="13.5" customHeight="1" thickBot="1" x14ac:dyDescent="0.3">
      <c r="A793" s="2069">
        <f>A790+1</f>
        <v>98</v>
      </c>
      <c r="B793" s="1839" t="s">
        <v>1856</v>
      </c>
      <c r="C793" s="1341" t="s">
        <v>83</v>
      </c>
      <c r="D793" s="1840" t="s">
        <v>1857</v>
      </c>
      <c r="E793" s="1841" t="s">
        <v>284</v>
      </c>
      <c r="F793" s="1440" t="s">
        <v>126</v>
      </c>
      <c r="G793" s="1441" t="s">
        <v>1858</v>
      </c>
      <c r="H793" s="1346" t="s">
        <v>421</v>
      </c>
      <c r="I793" s="1346" t="s">
        <v>1847</v>
      </c>
      <c r="J793" s="1346"/>
      <c r="K793" s="1346" t="s">
        <v>1862</v>
      </c>
      <c r="L793" s="1346" t="s">
        <v>97</v>
      </c>
      <c r="M793" s="1370">
        <v>2</v>
      </c>
      <c r="N793" s="1371" t="s">
        <v>24</v>
      </c>
      <c r="O793" s="1346" t="s">
        <v>1860</v>
      </c>
      <c r="P793" s="1066">
        <f t="shared" si="114"/>
        <v>4</v>
      </c>
      <c r="Q793" s="1370">
        <v>3</v>
      </c>
      <c r="R793" s="1349">
        <v>1</v>
      </c>
      <c r="S793" s="1409"/>
      <c r="T793" s="1409"/>
      <c r="U793" s="1409"/>
      <c r="V793" s="1409"/>
      <c r="W793" s="1407"/>
      <c r="X793" s="1842"/>
      <c r="Y793" s="1843"/>
      <c r="Z793" s="1834"/>
      <c r="AA793" s="576" t="str">
        <f t="shared" si="118"/>
        <v/>
      </c>
      <c r="AB793" s="577" t="str">
        <f t="shared" si="119"/>
        <v/>
      </c>
      <c r="AC793"/>
      <c r="AD793"/>
      <c r="AE793" s="12">
        <f t="shared" si="115"/>
        <v>4</v>
      </c>
      <c r="AF793" s="12">
        <f t="shared" si="116"/>
        <v>0</v>
      </c>
      <c r="AU793" s="15">
        <f t="shared" ref="AU793:AU799" si="120">IF(C793&lt;&gt;"",SUMIF(D$380:D$1039,D793,Q$380:R$1039),"")</f>
        <v>12</v>
      </c>
    </row>
    <row r="794" spans="1:47" s="15" customFormat="1" ht="13.5" customHeight="1" thickBot="1" x14ac:dyDescent="0.3">
      <c r="A794" s="2070"/>
      <c r="B794" s="1108" t="s">
        <v>1856</v>
      </c>
      <c r="C794" s="1162"/>
      <c r="D794" s="1146" t="s">
        <v>1857</v>
      </c>
      <c r="E794" s="961"/>
      <c r="F794" s="962"/>
      <c r="G794" s="1131"/>
      <c r="H794" s="1114" t="s">
        <v>421</v>
      </c>
      <c r="I794" s="1114" t="s">
        <v>1847</v>
      </c>
      <c r="J794" s="1114"/>
      <c r="K794" s="1114" t="s">
        <v>1862</v>
      </c>
      <c r="L794" s="1114" t="s">
        <v>97</v>
      </c>
      <c r="M794" s="762">
        <v>2</v>
      </c>
      <c r="N794" s="668" t="s">
        <v>98</v>
      </c>
      <c r="O794" s="1114" t="s">
        <v>1860</v>
      </c>
      <c r="P794" s="1066">
        <f t="shared" si="114"/>
        <v>4</v>
      </c>
      <c r="Q794" s="762">
        <v>3</v>
      </c>
      <c r="R794" s="963">
        <v>1</v>
      </c>
      <c r="S794" s="960"/>
      <c r="T794" s="960"/>
      <c r="U794" s="960"/>
      <c r="V794" s="960"/>
      <c r="W794" s="1014"/>
      <c r="X794" s="1835"/>
      <c r="Y794" s="1836"/>
      <c r="Z794" s="1834"/>
      <c r="AA794" s="576" t="str">
        <f t="shared" si="118"/>
        <v/>
      </c>
      <c r="AB794" s="577" t="str">
        <f t="shared" si="119"/>
        <v/>
      </c>
      <c r="AC794"/>
      <c r="AD794"/>
      <c r="AE794" s="12">
        <f t="shared" si="115"/>
        <v>4</v>
      </c>
      <c r="AF794" s="12">
        <f t="shared" si="116"/>
        <v>0</v>
      </c>
      <c r="AU794" s="15" t="str">
        <f t="shared" si="120"/>
        <v/>
      </c>
    </row>
    <row r="795" spans="1:47" s="15" customFormat="1" ht="13.5" customHeight="1" thickBot="1" x14ac:dyDescent="0.3">
      <c r="A795" s="2070"/>
      <c r="B795" s="1108" t="s">
        <v>1856</v>
      </c>
      <c r="C795" s="1162"/>
      <c r="D795" s="1146" t="s">
        <v>1857</v>
      </c>
      <c r="E795" s="961"/>
      <c r="F795" s="962"/>
      <c r="G795" s="1131"/>
      <c r="H795" s="1114" t="s">
        <v>421</v>
      </c>
      <c r="I795" s="1114" t="s">
        <v>1847</v>
      </c>
      <c r="J795" s="1114"/>
      <c r="K795" s="1114" t="s">
        <v>1862</v>
      </c>
      <c r="L795" s="1114" t="s">
        <v>97</v>
      </c>
      <c r="M795" s="762">
        <v>2</v>
      </c>
      <c r="N795" s="668" t="s">
        <v>395</v>
      </c>
      <c r="O795" s="1114" t="s">
        <v>429</v>
      </c>
      <c r="P795" s="1066">
        <f t="shared" si="114"/>
        <v>4</v>
      </c>
      <c r="Q795" s="762">
        <v>3</v>
      </c>
      <c r="R795" s="963">
        <v>1</v>
      </c>
      <c r="S795" s="960"/>
      <c r="T795" s="960"/>
      <c r="U795" s="960"/>
      <c r="V795" s="960"/>
      <c r="W795" s="1014"/>
      <c r="X795" s="1835"/>
      <c r="Y795" s="1836"/>
      <c r="Z795" s="1834"/>
      <c r="AA795" s="576" t="str">
        <f t="shared" si="118"/>
        <v/>
      </c>
      <c r="AB795" s="577" t="str">
        <f t="shared" si="119"/>
        <v/>
      </c>
      <c r="AC795"/>
      <c r="AD795"/>
      <c r="AE795" s="12">
        <f t="shared" si="115"/>
        <v>4</v>
      </c>
      <c r="AF795" s="12">
        <f t="shared" si="116"/>
        <v>0</v>
      </c>
      <c r="AU795" s="15" t="str">
        <f t="shared" si="120"/>
        <v/>
      </c>
    </row>
    <row r="796" spans="1:47" s="15" customFormat="1" ht="13.5" customHeight="1" thickBot="1" x14ac:dyDescent="0.3">
      <c r="A796" s="2070"/>
      <c r="B796" s="1108" t="s">
        <v>1856</v>
      </c>
      <c r="C796" s="1162"/>
      <c r="D796" s="1146" t="s">
        <v>1857</v>
      </c>
      <c r="E796" s="961"/>
      <c r="F796" s="962"/>
      <c r="G796" s="1131"/>
      <c r="H796" s="1114" t="s">
        <v>421</v>
      </c>
      <c r="I796" s="1114" t="s">
        <v>1847</v>
      </c>
      <c r="J796" s="1114"/>
      <c r="K796" s="1114" t="s">
        <v>1861</v>
      </c>
      <c r="L796" s="1114" t="s">
        <v>97</v>
      </c>
      <c r="M796" s="762">
        <v>4</v>
      </c>
      <c r="N796" s="668" t="s">
        <v>24</v>
      </c>
      <c r="O796" s="1114" t="s">
        <v>429</v>
      </c>
      <c r="P796" s="1066">
        <f t="shared" si="114"/>
        <v>3</v>
      </c>
      <c r="Q796" s="762">
        <v>3</v>
      </c>
      <c r="R796" s="963"/>
      <c r="S796" s="960"/>
      <c r="T796" s="960"/>
      <c r="U796" s="960"/>
      <c r="V796" s="960"/>
      <c r="W796" s="1014"/>
      <c r="X796" s="1835"/>
      <c r="Y796" s="1836"/>
      <c r="Z796" s="1834"/>
      <c r="AA796" s="576" t="str">
        <f t="shared" si="118"/>
        <v/>
      </c>
      <c r="AB796" s="577" t="str">
        <f t="shared" si="119"/>
        <v/>
      </c>
      <c r="AC796"/>
      <c r="AD796"/>
      <c r="AE796" s="12">
        <f t="shared" si="115"/>
        <v>3</v>
      </c>
      <c r="AF796" s="12">
        <f t="shared" si="116"/>
        <v>0</v>
      </c>
      <c r="AU796" s="15" t="str">
        <f t="shared" si="120"/>
        <v/>
      </c>
    </row>
    <row r="797" spans="1:47" s="15" customFormat="1" ht="13.5" customHeight="1" thickBot="1" x14ac:dyDescent="0.3">
      <c r="A797" s="2070"/>
      <c r="B797" s="1108" t="s">
        <v>1856</v>
      </c>
      <c r="C797" s="1162"/>
      <c r="D797" s="1146" t="s">
        <v>1857</v>
      </c>
      <c r="E797" s="961"/>
      <c r="F797" s="962"/>
      <c r="G797" s="1131"/>
      <c r="H797" s="1114" t="s">
        <v>421</v>
      </c>
      <c r="I797" s="1114" t="s">
        <v>1847</v>
      </c>
      <c r="J797" s="1723" t="s">
        <v>1424</v>
      </c>
      <c r="K797" s="225" t="s">
        <v>1839</v>
      </c>
      <c r="L797" s="1114"/>
      <c r="M797" s="762"/>
      <c r="N797" s="668"/>
      <c r="O797" s="1114"/>
      <c r="P797" s="1066">
        <f t="shared" si="114"/>
        <v>0</v>
      </c>
      <c r="Q797" s="762"/>
      <c r="R797" s="963"/>
      <c r="S797" s="960">
        <v>2</v>
      </c>
      <c r="T797" s="960"/>
      <c r="U797" s="960"/>
      <c r="V797" s="960"/>
      <c r="W797" s="1014"/>
      <c r="X797" s="1835"/>
      <c r="Y797" s="1836"/>
      <c r="Z797" s="1834"/>
      <c r="AA797" s="576" t="str">
        <f t="shared" si="118"/>
        <v/>
      </c>
      <c r="AB797" s="577" t="str">
        <f t="shared" si="119"/>
        <v/>
      </c>
      <c r="AC797"/>
      <c r="AD797"/>
      <c r="AE797" s="12">
        <f t="shared" si="115"/>
        <v>0</v>
      </c>
      <c r="AF797" s="12">
        <f t="shared" si="116"/>
        <v>2</v>
      </c>
      <c r="AU797" s="15" t="str">
        <f t="shared" si="120"/>
        <v/>
      </c>
    </row>
    <row r="798" spans="1:47" s="15" customFormat="1" ht="13.5" customHeight="1" thickBot="1" x14ac:dyDescent="0.3">
      <c r="A798" s="2070"/>
      <c r="B798" s="1108" t="s">
        <v>1856</v>
      </c>
      <c r="C798" s="1162"/>
      <c r="D798" s="1146" t="s">
        <v>1857</v>
      </c>
      <c r="E798" s="961"/>
      <c r="F798" s="962"/>
      <c r="G798" s="1131"/>
      <c r="H798" s="1114" t="s">
        <v>421</v>
      </c>
      <c r="I798" s="1114" t="s">
        <v>1849</v>
      </c>
      <c r="J798" s="1724" t="s">
        <v>1424</v>
      </c>
      <c r="K798" s="212" t="s">
        <v>1540</v>
      </c>
      <c r="L798" s="1114"/>
      <c r="M798" s="762"/>
      <c r="N798" s="668"/>
      <c r="O798" s="1114"/>
      <c r="P798" s="1066">
        <f t="shared" si="114"/>
        <v>0</v>
      </c>
      <c r="Q798" s="762"/>
      <c r="R798" s="963"/>
      <c r="S798" s="960">
        <v>1</v>
      </c>
      <c r="T798" s="960"/>
      <c r="U798" s="960"/>
      <c r="V798" s="960"/>
      <c r="W798" s="1014"/>
      <c r="X798" s="1835"/>
      <c r="Y798" s="1836"/>
      <c r="Z798" s="1834"/>
      <c r="AA798" s="576" t="str">
        <f t="shared" si="118"/>
        <v/>
      </c>
      <c r="AB798" s="577" t="str">
        <f t="shared" si="119"/>
        <v/>
      </c>
      <c r="AC798"/>
      <c r="AD798"/>
      <c r="AE798" s="12">
        <f t="shared" si="115"/>
        <v>0</v>
      </c>
      <c r="AF798" s="12">
        <f t="shared" si="116"/>
        <v>1</v>
      </c>
      <c r="AU798" s="15" t="str">
        <f t="shared" si="120"/>
        <v/>
      </c>
    </row>
    <row r="799" spans="1:47" s="15" customFormat="1" ht="13.5" customHeight="1" thickBot="1" x14ac:dyDescent="0.3">
      <c r="A799" s="2071"/>
      <c r="B799" s="1844" t="s">
        <v>1856</v>
      </c>
      <c r="C799" s="1412"/>
      <c r="D799" s="1845" t="s">
        <v>1857</v>
      </c>
      <c r="E799" s="1309"/>
      <c r="F799" s="1414"/>
      <c r="G799" s="1415"/>
      <c r="H799" s="1416" t="s">
        <v>421</v>
      </c>
      <c r="I799" s="1416" t="s">
        <v>1849</v>
      </c>
      <c r="J799" s="1713" t="s">
        <v>1424</v>
      </c>
      <c r="K799" s="1284" t="s">
        <v>1838</v>
      </c>
      <c r="L799" s="1416"/>
      <c r="M799" s="1293"/>
      <c r="N799" s="1417"/>
      <c r="O799" s="1416"/>
      <c r="P799" s="1066">
        <f t="shared" si="114"/>
        <v>0</v>
      </c>
      <c r="Q799" s="1293"/>
      <c r="R799" s="1294"/>
      <c r="S799" s="1294"/>
      <c r="T799" s="1294"/>
      <c r="U799" s="1294"/>
      <c r="V799" s="1294"/>
      <c r="W799" s="1417">
        <v>2</v>
      </c>
      <c r="X799" s="1419">
        <f>SUM(Q793:W799)</f>
        <v>20</v>
      </c>
      <c r="Y799" s="1846">
        <f>X799</f>
        <v>20</v>
      </c>
      <c r="Z799" s="1834" t="s">
        <v>876</v>
      </c>
      <c r="AA799" s="576" t="str">
        <f t="shared" si="118"/>
        <v>MT</v>
      </c>
      <c r="AB799" s="577" t="str">
        <f t="shared" si="119"/>
        <v>JUMT</v>
      </c>
      <c r="AC799"/>
      <c r="AD799"/>
      <c r="AE799" s="12">
        <f t="shared" si="115"/>
        <v>0</v>
      </c>
      <c r="AF799" s="12">
        <f t="shared" si="116"/>
        <v>2</v>
      </c>
      <c r="AU799" s="15" t="str">
        <f t="shared" si="120"/>
        <v/>
      </c>
    </row>
    <row r="800" spans="1:47" s="15" customFormat="1" ht="13.5" customHeight="1" thickBot="1" x14ac:dyDescent="0.3">
      <c r="A800" s="2069">
        <f>A793+1</f>
        <v>99</v>
      </c>
      <c r="B800" s="1839" t="s">
        <v>1865</v>
      </c>
      <c r="C800" s="1341" t="s">
        <v>332</v>
      </c>
      <c r="D800" s="1840" t="s">
        <v>1866</v>
      </c>
      <c r="E800" s="1841" t="s">
        <v>284</v>
      </c>
      <c r="F800" s="1440" t="s">
        <v>1867</v>
      </c>
      <c r="G800" s="1441" t="s">
        <v>1868</v>
      </c>
      <c r="H800" s="1346" t="s">
        <v>421</v>
      </c>
      <c r="I800" s="1214" t="s">
        <v>1847</v>
      </c>
      <c r="J800" s="1214"/>
      <c r="K800" s="1214" t="s">
        <v>1869</v>
      </c>
      <c r="L800" s="1214" t="s">
        <v>97</v>
      </c>
      <c r="M800" s="1217">
        <v>1</v>
      </c>
      <c r="N800" s="1247" t="s">
        <v>24</v>
      </c>
      <c r="O800" s="1214" t="s">
        <v>1860</v>
      </c>
      <c r="P800" s="1066">
        <f t="shared" si="114"/>
        <v>2</v>
      </c>
      <c r="Q800" s="1217">
        <v>2</v>
      </c>
      <c r="R800" s="1349"/>
      <c r="S800" s="1409"/>
      <c r="T800" s="1409"/>
      <c r="U800" s="1409"/>
      <c r="V800" s="1409"/>
      <c r="W800" s="1407"/>
      <c r="X800" s="1842"/>
      <c r="Y800" s="1843"/>
      <c r="Z800" s="1834"/>
      <c r="AA800" s="576" t="str">
        <f t="shared" si="118"/>
        <v/>
      </c>
      <c r="AB800" s="577" t="str">
        <f t="shared" si="119"/>
        <v/>
      </c>
      <c r="AC800"/>
      <c r="AD800"/>
      <c r="AE800" s="12">
        <f t="shared" si="115"/>
        <v>2</v>
      </c>
      <c r="AF800" s="12">
        <f t="shared" si="116"/>
        <v>0</v>
      </c>
      <c r="AU800" s="15">
        <f>IF(C800&lt;&gt;"",SUMIF(D$380:D$1034,D800,Q$380:R$1034),"")</f>
        <v>10</v>
      </c>
    </row>
    <row r="801" spans="1:47" s="15" customFormat="1" ht="13.5" customHeight="1" thickBot="1" x14ac:dyDescent="0.3">
      <c r="A801" s="2070"/>
      <c r="B801" s="1108" t="s">
        <v>1865</v>
      </c>
      <c r="C801" s="1162"/>
      <c r="D801" s="1146" t="s">
        <v>1866</v>
      </c>
      <c r="E801" s="961"/>
      <c r="F801" s="962"/>
      <c r="G801" s="1131"/>
      <c r="H801" s="1114" t="s">
        <v>421</v>
      </c>
      <c r="I801" s="1085" t="s">
        <v>1847</v>
      </c>
      <c r="J801" s="1085"/>
      <c r="K801" s="1085" t="s">
        <v>141</v>
      </c>
      <c r="L801" s="1085" t="s">
        <v>97</v>
      </c>
      <c r="M801" s="545">
        <v>1</v>
      </c>
      <c r="N801" s="1015" t="s">
        <v>24</v>
      </c>
      <c r="O801" s="1085" t="s">
        <v>1860</v>
      </c>
      <c r="P801" s="1066">
        <f t="shared" si="114"/>
        <v>3</v>
      </c>
      <c r="Q801" s="545">
        <v>3</v>
      </c>
      <c r="R801" s="963"/>
      <c r="S801" s="960"/>
      <c r="T801" s="960"/>
      <c r="U801" s="960"/>
      <c r="V801" s="960"/>
      <c r="W801" s="1014"/>
      <c r="X801" s="1835"/>
      <c r="Y801" s="1836"/>
      <c r="Z801" s="1834"/>
      <c r="AA801" s="576" t="str">
        <f t="shared" si="118"/>
        <v/>
      </c>
      <c r="AB801" s="577" t="str">
        <f t="shared" si="119"/>
        <v/>
      </c>
      <c r="AC801"/>
      <c r="AD801"/>
      <c r="AE801" s="12">
        <f t="shared" si="115"/>
        <v>3</v>
      </c>
      <c r="AF801" s="12">
        <f t="shared" si="116"/>
        <v>0</v>
      </c>
      <c r="AU801" s="15" t="str">
        <f>IF(C801&lt;&gt;"",SUMIF(D$380:D$1034,D801,Q$380:R$1034),"")</f>
        <v/>
      </c>
    </row>
    <row r="802" spans="1:47" s="15" customFormat="1" ht="13.5" customHeight="1" thickBot="1" x14ac:dyDescent="0.3">
      <c r="A802" s="2070"/>
      <c r="B802" s="1108" t="s">
        <v>1865</v>
      </c>
      <c r="C802" s="1162"/>
      <c r="D802" s="1146" t="s">
        <v>1866</v>
      </c>
      <c r="E802" s="961"/>
      <c r="F802" s="962"/>
      <c r="G802" s="1131"/>
      <c r="H802" s="1114" t="s">
        <v>421</v>
      </c>
      <c r="I802" s="1085" t="s">
        <v>1847</v>
      </c>
      <c r="J802" s="1085"/>
      <c r="K802" s="1085" t="s">
        <v>1869</v>
      </c>
      <c r="L802" s="1085" t="s">
        <v>97</v>
      </c>
      <c r="M802" s="545">
        <v>1</v>
      </c>
      <c r="N802" s="1015" t="s">
        <v>98</v>
      </c>
      <c r="O802" s="1085" t="s">
        <v>429</v>
      </c>
      <c r="P802" s="1066">
        <f t="shared" si="114"/>
        <v>2</v>
      </c>
      <c r="Q802" s="545">
        <v>2</v>
      </c>
      <c r="R802" s="963"/>
      <c r="S802" s="960"/>
      <c r="T802" s="960"/>
      <c r="U802" s="960"/>
      <c r="V802" s="960"/>
      <c r="W802" s="1014"/>
      <c r="X802" s="1835"/>
      <c r="Y802" s="1836"/>
      <c r="Z802" s="1834"/>
      <c r="AA802" s="576" t="str">
        <f t="shared" si="118"/>
        <v/>
      </c>
      <c r="AB802" s="577" t="str">
        <f t="shared" si="119"/>
        <v/>
      </c>
      <c r="AC802"/>
      <c r="AD802"/>
      <c r="AE802" s="12">
        <f t="shared" si="115"/>
        <v>2</v>
      </c>
      <c r="AF802" s="12">
        <f t="shared" si="116"/>
        <v>0</v>
      </c>
      <c r="AU802" s="15" t="str">
        <f>IF(C802&lt;&gt;"",SUMIF(D$380:D$1034,D802,Q$380:R$1034),"")</f>
        <v/>
      </c>
    </row>
    <row r="803" spans="1:47" s="15" customFormat="1" ht="13.5" customHeight="1" thickBot="1" x14ac:dyDescent="0.3">
      <c r="A803" s="2071"/>
      <c r="B803" s="1844" t="s">
        <v>1865</v>
      </c>
      <c r="C803" s="1412"/>
      <c r="D803" s="1845" t="s">
        <v>1866</v>
      </c>
      <c r="E803" s="1309"/>
      <c r="F803" s="1414"/>
      <c r="G803" s="1415"/>
      <c r="H803" s="1416" t="s">
        <v>421</v>
      </c>
      <c r="I803" s="1138" t="s">
        <v>1847</v>
      </c>
      <c r="J803" s="1174"/>
      <c r="K803" s="1548" t="s">
        <v>141</v>
      </c>
      <c r="L803" s="1138" t="s">
        <v>97</v>
      </c>
      <c r="M803" s="857">
        <v>1</v>
      </c>
      <c r="N803" s="1268" t="s">
        <v>98</v>
      </c>
      <c r="O803" s="1138" t="s">
        <v>429</v>
      </c>
      <c r="P803" s="1066">
        <f t="shared" si="114"/>
        <v>3</v>
      </c>
      <c r="Q803" s="857">
        <v>3</v>
      </c>
      <c r="R803" s="1294"/>
      <c r="S803" s="1294"/>
      <c r="T803" s="1294"/>
      <c r="U803" s="1294"/>
      <c r="V803" s="1294"/>
      <c r="W803" s="1417"/>
      <c r="X803" s="1419">
        <f>SUM(Q800:W803)</f>
        <v>10</v>
      </c>
      <c r="Y803" s="1846">
        <f>X803</f>
        <v>10</v>
      </c>
      <c r="Z803" s="1834" t="s">
        <v>876</v>
      </c>
      <c r="AA803" s="576" t="str">
        <f t="shared" si="118"/>
        <v>TP</v>
      </c>
      <c r="AB803" s="577" t="str">
        <f t="shared" si="119"/>
        <v>JUTP</v>
      </c>
      <c r="AC803"/>
      <c r="AD803"/>
      <c r="AE803" s="12">
        <f t="shared" si="115"/>
        <v>3</v>
      </c>
      <c r="AF803" s="12">
        <f t="shared" si="116"/>
        <v>0</v>
      </c>
      <c r="AU803" s="15" t="str">
        <f>IF(C803&lt;&gt;"",SUMIF(D$380:D$1034,D803,Q$380:R$1034),"")</f>
        <v/>
      </c>
    </row>
    <row r="804" spans="1:47" s="15" customFormat="1" ht="13.5" customHeight="1" thickBot="1" x14ac:dyDescent="0.3">
      <c r="A804" s="2069">
        <f>A800+1</f>
        <v>100</v>
      </c>
      <c r="B804" s="1839" t="s">
        <v>1870</v>
      </c>
      <c r="C804" s="1341" t="s">
        <v>83</v>
      </c>
      <c r="D804" s="1840" t="s">
        <v>1871</v>
      </c>
      <c r="E804" s="1841" t="s">
        <v>284</v>
      </c>
      <c r="F804" s="1440" t="s">
        <v>1872</v>
      </c>
      <c r="G804" s="1441" t="s">
        <v>1873</v>
      </c>
      <c r="H804" s="1346" t="s">
        <v>421</v>
      </c>
      <c r="I804" s="1346" t="s">
        <v>1849</v>
      </c>
      <c r="J804" s="1346"/>
      <c r="K804" s="1346" t="s">
        <v>1874</v>
      </c>
      <c r="L804" s="1346" t="s">
        <v>97</v>
      </c>
      <c r="M804" s="1370">
        <v>2</v>
      </c>
      <c r="N804" s="1371" t="s">
        <v>24</v>
      </c>
      <c r="O804" s="1346" t="s">
        <v>429</v>
      </c>
      <c r="P804" s="1066">
        <f t="shared" si="114"/>
        <v>3</v>
      </c>
      <c r="Q804" s="1370">
        <v>3</v>
      </c>
      <c r="R804" s="1349"/>
      <c r="S804" s="1409"/>
      <c r="T804" s="1409"/>
      <c r="U804" s="1409"/>
      <c r="V804" s="1409"/>
      <c r="W804" s="1407"/>
      <c r="X804" s="1842"/>
      <c r="Y804" s="1843"/>
      <c r="Z804" s="1834"/>
      <c r="AA804" s="576" t="str">
        <f t="shared" si="118"/>
        <v/>
      </c>
      <c r="AB804" s="577" t="str">
        <f t="shared" si="119"/>
        <v/>
      </c>
      <c r="AC804"/>
      <c r="AD804"/>
      <c r="AE804" s="12">
        <f t="shared" si="115"/>
        <v>3</v>
      </c>
      <c r="AF804" s="12">
        <f t="shared" si="116"/>
        <v>0</v>
      </c>
      <c r="AU804" s="15">
        <f t="shared" ref="AU804:AU810" si="121">IF(C804&lt;&gt;"",SUMIF(D$380:D$1029,D804,Q$380:R$1029),"")</f>
        <v>14</v>
      </c>
    </row>
    <row r="805" spans="1:47" s="15" customFormat="1" ht="13.5" customHeight="1" thickBot="1" x14ac:dyDescent="0.3">
      <c r="A805" s="2070"/>
      <c r="B805" s="1108" t="s">
        <v>1870</v>
      </c>
      <c r="C805" s="1162"/>
      <c r="D805" s="1146" t="s">
        <v>1871</v>
      </c>
      <c r="E805" s="961"/>
      <c r="F805" s="962"/>
      <c r="G805" s="1131"/>
      <c r="H805" s="1114" t="s">
        <v>421</v>
      </c>
      <c r="I805" s="1114" t="s">
        <v>1849</v>
      </c>
      <c r="J805" s="1114"/>
      <c r="K805" s="1114" t="s">
        <v>1875</v>
      </c>
      <c r="L805" s="1114" t="s">
        <v>97</v>
      </c>
      <c r="M805" s="762">
        <v>2</v>
      </c>
      <c r="N805" s="668" t="s">
        <v>24</v>
      </c>
      <c r="O805" s="1114" t="s">
        <v>429</v>
      </c>
      <c r="P805" s="1066">
        <f t="shared" si="114"/>
        <v>4</v>
      </c>
      <c r="Q805" s="762">
        <v>4</v>
      </c>
      <c r="R805" s="963"/>
      <c r="S805" s="960"/>
      <c r="T805" s="960"/>
      <c r="U805" s="960"/>
      <c r="V805" s="960"/>
      <c r="W805" s="1014"/>
      <c r="X805" s="1835"/>
      <c r="Y805" s="1836"/>
      <c r="Z805" s="1834"/>
      <c r="AA805" s="576" t="str">
        <f t="shared" si="118"/>
        <v/>
      </c>
      <c r="AB805" s="577" t="str">
        <f t="shared" si="119"/>
        <v/>
      </c>
      <c r="AC805"/>
      <c r="AD805"/>
      <c r="AE805" s="12">
        <f t="shared" si="115"/>
        <v>4</v>
      </c>
      <c r="AF805" s="12">
        <f t="shared" si="116"/>
        <v>0</v>
      </c>
      <c r="AU805" s="15" t="str">
        <f t="shared" si="121"/>
        <v/>
      </c>
    </row>
    <row r="806" spans="1:47" s="15" customFormat="1" ht="13.5" customHeight="1" thickBot="1" x14ac:dyDescent="0.3">
      <c r="A806" s="2070"/>
      <c r="B806" s="1108" t="s">
        <v>1870</v>
      </c>
      <c r="C806" s="1162"/>
      <c r="D806" s="1146" t="s">
        <v>1871</v>
      </c>
      <c r="E806" s="961"/>
      <c r="F806" s="962"/>
      <c r="G806" s="1131"/>
      <c r="H806" s="1114" t="s">
        <v>421</v>
      </c>
      <c r="I806" s="1114" t="s">
        <v>1849</v>
      </c>
      <c r="J806" s="1114"/>
      <c r="K806" s="1114" t="s">
        <v>1876</v>
      </c>
      <c r="L806" s="1114" t="s">
        <v>97</v>
      </c>
      <c r="M806" s="762">
        <v>3</v>
      </c>
      <c r="N806" s="668" t="s">
        <v>24</v>
      </c>
      <c r="O806" s="1114" t="s">
        <v>429</v>
      </c>
      <c r="P806" s="1066">
        <f t="shared" si="114"/>
        <v>4</v>
      </c>
      <c r="Q806" s="762">
        <v>4</v>
      </c>
      <c r="R806" s="963"/>
      <c r="S806" s="960"/>
      <c r="T806" s="960"/>
      <c r="U806" s="960"/>
      <c r="V806" s="960"/>
      <c r="W806" s="1014"/>
      <c r="X806" s="1835"/>
      <c r="Y806" s="1836"/>
      <c r="Z806" s="1834"/>
      <c r="AA806" s="576" t="str">
        <f t="shared" si="118"/>
        <v/>
      </c>
      <c r="AB806" s="577" t="str">
        <f t="shared" si="119"/>
        <v/>
      </c>
      <c r="AC806"/>
      <c r="AD806"/>
      <c r="AE806" s="12">
        <f t="shared" si="115"/>
        <v>4</v>
      </c>
      <c r="AF806" s="12">
        <f t="shared" si="116"/>
        <v>0</v>
      </c>
      <c r="AU806" s="15" t="str">
        <f t="shared" si="121"/>
        <v/>
      </c>
    </row>
    <row r="807" spans="1:47" s="15" customFormat="1" ht="13.5" customHeight="1" thickBot="1" x14ac:dyDescent="0.3">
      <c r="A807" s="2070"/>
      <c r="B807" s="1108" t="s">
        <v>1870</v>
      </c>
      <c r="C807" s="1162"/>
      <c r="D807" s="1146" t="s">
        <v>1871</v>
      </c>
      <c r="E807" s="961"/>
      <c r="F807" s="962"/>
      <c r="G807" s="1131"/>
      <c r="H807" s="1114" t="s">
        <v>421</v>
      </c>
      <c r="I807" s="1114" t="s">
        <v>1849</v>
      </c>
      <c r="J807" s="1114"/>
      <c r="K807" s="1114" t="s">
        <v>1877</v>
      </c>
      <c r="L807" s="1114" t="s">
        <v>97</v>
      </c>
      <c r="M807" s="762">
        <v>9</v>
      </c>
      <c r="N807" s="668" t="s">
        <v>24</v>
      </c>
      <c r="O807" s="1114" t="s">
        <v>429</v>
      </c>
      <c r="P807" s="1066">
        <f t="shared" si="114"/>
        <v>3</v>
      </c>
      <c r="Q807" s="762">
        <v>3</v>
      </c>
      <c r="R807" s="958"/>
      <c r="S807" s="960"/>
      <c r="T807" s="960"/>
      <c r="U807" s="960"/>
      <c r="V807" s="960"/>
      <c r="W807" s="1014"/>
      <c r="X807" s="1835"/>
      <c r="Y807" s="1836"/>
      <c r="Z807" s="1834"/>
      <c r="AA807" s="576" t="str">
        <f t="shared" si="118"/>
        <v/>
      </c>
      <c r="AB807" s="577" t="str">
        <f t="shared" si="119"/>
        <v/>
      </c>
      <c r="AC807"/>
      <c r="AD807"/>
      <c r="AE807" s="12">
        <f t="shared" si="115"/>
        <v>3</v>
      </c>
      <c r="AF807" s="12">
        <f t="shared" si="116"/>
        <v>0</v>
      </c>
      <c r="AU807" s="15" t="str">
        <f t="shared" si="121"/>
        <v/>
      </c>
    </row>
    <row r="808" spans="1:47" s="15" customFormat="1" ht="13.5" customHeight="1" thickBot="1" x14ac:dyDescent="0.3">
      <c r="A808" s="2070"/>
      <c r="B808" s="1108" t="s">
        <v>1870</v>
      </c>
      <c r="C808" s="1162"/>
      <c r="D808" s="1146" t="s">
        <v>1871</v>
      </c>
      <c r="E808" s="961"/>
      <c r="F808" s="962"/>
      <c r="G808" s="1131"/>
      <c r="H808" s="1114" t="s">
        <v>421</v>
      </c>
      <c r="I808" s="1114" t="s">
        <v>1849</v>
      </c>
      <c r="J808" s="1723" t="s">
        <v>1424</v>
      </c>
      <c r="K808" s="225" t="s">
        <v>1839</v>
      </c>
      <c r="L808" s="1114"/>
      <c r="M808" s="762"/>
      <c r="N808" s="668"/>
      <c r="O808" s="1114"/>
      <c r="P808" s="1066">
        <f t="shared" si="114"/>
        <v>0</v>
      </c>
      <c r="Q808" s="762"/>
      <c r="R808" s="963"/>
      <c r="S808" s="960">
        <v>2</v>
      </c>
      <c r="T808" s="960"/>
      <c r="U808" s="960"/>
      <c r="V808" s="960"/>
      <c r="W808" s="1014"/>
      <c r="X808" s="1835"/>
      <c r="Y808" s="1836"/>
      <c r="Z808" s="1834"/>
      <c r="AA808" s="576" t="str">
        <f t="shared" si="118"/>
        <v/>
      </c>
      <c r="AB808" s="577" t="str">
        <f t="shared" si="119"/>
        <v/>
      </c>
      <c r="AC808"/>
      <c r="AD808"/>
      <c r="AE808" s="12">
        <f t="shared" si="115"/>
        <v>0</v>
      </c>
      <c r="AF808" s="12">
        <f t="shared" si="116"/>
        <v>2</v>
      </c>
      <c r="AU808" s="15" t="str">
        <f t="shared" si="121"/>
        <v/>
      </c>
    </row>
    <row r="809" spans="1:47" s="15" customFormat="1" ht="13.5" customHeight="1" thickBot="1" x14ac:dyDescent="0.3">
      <c r="A809" s="2070"/>
      <c r="B809" s="1108" t="s">
        <v>1870</v>
      </c>
      <c r="C809" s="1162"/>
      <c r="D809" s="1146" t="s">
        <v>1871</v>
      </c>
      <c r="E809" s="961"/>
      <c r="F809" s="962"/>
      <c r="G809" s="1131"/>
      <c r="H809" s="1114" t="s">
        <v>421</v>
      </c>
      <c r="I809" s="1114" t="s">
        <v>1849</v>
      </c>
      <c r="J809" s="1724" t="s">
        <v>1424</v>
      </c>
      <c r="K809" s="212" t="s">
        <v>1540</v>
      </c>
      <c r="L809" s="1114"/>
      <c r="M809" s="762"/>
      <c r="N809" s="668"/>
      <c r="O809" s="1114"/>
      <c r="P809" s="1066">
        <f t="shared" si="114"/>
        <v>0</v>
      </c>
      <c r="Q809" s="762"/>
      <c r="R809" s="963"/>
      <c r="S809" s="960">
        <v>1</v>
      </c>
      <c r="T809" s="960"/>
      <c r="U809" s="960"/>
      <c r="V809" s="960"/>
      <c r="W809" s="1014"/>
      <c r="X809" s="1835"/>
      <c r="Y809" s="1836"/>
      <c r="Z809" s="1834"/>
      <c r="AA809" s="576" t="str">
        <f t="shared" si="118"/>
        <v/>
      </c>
      <c r="AB809" s="577" t="str">
        <f t="shared" si="119"/>
        <v/>
      </c>
      <c r="AC809"/>
      <c r="AD809"/>
      <c r="AE809" s="12">
        <f t="shared" si="115"/>
        <v>0</v>
      </c>
      <c r="AF809" s="12">
        <f t="shared" si="116"/>
        <v>1</v>
      </c>
      <c r="AU809" s="15" t="str">
        <f t="shared" si="121"/>
        <v/>
      </c>
    </row>
    <row r="810" spans="1:47" s="15" customFormat="1" ht="13.5" customHeight="1" thickBot="1" x14ac:dyDescent="0.3">
      <c r="A810" s="2071"/>
      <c r="B810" s="1844" t="s">
        <v>1870</v>
      </c>
      <c r="C810" s="1412"/>
      <c r="D810" s="1845" t="s">
        <v>1871</v>
      </c>
      <c r="E810" s="1309"/>
      <c r="F810" s="1414"/>
      <c r="G810" s="1415"/>
      <c r="H810" s="1416" t="s">
        <v>421</v>
      </c>
      <c r="I810" s="1416" t="s">
        <v>1849</v>
      </c>
      <c r="J810" s="1713" t="s">
        <v>1424</v>
      </c>
      <c r="K810" s="1284" t="s">
        <v>1838</v>
      </c>
      <c r="L810" s="1416"/>
      <c r="M810" s="1293"/>
      <c r="N810" s="1417"/>
      <c r="O810" s="1416"/>
      <c r="P810" s="1066">
        <f t="shared" si="114"/>
        <v>0</v>
      </c>
      <c r="Q810" s="1293"/>
      <c r="R810" s="1294"/>
      <c r="S810" s="1294"/>
      <c r="T810" s="1294"/>
      <c r="U810" s="1294"/>
      <c r="V810" s="1294"/>
      <c r="W810" s="1417">
        <v>3</v>
      </c>
      <c r="X810" s="1419">
        <f>SUM(Q804:W810)</f>
        <v>20</v>
      </c>
      <c r="Y810" s="1846">
        <f>X810</f>
        <v>20</v>
      </c>
      <c r="Z810" s="1834" t="s">
        <v>876</v>
      </c>
      <c r="AA810" s="576" t="str">
        <f t="shared" si="118"/>
        <v>MT</v>
      </c>
      <c r="AB810" s="577" t="str">
        <f t="shared" si="119"/>
        <v>JUMT</v>
      </c>
      <c r="AC810"/>
      <c r="AD810"/>
      <c r="AE810" s="12">
        <f t="shared" si="115"/>
        <v>0</v>
      </c>
      <c r="AF810" s="12">
        <f t="shared" si="116"/>
        <v>3</v>
      </c>
      <c r="AU810" s="15" t="str">
        <f t="shared" si="121"/>
        <v/>
      </c>
    </row>
    <row r="811" spans="1:47" s="15" customFormat="1" ht="13.5" customHeight="1" thickBot="1" x14ac:dyDescent="0.3">
      <c r="A811" s="2069">
        <f>A804+1</f>
        <v>101</v>
      </c>
      <c r="B811" s="1839" t="s">
        <v>1878</v>
      </c>
      <c r="C811" s="1341" t="s">
        <v>83</v>
      </c>
      <c r="D811" s="1840" t="s">
        <v>1879</v>
      </c>
      <c r="E811" s="1841" t="s">
        <v>284</v>
      </c>
      <c r="F811" s="1440" t="s">
        <v>1880</v>
      </c>
      <c r="G811" s="1441" t="s">
        <v>1881</v>
      </c>
      <c r="H811" s="1346" t="s">
        <v>421</v>
      </c>
      <c r="I811" s="1346" t="s">
        <v>1847</v>
      </c>
      <c r="J811" s="1346"/>
      <c r="K811" s="1346" t="s">
        <v>1882</v>
      </c>
      <c r="L811" s="1346" t="s">
        <v>97</v>
      </c>
      <c r="M811" s="1370">
        <v>6</v>
      </c>
      <c r="N811" s="1371" t="s">
        <v>2052</v>
      </c>
      <c r="O811" s="1346" t="s">
        <v>1860</v>
      </c>
      <c r="P811" s="1066">
        <f t="shared" si="114"/>
        <v>3</v>
      </c>
      <c r="Q811" s="1370">
        <v>3</v>
      </c>
      <c r="R811" s="1349"/>
      <c r="S811" s="1409"/>
      <c r="T811" s="1409"/>
      <c r="U811" s="1409"/>
      <c r="V811" s="1409"/>
      <c r="W811" s="1407"/>
      <c r="X811" s="1843"/>
      <c r="Y811" s="1843"/>
      <c r="Z811" s="1834"/>
      <c r="AA811" s="576" t="str">
        <f t="shared" si="118"/>
        <v/>
      </c>
      <c r="AB811" s="577" t="str">
        <f t="shared" si="119"/>
        <v/>
      </c>
      <c r="AC811"/>
      <c r="AD811"/>
      <c r="AE811" s="12">
        <f t="shared" si="115"/>
        <v>3</v>
      </c>
      <c r="AF811" s="12">
        <f t="shared" si="116"/>
        <v>0</v>
      </c>
      <c r="AU811" s="15">
        <f t="shared" ref="AU811:AU816" si="122">IF(C811&lt;&gt;"",SUMIF(D$380:D$1022,D811,Q$380:R$1022),"")</f>
        <v>20</v>
      </c>
    </row>
    <row r="812" spans="1:47" s="15" customFormat="1" ht="13.5" customHeight="1" thickBot="1" x14ac:dyDescent="0.3">
      <c r="A812" s="2070"/>
      <c r="B812" s="1108" t="s">
        <v>1878</v>
      </c>
      <c r="C812" s="1162"/>
      <c r="D812" s="1146" t="s">
        <v>1879</v>
      </c>
      <c r="E812" s="961"/>
      <c r="F812" s="962"/>
      <c r="G812" s="1131"/>
      <c r="H812" s="1114" t="s">
        <v>421</v>
      </c>
      <c r="I812" s="1114" t="s">
        <v>1847</v>
      </c>
      <c r="J812" s="1114"/>
      <c r="K812" s="1114" t="s">
        <v>1882</v>
      </c>
      <c r="L812" s="1114" t="s">
        <v>97</v>
      </c>
      <c r="M812" s="762">
        <v>6</v>
      </c>
      <c r="N812" s="668" t="s">
        <v>2054</v>
      </c>
      <c r="O812" s="1114" t="s">
        <v>1860</v>
      </c>
      <c r="P812" s="1066">
        <f t="shared" si="114"/>
        <v>3</v>
      </c>
      <c r="Q812" s="762">
        <v>3</v>
      </c>
      <c r="R812" s="963"/>
      <c r="S812" s="960"/>
      <c r="T812" s="960"/>
      <c r="U812" s="960"/>
      <c r="V812" s="960"/>
      <c r="W812" s="1014"/>
      <c r="X812" s="1836"/>
      <c r="Y812" s="1836"/>
      <c r="Z812" s="1834"/>
      <c r="AA812" s="576" t="str">
        <f t="shared" si="118"/>
        <v/>
      </c>
      <c r="AB812" s="577" t="str">
        <f t="shared" si="119"/>
        <v/>
      </c>
      <c r="AC812"/>
      <c r="AD812"/>
      <c r="AE812" s="12">
        <f t="shared" si="115"/>
        <v>3</v>
      </c>
      <c r="AF812" s="12">
        <f t="shared" si="116"/>
        <v>0</v>
      </c>
      <c r="AU812" s="15" t="str">
        <f t="shared" si="122"/>
        <v/>
      </c>
    </row>
    <row r="813" spans="1:47" s="15" customFormat="1" ht="13.5" customHeight="1" thickBot="1" x14ac:dyDescent="0.3">
      <c r="A813" s="2070"/>
      <c r="B813" s="1108" t="s">
        <v>1878</v>
      </c>
      <c r="C813" s="1162"/>
      <c r="D813" s="1146" t="s">
        <v>1879</v>
      </c>
      <c r="E813" s="961"/>
      <c r="F813" s="962"/>
      <c r="G813" s="1131"/>
      <c r="H813" s="1114" t="s">
        <v>421</v>
      </c>
      <c r="I813" s="1114" t="s">
        <v>1847</v>
      </c>
      <c r="J813" s="1114"/>
      <c r="K813" s="1114" t="s">
        <v>1882</v>
      </c>
      <c r="L813" s="1114" t="s">
        <v>97</v>
      </c>
      <c r="M813" s="762">
        <v>6</v>
      </c>
      <c r="N813" s="668" t="s">
        <v>2053</v>
      </c>
      <c r="O813" s="1114" t="s">
        <v>429</v>
      </c>
      <c r="P813" s="1066">
        <f t="shared" si="114"/>
        <v>3</v>
      </c>
      <c r="Q813" s="762">
        <v>3</v>
      </c>
      <c r="R813" s="963"/>
      <c r="S813" s="960"/>
      <c r="T813" s="960"/>
      <c r="U813" s="960"/>
      <c r="V813" s="960"/>
      <c r="W813" s="1014"/>
      <c r="X813" s="1836"/>
      <c r="Y813" s="1836"/>
      <c r="Z813" s="1834"/>
      <c r="AA813" s="576" t="str">
        <f t="shared" si="118"/>
        <v/>
      </c>
      <c r="AB813" s="577" t="str">
        <f t="shared" si="119"/>
        <v/>
      </c>
      <c r="AC813"/>
      <c r="AD813"/>
      <c r="AE813" s="12">
        <f t="shared" si="115"/>
        <v>3</v>
      </c>
      <c r="AF813" s="12">
        <f t="shared" si="116"/>
        <v>0</v>
      </c>
      <c r="AU813" s="15" t="str">
        <f t="shared" si="122"/>
        <v/>
      </c>
    </row>
    <row r="814" spans="1:47" s="15" customFormat="1" ht="13.5" customHeight="1" thickBot="1" x14ac:dyDescent="0.3">
      <c r="A814" s="2070"/>
      <c r="B814" s="1108" t="s">
        <v>1878</v>
      </c>
      <c r="C814" s="1162"/>
      <c r="D814" s="1146" t="s">
        <v>1879</v>
      </c>
      <c r="E814" s="961"/>
      <c r="F814" s="962"/>
      <c r="G814" s="1131"/>
      <c r="H814" s="1114" t="s">
        <v>421</v>
      </c>
      <c r="I814" s="1114" t="s">
        <v>1847</v>
      </c>
      <c r="J814" s="1114"/>
      <c r="K814" s="1114" t="s">
        <v>1883</v>
      </c>
      <c r="L814" s="1114" t="s">
        <v>97</v>
      </c>
      <c r="M814" s="762">
        <v>7</v>
      </c>
      <c r="N814" s="668" t="s">
        <v>2132</v>
      </c>
      <c r="O814" s="1114" t="s">
        <v>1860</v>
      </c>
      <c r="P814" s="1066">
        <f t="shared" si="114"/>
        <v>4</v>
      </c>
      <c r="Q814" s="762">
        <v>4</v>
      </c>
      <c r="R814" s="963"/>
      <c r="S814" s="960"/>
      <c r="T814" s="960"/>
      <c r="U814" s="960"/>
      <c r="V814" s="960"/>
      <c r="W814" s="1014"/>
      <c r="X814" s="1836"/>
      <c r="Y814" s="1836"/>
      <c r="Z814" s="1834"/>
      <c r="AA814" s="576" t="str">
        <f t="shared" si="118"/>
        <v/>
      </c>
      <c r="AB814" s="577" t="str">
        <f t="shared" si="119"/>
        <v/>
      </c>
      <c r="AC814"/>
      <c r="AD814"/>
      <c r="AE814" s="12">
        <f t="shared" si="115"/>
        <v>4</v>
      </c>
      <c r="AF814" s="12">
        <f t="shared" si="116"/>
        <v>0</v>
      </c>
      <c r="AU814" s="15" t="str">
        <f t="shared" si="122"/>
        <v/>
      </c>
    </row>
    <row r="815" spans="1:47" s="15" customFormat="1" ht="13.5" customHeight="1" thickBot="1" x14ac:dyDescent="0.3">
      <c r="A815" s="2070"/>
      <c r="B815" s="1108" t="s">
        <v>1878</v>
      </c>
      <c r="C815" s="1162"/>
      <c r="D815" s="1146" t="s">
        <v>1879</v>
      </c>
      <c r="E815" s="961"/>
      <c r="F815" s="962"/>
      <c r="G815" s="1131"/>
      <c r="H815" s="1114" t="s">
        <v>421</v>
      </c>
      <c r="I815" s="1114" t="s">
        <v>1847</v>
      </c>
      <c r="J815" s="1114"/>
      <c r="K815" s="1114" t="s">
        <v>1883</v>
      </c>
      <c r="L815" s="1114" t="s">
        <v>97</v>
      </c>
      <c r="M815" s="762">
        <v>7</v>
      </c>
      <c r="N815" s="668" t="s">
        <v>2133</v>
      </c>
      <c r="O815" s="1114" t="s">
        <v>429</v>
      </c>
      <c r="P815" s="1066">
        <f t="shared" si="114"/>
        <v>4</v>
      </c>
      <c r="Q815" s="762">
        <v>4</v>
      </c>
      <c r="R815" s="963"/>
      <c r="S815" s="960"/>
      <c r="T815" s="960"/>
      <c r="U815" s="960"/>
      <c r="V815" s="960"/>
      <c r="W815" s="1014"/>
      <c r="X815" s="1836"/>
      <c r="Y815" s="1836"/>
      <c r="Z815" s="1834"/>
      <c r="AA815" s="576" t="str">
        <f t="shared" si="118"/>
        <v/>
      </c>
      <c r="AB815" s="577" t="str">
        <f t="shared" si="119"/>
        <v/>
      </c>
      <c r="AC815"/>
      <c r="AD815"/>
      <c r="AE815" s="12">
        <f t="shared" si="115"/>
        <v>4</v>
      </c>
      <c r="AF815" s="12">
        <f t="shared" si="116"/>
        <v>0</v>
      </c>
      <c r="AU815" s="15" t="str">
        <f t="shared" si="122"/>
        <v/>
      </c>
    </row>
    <row r="816" spans="1:47" s="15" customFormat="1" ht="13.5" customHeight="1" thickBot="1" x14ac:dyDescent="0.3">
      <c r="A816" s="2071"/>
      <c r="B816" s="1844" t="s">
        <v>1878</v>
      </c>
      <c r="C816" s="1412"/>
      <c r="D816" s="1845" t="s">
        <v>1879</v>
      </c>
      <c r="E816" s="1309"/>
      <c r="F816" s="1414"/>
      <c r="G816" s="1415"/>
      <c r="H816" s="1114" t="s">
        <v>421</v>
      </c>
      <c r="I816" s="1114" t="s">
        <v>1847</v>
      </c>
      <c r="J816" s="1075"/>
      <c r="K816" s="1114" t="s">
        <v>1924</v>
      </c>
      <c r="L816" s="1074" t="s">
        <v>97</v>
      </c>
      <c r="M816" s="1094">
        <v>6</v>
      </c>
      <c r="N816" s="1046" t="s">
        <v>395</v>
      </c>
      <c r="O816" s="1075" t="s">
        <v>429</v>
      </c>
      <c r="P816" s="1066">
        <f t="shared" si="114"/>
        <v>3</v>
      </c>
      <c r="Q816" s="762">
        <v>3</v>
      </c>
      <c r="R816" s="1315"/>
      <c r="S816" s="1294"/>
      <c r="T816" s="1294"/>
      <c r="U816" s="1294"/>
      <c r="V816" s="1294"/>
      <c r="W816" s="1417"/>
      <c r="X816" s="1846">
        <f>SUM(Q811:W816)</f>
        <v>20</v>
      </c>
      <c r="Y816" s="1846">
        <f>X816</f>
        <v>20</v>
      </c>
      <c r="Z816" s="1834" t="s">
        <v>876</v>
      </c>
      <c r="AA816" s="576" t="str">
        <f t="shared" si="118"/>
        <v>MT</v>
      </c>
      <c r="AB816" s="577" t="str">
        <f t="shared" si="119"/>
        <v>JUMT</v>
      </c>
      <c r="AC816"/>
      <c r="AD816"/>
      <c r="AE816" s="12">
        <f t="shared" si="115"/>
        <v>3</v>
      </c>
      <c r="AF816" s="12">
        <f t="shared" si="116"/>
        <v>0</v>
      </c>
      <c r="AU816" s="15" t="str">
        <f t="shared" si="122"/>
        <v/>
      </c>
    </row>
    <row r="817" spans="1:47" s="15" customFormat="1" ht="13.5" customHeight="1" thickBot="1" x14ac:dyDescent="0.3">
      <c r="A817" s="2069">
        <f>A811+1</f>
        <v>102</v>
      </c>
      <c r="B817" s="1839" t="s">
        <v>1884</v>
      </c>
      <c r="C817" s="1341" t="s">
        <v>35</v>
      </c>
      <c r="D817" s="1840" t="s">
        <v>1885</v>
      </c>
      <c r="E817" s="1841" t="s">
        <v>284</v>
      </c>
      <c r="F817" s="1440" t="s">
        <v>1886</v>
      </c>
      <c r="G817" s="1441" t="s">
        <v>1887</v>
      </c>
      <c r="H817" s="1346" t="s">
        <v>421</v>
      </c>
      <c r="I817" s="1346" t="s">
        <v>1847</v>
      </c>
      <c r="J817" s="1346"/>
      <c r="K817" s="1346" t="s">
        <v>1888</v>
      </c>
      <c r="L817" s="1346" t="s">
        <v>97</v>
      </c>
      <c r="M817" s="1370">
        <v>2</v>
      </c>
      <c r="N817" s="1371" t="s">
        <v>24</v>
      </c>
      <c r="O817" s="1346" t="s">
        <v>1860</v>
      </c>
      <c r="P817" s="1066">
        <f t="shared" si="114"/>
        <v>5</v>
      </c>
      <c r="Q817" s="1370">
        <v>3</v>
      </c>
      <c r="R817" s="1349">
        <v>2</v>
      </c>
      <c r="S817" s="1409"/>
      <c r="T817" s="1409"/>
      <c r="U817" s="1409"/>
      <c r="V817" s="1409"/>
      <c r="W817" s="1407"/>
      <c r="X817" s="1842"/>
      <c r="Y817" s="1843"/>
      <c r="Z817" s="1834"/>
      <c r="AA817" s="576" t="str">
        <f t="shared" si="118"/>
        <v/>
      </c>
      <c r="AB817" s="577" t="str">
        <f t="shared" si="119"/>
        <v/>
      </c>
      <c r="AC817"/>
      <c r="AD817"/>
      <c r="AE817" s="12">
        <f t="shared" si="115"/>
        <v>5</v>
      </c>
      <c r="AF817" s="12">
        <f t="shared" si="116"/>
        <v>0</v>
      </c>
      <c r="AU817" s="15">
        <f t="shared" ref="AU817:AU827" si="123">IF(C817&lt;&gt;"",SUMIF(D$380:D$1010,D817,Q$380:R$1010),"")</f>
        <v>16</v>
      </c>
    </row>
    <row r="818" spans="1:47" s="15" customFormat="1" ht="13.5" customHeight="1" thickBot="1" x14ac:dyDescent="0.3">
      <c r="A818" s="2070"/>
      <c r="B818" s="1108" t="s">
        <v>1884</v>
      </c>
      <c r="C818" s="1162"/>
      <c r="D818" s="1146" t="s">
        <v>1885</v>
      </c>
      <c r="E818" s="961"/>
      <c r="F818" s="962"/>
      <c r="G818" s="1131"/>
      <c r="H818" s="1114" t="s">
        <v>421</v>
      </c>
      <c r="I818" s="1114" t="s">
        <v>1847</v>
      </c>
      <c r="J818" s="1114"/>
      <c r="K818" s="1114" t="s">
        <v>1888</v>
      </c>
      <c r="L818" s="1114" t="s">
        <v>97</v>
      </c>
      <c r="M818" s="762">
        <v>2</v>
      </c>
      <c r="N818" s="668" t="s">
        <v>98</v>
      </c>
      <c r="O818" s="1114" t="s">
        <v>1860</v>
      </c>
      <c r="P818" s="1066">
        <f t="shared" si="114"/>
        <v>5</v>
      </c>
      <c r="Q818" s="762">
        <v>3</v>
      </c>
      <c r="R818" s="963">
        <v>2</v>
      </c>
      <c r="S818" s="960"/>
      <c r="T818" s="960"/>
      <c r="U818" s="960"/>
      <c r="V818" s="960"/>
      <c r="W818" s="1014"/>
      <c r="X818" s="1835"/>
      <c r="Y818" s="1836"/>
      <c r="Z818" s="1834"/>
      <c r="AA818" s="576" t="str">
        <f t="shared" si="118"/>
        <v/>
      </c>
      <c r="AB818" s="577" t="str">
        <f t="shared" si="119"/>
        <v/>
      </c>
      <c r="AC818"/>
      <c r="AD818"/>
      <c r="AE818" s="12">
        <f t="shared" si="115"/>
        <v>5</v>
      </c>
      <c r="AF818" s="12">
        <f t="shared" si="116"/>
        <v>0</v>
      </c>
      <c r="AU818" s="15" t="str">
        <f t="shared" si="123"/>
        <v/>
      </c>
    </row>
    <row r="819" spans="1:47" s="15" customFormat="1" ht="13.5" customHeight="1" thickBot="1" x14ac:dyDescent="0.3">
      <c r="A819" s="2070"/>
      <c r="B819" s="1108" t="s">
        <v>1884</v>
      </c>
      <c r="C819" s="1162"/>
      <c r="D819" s="1146" t="s">
        <v>1885</v>
      </c>
      <c r="E819" s="961"/>
      <c r="F819" s="962"/>
      <c r="G819" s="1131"/>
      <c r="H819" s="1114" t="s">
        <v>421</v>
      </c>
      <c r="I819" s="1114" t="s">
        <v>1849</v>
      </c>
      <c r="J819" s="1114"/>
      <c r="K819" s="1114" t="s">
        <v>1889</v>
      </c>
      <c r="L819" s="1114" t="s">
        <v>97</v>
      </c>
      <c r="M819" s="762">
        <v>2</v>
      </c>
      <c r="N819" s="668" t="s">
        <v>24</v>
      </c>
      <c r="O819" s="1114" t="s">
        <v>429</v>
      </c>
      <c r="P819" s="1066">
        <f t="shared" si="114"/>
        <v>3</v>
      </c>
      <c r="Q819" s="762">
        <v>2</v>
      </c>
      <c r="R819" s="958">
        <v>1</v>
      </c>
      <c r="S819" s="960"/>
      <c r="T819" s="960"/>
      <c r="U819" s="960"/>
      <c r="V819" s="960"/>
      <c r="W819" s="1014"/>
      <c r="X819" s="1835"/>
      <c r="Y819" s="1836"/>
      <c r="Z819" s="1834"/>
      <c r="AA819" s="576" t="str">
        <f t="shared" si="118"/>
        <v/>
      </c>
      <c r="AB819" s="577" t="str">
        <f t="shared" si="119"/>
        <v/>
      </c>
      <c r="AC819"/>
      <c r="AD819"/>
      <c r="AE819" s="12">
        <f t="shared" si="115"/>
        <v>3</v>
      </c>
      <c r="AF819" s="12">
        <f t="shared" si="116"/>
        <v>0</v>
      </c>
      <c r="AU819" s="15" t="str">
        <f t="shared" si="123"/>
        <v/>
      </c>
    </row>
    <row r="820" spans="1:47" s="15" customFormat="1" ht="13.5" customHeight="1" thickBot="1" x14ac:dyDescent="0.3">
      <c r="A820" s="2070"/>
      <c r="B820" s="1108" t="s">
        <v>1884</v>
      </c>
      <c r="C820" s="1162"/>
      <c r="D820" s="1146" t="s">
        <v>1885</v>
      </c>
      <c r="E820" s="961"/>
      <c r="F820" s="962"/>
      <c r="G820" s="1131"/>
      <c r="H820" s="1114" t="s">
        <v>421</v>
      </c>
      <c r="I820" s="1114" t="s">
        <v>1849</v>
      </c>
      <c r="J820" s="1114"/>
      <c r="K820" s="1114" t="s">
        <v>1890</v>
      </c>
      <c r="L820" s="1114" t="s">
        <v>97</v>
      </c>
      <c r="M820" s="762">
        <v>3</v>
      </c>
      <c r="N820" s="668" t="s">
        <v>24</v>
      </c>
      <c r="O820" s="1114" t="s">
        <v>429</v>
      </c>
      <c r="P820" s="1066">
        <f t="shared" si="114"/>
        <v>3</v>
      </c>
      <c r="Q820" s="762">
        <v>2</v>
      </c>
      <c r="R820" s="958">
        <v>1</v>
      </c>
      <c r="S820" s="960"/>
      <c r="T820" s="960"/>
      <c r="U820" s="960"/>
      <c r="V820" s="960"/>
      <c r="W820" s="1014"/>
      <c r="X820" s="1835"/>
      <c r="Y820" s="1836"/>
      <c r="Z820" s="1834"/>
      <c r="AA820" s="576" t="str">
        <f t="shared" si="118"/>
        <v/>
      </c>
      <c r="AB820" s="577" t="str">
        <f t="shared" si="119"/>
        <v/>
      </c>
      <c r="AC820"/>
      <c r="AD820"/>
      <c r="AE820" s="12">
        <f t="shared" si="115"/>
        <v>3</v>
      </c>
      <c r="AF820" s="12">
        <f t="shared" si="116"/>
        <v>0</v>
      </c>
      <c r="AU820" s="15" t="str">
        <f t="shared" si="123"/>
        <v/>
      </c>
    </row>
    <row r="821" spans="1:47" s="15" customFormat="1" ht="13.5" customHeight="1" thickBot="1" x14ac:dyDescent="0.3">
      <c r="A821" s="2070"/>
      <c r="B821" s="1108" t="s">
        <v>1884</v>
      </c>
      <c r="C821" s="1162"/>
      <c r="D821" s="1146" t="s">
        <v>1885</v>
      </c>
      <c r="E821" s="961"/>
      <c r="F821" s="962"/>
      <c r="G821" s="1131"/>
      <c r="H821" s="1114" t="s">
        <v>421</v>
      </c>
      <c r="I821" s="1114" t="s">
        <v>1849</v>
      </c>
      <c r="J821" s="1114"/>
      <c r="K821" s="1114" t="s">
        <v>1891</v>
      </c>
      <c r="L821" s="1114" t="s">
        <v>97</v>
      </c>
      <c r="M821" s="762">
        <v>6</v>
      </c>
      <c r="N821" s="668" t="s">
        <v>24</v>
      </c>
      <c r="O821" s="1114" t="s">
        <v>429</v>
      </c>
      <c r="P821" s="1066">
        <f t="shared" si="114"/>
        <v>4</v>
      </c>
      <c r="Q821" s="762">
        <v>3</v>
      </c>
      <c r="R821" s="958">
        <v>1</v>
      </c>
      <c r="S821" s="960"/>
      <c r="T821" s="960"/>
      <c r="U821" s="960"/>
      <c r="V821" s="960"/>
      <c r="W821" s="1014"/>
      <c r="X821" s="1835"/>
      <c r="Y821" s="1836"/>
      <c r="Z821" s="1834"/>
      <c r="AA821" s="576" t="str">
        <f t="shared" si="118"/>
        <v/>
      </c>
      <c r="AB821" s="577" t="str">
        <f t="shared" si="119"/>
        <v/>
      </c>
      <c r="AC821"/>
      <c r="AD821"/>
      <c r="AE821" s="12">
        <f t="shared" si="115"/>
        <v>4</v>
      </c>
      <c r="AF821" s="12">
        <f t="shared" si="116"/>
        <v>0</v>
      </c>
      <c r="AU821" s="15" t="str">
        <f t="shared" si="123"/>
        <v/>
      </c>
    </row>
    <row r="822" spans="1:47" s="15" customFormat="1" ht="13.5" customHeight="1" thickBot="1" x14ac:dyDescent="0.3">
      <c r="A822" s="2070"/>
      <c r="B822" s="1108" t="s">
        <v>1884</v>
      </c>
      <c r="C822" s="1162"/>
      <c r="D822" s="1146" t="s">
        <v>1885</v>
      </c>
      <c r="E822" s="961"/>
      <c r="F822" s="962"/>
      <c r="G822" s="1131"/>
      <c r="H822" s="1114" t="s">
        <v>421</v>
      </c>
      <c r="I822" s="1114" t="s">
        <v>1849</v>
      </c>
      <c r="J822" s="1114"/>
      <c r="K822" s="1114" t="s">
        <v>1892</v>
      </c>
      <c r="L822" s="1114" t="s">
        <v>97</v>
      </c>
      <c r="M822" s="762">
        <v>8</v>
      </c>
      <c r="N822" s="668" t="s">
        <v>24</v>
      </c>
      <c r="O822" s="1114" t="s">
        <v>429</v>
      </c>
      <c r="P822" s="1066">
        <f t="shared" si="114"/>
        <v>5</v>
      </c>
      <c r="Q822" s="762">
        <v>3</v>
      </c>
      <c r="R822" s="958">
        <v>2</v>
      </c>
      <c r="S822" s="960"/>
      <c r="T822" s="960"/>
      <c r="U822" s="960"/>
      <c r="V822" s="960"/>
      <c r="W822" s="1014"/>
      <c r="X822" s="1835"/>
      <c r="Y822" s="1836"/>
      <c r="Z822" s="1834"/>
      <c r="AA822" s="576" t="str">
        <f t="shared" si="118"/>
        <v/>
      </c>
      <c r="AB822" s="577" t="str">
        <f t="shared" si="119"/>
        <v/>
      </c>
      <c r="AC822"/>
      <c r="AD822"/>
      <c r="AE822" s="12">
        <f t="shared" si="115"/>
        <v>5</v>
      </c>
      <c r="AF822" s="12">
        <f t="shared" si="116"/>
        <v>0</v>
      </c>
      <c r="AU822" s="15" t="str">
        <f t="shared" si="123"/>
        <v/>
      </c>
    </row>
    <row r="823" spans="1:47" s="15" customFormat="1" ht="13.5" customHeight="1" thickBot="1" x14ac:dyDescent="0.3">
      <c r="A823" s="2070"/>
      <c r="B823" s="1108" t="s">
        <v>1884</v>
      </c>
      <c r="C823" s="1162"/>
      <c r="D823" s="1146" t="s">
        <v>1885</v>
      </c>
      <c r="E823" s="961"/>
      <c r="F823" s="962"/>
      <c r="G823" s="1131"/>
      <c r="H823" s="1114" t="s">
        <v>421</v>
      </c>
      <c r="I823" s="1114" t="s">
        <v>1849</v>
      </c>
      <c r="J823" s="1723" t="s">
        <v>1424</v>
      </c>
      <c r="K823" s="225" t="s">
        <v>1839</v>
      </c>
      <c r="L823" s="1114"/>
      <c r="M823" s="762"/>
      <c r="N823" s="668"/>
      <c r="O823" s="1114"/>
      <c r="P823" s="1066">
        <f t="shared" si="114"/>
        <v>0</v>
      </c>
      <c r="Q823" s="762"/>
      <c r="R823" s="963"/>
      <c r="S823" s="960">
        <v>4</v>
      </c>
      <c r="T823" s="960"/>
      <c r="U823" s="960"/>
      <c r="V823" s="960"/>
      <c r="W823" s="1014"/>
      <c r="X823" s="1835"/>
      <c r="Y823" s="1836"/>
      <c r="Z823" s="1834"/>
      <c r="AA823" s="576" t="str">
        <f t="shared" si="118"/>
        <v/>
      </c>
      <c r="AB823" s="577" t="str">
        <f t="shared" si="119"/>
        <v/>
      </c>
      <c r="AC823"/>
      <c r="AD823"/>
      <c r="AE823" s="12">
        <f t="shared" si="115"/>
        <v>0</v>
      </c>
      <c r="AF823" s="12">
        <f t="shared" si="116"/>
        <v>4</v>
      </c>
      <c r="AU823" s="15" t="str">
        <f t="shared" si="123"/>
        <v/>
      </c>
    </row>
    <row r="824" spans="1:47" s="15" customFormat="1" ht="13.5" customHeight="1" thickBot="1" x14ac:dyDescent="0.3">
      <c r="A824" s="2070"/>
      <c r="B824" s="1108" t="s">
        <v>1884</v>
      </c>
      <c r="C824" s="1162"/>
      <c r="D824" s="1146" t="s">
        <v>1885</v>
      </c>
      <c r="E824" s="961"/>
      <c r="F824" s="962"/>
      <c r="G824" s="1131"/>
      <c r="H824" s="1114" t="s">
        <v>421</v>
      </c>
      <c r="I824" s="1114" t="s">
        <v>1849</v>
      </c>
      <c r="J824" s="1848" t="s">
        <v>1424</v>
      </c>
      <c r="K824" s="214" t="s">
        <v>1540</v>
      </c>
      <c r="L824" s="1327"/>
      <c r="M824" s="637"/>
      <c r="N824" s="668"/>
      <c r="O824" s="1114"/>
      <c r="P824" s="1066">
        <f t="shared" si="114"/>
        <v>0</v>
      </c>
      <c r="Q824" s="762"/>
      <c r="R824" s="963"/>
      <c r="S824" s="960">
        <v>2</v>
      </c>
      <c r="T824" s="960"/>
      <c r="U824" s="960"/>
      <c r="V824" s="960"/>
      <c r="W824" s="1014"/>
      <c r="X824" s="1835"/>
      <c r="Y824" s="1836"/>
      <c r="Z824" s="1834"/>
      <c r="AA824" s="576" t="str">
        <f t="shared" ref="AA824:AA855" si="124">IF(Y824&lt;&gt;"",IF(Y824&gt;=40,"TC",IF(AND(Y824&gt;=20,Y824&lt;30),"MT",IF(Y824&lt;20,"TP",""))),"")</f>
        <v/>
      </c>
      <c r="AB824" s="577" t="str">
        <f t="shared" ref="AB824:AB855" si="125">Z824&amp;AA824</f>
        <v/>
      </c>
      <c r="AC824"/>
      <c r="AD824"/>
      <c r="AE824" s="12">
        <f t="shared" si="115"/>
        <v>0</v>
      </c>
      <c r="AF824" s="12">
        <f t="shared" si="116"/>
        <v>2</v>
      </c>
      <c r="AU824" s="15" t="str">
        <f t="shared" si="123"/>
        <v/>
      </c>
    </row>
    <row r="825" spans="1:47" s="15" customFormat="1" ht="13.5" customHeight="1" thickBot="1" x14ac:dyDescent="0.3">
      <c r="A825" s="2070"/>
      <c r="B825" s="1108" t="s">
        <v>1884</v>
      </c>
      <c r="C825" s="1162"/>
      <c r="D825" s="1146" t="s">
        <v>1885</v>
      </c>
      <c r="E825" s="961"/>
      <c r="F825" s="962"/>
      <c r="G825" s="1131"/>
      <c r="H825" s="1114" t="s">
        <v>421</v>
      </c>
      <c r="I825" s="1114" t="s">
        <v>1849</v>
      </c>
      <c r="J825" s="1790" t="s">
        <v>95</v>
      </c>
      <c r="K825" s="221" t="s">
        <v>1712</v>
      </c>
      <c r="L825" s="1114"/>
      <c r="M825" s="762"/>
      <c r="N825" s="668"/>
      <c r="O825" s="1114"/>
      <c r="P825" s="1066">
        <f t="shared" si="114"/>
        <v>0</v>
      </c>
      <c r="Q825" s="762"/>
      <c r="R825" s="963"/>
      <c r="S825" s="960"/>
      <c r="T825" s="960"/>
      <c r="U825" s="960">
        <v>2</v>
      </c>
      <c r="V825" s="960"/>
      <c r="W825" s="1014"/>
      <c r="X825" s="1835"/>
      <c r="Y825" s="1836"/>
      <c r="Z825" s="1834"/>
      <c r="AA825" s="576" t="str">
        <f t="shared" si="124"/>
        <v/>
      </c>
      <c r="AB825" s="577" t="str">
        <f t="shared" si="125"/>
        <v/>
      </c>
      <c r="AC825"/>
      <c r="AD825"/>
      <c r="AE825" s="12">
        <f t="shared" si="115"/>
        <v>0</v>
      </c>
      <c r="AF825" s="12">
        <f t="shared" si="116"/>
        <v>0</v>
      </c>
      <c r="AU825" s="15" t="str">
        <f t="shared" si="123"/>
        <v/>
      </c>
    </row>
    <row r="826" spans="1:47" s="15" customFormat="1" ht="13.5" customHeight="1" thickBot="1" x14ac:dyDescent="0.3">
      <c r="A826" s="2070"/>
      <c r="B826" s="1108" t="s">
        <v>1884</v>
      </c>
      <c r="C826" s="1162"/>
      <c r="D826" s="1146" t="s">
        <v>1885</v>
      </c>
      <c r="E826" s="961"/>
      <c r="F826" s="962"/>
      <c r="G826" s="1131"/>
      <c r="H826" s="1114" t="s">
        <v>421</v>
      </c>
      <c r="I826" s="1114" t="s">
        <v>1849</v>
      </c>
      <c r="J826" s="1774" t="s">
        <v>1425</v>
      </c>
      <c r="K826" s="1114" t="s">
        <v>1893</v>
      </c>
      <c r="L826" s="1114"/>
      <c r="M826" s="762"/>
      <c r="N826" s="668"/>
      <c r="O826" s="1114"/>
      <c r="P826" s="1066">
        <f t="shared" si="114"/>
        <v>0</v>
      </c>
      <c r="Q826" s="762"/>
      <c r="R826" s="963"/>
      <c r="S826" s="960"/>
      <c r="T826" s="960">
        <v>5</v>
      </c>
      <c r="U826" s="960"/>
      <c r="V826" s="960"/>
      <c r="W826" s="1014"/>
      <c r="X826" s="1835"/>
      <c r="Y826" s="1836"/>
      <c r="Z826" s="1834"/>
      <c r="AA826" s="576" t="str">
        <f t="shared" si="124"/>
        <v/>
      </c>
      <c r="AB826" s="577" t="str">
        <f t="shared" si="125"/>
        <v/>
      </c>
      <c r="AC826"/>
      <c r="AD826"/>
      <c r="AE826" s="12">
        <f t="shared" si="115"/>
        <v>0</v>
      </c>
      <c r="AF826" s="12">
        <f t="shared" si="116"/>
        <v>0</v>
      </c>
      <c r="AU826" s="15" t="str">
        <f t="shared" si="123"/>
        <v/>
      </c>
    </row>
    <row r="827" spans="1:47" s="15" customFormat="1" ht="13.5" customHeight="1" thickBot="1" x14ac:dyDescent="0.3">
      <c r="A827" s="2071"/>
      <c r="B827" s="1844" t="s">
        <v>1884</v>
      </c>
      <c r="C827" s="1412"/>
      <c r="D827" s="1845" t="s">
        <v>1885</v>
      </c>
      <c r="E827" s="1309"/>
      <c r="F827" s="1414"/>
      <c r="G827" s="1415"/>
      <c r="H827" s="1416" t="s">
        <v>421</v>
      </c>
      <c r="I827" s="1416" t="s">
        <v>1849</v>
      </c>
      <c r="J827" s="1847" t="s">
        <v>1424</v>
      </c>
      <c r="K827" s="1284" t="s">
        <v>1838</v>
      </c>
      <c r="L827" s="1416"/>
      <c r="M827" s="1293"/>
      <c r="N827" s="1417"/>
      <c r="O827" s="1416"/>
      <c r="P827" s="1066">
        <f t="shared" si="114"/>
        <v>0</v>
      </c>
      <c r="Q827" s="1293"/>
      <c r="R827" s="1294"/>
      <c r="S827" s="1294"/>
      <c r="T827" s="1294"/>
      <c r="U827" s="1294"/>
      <c r="V827" s="1294"/>
      <c r="W827" s="1417">
        <v>2</v>
      </c>
      <c r="X827" s="1419">
        <f>SUM(Q817:W827)</f>
        <v>40</v>
      </c>
      <c r="Y827" s="1846">
        <f>X827</f>
        <v>40</v>
      </c>
      <c r="Z827" s="1834" t="s">
        <v>876</v>
      </c>
      <c r="AA827" s="576" t="str">
        <f t="shared" si="124"/>
        <v>TC</v>
      </c>
      <c r="AB827" s="577" t="str">
        <f t="shared" si="125"/>
        <v>JUTC</v>
      </c>
      <c r="AC827"/>
      <c r="AD827"/>
      <c r="AE827" s="12">
        <f t="shared" si="115"/>
        <v>0</v>
      </c>
      <c r="AF827" s="12">
        <f t="shared" si="116"/>
        <v>2</v>
      </c>
      <c r="AU827" s="15" t="str">
        <f t="shared" si="123"/>
        <v/>
      </c>
    </row>
    <row r="828" spans="1:47" s="15" customFormat="1" ht="13.5" customHeight="1" thickBot="1" x14ac:dyDescent="0.3">
      <c r="A828" s="2072">
        <f>A817+1</f>
        <v>103</v>
      </c>
      <c r="B828" s="1367" t="s">
        <v>2058</v>
      </c>
      <c r="C828" s="1439" t="s">
        <v>83</v>
      </c>
      <c r="D828" s="1421" t="s">
        <v>2059</v>
      </c>
      <c r="E828" s="1389" t="s">
        <v>284</v>
      </c>
      <c r="F828" s="1344" t="s">
        <v>2061</v>
      </c>
      <c r="G828" s="1345" t="s">
        <v>2060</v>
      </c>
      <c r="H828" s="1346" t="s">
        <v>421</v>
      </c>
      <c r="I828" s="1346" t="s">
        <v>1847</v>
      </c>
      <c r="J828" s="1369"/>
      <c r="K828" s="1346" t="s">
        <v>1895</v>
      </c>
      <c r="L828" s="1617" t="s">
        <v>97</v>
      </c>
      <c r="M828" s="1615">
        <v>5</v>
      </c>
      <c r="N828" s="1616" t="s">
        <v>24</v>
      </c>
      <c r="O828" s="1369" t="s">
        <v>1860</v>
      </c>
      <c r="P828" s="1066">
        <f t="shared" si="114"/>
        <v>3</v>
      </c>
      <c r="Q828" s="1370">
        <v>2</v>
      </c>
      <c r="R828" s="1349">
        <v>1</v>
      </c>
      <c r="S828" s="1409"/>
      <c r="T828" s="1409"/>
      <c r="U828" s="1409"/>
      <c r="V828" s="1409"/>
      <c r="W828" s="1407"/>
      <c r="X828" s="1849"/>
      <c r="Y828" s="1850"/>
      <c r="Z828" s="576"/>
      <c r="AA828" s="576" t="str">
        <f t="shared" si="124"/>
        <v/>
      </c>
      <c r="AB828" s="577" t="str">
        <f t="shared" si="125"/>
        <v/>
      </c>
      <c r="AC828"/>
      <c r="AD828"/>
      <c r="AE828" s="12">
        <f t="shared" si="115"/>
        <v>3</v>
      </c>
      <c r="AF828" s="12">
        <f t="shared" si="116"/>
        <v>0</v>
      </c>
      <c r="AU828" s="15">
        <f t="shared" ref="AU828:AU835" si="126">IF(C828&lt;&gt;"",SUMIF(D$380:D$1003,D828,Q$380:R$1003),"")</f>
        <v>12</v>
      </c>
    </row>
    <row r="829" spans="1:47" s="15" customFormat="1" ht="13.5" customHeight="1" thickBot="1" x14ac:dyDescent="0.3">
      <c r="A829" s="2073"/>
      <c r="B829" s="1851" t="s">
        <v>2058</v>
      </c>
      <c r="C829" s="1161"/>
      <c r="D829" s="1147" t="s">
        <v>2059</v>
      </c>
      <c r="E829" s="961"/>
      <c r="F829" s="962"/>
      <c r="G829" s="1131"/>
      <c r="H829" s="1114" t="s">
        <v>421</v>
      </c>
      <c r="I829" s="1114" t="s">
        <v>1847</v>
      </c>
      <c r="J829" s="1075"/>
      <c r="K829" s="1114" t="s">
        <v>1895</v>
      </c>
      <c r="L829" s="1074" t="s">
        <v>97</v>
      </c>
      <c r="M829" s="1094">
        <v>5</v>
      </c>
      <c r="N829" s="1046" t="s">
        <v>98</v>
      </c>
      <c r="O829" s="1075" t="s">
        <v>1860</v>
      </c>
      <c r="P829" s="1066">
        <f t="shared" si="114"/>
        <v>3</v>
      </c>
      <c r="Q829" s="762">
        <v>2</v>
      </c>
      <c r="R829" s="963">
        <v>1</v>
      </c>
      <c r="S829" s="960"/>
      <c r="T829" s="960"/>
      <c r="U829" s="960"/>
      <c r="V829" s="960"/>
      <c r="W829" s="1014"/>
      <c r="X829" s="1029"/>
      <c r="Y829" s="1000"/>
      <c r="Z829" s="576"/>
      <c r="AA829" s="576" t="str">
        <f t="shared" si="124"/>
        <v/>
      </c>
      <c r="AB829" s="577" t="str">
        <f t="shared" si="125"/>
        <v/>
      </c>
      <c r="AC829"/>
      <c r="AD829"/>
      <c r="AE829" s="12">
        <f t="shared" si="115"/>
        <v>3</v>
      </c>
      <c r="AF829" s="12">
        <f t="shared" si="116"/>
        <v>0</v>
      </c>
      <c r="AU829" s="15" t="str">
        <f t="shared" si="126"/>
        <v/>
      </c>
    </row>
    <row r="830" spans="1:47" s="15" customFormat="1" ht="13.5" customHeight="1" thickBot="1" x14ac:dyDescent="0.3">
      <c r="A830" s="2073"/>
      <c r="B830" s="1851" t="s">
        <v>2058</v>
      </c>
      <c r="C830" s="1161"/>
      <c r="D830" s="1147" t="s">
        <v>2059</v>
      </c>
      <c r="E830" s="961"/>
      <c r="F830" s="962"/>
      <c r="G830" s="1131"/>
      <c r="H830" s="1114" t="s">
        <v>421</v>
      </c>
      <c r="I830" s="1114" t="s">
        <v>1847</v>
      </c>
      <c r="J830" s="1075"/>
      <c r="K830" s="1114" t="s">
        <v>1895</v>
      </c>
      <c r="L830" s="1074" t="s">
        <v>97</v>
      </c>
      <c r="M830" s="1094">
        <v>5</v>
      </c>
      <c r="N830" s="1046" t="s">
        <v>395</v>
      </c>
      <c r="O830" s="1075" t="s">
        <v>429</v>
      </c>
      <c r="P830" s="1066">
        <f t="shared" si="114"/>
        <v>3</v>
      </c>
      <c r="Q830" s="762">
        <v>2</v>
      </c>
      <c r="R830" s="963">
        <v>1</v>
      </c>
      <c r="S830" s="960"/>
      <c r="T830" s="960"/>
      <c r="U830" s="960"/>
      <c r="V830" s="960"/>
      <c r="W830" s="1014"/>
      <c r="X830" s="1029"/>
      <c r="Y830" s="1000"/>
      <c r="Z830" s="576"/>
      <c r="AA830" s="576" t="str">
        <f t="shared" si="124"/>
        <v/>
      </c>
      <c r="AB830" s="577" t="str">
        <f t="shared" si="125"/>
        <v/>
      </c>
      <c r="AC830"/>
      <c r="AD830"/>
      <c r="AE830" s="12">
        <f t="shared" si="115"/>
        <v>3</v>
      </c>
      <c r="AF830" s="12">
        <f t="shared" si="116"/>
        <v>0</v>
      </c>
      <c r="AU830" s="15" t="str">
        <f t="shared" si="126"/>
        <v/>
      </c>
    </row>
    <row r="831" spans="1:47" s="15" customFormat="1" ht="13.5" customHeight="1" thickBot="1" x14ac:dyDescent="0.3">
      <c r="A831" s="2073"/>
      <c r="B831" s="1851" t="s">
        <v>2058</v>
      </c>
      <c r="C831" s="1161"/>
      <c r="D831" s="1147" t="s">
        <v>2059</v>
      </c>
      <c r="E831" s="961"/>
      <c r="F831" s="962"/>
      <c r="G831" s="1131"/>
      <c r="H831" s="1114" t="s">
        <v>421</v>
      </c>
      <c r="I831" s="1114" t="s">
        <v>1847</v>
      </c>
      <c r="J831" s="1075"/>
      <c r="K831" s="1934" t="s">
        <v>1896</v>
      </c>
      <c r="L831" s="1074" t="s">
        <v>97</v>
      </c>
      <c r="M831" s="1094">
        <v>5</v>
      </c>
      <c r="N831" s="1046" t="s">
        <v>2055</v>
      </c>
      <c r="O831" s="1075" t="s">
        <v>1860</v>
      </c>
      <c r="P831" s="1066">
        <f t="shared" si="114"/>
        <v>3</v>
      </c>
      <c r="Q831" s="762">
        <v>2</v>
      </c>
      <c r="R831" s="963">
        <v>1</v>
      </c>
      <c r="S831" s="960"/>
      <c r="T831" s="960"/>
      <c r="U831" s="960"/>
      <c r="V831" s="960"/>
      <c r="W831" s="1014"/>
      <c r="X831" s="1029"/>
      <c r="Y831" s="1000"/>
      <c r="Z831" s="576"/>
      <c r="AA831" s="576" t="str">
        <f t="shared" si="124"/>
        <v/>
      </c>
      <c r="AB831" s="577" t="str">
        <f t="shared" si="125"/>
        <v/>
      </c>
      <c r="AC831"/>
      <c r="AD831"/>
      <c r="AE831" s="12">
        <f t="shared" si="115"/>
        <v>3</v>
      </c>
      <c r="AF831" s="12">
        <f t="shared" si="116"/>
        <v>0</v>
      </c>
      <c r="AU831" s="15" t="str">
        <f t="shared" si="126"/>
        <v/>
      </c>
    </row>
    <row r="832" spans="1:47" s="15" customFormat="1" ht="13.5" customHeight="1" thickBot="1" x14ac:dyDescent="0.3">
      <c r="A832" s="2073"/>
      <c r="B832" s="1851" t="s">
        <v>2058</v>
      </c>
      <c r="C832" s="1161"/>
      <c r="D832" s="1147" t="s">
        <v>2059</v>
      </c>
      <c r="E832" s="961"/>
      <c r="F832" s="962"/>
      <c r="G832" s="1131"/>
      <c r="H832" s="1114" t="s">
        <v>421</v>
      </c>
      <c r="I832" s="1114" t="s">
        <v>1847</v>
      </c>
      <c r="J832" s="1075"/>
      <c r="K832" s="1934" t="s">
        <v>1896</v>
      </c>
      <c r="L832" s="1074" t="s">
        <v>97</v>
      </c>
      <c r="M832" s="1094">
        <v>5</v>
      </c>
      <c r="N832" s="1046" t="s">
        <v>2056</v>
      </c>
      <c r="O832" s="1075" t="s">
        <v>1860</v>
      </c>
      <c r="P832" s="1066">
        <f t="shared" si="114"/>
        <v>3</v>
      </c>
      <c r="Q832" s="762">
        <v>2</v>
      </c>
      <c r="R832" s="963">
        <v>1</v>
      </c>
      <c r="S832" s="960"/>
      <c r="T832" s="960"/>
      <c r="U832" s="960"/>
      <c r="V832" s="960"/>
      <c r="W832" s="1014"/>
      <c r="X832" s="1029"/>
      <c r="Y832" s="1000"/>
      <c r="Z832" s="576"/>
      <c r="AA832" s="576" t="str">
        <f t="shared" si="124"/>
        <v/>
      </c>
      <c r="AB832" s="577" t="str">
        <f t="shared" si="125"/>
        <v/>
      </c>
      <c r="AC832"/>
      <c r="AD832"/>
      <c r="AE832" s="12">
        <f t="shared" si="115"/>
        <v>3</v>
      </c>
      <c r="AF832" s="12">
        <f t="shared" si="116"/>
        <v>0</v>
      </c>
      <c r="AU832" s="15" t="str">
        <f t="shared" si="126"/>
        <v/>
      </c>
    </row>
    <row r="833" spans="1:47" s="15" customFormat="1" ht="13.5" customHeight="1" thickBot="1" x14ac:dyDescent="0.3">
      <c r="A833" s="2073"/>
      <c r="B833" s="1851" t="s">
        <v>2058</v>
      </c>
      <c r="C833" s="1161"/>
      <c r="D833" s="1147" t="s">
        <v>2059</v>
      </c>
      <c r="E833" s="961"/>
      <c r="F833" s="962"/>
      <c r="G833" s="1131"/>
      <c r="H833" s="1114" t="s">
        <v>421</v>
      </c>
      <c r="I833" s="1114" t="s">
        <v>1847</v>
      </c>
      <c r="J833" s="1075"/>
      <c r="K833" s="1934" t="s">
        <v>1896</v>
      </c>
      <c r="L833" s="1074" t="s">
        <v>97</v>
      </c>
      <c r="M833" s="1094">
        <v>5</v>
      </c>
      <c r="N833" s="1046" t="s">
        <v>2057</v>
      </c>
      <c r="O833" s="1075" t="s">
        <v>429</v>
      </c>
      <c r="P833" s="1066">
        <f t="shared" si="114"/>
        <v>3</v>
      </c>
      <c r="Q833" s="762">
        <v>2</v>
      </c>
      <c r="R833" s="963">
        <v>1</v>
      </c>
      <c r="S833" s="960"/>
      <c r="T833" s="960"/>
      <c r="U833" s="960"/>
      <c r="V833" s="960"/>
      <c r="W833" s="1014"/>
      <c r="X833" s="1029"/>
      <c r="Y833" s="1000"/>
      <c r="Z833" s="576"/>
      <c r="AA833" s="576" t="str">
        <f t="shared" si="124"/>
        <v/>
      </c>
      <c r="AB833" s="577" t="str">
        <f t="shared" si="125"/>
        <v/>
      </c>
      <c r="AC833"/>
      <c r="AD833"/>
      <c r="AE833" s="12">
        <f t="shared" si="115"/>
        <v>3</v>
      </c>
      <c r="AF833" s="12">
        <f t="shared" si="116"/>
        <v>0</v>
      </c>
      <c r="AU833" s="15" t="str">
        <f t="shared" si="126"/>
        <v/>
      </c>
    </row>
    <row r="834" spans="1:47" s="15" customFormat="1" ht="13.5" customHeight="1" thickBot="1" x14ac:dyDescent="0.3">
      <c r="A834" s="2073"/>
      <c r="B834" s="1851" t="s">
        <v>2058</v>
      </c>
      <c r="C834" s="1161"/>
      <c r="D834" s="1147" t="s">
        <v>2059</v>
      </c>
      <c r="E834" s="961"/>
      <c r="F834" s="962"/>
      <c r="G834" s="1131"/>
      <c r="H834" s="1114" t="s">
        <v>421</v>
      </c>
      <c r="I834" s="1114" t="s">
        <v>1847</v>
      </c>
      <c r="J834" s="1723" t="s">
        <v>1424</v>
      </c>
      <c r="K834" s="225" t="s">
        <v>1839</v>
      </c>
      <c r="L834" s="1114"/>
      <c r="M834" s="762"/>
      <c r="N834" s="668"/>
      <c r="O834" s="1114"/>
      <c r="P834" s="1066">
        <f t="shared" si="114"/>
        <v>0</v>
      </c>
      <c r="Q834" s="762"/>
      <c r="R834" s="963"/>
      <c r="S834" s="960">
        <v>1</v>
      </c>
      <c r="T834" s="960"/>
      <c r="U834" s="960"/>
      <c r="V834" s="960"/>
      <c r="W834" s="1014"/>
      <c r="X834" s="1029"/>
      <c r="Y834" s="1000"/>
      <c r="Z834" s="576"/>
      <c r="AA834" s="576" t="str">
        <f t="shared" si="124"/>
        <v/>
      </c>
      <c r="AB834" s="577" t="str">
        <f t="shared" si="125"/>
        <v/>
      </c>
      <c r="AC834"/>
      <c r="AD834"/>
      <c r="AE834" s="12">
        <f t="shared" si="115"/>
        <v>0</v>
      </c>
      <c r="AF834" s="12">
        <f t="shared" si="116"/>
        <v>1</v>
      </c>
      <c r="AU834" s="15" t="str">
        <f t="shared" si="126"/>
        <v/>
      </c>
    </row>
    <row r="835" spans="1:47" s="15" customFormat="1" ht="13.5" customHeight="1" thickBot="1" x14ac:dyDescent="0.3">
      <c r="A835" s="2074"/>
      <c r="B835" s="1852" t="s">
        <v>2058</v>
      </c>
      <c r="C835" s="1308"/>
      <c r="D835" s="1853" t="s">
        <v>2059</v>
      </c>
      <c r="E835" s="1309"/>
      <c r="F835" s="1414"/>
      <c r="G835" s="1415"/>
      <c r="H835" s="1312" t="s">
        <v>421</v>
      </c>
      <c r="I835" s="1312" t="s">
        <v>1847</v>
      </c>
      <c r="J835" s="1847" t="s">
        <v>1424</v>
      </c>
      <c r="K835" s="247" t="s">
        <v>1540</v>
      </c>
      <c r="L835" s="1312"/>
      <c r="M835" s="1313"/>
      <c r="N835" s="698"/>
      <c r="O835" s="1312"/>
      <c r="P835" s="1066">
        <f t="shared" si="114"/>
        <v>0</v>
      </c>
      <c r="Q835" s="1313"/>
      <c r="R835" s="1315"/>
      <c r="S835" s="1294">
        <v>1</v>
      </c>
      <c r="T835" s="1294"/>
      <c r="U835" s="1294"/>
      <c r="V835" s="1294"/>
      <c r="W835" s="1417"/>
      <c r="X835" s="1854">
        <f>SUM(Q828:W835)</f>
        <v>20</v>
      </c>
      <c r="Y835" s="1855">
        <f>X835</f>
        <v>20</v>
      </c>
      <c r="Z835" s="576" t="s">
        <v>876</v>
      </c>
      <c r="AA835" s="576" t="str">
        <f t="shared" si="124"/>
        <v>MT</v>
      </c>
      <c r="AB835" s="577" t="str">
        <f t="shared" si="125"/>
        <v>JUMT</v>
      </c>
      <c r="AC835"/>
      <c r="AD835"/>
      <c r="AE835" s="12">
        <f t="shared" si="115"/>
        <v>0</v>
      </c>
      <c r="AF835" s="12">
        <f t="shared" si="116"/>
        <v>1</v>
      </c>
      <c r="AU835" s="15" t="str">
        <f t="shared" si="126"/>
        <v/>
      </c>
    </row>
    <row r="836" spans="1:47" s="15" customFormat="1" ht="13.5" customHeight="1" thickBot="1" x14ac:dyDescent="0.3">
      <c r="A836" s="2069">
        <f>A828+1</f>
        <v>104</v>
      </c>
      <c r="B836" s="1839" t="s">
        <v>1897</v>
      </c>
      <c r="C836" s="1341" t="s">
        <v>83</v>
      </c>
      <c r="D836" s="1840" t="s">
        <v>1898</v>
      </c>
      <c r="E836" s="1841" t="s">
        <v>284</v>
      </c>
      <c r="F836" s="1440" t="s">
        <v>422</v>
      </c>
      <c r="G836" s="1441" t="s">
        <v>1899</v>
      </c>
      <c r="H836" s="1346" t="s">
        <v>421</v>
      </c>
      <c r="I836" s="1346" t="s">
        <v>1847</v>
      </c>
      <c r="J836" s="1346"/>
      <c r="K836" s="1346" t="s">
        <v>1900</v>
      </c>
      <c r="L836" s="1346" t="s">
        <v>97</v>
      </c>
      <c r="M836" s="1370">
        <v>3</v>
      </c>
      <c r="N836" s="1371" t="s">
        <v>98</v>
      </c>
      <c r="O836" s="1346" t="s">
        <v>1860</v>
      </c>
      <c r="P836" s="1066">
        <f t="shared" si="114"/>
        <v>5</v>
      </c>
      <c r="Q836" s="1370">
        <v>3</v>
      </c>
      <c r="R836" s="1349">
        <v>2</v>
      </c>
      <c r="S836" s="1409"/>
      <c r="T836" s="1409"/>
      <c r="U836" s="1409"/>
      <c r="V836" s="1409"/>
      <c r="W836" s="1407"/>
      <c r="X836" s="1842"/>
      <c r="Y836" s="1843"/>
      <c r="Z836" s="1834"/>
      <c r="AA836" s="576" t="str">
        <f t="shared" si="124"/>
        <v/>
      </c>
      <c r="AB836" s="577" t="str">
        <f t="shared" si="125"/>
        <v/>
      </c>
      <c r="AC836"/>
      <c r="AD836"/>
      <c r="AE836" s="12">
        <f t="shared" si="115"/>
        <v>5</v>
      </c>
      <c r="AF836" s="12">
        <f t="shared" si="116"/>
        <v>0</v>
      </c>
      <c r="AU836" s="15">
        <f>IF(C836&lt;&gt;"",SUMIF(D$380:D$998,D836,Q$380:R$998),"")</f>
        <v>12</v>
      </c>
    </row>
    <row r="837" spans="1:47" s="15" customFormat="1" ht="13.5" customHeight="1" thickBot="1" x14ac:dyDescent="0.3">
      <c r="A837" s="2070"/>
      <c r="B837" s="1108" t="s">
        <v>1897</v>
      </c>
      <c r="C837" s="1162"/>
      <c r="D837" s="1146" t="s">
        <v>1898</v>
      </c>
      <c r="E837" s="961"/>
      <c r="F837" s="962"/>
      <c r="G837" s="1131"/>
      <c r="H837" s="1114" t="s">
        <v>421</v>
      </c>
      <c r="I837" s="1114" t="s">
        <v>1847</v>
      </c>
      <c r="J837" s="1114"/>
      <c r="K837" s="1114" t="s">
        <v>1901</v>
      </c>
      <c r="L837" s="1114" t="s">
        <v>97</v>
      </c>
      <c r="M837" s="762">
        <v>4</v>
      </c>
      <c r="N837" s="668" t="s">
        <v>24</v>
      </c>
      <c r="O837" s="1114" t="s">
        <v>1860</v>
      </c>
      <c r="P837" s="1066">
        <f t="shared" si="114"/>
        <v>5</v>
      </c>
      <c r="Q837" s="762">
        <v>3</v>
      </c>
      <c r="R837" s="963">
        <v>2</v>
      </c>
      <c r="S837" s="960"/>
      <c r="T837" s="960"/>
      <c r="U837" s="960"/>
      <c r="V837" s="960"/>
      <c r="W837" s="1014"/>
      <c r="X837" s="1835"/>
      <c r="Y837" s="1836"/>
      <c r="Z837" s="1834"/>
      <c r="AA837" s="576" t="str">
        <f t="shared" si="124"/>
        <v/>
      </c>
      <c r="AB837" s="577" t="str">
        <f t="shared" si="125"/>
        <v/>
      </c>
      <c r="AC837"/>
      <c r="AD837"/>
      <c r="AE837" s="12">
        <f t="shared" si="115"/>
        <v>5</v>
      </c>
      <c r="AF837" s="12">
        <f t="shared" si="116"/>
        <v>0</v>
      </c>
      <c r="AU837" s="15" t="str">
        <f>IF(C837&lt;&gt;"",SUMIF(D$380:D$998,D837,Q$380:R$998),"")</f>
        <v/>
      </c>
    </row>
    <row r="838" spans="1:47" s="15" customFormat="1" ht="13.5" customHeight="1" thickBot="1" x14ac:dyDescent="0.3">
      <c r="A838" s="2070"/>
      <c r="B838" s="1108" t="s">
        <v>1897</v>
      </c>
      <c r="C838" s="1162"/>
      <c r="D838" s="1146" t="s">
        <v>1898</v>
      </c>
      <c r="E838" s="961"/>
      <c r="F838" s="962"/>
      <c r="G838" s="1131"/>
      <c r="H838" s="1114" t="s">
        <v>421</v>
      </c>
      <c r="I838" s="1114" t="s">
        <v>1847</v>
      </c>
      <c r="J838" s="1114"/>
      <c r="K838" s="1114" t="s">
        <v>1901</v>
      </c>
      <c r="L838" s="1114" t="s">
        <v>97</v>
      </c>
      <c r="M838" s="762">
        <v>4</v>
      </c>
      <c r="N838" s="668" t="s">
        <v>98</v>
      </c>
      <c r="O838" s="1114" t="s">
        <v>1860</v>
      </c>
      <c r="P838" s="1066">
        <f t="shared" si="114"/>
        <v>5</v>
      </c>
      <c r="Q838" s="762">
        <v>3</v>
      </c>
      <c r="R838" s="963">
        <v>2</v>
      </c>
      <c r="S838" s="960"/>
      <c r="T838" s="960"/>
      <c r="U838" s="960"/>
      <c r="V838" s="960"/>
      <c r="W838" s="1014"/>
      <c r="X838" s="1835"/>
      <c r="Y838" s="1836"/>
      <c r="Z838" s="1834"/>
      <c r="AA838" s="576" t="str">
        <f t="shared" si="124"/>
        <v/>
      </c>
      <c r="AB838" s="577" t="str">
        <f t="shared" si="125"/>
        <v/>
      </c>
      <c r="AC838"/>
      <c r="AD838"/>
      <c r="AE838" s="12">
        <f t="shared" si="115"/>
        <v>5</v>
      </c>
      <c r="AF838" s="12">
        <f t="shared" si="116"/>
        <v>0</v>
      </c>
      <c r="AU838" s="15" t="str">
        <f>IF(C838&lt;&gt;"",SUMIF(D$380:D$998,D838,Q$380:R$998),"")</f>
        <v/>
      </c>
    </row>
    <row r="839" spans="1:47" s="15" customFormat="1" ht="13.5" customHeight="1" thickBot="1" x14ac:dyDescent="0.3">
      <c r="A839" s="2071"/>
      <c r="B839" s="1844" t="s">
        <v>1897</v>
      </c>
      <c r="C839" s="1412"/>
      <c r="D839" s="1845" t="s">
        <v>1898</v>
      </c>
      <c r="E839" s="1309"/>
      <c r="F839" s="1414"/>
      <c r="G839" s="1415"/>
      <c r="H839" s="1416" t="s">
        <v>421</v>
      </c>
      <c r="I839" s="1416" t="s">
        <v>1847</v>
      </c>
      <c r="J839" s="1416"/>
      <c r="K839" s="1416" t="s">
        <v>1902</v>
      </c>
      <c r="L839" s="1416" t="s">
        <v>97</v>
      </c>
      <c r="M839" s="1293">
        <v>5</v>
      </c>
      <c r="N839" s="1417" t="s">
        <v>24</v>
      </c>
      <c r="O839" s="1416" t="s">
        <v>1860</v>
      </c>
      <c r="P839" s="1066">
        <f t="shared" ref="P839:P902" si="127">SUM(Q839:R839)</f>
        <v>5</v>
      </c>
      <c r="Q839" s="1293">
        <v>3</v>
      </c>
      <c r="R839" s="1294">
        <v>2</v>
      </c>
      <c r="S839" s="1294"/>
      <c r="T839" s="1294"/>
      <c r="U839" s="1294"/>
      <c r="V839" s="1294"/>
      <c r="W839" s="1417"/>
      <c r="X839" s="1419">
        <f>SUM(Q836:W839)</f>
        <v>20</v>
      </c>
      <c r="Y839" s="1846">
        <f>X839</f>
        <v>20</v>
      </c>
      <c r="Z839" s="1834" t="s">
        <v>876</v>
      </c>
      <c r="AA839" s="576" t="str">
        <f t="shared" si="124"/>
        <v>MT</v>
      </c>
      <c r="AB839" s="577" t="str">
        <f t="shared" si="125"/>
        <v>JUMT</v>
      </c>
      <c r="AC839"/>
      <c r="AD839"/>
      <c r="AE839" s="12">
        <f t="shared" ref="AE839:AE902" si="128">Q839+R839</f>
        <v>5</v>
      </c>
      <c r="AF839" s="12">
        <f t="shared" ref="AF839:AF902" si="129">S839+W839</f>
        <v>0</v>
      </c>
      <c r="AU839" s="15" t="str">
        <f>IF(C839&lt;&gt;"",SUMIF(D$380:D$998,D839,Q$380:R$998),"")</f>
        <v/>
      </c>
    </row>
    <row r="840" spans="1:47" s="12" customFormat="1" ht="13.5" customHeight="1" thickBot="1" x14ac:dyDescent="0.3">
      <c r="A840" s="2069">
        <f>A836+1</f>
        <v>105</v>
      </c>
      <c r="B840" s="1839" t="s">
        <v>1808</v>
      </c>
      <c r="C840" s="1493" t="s">
        <v>83</v>
      </c>
      <c r="D840" s="1494" t="s">
        <v>1809</v>
      </c>
      <c r="E840" s="1516" t="s">
        <v>284</v>
      </c>
      <c r="F840" s="1245" t="s">
        <v>1092</v>
      </c>
      <c r="G840" s="1246" t="s">
        <v>1807</v>
      </c>
      <c r="H840" s="1214" t="s">
        <v>421</v>
      </c>
      <c r="I840" s="1214" t="s">
        <v>1849</v>
      </c>
      <c r="J840" s="1214"/>
      <c r="K840" s="1214" t="s">
        <v>439</v>
      </c>
      <c r="L840" s="1214" t="s">
        <v>97</v>
      </c>
      <c r="M840" s="1217">
        <v>3</v>
      </c>
      <c r="N840" s="1247" t="s">
        <v>24</v>
      </c>
      <c r="O840" s="1214" t="s">
        <v>429</v>
      </c>
      <c r="P840" s="1066">
        <f t="shared" si="127"/>
        <v>4</v>
      </c>
      <c r="Q840" s="1217">
        <v>4</v>
      </c>
      <c r="R840" s="1218"/>
      <c r="S840" s="1052"/>
      <c r="T840" s="1052"/>
      <c r="U840" s="1052"/>
      <c r="V840" s="1052"/>
      <c r="W840" s="1053"/>
      <c r="X840" s="1025"/>
      <c r="Y840" s="1690"/>
      <c r="Z840" s="59"/>
      <c r="AA840" s="23" t="str">
        <f t="shared" si="124"/>
        <v/>
      </c>
      <c r="AB840" s="48" t="str">
        <f t="shared" si="125"/>
        <v/>
      </c>
      <c r="AC840"/>
      <c r="AD840"/>
      <c r="AE840" s="12">
        <f t="shared" si="128"/>
        <v>4</v>
      </c>
      <c r="AF840" s="12">
        <f t="shared" si="129"/>
        <v>0</v>
      </c>
      <c r="AU840" s="22">
        <f>IF(C840&lt;&gt;"",SUMIF(D$379:D$956,D840,Q$379:R$956),"")</f>
        <v>11</v>
      </c>
    </row>
    <row r="841" spans="1:47" s="12" customFormat="1" ht="13.5" customHeight="1" thickBot="1" x14ac:dyDescent="0.3">
      <c r="A841" s="2070"/>
      <c r="B841" s="1084" t="s">
        <v>1808</v>
      </c>
      <c r="C841" s="1159"/>
      <c r="D841" s="1150" t="s">
        <v>1809</v>
      </c>
      <c r="E841" s="956"/>
      <c r="F841" s="957"/>
      <c r="G841" s="1130"/>
      <c r="H841" s="1085" t="s">
        <v>421</v>
      </c>
      <c r="I841" s="1085" t="s">
        <v>1849</v>
      </c>
      <c r="J841" s="1085"/>
      <c r="K841" s="1085" t="s">
        <v>1648</v>
      </c>
      <c r="L841" s="1085" t="s">
        <v>97</v>
      </c>
      <c r="M841" s="545">
        <v>8</v>
      </c>
      <c r="N841" s="1015" t="s">
        <v>24</v>
      </c>
      <c r="O841" s="1085" t="s">
        <v>429</v>
      </c>
      <c r="P841" s="1066">
        <f t="shared" si="127"/>
        <v>5</v>
      </c>
      <c r="Q841" s="545">
        <v>3</v>
      </c>
      <c r="R841" s="958">
        <v>2</v>
      </c>
      <c r="S841" s="955"/>
      <c r="T841" s="955"/>
      <c r="U841" s="955"/>
      <c r="V841" s="955"/>
      <c r="W841" s="1012"/>
      <c r="X841" s="1026"/>
      <c r="Y841" s="1009"/>
      <c r="Z841" s="59"/>
      <c r="AA841" s="23" t="str">
        <f t="shared" si="124"/>
        <v/>
      </c>
      <c r="AB841" s="48" t="str">
        <f t="shared" si="125"/>
        <v/>
      </c>
      <c r="AC841"/>
      <c r="AD841"/>
      <c r="AE841" s="12">
        <f t="shared" si="128"/>
        <v>5</v>
      </c>
      <c r="AF841" s="12">
        <f t="shared" si="129"/>
        <v>0</v>
      </c>
      <c r="AU841" s="22" t="str">
        <f>IF(C841&lt;&gt;"",SUMIF(D$379:D$956,D841,Q$379:R$956),"")</f>
        <v/>
      </c>
    </row>
    <row r="842" spans="1:47" s="12" customFormat="1" ht="13.5" customHeight="1" thickBot="1" x14ac:dyDescent="0.3">
      <c r="A842" s="2070"/>
      <c r="B842" s="1084" t="s">
        <v>1808</v>
      </c>
      <c r="C842" s="1159"/>
      <c r="D842" s="1150" t="s">
        <v>1809</v>
      </c>
      <c r="E842" s="956"/>
      <c r="F842" s="957"/>
      <c r="G842" s="1130"/>
      <c r="H842" s="1085" t="s">
        <v>421</v>
      </c>
      <c r="I842" s="1085" t="s">
        <v>1849</v>
      </c>
      <c r="J842" s="1085"/>
      <c r="K842" s="1085" t="s">
        <v>1649</v>
      </c>
      <c r="L842" s="1085" t="s">
        <v>97</v>
      </c>
      <c r="M842" s="545">
        <v>9</v>
      </c>
      <c r="N842" s="1015" t="s">
        <v>24</v>
      </c>
      <c r="O842" s="1085" t="s">
        <v>429</v>
      </c>
      <c r="P842" s="1066">
        <f t="shared" si="127"/>
        <v>6</v>
      </c>
      <c r="Q842" s="545">
        <v>4</v>
      </c>
      <c r="R842" s="958">
        <v>2</v>
      </c>
      <c r="S842" s="955"/>
      <c r="T842" s="955"/>
      <c r="U842" s="955"/>
      <c r="V842" s="955"/>
      <c r="W842" s="1012"/>
      <c r="X842" s="1026"/>
      <c r="Y842" s="1009"/>
      <c r="Z842" s="59"/>
      <c r="AA842" s="23" t="str">
        <f t="shared" si="124"/>
        <v/>
      </c>
      <c r="AB842" s="48" t="str">
        <f t="shared" si="125"/>
        <v/>
      </c>
      <c r="AC842"/>
      <c r="AD842"/>
      <c r="AE842" s="12">
        <f t="shared" si="128"/>
        <v>6</v>
      </c>
      <c r="AF842" s="12">
        <f t="shared" si="129"/>
        <v>0</v>
      </c>
      <c r="AU842" s="22" t="str">
        <f>IF(C842&lt;&gt;"",SUMIF(D$379:D$956,D842,Q$379:R$956),"")</f>
        <v/>
      </c>
    </row>
    <row r="843" spans="1:47" s="12" customFormat="1" ht="13.5" customHeight="1" thickBot="1" x14ac:dyDescent="0.3">
      <c r="A843" s="2071"/>
      <c r="B843" s="1284" t="s">
        <v>1808</v>
      </c>
      <c r="C843" s="1500"/>
      <c r="D843" s="1154" t="s">
        <v>1809</v>
      </c>
      <c r="E843" s="1263"/>
      <c r="F843" s="1264"/>
      <c r="G843" s="1265"/>
      <c r="H843" s="1138" t="s">
        <v>421</v>
      </c>
      <c r="I843" s="1138" t="s">
        <v>1849</v>
      </c>
      <c r="J843" s="1856" t="s">
        <v>96</v>
      </c>
      <c r="K843" s="1312" t="s">
        <v>1958</v>
      </c>
      <c r="L843" s="1138"/>
      <c r="M843" s="857"/>
      <c r="N843" s="1268"/>
      <c r="O843" s="1138"/>
      <c r="P843" s="1066">
        <f t="shared" si="127"/>
        <v>0</v>
      </c>
      <c r="Q843" s="857"/>
      <c r="R843" s="1059"/>
      <c r="S843" s="1059"/>
      <c r="T843" s="1059"/>
      <c r="U843" s="1059"/>
      <c r="V843" s="1059">
        <v>5</v>
      </c>
      <c r="W843" s="1268"/>
      <c r="X843" s="1285">
        <f>SUM(Q840:W843)</f>
        <v>20</v>
      </c>
      <c r="Y843" s="1857">
        <f>X843</f>
        <v>20</v>
      </c>
      <c r="Z843" s="59" t="s">
        <v>876</v>
      </c>
      <c r="AA843" s="23" t="str">
        <f t="shared" si="124"/>
        <v>MT</v>
      </c>
      <c r="AB843" s="48" t="str">
        <f t="shared" si="125"/>
        <v>JUMT</v>
      </c>
      <c r="AC843"/>
      <c r="AD843"/>
      <c r="AE843" s="12">
        <f t="shared" si="128"/>
        <v>0</v>
      </c>
      <c r="AF843" s="12">
        <f t="shared" si="129"/>
        <v>0</v>
      </c>
      <c r="AU843" s="22" t="str">
        <f>IF(C843&lt;&gt;"",SUMIF(D$379:D$956,D843,Q$379:R$956),"")</f>
        <v/>
      </c>
    </row>
    <row r="844" spans="1:47" s="15" customFormat="1" ht="13.5" customHeight="1" thickBot="1" x14ac:dyDescent="0.3">
      <c r="A844" s="2076">
        <f>A840+1</f>
        <v>106</v>
      </c>
      <c r="B844" s="1704" t="s">
        <v>1903</v>
      </c>
      <c r="C844" s="1365" t="s">
        <v>83</v>
      </c>
      <c r="D844" s="1296" t="s">
        <v>1904</v>
      </c>
      <c r="E844" s="1831" t="s">
        <v>284</v>
      </c>
      <c r="F844" s="1298" t="s">
        <v>1905</v>
      </c>
      <c r="G844" s="1299" t="s">
        <v>1906</v>
      </c>
      <c r="H844" s="1300" t="s">
        <v>421</v>
      </c>
      <c r="I844" s="1300" t="s">
        <v>1847</v>
      </c>
      <c r="J844" s="1300"/>
      <c r="K844" s="1300" t="s">
        <v>1907</v>
      </c>
      <c r="L844" s="1300" t="s">
        <v>97</v>
      </c>
      <c r="M844" s="1301">
        <v>4</v>
      </c>
      <c r="N844" s="1302" t="s">
        <v>98</v>
      </c>
      <c r="O844" s="1300" t="s">
        <v>1860</v>
      </c>
      <c r="P844" s="1066">
        <f t="shared" si="127"/>
        <v>2</v>
      </c>
      <c r="Q844" s="1301">
        <v>2</v>
      </c>
      <c r="R844" s="1304"/>
      <c r="S844" s="1291"/>
      <c r="T844" s="1291"/>
      <c r="U844" s="1291"/>
      <c r="V844" s="1291"/>
      <c r="W844" s="1385"/>
      <c r="X844" s="1832"/>
      <c r="Y844" s="1833"/>
      <c r="Z844" s="1834"/>
      <c r="AA844" s="576" t="str">
        <f t="shared" si="124"/>
        <v/>
      </c>
      <c r="AB844" s="577" t="str">
        <f t="shared" si="125"/>
        <v/>
      </c>
      <c r="AC844"/>
      <c r="AD844"/>
      <c r="AE844" s="12">
        <f t="shared" si="128"/>
        <v>2</v>
      </c>
      <c r="AF844" s="12">
        <f t="shared" si="129"/>
        <v>0</v>
      </c>
      <c r="AU844" s="15">
        <f t="shared" ref="AU844:AU854" si="130">IF(C844&lt;&gt;"",SUMIF(D$380:D$993,D844,Q$380:R$993),"")</f>
        <v>16</v>
      </c>
    </row>
    <row r="845" spans="1:47" s="15" customFormat="1" ht="13.5" customHeight="1" thickBot="1" x14ac:dyDescent="0.3">
      <c r="A845" s="2070"/>
      <c r="B845" s="1108" t="s">
        <v>1903</v>
      </c>
      <c r="C845" s="1162"/>
      <c r="D845" s="1146" t="s">
        <v>1904</v>
      </c>
      <c r="E845" s="961"/>
      <c r="F845" s="962"/>
      <c r="G845" s="1131"/>
      <c r="H845" s="1114" t="s">
        <v>421</v>
      </c>
      <c r="I845" s="1114" t="s">
        <v>1847</v>
      </c>
      <c r="J845" s="1114"/>
      <c r="K845" s="1114" t="s">
        <v>1907</v>
      </c>
      <c r="L845" s="1114" t="s">
        <v>97</v>
      </c>
      <c r="M845" s="762">
        <v>4</v>
      </c>
      <c r="N845" s="668" t="s">
        <v>395</v>
      </c>
      <c r="O845" s="1114" t="s">
        <v>429</v>
      </c>
      <c r="P845" s="1066">
        <f t="shared" si="127"/>
        <v>2</v>
      </c>
      <c r="Q845" s="762">
        <v>2</v>
      </c>
      <c r="R845" s="963"/>
      <c r="S845" s="960"/>
      <c r="T845" s="960"/>
      <c r="U845" s="960"/>
      <c r="V845" s="960"/>
      <c r="W845" s="1014"/>
      <c r="X845" s="1835"/>
      <c r="Y845" s="1836"/>
      <c r="Z845" s="1834"/>
      <c r="AA845" s="576" t="str">
        <f t="shared" si="124"/>
        <v/>
      </c>
      <c r="AB845" s="577" t="str">
        <f t="shared" si="125"/>
        <v/>
      </c>
      <c r="AC845"/>
      <c r="AD845"/>
      <c r="AE845" s="12">
        <f t="shared" si="128"/>
        <v>2</v>
      </c>
      <c r="AF845" s="12">
        <f t="shared" si="129"/>
        <v>0</v>
      </c>
      <c r="AU845" s="15" t="str">
        <f t="shared" si="130"/>
        <v/>
      </c>
    </row>
    <row r="846" spans="1:47" s="15" customFormat="1" ht="13.5" customHeight="1" thickBot="1" x14ac:dyDescent="0.3">
      <c r="A846" s="2070"/>
      <c r="B846" s="1108" t="s">
        <v>1903</v>
      </c>
      <c r="C846" s="1162"/>
      <c r="D846" s="1146" t="s">
        <v>1904</v>
      </c>
      <c r="E846" s="961"/>
      <c r="F846" s="962"/>
      <c r="G846" s="1131"/>
      <c r="H846" s="1114" t="s">
        <v>421</v>
      </c>
      <c r="I846" s="1114" t="s">
        <v>1847</v>
      </c>
      <c r="J846" s="1085"/>
      <c r="K846" s="1114" t="s">
        <v>1908</v>
      </c>
      <c r="L846" s="1114" t="s">
        <v>97</v>
      </c>
      <c r="M846" s="762">
        <v>4</v>
      </c>
      <c r="N846" s="668" t="s">
        <v>2062</v>
      </c>
      <c r="O846" s="1114" t="s">
        <v>1860</v>
      </c>
      <c r="P846" s="1066">
        <f t="shared" si="127"/>
        <v>2</v>
      </c>
      <c r="Q846" s="762">
        <v>2</v>
      </c>
      <c r="R846" s="963"/>
      <c r="S846" s="960"/>
      <c r="T846" s="960"/>
      <c r="U846" s="960"/>
      <c r="V846" s="960"/>
      <c r="W846" s="1014"/>
      <c r="X846" s="1835"/>
      <c r="Y846" s="1836"/>
      <c r="Z846" s="1834"/>
      <c r="AA846" s="576" t="str">
        <f t="shared" si="124"/>
        <v/>
      </c>
      <c r="AB846" s="577" t="str">
        <f t="shared" si="125"/>
        <v/>
      </c>
      <c r="AC846"/>
      <c r="AD846"/>
      <c r="AE846" s="12">
        <f t="shared" si="128"/>
        <v>2</v>
      </c>
      <c r="AF846" s="12">
        <f t="shared" si="129"/>
        <v>0</v>
      </c>
      <c r="AU846" s="15" t="str">
        <f t="shared" si="130"/>
        <v/>
      </c>
    </row>
    <row r="847" spans="1:47" s="15" customFormat="1" ht="13.5" customHeight="1" thickBot="1" x14ac:dyDescent="0.3">
      <c r="A847" s="2070"/>
      <c r="B847" s="1108" t="s">
        <v>1903</v>
      </c>
      <c r="C847" s="1162"/>
      <c r="D847" s="1146" t="s">
        <v>1904</v>
      </c>
      <c r="E847" s="961"/>
      <c r="F847" s="962"/>
      <c r="G847" s="1131"/>
      <c r="H847" s="1114" t="s">
        <v>421</v>
      </c>
      <c r="I847" s="1114" t="s">
        <v>1847</v>
      </c>
      <c r="J847" s="1085"/>
      <c r="K847" s="1114" t="s">
        <v>1908</v>
      </c>
      <c r="L847" s="1114" t="s">
        <v>97</v>
      </c>
      <c r="M847" s="762">
        <v>4</v>
      </c>
      <c r="N847" s="668" t="s">
        <v>2063</v>
      </c>
      <c r="O847" s="1114" t="s">
        <v>1860</v>
      </c>
      <c r="P847" s="1066">
        <f t="shared" si="127"/>
        <v>2</v>
      </c>
      <c r="Q847" s="762">
        <v>2</v>
      </c>
      <c r="R847" s="963"/>
      <c r="S847" s="960"/>
      <c r="T847" s="960"/>
      <c r="U847" s="960"/>
      <c r="V847" s="960"/>
      <c r="W847" s="1014"/>
      <c r="X847" s="1835"/>
      <c r="Y847" s="1836"/>
      <c r="Z847" s="1834"/>
      <c r="AA847" s="576" t="str">
        <f t="shared" si="124"/>
        <v/>
      </c>
      <c r="AB847" s="577" t="str">
        <f t="shared" si="125"/>
        <v/>
      </c>
      <c r="AC847"/>
      <c r="AD847"/>
      <c r="AE847" s="12">
        <f t="shared" si="128"/>
        <v>2</v>
      </c>
      <c r="AF847" s="12">
        <f t="shared" si="129"/>
        <v>0</v>
      </c>
      <c r="AU847" s="15" t="str">
        <f t="shared" si="130"/>
        <v/>
      </c>
    </row>
    <row r="848" spans="1:47" s="15" customFormat="1" ht="13.5" customHeight="1" thickBot="1" x14ac:dyDescent="0.3">
      <c r="A848" s="2070"/>
      <c r="B848" s="1108" t="s">
        <v>1903</v>
      </c>
      <c r="C848" s="1162"/>
      <c r="D848" s="1146" t="s">
        <v>1904</v>
      </c>
      <c r="E848" s="961"/>
      <c r="F848" s="962"/>
      <c r="G848" s="1131"/>
      <c r="H848" s="1114" t="s">
        <v>421</v>
      </c>
      <c r="I848" s="1114" t="s">
        <v>1847</v>
      </c>
      <c r="J848" s="1085"/>
      <c r="K848" s="1114" t="s">
        <v>1908</v>
      </c>
      <c r="L848" s="1114" t="s">
        <v>97</v>
      </c>
      <c r="M848" s="762">
        <v>4</v>
      </c>
      <c r="N848" s="668" t="s">
        <v>2064</v>
      </c>
      <c r="O848" s="1114" t="s">
        <v>429</v>
      </c>
      <c r="P848" s="1066">
        <f t="shared" si="127"/>
        <v>2</v>
      </c>
      <c r="Q848" s="762">
        <v>2</v>
      </c>
      <c r="R848" s="963"/>
      <c r="S848" s="960"/>
      <c r="T848" s="960"/>
      <c r="U848" s="960"/>
      <c r="V848" s="960"/>
      <c r="W848" s="1014"/>
      <c r="X848" s="1835"/>
      <c r="Y848" s="1836"/>
      <c r="Z848" s="1834"/>
      <c r="AA848" s="576" t="str">
        <f t="shared" si="124"/>
        <v/>
      </c>
      <c r="AB848" s="577" t="str">
        <f t="shared" si="125"/>
        <v/>
      </c>
      <c r="AC848"/>
      <c r="AD848"/>
      <c r="AE848" s="12">
        <f t="shared" si="128"/>
        <v>2</v>
      </c>
      <c r="AF848" s="12">
        <f t="shared" si="129"/>
        <v>0</v>
      </c>
      <c r="AU848" s="15" t="str">
        <f t="shared" si="130"/>
        <v/>
      </c>
    </row>
    <row r="849" spans="1:47" s="15" customFormat="1" ht="13.5" customHeight="1" thickBot="1" x14ac:dyDescent="0.3">
      <c r="A849" s="2070"/>
      <c r="B849" s="1108" t="s">
        <v>1903</v>
      </c>
      <c r="C849" s="1162"/>
      <c r="D849" s="1146" t="s">
        <v>1904</v>
      </c>
      <c r="E849" s="961"/>
      <c r="F849" s="962"/>
      <c r="G849" s="1131"/>
      <c r="H849" s="1114" t="s">
        <v>421</v>
      </c>
      <c r="I849" s="1114" t="s">
        <v>1847</v>
      </c>
      <c r="J849" s="1085"/>
      <c r="K849" s="1114" t="s">
        <v>1909</v>
      </c>
      <c r="L849" s="1114" t="s">
        <v>97</v>
      </c>
      <c r="M849" s="762">
        <v>6</v>
      </c>
      <c r="N849" s="668" t="s">
        <v>24</v>
      </c>
      <c r="O849" s="1114" t="s">
        <v>1860</v>
      </c>
      <c r="P849" s="1066">
        <f t="shared" si="127"/>
        <v>2</v>
      </c>
      <c r="Q849" s="762">
        <v>2</v>
      </c>
      <c r="R849" s="963"/>
      <c r="S849" s="960"/>
      <c r="T849" s="960"/>
      <c r="U849" s="960"/>
      <c r="V849" s="960"/>
      <c r="W849" s="1014"/>
      <c r="X849" s="1835"/>
      <c r="Y849" s="1836"/>
      <c r="Z849" s="1834"/>
      <c r="AA849" s="576" t="str">
        <f t="shared" si="124"/>
        <v/>
      </c>
      <c r="AB849" s="577" t="str">
        <f t="shared" si="125"/>
        <v/>
      </c>
      <c r="AC849"/>
      <c r="AD849"/>
      <c r="AE849" s="12">
        <f t="shared" si="128"/>
        <v>2</v>
      </c>
      <c r="AF849" s="12">
        <f t="shared" si="129"/>
        <v>0</v>
      </c>
      <c r="AU849" s="15" t="str">
        <f t="shared" si="130"/>
        <v/>
      </c>
    </row>
    <row r="850" spans="1:47" s="15" customFormat="1" ht="13.5" customHeight="1" thickBot="1" x14ac:dyDescent="0.3">
      <c r="A850" s="2070"/>
      <c r="B850" s="1108" t="s">
        <v>1903</v>
      </c>
      <c r="C850" s="1162"/>
      <c r="D850" s="1146" t="s">
        <v>1904</v>
      </c>
      <c r="E850" s="961"/>
      <c r="F850" s="962"/>
      <c r="G850" s="1131"/>
      <c r="H850" s="1114" t="s">
        <v>421</v>
      </c>
      <c r="I850" s="1114" t="s">
        <v>1847</v>
      </c>
      <c r="J850" s="1085"/>
      <c r="K850" s="1114" t="s">
        <v>1908</v>
      </c>
      <c r="L850" s="1114" t="s">
        <v>97</v>
      </c>
      <c r="M850" s="762">
        <v>4</v>
      </c>
      <c r="N850" s="668" t="s">
        <v>2065</v>
      </c>
      <c r="O850" s="1114" t="s">
        <v>1860</v>
      </c>
      <c r="P850" s="1066">
        <f t="shared" si="127"/>
        <v>2</v>
      </c>
      <c r="Q850" s="762">
        <v>2</v>
      </c>
      <c r="R850" s="963"/>
      <c r="S850" s="960"/>
      <c r="T850" s="960"/>
      <c r="U850" s="960"/>
      <c r="V850" s="960"/>
      <c r="W850" s="1014"/>
      <c r="X850" s="1835"/>
      <c r="Y850" s="1836"/>
      <c r="Z850" s="1834"/>
      <c r="AA850" s="576" t="str">
        <f t="shared" si="124"/>
        <v/>
      </c>
      <c r="AB850" s="577" t="str">
        <f t="shared" si="125"/>
        <v/>
      </c>
      <c r="AC850"/>
      <c r="AD850"/>
      <c r="AE850" s="12">
        <f t="shared" si="128"/>
        <v>2</v>
      </c>
      <c r="AF850" s="12">
        <f t="shared" si="129"/>
        <v>0</v>
      </c>
      <c r="AU850" s="15" t="str">
        <f t="shared" si="130"/>
        <v/>
      </c>
    </row>
    <row r="851" spans="1:47" s="15" customFormat="1" ht="13.5" customHeight="1" thickBot="1" x14ac:dyDescent="0.3">
      <c r="A851" s="2070"/>
      <c r="B851" s="1108" t="s">
        <v>1903</v>
      </c>
      <c r="C851" s="1162"/>
      <c r="D851" s="1146" t="s">
        <v>1904</v>
      </c>
      <c r="E851" s="961"/>
      <c r="F851" s="962"/>
      <c r="G851" s="1131"/>
      <c r="H851" s="1114" t="s">
        <v>421</v>
      </c>
      <c r="I851" s="1114" t="s">
        <v>1847</v>
      </c>
      <c r="J851" s="1085"/>
      <c r="K851" s="1114" t="s">
        <v>1908</v>
      </c>
      <c r="L851" s="1114" t="s">
        <v>97</v>
      </c>
      <c r="M851" s="762">
        <v>4</v>
      </c>
      <c r="N851" s="668" t="s">
        <v>2066</v>
      </c>
      <c r="O851" s="1114" t="s">
        <v>1860</v>
      </c>
      <c r="P851" s="1066">
        <f t="shared" si="127"/>
        <v>2</v>
      </c>
      <c r="Q851" s="762">
        <v>2</v>
      </c>
      <c r="R851" s="963"/>
      <c r="S851" s="960"/>
      <c r="T851" s="960"/>
      <c r="U851" s="960"/>
      <c r="V851" s="960"/>
      <c r="W851" s="1014"/>
      <c r="X851" s="1835"/>
      <c r="Y851" s="1836"/>
      <c r="Z851" s="1834"/>
      <c r="AA851" s="576" t="str">
        <f t="shared" si="124"/>
        <v/>
      </c>
      <c r="AB851" s="577" t="str">
        <f t="shared" si="125"/>
        <v/>
      </c>
      <c r="AC851"/>
      <c r="AD851"/>
      <c r="AE851" s="12">
        <f t="shared" si="128"/>
        <v>2</v>
      </c>
      <c r="AF851" s="12">
        <f t="shared" si="129"/>
        <v>0</v>
      </c>
      <c r="AU851" s="15" t="str">
        <f t="shared" si="130"/>
        <v/>
      </c>
    </row>
    <row r="852" spans="1:47" s="15" customFormat="1" ht="13.5" customHeight="1" thickBot="1" x14ac:dyDescent="0.3">
      <c r="A852" s="2070"/>
      <c r="B852" s="1108" t="s">
        <v>1903</v>
      </c>
      <c r="C852" s="1162"/>
      <c r="D852" s="1146" t="s">
        <v>1904</v>
      </c>
      <c r="E852" s="961"/>
      <c r="F852" s="962"/>
      <c r="G852" s="1131"/>
      <c r="H852" s="1114" t="s">
        <v>421</v>
      </c>
      <c r="I852" s="1114" t="s">
        <v>1847</v>
      </c>
      <c r="J852" s="1723" t="s">
        <v>1424</v>
      </c>
      <c r="K852" s="225" t="s">
        <v>1839</v>
      </c>
      <c r="L852" s="1114"/>
      <c r="M852" s="762"/>
      <c r="N852" s="668"/>
      <c r="O852" s="1114"/>
      <c r="P852" s="1066">
        <f t="shared" si="127"/>
        <v>0</v>
      </c>
      <c r="Q852" s="762"/>
      <c r="R852" s="963"/>
      <c r="S852" s="960">
        <v>2</v>
      </c>
      <c r="T852" s="960"/>
      <c r="U852" s="960"/>
      <c r="V852" s="960"/>
      <c r="W852" s="1014"/>
      <c r="X852" s="1835"/>
      <c r="Y852" s="1836"/>
      <c r="Z852" s="1834"/>
      <c r="AA852" s="576" t="str">
        <f t="shared" si="124"/>
        <v/>
      </c>
      <c r="AB852" s="577" t="str">
        <f t="shared" si="125"/>
        <v/>
      </c>
      <c r="AC852"/>
      <c r="AD852"/>
      <c r="AE852" s="12">
        <f t="shared" si="128"/>
        <v>0</v>
      </c>
      <c r="AF852" s="12">
        <f t="shared" si="129"/>
        <v>2</v>
      </c>
      <c r="AU852" s="15" t="str">
        <f t="shared" si="130"/>
        <v/>
      </c>
    </row>
    <row r="853" spans="1:47" s="15" customFormat="1" ht="13.5" customHeight="1" thickBot="1" x14ac:dyDescent="0.3">
      <c r="A853" s="2070"/>
      <c r="B853" s="1108" t="s">
        <v>1903</v>
      </c>
      <c r="C853" s="1162"/>
      <c r="D853" s="1146" t="s">
        <v>1904</v>
      </c>
      <c r="E853" s="961"/>
      <c r="F853" s="962"/>
      <c r="G853" s="1131"/>
      <c r="H853" s="1114" t="s">
        <v>421</v>
      </c>
      <c r="I853" s="1114" t="s">
        <v>1847</v>
      </c>
      <c r="J853" s="1848" t="s">
        <v>1424</v>
      </c>
      <c r="K853" s="214" t="s">
        <v>1540</v>
      </c>
      <c r="L853" s="1327"/>
      <c r="M853" s="637"/>
      <c r="N853" s="668"/>
      <c r="O853" s="1114"/>
      <c r="P853" s="1066">
        <f t="shared" si="127"/>
        <v>0</v>
      </c>
      <c r="Q853" s="762"/>
      <c r="R853" s="963"/>
      <c r="S853" s="960">
        <v>1</v>
      </c>
      <c r="T853" s="960"/>
      <c r="U853" s="960"/>
      <c r="V853" s="960"/>
      <c r="W853" s="1014"/>
      <c r="X853" s="1835"/>
      <c r="Y853" s="1836"/>
      <c r="Z853" s="1834"/>
      <c r="AA853" s="576" t="str">
        <f t="shared" si="124"/>
        <v/>
      </c>
      <c r="AB853" s="577" t="str">
        <f t="shared" si="125"/>
        <v/>
      </c>
      <c r="AC853"/>
      <c r="AD853"/>
      <c r="AE853" s="12">
        <f t="shared" si="128"/>
        <v>0</v>
      </c>
      <c r="AF853" s="12">
        <f t="shared" si="129"/>
        <v>1</v>
      </c>
      <c r="AU853" s="15" t="str">
        <f t="shared" si="130"/>
        <v/>
      </c>
    </row>
    <row r="854" spans="1:47" s="15" customFormat="1" ht="13.5" customHeight="1" thickBot="1" x14ac:dyDescent="0.3">
      <c r="A854" s="2090"/>
      <c r="B854" s="1837" t="s">
        <v>1903</v>
      </c>
      <c r="C854" s="1390"/>
      <c r="D854" s="1323" t="s">
        <v>1904</v>
      </c>
      <c r="E854" s="1324"/>
      <c r="F854" s="1392"/>
      <c r="G854" s="1393"/>
      <c r="H854" s="1394" t="s">
        <v>421</v>
      </c>
      <c r="I854" s="1394" t="s">
        <v>1847</v>
      </c>
      <c r="J854" s="1858" t="s">
        <v>1424</v>
      </c>
      <c r="K854" s="1416" t="s">
        <v>1864</v>
      </c>
      <c r="L854" s="1416"/>
      <c r="M854" s="1293"/>
      <c r="N854" s="1396"/>
      <c r="O854" s="1394"/>
      <c r="P854" s="1066">
        <f t="shared" si="127"/>
        <v>0</v>
      </c>
      <c r="Q854" s="1395"/>
      <c r="R854" s="1398"/>
      <c r="S854" s="1398"/>
      <c r="T854" s="1398"/>
      <c r="U854" s="1398"/>
      <c r="V854" s="1398"/>
      <c r="W854" s="1396">
        <v>1</v>
      </c>
      <c r="X854" s="1399">
        <f>SUM(Q844:W854)</f>
        <v>20</v>
      </c>
      <c r="Y854" s="1838">
        <f>X854</f>
        <v>20</v>
      </c>
      <c r="Z854" s="1834" t="s">
        <v>876</v>
      </c>
      <c r="AA854" s="576" t="str">
        <f t="shared" si="124"/>
        <v>MT</v>
      </c>
      <c r="AB854" s="577" t="str">
        <f t="shared" si="125"/>
        <v>JUMT</v>
      </c>
      <c r="AC854"/>
      <c r="AD854"/>
      <c r="AE854" s="12">
        <f t="shared" si="128"/>
        <v>0</v>
      </c>
      <c r="AF854" s="12">
        <f t="shared" si="129"/>
        <v>1</v>
      </c>
      <c r="AU854" s="15" t="str">
        <f t="shared" si="130"/>
        <v/>
      </c>
    </row>
    <row r="855" spans="1:47" s="15" customFormat="1" ht="13.5" customHeight="1" thickBot="1" x14ac:dyDescent="0.3">
      <c r="A855" s="2069">
        <f>A844+1</f>
        <v>107</v>
      </c>
      <c r="B855" s="1839" t="s">
        <v>1910</v>
      </c>
      <c r="C855" s="1341" t="s">
        <v>83</v>
      </c>
      <c r="D855" s="1840" t="s">
        <v>1911</v>
      </c>
      <c r="E855" s="1841" t="s">
        <v>284</v>
      </c>
      <c r="F855" s="1440" t="s">
        <v>1912</v>
      </c>
      <c r="G855" s="1441" t="s">
        <v>1913</v>
      </c>
      <c r="H855" s="1346" t="s">
        <v>421</v>
      </c>
      <c r="I855" s="1346" t="s">
        <v>1847</v>
      </c>
      <c r="J855" s="1346"/>
      <c r="K855" s="1346" t="s">
        <v>1908</v>
      </c>
      <c r="L855" s="1346" t="s">
        <v>97</v>
      </c>
      <c r="M855" s="1370">
        <v>4</v>
      </c>
      <c r="N855" s="1371" t="s">
        <v>2067</v>
      </c>
      <c r="O855" s="1346" t="s">
        <v>429</v>
      </c>
      <c r="P855" s="1066">
        <f t="shared" si="127"/>
        <v>2</v>
      </c>
      <c r="Q855" s="1370">
        <v>2</v>
      </c>
      <c r="R855" s="1349"/>
      <c r="S855" s="1409"/>
      <c r="T855" s="1409"/>
      <c r="U855" s="1409"/>
      <c r="V855" s="1409"/>
      <c r="W855" s="1407"/>
      <c r="X855" s="1842"/>
      <c r="Y855" s="1843"/>
      <c r="Z855" s="1834"/>
      <c r="AA855" s="576" t="str">
        <f t="shared" si="124"/>
        <v/>
      </c>
      <c r="AB855" s="577" t="str">
        <f t="shared" si="125"/>
        <v/>
      </c>
      <c r="AC855"/>
      <c r="AD855"/>
      <c r="AE855" s="12">
        <f t="shared" si="128"/>
        <v>2</v>
      </c>
      <c r="AF855" s="12">
        <f t="shared" si="129"/>
        <v>0</v>
      </c>
      <c r="AU855" s="15">
        <f t="shared" ref="AU855:AU863" si="131">IF(C855&lt;&gt;"",SUMIF(D$380:D$982,D855,Q$380:R$982),"")</f>
        <v>17</v>
      </c>
    </row>
    <row r="856" spans="1:47" s="15" customFormat="1" ht="13.5" customHeight="1" thickBot="1" x14ac:dyDescent="0.3">
      <c r="A856" s="2070"/>
      <c r="B856" s="1108" t="s">
        <v>1910</v>
      </c>
      <c r="C856" s="1162"/>
      <c r="D856" s="1146" t="s">
        <v>1911</v>
      </c>
      <c r="E856" s="961"/>
      <c r="F856" s="962"/>
      <c r="G856" s="1131"/>
      <c r="H856" s="1114" t="s">
        <v>421</v>
      </c>
      <c r="I856" s="1114" t="s">
        <v>1847</v>
      </c>
      <c r="J856" s="1114"/>
      <c r="K856" s="1114" t="s">
        <v>1908</v>
      </c>
      <c r="L856" s="1114" t="s">
        <v>97</v>
      </c>
      <c r="M856" s="762">
        <v>4</v>
      </c>
      <c r="N856" s="668" t="s">
        <v>2068</v>
      </c>
      <c r="O856" s="1114" t="s">
        <v>1860</v>
      </c>
      <c r="P856" s="1066">
        <f t="shared" si="127"/>
        <v>2</v>
      </c>
      <c r="Q856" s="762">
        <v>2</v>
      </c>
      <c r="R856" s="963"/>
      <c r="S856" s="960"/>
      <c r="T856" s="960"/>
      <c r="U856" s="960"/>
      <c r="V856" s="960"/>
      <c r="W856" s="1014"/>
      <c r="X856" s="1835"/>
      <c r="Y856" s="1836"/>
      <c r="Z856" s="1834"/>
      <c r="AA856" s="576" t="str">
        <f t="shared" ref="AA856:AA887" si="132">IF(Y856&lt;&gt;"",IF(Y856&gt;=40,"TC",IF(AND(Y856&gt;=20,Y856&lt;30),"MT",IF(Y856&lt;20,"TP",""))),"")</f>
        <v/>
      </c>
      <c r="AB856" s="577" t="str">
        <f t="shared" ref="AB856:AB887" si="133">Z856&amp;AA856</f>
        <v/>
      </c>
      <c r="AC856"/>
      <c r="AD856"/>
      <c r="AE856" s="12">
        <f t="shared" si="128"/>
        <v>2</v>
      </c>
      <c r="AF856" s="12">
        <f t="shared" si="129"/>
        <v>0</v>
      </c>
      <c r="AU856" s="15" t="str">
        <f t="shared" si="131"/>
        <v/>
      </c>
    </row>
    <row r="857" spans="1:47" s="15" customFormat="1" ht="13.5" customHeight="1" thickBot="1" x14ac:dyDescent="0.3">
      <c r="A857" s="2070"/>
      <c r="B857" s="1108" t="s">
        <v>1910</v>
      </c>
      <c r="C857" s="1162"/>
      <c r="D857" s="1146" t="s">
        <v>1911</v>
      </c>
      <c r="E857" s="961"/>
      <c r="F857" s="962"/>
      <c r="G857" s="1131"/>
      <c r="H857" s="1114" t="s">
        <v>421</v>
      </c>
      <c r="I857" s="1114" t="s">
        <v>1847</v>
      </c>
      <c r="J857" s="1114"/>
      <c r="K857" s="1114" t="s">
        <v>1908</v>
      </c>
      <c r="L857" s="1114" t="s">
        <v>97</v>
      </c>
      <c r="M857" s="762">
        <v>4</v>
      </c>
      <c r="N857" s="668" t="s">
        <v>2069</v>
      </c>
      <c r="O857" s="1114" t="s">
        <v>1860</v>
      </c>
      <c r="P857" s="1066">
        <f t="shared" si="127"/>
        <v>2</v>
      </c>
      <c r="Q857" s="762">
        <v>2</v>
      </c>
      <c r="R857" s="963"/>
      <c r="S857" s="960"/>
      <c r="T857" s="960"/>
      <c r="U857" s="960"/>
      <c r="V857" s="960"/>
      <c r="W857" s="1014"/>
      <c r="X857" s="1835"/>
      <c r="Y857" s="1836"/>
      <c r="Z857" s="1834"/>
      <c r="AA857" s="576" t="str">
        <f t="shared" si="132"/>
        <v/>
      </c>
      <c r="AB857" s="577" t="str">
        <f t="shared" si="133"/>
        <v/>
      </c>
      <c r="AC857"/>
      <c r="AD857"/>
      <c r="AE857" s="12">
        <f t="shared" si="128"/>
        <v>2</v>
      </c>
      <c r="AF857" s="12">
        <f t="shared" si="129"/>
        <v>0</v>
      </c>
      <c r="AU857" s="15" t="str">
        <f t="shared" si="131"/>
        <v/>
      </c>
    </row>
    <row r="858" spans="1:47" s="15" customFormat="1" ht="13.5" customHeight="1" thickBot="1" x14ac:dyDescent="0.3">
      <c r="A858" s="2070"/>
      <c r="B858" s="1108" t="s">
        <v>1910</v>
      </c>
      <c r="C858" s="1162"/>
      <c r="D858" s="1146" t="s">
        <v>1911</v>
      </c>
      <c r="E858" s="961"/>
      <c r="F858" s="962"/>
      <c r="G858" s="1131"/>
      <c r="H858" s="1114" t="s">
        <v>421</v>
      </c>
      <c r="I858" s="1114" t="s">
        <v>1847</v>
      </c>
      <c r="J858" s="1114"/>
      <c r="K858" s="1114" t="s">
        <v>1914</v>
      </c>
      <c r="L858" s="1114" t="s">
        <v>97</v>
      </c>
      <c r="M858" s="762">
        <v>6</v>
      </c>
      <c r="N858" s="668" t="s">
        <v>2054</v>
      </c>
      <c r="O858" s="1114" t="s">
        <v>1860</v>
      </c>
      <c r="P858" s="1066">
        <f t="shared" si="127"/>
        <v>3</v>
      </c>
      <c r="Q858" s="762">
        <v>3</v>
      </c>
      <c r="R858" s="963"/>
      <c r="S858" s="960"/>
      <c r="T858" s="960"/>
      <c r="U858" s="960"/>
      <c r="V858" s="960"/>
      <c r="W858" s="1014"/>
      <c r="X858" s="1835"/>
      <c r="Y858" s="1836"/>
      <c r="Z858" s="1834"/>
      <c r="AA858" s="576" t="str">
        <f t="shared" si="132"/>
        <v/>
      </c>
      <c r="AB858" s="577" t="str">
        <f t="shared" si="133"/>
        <v/>
      </c>
      <c r="AC858"/>
      <c r="AD858"/>
      <c r="AE858" s="12">
        <f t="shared" si="128"/>
        <v>3</v>
      </c>
      <c r="AF858" s="12">
        <f t="shared" si="129"/>
        <v>0</v>
      </c>
      <c r="AU858" s="15" t="str">
        <f t="shared" si="131"/>
        <v/>
      </c>
    </row>
    <row r="859" spans="1:47" s="15" customFormat="1" ht="13.5" customHeight="1" thickBot="1" x14ac:dyDescent="0.3">
      <c r="A859" s="2070"/>
      <c r="B859" s="1108" t="s">
        <v>1910</v>
      </c>
      <c r="C859" s="1162"/>
      <c r="D859" s="1146" t="s">
        <v>1911</v>
      </c>
      <c r="E859" s="961"/>
      <c r="F859" s="962"/>
      <c r="G859" s="1131"/>
      <c r="H859" s="1114" t="s">
        <v>421</v>
      </c>
      <c r="I859" s="1114" t="s">
        <v>1847</v>
      </c>
      <c r="J859" s="1114"/>
      <c r="K859" s="1114" t="s">
        <v>1908</v>
      </c>
      <c r="L859" s="1114" t="s">
        <v>97</v>
      </c>
      <c r="M859" s="762">
        <v>4</v>
      </c>
      <c r="N859" s="668" t="s">
        <v>2070</v>
      </c>
      <c r="O859" s="1114" t="s">
        <v>429</v>
      </c>
      <c r="P859" s="1066">
        <f t="shared" si="127"/>
        <v>2</v>
      </c>
      <c r="Q859" s="762">
        <v>2</v>
      </c>
      <c r="R859" s="963"/>
      <c r="S859" s="960"/>
      <c r="T859" s="960"/>
      <c r="U859" s="960"/>
      <c r="V859" s="960"/>
      <c r="W859" s="1014"/>
      <c r="X859" s="1835"/>
      <c r="Y859" s="1836"/>
      <c r="Z859" s="1834"/>
      <c r="AA859" s="576" t="str">
        <f t="shared" si="132"/>
        <v/>
      </c>
      <c r="AB859" s="577" t="str">
        <f t="shared" si="133"/>
        <v/>
      </c>
      <c r="AC859"/>
      <c r="AD859"/>
      <c r="AE859" s="12">
        <f t="shared" si="128"/>
        <v>2</v>
      </c>
      <c r="AF859" s="12">
        <f t="shared" si="129"/>
        <v>0</v>
      </c>
      <c r="AU859" s="15" t="str">
        <f t="shared" si="131"/>
        <v/>
      </c>
    </row>
    <row r="860" spans="1:47" s="15" customFormat="1" ht="13.5" customHeight="1" thickBot="1" x14ac:dyDescent="0.3">
      <c r="A860" s="2070"/>
      <c r="B860" s="1108" t="s">
        <v>1910</v>
      </c>
      <c r="C860" s="1162"/>
      <c r="D860" s="1146" t="s">
        <v>1911</v>
      </c>
      <c r="E860" s="961"/>
      <c r="F860" s="962"/>
      <c r="G860" s="1131"/>
      <c r="H860" s="1114" t="s">
        <v>421</v>
      </c>
      <c r="I860" s="1114" t="s">
        <v>1849</v>
      </c>
      <c r="J860" s="1114"/>
      <c r="K860" s="1114" t="s">
        <v>431</v>
      </c>
      <c r="L860" s="1114" t="s">
        <v>97</v>
      </c>
      <c r="M860" s="762">
        <v>1</v>
      </c>
      <c r="N860" s="668" t="s">
        <v>24</v>
      </c>
      <c r="O860" s="1114" t="s">
        <v>429</v>
      </c>
      <c r="P860" s="1066">
        <f t="shared" si="127"/>
        <v>3</v>
      </c>
      <c r="Q860" s="762">
        <v>3</v>
      </c>
      <c r="R860" s="963"/>
      <c r="S860" s="960"/>
      <c r="T860" s="960"/>
      <c r="U860" s="960"/>
      <c r="V860" s="960"/>
      <c r="W860" s="1014"/>
      <c r="X860" s="1835"/>
      <c r="Y860" s="1836"/>
      <c r="Z860" s="1834"/>
      <c r="AA860" s="576" t="str">
        <f t="shared" si="132"/>
        <v/>
      </c>
      <c r="AB860" s="577" t="str">
        <f t="shared" si="133"/>
        <v/>
      </c>
      <c r="AC860"/>
      <c r="AD860"/>
      <c r="AE860" s="12">
        <f t="shared" si="128"/>
        <v>3</v>
      </c>
      <c r="AF860" s="12">
        <f t="shared" si="129"/>
        <v>0</v>
      </c>
      <c r="AU860" s="15" t="str">
        <f t="shared" si="131"/>
        <v/>
      </c>
    </row>
    <row r="861" spans="1:47" s="15" customFormat="1" ht="13.5" customHeight="1" thickBot="1" x14ac:dyDescent="0.3">
      <c r="A861" s="2070"/>
      <c r="B861" s="1108" t="s">
        <v>1910</v>
      </c>
      <c r="C861" s="1162"/>
      <c r="D861" s="1146" t="s">
        <v>1911</v>
      </c>
      <c r="E861" s="961"/>
      <c r="F861" s="962"/>
      <c r="G861" s="1131"/>
      <c r="H861" s="1114" t="s">
        <v>421</v>
      </c>
      <c r="I861" s="1114" t="s">
        <v>1849</v>
      </c>
      <c r="J861" s="1114"/>
      <c r="K861" s="1114" t="s">
        <v>1647</v>
      </c>
      <c r="L861" s="1114" t="s">
        <v>97</v>
      </c>
      <c r="M861" s="762">
        <v>4</v>
      </c>
      <c r="N861" s="668" t="s">
        <v>24</v>
      </c>
      <c r="O861" s="1114" t="s">
        <v>429</v>
      </c>
      <c r="P861" s="1066">
        <f t="shared" si="127"/>
        <v>3</v>
      </c>
      <c r="Q861" s="762">
        <v>3</v>
      </c>
      <c r="R861" s="963"/>
      <c r="S861" s="960"/>
      <c r="T861" s="960"/>
      <c r="U861" s="960"/>
      <c r="V861" s="960"/>
      <c r="W861" s="1014"/>
      <c r="X861" s="1835"/>
      <c r="Y861" s="1836"/>
      <c r="Z861" s="1834"/>
      <c r="AA861" s="576" t="str">
        <f t="shared" si="132"/>
        <v/>
      </c>
      <c r="AB861" s="577" t="str">
        <f t="shared" si="133"/>
        <v/>
      </c>
      <c r="AC861"/>
      <c r="AD861"/>
      <c r="AE861" s="12">
        <f t="shared" si="128"/>
        <v>3</v>
      </c>
      <c r="AF861" s="12">
        <f t="shared" si="129"/>
        <v>0</v>
      </c>
      <c r="AU861" s="15" t="str">
        <f t="shared" si="131"/>
        <v/>
      </c>
    </row>
    <row r="862" spans="1:47" s="15" customFormat="1" ht="13.5" customHeight="1" thickBot="1" x14ac:dyDescent="0.3">
      <c r="A862" s="2070"/>
      <c r="B862" s="1108" t="s">
        <v>1910</v>
      </c>
      <c r="C862" s="1162"/>
      <c r="D862" s="1146" t="s">
        <v>1911</v>
      </c>
      <c r="E862" s="961"/>
      <c r="F862" s="962"/>
      <c r="G862" s="1131"/>
      <c r="H862" s="1114" t="s">
        <v>421</v>
      </c>
      <c r="I862" s="1114" t="s">
        <v>1847</v>
      </c>
      <c r="J862" s="1848" t="s">
        <v>1424</v>
      </c>
      <c r="K862" s="1114" t="s">
        <v>1539</v>
      </c>
      <c r="L862" s="1114"/>
      <c r="M862" s="762"/>
      <c r="N862" s="668"/>
      <c r="O862" s="1114"/>
      <c r="P862" s="1066">
        <f t="shared" si="127"/>
        <v>0</v>
      </c>
      <c r="Q862" s="762"/>
      <c r="R862" s="963"/>
      <c r="S862" s="960">
        <v>2</v>
      </c>
      <c r="T862" s="960"/>
      <c r="U862" s="960"/>
      <c r="V862" s="960"/>
      <c r="W862" s="1014"/>
      <c r="X862" s="1835"/>
      <c r="Y862" s="1836"/>
      <c r="Z862" s="1834"/>
      <c r="AA862" s="576" t="str">
        <f t="shared" si="132"/>
        <v/>
      </c>
      <c r="AB862" s="577" t="str">
        <f t="shared" si="133"/>
        <v/>
      </c>
      <c r="AC862"/>
      <c r="AD862"/>
      <c r="AE862" s="12">
        <f t="shared" si="128"/>
        <v>0</v>
      </c>
      <c r="AF862" s="12">
        <f t="shared" si="129"/>
        <v>2</v>
      </c>
      <c r="AU862" s="15" t="str">
        <f t="shared" si="131"/>
        <v/>
      </c>
    </row>
    <row r="863" spans="1:47" s="15" customFormat="1" ht="13.5" customHeight="1" thickBot="1" x14ac:dyDescent="0.3">
      <c r="A863" s="2071"/>
      <c r="B863" s="1844" t="s">
        <v>1910</v>
      </c>
      <c r="C863" s="1412"/>
      <c r="D863" s="1845" t="s">
        <v>1911</v>
      </c>
      <c r="E863" s="1309"/>
      <c r="F863" s="1414"/>
      <c r="G863" s="1415"/>
      <c r="H863" s="1416" t="s">
        <v>421</v>
      </c>
      <c r="I863" s="1416" t="s">
        <v>1847</v>
      </c>
      <c r="J863" s="1858" t="s">
        <v>1424</v>
      </c>
      <c r="K863" s="1844" t="s">
        <v>1540</v>
      </c>
      <c r="L863" s="1416"/>
      <c r="M863" s="1293"/>
      <c r="N863" s="1417"/>
      <c r="O863" s="1416"/>
      <c r="P863" s="1066">
        <f t="shared" si="127"/>
        <v>0</v>
      </c>
      <c r="Q863" s="1293"/>
      <c r="R863" s="1294"/>
      <c r="S863" s="1294">
        <v>1</v>
      </c>
      <c r="T863" s="1294"/>
      <c r="U863" s="1294"/>
      <c r="V863" s="1294"/>
      <c r="W863" s="1417"/>
      <c r="X863" s="1419">
        <f>SUM(Q855:W863)</f>
        <v>20</v>
      </c>
      <c r="Y863" s="1846">
        <f>X863</f>
        <v>20</v>
      </c>
      <c r="Z863" s="1834" t="s">
        <v>876</v>
      </c>
      <c r="AA863" s="576" t="str">
        <f t="shared" si="132"/>
        <v>MT</v>
      </c>
      <c r="AB863" s="577" t="str">
        <f t="shared" si="133"/>
        <v>JUMT</v>
      </c>
      <c r="AC863"/>
      <c r="AD863"/>
      <c r="AE863" s="12">
        <f t="shared" si="128"/>
        <v>0</v>
      </c>
      <c r="AF863" s="12">
        <f t="shared" si="129"/>
        <v>1</v>
      </c>
      <c r="AU863" s="15" t="str">
        <f t="shared" si="131"/>
        <v/>
      </c>
    </row>
    <row r="864" spans="1:47" s="12" customFormat="1" ht="13.5" customHeight="1" thickBot="1" x14ac:dyDescent="0.3">
      <c r="A864" s="2072">
        <f>A855+1</f>
        <v>108</v>
      </c>
      <c r="B864" s="1209" t="s">
        <v>1915</v>
      </c>
      <c r="C864" s="1210" t="s">
        <v>332</v>
      </c>
      <c r="D864" s="1261" t="s">
        <v>1916</v>
      </c>
      <c r="E864" s="1211" t="s">
        <v>284</v>
      </c>
      <c r="F864" s="1212" t="s">
        <v>1917</v>
      </c>
      <c r="G864" s="1213" t="s">
        <v>1918</v>
      </c>
      <c r="H864" s="1214" t="s">
        <v>421</v>
      </c>
      <c r="I864" s="1214" t="s">
        <v>1849</v>
      </c>
      <c r="J864" s="1127"/>
      <c r="K864" s="1214" t="s">
        <v>424</v>
      </c>
      <c r="L864" s="1127" t="s">
        <v>97</v>
      </c>
      <c r="M864" s="1215">
        <v>1</v>
      </c>
      <c r="N864" s="1216" t="s">
        <v>24</v>
      </c>
      <c r="O864" s="1127" t="s">
        <v>429</v>
      </c>
      <c r="P864" s="1066">
        <f t="shared" si="127"/>
        <v>3</v>
      </c>
      <c r="Q864" s="1217">
        <v>3</v>
      </c>
      <c r="R864" s="1218"/>
      <c r="S864" s="1052"/>
      <c r="T864" s="1052"/>
      <c r="U864" s="1052"/>
      <c r="V864" s="1052"/>
      <c r="W864" s="1053"/>
      <c r="X864" s="1219"/>
      <c r="Y864" s="1220"/>
      <c r="Z864" s="23"/>
      <c r="AA864" s="23" t="str">
        <f t="shared" si="132"/>
        <v/>
      </c>
      <c r="AB864" s="48" t="str">
        <f t="shared" si="133"/>
        <v/>
      </c>
      <c r="AC864"/>
      <c r="AD864"/>
      <c r="AE864" s="12">
        <f t="shared" si="128"/>
        <v>3</v>
      </c>
      <c r="AF864" s="12">
        <f t="shared" si="129"/>
        <v>0</v>
      </c>
      <c r="AU864" s="22">
        <f>IF(C864&lt;&gt;"",SUMIF(D$379:D$956,D864,Q$379:R$956),"")</f>
        <v>12</v>
      </c>
    </row>
    <row r="865" spans="1:47" s="12" customFormat="1" ht="13.5" customHeight="1" thickBot="1" x14ac:dyDescent="0.3">
      <c r="A865" s="2073"/>
      <c r="B865" s="1104" t="s">
        <v>1915</v>
      </c>
      <c r="C865" s="1160"/>
      <c r="D865" s="1153" t="s">
        <v>1916</v>
      </c>
      <c r="E865" s="956"/>
      <c r="F865" s="957"/>
      <c r="G865" s="1130"/>
      <c r="H865" s="1085" t="s">
        <v>421</v>
      </c>
      <c r="I865" s="1085" t="s">
        <v>1849</v>
      </c>
      <c r="J865" s="1078"/>
      <c r="K865" s="1085" t="s">
        <v>434</v>
      </c>
      <c r="L865" s="1078" t="s">
        <v>97</v>
      </c>
      <c r="M865" s="1096">
        <v>5</v>
      </c>
      <c r="N865" s="1044" t="s">
        <v>24</v>
      </c>
      <c r="O865" s="1078" t="s">
        <v>429</v>
      </c>
      <c r="P865" s="1066">
        <f t="shared" si="127"/>
        <v>3</v>
      </c>
      <c r="Q865" s="545">
        <v>3</v>
      </c>
      <c r="R865" s="958"/>
      <c r="S865" s="955"/>
      <c r="T865" s="955"/>
      <c r="U865" s="955"/>
      <c r="V865" s="955"/>
      <c r="W865" s="1012"/>
      <c r="X865" s="1041"/>
      <c r="Y865" s="1010"/>
      <c r="Z865" s="23"/>
      <c r="AA865" s="23" t="str">
        <f t="shared" si="132"/>
        <v/>
      </c>
      <c r="AB865" s="48" t="str">
        <f t="shared" si="133"/>
        <v/>
      </c>
      <c r="AC865"/>
      <c r="AD865"/>
      <c r="AE865" s="12">
        <f t="shared" si="128"/>
        <v>3</v>
      </c>
      <c r="AF865" s="12">
        <f t="shared" si="129"/>
        <v>0</v>
      </c>
      <c r="AU865" s="22" t="str">
        <f>IF(C865&lt;&gt;"",SUMIF(D$379:D$956,D865,Q$379:R$956),"")</f>
        <v/>
      </c>
    </row>
    <row r="866" spans="1:47" s="12" customFormat="1" ht="13.5" customHeight="1" thickBot="1" x14ac:dyDescent="0.3">
      <c r="A866" s="2073"/>
      <c r="B866" s="1104" t="s">
        <v>1915</v>
      </c>
      <c r="C866" s="1160"/>
      <c r="D866" s="1153" t="s">
        <v>1916</v>
      </c>
      <c r="E866" s="956"/>
      <c r="F866" s="957"/>
      <c r="G866" s="1130"/>
      <c r="H866" s="1085" t="s">
        <v>421</v>
      </c>
      <c r="I866" s="1085" t="s">
        <v>1849</v>
      </c>
      <c r="J866" s="1078"/>
      <c r="K866" s="1085" t="s">
        <v>1667</v>
      </c>
      <c r="L866" s="1078" t="s">
        <v>97</v>
      </c>
      <c r="M866" s="1096">
        <v>6</v>
      </c>
      <c r="N866" s="1044" t="s">
        <v>24</v>
      </c>
      <c r="O866" s="1078" t="s">
        <v>429</v>
      </c>
      <c r="P866" s="1066">
        <f t="shared" si="127"/>
        <v>4</v>
      </c>
      <c r="Q866" s="545">
        <v>3</v>
      </c>
      <c r="R866" s="958">
        <v>1</v>
      </c>
      <c r="S866" s="955"/>
      <c r="T866" s="955"/>
      <c r="U866" s="955"/>
      <c r="V866" s="955"/>
      <c r="W866" s="1012"/>
      <c r="X866" s="1041"/>
      <c r="Y866" s="1010"/>
      <c r="Z866" s="23"/>
      <c r="AA866" s="23" t="str">
        <f t="shared" si="132"/>
        <v/>
      </c>
      <c r="AB866" s="48" t="str">
        <f t="shared" si="133"/>
        <v/>
      </c>
      <c r="AC866"/>
      <c r="AD866"/>
      <c r="AE866" s="12">
        <f t="shared" si="128"/>
        <v>4</v>
      </c>
      <c r="AF866" s="12">
        <f t="shared" si="129"/>
        <v>0</v>
      </c>
      <c r="AU866" s="22" t="str">
        <f>IF(C866&lt;&gt;"",SUMIF(D$379:D$956,D866,Q$379:R$956),"")</f>
        <v/>
      </c>
    </row>
    <row r="867" spans="1:47" s="12" customFormat="1" ht="13.5" customHeight="1" thickBot="1" x14ac:dyDescent="0.3">
      <c r="A867" s="2074"/>
      <c r="B867" s="1111" t="s">
        <v>1915</v>
      </c>
      <c r="C867" s="1168"/>
      <c r="D867" s="1262" t="s">
        <v>1916</v>
      </c>
      <c r="E867" s="1263"/>
      <c r="F867" s="1264"/>
      <c r="G867" s="1265"/>
      <c r="H867" s="1224" t="s">
        <v>421</v>
      </c>
      <c r="I867" s="1224" t="s">
        <v>1849</v>
      </c>
      <c r="J867" s="1548"/>
      <c r="K867" s="1312" t="s">
        <v>1668</v>
      </c>
      <c r="L867" s="1087" t="s">
        <v>97</v>
      </c>
      <c r="M867" s="1102">
        <v>7</v>
      </c>
      <c r="N867" s="1103" t="s">
        <v>24</v>
      </c>
      <c r="O867" s="1087" t="s">
        <v>429</v>
      </c>
      <c r="P867" s="1066">
        <f t="shared" si="127"/>
        <v>4</v>
      </c>
      <c r="Q867" s="857">
        <v>3</v>
      </c>
      <c r="R867" s="1059">
        <v>1</v>
      </c>
      <c r="S867" s="1059"/>
      <c r="T867" s="1059"/>
      <c r="U867" s="1059"/>
      <c r="V867" s="1059"/>
      <c r="W867" s="1268"/>
      <c r="X867" s="1269">
        <f>SUM(Q864:W867)</f>
        <v>14</v>
      </c>
      <c r="Y867" s="1270">
        <f>X867</f>
        <v>14</v>
      </c>
      <c r="Z867" s="23" t="s">
        <v>876</v>
      </c>
      <c r="AA867" s="23" t="str">
        <f t="shared" si="132"/>
        <v>TP</v>
      </c>
      <c r="AB867" s="48" t="str">
        <f t="shared" si="133"/>
        <v>JUTP</v>
      </c>
      <c r="AC867"/>
      <c r="AD867"/>
      <c r="AE867" s="12">
        <f t="shared" si="128"/>
        <v>4</v>
      </c>
      <c r="AF867" s="12">
        <f t="shared" si="129"/>
        <v>0</v>
      </c>
      <c r="AU867" s="22" t="str">
        <f>IF(C867&lt;&gt;"",SUMIF(D$379:D$956,D867,Q$379:R$956),"")</f>
        <v/>
      </c>
    </row>
    <row r="868" spans="1:47" s="15" customFormat="1" ht="13.5" customHeight="1" thickBot="1" x14ac:dyDescent="0.3">
      <c r="A868" s="2072">
        <f>A864+1</f>
        <v>109</v>
      </c>
      <c r="B868" s="1367" t="s">
        <v>1919</v>
      </c>
      <c r="C868" s="1439" t="s">
        <v>83</v>
      </c>
      <c r="D868" s="1421" t="s">
        <v>1920</v>
      </c>
      <c r="E868" s="1389" t="s">
        <v>1650</v>
      </c>
      <c r="F868" s="1344" t="s">
        <v>1921</v>
      </c>
      <c r="G868" s="1345" t="s">
        <v>1899</v>
      </c>
      <c r="H868" s="1346" t="s">
        <v>421</v>
      </c>
      <c r="I868" s="1346" t="s">
        <v>1847</v>
      </c>
      <c r="J868" s="1369"/>
      <c r="K868" s="1346" t="s">
        <v>1922</v>
      </c>
      <c r="L868" s="1617" t="s">
        <v>97</v>
      </c>
      <c r="M868" s="1615">
        <v>4</v>
      </c>
      <c r="N868" s="1616" t="s">
        <v>24</v>
      </c>
      <c r="O868" s="1369" t="s">
        <v>1860</v>
      </c>
      <c r="P868" s="1066">
        <f t="shared" si="127"/>
        <v>2</v>
      </c>
      <c r="Q868" s="1370">
        <v>2</v>
      </c>
      <c r="R868" s="1349"/>
      <c r="S868" s="1409"/>
      <c r="T868" s="1409"/>
      <c r="U868" s="1409"/>
      <c r="V868" s="1409"/>
      <c r="W868" s="1407"/>
      <c r="X868" s="1849"/>
      <c r="Y868" s="1850"/>
      <c r="Z868" s="576"/>
      <c r="AA868" s="576" t="str">
        <f t="shared" si="132"/>
        <v/>
      </c>
      <c r="AB868" s="577" t="str">
        <f t="shared" si="133"/>
        <v/>
      </c>
      <c r="AC868"/>
      <c r="AD868"/>
      <c r="AE868" s="12">
        <f t="shared" si="128"/>
        <v>2</v>
      </c>
      <c r="AF868" s="12">
        <f t="shared" si="129"/>
        <v>0</v>
      </c>
      <c r="AU868" s="15">
        <f t="shared" ref="AU868:AU873" si="134">IF(C868&lt;&gt;"",SUMIF(D$380:D$968,D868,Q$380:R$968),"")</f>
        <v>16</v>
      </c>
    </row>
    <row r="869" spans="1:47" s="15" customFormat="1" ht="13.5" customHeight="1" thickBot="1" x14ac:dyDescent="0.3">
      <c r="A869" s="2073"/>
      <c r="B869" s="1851" t="s">
        <v>1919</v>
      </c>
      <c r="C869" s="1161"/>
      <c r="D869" s="1147" t="s">
        <v>1920</v>
      </c>
      <c r="E869" s="961"/>
      <c r="F869" s="962"/>
      <c r="G869" s="1131"/>
      <c r="H869" s="1114" t="s">
        <v>421</v>
      </c>
      <c r="I869" s="1114" t="s">
        <v>1847</v>
      </c>
      <c r="J869" s="1075"/>
      <c r="K869" s="1114" t="s">
        <v>1922</v>
      </c>
      <c r="L869" s="1074" t="s">
        <v>97</v>
      </c>
      <c r="M869" s="1094">
        <v>4</v>
      </c>
      <c r="N869" s="1046" t="s">
        <v>98</v>
      </c>
      <c r="O869" s="1075" t="s">
        <v>1860</v>
      </c>
      <c r="P869" s="1066">
        <f t="shared" si="127"/>
        <v>2</v>
      </c>
      <c r="Q869" s="762">
        <v>2</v>
      </c>
      <c r="R869" s="963"/>
      <c r="S869" s="960"/>
      <c r="T869" s="960"/>
      <c r="U869" s="960"/>
      <c r="V869" s="960"/>
      <c r="W869" s="1014"/>
      <c r="X869" s="1029"/>
      <c r="Y869" s="1000"/>
      <c r="Z869" s="576"/>
      <c r="AA869" s="576" t="str">
        <f t="shared" si="132"/>
        <v/>
      </c>
      <c r="AB869" s="577" t="str">
        <f t="shared" si="133"/>
        <v/>
      </c>
      <c r="AC869"/>
      <c r="AD869"/>
      <c r="AE869" s="12">
        <f t="shared" si="128"/>
        <v>2</v>
      </c>
      <c r="AF869" s="12">
        <f t="shared" si="129"/>
        <v>0</v>
      </c>
      <c r="AU869" s="15" t="str">
        <f t="shared" si="134"/>
        <v/>
      </c>
    </row>
    <row r="870" spans="1:47" s="15" customFormat="1" ht="13.5" customHeight="1" thickBot="1" x14ac:dyDescent="0.3">
      <c r="A870" s="2073"/>
      <c r="B870" s="1851" t="s">
        <v>1919</v>
      </c>
      <c r="C870" s="1161"/>
      <c r="D870" s="1147" t="s">
        <v>1920</v>
      </c>
      <c r="E870" s="961"/>
      <c r="F870" s="962"/>
      <c r="G870" s="1131"/>
      <c r="H870" s="1114" t="s">
        <v>421</v>
      </c>
      <c r="I870" s="1114" t="s">
        <v>1847</v>
      </c>
      <c r="J870" s="1075"/>
      <c r="K870" s="1114" t="s">
        <v>1902</v>
      </c>
      <c r="L870" s="1074" t="s">
        <v>97</v>
      </c>
      <c r="M870" s="1094">
        <v>5</v>
      </c>
      <c r="N870" s="1046" t="s">
        <v>98</v>
      </c>
      <c r="O870" s="1075" t="s">
        <v>1860</v>
      </c>
      <c r="P870" s="1066">
        <f t="shared" si="127"/>
        <v>5</v>
      </c>
      <c r="Q870" s="762">
        <v>3</v>
      </c>
      <c r="R870" s="963">
        <v>2</v>
      </c>
      <c r="S870" s="960"/>
      <c r="T870" s="960"/>
      <c r="U870" s="960"/>
      <c r="V870" s="960"/>
      <c r="W870" s="1014"/>
      <c r="X870" s="1029"/>
      <c r="Y870" s="1000"/>
      <c r="Z870" s="576"/>
      <c r="AA870" s="576" t="str">
        <f t="shared" si="132"/>
        <v/>
      </c>
      <c r="AB870" s="577" t="str">
        <f t="shared" si="133"/>
        <v/>
      </c>
      <c r="AC870"/>
      <c r="AD870"/>
      <c r="AE870" s="12">
        <f t="shared" si="128"/>
        <v>5</v>
      </c>
      <c r="AF870" s="12">
        <f t="shared" si="129"/>
        <v>0</v>
      </c>
      <c r="AU870" s="15" t="str">
        <f t="shared" si="134"/>
        <v/>
      </c>
    </row>
    <row r="871" spans="1:47" s="15" customFormat="1" ht="13.5" customHeight="1" thickBot="1" x14ac:dyDescent="0.3">
      <c r="A871" s="2073"/>
      <c r="B871" s="1851" t="s">
        <v>1919</v>
      </c>
      <c r="C871" s="1161"/>
      <c r="D871" s="1147" t="s">
        <v>1920</v>
      </c>
      <c r="E871" s="961"/>
      <c r="F871" s="962"/>
      <c r="G871" s="1131"/>
      <c r="H871" s="1114" t="s">
        <v>421</v>
      </c>
      <c r="I871" s="1114" t="s">
        <v>1847</v>
      </c>
      <c r="J871" s="1075"/>
      <c r="K871" s="1114" t="s">
        <v>1924</v>
      </c>
      <c r="L871" s="1074" t="s">
        <v>97</v>
      </c>
      <c r="M871" s="1094">
        <v>6</v>
      </c>
      <c r="N871" s="1046" t="s">
        <v>24</v>
      </c>
      <c r="O871" s="1075" t="s">
        <v>1860</v>
      </c>
      <c r="P871" s="1066">
        <f t="shared" si="127"/>
        <v>3</v>
      </c>
      <c r="Q871" s="762">
        <v>3</v>
      </c>
      <c r="R871" s="963"/>
      <c r="S871" s="960"/>
      <c r="T871" s="960"/>
      <c r="U871" s="960"/>
      <c r="V871" s="960"/>
      <c r="W871" s="1014"/>
      <c r="X871" s="1029"/>
      <c r="Y871" s="1000"/>
      <c r="Z871" s="576"/>
      <c r="AA871" s="576" t="str">
        <f t="shared" si="132"/>
        <v/>
      </c>
      <c r="AB871" s="577" t="str">
        <f t="shared" si="133"/>
        <v/>
      </c>
      <c r="AC871"/>
      <c r="AD871"/>
      <c r="AE871" s="12">
        <f t="shared" si="128"/>
        <v>3</v>
      </c>
      <c r="AF871" s="12">
        <f t="shared" si="129"/>
        <v>0</v>
      </c>
      <c r="AU871" s="15" t="str">
        <f t="shared" si="134"/>
        <v/>
      </c>
    </row>
    <row r="872" spans="1:47" s="15" customFormat="1" ht="13.5" customHeight="1" thickBot="1" x14ac:dyDescent="0.3">
      <c r="A872" s="2073"/>
      <c r="B872" s="1851" t="s">
        <v>1919</v>
      </c>
      <c r="C872" s="1161"/>
      <c r="D872" s="1147" t="s">
        <v>1920</v>
      </c>
      <c r="E872" s="961"/>
      <c r="F872" s="962"/>
      <c r="G872" s="1131"/>
      <c r="H872" s="1114" t="s">
        <v>421</v>
      </c>
      <c r="I872" s="1114" t="s">
        <v>1847</v>
      </c>
      <c r="J872" s="1075"/>
      <c r="K872" s="1114" t="s">
        <v>1924</v>
      </c>
      <c r="L872" s="1074" t="s">
        <v>97</v>
      </c>
      <c r="M872" s="1094">
        <v>6</v>
      </c>
      <c r="N872" s="1046" t="s">
        <v>98</v>
      </c>
      <c r="O872" s="1075" t="s">
        <v>1860</v>
      </c>
      <c r="P872" s="1066">
        <f t="shared" si="127"/>
        <v>3</v>
      </c>
      <c r="Q872" s="762">
        <v>3</v>
      </c>
      <c r="R872" s="963"/>
      <c r="S872" s="960"/>
      <c r="T872" s="960"/>
      <c r="U872" s="960"/>
      <c r="V872" s="960"/>
      <c r="W872" s="1014"/>
      <c r="X872" s="1029"/>
      <c r="Y872" s="1000"/>
      <c r="Z872" s="576"/>
      <c r="AA872" s="576" t="str">
        <f t="shared" si="132"/>
        <v/>
      </c>
      <c r="AB872" s="577" t="str">
        <f t="shared" si="133"/>
        <v/>
      </c>
      <c r="AC872"/>
      <c r="AD872"/>
      <c r="AE872" s="12">
        <f t="shared" si="128"/>
        <v>3</v>
      </c>
      <c r="AF872" s="12">
        <f t="shared" si="129"/>
        <v>0</v>
      </c>
      <c r="AU872" s="15" t="str">
        <f t="shared" si="134"/>
        <v/>
      </c>
    </row>
    <row r="873" spans="1:47" s="15" customFormat="1" ht="13.5" customHeight="1" thickBot="1" x14ac:dyDescent="0.3">
      <c r="A873" s="2074"/>
      <c r="B873" s="1852" t="s">
        <v>1919</v>
      </c>
      <c r="C873" s="1308"/>
      <c r="D873" s="1853" t="s">
        <v>1920</v>
      </c>
      <c r="E873" s="1309"/>
      <c r="F873" s="1414"/>
      <c r="G873" s="1415"/>
      <c r="H873" s="655" t="s">
        <v>421</v>
      </c>
      <c r="I873" s="655" t="s">
        <v>1847</v>
      </c>
      <c r="J873" s="546"/>
      <c r="K873" s="742" t="s">
        <v>1900</v>
      </c>
      <c r="L873" s="1971" t="s">
        <v>97</v>
      </c>
      <c r="M873" s="1978">
        <v>3</v>
      </c>
      <c r="N873" s="1977" t="s">
        <v>395</v>
      </c>
      <c r="O873" s="547" t="s">
        <v>1860</v>
      </c>
      <c r="P873" s="1066">
        <f t="shared" si="127"/>
        <v>5</v>
      </c>
      <c r="Q873" s="548">
        <v>3</v>
      </c>
      <c r="R873" s="724">
        <v>2</v>
      </c>
      <c r="S873" s="1294"/>
      <c r="T873" s="1294"/>
      <c r="U873" s="1294"/>
      <c r="V873" s="1294"/>
      <c r="W873" s="1417"/>
      <c r="X873" s="1854">
        <f>SUM(Q868:W873)</f>
        <v>20</v>
      </c>
      <c r="Y873" s="1855">
        <f>X873</f>
        <v>20</v>
      </c>
      <c r="Z873" s="576" t="s">
        <v>876</v>
      </c>
      <c r="AA873" s="576" t="str">
        <f t="shared" si="132"/>
        <v>MT</v>
      </c>
      <c r="AB873" s="577" t="str">
        <f t="shared" si="133"/>
        <v>JUMT</v>
      </c>
      <c r="AC873"/>
      <c r="AD873"/>
      <c r="AE873" s="12">
        <f t="shared" si="128"/>
        <v>5</v>
      </c>
      <c r="AF873" s="12">
        <f t="shared" si="129"/>
        <v>0</v>
      </c>
      <c r="AU873" s="15" t="str">
        <f t="shared" si="134"/>
        <v/>
      </c>
    </row>
    <row r="874" spans="1:47" s="12" customFormat="1" ht="13.5" customHeight="1" thickBot="1" x14ac:dyDescent="0.3">
      <c r="A874" s="2072">
        <f>A868+1</f>
        <v>110</v>
      </c>
      <c r="B874" s="1209" t="s">
        <v>1653</v>
      </c>
      <c r="C874" s="1210" t="s">
        <v>83</v>
      </c>
      <c r="D874" s="1261" t="s">
        <v>1654</v>
      </c>
      <c r="E874" s="1211" t="s">
        <v>1650</v>
      </c>
      <c r="F874" s="1212" t="s">
        <v>1655</v>
      </c>
      <c r="G874" s="1213" t="s">
        <v>1656</v>
      </c>
      <c r="H874" s="1214" t="s">
        <v>421</v>
      </c>
      <c r="I874" s="1214" t="s">
        <v>1849</v>
      </c>
      <c r="J874" s="1127"/>
      <c r="K874" s="1214" t="s">
        <v>1657</v>
      </c>
      <c r="L874" s="1127" t="s">
        <v>97</v>
      </c>
      <c r="M874" s="1215">
        <v>5</v>
      </c>
      <c r="N874" s="1216" t="s">
        <v>24</v>
      </c>
      <c r="O874" s="1127" t="s">
        <v>429</v>
      </c>
      <c r="P874" s="1066">
        <f t="shared" si="127"/>
        <v>5</v>
      </c>
      <c r="Q874" s="1217">
        <v>4</v>
      </c>
      <c r="R874" s="1218">
        <v>1</v>
      </c>
      <c r="S874" s="1052"/>
      <c r="T874" s="1052"/>
      <c r="U874" s="1052"/>
      <c r="V874" s="1052"/>
      <c r="W874" s="1053"/>
      <c r="X874" s="1219"/>
      <c r="Y874" s="1220"/>
      <c r="Z874" s="23"/>
      <c r="AA874" s="23" t="str">
        <f t="shared" si="132"/>
        <v/>
      </c>
      <c r="AB874" s="48" t="str">
        <f t="shared" si="133"/>
        <v/>
      </c>
      <c r="AC874"/>
      <c r="AD874"/>
      <c r="AE874" s="12">
        <f t="shared" si="128"/>
        <v>5</v>
      </c>
      <c r="AF874" s="12">
        <f t="shared" si="129"/>
        <v>0</v>
      </c>
      <c r="AU874" s="22">
        <f t="shared" ref="AU874:AU891" si="135">IF(C874&lt;&gt;"",SUMIF(D$379:D$956,D874,Q$379:R$956),"")</f>
        <v>13</v>
      </c>
    </row>
    <row r="875" spans="1:47" s="12" customFormat="1" ht="13.5" customHeight="1" thickBot="1" x14ac:dyDescent="0.3">
      <c r="A875" s="2073"/>
      <c r="B875" s="1104" t="s">
        <v>1653</v>
      </c>
      <c r="C875" s="1160"/>
      <c r="D875" s="1153" t="s">
        <v>1654</v>
      </c>
      <c r="E875" s="956"/>
      <c r="F875" s="957"/>
      <c r="G875" s="1130"/>
      <c r="H875" s="1085" t="s">
        <v>421</v>
      </c>
      <c r="I875" s="1085" t="s">
        <v>1849</v>
      </c>
      <c r="J875" s="1078"/>
      <c r="K875" s="1085" t="s">
        <v>1658</v>
      </c>
      <c r="L875" s="1078" t="s">
        <v>97</v>
      </c>
      <c r="M875" s="1096">
        <v>6</v>
      </c>
      <c r="N875" s="1044" t="s">
        <v>24</v>
      </c>
      <c r="O875" s="1078" t="s">
        <v>429</v>
      </c>
      <c r="P875" s="1066">
        <f t="shared" si="127"/>
        <v>3</v>
      </c>
      <c r="Q875" s="545">
        <v>3</v>
      </c>
      <c r="R875" s="958"/>
      <c r="S875" s="955"/>
      <c r="T875" s="955"/>
      <c r="U875" s="955"/>
      <c r="V875" s="955"/>
      <c r="W875" s="1012"/>
      <c r="X875" s="1041"/>
      <c r="Y875" s="1010"/>
      <c r="Z875" s="23"/>
      <c r="AA875" s="23" t="str">
        <f t="shared" si="132"/>
        <v/>
      </c>
      <c r="AB875" s="48" t="str">
        <f t="shared" si="133"/>
        <v/>
      </c>
      <c r="AC875"/>
      <c r="AD875"/>
      <c r="AE875" s="12">
        <f t="shared" si="128"/>
        <v>3</v>
      </c>
      <c r="AF875" s="12">
        <f t="shared" si="129"/>
        <v>0</v>
      </c>
      <c r="AU875" s="22" t="str">
        <f t="shared" si="135"/>
        <v/>
      </c>
    </row>
    <row r="876" spans="1:47" s="12" customFormat="1" ht="13.5" customHeight="1" thickBot="1" x14ac:dyDescent="0.3">
      <c r="A876" s="2073"/>
      <c r="B876" s="1104" t="s">
        <v>1653</v>
      </c>
      <c r="C876" s="1160"/>
      <c r="D876" s="1153" t="s">
        <v>1654</v>
      </c>
      <c r="E876" s="956"/>
      <c r="F876" s="957"/>
      <c r="G876" s="1130"/>
      <c r="H876" s="1085" t="s">
        <v>421</v>
      </c>
      <c r="I876" s="1085" t="s">
        <v>1849</v>
      </c>
      <c r="J876" s="1078"/>
      <c r="K876" s="1085" t="s">
        <v>1659</v>
      </c>
      <c r="L876" s="1078" t="s">
        <v>97</v>
      </c>
      <c r="M876" s="1096">
        <v>8</v>
      </c>
      <c r="N876" s="1044" t="s">
        <v>24</v>
      </c>
      <c r="O876" s="1078" t="s">
        <v>429</v>
      </c>
      <c r="P876" s="1066">
        <f t="shared" si="127"/>
        <v>5</v>
      </c>
      <c r="Q876" s="545">
        <v>3</v>
      </c>
      <c r="R876" s="958">
        <v>2</v>
      </c>
      <c r="S876" s="955"/>
      <c r="T876" s="955"/>
      <c r="U876" s="955"/>
      <c r="V876" s="955"/>
      <c r="W876" s="1012"/>
      <c r="X876" s="1041"/>
      <c r="Y876" s="1010"/>
      <c r="Z876" s="23"/>
      <c r="AA876" s="23" t="str">
        <f t="shared" si="132"/>
        <v/>
      </c>
      <c r="AB876" s="48" t="str">
        <f t="shared" si="133"/>
        <v/>
      </c>
      <c r="AC876"/>
      <c r="AD876"/>
      <c r="AE876" s="12">
        <f t="shared" si="128"/>
        <v>5</v>
      </c>
      <c r="AF876" s="12">
        <f t="shared" si="129"/>
        <v>0</v>
      </c>
      <c r="AU876" s="22" t="str">
        <f t="shared" si="135"/>
        <v/>
      </c>
    </row>
    <row r="877" spans="1:47" s="12" customFormat="1" ht="13.5" customHeight="1" thickBot="1" x14ac:dyDescent="0.3">
      <c r="A877" s="2073"/>
      <c r="B877" s="1104" t="s">
        <v>1653</v>
      </c>
      <c r="C877" s="1160"/>
      <c r="D877" s="1153" t="s">
        <v>1654</v>
      </c>
      <c r="E877" s="956"/>
      <c r="F877" s="957"/>
      <c r="G877" s="1130"/>
      <c r="H877" s="1085" t="s">
        <v>421</v>
      </c>
      <c r="I877" s="1085" t="s">
        <v>1849</v>
      </c>
      <c r="J877" s="1078"/>
      <c r="K877" s="1085" t="s">
        <v>1660</v>
      </c>
      <c r="L877" s="1078" t="s">
        <v>97</v>
      </c>
      <c r="M877" s="1096">
        <v>9</v>
      </c>
      <c r="N877" s="1044" t="s">
        <v>24</v>
      </c>
      <c r="O877" s="1078" t="s">
        <v>429</v>
      </c>
      <c r="P877" s="1066">
        <f t="shared" si="127"/>
        <v>5</v>
      </c>
      <c r="Q877" s="545">
        <v>3</v>
      </c>
      <c r="R877" s="958">
        <v>2</v>
      </c>
      <c r="S877" s="955"/>
      <c r="T877" s="955"/>
      <c r="U877" s="955"/>
      <c r="V877" s="955"/>
      <c r="W877" s="1012"/>
      <c r="X877" s="1041"/>
      <c r="Y877" s="1010"/>
      <c r="Z877" s="23"/>
      <c r="AA877" s="23" t="str">
        <f t="shared" si="132"/>
        <v/>
      </c>
      <c r="AB877" s="48" t="str">
        <f t="shared" si="133"/>
        <v/>
      </c>
      <c r="AC877"/>
      <c r="AD877"/>
      <c r="AE877" s="12">
        <f t="shared" si="128"/>
        <v>5</v>
      </c>
      <c r="AF877" s="12">
        <f t="shared" si="129"/>
        <v>0</v>
      </c>
      <c r="AU877" s="22" t="str">
        <f t="shared" si="135"/>
        <v/>
      </c>
    </row>
    <row r="878" spans="1:47" s="12" customFormat="1" ht="13.5" customHeight="1" thickBot="1" x14ac:dyDescent="0.3">
      <c r="A878" s="2074"/>
      <c r="B878" s="1111" t="s">
        <v>1653</v>
      </c>
      <c r="C878" s="1168"/>
      <c r="D878" s="1262" t="s">
        <v>1654</v>
      </c>
      <c r="E878" s="1263"/>
      <c r="F878" s="1264"/>
      <c r="G878" s="1265"/>
      <c r="H878" s="1224" t="s">
        <v>421</v>
      </c>
      <c r="I878" s="1224" t="s">
        <v>1849</v>
      </c>
      <c r="J878" s="1720" t="s">
        <v>1424</v>
      </c>
      <c r="K878" s="1312" t="s">
        <v>1838</v>
      </c>
      <c r="L878" s="1087"/>
      <c r="M878" s="1102"/>
      <c r="N878" s="1103"/>
      <c r="O878" s="1087"/>
      <c r="P878" s="1066">
        <f t="shared" si="127"/>
        <v>0</v>
      </c>
      <c r="Q878" s="857"/>
      <c r="R878" s="1059"/>
      <c r="S878" s="1059"/>
      <c r="T878" s="1059"/>
      <c r="U878" s="1059"/>
      <c r="V878" s="1059"/>
      <c r="W878" s="1268">
        <v>2</v>
      </c>
      <c r="X878" s="1269">
        <f>SUM(Q874:W878)</f>
        <v>20</v>
      </c>
      <c r="Y878" s="1270">
        <f>X878</f>
        <v>20</v>
      </c>
      <c r="Z878" s="23" t="s">
        <v>876</v>
      </c>
      <c r="AA878" s="23" t="str">
        <f t="shared" si="132"/>
        <v>MT</v>
      </c>
      <c r="AB878" s="48" t="str">
        <f t="shared" si="133"/>
        <v>JUMT</v>
      </c>
      <c r="AC878"/>
      <c r="AD878"/>
      <c r="AE878" s="12">
        <f t="shared" si="128"/>
        <v>0</v>
      </c>
      <c r="AF878" s="12">
        <f t="shared" si="129"/>
        <v>2</v>
      </c>
      <c r="AU878" s="22" t="str">
        <f t="shared" si="135"/>
        <v/>
      </c>
    </row>
    <row r="879" spans="1:47" s="12" customFormat="1" ht="13.5" customHeight="1" thickBot="1" x14ac:dyDescent="0.3">
      <c r="A879" s="2072">
        <f>A874+1</f>
        <v>111</v>
      </c>
      <c r="B879" s="1209" t="s">
        <v>1661</v>
      </c>
      <c r="C879" s="1210" t="s">
        <v>35</v>
      </c>
      <c r="D879" s="1139" t="s">
        <v>1662</v>
      </c>
      <c r="E879" s="1211" t="s">
        <v>284</v>
      </c>
      <c r="F879" s="1212" t="s">
        <v>1663</v>
      </c>
      <c r="G879" s="1213" t="s">
        <v>1664</v>
      </c>
      <c r="H879" s="1214" t="s">
        <v>421</v>
      </c>
      <c r="I879" s="1214" t="s">
        <v>1849</v>
      </c>
      <c r="J879" s="1127"/>
      <c r="K879" s="1214" t="s">
        <v>1652</v>
      </c>
      <c r="L879" s="1127" t="s">
        <v>97</v>
      </c>
      <c r="M879" s="1215">
        <v>7</v>
      </c>
      <c r="N879" s="1216" t="s">
        <v>24</v>
      </c>
      <c r="O879" s="1127" t="s">
        <v>429</v>
      </c>
      <c r="P879" s="1066">
        <f t="shared" si="127"/>
        <v>3</v>
      </c>
      <c r="Q879" s="1217">
        <v>3</v>
      </c>
      <c r="R879" s="1218"/>
      <c r="S879" s="1052"/>
      <c r="T879" s="1052"/>
      <c r="U879" s="1052"/>
      <c r="V879" s="1052"/>
      <c r="W879" s="1053"/>
      <c r="X879" s="1219"/>
      <c r="Y879" s="1220"/>
      <c r="Z879" s="23"/>
      <c r="AA879" s="23" t="str">
        <f t="shared" si="132"/>
        <v/>
      </c>
      <c r="AB879" s="48" t="str">
        <f t="shared" si="133"/>
        <v/>
      </c>
      <c r="AC879"/>
      <c r="AD879"/>
      <c r="AE879" s="12">
        <f t="shared" si="128"/>
        <v>3</v>
      </c>
      <c r="AF879" s="12">
        <f t="shared" si="129"/>
        <v>0</v>
      </c>
      <c r="AU879" s="22">
        <f t="shared" si="135"/>
        <v>19</v>
      </c>
    </row>
    <row r="880" spans="1:47" s="12" customFormat="1" ht="13.5" customHeight="1" thickBot="1" x14ac:dyDescent="0.3">
      <c r="A880" s="2073"/>
      <c r="B880" s="1104" t="s">
        <v>1661</v>
      </c>
      <c r="C880" s="1160"/>
      <c r="D880" s="1150" t="s">
        <v>1662</v>
      </c>
      <c r="E880" s="956"/>
      <c r="F880" s="957"/>
      <c r="G880" s="1130"/>
      <c r="H880" s="1085" t="s">
        <v>421</v>
      </c>
      <c r="I880" s="1085" t="s">
        <v>1849</v>
      </c>
      <c r="J880" s="1078"/>
      <c r="K880" s="1085" t="s">
        <v>426</v>
      </c>
      <c r="L880" s="1078" t="s">
        <v>97</v>
      </c>
      <c r="M880" s="1096">
        <v>5</v>
      </c>
      <c r="N880" s="1044" t="s">
        <v>24</v>
      </c>
      <c r="O880" s="1078" t="s">
        <v>429</v>
      </c>
      <c r="P880" s="1066">
        <f t="shared" si="127"/>
        <v>2</v>
      </c>
      <c r="Q880" s="545">
        <v>2</v>
      </c>
      <c r="R880" s="958"/>
      <c r="S880" s="955"/>
      <c r="T880" s="955"/>
      <c r="U880" s="955"/>
      <c r="V880" s="955"/>
      <c r="W880" s="1012"/>
      <c r="X880" s="1041"/>
      <c r="Y880" s="1010"/>
      <c r="Z880" s="23"/>
      <c r="AA880" s="23" t="str">
        <f t="shared" si="132"/>
        <v/>
      </c>
      <c r="AB880" s="48" t="str">
        <f t="shared" si="133"/>
        <v/>
      </c>
      <c r="AC880"/>
      <c r="AD880"/>
      <c r="AE880" s="12">
        <f t="shared" si="128"/>
        <v>2</v>
      </c>
      <c r="AF880" s="12">
        <f t="shared" si="129"/>
        <v>0</v>
      </c>
      <c r="AU880" s="22" t="str">
        <f t="shared" si="135"/>
        <v/>
      </c>
    </row>
    <row r="881" spans="1:47" s="12" customFormat="1" ht="13.5" customHeight="1" thickBot="1" x14ac:dyDescent="0.3">
      <c r="A881" s="2073"/>
      <c r="B881" s="1104" t="s">
        <v>1661</v>
      </c>
      <c r="C881" s="1160"/>
      <c r="D881" s="1150" t="s">
        <v>1662</v>
      </c>
      <c r="E881" s="956"/>
      <c r="F881" s="957"/>
      <c r="G881" s="1130"/>
      <c r="H881" s="1086" t="s">
        <v>421</v>
      </c>
      <c r="I881" s="1086" t="s">
        <v>1849</v>
      </c>
      <c r="J881" s="1068"/>
      <c r="K881" s="1086" t="s">
        <v>1248</v>
      </c>
      <c r="L881" s="1068" t="s">
        <v>97</v>
      </c>
      <c r="M881" s="1091">
        <v>6</v>
      </c>
      <c r="N881" s="1048" t="s">
        <v>24</v>
      </c>
      <c r="O881" s="1068" t="s">
        <v>429</v>
      </c>
      <c r="P881" s="1066">
        <f t="shared" si="127"/>
        <v>2</v>
      </c>
      <c r="Q881" s="829">
        <v>2</v>
      </c>
      <c r="R881" s="955"/>
      <c r="S881" s="955"/>
      <c r="T881" s="955"/>
      <c r="U881" s="955"/>
      <c r="V881" s="955"/>
      <c r="W881" s="1012"/>
      <c r="X881" s="1041"/>
      <c r="Y881" s="1010"/>
      <c r="Z881" s="23"/>
      <c r="AA881" s="23" t="str">
        <f t="shared" si="132"/>
        <v/>
      </c>
      <c r="AB881" s="48" t="str">
        <f t="shared" si="133"/>
        <v/>
      </c>
      <c r="AC881"/>
      <c r="AD881"/>
      <c r="AE881" s="12">
        <f t="shared" si="128"/>
        <v>2</v>
      </c>
      <c r="AF881" s="12">
        <f t="shared" si="129"/>
        <v>0</v>
      </c>
      <c r="AU881" s="22" t="str">
        <f t="shared" si="135"/>
        <v/>
      </c>
    </row>
    <row r="882" spans="1:47" s="12" customFormat="1" ht="13.5" customHeight="1" thickBot="1" x14ac:dyDescent="0.3">
      <c r="A882" s="2073"/>
      <c r="B882" s="1104" t="s">
        <v>1661</v>
      </c>
      <c r="C882" s="1160"/>
      <c r="D882" s="1150" t="s">
        <v>1662</v>
      </c>
      <c r="E882" s="956"/>
      <c r="F882" s="957"/>
      <c r="G882" s="1130"/>
      <c r="H882" s="1086" t="s">
        <v>421</v>
      </c>
      <c r="I882" s="1086" t="s">
        <v>1849</v>
      </c>
      <c r="J882" s="1068"/>
      <c r="K882" s="1086" t="s">
        <v>1665</v>
      </c>
      <c r="L882" s="1068" t="s">
        <v>97</v>
      </c>
      <c r="M882" s="1091">
        <v>7</v>
      </c>
      <c r="N882" s="1048" t="s">
        <v>24</v>
      </c>
      <c r="O882" s="1068" t="s">
        <v>429</v>
      </c>
      <c r="P882" s="1066">
        <f t="shared" si="127"/>
        <v>4</v>
      </c>
      <c r="Q882" s="829">
        <v>3</v>
      </c>
      <c r="R882" s="955">
        <v>1</v>
      </c>
      <c r="S882" s="955"/>
      <c r="T882" s="955"/>
      <c r="U882" s="955"/>
      <c r="V882" s="955"/>
      <c r="W882" s="1012"/>
      <c r="X882" s="1041"/>
      <c r="Y882" s="1010"/>
      <c r="Z882" s="23"/>
      <c r="AA882" s="23" t="str">
        <f t="shared" si="132"/>
        <v/>
      </c>
      <c r="AB882" s="48" t="str">
        <f t="shared" si="133"/>
        <v/>
      </c>
      <c r="AC882"/>
      <c r="AD882"/>
      <c r="AE882" s="12">
        <f t="shared" si="128"/>
        <v>4</v>
      </c>
      <c r="AF882" s="12">
        <f t="shared" si="129"/>
        <v>0</v>
      </c>
      <c r="AU882" s="22" t="str">
        <f t="shared" si="135"/>
        <v/>
      </c>
    </row>
    <row r="883" spans="1:47" s="12" customFormat="1" ht="13.5" customHeight="1" thickBot="1" x14ac:dyDescent="0.3">
      <c r="A883" s="2073"/>
      <c r="B883" s="1104" t="s">
        <v>1661</v>
      </c>
      <c r="C883" s="1160"/>
      <c r="D883" s="1150" t="s">
        <v>1662</v>
      </c>
      <c r="E883" s="956"/>
      <c r="F883" s="957"/>
      <c r="G883" s="1130"/>
      <c r="H883" s="1086" t="s">
        <v>421</v>
      </c>
      <c r="I883" s="1086" t="s">
        <v>1849</v>
      </c>
      <c r="J883" s="1068"/>
      <c r="K883" s="1086" t="s">
        <v>1666</v>
      </c>
      <c r="L883" s="1068" t="s">
        <v>97</v>
      </c>
      <c r="M883" s="1091">
        <v>8</v>
      </c>
      <c r="N883" s="1048" t="s">
        <v>24</v>
      </c>
      <c r="O883" s="1068" t="s">
        <v>429</v>
      </c>
      <c r="P883" s="1066">
        <f t="shared" si="127"/>
        <v>3</v>
      </c>
      <c r="Q883" s="829">
        <v>3</v>
      </c>
      <c r="R883" s="955"/>
      <c r="S883" s="955"/>
      <c r="T883" s="955"/>
      <c r="U883" s="955"/>
      <c r="V883" s="955"/>
      <c r="W883" s="1012"/>
      <c r="X883" s="1041"/>
      <c r="Y883" s="1010"/>
      <c r="Z883" s="23"/>
      <c r="AA883" s="23" t="str">
        <f t="shared" si="132"/>
        <v/>
      </c>
      <c r="AB883" s="48" t="str">
        <f t="shared" si="133"/>
        <v/>
      </c>
      <c r="AC883"/>
      <c r="AD883"/>
      <c r="AE883" s="12">
        <f t="shared" si="128"/>
        <v>3</v>
      </c>
      <c r="AF883" s="12">
        <f t="shared" si="129"/>
        <v>0</v>
      </c>
      <c r="AU883" s="22" t="str">
        <f t="shared" si="135"/>
        <v/>
      </c>
    </row>
    <row r="884" spans="1:47" s="12" customFormat="1" ht="13.5" customHeight="1" thickBot="1" x14ac:dyDescent="0.3">
      <c r="A884" s="2073"/>
      <c r="B884" s="1104" t="s">
        <v>1661</v>
      </c>
      <c r="C884" s="1160"/>
      <c r="D884" s="1150" t="s">
        <v>1662</v>
      </c>
      <c r="E884" s="956"/>
      <c r="F884" s="957"/>
      <c r="G884" s="1130"/>
      <c r="H884" s="1086" t="s">
        <v>421</v>
      </c>
      <c r="I884" s="1086" t="s">
        <v>1849</v>
      </c>
      <c r="J884" s="1068"/>
      <c r="K884" s="1086" t="s">
        <v>909</v>
      </c>
      <c r="L884" s="1068" t="s">
        <v>97</v>
      </c>
      <c r="M884" s="1091">
        <v>8</v>
      </c>
      <c r="N884" s="1048" t="s">
        <v>24</v>
      </c>
      <c r="O884" s="1068" t="s">
        <v>429</v>
      </c>
      <c r="P884" s="1066">
        <f t="shared" si="127"/>
        <v>5</v>
      </c>
      <c r="Q884" s="829">
        <v>3</v>
      </c>
      <c r="R884" s="955">
        <v>2</v>
      </c>
      <c r="S884" s="955"/>
      <c r="T884" s="955"/>
      <c r="U884" s="955"/>
      <c r="V884" s="955"/>
      <c r="W884" s="1012"/>
      <c r="X884" s="1041"/>
      <c r="Y884" s="1010"/>
      <c r="Z884" s="23"/>
      <c r="AA884" s="23" t="str">
        <f t="shared" si="132"/>
        <v/>
      </c>
      <c r="AB884" s="48" t="str">
        <f t="shared" si="133"/>
        <v/>
      </c>
      <c r="AC884"/>
      <c r="AD884"/>
      <c r="AE884" s="12">
        <f t="shared" si="128"/>
        <v>5</v>
      </c>
      <c r="AF884" s="12">
        <f t="shared" si="129"/>
        <v>0</v>
      </c>
      <c r="AU884" s="22" t="str">
        <f t="shared" si="135"/>
        <v/>
      </c>
    </row>
    <row r="885" spans="1:47" s="12" customFormat="1" ht="13.5" customHeight="1" thickBot="1" x14ac:dyDescent="0.3">
      <c r="A885" s="2073"/>
      <c r="B885" s="1104" t="s">
        <v>1661</v>
      </c>
      <c r="C885" s="1160"/>
      <c r="D885" s="1150" t="s">
        <v>1662</v>
      </c>
      <c r="E885" s="956"/>
      <c r="F885" s="957"/>
      <c r="G885" s="1130"/>
      <c r="H885" s="1086" t="s">
        <v>421</v>
      </c>
      <c r="I885" s="1086" t="s">
        <v>1849</v>
      </c>
      <c r="J885" s="1068"/>
      <c r="K885" s="1086" t="s">
        <v>1709</v>
      </c>
      <c r="L885" s="1068" t="s">
        <v>97</v>
      </c>
      <c r="M885" s="1091">
        <v>9</v>
      </c>
      <c r="N885" s="1048" t="s">
        <v>24</v>
      </c>
      <c r="O885" s="1068" t="s">
        <v>429</v>
      </c>
      <c r="P885" s="1066">
        <f t="shared" si="127"/>
        <v>5</v>
      </c>
      <c r="Q885" s="829">
        <v>3</v>
      </c>
      <c r="R885" s="955">
        <v>2</v>
      </c>
      <c r="S885" s="955"/>
      <c r="T885" s="955"/>
      <c r="U885" s="955"/>
      <c r="V885" s="955"/>
      <c r="W885" s="1012"/>
      <c r="X885" s="1041"/>
      <c r="Y885" s="1010"/>
      <c r="Z885" s="23"/>
      <c r="AA885" s="23" t="str">
        <f t="shared" si="132"/>
        <v/>
      </c>
      <c r="AB885" s="48" t="str">
        <f t="shared" si="133"/>
        <v/>
      </c>
      <c r="AC885"/>
      <c r="AD885"/>
      <c r="AE885" s="12">
        <f t="shared" si="128"/>
        <v>5</v>
      </c>
      <c r="AF885" s="12">
        <f t="shared" si="129"/>
        <v>0</v>
      </c>
      <c r="AU885" s="22" t="str">
        <f t="shared" si="135"/>
        <v/>
      </c>
    </row>
    <row r="886" spans="1:47" s="12" customFormat="1" ht="13.5" customHeight="1" thickBot="1" x14ac:dyDescent="0.3">
      <c r="A886" s="2073"/>
      <c r="B886" s="1104" t="s">
        <v>1661</v>
      </c>
      <c r="C886" s="1160"/>
      <c r="D886" s="1150" t="s">
        <v>1662</v>
      </c>
      <c r="E886" s="956"/>
      <c r="F886" s="957"/>
      <c r="G886" s="1130"/>
      <c r="H886" s="1086" t="s">
        <v>421</v>
      </c>
      <c r="I886" s="1086" t="s">
        <v>1849</v>
      </c>
      <c r="J886" s="1711" t="s">
        <v>1424</v>
      </c>
      <c r="K886" s="1107" t="s">
        <v>1539</v>
      </c>
      <c r="L886" s="1068"/>
      <c r="M886" s="1091"/>
      <c r="N886" s="1048"/>
      <c r="O886" s="1068"/>
      <c r="P886" s="1066">
        <f t="shared" si="127"/>
        <v>0</v>
      </c>
      <c r="Q886" s="829"/>
      <c r="R886" s="955"/>
      <c r="S886" s="955">
        <v>4</v>
      </c>
      <c r="T886" s="955"/>
      <c r="U886" s="955"/>
      <c r="V886" s="955"/>
      <c r="W886" s="1012"/>
      <c r="X886" s="1041"/>
      <c r="Y886" s="1010"/>
      <c r="Z886" s="23"/>
      <c r="AA886" s="23" t="str">
        <f t="shared" si="132"/>
        <v/>
      </c>
      <c r="AB886" s="48" t="str">
        <f t="shared" si="133"/>
        <v/>
      </c>
      <c r="AC886"/>
      <c r="AD886"/>
      <c r="AE886" s="12">
        <f t="shared" si="128"/>
        <v>0</v>
      </c>
      <c r="AF886" s="12">
        <f t="shared" si="129"/>
        <v>4</v>
      </c>
      <c r="AU886" s="22" t="str">
        <f t="shared" si="135"/>
        <v/>
      </c>
    </row>
    <row r="887" spans="1:47" s="12" customFormat="1" ht="13.5" customHeight="1" thickBot="1" x14ac:dyDescent="0.3">
      <c r="A887" s="2073"/>
      <c r="B887" s="1104" t="s">
        <v>1661</v>
      </c>
      <c r="C887" s="1160"/>
      <c r="D887" s="1150" t="s">
        <v>1662</v>
      </c>
      <c r="E887" s="956"/>
      <c r="F887" s="957"/>
      <c r="G887" s="1130"/>
      <c r="H887" s="1086" t="s">
        <v>421</v>
      </c>
      <c r="I887" s="1086" t="s">
        <v>1849</v>
      </c>
      <c r="J887" s="1711" t="s">
        <v>1424</v>
      </c>
      <c r="K887" s="1107" t="s">
        <v>1540</v>
      </c>
      <c r="L887" s="1068"/>
      <c r="M887" s="1091"/>
      <c r="N887" s="1048"/>
      <c r="O887" s="1068"/>
      <c r="P887" s="1066">
        <f t="shared" si="127"/>
        <v>0</v>
      </c>
      <c r="Q887" s="829"/>
      <c r="R887" s="955"/>
      <c r="S887" s="955">
        <v>2</v>
      </c>
      <c r="T887" s="955"/>
      <c r="U887" s="955"/>
      <c r="V887" s="955"/>
      <c r="W887" s="1012"/>
      <c r="X887" s="1041"/>
      <c r="Y887" s="1010"/>
      <c r="Z887" s="23"/>
      <c r="AA887" s="23" t="str">
        <f t="shared" si="132"/>
        <v/>
      </c>
      <c r="AB887" s="48" t="str">
        <f t="shared" si="133"/>
        <v/>
      </c>
      <c r="AC887"/>
      <c r="AD887"/>
      <c r="AE887" s="12">
        <f t="shared" si="128"/>
        <v>0</v>
      </c>
      <c r="AF887" s="12">
        <f t="shared" si="129"/>
        <v>2</v>
      </c>
      <c r="AU887" s="22" t="str">
        <f t="shared" si="135"/>
        <v/>
      </c>
    </row>
    <row r="888" spans="1:47" s="12" customFormat="1" ht="13.5" customHeight="1" thickBot="1" x14ac:dyDescent="0.3">
      <c r="A888" s="2073"/>
      <c r="B888" s="1104" t="s">
        <v>1661</v>
      </c>
      <c r="C888" s="1160"/>
      <c r="D888" s="1150" t="s">
        <v>1662</v>
      </c>
      <c r="E888" s="956"/>
      <c r="F888" s="957"/>
      <c r="G888" s="1130"/>
      <c r="H888" s="1086" t="s">
        <v>421</v>
      </c>
      <c r="I888" s="1086" t="s">
        <v>1849</v>
      </c>
      <c r="J888" s="1750" t="s">
        <v>1425</v>
      </c>
      <c r="K888" s="1086" t="s">
        <v>2084</v>
      </c>
      <c r="L888" s="1068"/>
      <c r="M888" s="1091"/>
      <c r="N888" s="1048"/>
      <c r="O888" s="1068"/>
      <c r="P888" s="1066">
        <f t="shared" si="127"/>
        <v>0</v>
      </c>
      <c r="Q888" s="829"/>
      <c r="R888" s="955"/>
      <c r="S888" s="955"/>
      <c r="T888" s="955">
        <v>3</v>
      </c>
      <c r="U888" s="955"/>
      <c r="V888" s="955"/>
      <c r="W888" s="1012"/>
      <c r="X888" s="1041"/>
      <c r="Y888" s="1010"/>
      <c r="Z888" s="23"/>
      <c r="AA888" s="23" t="str">
        <f t="shared" ref="AA888:AA919" si="136">IF(Y888&lt;&gt;"",IF(Y888&gt;=40,"TC",IF(AND(Y888&gt;=20,Y888&lt;30),"MT",IF(Y888&lt;20,"TP",""))),"")</f>
        <v/>
      </c>
      <c r="AB888" s="48" t="str">
        <f t="shared" ref="AB888:AB919" si="137">Z888&amp;AA888</f>
        <v/>
      </c>
      <c r="AC888"/>
      <c r="AD888" t="s">
        <v>2085</v>
      </c>
      <c r="AE888" s="12">
        <f t="shared" si="128"/>
        <v>0</v>
      </c>
      <c r="AF888" s="12">
        <f t="shared" si="129"/>
        <v>0</v>
      </c>
      <c r="AU888" s="22" t="str">
        <f t="shared" si="135"/>
        <v/>
      </c>
    </row>
    <row r="889" spans="1:47" s="12" customFormat="1" ht="13.5" customHeight="1" thickBot="1" x14ac:dyDescent="0.3">
      <c r="A889" s="2073"/>
      <c r="B889" s="1104" t="s">
        <v>1661</v>
      </c>
      <c r="C889" s="1160"/>
      <c r="D889" s="1150" t="s">
        <v>1662</v>
      </c>
      <c r="E889" s="956"/>
      <c r="F889" s="957"/>
      <c r="G889" s="1130"/>
      <c r="H889" s="1086" t="s">
        <v>421</v>
      </c>
      <c r="I889" s="1086" t="s">
        <v>1849</v>
      </c>
      <c r="J889" s="1790" t="s">
        <v>95</v>
      </c>
      <c r="K889" s="221" t="s">
        <v>1712</v>
      </c>
      <c r="L889" s="1068"/>
      <c r="M889" s="1091"/>
      <c r="N889" s="1048"/>
      <c r="O889" s="1068"/>
      <c r="P889" s="1066">
        <f t="shared" si="127"/>
        <v>0</v>
      </c>
      <c r="Q889" s="829"/>
      <c r="R889" s="955"/>
      <c r="S889" s="955"/>
      <c r="T889" s="955"/>
      <c r="U889" s="955">
        <v>2</v>
      </c>
      <c r="V889" s="955"/>
      <c r="W889" s="1012"/>
      <c r="X889" s="1041"/>
      <c r="Y889" s="1010"/>
      <c r="Z889" s="23"/>
      <c r="AA889" s="23" t="str">
        <f t="shared" si="136"/>
        <v/>
      </c>
      <c r="AB889" s="48" t="str">
        <f t="shared" si="137"/>
        <v/>
      </c>
      <c r="AC889"/>
      <c r="AD889"/>
      <c r="AE889" s="12">
        <f t="shared" si="128"/>
        <v>0</v>
      </c>
      <c r="AF889" s="12">
        <f t="shared" si="129"/>
        <v>0</v>
      </c>
      <c r="AU889" s="22" t="str">
        <f t="shared" si="135"/>
        <v/>
      </c>
    </row>
    <row r="890" spans="1:47" s="12" customFormat="1" ht="13.5" customHeight="1" thickBot="1" x14ac:dyDescent="0.3">
      <c r="A890" s="2073"/>
      <c r="B890" s="1104" t="s">
        <v>1661</v>
      </c>
      <c r="C890" s="1160"/>
      <c r="D890" s="1150" t="s">
        <v>1662</v>
      </c>
      <c r="E890" s="956"/>
      <c r="F890" s="957"/>
      <c r="G890" s="1130"/>
      <c r="H890" s="1086" t="s">
        <v>421</v>
      </c>
      <c r="I890" s="1086" t="s">
        <v>1849</v>
      </c>
      <c r="J890" s="1725" t="s">
        <v>1424</v>
      </c>
      <c r="K890" s="1114" t="s">
        <v>1838</v>
      </c>
      <c r="L890" s="1068"/>
      <c r="M890" s="1091"/>
      <c r="N890" s="1048"/>
      <c r="O890" s="1068"/>
      <c r="P890" s="1066">
        <f t="shared" si="127"/>
        <v>0</v>
      </c>
      <c r="Q890" s="829"/>
      <c r="R890" s="955"/>
      <c r="S890" s="955"/>
      <c r="T890" s="955"/>
      <c r="U890" s="955"/>
      <c r="V890" s="955"/>
      <c r="W890" s="1012">
        <v>2</v>
      </c>
      <c r="X890" s="1041"/>
      <c r="Y890" s="1010"/>
      <c r="Z890" s="23"/>
      <c r="AA890" s="23" t="str">
        <f t="shared" si="136"/>
        <v/>
      </c>
      <c r="AB890" s="48" t="str">
        <f t="shared" si="137"/>
        <v/>
      </c>
      <c r="AC890"/>
      <c r="AD890"/>
      <c r="AE890" s="12">
        <f t="shared" si="128"/>
        <v>0</v>
      </c>
      <c r="AF890" s="12">
        <f t="shared" si="129"/>
        <v>2</v>
      </c>
      <c r="AU890" s="22" t="str">
        <f t="shared" si="135"/>
        <v/>
      </c>
    </row>
    <row r="891" spans="1:47" s="12" customFormat="1" ht="13.5" customHeight="1" thickBot="1" x14ac:dyDescent="0.3">
      <c r="A891" s="2074"/>
      <c r="B891" s="1111" t="s">
        <v>1661</v>
      </c>
      <c r="C891" s="1168"/>
      <c r="D891" s="1222" t="s">
        <v>1662</v>
      </c>
      <c r="E891" s="1263"/>
      <c r="F891" s="1264"/>
      <c r="G891" s="1265"/>
      <c r="H891" s="1138" t="s">
        <v>421</v>
      </c>
      <c r="I891" s="1138" t="s">
        <v>1849</v>
      </c>
      <c r="J891" s="1733" t="s">
        <v>96</v>
      </c>
      <c r="K891" s="1138" t="s">
        <v>2146</v>
      </c>
      <c r="L891" s="1087"/>
      <c r="M891" s="1102"/>
      <c r="N891" s="1103"/>
      <c r="O891" s="1087"/>
      <c r="P891" s="1066">
        <f t="shared" si="127"/>
        <v>0</v>
      </c>
      <c r="Q891" s="857"/>
      <c r="R891" s="1059"/>
      <c r="S891" s="1059"/>
      <c r="T891" s="1059"/>
      <c r="U891" s="1059"/>
      <c r="V891" s="1059">
        <v>3</v>
      </c>
      <c r="W891" s="1268"/>
      <c r="X891" s="1269">
        <f>SUM(Q879:W891)</f>
        <v>40</v>
      </c>
      <c r="Y891" s="1270">
        <f>X891</f>
        <v>40</v>
      </c>
      <c r="Z891" s="23" t="s">
        <v>876</v>
      </c>
      <c r="AA891" s="23" t="str">
        <f t="shared" si="136"/>
        <v>TC</v>
      </c>
      <c r="AB891" s="48" t="str">
        <f t="shared" si="137"/>
        <v>JUTC</v>
      </c>
      <c r="AC891"/>
      <c r="AD891"/>
      <c r="AE891" s="12">
        <f t="shared" si="128"/>
        <v>0</v>
      </c>
      <c r="AF891" s="12">
        <f t="shared" si="129"/>
        <v>0</v>
      </c>
      <c r="AU891" s="22" t="str">
        <f t="shared" si="135"/>
        <v/>
      </c>
    </row>
    <row r="892" spans="1:47" s="15" customFormat="1" ht="13.5" customHeight="1" thickBot="1" x14ac:dyDescent="0.3">
      <c r="A892" s="2072">
        <f>A879+1</f>
        <v>112</v>
      </c>
      <c r="B892" s="1367" t="s">
        <v>1925</v>
      </c>
      <c r="C892" s="1439" t="s">
        <v>35</v>
      </c>
      <c r="D892" s="1401" t="s">
        <v>1926</v>
      </c>
      <c r="E892" s="1389" t="s">
        <v>284</v>
      </c>
      <c r="F892" s="1344" t="s">
        <v>1927</v>
      </c>
      <c r="G892" s="1345" t="s">
        <v>670</v>
      </c>
      <c r="H892" s="1346" t="s">
        <v>421</v>
      </c>
      <c r="I892" s="1346" t="s">
        <v>1847</v>
      </c>
      <c r="J892" s="1369"/>
      <c r="K892" s="1346" t="s">
        <v>1928</v>
      </c>
      <c r="L892" s="1617" t="s">
        <v>97</v>
      </c>
      <c r="M892" s="1615">
        <v>1</v>
      </c>
      <c r="N892" s="1616" t="s">
        <v>24</v>
      </c>
      <c r="O892" s="1369" t="s">
        <v>1860</v>
      </c>
      <c r="P892" s="1066">
        <f t="shared" si="127"/>
        <v>5</v>
      </c>
      <c r="Q892" s="1370">
        <v>3</v>
      </c>
      <c r="R892" s="1349">
        <v>2</v>
      </c>
      <c r="S892" s="1409"/>
      <c r="T892" s="1409"/>
      <c r="U892" s="1409"/>
      <c r="V892" s="1409"/>
      <c r="W892" s="1407"/>
      <c r="X892" s="1849"/>
      <c r="Y892" s="1850"/>
      <c r="Z892" s="576"/>
      <c r="AA892" s="576" t="str">
        <f t="shared" si="136"/>
        <v/>
      </c>
      <c r="AB892" s="577" t="str">
        <f t="shared" si="137"/>
        <v/>
      </c>
      <c r="AC892"/>
      <c r="AD892"/>
      <c r="AE892" s="12">
        <f t="shared" si="128"/>
        <v>5</v>
      </c>
      <c r="AF892" s="12">
        <f t="shared" si="129"/>
        <v>0</v>
      </c>
      <c r="AU892" s="15">
        <f t="shared" ref="AU892:AU900" si="138">IF(C892&lt;&gt;"",SUMIF(D$380:D$959,D892,Q$380:R$959),"")</f>
        <v>15</v>
      </c>
    </row>
    <row r="893" spans="1:47" s="15" customFormat="1" ht="13.5" customHeight="1" thickBot="1" x14ac:dyDescent="0.3">
      <c r="A893" s="2073"/>
      <c r="B893" s="1851" t="s">
        <v>1925</v>
      </c>
      <c r="C893" s="1161"/>
      <c r="D893" s="1148" t="s">
        <v>1926</v>
      </c>
      <c r="E893" s="961"/>
      <c r="F893" s="962"/>
      <c r="G893" s="1131"/>
      <c r="H893" s="1114" t="s">
        <v>421</v>
      </c>
      <c r="I893" s="1114" t="s">
        <v>1847</v>
      </c>
      <c r="J893" s="1075"/>
      <c r="K893" s="1114" t="s">
        <v>1928</v>
      </c>
      <c r="L893" s="1074" t="s">
        <v>97</v>
      </c>
      <c r="M893" s="1094">
        <v>1</v>
      </c>
      <c r="N893" s="1046" t="s">
        <v>98</v>
      </c>
      <c r="O893" s="1075" t="s">
        <v>429</v>
      </c>
      <c r="P893" s="1066">
        <f t="shared" si="127"/>
        <v>5</v>
      </c>
      <c r="Q893" s="762">
        <v>3</v>
      </c>
      <c r="R893" s="963">
        <v>2</v>
      </c>
      <c r="S893" s="960"/>
      <c r="T893" s="960"/>
      <c r="U893" s="960"/>
      <c r="V893" s="960"/>
      <c r="W893" s="1014"/>
      <c r="X893" s="1029"/>
      <c r="Y893" s="1000"/>
      <c r="Z893" s="576"/>
      <c r="AA893" s="576" t="str">
        <f t="shared" si="136"/>
        <v/>
      </c>
      <c r="AB893" s="577" t="str">
        <f t="shared" si="137"/>
        <v/>
      </c>
      <c r="AC893"/>
      <c r="AD893"/>
      <c r="AE893" s="12">
        <f t="shared" si="128"/>
        <v>5</v>
      </c>
      <c r="AF893" s="12">
        <f t="shared" si="129"/>
        <v>0</v>
      </c>
      <c r="AU893" s="15" t="str">
        <f t="shared" si="138"/>
        <v/>
      </c>
    </row>
    <row r="894" spans="1:47" s="15" customFormat="1" ht="13.5" customHeight="1" thickBot="1" x14ac:dyDescent="0.3">
      <c r="A894" s="2073"/>
      <c r="B894" s="1851" t="s">
        <v>1925</v>
      </c>
      <c r="C894" s="1161"/>
      <c r="D894" s="1148" t="s">
        <v>1926</v>
      </c>
      <c r="E894" s="961"/>
      <c r="F894" s="962"/>
      <c r="G894" s="1131"/>
      <c r="H894" s="1114" t="s">
        <v>421</v>
      </c>
      <c r="I894" s="1114" t="s">
        <v>1847</v>
      </c>
      <c r="J894" s="1075"/>
      <c r="K894" s="1114" t="s">
        <v>1888</v>
      </c>
      <c r="L894" s="1074" t="s">
        <v>97</v>
      </c>
      <c r="M894" s="1094">
        <v>2</v>
      </c>
      <c r="N894" s="1046" t="s">
        <v>395</v>
      </c>
      <c r="O894" s="1075" t="s">
        <v>429</v>
      </c>
      <c r="P894" s="1066">
        <f t="shared" si="127"/>
        <v>5</v>
      </c>
      <c r="Q894" s="762">
        <v>3</v>
      </c>
      <c r="R894" s="963">
        <v>2</v>
      </c>
      <c r="S894" s="960"/>
      <c r="T894" s="960"/>
      <c r="U894" s="960"/>
      <c r="V894" s="960"/>
      <c r="W894" s="1014"/>
      <c r="X894" s="1029"/>
      <c r="Y894" s="1000"/>
      <c r="Z894" s="576"/>
      <c r="AA894" s="576" t="str">
        <f t="shared" si="136"/>
        <v/>
      </c>
      <c r="AB894" s="577" t="str">
        <f t="shared" si="137"/>
        <v/>
      </c>
      <c r="AC894"/>
      <c r="AD894"/>
      <c r="AE894" s="12">
        <f t="shared" si="128"/>
        <v>5</v>
      </c>
      <c r="AF894" s="12">
        <f t="shared" si="129"/>
        <v>0</v>
      </c>
      <c r="AU894" s="15" t="str">
        <f t="shared" si="138"/>
        <v/>
      </c>
    </row>
    <row r="895" spans="1:47" s="15" customFormat="1" ht="13.5" customHeight="1" thickBot="1" x14ac:dyDescent="0.3">
      <c r="A895" s="2073"/>
      <c r="B895" s="1851" t="s">
        <v>1925</v>
      </c>
      <c r="C895" s="1161"/>
      <c r="D895" s="1148" t="s">
        <v>1926</v>
      </c>
      <c r="E895" s="961"/>
      <c r="F895" s="962"/>
      <c r="G895" s="1131"/>
      <c r="H895" s="1114" t="s">
        <v>421</v>
      </c>
      <c r="I895" s="1114" t="s">
        <v>1849</v>
      </c>
      <c r="J895" s="1075"/>
      <c r="K895" s="1114" t="s">
        <v>1929</v>
      </c>
      <c r="L895" s="1074" t="s">
        <v>97</v>
      </c>
      <c r="M895" s="1094">
        <v>1</v>
      </c>
      <c r="N895" s="1046" t="s">
        <v>24</v>
      </c>
      <c r="O895" s="1075" t="s">
        <v>429</v>
      </c>
      <c r="P895" s="1066">
        <f t="shared" si="127"/>
        <v>3</v>
      </c>
      <c r="Q895" s="762">
        <v>3</v>
      </c>
      <c r="R895" s="958"/>
      <c r="S895" s="960"/>
      <c r="T895" s="960"/>
      <c r="U895" s="960"/>
      <c r="V895" s="960"/>
      <c r="W895" s="1014"/>
      <c r="X895" s="1029"/>
      <c r="Y895" s="1000"/>
      <c r="Z895" s="576"/>
      <c r="AA895" s="576" t="str">
        <f t="shared" si="136"/>
        <v/>
      </c>
      <c r="AB895" s="577" t="str">
        <f t="shared" si="137"/>
        <v/>
      </c>
      <c r="AC895"/>
      <c r="AD895"/>
      <c r="AE895" s="12">
        <f t="shared" si="128"/>
        <v>3</v>
      </c>
      <c r="AF895" s="12">
        <f t="shared" si="129"/>
        <v>0</v>
      </c>
      <c r="AU895" s="15" t="str">
        <f t="shared" si="138"/>
        <v/>
      </c>
    </row>
    <row r="896" spans="1:47" s="15" customFormat="1" ht="13.5" customHeight="1" thickBot="1" x14ac:dyDescent="0.3">
      <c r="A896" s="2073"/>
      <c r="B896" s="1851" t="s">
        <v>1925</v>
      </c>
      <c r="C896" s="1161"/>
      <c r="D896" s="1148" t="s">
        <v>1926</v>
      </c>
      <c r="E896" s="961"/>
      <c r="F896" s="962"/>
      <c r="G896" s="1131"/>
      <c r="H896" s="1114" t="s">
        <v>421</v>
      </c>
      <c r="I896" s="1114" t="s">
        <v>1849</v>
      </c>
      <c r="J896" s="1075"/>
      <c r="K896" s="1114" t="s">
        <v>1930</v>
      </c>
      <c r="L896" s="1074" t="s">
        <v>97</v>
      </c>
      <c r="M896" s="1094">
        <v>9</v>
      </c>
      <c r="N896" s="1046" t="s">
        <v>24</v>
      </c>
      <c r="O896" s="1075" t="s">
        <v>429</v>
      </c>
      <c r="P896" s="1066">
        <f t="shared" si="127"/>
        <v>5</v>
      </c>
      <c r="Q896" s="762">
        <v>3</v>
      </c>
      <c r="R896" s="958">
        <v>2</v>
      </c>
      <c r="S896" s="960"/>
      <c r="T896" s="960"/>
      <c r="U896" s="960"/>
      <c r="V896" s="960"/>
      <c r="W896" s="1014"/>
      <c r="X896" s="1029"/>
      <c r="Y896" s="1000"/>
      <c r="Z896" s="576"/>
      <c r="AA896" s="576" t="str">
        <f t="shared" si="136"/>
        <v/>
      </c>
      <c r="AB896" s="577" t="str">
        <f t="shared" si="137"/>
        <v/>
      </c>
      <c r="AC896"/>
      <c r="AD896"/>
      <c r="AE896" s="12">
        <f t="shared" si="128"/>
        <v>5</v>
      </c>
      <c r="AF896" s="12">
        <f t="shared" si="129"/>
        <v>0</v>
      </c>
      <c r="AU896" s="15" t="str">
        <f t="shared" si="138"/>
        <v/>
      </c>
    </row>
    <row r="897" spans="1:47" s="15" customFormat="1" ht="13.5" customHeight="1" thickBot="1" x14ac:dyDescent="0.3">
      <c r="A897" s="2073"/>
      <c r="B897" s="1851" t="s">
        <v>1925</v>
      </c>
      <c r="C897" s="1161"/>
      <c r="D897" s="1148" t="s">
        <v>1926</v>
      </c>
      <c r="E897" s="961"/>
      <c r="F897" s="962"/>
      <c r="G897" s="1131"/>
      <c r="H897" s="1114" t="s">
        <v>421</v>
      </c>
      <c r="I897" s="1114" t="s">
        <v>1847</v>
      </c>
      <c r="J897" s="1711" t="s">
        <v>1424</v>
      </c>
      <c r="K897" s="1106" t="s">
        <v>1539</v>
      </c>
      <c r="L897" s="1074"/>
      <c r="M897" s="1094"/>
      <c r="N897" s="1046"/>
      <c r="O897" s="1075"/>
      <c r="P897" s="1066">
        <f t="shared" si="127"/>
        <v>0</v>
      </c>
      <c r="Q897" s="762"/>
      <c r="R897" s="958"/>
      <c r="S897" s="960">
        <v>4</v>
      </c>
      <c r="T897" s="960"/>
      <c r="U897" s="960"/>
      <c r="V897" s="960"/>
      <c r="W897" s="1014"/>
      <c r="X897" s="1029"/>
      <c r="Y897" s="1000"/>
      <c r="Z897" s="576"/>
      <c r="AA897" s="576" t="str">
        <f t="shared" si="136"/>
        <v/>
      </c>
      <c r="AB897" s="577" t="str">
        <f t="shared" si="137"/>
        <v/>
      </c>
      <c r="AC897"/>
      <c r="AD897"/>
      <c r="AE897" s="12">
        <f t="shared" si="128"/>
        <v>0</v>
      </c>
      <c r="AF897" s="12">
        <f t="shared" si="129"/>
        <v>4</v>
      </c>
      <c r="AU897" s="15" t="str">
        <f t="shared" si="138"/>
        <v/>
      </c>
    </row>
    <row r="898" spans="1:47" s="15" customFormat="1" ht="13.5" customHeight="1" thickBot="1" x14ac:dyDescent="0.3">
      <c r="A898" s="2073"/>
      <c r="B898" s="1851" t="s">
        <v>1925</v>
      </c>
      <c r="C898" s="1161"/>
      <c r="D898" s="1148" t="s">
        <v>1926</v>
      </c>
      <c r="E898" s="961"/>
      <c r="F898" s="962"/>
      <c r="G898" s="1131"/>
      <c r="H898" s="1114" t="s">
        <v>421</v>
      </c>
      <c r="I898" s="1114" t="s">
        <v>1847</v>
      </c>
      <c r="J898" s="1711" t="s">
        <v>1424</v>
      </c>
      <c r="K898" s="1106" t="s">
        <v>1540</v>
      </c>
      <c r="L898" s="1074"/>
      <c r="M898" s="1094"/>
      <c r="N898" s="1046"/>
      <c r="O898" s="1075"/>
      <c r="P898" s="1066">
        <f t="shared" si="127"/>
        <v>0</v>
      </c>
      <c r="Q898" s="762"/>
      <c r="R898" s="963"/>
      <c r="S898" s="960">
        <v>2</v>
      </c>
      <c r="T898" s="960"/>
      <c r="U898" s="960"/>
      <c r="V898" s="960"/>
      <c r="W898" s="1014"/>
      <c r="X898" s="1029"/>
      <c r="Y898" s="1000"/>
      <c r="Z898" s="576"/>
      <c r="AA898" s="576" t="str">
        <f t="shared" si="136"/>
        <v/>
      </c>
      <c r="AB898" s="577" t="str">
        <f t="shared" si="137"/>
        <v/>
      </c>
      <c r="AC898"/>
      <c r="AD898"/>
      <c r="AE898" s="12">
        <f t="shared" si="128"/>
        <v>0</v>
      </c>
      <c r="AF898" s="12">
        <f t="shared" si="129"/>
        <v>2</v>
      </c>
      <c r="AU898" s="15" t="str">
        <f t="shared" si="138"/>
        <v/>
      </c>
    </row>
    <row r="899" spans="1:47" s="15" customFormat="1" ht="13.5" customHeight="1" thickBot="1" x14ac:dyDescent="0.3">
      <c r="A899" s="2073"/>
      <c r="B899" s="1851" t="s">
        <v>1925</v>
      </c>
      <c r="C899" s="1161"/>
      <c r="D899" s="1148" t="s">
        <v>1926</v>
      </c>
      <c r="E899" s="961"/>
      <c r="F899" s="962"/>
      <c r="G899" s="1131"/>
      <c r="H899" s="1114" t="s">
        <v>421</v>
      </c>
      <c r="I899" s="1114" t="s">
        <v>1849</v>
      </c>
      <c r="J899" s="1750" t="s">
        <v>1425</v>
      </c>
      <c r="K899" s="1114" t="s">
        <v>1931</v>
      </c>
      <c r="L899" s="1074"/>
      <c r="M899" s="1094"/>
      <c r="N899" s="1046"/>
      <c r="O899" s="1075"/>
      <c r="P899" s="1066">
        <f t="shared" si="127"/>
        <v>0</v>
      </c>
      <c r="Q899" s="762"/>
      <c r="R899" s="963"/>
      <c r="S899" s="960"/>
      <c r="T899" s="960">
        <v>8</v>
      </c>
      <c r="U899" s="960"/>
      <c r="V899" s="960"/>
      <c r="W899" s="1014"/>
      <c r="X899" s="1029"/>
      <c r="Y899" s="1000"/>
      <c r="Z899" s="576"/>
      <c r="AA899" s="576" t="str">
        <f t="shared" si="136"/>
        <v/>
      </c>
      <c r="AB899" s="577" t="str">
        <f t="shared" si="137"/>
        <v/>
      </c>
      <c r="AC899"/>
      <c r="AD899"/>
      <c r="AE899" s="12">
        <f t="shared" si="128"/>
        <v>0</v>
      </c>
      <c r="AF899" s="12">
        <f t="shared" si="129"/>
        <v>0</v>
      </c>
      <c r="AU899" s="15" t="str">
        <f t="shared" si="138"/>
        <v/>
      </c>
    </row>
    <row r="900" spans="1:47" s="15" customFormat="1" ht="13.5" customHeight="1" thickBot="1" x14ac:dyDescent="0.3">
      <c r="A900" s="2075"/>
      <c r="B900" s="1859" t="s">
        <v>1925</v>
      </c>
      <c r="C900" s="1322"/>
      <c r="D900" s="1391" t="s">
        <v>1926</v>
      </c>
      <c r="E900" s="1324"/>
      <c r="F900" s="1392"/>
      <c r="G900" s="1393"/>
      <c r="H900" s="1327" t="s">
        <v>421</v>
      </c>
      <c r="I900" s="1327" t="s">
        <v>1849</v>
      </c>
      <c r="J900" s="1725" t="s">
        <v>1424</v>
      </c>
      <c r="K900" s="1327" t="s">
        <v>1837</v>
      </c>
      <c r="L900" s="1960"/>
      <c r="M900" s="1376"/>
      <c r="N900" s="1860"/>
      <c r="O900" s="733"/>
      <c r="P900" s="1066">
        <f t="shared" si="127"/>
        <v>0</v>
      </c>
      <c r="Q900" s="637"/>
      <c r="R900" s="1330"/>
      <c r="S900" s="1398"/>
      <c r="T900" s="1398"/>
      <c r="U900" s="1398"/>
      <c r="V900" s="1398"/>
      <c r="W900" s="1396">
        <v>3</v>
      </c>
      <c r="X900" s="1442">
        <f>SUBTOTAL(9,Q892:W900)</f>
        <v>40</v>
      </c>
      <c r="Y900" s="1443">
        <f>X900</f>
        <v>40</v>
      </c>
      <c r="Z900" s="576" t="s">
        <v>876</v>
      </c>
      <c r="AA900" s="576" t="str">
        <f t="shared" si="136"/>
        <v>TC</v>
      </c>
      <c r="AB900" s="577" t="str">
        <f t="shared" si="137"/>
        <v>JUTC</v>
      </c>
      <c r="AC900"/>
      <c r="AD900"/>
      <c r="AE900" s="12">
        <f t="shared" si="128"/>
        <v>0</v>
      </c>
      <c r="AF900" s="12">
        <f t="shared" si="129"/>
        <v>3</v>
      </c>
      <c r="AU900" s="15" t="str">
        <f t="shared" si="138"/>
        <v/>
      </c>
    </row>
    <row r="901" spans="1:47" s="15" customFormat="1" ht="13.5" customHeight="1" thickBot="1" x14ac:dyDescent="0.3">
      <c r="A901" s="2069">
        <f>A892+1</f>
        <v>113</v>
      </c>
      <c r="B901" s="1438" t="s">
        <v>1932</v>
      </c>
      <c r="C901" s="1439" t="s">
        <v>35</v>
      </c>
      <c r="D901" s="1342" t="s">
        <v>1933</v>
      </c>
      <c r="E901" s="1389" t="s">
        <v>284</v>
      </c>
      <c r="F901" s="1440" t="s">
        <v>1934</v>
      </c>
      <c r="G901" s="1441" t="s">
        <v>1935</v>
      </c>
      <c r="H901" s="1346" t="s">
        <v>421</v>
      </c>
      <c r="I901" s="1346" t="s">
        <v>1847</v>
      </c>
      <c r="J901" s="1369"/>
      <c r="K901" s="1346" t="s">
        <v>986</v>
      </c>
      <c r="L901" s="1617" t="s">
        <v>97</v>
      </c>
      <c r="M901" s="1370">
        <v>5</v>
      </c>
      <c r="N901" s="1371" t="s">
        <v>24</v>
      </c>
      <c r="O901" s="1372" t="s">
        <v>1860</v>
      </c>
      <c r="P901" s="1066">
        <f t="shared" si="127"/>
        <v>4</v>
      </c>
      <c r="Q901" s="1370">
        <v>3</v>
      </c>
      <c r="R901" s="1349">
        <v>1</v>
      </c>
      <c r="S901" s="1349"/>
      <c r="T901" s="1349"/>
      <c r="U901" s="1349"/>
      <c r="V901" s="1349"/>
      <c r="W901" s="1371"/>
      <c r="X901" s="1352"/>
      <c r="Y901" s="1353"/>
      <c r="Z901" s="576"/>
      <c r="AA901" s="576" t="str">
        <f t="shared" si="136"/>
        <v/>
      </c>
      <c r="AB901" s="577" t="str">
        <f t="shared" si="137"/>
        <v/>
      </c>
      <c r="AC901"/>
      <c r="AD901"/>
      <c r="AE901" s="12">
        <f t="shared" si="128"/>
        <v>4</v>
      </c>
      <c r="AF901" s="12">
        <f t="shared" si="129"/>
        <v>0</v>
      </c>
      <c r="AU901" s="15">
        <f t="shared" ref="AU901:AU910" si="139">IF(C901&lt;&gt;"",SUMIF(D$380:D$955,D901,Q$380:R$955),"")</f>
        <v>19</v>
      </c>
    </row>
    <row r="902" spans="1:47" s="15" customFormat="1" ht="15.75" thickBot="1" x14ac:dyDescent="0.3">
      <c r="A902" s="2070"/>
      <c r="B902" s="1118" t="s">
        <v>1932</v>
      </c>
      <c r="C902" s="1161"/>
      <c r="D902" s="1146" t="s">
        <v>1933</v>
      </c>
      <c r="E902" s="971"/>
      <c r="F902" s="966"/>
      <c r="G902" s="1133"/>
      <c r="H902" s="1114" t="s">
        <v>421</v>
      </c>
      <c r="I902" s="1114" t="s">
        <v>1847</v>
      </c>
      <c r="J902" s="1075"/>
      <c r="K902" s="1114" t="s">
        <v>986</v>
      </c>
      <c r="L902" s="1074" t="s">
        <v>97</v>
      </c>
      <c r="M902" s="762">
        <v>5</v>
      </c>
      <c r="N902" s="668" t="s">
        <v>98</v>
      </c>
      <c r="O902" s="1071" t="s">
        <v>1860</v>
      </c>
      <c r="P902" s="1066">
        <f t="shared" si="127"/>
        <v>4</v>
      </c>
      <c r="Q902" s="762">
        <v>3</v>
      </c>
      <c r="R902" s="963">
        <v>1</v>
      </c>
      <c r="S902" s="963"/>
      <c r="T902" s="963"/>
      <c r="U902" s="963"/>
      <c r="V902" s="963"/>
      <c r="W902" s="668"/>
      <c r="X902" s="1027"/>
      <c r="Y902" s="998"/>
      <c r="Z902" s="576"/>
      <c r="AA902" s="576" t="str">
        <f t="shared" si="136"/>
        <v/>
      </c>
      <c r="AB902" s="577" t="str">
        <f t="shared" si="137"/>
        <v/>
      </c>
      <c r="AC902"/>
      <c r="AD902"/>
      <c r="AE902" s="12">
        <f t="shared" si="128"/>
        <v>4</v>
      </c>
      <c r="AF902" s="12">
        <f t="shared" si="129"/>
        <v>0</v>
      </c>
      <c r="AU902" s="15" t="str">
        <f t="shared" si="139"/>
        <v/>
      </c>
    </row>
    <row r="903" spans="1:47" s="15" customFormat="1" ht="15.75" thickBot="1" x14ac:dyDescent="0.3">
      <c r="A903" s="2070"/>
      <c r="B903" s="1118" t="s">
        <v>1932</v>
      </c>
      <c r="C903" s="1161"/>
      <c r="D903" s="1146" t="s">
        <v>1933</v>
      </c>
      <c r="E903" s="971"/>
      <c r="F903" s="966"/>
      <c r="G903" s="1133"/>
      <c r="H903" s="1114" t="s">
        <v>421</v>
      </c>
      <c r="I903" s="1114" t="s">
        <v>1847</v>
      </c>
      <c r="J903" s="1075"/>
      <c r="K903" s="1114" t="s">
        <v>986</v>
      </c>
      <c r="L903" s="1074" t="s">
        <v>97</v>
      </c>
      <c r="M903" s="762">
        <v>5</v>
      </c>
      <c r="N903" s="668" t="s">
        <v>395</v>
      </c>
      <c r="O903" s="1071" t="s">
        <v>429</v>
      </c>
      <c r="P903" s="1066">
        <f t="shared" ref="P903:P956" si="140">SUM(Q903:R903)</f>
        <v>4</v>
      </c>
      <c r="Q903" s="762">
        <v>3</v>
      </c>
      <c r="R903" s="963">
        <v>1</v>
      </c>
      <c r="S903" s="963"/>
      <c r="T903" s="963"/>
      <c r="U903" s="963"/>
      <c r="V903" s="963"/>
      <c r="W903" s="668"/>
      <c r="X903" s="1027"/>
      <c r="Y903" s="998"/>
      <c r="Z903" s="576"/>
      <c r="AA903" s="576" t="str">
        <f t="shared" si="136"/>
        <v/>
      </c>
      <c r="AB903" s="577" t="str">
        <f t="shared" si="137"/>
        <v/>
      </c>
      <c r="AC903"/>
      <c r="AD903"/>
      <c r="AE903" s="12">
        <f t="shared" ref="AE903:AE956" si="141">Q903+R903</f>
        <v>4</v>
      </c>
      <c r="AF903" s="12">
        <f t="shared" ref="AF903:AF956" si="142">S903+W903</f>
        <v>0</v>
      </c>
      <c r="AU903" s="15" t="str">
        <f t="shared" si="139"/>
        <v/>
      </c>
    </row>
    <row r="904" spans="1:47" s="15" customFormat="1" ht="15.75" thickBot="1" x14ac:dyDescent="0.3">
      <c r="A904" s="2070"/>
      <c r="B904" s="1118" t="s">
        <v>1932</v>
      </c>
      <c r="C904" s="1161"/>
      <c r="D904" s="1146" t="s">
        <v>1933</v>
      </c>
      <c r="E904" s="971"/>
      <c r="F904" s="966"/>
      <c r="G904" s="1133"/>
      <c r="H904" s="1114" t="s">
        <v>421</v>
      </c>
      <c r="I904" s="1114" t="s">
        <v>1847</v>
      </c>
      <c r="J904" s="1105"/>
      <c r="K904" s="1106" t="s">
        <v>1319</v>
      </c>
      <c r="L904" s="1074" t="s">
        <v>97</v>
      </c>
      <c r="M904" s="762">
        <v>8</v>
      </c>
      <c r="N904" s="668" t="s">
        <v>24</v>
      </c>
      <c r="O904" s="1071" t="s">
        <v>1860</v>
      </c>
      <c r="P904" s="1066">
        <f t="shared" si="140"/>
        <v>6</v>
      </c>
      <c r="Q904" s="762">
        <v>5</v>
      </c>
      <c r="R904" s="963">
        <v>1</v>
      </c>
      <c r="S904" s="963"/>
      <c r="T904" s="963"/>
      <c r="U904" s="963"/>
      <c r="V904" s="963"/>
      <c r="W904" s="668"/>
      <c r="X904" s="1027"/>
      <c r="Y904" s="998"/>
      <c r="Z904" s="576"/>
      <c r="AA904" s="576" t="str">
        <f t="shared" si="136"/>
        <v/>
      </c>
      <c r="AB904" s="577" t="str">
        <f t="shared" si="137"/>
        <v/>
      </c>
      <c r="AC904"/>
      <c r="AD904"/>
      <c r="AE904" s="12">
        <f t="shared" si="141"/>
        <v>6</v>
      </c>
      <c r="AF904" s="12">
        <f t="shared" si="142"/>
        <v>0</v>
      </c>
      <c r="AU904" s="15" t="str">
        <f t="shared" si="139"/>
        <v/>
      </c>
    </row>
    <row r="905" spans="1:47" s="15" customFormat="1" ht="15.75" thickBot="1" x14ac:dyDescent="0.3">
      <c r="A905" s="2070"/>
      <c r="B905" s="1118" t="s">
        <v>1932</v>
      </c>
      <c r="C905" s="1161"/>
      <c r="D905" s="1146" t="s">
        <v>1933</v>
      </c>
      <c r="E905" s="971"/>
      <c r="F905" s="966"/>
      <c r="G905" s="1133"/>
      <c r="H905" s="1114" t="s">
        <v>421</v>
      </c>
      <c r="I905" s="1114" t="s">
        <v>1847</v>
      </c>
      <c r="J905" s="1075"/>
      <c r="K905" s="1114" t="s">
        <v>1319</v>
      </c>
      <c r="L905" s="1074" t="s">
        <v>97</v>
      </c>
      <c r="M905" s="762">
        <v>8</v>
      </c>
      <c r="N905" s="668" t="s">
        <v>98</v>
      </c>
      <c r="O905" s="1071" t="s">
        <v>429</v>
      </c>
      <c r="P905" s="1066">
        <f t="shared" si="140"/>
        <v>6</v>
      </c>
      <c r="Q905" s="762">
        <v>5</v>
      </c>
      <c r="R905" s="963">
        <v>1</v>
      </c>
      <c r="S905" s="963"/>
      <c r="T905" s="963"/>
      <c r="U905" s="963"/>
      <c r="V905" s="963"/>
      <c r="W905" s="668"/>
      <c r="X905" s="1027"/>
      <c r="Y905" s="998"/>
      <c r="Z905" s="576"/>
      <c r="AA905" s="576" t="str">
        <f t="shared" si="136"/>
        <v/>
      </c>
      <c r="AB905" s="577" t="str">
        <f t="shared" si="137"/>
        <v/>
      </c>
      <c r="AC905"/>
      <c r="AD905"/>
      <c r="AE905" s="12">
        <f t="shared" si="141"/>
        <v>6</v>
      </c>
      <c r="AF905" s="12">
        <f t="shared" si="142"/>
        <v>0</v>
      </c>
      <c r="AU905" s="15" t="str">
        <f t="shared" si="139"/>
        <v/>
      </c>
    </row>
    <row r="906" spans="1:47" s="15" customFormat="1" ht="15.75" thickBot="1" x14ac:dyDescent="0.3">
      <c r="A906" s="2070"/>
      <c r="B906" s="1118" t="s">
        <v>1932</v>
      </c>
      <c r="C906" s="1161"/>
      <c r="D906" s="1146" t="s">
        <v>1933</v>
      </c>
      <c r="E906" s="971"/>
      <c r="F906" s="966"/>
      <c r="G906" s="1133"/>
      <c r="H906" s="1114" t="s">
        <v>421</v>
      </c>
      <c r="I906" s="1114" t="s">
        <v>1847</v>
      </c>
      <c r="J906" s="1711" t="s">
        <v>1424</v>
      </c>
      <c r="K906" s="1106" t="s">
        <v>1539</v>
      </c>
      <c r="L906" s="1074"/>
      <c r="M906" s="762"/>
      <c r="N906" s="668"/>
      <c r="O906" s="1071"/>
      <c r="P906" s="1066">
        <f t="shared" si="140"/>
        <v>0</v>
      </c>
      <c r="Q906" s="762"/>
      <c r="R906" s="963"/>
      <c r="S906" s="963">
        <v>4</v>
      </c>
      <c r="T906" s="963"/>
      <c r="U906" s="963"/>
      <c r="V906" s="963"/>
      <c r="W906" s="668"/>
      <c r="X906" s="1027"/>
      <c r="Y906" s="998"/>
      <c r="Z906" s="576"/>
      <c r="AA906" s="576" t="str">
        <f t="shared" si="136"/>
        <v/>
      </c>
      <c r="AB906" s="577" t="str">
        <f t="shared" si="137"/>
        <v/>
      </c>
      <c r="AC906"/>
      <c r="AD906"/>
      <c r="AE906" s="12">
        <f t="shared" si="141"/>
        <v>0</v>
      </c>
      <c r="AF906" s="12">
        <f t="shared" si="142"/>
        <v>4</v>
      </c>
      <c r="AU906" s="15" t="str">
        <f t="shared" si="139"/>
        <v/>
      </c>
    </row>
    <row r="907" spans="1:47" s="15" customFormat="1" ht="15.75" thickBot="1" x14ac:dyDescent="0.3">
      <c r="A907" s="2070"/>
      <c r="B907" s="1118" t="s">
        <v>1932</v>
      </c>
      <c r="C907" s="1161"/>
      <c r="D907" s="1146" t="s">
        <v>1933</v>
      </c>
      <c r="E907" s="971"/>
      <c r="F907" s="966"/>
      <c r="G907" s="1133"/>
      <c r="H907" s="1114" t="s">
        <v>421</v>
      </c>
      <c r="I907" s="1114" t="s">
        <v>1847</v>
      </c>
      <c r="J907" s="1711" t="s">
        <v>1424</v>
      </c>
      <c r="K907" s="1106" t="s">
        <v>1540</v>
      </c>
      <c r="L907" s="1074"/>
      <c r="M907" s="762"/>
      <c r="N907" s="668"/>
      <c r="O907" s="1071"/>
      <c r="P907" s="1066">
        <f t="shared" si="140"/>
        <v>0</v>
      </c>
      <c r="Q907" s="762"/>
      <c r="R907" s="963"/>
      <c r="S907" s="963">
        <v>2</v>
      </c>
      <c r="T907" s="963"/>
      <c r="U907" s="963"/>
      <c r="V907" s="963"/>
      <c r="W907" s="668"/>
      <c r="X907" s="1027"/>
      <c r="Y907" s="998"/>
      <c r="Z907" s="576"/>
      <c r="AA907" s="576" t="str">
        <f t="shared" si="136"/>
        <v/>
      </c>
      <c r="AB907" s="577" t="str">
        <f t="shared" si="137"/>
        <v/>
      </c>
      <c r="AC907"/>
      <c r="AD907"/>
      <c r="AE907" s="12">
        <f t="shared" si="141"/>
        <v>0</v>
      </c>
      <c r="AF907" s="12">
        <f t="shared" si="142"/>
        <v>2</v>
      </c>
      <c r="AU907" s="15" t="str">
        <f t="shared" si="139"/>
        <v/>
      </c>
    </row>
    <row r="908" spans="1:47" s="15" customFormat="1" ht="13.5" customHeight="1" thickBot="1" x14ac:dyDescent="0.3">
      <c r="A908" s="2070"/>
      <c r="B908" s="1118" t="s">
        <v>1932</v>
      </c>
      <c r="C908" s="1161"/>
      <c r="D908" s="1146" t="s">
        <v>1933</v>
      </c>
      <c r="E908" s="971"/>
      <c r="F908" s="966"/>
      <c r="G908" s="1133"/>
      <c r="H908" s="1114" t="s">
        <v>421</v>
      </c>
      <c r="I908" s="1114" t="s">
        <v>1847</v>
      </c>
      <c r="J908" s="1711" t="s">
        <v>1424</v>
      </c>
      <c r="K908" s="1114" t="s">
        <v>1864</v>
      </c>
      <c r="L908" s="1074"/>
      <c r="M908" s="762"/>
      <c r="N908" s="668"/>
      <c r="O908" s="1071"/>
      <c r="P908" s="1066">
        <f t="shared" si="140"/>
        <v>0</v>
      </c>
      <c r="Q908" s="762"/>
      <c r="R908" s="963"/>
      <c r="S908" s="963"/>
      <c r="T908" s="963"/>
      <c r="U908" s="963"/>
      <c r="V908" s="963"/>
      <c r="W908" s="668">
        <v>3</v>
      </c>
      <c r="X908" s="1027"/>
      <c r="Y908" s="998"/>
      <c r="Z908" s="576"/>
      <c r="AA908" s="576" t="str">
        <f t="shared" si="136"/>
        <v/>
      </c>
      <c r="AB908" s="577" t="str">
        <f t="shared" si="137"/>
        <v/>
      </c>
      <c r="AC908"/>
      <c r="AD908"/>
      <c r="AE908" s="12">
        <f t="shared" si="141"/>
        <v>0</v>
      </c>
      <c r="AF908" s="12">
        <f t="shared" si="142"/>
        <v>3</v>
      </c>
      <c r="AU908" s="15" t="str">
        <f t="shared" si="139"/>
        <v/>
      </c>
    </row>
    <row r="909" spans="1:47" s="15" customFormat="1" ht="13.5" customHeight="1" thickBot="1" x14ac:dyDescent="0.3">
      <c r="A909" s="2070"/>
      <c r="B909" s="1118" t="s">
        <v>1932</v>
      </c>
      <c r="C909" s="1161"/>
      <c r="D909" s="1146" t="s">
        <v>1933</v>
      </c>
      <c r="E909" s="971"/>
      <c r="F909" s="966"/>
      <c r="G909" s="1133"/>
      <c r="H909" s="1114" t="s">
        <v>421</v>
      </c>
      <c r="I909" s="1114" t="s">
        <v>1847</v>
      </c>
      <c r="J909" s="1790" t="s">
        <v>95</v>
      </c>
      <c r="K909" s="221" t="s">
        <v>1712</v>
      </c>
      <c r="L909" s="1074"/>
      <c r="M909" s="762"/>
      <c r="N909" s="668"/>
      <c r="O909" s="1071"/>
      <c r="P909" s="1066">
        <f t="shared" si="140"/>
        <v>0</v>
      </c>
      <c r="Q909" s="762"/>
      <c r="R909" s="963"/>
      <c r="S909" s="963"/>
      <c r="T909" s="963"/>
      <c r="U909" s="963">
        <v>2</v>
      </c>
      <c r="V909" s="963"/>
      <c r="W909" s="668"/>
      <c r="X909" s="1027"/>
      <c r="Y909" s="998"/>
      <c r="Z909" s="576"/>
      <c r="AA909" s="576" t="str">
        <f t="shared" si="136"/>
        <v/>
      </c>
      <c r="AB909" s="577" t="str">
        <f t="shared" si="137"/>
        <v/>
      </c>
      <c r="AC909"/>
      <c r="AD909"/>
      <c r="AE909" s="12">
        <f t="shared" si="141"/>
        <v>0</v>
      </c>
      <c r="AF909" s="12">
        <f t="shared" si="142"/>
        <v>0</v>
      </c>
      <c r="AU909" s="15" t="str">
        <f t="shared" si="139"/>
        <v/>
      </c>
    </row>
    <row r="910" spans="1:47" s="15" customFormat="1" ht="13.5" customHeight="1" thickBot="1" x14ac:dyDescent="0.3">
      <c r="A910" s="2071"/>
      <c r="B910" s="1861" t="s">
        <v>1932</v>
      </c>
      <c r="C910" s="1308"/>
      <c r="D910" s="1354" t="s">
        <v>1933</v>
      </c>
      <c r="E910" s="1355"/>
      <c r="F910" s="1310"/>
      <c r="G910" s="1311"/>
      <c r="H910" s="1312" t="s">
        <v>421</v>
      </c>
      <c r="I910" s="1312" t="s">
        <v>1847</v>
      </c>
      <c r="J910" s="1750" t="s">
        <v>1425</v>
      </c>
      <c r="K910" s="1312" t="s">
        <v>1936</v>
      </c>
      <c r="L910" s="1619"/>
      <c r="M910" s="1313"/>
      <c r="N910" s="698"/>
      <c r="O910" s="1314"/>
      <c r="P910" s="1066">
        <f t="shared" si="140"/>
        <v>0</v>
      </c>
      <c r="Q910" s="1313"/>
      <c r="R910" s="1315"/>
      <c r="S910" s="1315"/>
      <c r="T910" s="1315">
        <v>5</v>
      </c>
      <c r="U910" s="1315"/>
      <c r="V910" s="1315"/>
      <c r="W910" s="698"/>
      <c r="X910" s="1316">
        <f>SUM(Q901:W910)</f>
        <v>40</v>
      </c>
      <c r="Y910" s="1317">
        <f>X910</f>
        <v>40</v>
      </c>
      <c r="Z910" s="576" t="s">
        <v>876</v>
      </c>
      <c r="AA910" s="576" t="str">
        <f t="shared" si="136"/>
        <v>TC</v>
      </c>
      <c r="AB910" s="577" t="str">
        <f t="shared" si="137"/>
        <v>JUTC</v>
      </c>
      <c r="AC910"/>
      <c r="AD910"/>
      <c r="AE910" s="12">
        <f t="shared" si="141"/>
        <v>0</v>
      </c>
      <c r="AF910" s="12">
        <f t="shared" si="142"/>
        <v>0</v>
      </c>
      <c r="AU910" s="15" t="str">
        <f t="shared" si="139"/>
        <v/>
      </c>
    </row>
    <row r="911" spans="1:47" s="15" customFormat="1" ht="13.5" customHeight="1" thickBot="1" x14ac:dyDescent="0.3">
      <c r="A911" s="2093">
        <f>A901+1</f>
        <v>114</v>
      </c>
      <c r="B911" s="1364" t="s">
        <v>1937</v>
      </c>
      <c r="C911" s="1295" t="s">
        <v>83</v>
      </c>
      <c r="D911" s="1379" t="s">
        <v>1938</v>
      </c>
      <c r="E911" s="1297" t="s">
        <v>284</v>
      </c>
      <c r="F911" s="1319" t="s">
        <v>1939</v>
      </c>
      <c r="G911" s="1320" t="s">
        <v>1940</v>
      </c>
      <c r="H911" s="1300" t="s">
        <v>421</v>
      </c>
      <c r="I911" s="1300" t="s">
        <v>1847</v>
      </c>
      <c r="J911" s="1286"/>
      <c r="K911" s="1300" t="s">
        <v>2093</v>
      </c>
      <c r="L911" s="1435" t="s">
        <v>97</v>
      </c>
      <c r="M911" s="1433">
        <v>5</v>
      </c>
      <c r="N911" s="1434" t="s">
        <v>2094</v>
      </c>
      <c r="O911" s="1286" t="s">
        <v>1860</v>
      </c>
      <c r="P911" s="1066">
        <f t="shared" si="140"/>
        <v>2</v>
      </c>
      <c r="Q911" s="1301">
        <v>2</v>
      </c>
      <c r="R911" s="1304"/>
      <c r="S911" s="1291"/>
      <c r="T911" s="1291"/>
      <c r="U911" s="1291"/>
      <c r="V911" s="1291"/>
      <c r="W911" s="1385"/>
      <c r="X911" s="1436"/>
      <c r="Y911" s="1437"/>
      <c r="Z911" s="576"/>
      <c r="AA911" s="576" t="str">
        <f t="shared" si="136"/>
        <v/>
      </c>
      <c r="AB911" s="577" t="str">
        <f t="shared" si="137"/>
        <v/>
      </c>
      <c r="AC911"/>
      <c r="AD911"/>
      <c r="AE911" s="12">
        <f t="shared" si="141"/>
        <v>2</v>
      </c>
      <c r="AF911" s="12">
        <f t="shared" si="142"/>
        <v>0</v>
      </c>
      <c r="AU911" s="15">
        <f t="shared" ref="AU911:AU919" si="143">IF(C911&lt;&gt;"",SUMIF(D$380:D$949,D911,Q$380:R$949),"")</f>
        <v>16</v>
      </c>
    </row>
    <row r="912" spans="1:47" s="15" customFormat="1" ht="13.5" customHeight="1" thickBot="1" x14ac:dyDescent="0.3">
      <c r="A912" s="2073"/>
      <c r="B912" s="1851" t="s">
        <v>1937</v>
      </c>
      <c r="C912" s="1161"/>
      <c r="D912" s="1146" t="s">
        <v>1938</v>
      </c>
      <c r="E912" s="961"/>
      <c r="F912" s="962"/>
      <c r="G912" s="1131"/>
      <c r="H912" s="1114" t="s">
        <v>421</v>
      </c>
      <c r="I912" s="1114" t="s">
        <v>1847</v>
      </c>
      <c r="J912" s="1075"/>
      <c r="K912" s="1114" t="s">
        <v>1909</v>
      </c>
      <c r="L912" s="1074" t="s">
        <v>97</v>
      </c>
      <c r="M912" s="1094">
        <v>6</v>
      </c>
      <c r="N912" s="1046" t="s">
        <v>98</v>
      </c>
      <c r="O912" s="1075" t="s">
        <v>1860</v>
      </c>
      <c r="P912" s="1066">
        <f t="shared" si="140"/>
        <v>2</v>
      </c>
      <c r="Q912" s="762">
        <v>2</v>
      </c>
      <c r="R912" s="963"/>
      <c r="S912" s="960"/>
      <c r="T912" s="960"/>
      <c r="U912" s="960"/>
      <c r="V912" s="960"/>
      <c r="W912" s="1014"/>
      <c r="X912" s="1029"/>
      <c r="Y912" s="1000"/>
      <c r="Z912" s="576"/>
      <c r="AA912" s="576" t="str">
        <f t="shared" si="136"/>
        <v/>
      </c>
      <c r="AB912" s="577" t="str">
        <f t="shared" si="137"/>
        <v/>
      </c>
      <c r="AC912"/>
      <c r="AD912"/>
      <c r="AE912" s="12">
        <f t="shared" si="141"/>
        <v>2</v>
      </c>
      <c r="AF912" s="12">
        <f t="shared" si="142"/>
        <v>0</v>
      </c>
      <c r="AU912" s="15" t="str">
        <f t="shared" si="143"/>
        <v/>
      </c>
    </row>
    <row r="913" spans="1:47" s="15" customFormat="1" ht="13.5" customHeight="1" thickBot="1" x14ac:dyDescent="0.3">
      <c r="A913" s="2073"/>
      <c r="B913" s="1851" t="s">
        <v>1937</v>
      </c>
      <c r="C913" s="1161"/>
      <c r="D913" s="1146" t="s">
        <v>1938</v>
      </c>
      <c r="E913" s="961"/>
      <c r="F913" s="962"/>
      <c r="G913" s="1131"/>
      <c r="H913" s="1112" t="s">
        <v>421</v>
      </c>
      <c r="I913" s="1112" t="s">
        <v>1847</v>
      </c>
      <c r="J913" s="1124"/>
      <c r="K913" s="1112" t="s">
        <v>2093</v>
      </c>
      <c r="L913" s="1959"/>
      <c r="M913" s="1862">
        <v>5</v>
      </c>
      <c r="N913" s="1863" t="s">
        <v>2095</v>
      </c>
      <c r="O913" s="1124" t="s">
        <v>1860</v>
      </c>
      <c r="P913" s="1066">
        <f t="shared" si="140"/>
        <v>2</v>
      </c>
      <c r="Q913" s="734">
        <v>2</v>
      </c>
      <c r="R913" s="960"/>
      <c r="S913" s="960"/>
      <c r="T913" s="960"/>
      <c r="U913" s="960"/>
      <c r="V913" s="960"/>
      <c r="W913" s="1014"/>
      <c r="X913" s="1029"/>
      <c r="Y913" s="1000"/>
      <c r="Z913" s="576"/>
      <c r="AA913" s="576" t="str">
        <f t="shared" si="136"/>
        <v/>
      </c>
      <c r="AB913" s="577" t="str">
        <f t="shared" si="137"/>
        <v/>
      </c>
      <c r="AC913"/>
      <c r="AD913"/>
      <c r="AE913" s="12">
        <f t="shared" si="141"/>
        <v>2</v>
      </c>
      <c r="AF913" s="12">
        <f t="shared" si="142"/>
        <v>0</v>
      </c>
      <c r="AU913" s="15" t="str">
        <f t="shared" si="143"/>
        <v/>
      </c>
    </row>
    <row r="914" spans="1:47" s="15" customFormat="1" ht="13.5" customHeight="1" thickBot="1" x14ac:dyDescent="0.3">
      <c r="A914" s="2073"/>
      <c r="B914" s="1851" t="s">
        <v>1937</v>
      </c>
      <c r="C914" s="1161"/>
      <c r="D914" s="1146" t="s">
        <v>1938</v>
      </c>
      <c r="E914" s="961"/>
      <c r="F914" s="962"/>
      <c r="G914" s="1131"/>
      <c r="H914" s="1112" t="s">
        <v>421</v>
      </c>
      <c r="I914" s="1112" t="s">
        <v>1847</v>
      </c>
      <c r="J914" s="1124"/>
      <c r="K914" s="1112" t="s">
        <v>1909</v>
      </c>
      <c r="L914" s="1959" t="s">
        <v>97</v>
      </c>
      <c r="M914" s="1862">
        <v>6</v>
      </c>
      <c r="N914" s="1863" t="s">
        <v>395</v>
      </c>
      <c r="O914" s="1124" t="s">
        <v>429</v>
      </c>
      <c r="P914" s="1066">
        <f t="shared" si="140"/>
        <v>2</v>
      </c>
      <c r="Q914" s="734">
        <v>2</v>
      </c>
      <c r="R914" s="960"/>
      <c r="S914" s="960"/>
      <c r="T914" s="960"/>
      <c r="U914" s="960"/>
      <c r="V914" s="960"/>
      <c r="W914" s="1014"/>
      <c r="X914" s="1029"/>
      <c r="Y914" s="1000"/>
      <c r="Z914" s="576"/>
      <c r="AA914" s="576" t="str">
        <f t="shared" si="136"/>
        <v/>
      </c>
      <c r="AB914" s="577" t="str">
        <f t="shared" si="137"/>
        <v/>
      </c>
      <c r="AC914"/>
      <c r="AD914"/>
      <c r="AE914" s="12">
        <f t="shared" si="141"/>
        <v>2</v>
      </c>
      <c r="AF914" s="12">
        <f t="shared" si="142"/>
        <v>0</v>
      </c>
      <c r="AU914" s="15" t="str">
        <f t="shared" si="143"/>
        <v/>
      </c>
    </row>
    <row r="915" spans="1:47" s="15" customFormat="1" ht="13.5" customHeight="1" thickBot="1" x14ac:dyDescent="0.3">
      <c r="A915" s="2073"/>
      <c r="B915" s="1851" t="s">
        <v>1937</v>
      </c>
      <c r="C915" s="1161"/>
      <c r="D915" s="1146" t="s">
        <v>1938</v>
      </c>
      <c r="E915" s="961"/>
      <c r="F915" s="962"/>
      <c r="G915" s="1131"/>
      <c r="H915" s="1114" t="s">
        <v>421</v>
      </c>
      <c r="I915" s="1114" t="s">
        <v>1847</v>
      </c>
      <c r="J915" s="1075"/>
      <c r="K915" s="1114" t="s">
        <v>2093</v>
      </c>
      <c r="L915" s="1074"/>
      <c r="M915" s="1094">
        <v>5</v>
      </c>
      <c r="N915" s="1046" t="s">
        <v>2057</v>
      </c>
      <c r="O915" s="1075" t="s">
        <v>429</v>
      </c>
      <c r="P915" s="1066">
        <f t="shared" si="140"/>
        <v>2</v>
      </c>
      <c r="Q915" s="762">
        <v>2</v>
      </c>
      <c r="R915" s="963"/>
      <c r="S915" s="960"/>
      <c r="T915" s="960"/>
      <c r="U915" s="960"/>
      <c r="V915" s="960"/>
      <c r="W915" s="1014"/>
      <c r="X915" s="1029"/>
      <c r="Y915" s="1000"/>
      <c r="Z915" s="576"/>
      <c r="AA915" s="576" t="str">
        <f t="shared" si="136"/>
        <v/>
      </c>
      <c r="AB915" s="577" t="str">
        <f t="shared" si="137"/>
        <v/>
      </c>
      <c r="AC915"/>
      <c r="AD915"/>
      <c r="AE915" s="12">
        <f t="shared" si="141"/>
        <v>2</v>
      </c>
      <c r="AF915" s="12">
        <f t="shared" si="142"/>
        <v>0</v>
      </c>
      <c r="AU915" s="15" t="str">
        <f t="shared" si="143"/>
        <v/>
      </c>
    </row>
    <row r="916" spans="1:47" s="15" customFormat="1" ht="13.5" customHeight="1" thickBot="1" x14ac:dyDescent="0.3">
      <c r="A916" s="2073"/>
      <c r="B916" s="1851" t="s">
        <v>1937</v>
      </c>
      <c r="C916" s="1161"/>
      <c r="D916" s="1146" t="s">
        <v>1938</v>
      </c>
      <c r="E916" s="961"/>
      <c r="F916" s="962"/>
      <c r="G916" s="1131"/>
      <c r="H916" s="1112" t="s">
        <v>421</v>
      </c>
      <c r="I916" s="1112" t="s">
        <v>1847</v>
      </c>
      <c r="J916" s="1124"/>
      <c r="K916" s="1112" t="s">
        <v>1943</v>
      </c>
      <c r="L916" s="1959" t="s">
        <v>97</v>
      </c>
      <c r="M916" s="1862">
        <v>8</v>
      </c>
      <c r="N916" s="1863" t="s">
        <v>24</v>
      </c>
      <c r="O916" s="1124" t="s">
        <v>1860</v>
      </c>
      <c r="P916" s="1066">
        <f t="shared" si="140"/>
        <v>3</v>
      </c>
      <c r="Q916" s="734">
        <v>2</v>
      </c>
      <c r="R916" s="960">
        <v>1</v>
      </c>
      <c r="S916" s="960"/>
      <c r="T916" s="960"/>
      <c r="U916" s="960"/>
      <c r="V916" s="960"/>
      <c r="W916" s="1014"/>
      <c r="X916" s="1029"/>
      <c r="Y916" s="1000"/>
      <c r="Z916" s="576"/>
      <c r="AA916" s="576" t="str">
        <f t="shared" si="136"/>
        <v/>
      </c>
      <c r="AB916" s="577" t="str">
        <f t="shared" si="137"/>
        <v/>
      </c>
      <c r="AC916"/>
      <c r="AD916"/>
      <c r="AE916" s="12">
        <f t="shared" si="141"/>
        <v>3</v>
      </c>
      <c r="AF916" s="12">
        <f t="shared" si="142"/>
        <v>0</v>
      </c>
      <c r="AU916" s="15" t="str">
        <f t="shared" si="143"/>
        <v/>
      </c>
    </row>
    <row r="917" spans="1:47" s="15" customFormat="1" ht="13.5" customHeight="1" thickBot="1" x14ac:dyDescent="0.3">
      <c r="A917" s="2073"/>
      <c r="B917" s="1851" t="s">
        <v>1937</v>
      </c>
      <c r="C917" s="1161"/>
      <c r="D917" s="1146" t="s">
        <v>1938</v>
      </c>
      <c r="E917" s="961"/>
      <c r="F917" s="962"/>
      <c r="G917" s="1131"/>
      <c r="H917" s="1112" t="s">
        <v>421</v>
      </c>
      <c r="I917" s="1112" t="s">
        <v>1847</v>
      </c>
      <c r="J917" s="1109"/>
      <c r="K917" s="1112" t="s">
        <v>1943</v>
      </c>
      <c r="L917" s="1959" t="s">
        <v>97</v>
      </c>
      <c r="M917" s="1862">
        <v>8</v>
      </c>
      <c r="N917" s="1863" t="s">
        <v>98</v>
      </c>
      <c r="O917" s="1124" t="s">
        <v>429</v>
      </c>
      <c r="P917" s="1066">
        <f t="shared" si="140"/>
        <v>3</v>
      </c>
      <c r="Q917" s="734">
        <v>2</v>
      </c>
      <c r="R917" s="960">
        <v>1</v>
      </c>
      <c r="S917" s="960"/>
      <c r="T917" s="960"/>
      <c r="U917" s="960"/>
      <c r="V917" s="960"/>
      <c r="W917" s="1014"/>
      <c r="X917" s="1029"/>
      <c r="Y917" s="1000"/>
      <c r="Z917" s="576"/>
      <c r="AA917" s="576" t="str">
        <f t="shared" si="136"/>
        <v/>
      </c>
      <c r="AB917" s="577" t="str">
        <f t="shared" si="137"/>
        <v/>
      </c>
      <c r="AC917"/>
      <c r="AD917"/>
      <c r="AE917" s="12">
        <f t="shared" si="141"/>
        <v>3</v>
      </c>
      <c r="AF917" s="12">
        <f t="shared" si="142"/>
        <v>0</v>
      </c>
      <c r="AU917" s="15" t="str">
        <f t="shared" si="143"/>
        <v/>
      </c>
    </row>
    <row r="918" spans="1:47" s="15" customFormat="1" ht="13.5" customHeight="1" thickBot="1" x14ac:dyDescent="0.3">
      <c r="A918" s="2073"/>
      <c r="B918" s="1851" t="s">
        <v>1937</v>
      </c>
      <c r="C918" s="1161"/>
      <c r="D918" s="1146" t="s">
        <v>1938</v>
      </c>
      <c r="E918" s="961"/>
      <c r="F918" s="962"/>
      <c r="G918" s="1131"/>
      <c r="H918" s="1112" t="s">
        <v>421</v>
      </c>
      <c r="I918" s="1112" t="s">
        <v>1847</v>
      </c>
      <c r="J918" s="1109"/>
      <c r="K918" s="1086" t="s">
        <v>2128</v>
      </c>
      <c r="L918" s="1068" t="s">
        <v>97</v>
      </c>
      <c r="M918" s="1091">
        <v>6</v>
      </c>
      <c r="N918" s="1048" t="s">
        <v>24</v>
      </c>
      <c r="O918" s="2097" t="s">
        <v>429</v>
      </c>
      <c r="P918" s="1066">
        <f t="shared" si="140"/>
        <v>2</v>
      </c>
      <c r="Q918" s="829">
        <v>2</v>
      </c>
      <c r="R918" s="955"/>
      <c r="S918" s="960"/>
      <c r="T918" s="960"/>
      <c r="U918" s="960"/>
      <c r="V918" s="960"/>
      <c r="W918" s="1014"/>
      <c r="X918" s="1029"/>
      <c r="Y918" s="1000"/>
      <c r="Z918" s="576"/>
      <c r="AA918" s="576" t="str">
        <f t="shared" si="136"/>
        <v/>
      </c>
      <c r="AB918" s="577" t="str">
        <f t="shared" si="137"/>
        <v/>
      </c>
      <c r="AC918"/>
      <c r="AD918"/>
      <c r="AE918" s="12">
        <f t="shared" si="141"/>
        <v>2</v>
      </c>
      <c r="AF918" s="12">
        <f t="shared" si="142"/>
        <v>0</v>
      </c>
      <c r="AU918" s="15" t="str">
        <f t="shared" si="143"/>
        <v/>
      </c>
    </row>
    <row r="919" spans="1:47" s="15" customFormat="1" ht="13.5" customHeight="1" thickBot="1" x14ac:dyDescent="0.3">
      <c r="A919" s="2075"/>
      <c r="B919" s="1859" t="s">
        <v>1937</v>
      </c>
      <c r="C919" s="1322"/>
      <c r="D919" s="1374" t="s">
        <v>1938</v>
      </c>
      <c r="E919" s="1324"/>
      <c r="F919" s="1392"/>
      <c r="G919" s="1393"/>
      <c r="H919" s="1394" t="s">
        <v>421</v>
      </c>
      <c r="I919" s="1112" t="s">
        <v>1847</v>
      </c>
      <c r="J919" s="2035" t="s">
        <v>1424</v>
      </c>
      <c r="K919" s="2029" t="s">
        <v>1539</v>
      </c>
      <c r="L919" s="2031"/>
      <c r="M919" s="2032"/>
      <c r="N919" s="2033"/>
      <c r="O919" s="2030"/>
      <c r="P919" s="1066">
        <f t="shared" si="140"/>
        <v>0</v>
      </c>
      <c r="Q919" s="2034"/>
      <c r="R919" s="2028"/>
      <c r="S919" s="2028">
        <v>2</v>
      </c>
      <c r="T919" s="960"/>
      <c r="U919" s="960"/>
      <c r="V919" s="960"/>
      <c r="W919" s="1014"/>
      <c r="X919" s="1442">
        <f>SUM(Q911:W919)</f>
        <v>20</v>
      </c>
      <c r="Y919" s="1443">
        <f>X919</f>
        <v>20</v>
      </c>
      <c r="Z919" s="576" t="s">
        <v>876</v>
      </c>
      <c r="AA919" s="576" t="str">
        <f t="shared" si="136"/>
        <v>MT</v>
      </c>
      <c r="AB919" s="577" t="str">
        <f t="shared" si="137"/>
        <v>JUMT</v>
      </c>
      <c r="AC919"/>
      <c r="AD919"/>
      <c r="AE919" s="12">
        <f t="shared" si="141"/>
        <v>0</v>
      </c>
      <c r="AF919" s="12">
        <f t="shared" si="142"/>
        <v>2</v>
      </c>
      <c r="AU919" s="15" t="str">
        <f t="shared" si="143"/>
        <v/>
      </c>
    </row>
    <row r="920" spans="1:47" s="12" customFormat="1" ht="13.5" customHeight="1" thickBot="1" x14ac:dyDescent="0.3">
      <c r="A920" s="2072">
        <f>A911+1</f>
        <v>115</v>
      </c>
      <c r="B920" s="1209" t="s">
        <v>1669</v>
      </c>
      <c r="C920" s="1210" t="s">
        <v>35</v>
      </c>
      <c r="D920" s="1139" t="s">
        <v>1670</v>
      </c>
      <c r="E920" s="1211" t="s">
        <v>284</v>
      </c>
      <c r="F920" s="1212" t="s">
        <v>126</v>
      </c>
      <c r="G920" s="1213" t="s">
        <v>1671</v>
      </c>
      <c r="H920" s="1214" t="s">
        <v>421</v>
      </c>
      <c r="I920" s="1214" t="s">
        <v>1849</v>
      </c>
      <c r="J920" s="1127"/>
      <c r="K920" s="1214" t="s">
        <v>435</v>
      </c>
      <c r="L920" s="1127" t="s">
        <v>97</v>
      </c>
      <c r="M920" s="1215">
        <v>1</v>
      </c>
      <c r="N920" s="1216" t="s">
        <v>24</v>
      </c>
      <c r="O920" s="1127" t="s">
        <v>429</v>
      </c>
      <c r="P920" s="1066">
        <f t="shared" si="140"/>
        <v>4</v>
      </c>
      <c r="Q920" s="1217">
        <v>4</v>
      </c>
      <c r="R920" s="1218"/>
      <c r="S920" s="1052"/>
      <c r="T920" s="1052"/>
      <c r="U920" s="1052"/>
      <c r="V920" s="1052"/>
      <c r="W920" s="1053"/>
      <c r="X920" s="1219"/>
      <c r="Y920" s="1220"/>
      <c r="Z920" s="23"/>
      <c r="AA920" s="23" t="str">
        <f t="shared" ref="AA920:AA952" si="144">IF(Y920&lt;&gt;"",IF(Y920&gt;=40,"TC",IF(AND(Y920&gt;=20,Y920&lt;30),"MT",IF(Y920&lt;20,"TP",""))),"")</f>
        <v/>
      </c>
      <c r="AB920" s="48" t="str">
        <f t="shared" ref="AB920:AB951" si="145">Z920&amp;AA920</f>
        <v/>
      </c>
      <c r="AC920"/>
      <c r="AD920"/>
      <c r="AE920" s="12">
        <f t="shared" si="141"/>
        <v>4</v>
      </c>
      <c r="AF920" s="12">
        <f t="shared" si="142"/>
        <v>0</v>
      </c>
      <c r="AU920" s="22">
        <f t="shared" ref="AU920:AU952" si="146">IF(C920&lt;&gt;"",SUMIF(D$379:D$956,D920,Q$379:R$956),"")</f>
        <v>22</v>
      </c>
    </row>
    <row r="921" spans="1:47" s="12" customFormat="1" ht="13.5" customHeight="1" thickBot="1" x14ac:dyDescent="0.3">
      <c r="A921" s="2073"/>
      <c r="B921" s="1104" t="s">
        <v>1669</v>
      </c>
      <c r="C921" s="1160"/>
      <c r="D921" s="1143" t="s">
        <v>1670</v>
      </c>
      <c r="E921" s="956"/>
      <c r="F921" s="957"/>
      <c r="G921" s="1130"/>
      <c r="H921" s="1085" t="s">
        <v>421</v>
      </c>
      <c r="I921" s="1085" t="s">
        <v>1849</v>
      </c>
      <c r="J921" s="1078"/>
      <c r="K921" s="1085" t="s">
        <v>436</v>
      </c>
      <c r="L921" s="1078" t="s">
        <v>97</v>
      </c>
      <c r="M921" s="1096">
        <v>2</v>
      </c>
      <c r="N921" s="1044" t="s">
        <v>24</v>
      </c>
      <c r="O921" s="1078" t="s">
        <v>429</v>
      </c>
      <c r="P921" s="1066">
        <f t="shared" si="140"/>
        <v>4</v>
      </c>
      <c r="Q921" s="545">
        <v>4</v>
      </c>
      <c r="R921" s="958"/>
      <c r="S921" s="955"/>
      <c r="T921" s="955"/>
      <c r="U921" s="955"/>
      <c r="V921" s="955"/>
      <c r="W921" s="1012"/>
      <c r="X921" s="1041"/>
      <c r="Y921" s="1010"/>
      <c r="Z921" s="23"/>
      <c r="AA921" s="23" t="str">
        <f t="shared" si="144"/>
        <v/>
      </c>
      <c r="AB921" s="48" t="str">
        <f t="shared" si="145"/>
        <v/>
      </c>
      <c r="AC921"/>
      <c r="AD921"/>
      <c r="AE921" s="12">
        <f t="shared" si="141"/>
        <v>4</v>
      </c>
      <c r="AF921" s="12">
        <f t="shared" si="142"/>
        <v>0</v>
      </c>
      <c r="AU921" s="22" t="str">
        <f t="shared" si="146"/>
        <v/>
      </c>
    </row>
    <row r="922" spans="1:47" s="12" customFormat="1" ht="13.5" customHeight="1" thickBot="1" x14ac:dyDescent="0.3">
      <c r="A922" s="2073"/>
      <c r="B922" s="1104" t="s">
        <v>1669</v>
      </c>
      <c r="C922" s="1160"/>
      <c r="D922" s="1143" t="s">
        <v>1670</v>
      </c>
      <c r="E922" s="956"/>
      <c r="F922" s="957"/>
      <c r="G922" s="1130"/>
      <c r="H922" s="1085" t="s">
        <v>421</v>
      </c>
      <c r="I922" s="1085" t="s">
        <v>1849</v>
      </c>
      <c r="J922" s="1078"/>
      <c r="K922" s="1085" t="s">
        <v>437</v>
      </c>
      <c r="L922" s="1078" t="s">
        <v>97</v>
      </c>
      <c r="M922" s="1096">
        <v>3</v>
      </c>
      <c r="N922" s="1044" t="s">
        <v>24</v>
      </c>
      <c r="O922" s="1078" t="s">
        <v>429</v>
      </c>
      <c r="P922" s="1066">
        <f t="shared" si="140"/>
        <v>4</v>
      </c>
      <c r="Q922" s="545">
        <v>4</v>
      </c>
      <c r="R922" s="958"/>
      <c r="S922" s="955"/>
      <c r="T922" s="955"/>
      <c r="U922" s="955"/>
      <c r="V922" s="955"/>
      <c r="W922" s="1012"/>
      <c r="X922" s="1041"/>
      <c r="Y922" s="1010"/>
      <c r="Z922" s="23"/>
      <c r="AA922" s="23" t="str">
        <f t="shared" si="144"/>
        <v/>
      </c>
      <c r="AB922" s="48" t="str">
        <f t="shared" si="145"/>
        <v/>
      </c>
      <c r="AC922"/>
      <c r="AD922"/>
      <c r="AE922" s="12">
        <f t="shared" si="141"/>
        <v>4</v>
      </c>
      <c r="AF922" s="12">
        <f t="shared" si="142"/>
        <v>0</v>
      </c>
      <c r="AU922" s="22" t="str">
        <f t="shared" si="146"/>
        <v/>
      </c>
    </row>
    <row r="923" spans="1:47" s="12" customFormat="1" ht="13.5" customHeight="1" thickBot="1" x14ac:dyDescent="0.3">
      <c r="A923" s="2073"/>
      <c r="B923" s="1104" t="s">
        <v>1669</v>
      </c>
      <c r="C923" s="1160"/>
      <c r="D923" s="1143" t="s">
        <v>1670</v>
      </c>
      <c r="E923" s="956"/>
      <c r="F923" s="957"/>
      <c r="G923" s="1130"/>
      <c r="H923" s="1085" t="s">
        <v>421</v>
      </c>
      <c r="I923" s="1085" t="s">
        <v>1849</v>
      </c>
      <c r="J923" s="1078"/>
      <c r="K923" s="1085" t="s">
        <v>438</v>
      </c>
      <c r="L923" s="1078" t="s">
        <v>97</v>
      </c>
      <c r="M923" s="1096">
        <v>4</v>
      </c>
      <c r="N923" s="1044" t="s">
        <v>24</v>
      </c>
      <c r="O923" s="1078" t="s">
        <v>429</v>
      </c>
      <c r="P923" s="1066">
        <f t="shared" si="140"/>
        <v>3</v>
      </c>
      <c r="Q923" s="545">
        <v>3</v>
      </c>
      <c r="R923" s="958"/>
      <c r="S923" s="955"/>
      <c r="T923" s="955"/>
      <c r="U923" s="955"/>
      <c r="V923" s="955"/>
      <c r="W923" s="1012"/>
      <c r="X923" s="1041"/>
      <c r="Y923" s="1010"/>
      <c r="Z923" s="23"/>
      <c r="AA923" s="23" t="str">
        <f t="shared" si="144"/>
        <v/>
      </c>
      <c r="AB923" s="48" t="str">
        <f t="shared" si="145"/>
        <v/>
      </c>
      <c r="AC923"/>
      <c r="AD923"/>
      <c r="AE923" s="12">
        <f t="shared" si="141"/>
        <v>3</v>
      </c>
      <c r="AF923" s="12">
        <f t="shared" si="142"/>
        <v>0</v>
      </c>
      <c r="AU923" s="22" t="str">
        <f t="shared" si="146"/>
        <v/>
      </c>
    </row>
    <row r="924" spans="1:47" s="12" customFormat="1" ht="13.5" customHeight="1" thickBot="1" x14ac:dyDescent="0.3">
      <c r="A924" s="2073"/>
      <c r="B924" s="1104" t="s">
        <v>1669</v>
      </c>
      <c r="C924" s="1160"/>
      <c r="D924" s="1143" t="s">
        <v>1670</v>
      </c>
      <c r="E924" s="956"/>
      <c r="F924" s="957"/>
      <c r="G924" s="1130"/>
      <c r="H924" s="1085" t="s">
        <v>421</v>
      </c>
      <c r="I924" s="1085" t="s">
        <v>1849</v>
      </c>
      <c r="J924" s="1078"/>
      <c r="K924" s="1085" t="s">
        <v>1708</v>
      </c>
      <c r="L924" s="1078" t="s">
        <v>97</v>
      </c>
      <c r="M924" s="1096">
        <v>5</v>
      </c>
      <c r="N924" s="1044" t="s">
        <v>24</v>
      </c>
      <c r="O924" s="1078" t="s">
        <v>429</v>
      </c>
      <c r="P924" s="1066">
        <f t="shared" si="140"/>
        <v>5</v>
      </c>
      <c r="Q924" s="545">
        <v>4</v>
      </c>
      <c r="R924" s="958">
        <v>1</v>
      </c>
      <c r="S924" s="955"/>
      <c r="T924" s="955"/>
      <c r="U924" s="955"/>
      <c r="V924" s="955"/>
      <c r="W924" s="1012"/>
      <c r="X924" s="1041"/>
      <c r="Y924" s="1010"/>
      <c r="Z924" s="23"/>
      <c r="AA924" s="23" t="str">
        <f t="shared" si="144"/>
        <v/>
      </c>
      <c r="AB924" s="48" t="str">
        <f t="shared" si="145"/>
        <v/>
      </c>
      <c r="AC924"/>
      <c r="AD924"/>
      <c r="AE924" s="12">
        <f t="shared" si="141"/>
        <v>5</v>
      </c>
      <c r="AF924" s="12">
        <f t="shared" si="142"/>
        <v>0</v>
      </c>
      <c r="AU924" s="22" t="str">
        <f t="shared" si="146"/>
        <v/>
      </c>
    </row>
    <row r="925" spans="1:47" s="12" customFormat="1" ht="13.5" customHeight="1" thickBot="1" x14ac:dyDescent="0.3">
      <c r="A925" s="2073"/>
      <c r="B925" s="1104" t="s">
        <v>1669</v>
      </c>
      <c r="C925" s="1160"/>
      <c r="D925" s="1143" t="s">
        <v>1670</v>
      </c>
      <c r="E925" s="956"/>
      <c r="F925" s="957"/>
      <c r="G925" s="1130"/>
      <c r="H925" s="1085" t="s">
        <v>421</v>
      </c>
      <c r="I925" s="1085" t="s">
        <v>1849</v>
      </c>
      <c r="J925" s="1078"/>
      <c r="K925" s="1085" t="s">
        <v>1672</v>
      </c>
      <c r="L925" s="1078" t="s">
        <v>97</v>
      </c>
      <c r="M925" s="1096">
        <v>6</v>
      </c>
      <c r="N925" s="1044" t="s">
        <v>24</v>
      </c>
      <c r="O925" s="1078" t="s">
        <v>429</v>
      </c>
      <c r="P925" s="1066">
        <f t="shared" si="140"/>
        <v>3</v>
      </c>
      <c r="Q925" s="545">
        <v>3</v>
      </c>
      <c r="R925" s="958"/>
      <c r="S925" s="955"/>
      <c r="T925" s="955"/>
      <c r="U925" s="955"/>
      <c r="V925" s="955"/>
      <c r="W925" s="1012"/>
      <c r="X925" s="1041"/>
      <c r="Y925" s="1010"/>
      <c r="Z925" s="23"/>
      <c r="AA925" s="23" t="str">
        <f t="shared" si="144"/>
        <v/>
      </c>
      <c r="AB925" s="48" t="str">
        <f t="shared" si="145"/>
        <v/>
      </c>
      <c r="AC925"/>
      <c r="AD925"/>
      <c r="AE925" s="12">
        <f t="shared" si="141"/>
        <v>3</v>
      </c>
      <c r="AF925" s="12">
        <f t="shared" si="142"/>
        <v>0</v>
      </c>
      <c r="AU925" s="22" t="str">
        <f t="shared" si="146"/>
        <v/>
      </c>
    </row>
    <row r="926" spans="1:47" s="12" customFormat="1" ht="13.5" customHeight="1" thickBot="1" x14ac:dyDescent="0.3">
      <c r="A926" s="2073"/>
      <c r="B926" s="1104" t="s">
        <v>1669</v>
      </c>
      <c r="C926" s="1160"/>
      <c r="D926" s="1143" t="s">
        <v>1670</v>
      </c>
      <c r="E926" s="956"/>
      <c r="F926" s="957"/>
      <c r="G926" s="1130"/>
      <c r="H926" s="1085" t="s">
        <v>421</v>
      </c>
      <c r="I926" s="1085" t="s">
        <v>1849</v>
      </c>
      <c r="J926" s="1711" t="s">
        <v>1424</v>
      </c>
      <c r="K926" s="1107" t="s">
        <v>1539</v>
      </c>
      <c r="L926" s="1078"/>
      <c r="M926" s="1096"/>
      <c r="N926" s="1044"/>
      <c r="O926" s="1078"/>
      <c r="P926" s="1066">
        <f t="shared" si="140"/>
        <v>0</v>
      </c>
      <c r="Q926" s="545"/>
      <c r="R926" s="958"/>
      <c r="S926" s="955">
        <v>5</v>
      </c>
      <c r="T926" s="955"/>
      <c r="U926" s="955"/>
      <c r="V926" s="955"/>
      <c r="W926" s="1012"/>
      <c r="X926" s="1041"/>
      <c r="Y926" s="1010"/>
      <c r="Z926" s="23"/>
      <c r="AA926" s="23" t="str">
        <f t="shared" si="144"/>
        <v/>
      </c>
      <c r="AB926" s="48" t="str">
        <f t="shared" si="145"/>
        <v/>
      </c>
      <c r="AC926"/>
      <c r="AD926"/>
      <c r="AE926" s="12">
        <f t="shared" si="141"/>
        <v>0</v>
      </c>
      <c r="AF926" s="12">
        <f t="shared" si="142"/>
        <v>5</v>
      </c>
      <c r="AU926" s="22" t="str">
        <f t="shared" si="146"/>
        <v/>
      </c>
    </row>
    <row r="927" spans="1:47" s="12" customFormat="1" ht="13.5" customHeight="1" thickBot="1" x14ac:dyDescent="0.3">
      <c r="A927" s="2073"/>
      <c r="B927" s="1104" t="s">
        <v>1669</v>
      </c>
      <c r="C927" s="1160"/>
      <c r="D927" s="1143" t="s">
        <v>1670</v>
      </c>
      <c r="E927" s="956"/>
      <c r="F927" s="957"/>
      <c r="G927" s="1130"/>
      <c r="H927" s="1085" t="s">
        <v>421</v>
      </c>
      <c r="I927" s="1085" t="s">
        <v>1849</v>
      </c>
      <c r="J927" s="1711" t="s">
        <v>1424</v>
      </c>
      <c r="K927" s="1107" t="s">
        <v>1540</v>
      </c>
      <c r="L927" s="1078"/>
      <c r="M927" s="1096"/>
      <c r="N927" s="1044"/>
      <c r="O927" s="1078"/>
      <c r="P927" s="1066">
        <f t="shared" si="140"/>
        <v>0</v>
      </c>
      <c r="Q927" s="545"/>
      <c r="R927" s="958"/>
      <c r="S927" s="955">
        <v>3</v>
      </c>
      <c r="T927" s="955"/>
      <c r="U927" s="955"/>
      <c r="V927" s="955"/>
      <c r="W927" s="1012"/>
      <c r="X927" s="1041"/>
      <c r="Y927" s="1010"/>
      <c r="Z927" s="23"/>
      <c r="AA927" s="23" t="str">
        <f t="shared" si="144"/>
        <v/>
      </c>
      <c r="AB927" s="48" t="str">
        <f t="shared" si="145"/>
        <v/>
      </c>
      <c r="AC927"/>
      <c r="AD927"/>
      <c r="AE927" s="12">
        <f t="shared" si="141"/>
        <v>0</v>
      </c>
      <c r="AF927" s="12">
        <f t="shared" si="142"/>
        <v>3</v>
      </c>
      <c r="AU927" s="22" t="str">
        <f t="shared" si="146"/>
        <v/>
      </c>
    </row>
    <row r="928" spans="1:47" s="12" customFormat="1" ht="13.5" customHeight="1" thickBot="1" x14ac:dyDescent="0.3">
      <c r="A928" s="2073"/>
      <c r="B928" s="1104" t="s">
        <v>1669</v>
      </c>
      <c r="C928" s="1160"/>
      <c r="D928" s="1143" t="s">
        <v>1670</v>
      </c>
      <c r="E928" s="956"/>
      <c r="F928" s="957"/>
      <c r="G928" s="1130"/>
      <c r="H928" s="1085" t="s">
        <v>421</v>
      </c>
      <c r="I928" s="1085" t="s">
        <v>1849</v>
      </c>
      <c r="J928" s="2035" t="s">
        <v>1424</v>
      </c>
      <c r="K928" s="1085" t="s">
        <v>1508</v>
      </c>
      <c r="L928" s="1078"/>
      <c r="M928" s="1096"/>
      <c r="N928" s="1044"/>
      <c r="O928" s="1078"/>
      <c r="P928" s="1066">
        <f t="shared" si="140"/>
        <v>0</v>
      </c>
      <c r="Q928" s="545"/>
      <c r="R928" s="958"/>
      <c r="S928" s="955"/>
      <c r="T928" s="955"/>
      <c r="U928" s="955"/>
      <c r="V928" s="955"/>
      <c r="W928" s="1012">
        <v>3</v>
      </c>
      <c r="X928" s="1041"/>
      <c r="Y928" s="1010"/>
      <c r="Z928" s="23"/>
      <c r="AA928" s="23" t="str">
        <f t="shared" si="144"/>
        <v/>
      </c>
      <c r="AB928" s="48" t="str">
        <f t="shared" si="145"/>
        <v/>
      </c>
      <c r="AC928"/>
      <c r="AD928"/>
      <c r="AE928" s="12">
        <f t="shared" si="141"/>
        <v>0</v>
      </c>
      <c r="AF928" s="12">
        <f t="shared" si="142"/>
        <v>3</v>
      </c>
      <c r="AU928" s="22" t="str">
        <f t="shared" si="146"/>
        <v/>
      </c>
    </row>
    <row r="929" spans="1:47" s="12" customFormat="1" ht="13.5" customHeight="1" thickBot="1" x14ac:dyDescent="0.3">
      <c r="A929" s="2073"/>
      <c r="B929" s="1104" t="s">
        <v>1669</v>
      </c>
      <c r="C929" s="1160"/>
      <c r="D929" s="1143" t="s">
        <v>1670</v>
      </c>
      <c r="E929" s="956"/>
      <c r="F929" s="957"/>
      <c r="G929" s="1130"/>
      <c r="H929" s="1085" t="s">
        <v>421</v>
      </c>
      <c r="I929" s="1085" t="s">
        <v>1849</v>
      </c>
      <c r="J929" s="1790" t="s">
        <v>95</v>
      </c>
      <c r="K929" s="221" t="s">
        <v>1712</v>
      </c>
      <c r="L929" s="1078"/>
      <c r="M929" s="1096"/>
      <c r="N929" s="1044"/>
      <c r="O929" s="1078"/>
      <c r="P929" s="1066">
        <f t="shared" si="140"/>
        <v>0</v>
      </c>
      <c r="Q929" s="545"/>
      <c r="R929" s="958"/>
      <c r="S929" s="955"/>
      <c r="T929" s="955"/>
      <c r="U929" s="955">
        <v>2</v>
      </c>
      <c r="V929" s="955"/>
      <c r="W929" s="1012"/>
      <c r="X929" s="1041"/>
      <c r="Y929" s="1010"/>
      <c r="Z929" s="23"/>
      <c r="AA929" s="23" t="str">
        <f t="shared" si="144"/>
        <v/>
      </c>
      <c r="AB929" s="48" t="str">
        <f t="shared" si="145"/>
        <v/>
      </c>
      <c r="AC929"/>
      <c r="AD929"/>
      <c r="AE929" s="12">
        <f t="shared" si="141"/>
        <v>0</v>
      </c>
      <c r="AF929" s="12">
        <f t="shared" si="142"/>
        <v>0</v>
      </c>
      <c r="AU929" s="22" t="str">
        <f t="shared" si="146"/>
        <v/>
      </c>
    </row>
    <row r="930" spans="1:47" s="12" customFormat="1" ht="13.5" customHeight="1" thickBot="1" x14ac:dyDescent="0.3">
      <c r="A930" s="2075"/>
      <c r="B930" s="1183" t="s">
        <v>1669</v>
      </c>
      <c r="C930" s="1176"/>
      <c r="D930" s="1177" t="s">
        <v>1670</v>
      </c>
      <c r="E930" s="1178"/>
      <c r="F930" s="1179"/>
      <c r="G930" s="1180"/>
      <c r="H930" s="1230" t="s">
        <v>421</v>
      </c>
      <c r="I930" s="1230" t="s">
        <v>1849</v>
      </c>
      <c r="J930" s="1734" t="s">
        <v>96</v>
      </c>
      <c r="K930" s="1230" t="s">
        <v>1643</v>
      </c>
      <c r="L930" s="1231"/>
      <c r="M930" s="1233"/>
      <c r="N930" s="1234"/>
      <c r="O930" s="1231"/>
      <c r="P930" s="1066">
        <f t="shared" si="140"/>
        <v>0</v>
      </c>
      <c r="Q930" s="1235"/>
      <c r="R930" s="1236"/>
      <c r="S930" s="1188"/>
      <c r="T930" s="1188"/>
      <c r="U930" s="1188"/>
      <c r="V930" s="1188">
        <v>4</v>
      </c>
      <c r="W930" s="1189"/>
      <c r="X930" s="1194">
        <f>SUBTOTAL(9,Q920:W930)</f>
        <v>40</v>
      </c>
      <c r="Y930" s="1195">
        <f>X930</f>
        <v>40</v>
      </c>
      <c r="Z930" s="23" t="s">
        <v>876</v>
      </c>
      <c r="AA930" s="23" t="str">
        <f t="shared" si="144"/>
        <v>TC</v>
      </c>
      <c r="AB930" s="48" t="str">
        <f t="shared" si="145"/>
        <v>JUTC</v>
      </c>
      <c r="AC930"/>
      <c r="AD930"/>
      <c r="AE930" s="12">
        <f t="shared" si="141"/>
        <v>0</v>
      </c>
      <c r="AF930" s="12">
        <f t="shared" si="142"/>
        <v>0</v>
      </c>
      <c r="AU930" s="22" t="str">
        <f t="shared" si="146"/>
        <v/>
      </c>
    </row>
    <row r="931" spans="1:47" s="22" customFormat="1" ht="13.5" customHeight="1" thickBot="1" x14ac:dyDescent="0.3">
      <c r="A931" s="2069">
        <f>A920+1</f>
        <v>116</v>
      </c>
      <c r="B931" s="1243" t="s">
        <v>2118</v>
      </c>
      <c r="C931" s="1210" t="s">
        <v>83</v>
      </c>
      <c r="D931" s="1244" t="s">
        <v>2119</v>
      </c>
      <c r="E931" s="1211" t="s">
        <v>284</v>
      </c>
      <c r="F931" s="1245" t="s">
        <v>2121</v>
      </c>
      <c r="G931" s="1246" t="s">
        <v>2120</v>
      </c>
      <c r="H931" s="1214" t="s">
        <v>421</v>
      </c>
      <c r="I931" s="1214" t="s">
        <v>1849</v>
      </c>
      <c r="J931" s="1127"/>
      <c r="K931" s="1214" t="s">
        <v>425</v>
      </c>
      <c r="L931" s="1127" t="s">
        <v>97</v>
      </c>
      <c r="M931" s="1217">
        <v>3</v>
      </c>
      <c r="N931" s="1247" t="s">
        <v>24</v>
      </c>
      <c r="O931" s="1248" t="s">
        <v>429</v>
      </c>
      <c r="P931" s="1066">
        <f t="shared" si="140"/>
        <v>3</v>
      </c>
      <c r="Q931" s="1217">
        <v>3</v>
      </c>
      <c r="R931" s="1218"/>
      <c r="S931" s="1218"/>
      <c r="T931" s="1218"/>
      <c r="U931" s="1218"/>
      <c r="V931" s="1218"/>
      <c r="W931" s="1247"/>
      <c r="X931" s="1249"/>
      <c r="Y931" s="996"/>
      <c r="Z931" s="23"/>
      <c r="AA931" s="23" t="str">
        <f t="shared" si="144"/>
        <v/>
      </c>
      <c r="AB931" s="48" t="str">
        <f t="shared" si="145"/>
        <v/>
      </c>
      <c r="AC931"/>
      <c r="AD931" s="1243" t="s">
        <v>2089</v>
      </c>
      <c r="AE931" s="12">
        <f t="shared" si="141"/>
        <v>3</v>
      </c>
      <c r="AF931" s="12">
        <f t="shared" si="142"/>
        <v>0</v>
      </c>
      <c r="AU931" s="22">
        <f t="shared" si="146"/>
        <v>14</v>
      </c>
    </row>
    <row r="932" spans="1:47" s="22" customFormat="1" ht="15.75" thickBot="1" x14ac:dyDescent="0.3">
      <c r="A932" s="2070"/>
      <c r="B932" s="1172" t="s">
        <v>2118</v>
      </c>
      <c r="C932" s="1160"/>
      <c r="D932" s="1150" t="s">
        <v>2119</v>
      </c>
      <c r="E932" s="981"/>
      <c r="F932" s="982"/>
      <c r="G932" s="1135"/>
      <c r="H932" s="1085" t="s">
        <v>421</v>
      </c>
      <c r="I932" s="1085" t="s">
        <v>1849</v>
      </c>
      <c r="J932" s="1078"/>
      <c r="K932" s="1085" t="s">
        <v>440</v>
      </c>
      <c r="L932" s="1078" t="s">
        <v>97</v>
      </c>
      <c r="M932" s="545">
        <v>6</v>
      </c>
      <c r="N932" s="1015" t="s">
        <v>24</v>
      </c>
      <c r="O932" s="1069" t="s">
        <v>429</v>
      </c>
      <c r="P932" s="1066">
        <f t="shared" si="140"/>
        <v>3</v>
      </c>
      <c r="Q932" s="545">
        <v>2</v>
      </c>
      <c r="R932" s="958">
        <v>1</v>
      </c>
      <c r="S932" s="958"/>
      <c r="T932" s="958"/>
      <c r="U932" s="958"/>
      <c r="V932" s="958"/>
      <c r="W932" s="1015"/>
      <c r="X932" s="1036"/>
      <c r="Y932" s="997"/>
      <c r="Z932" s="23"/>
      <c r="AA932" s="23" t="str">
        <f t="shared" si="144"/>
        <v/>
      </c>
      <c r="AB932" s="48" t="str">
        <f t="shared" si="145"/>
        <v/>
      </c>
      <c r="AC932"/>
      <c r="AD932"/>
      <c r="AE932" s="12">
        <f t="shared" si="141"/>
        <v>3</v>
      </c>
      <c r="AF932" s="12">
        <f t="shared" si="142"/>
        <v>0</v>
      </c>
      <c r="AU932" s="22" t="str">
        <f t="shared" si="146"/>
        <v/>
      </c>
    </row>
    <row r="933" spans="1:47" s="22" customFormat="1" ht="15.75" thickBot="1" x14ac:dyDescent="0.3">
      <c r="A933" s="2070"/>
      <c r="B933" s="1172" t="s">
        <v>2118</v>
      </c>
      <c r="C933" s="1160"/>
      <c r="D933" s="1150" t="s">
        <v>2119</v>
      </c>
      <c r="E933" s="981"/>
      <c r="F933" s="982"/>
      <c r="G933" s="1135"/>
      <c r="H933" s="1085" t="s">
        <v>421</v>
      </c>
      <c r="I933" s="1085" t="s">
        <v>1849</v>
      </c>
      <c r="J933" s="1078"/>
      <c r="K933" s="1085" t="s">
        <v>1249</v>
      </c>
      <c r="L933" s="1078" t="s">
        <v>97</v>
      </c>
      <c r="M933" s="545">
        <v>7</v>
      </c>
      <c r="N933" s="1015" t="s">
        <v>24</v>
      </c>
      <c r="O933" s="1069" t="s">
        <v>429</v>
      </c>
      <c r="P933" s="1066">
        <f t="shared" si="140"/>
        <v>3</v>
      </c>
      <c r="Q933" s="545">
        <v>2</v>
      </c>
      <c r="R933" s="958">
        <v>1</v>
      </c>
      <c r="S933" s="958"/>
      <c r="T933" s="958"/>
      <c r="U933" s="958"/>
      <c r="V933" s="958"/>
      <c r="W933" s="1015"/>
      <c r="X933" s="1036"/>
      <c r="Y933" s="997"/>
      <c r="Z933" s="23"/>
      <c r="AA933" s="23" t="str">
        <f t="shared" si="144"/>
        <v/>
      </c>
      <c r="AB933" s="48" t="str">
        <f t="shared" si="145"/>
        <v/>
      </c>
      <c r="AC933"/>
      <c r="AD933"/>
      <c r="AE933" s="12">
        <f t="shared" si="141"/>
        <v>3</v>
      </c>
      <c r="AF933" s="12">
        <f t="shared" si="142"/>
        <v>0</v>
      </c>
      <c r="AU933" s="22" t="str">
        <f t="shared" si="146"/>
        <v/>
      </c>
    </row>
    <row r="934" spans="1:47" s="22" customFormat="1" ht="15.75" thickBot="1" x14ac:dyDescent="0.3">
      <c r="A934" s="2070"/>
      <c r="B934" s="1172" t="s">
        <v>2118</v>
      </c>
      <c r="C934" s="1160"/>
      <c r="D934" s="1150" t="s">
        <v>2119</v>
      </c>
      <c r="E934" s="981"/>
      <c r="F934" s="982"/>
      <c r="G934" s="1135"/>
      <c r="H934" s="1085" t="s">
        <v>421</v>
      </c>
      <c r="I934" s="1085" t="s">
        <v>1849</v>
      </c>
      <c r="J934" s="1078"/>
      <c r="K934" s="1085" t="s">
        <v>908</v>
      </c>
      <c r="L934" s="1078" t="s">
        <v>97</v>
      </c>
      <c r="M934" s="545">
        <v>8</v>
      </c>
      <c r="N934" s="1015" t="s">
        <v>24</v>
      </c>
      <c r="O934" s="1069" t="s">
        <v>429</v>
      </c>
      <c r="P934" s="1066">
        <f t="shared" si="140"/>
        <v>3</v>
      </c>
      <c r="Q934" s="545">
        <v>3</v>
      </c>
      <c r="R934" s="958"/>
      <c r="S934" s="958"/>
      <c r="T934" s="958"/>
      <c r="U934" s="958"/>
      <c r="V934" s="958"/>
      <c r="W934" s="1015"/>
      <c r="X934" s="1036"/>
      <c r="Y934" s="997"/>
      <c r="Z934" s="23"/>
      <c r="AA934" s="23" t="str">
        <f t="shared" si="144"/>
        <v/>
      </c>
      <c r="AB934" s="48" t="str">
        <f t="shared" si="145"/>
        <v/>
      </c>
      <c r="AC934"/>
      <c r="AD934"/>
      <c r="AE934" s="12">
        <f t="shared" si="141"/>
        <v>3</v>
      </c>
      <c r="AF934" s="12">
        <f t="shared" si="142"/>
        <v>0</v>
      </c>
      <c r="AU934" s="22" t="str">
        <f t="shared" si="146"/>
        <v/>
      </c>
    </row>
    <row r="935" spans="1:47" s="22" customFormat="1" ht="15.75" thickBot="1" x14ac:dyDescent="0.3">
      <c r="A935" s="2070"/>
      <c r="B935" s="1172" t="s">
        <v>2118</v>
      </c>
      <c r="C935" s="1160"/>
      <c r="D935" s="1150" t="s">
        <v>2119</v>
      </c>
      <c r="E935" s="981"/>
      <c r="F935" s="982"/>
      <c r="G935" s="1135"/>
      <c r="H935" s="1085" t="s">
        <v>421</v>
      </c>
      <c r="I935" s="1085" t="s">
        <v>1849</v>
      </c>
      <c r="J935" s="1078"/>
      <c r="K935" s="1085" t="s">
        <v>1250</v>
      </c>
      <c r="L935" s="1078" t="s">
        <v>97</v>
      </c>
      <c r="M935" s="545">
        <v>9</v>
      </c>
      <c r="N935" s="1015" t="s">
        <v>24</v>
      </c>
      <c r="O935" s="1069" t="s">
        <v>429</v>
      </c>
      <c r="P935" s="1066">
        <f t="shared" si="140"/>
        <v>5</v>
      </c>
      <c r="Q935" s="545">
        <v>4</v>
      </c>
      <c r="R935" s="958">
        <v>1</v>
      </c>
      <c r="S935" s="958"/>
      <c r="T935" s="958"/>
      <c r="U935" s="958"/>
      <c r="V935" s="958"/>
      <c r="W935" s="1015"/>
      <c r="X935" s="1036"/>
      <c r="Y935" s="997"/>
      <c r="Z935" s="23"/>
      <c r="AA935" s="23" t="str">
        <f t="shared" si="144"/>
        <v/>
      </c>
      <c r="AB935" s="48" t="str">
        <f t="shared" si="145"/>
        <v/>
      </c>
      <c r="AC935"/>
      <c r="AD935"/>
      <c r="AE935" s="12">
        <f t="shared" si="141"/>
        <v>5</v>
      </c>
      <c r="AF935" s="12">
        <f t="shared" si="142"/>
        <v>0</v>
      </c>
      <c r="AU935" s="22" t="str">
        <f t="shared" si="146"/>
        <v/>
      </c>
    </row>
    <row r="936" spans="1:47" s="22" customFormat="1" ht="13.5" customHeight="1" thickBot="1" x14ac:dyDescent="0.3">
      <c r="A936" s="2070"/>
      <c r="B936" s="1172" t="s">
        <v>2118</v>
      </c>
      <c r="C936" s="1160"/>
      <c r="D936" s="1150" t="s">
        <v>2119</v>
      </c>
      <c r="E936" s="981"/>
      <c r="F936" s="982"/>
      <c r="G936" s="1135"/>
      <c r="H936" s="1085" t="s">
        <v>421</v>
      </c>
      <c r="I936" s="1085" t="s">
        <v>1849</v>
      </c>
      <c r="J936" s="1711" t="s">
        <v>1424</v>
      </c>
      <c r="K936" s="1107" t="s">
        <v>1539</v>
      </c>
      <c r="L936" s="1078"/>
      <c r="M936" s="545"/>
      <c r="N936" s="1015"/>
      <c r="O936" s="1069"/>
      <c r="P936" s="1066">
        <f t="shared" si="140"/>
        <v>0</v>
      </c>
      <c r="Q936" s="545"/>
      <c r="R936" s="958"/>
      <c r="S936" s="958">
        <v>2</v>
      </c>
      <c r="T936" s="958"/>
      <c r="U936" s="958"/>
      <c r="V936" s="958"/>
      <c r="W936" s="1015"/>
      <c r="X936" s="1036"/>
      <c r="Y936" s="997"/>
      <c r="Z936" s="23"/>
      <c r="AA936" s="23" t="str">
        <f t="shared" si="144"/>
        <v/>
      </c>
      <c r="AB936" s="48" t="str">
        <f t="shared" si="145"/>
        <v/>
      </c>
      <c r="AC936"/>
      <c r="AD936"/>
      <c r="AE936" s="12">
        <f t="shared" si="141"/>
        <v>0</v>
      </c>
      <c r="AF936" s="12">
        <f t="shared" si="142"/>
        <v>2</v>
      </c>
      <c r="AU936" s="22" t="str">
        <f t="shared" si="146"/>
        <v/>
      </c>
    </row>
    <row r="937" spans="1:47" s="12" customFormat="1" ht="13.5" customHeight="1" thickBot="1" x14ac:dyDescent="0.3">
      <c r="A937" s="2071"/>
      <c r="B937" s="1221" t="s">
        <v>2118</v>
      </c>
      <c r="C937" s="1168"/>
      <c r="D937" s="1222" t="s">
        <v>2119</v>
      </c>
      <c r="E937" s="1223"/>
      <c r="F937" s="1156"/>
      <c r="G937" s="1157"/>
      <c r="H937" s="1224" t="s">
        <v>421</v>
      </c>
      <c r="I937" s="1224" t="s">
        <v>1849</v>
      </c>
      <c r="J937" s="1713" t="s">
        <v>1424</v>
      </c>
      <c r="K937" s="1284" t="s">
        <v>1540</v>
      </c>
      <c r="L937" s="1225"/>
      <c r="M937" s="1226"/>
      <c r="N937" s="1061"/>
      <c r="O937" s="1227"/>
      <c r="P937" s="1066">
        <f t="shared" si="140"/>
        <v>0</v>
      </c>
      <c r="Q937" s="1226"/>
      <c r="R937" s="1060"/>
      <c r="S937" s="1060">
        <v>1</v>
      </c>
      <c r="T937" s="1060"/>
      <c r="U937" s="1060"/>
      <c r="V937" s="1060"/>
      <c r="W937" s="1061"/>
      <c r="X937" s="1228">
        <f>SUM(Q931:W937)</f>
        <v>20</v>
      </c>
      <c r="Y937" s="1229">
        <f>X937</f>
        <v>20</v>
      </c>
      <c r="Z937" s="23" t="s">
        <v>876</v>
      </c>
      <c r="AA937" s="23" t="str">
        <f t="shared" si="144"/>
        <v>MT</v>
      </c>
      <c r="AB937" s="48" t="str">
        <f t="shared" si="145"/>
        <v>JUMT</v>
      </c>
      <c r="AC937"/>
      <c r="AD937"/>
      <c r="AE937" s="12">
        <f t="shared" si="141"/>
        <v>0</v>
      </c>
      <c r="AF937" s="12">
        <f t="shared" si="142"/>
        <v>1</v>
      </c>
      <c r="AU937" s="22" t="str">
        <f t="shared" si="146"/>
        <v/>
      </c>
    </row>
    <row r="938" spans="1:47" s="22" customFormat="1" ht="13.5" customHeight="1" thickBot="1" x14ac:dyDescent="0.3">
      <c r="A938" s="2076">
        <f>A931+1</f>
        <v>117</v>
      </c>
      <c r="B938" s="1237" t="s">
        <v>1673</v>
      </c>
      <c r="C938" s="1196" t="s">
        <v>35</v>
      </c>
      <c r="D938" s="1238" t="s">
        <v>1674</v>
      </c>
      <c r="E938" s="1239" t="s">
        <v>284</v>
      </c>
      <c r="F938" s="1199" t="s">
        <v>1676</v>
      </c>
      <c r="G938" s="1200" t="s">
        <v>1675</v>
      </c>
      <c r="H938" s="1201" t="s">
        <v>421</v>
      </c>
      <c r="I938" s="1201" t="s">
        <v>1849</v>
      </c>
      <c r="J938" s="1202"/>
      <c r="K938" s="1201" t="s">
        <v>1072</v>
      </c>
      <c r="L938" s="1202" t="s">
        <v>97</v>
      </c>
      <c r="M938" s="1204">
        <v>2</v>
      </c>
      <c r="N938" s="1206" t="s">
        <v>24</v>
      </c>
      <c r="O938" s="1240" t="s">
        <v>429</v>
      </c>
      <c r="P938" s="1066">
        <f t="shared" si="140"/>
        <v>3</v>
      </c>
      <c r="Q938" s="1204">
        <v>3</v>
      </c>
      <c r="R938" s="1205"/>
      <c r="S938" s="1205"/>
      <c r="T938" s="1205"/>
      <c r="U938" s="1205"/>
      <c r="V938" s="1205"/>
      <c r="W938" s="1206"/>
      <c r="X938" s="1241"/>
      <c r="Y938" s="1242"/>
      <c r="Z938" s="23"/>
      <c r="AA938" s="23" t="str">
        <f t="shared" si="144"/>
        <v/>
      </c>
      <c r="AB938" s="48" t="str">
        <f t="shared" si="145"/>
        <v/>
      </c>
      <c r="AC938"/>
      <c r="AD938"/>
      <c r="AE938" s="12">
        <f t="shared" si="141"/>
        <v>3</v>
      </c>
      <c r="AF938" s="12">
        <f t="shared" si="142"/>
        <v>0</v>
      </c>
      <c r="AU938" s="22">
        <f t="shared" si="146"/>
        <v>23</v>
      </c>
    </row>
    <row r="939" spans="1:47" s="22" customFormat="1" ht="15.75" thickBot="1" x14ac:dyDescent="0.3">
      <c r="A939" s="2070"/>
      <c r="B939" s="1172" t="s">
        <v>1673</v>
      </c>
      <c r="C939" s="1160"/>
      <c r="D939" s="1150" t="s">
        <v>1674</v>
      </c>
      <c r="E939" s="981"/>
      <c r="F939" s="982"/>
      <c r="G939" s="1135"/>
      <c r="H939" s="1085" t="s">
        <v>421</v>
      </c>
      <c r="I939" s="1085" t="s">
        <v>1849</v>
      </c>
      <c r="J939" s="1078"/>
      <c r="K939" s="1085" t="s">
        <v>432</v>
      </c>
      <c r="L939" s="1078" t="s">
        <v>97</v>
      </c>
      <c r="M939" s="545">
        <v>2</v>
      </c>
      <c r="N939" s="1015" t="s">
        <v>24</v>
      </c>
      <c r="O939" s="1069" t="s">
        <v>429</v>
      </c>
      <c r="P939" s="1066">
        <f t="shared" si="140"/>
        <v>4</v>
      </c>
      <c r="Q939" s="545">
        <v>4</v>
      </c>
      <c r="R939" s="958"/>
      <c r="S939" s="958"/>
      <c r="T939" s="958"/>
      <c r="U939" s="958"/>
      <c r="V939" s="958"/>
      <c r="W939" s="1015"/>
      <c r="X939" s="1036"/>
      <c r="Y939" s="997"/>
      <c r="Z939" s="23"/>
      <c r="AA939" s="23" t="str">
        <f t="shared" si="144"/>
        <v/>
      </c>
      <c r="AB939" s="48" t="str">
        <f t="shared" si="145"/>
        <v/>
      </c>
      <c r="AC939"/>
      <c r="AD939"/>
      <c r="AE939" s="12">
        <f t="shared" si="141"/>
        <v>4</v>
      </c>
      <c r="AF939" s="12">
        <f t="shared" si="142"/>
        <v>0</v>
      </c>
      <c r="AU939" s="22" t="str">
        <f t="shared" si="146"/>
        <v/>
      </c>
    </row>
    <row r="940" spans="1:47" s="22" customFormat="1" ht="15.75" thickBot="1" x14ac:dyDescent="0.3">
      <c r="A940" s="2070"/>
      <c r="B940" s="1172" t="s">
        <v>1673</v>
      </c>
      <c r="C940" s="1160"/>
      <c r="D940" s="1150" t="s">
        <v>1674</v>
      </c>
      <c r="E940" s="981"/>
      <c r="F940" s="982"/>
      <c r="G940" s="1135"/>
      <c r="H940" s="1085" t="s">
        <v>421</v>
      </c>
      <c r="I940" s="1085" t="s">
        <v>1849</v>
      </c>
      <c r="J940" s="1078"/>
      <c r="K940" s="1085" t="s">
        <v>1073</v>
      </c>
      <c r="L940" s="1078" t="s">
        <v>97</v>
      </c>
      <c r="M940" s="545">
        <v>3</v>
      </c>
      <c r="N940" s="1015" t="s">
        <v>24</v>
      </c>
      <c r="O940" s="1069" t="s">
        <v>429</v>
      </c>
      <c r="P940" s="1066">
        <f t="shared" si="140"/>
        <v>3</v>
      </c>
      <c r="Q940" s="545">
        <v>3</v>
      </c>
      <c r="R940" s="958"/>
      <c r="S940" s="958"/>
      <c r="T940" s="958"/>
      <c r="U940" s="958"/>
      <c r="V940" s="958"/>
      <c r="W940" s="1015"/>
      <c r="X940" s="1036"/>
      <c r="Y940" s="997"/>
      <c r="Z940" s="23"/>
      <c r="AA940" s="23" t="str">
        <f t="shared" si="144"/>
        <v/>
      </c>
      <c r="AB940" s="48" t="str">
        <f t="shared" si="145"/>
        <v/>
      </c>
      <c r="AC940"/>
      <c r="AD940"/>
      <c r="AE940" s="12">
        <f t="shared" si="141"/>
        <v>3</v>
      </c>
      <c r="AF940" s="12">
        <f t="shared" si="142"/>
        <v>0</v>
      </c>
      <c r="AU940" s="22" t="str">
        <f t="shared" si="146"/>
        <v/>
      </c>
    </row>
    <row r="941" spans="1:47" s="22" customFormat="1" ht="15.75" thickBot="1" x14ac:dyDescent="0.3">
      <c r="A941" s="2070"/>
      <c r="B941" s="1172" t="s">
        <v>1673</v>
      </c>
      <c r="C941" s="1160"/>
      <c r="D941" s="1150" t="s">
        <v>1674</v>
      </c>
      <c r="E941" s="981"/>
      <c r="F941" s="982"/>
      <c r="G941" s="1135"/>
      <c r="H941" s="1085" t="s">
        <v>421</v>
      </c>
      <c r="I941" s="1085" t="s">
        <v>1849</v>
      </c>
      <c r="J941" s="1078"/>
      <c r="K941" s="1085" t="s">
        <v>433</v>
      </c>
      <c r="L941" s="1078" t="s">
        <v>97</v>
      </c>
      <c r="M941" s="545">
        <v>4</v>
      </c>
      <c r="N941" s="1015" t="s">
        <v>24</v>
      </c>
      <c r="O941" s="1069" t="s">
        <v>429</v>
      </c>
      <c r="P941" s="1066">
        <f t="shared" si="140"/>
        <v>4</v>
      </c>
      <c r="Q941" s="545">
        <v>4</v>
      </c>
      <c r="R941" s="958"/>
      <c r="S941" s="958"/>
      <c r="T941" s="958"/>
      <c r="U941" s="958"/>
      <c r="V941" s="958"/>
      <c r="W941" s="1015"/>
      <c r="X941" s="1036"/>
      <c r="Y941" s="997"/>
      <c r="Z941" s="23"/>
      <c r="AA941" s="23" t="str">
        <f t="shared" si="144"/>
        <v/>
      </c>
      <c r="AB941" s="48" t="str">
        <f t="shared" si="145"/>
        <v/>
      </c>
      <c r="AC941"/>
      <c r="AD941"/>
      <c r="AE941" s="12">
        <f t="shared" si="141"/>
        <v>4</v>
      </c>
      <c r="AF941" s="12">
        <f t="shared" si="142"/>
        <v>0</v>
      </c>
      <c r="AU941" s="22" t="str">
        <f t="shared" si="146"/>
        <v/>
      </c>
    </row>
    <row r="942" spans="1:47" s="22" customFormat="1" ht="13.5" customHeight="1" thickBot="1" x14ac:dyDescent="0.3">
      <c r="A942" s="2070"/>
      <c r="B942" s="1172" t="s">
        <v>1673</v>
      </c>
      <c r="C942" s="1160"/>
      <c r="D942" s="1150" t="s">
        <v>1674</v>
      </c>
      <c r="E942" s="981"/>
      <c r="F942" s="982"/>
      <c r="G942" s="1135"/>
      <c r="H942" s="1085" t="s">
        <v>421</v>
      </c>
      <c r="I942" s="1085" t="s">
        <v>1849</v>
      </c>
      <c r="J942" s="1078"/>
      <c r="K942" s="1085" t="s">
        <v>2071</v>
      </c>
      <c r="L942" s="1078" t="s">
        <v>97</v>
      </c>
      <c r="M942" s="545">
        <v>4</v>
      </c>
      <c r="N942" s="1015" t="s">
        <v>24</v>
      </c>
      <c r="O942" s="1069" t="s">
        <v>429</v>
      </c>
      <c r="P942" s="1066">
        <f t="shared" si="140"/>
        <v>3</v>
      </c>
      <c r="Q942" s="545">
        <v>3</v>
      </c>
      <c r="R942" s="958"/>
      <c r="S942" s="958"/>
      <c r="T942" s="958"/>
      <c r="U942" s="958"/>
      <c r="V942" s="958"/>
      <c r="W942" s="1015"/>
      <c r="X942" s="1036"/>
      <c r="Y942" s="997"/>
      <c r="Z942" s="23"/>
      <c r="AA942" s="23" t="str">
        <f t="shared" si="144"/>
        <v/>
      </c>
      <c r="AB942" s="48" t="str">
        <f t="shared" si="145"/>
        <v/>
      </c>
      <c r="AC942"/>
      <c r="AD942"/>
      <c r="AE942" s="12">
        <f t="shared" si="141"/>
        <v>3</v>
      </c>
      <c r="AF942" s="12">
        <f t="shared" si="142"/>
        <v>0</v>
      </c>
      <c r="AU942" s="22" t="str">
        <f t="shared" si="146"/>
        <v/>
      </c>
    </row>
    <row r="943" spans="1:47" s="22" customFormat="1" ht="15.75" thickBot="1" x14ac:dyDescent="0.3">
      <c r="A943" s="2070"/>
      <c r="B943" s="1172" t="s">
        <v>1673</v>
      </c>
      <c r="C943" s="1160"/>
      <c r="D943" s="1150" t="s">
        <v>1674</v>
      </c>
      <c r="E943" s="981"/>
      <c r="F943" s="982"/>
      <c r="G943" s="1135"/>
      <c r="H943" s="1085" t="s">
        <v>421</v>
      </c>
      <c r="I943" s="1085" t="s">
        <v>1849</v>
      </c>
      <c r="J943" s="1078"/>
      <c r="K943" s="1085" t="s">
        <v>1651</v>
      </c>
      <c r="L943" s="1078" t="s">
        <v>97</v>
      </c>
      <c r="M943" s="545">
        <v>7</v>
      </c>
      <c r="N943" s="1015" t="s">
        <v>24</v>
      </c>
      <c r="O943" s="1069" t="s">
        <v>429</v>
      </c>
      <c r="P943" s="1066">
        <f t="shared" si="140"/>
        <v>3</v>
      </c>
      <c r="Q943" s="545">
        <v>3</v>
      </c>
      <c r="R943" s="958"/>
      <c r="S943" s="958"/>
      <c r="T943" s="958"/>
      <c r="U943" s="958"/>
      <c r="V943" s="958"/>
      <c r="W943" s="1015"/>
      <c r="X943" s="1036"/>
      <c r="Y943" s="997"/>
      <c r="Z943" s="23"/>
      <c r="AA943" s="23" t="str">
        <f t="shared" si="144"/>
        <v/>
      </c>
      <c r="AB943" s="48" t="str">
        <f t="shared" si="145"/>
        <v/>
      </c>
      <c r="AC943"/>
      <c r="AD943"/>
      <c r="AE943" s="12">
        <f t="shared" si="141"/>
        <v>3</v>
      </c>
      <c r="AF943" s="12">
        <f t="shared" si="142"/>
        <v>0</v>
      </c>
      <c r="AU943" s="22" t="str">
        <f t="shared" si="146"/>
        <v/>
      </c>
    </row>
    <row r="944" spans="1:47" s="22" customFormat="1" ht="15.75" thickBot="1" x14ac:dyDescent="0.3">
      <c r="A944" s="2070"/>
      <c r="B944" s="1172" t="s">
        <v>1673</v>
      </c>
      <c r="C944" s="1160"/>
      <c r="D944" s="1150" t="s">
        <v>1674</v>
      </c>
      <c r="E944" s="981"/>
      <c r="F944" s="982"/>
      <c r="G944" s="1135"/>
      <c r="H944" s="1085" t="s">
        <v>421</v>
      </c>
      <c r="I944" s="1085" t="s">
        <v>1849</v>
      </c>
      <c r="J944" s="1078"/>
      <c r="K944" s="1085" t="s">
        <v>1677</v>
      </c>
      <c r="L944" s="1078" t="s">
        <v>97</v>
      </c>
      <c r="M944" s="545">
        <v>7</v>
      </c>
      <c r="N944" s="1015" t="s">
        <v>24</v>
      </c>
      <c r="O944" s="1069" t="s">
        <v>429</v>
      </c>
      <c r="P944" s="1066">
        <f t="shared" si="140"/>
        <v>3</v>
      </c>
      <c r="Q944" s="545">
        <v>3</v>
      </c>
      <c r="R944" s="958"/>
      <c r="S944" s="958"/>
      <c r="T944" s="958"/>
      <c r="U944" s="958"/>
      <c r="V944" s="958"/>
      <c r="W944" s="1015"/>
      <c r="X944" s="1036"/>
      <c r="Y944" s="997"/>
      <c r="Z944" s="23"/>
      <c r="AA944" s="23" t="str">
        <f t="shared" si="144"/>
        <v/>
      </c>
      <c r="AB944" s="48" t="str">
        <f t="shared" si="145"/>
        <v/>
      </c>
      <c r="AC944"/>
      <c r="AD944"/>
      <c r="AE944" s="12">
        <f t="shared" si="141"/>
        <v>3</v>
      </c>
      <c r="AF944" s="12">
        <f t="shared" si="142"/>
        <v>0</v>
      </c>
      <c r="AU944" s="22" t="str">
        <f t="shared" si="146"/>
        <v/>
      </c>
    </row>
    <row r="945" spans="1:47" s="22" customFormat="1" ht="13.5" customHeight="1" thickBot="1" x14ac:dyDescent="0.3">
      <c r="A945" s="2070"/>
      <c r="B945" s="1172" t="s">
        <v>1673</v>
      </c>
      <c r="C945" s="1160"/>
      <c r="D945" s="1150" t="s">
        <v>1674</v>
      </c>
      <c r="E945" s="981"/>
      <c r="F945" s="982"/>
      <c r="G945" s="1135"/>
      <c r="H945" s="1085" t="s">
        <v>421</v>
      </c>
      <c r="I945" s="1085" t="s">
        <v>1849</v>
      </c>
      <c r="J945" s="1711" t="s">
        <v>1424</v>
      </c>
      <c r="K945" s="1107" t="s">
        <v>1539</v>
      </c>
      <c r="L945" s="1078"/>
      <c r="M945" s="545"/>
      <c r="N945" s="1015"/>
      <c r="O945" s="1069"/>
      <c r="P945" s="1066">
        <f t="shared" si="140"/>
        <v>0</v>
      </c>
      <c r="Q945" s="545"/>
      <c r="R945" s="958"/>
      <c r="S945" s="958">
        <v>4</v>
      </c>
      <c r="T945" s="958"/>
      <c r="U945" s="958"/>
      <c r="V945" s="958"/>
      <c r="W945" s="1015"/>
      <c r="X945" s="1036"/>
      <c r="Y945" s="997"/>
      <c r="Z945" s="23"/>
      <c r="AA945" s="23" t="str">
        <f t="shared" si="144"/>
        <v/>
      </c>
      <c r="AB945" s="48" t="str">
        <f t="shared" si="145"/>
        <v/>
      </c>
      <c r="AC945"/>
      <c r="AD945"/>
      <c r="AE945" s="12">
        <f t="shared" si="141"/>
        <v>0</v>
      </c>
      <c r="AF945" s="12">
        <f t="shared" si="142"/>
        <v>4</v>
      </c>
      <c r="AU945" s="22" t="str">
        <f t="shared" si="146"/>
        <v/>
      </c>
    </row>
    <row r="946" spans="1:47" s="22" customFormat="1" ht="15.75" thickBot="1" x14ac:dyDescent="0.3">
      <c r="A946" s="2070"/>
      <c r="B946" s="1172" t="s">
        <v>1673</v>
      </c>
      <c r="C946" s="1160"/>
      <c r="D946" s="1150" t="s">
        <v>1674</v>
      </c>
      <c r="E946" s="981"/>
      <c r="F946" s="982"/>
      <c r="G946" s="1135"/>
      <c r="H946" s="1085" t="s">
        <v>421</v>
      </c>
      <c r="I946" s="1085" t="s">
        <v>1849</v>
      </c>
      <c r="J946" s="1711" t="s">
        <v>1424</v>
      </c>
      <c r="K946" s="1107" t="s">
        <v>1540</v>
      </c>
      <c r="L946" s="1078"/>
      <c r="M946" s="545"/>
      <c r="N946" s="1015"/>
      <c r="O946" s="1069"/>
      <c r="P946" s="1066">
        <f t="shared" si="140"/>
        <v>0</v>
      </c>
      <c r="Q946" s="545"/>
      <c r="R946" s="958"/>
      <c r="S946" s="958">
        <v>2</v>
      </c>
      <c r="T946" s="958"/>
      <c r="U946" s="958"/>
      <c r="V946" s="958"/>
      <c r="W946" s="1015"/>
      <c r="X946" s="1036"/>
      <c r="Y946" s="997"/>
      <c r="Z946" s="23"/>
      <c r="AA946" s="23" t="str">
        <f t="shared" si="144"/>
        <v/>
      </c>
      <c r="AB946" s="48" t="str">
        <f t="shared" si="145"/>
        <v/>
      </c>
      <c r="AC946"/>
      <c r="AD946"/>
      <c r="AE946" s="12">
        <f t="shared" si="141"/>
        <v>0</v>
      </c>
      <c r="AF946" s="12">
        <f t="shared" si="142"/>
        <v>2</v>
      </c>
      <c r="AU946" s="22" t="str">
        <f t="shared" si="146"/>
        <v/>
      </c>
    </row>
    <row r="947" spans="1:47" s="22" customFormat="1" ht="15.75" thickBot="1" x14ac:dyDescent="0.3">
      <c r="A947" s="2070"/>
      <c r="B947" s="1172" t="s">
        <v>1673</v>
      </c>
      <c r="C947" s="1160"/>
      <c r="D947" s="1150" t="s">
        <v>1674</v>
      </c>
      <c r="E947" s="981"/>
      <c r="F947" s="982"/>
      <c r="G947" s="1135"/>
      <c r="H947" s="1085" t="s">
        <v>421</v>
      </c>
      <c r="I947" s="1085" t="s">
        <v>1849</v>
      </c>
      <c r="J947" s="1711" t="s">
        <v>1424</v>
      </c>
      <c r="K947" s="1114" t="s">
        <v>1838</v>
      </c>
      <c r="L947" s="1078"/>
      <c r="M947" s="545"/>
      <c r="N947" s="1015"/>
      <c r="O947" s="1069"/>
      <c r="P947" s="1066">
        <f t="shared" si="140"/>
        <v>0</v>
      </c>
      <c r="Q947" s="545"/>
      <c r="R947" s="958"/>
      <c r="S947" s="958"/>
      <c r="T947" s="958"/>
      <c r="U947" s="958"/>
      <c r="V947" s="958"/>
      <c r="W947" s="1015">
        <v>5</v>
      </c>
      <c r="X947" s="1036"/>
      <c r="Y947" s="997"/>
      <c r="Z947" s="23"/>
      <c r="AA947" s="23" t="str">
        <f t="shared" si="144"/>
        <v/>
      </c>
      <c r="AB947" s="48" t="str">
        <f t="shared" si="145"/>
        <v/>
      </c>
      <c r="AC947"/>
      <c r="AD947"/>
      <c r="AE947" s="12">
        <f t="shared" si="141"/>
        <v>0</v>
      </c>
      <c r="AF947" s="12">
        <f t="shared" si="142"/>
        <v>5</v>
      </c>
      <c r="AU947" s="22" t="str">
        <f t="shared" si="146"/>
        <v/>
      </c>
    </row>
    <row r="948" spans="1:47" s="22" customFormat="1" ht="13.5" customHeight="1" thickBot="1" x14ac:dyDescent="0.3">
      <c r="A948" s="2070"/>
      <c r="B948" s="1172" t="s">
        <v>1673</v>
      </c>
      <c r="C948" s="1160"/>
      <c r="D948" s="1150" t="s">
        <v>1674</v>
      </c>
      <c r="E948" s="981"/>
      <c r="F948" s="982"/>
      <c r="G948" s="1135"/>
      <c r="H948" s="1085" t="s">
        <v>421</v>
      </c>
      <c r="I948" s="1085" t="s">
        <v>1849</v>
      </c>
      <c r="J948" s="1711" t="s">
        <v>1424</v>
      </c>
      <c r="K948" s="1085" t="s">
        <v>1837</v>
      </c>
      <c r="L948" s="1078"/>
      <c r="M948" s="545"/>
      <c r="N948" s="1015"/>
      <c r="O948" s="1069"/>
      <c r="P948" s="1066">
        <f t="shared" si="140"/>
        <v>0</v>
      </c>
      <c r="Q948" s="545"/>
      <c r="R948" s="958"/>
      <c r="S948" s="958"/>
      <c r="T948" s="958"/>
      <c r="U948" s="958"/>
      <c r="V948" s="958"/>
      <c r="W948" s="1015">
        <v>2</v>
      </c>
      <c r="X948" s="1036"/>
      <c r="Y948" s="997"/>
      <c r="Z948" s="23"/>
      <c r="AA948" s="23" t="str">
        <f t="shared" si="144"/>
        <v/>
      </c>
      <c r="AB948" s="48" t="str">
        <f t="shared" si="145"/>
        <v/>
      </c>
      <c r="AC948"/>
      <c r="AD948"/>
      <c r="AE948" s="12">
        <f t="shared" si="141"/>
        <v>0</v>
      </c>
      <c r="AF948" s="12">
        <f t="shared" si="142"/>
        <v>2</v>
      </c>
      <c r="AU948" s="22" t="str">
        <f t="shared" si="146"/>
        <v/>
      </c>
    </row>
    <row r="949" spans="1:47" s="12" customFormat="1" ht="13.5" customHeight="1" thickBot="1" x14ac:dyDescent="0.3">
      <c r="A949" s="2071"/>
      <c r="B949" s="1221" t="s">
        <v>1673</v>
      </c>
      <c r="C949" s="1168"/>
      <c r="D949" s="1222" t="s">
        <v>1674</v>
      </c>
      <c r="E949" s="1223"/>
      <c r="F949" s="1156"/>
      <c r="G949" s="1157"/>
      <c r="H949" s="1224" t="s">
        <v>421</v>
      </c>
      <c r="I949" s="1224" t="s">
        <v>1849</v>
      </c>
      <c r="J949" s="1735" t="s">
        <v>96</v>
      </c>
      <c r="K949" s="1224" t="s">
        <v>2146</v>
      </c>
      <c r="L949" s="1225"/>
      <c r="M949" s="1226"/>
      <c r="N949" s="1061"/>
      <c r="O949" s="1227"/>
      <c r="P949" s="1066">
        <f t="shared" si="140"/>
        <v>0</v>
      </c>
      <c r="Q949" s="1226"/>
      <c r="R949" s="1060"/>
      <c r="S949" s="1060"/>
      <c r="T949" s="1060"/>
      <c r="U949" s="1060"/>
      <c r="V949" s="1060">
        <v>4</v>
      </c>
      <c r="W949" s="1061"/>
      <c r="X949" s="1228">
        <f>SUM(Q938:W949)</f>
        <v>40</v>
      </c>
      <c r="Y949" s="1229">
        <f>X949</f>
        <v>40</v>
      </c>
      <c r="Z949" s="23" t="s">
        <v>876</v>
      </c>
      <c r="AA949" s="23" t="str">
        <f t="shared" si="144"/>
        <v>TC</v>
      </c>
      <c r="AB949" s="48" t="str">
        <f t="shared" si="145"/>
        <v>JUTC</v>
      </c>
      <c r="AC949"/>
      <c r="AD949"/>
      <c r="AE949" s="12">
        <f t="shared" si="141"/>
        <v>0</v>
      </c>
      <c r="AF949" s="12">
        <f t="shared" si="142"/>
        <v>0</v>
      </c>
      <c r="AU949" s="22" t="str">
        <f t="shared" si="146"/>
        <v/>
      </c>
    </row>
    <row r="950" spans="1:47" s="22" customFormat="1" ht="13.5" customHeight="1" thickBot="1" x14ac:dyDescent="0.3">
      <c r="A950" s="2076">
        <f>A938+1</f>
        <v>118</v>
      </c>
      <c r="B950" s="1929" t="s">
        <v>1944</v>
      </c>
      <c r="C950" s="1439" t="s">
        <v>83</v>
      </c>
      <c r="D950" s="1840" t="s">
        <v>1945</v>
      </c>
      <c r="E950" s="1841" t="s">
        <v>284</v>
      </c>
      <c r="F950" s="1440" t="s">
        <v>422</v>
      </c>
      <c r="G950" s="1441" t="s">
        <v>1946</v>
      </c>
      <c r="H950" s="1214" t="s">
        <v>421</v>
      </c>
      <c r="I950" s="1214" t="s">
        <v>1847</v>
      </c>
      <c r="J950" s="1127"/>
      <c r="K950" s="1214" t="s">
        <v>1907</v>
      </c>
      <c r="L950" s="1127" t="s">
        <v>97</v>
      </c>
      <c r="M950" s="1217">
        <v>4</v>
      </c>
      <c r="N950" s="1247" t="s">
        <v>24</v>
      </c>
      <c r="O950" s="1248" t="s">
        <v>1860</v>
      </c>
      <c r="P950" s="1066">
        <f t="shared" si="140"/>
        <v>2</v>
      </c>
      <c r="Q950" s="1217">
        <v>2</v>
      </c>
      <c r="R950" s="1218"/>
      <c r="S950" s="1218"/>
      <c r="T950" s="1218"/>
      <c r="U950" s="1218"/>
      <c r="V950" s="1218"/>
      <c r="W950" s="1247"/>
      <c r="X950" s="996"/>
      <c r="Y950" s="1242"/>
      <c r="Z950" s="23"/>
      <c r="AA950" s="23" t="str">
        <f t="shared" si="144"/>
        <v/>
      </c>
      <c r="AB950" s="48" t="str">
        <f t="shared" si="145"/>
        <v/>
      </c>
      <c r="AC950"/>
      <c r="AD950"/>
      <c r="AE950" s="12">
        <f t="shared" si="141"/>
        <v>2</v>
      </c>
      <c r="AF950" s="12">
        <f t="shared" si="142"/>
        <v>0</v>
      </c>
      <c r="AU950" s="22">
        <f t="shared" si="146"/>
        <v>12</v>
      </c>
    </row>
    <row r="951" spans="1:47" s="22" customFormat="1" ht="15.75" thickBot="1" x14ac:dyDescent="0.3">
      <c r="A951" s="2070"/>
      <c r="B951" s="1851" t="s">
        <v>1944</v>
      </c>
      <c r="C951" s="1161"/>
      <c r="D951" s="1144" t="s">
        <v>1945</v>
      </c>
      <c r="E951" s="973"/>
      <c r="F951" s="966"/>
      <c r="G951" s="1133"/>
      <c r="H951" s="1085" t="s">
        <v>421</v>
      </c>
      <c r="I951" s="1085" t="s">
        <v>1847</v>
      </c>
      <c r="J951" s="1078"/>
      <c r="K951" s="1085" t="s">
        <v>1649</v>
      </c>
      <c r="L951" s="1078" t="s">
        <v>97</v>
      </c>
      <c r="M951" s="545">
        <v>9</v>
      </c>
      <c r="N951" s="1015" t="s">
        <v>24</v>
      </c>
      <c r="O951" s="1069" t="s">
        <v>1860</v>
      </c>
      <c r="P951" s="1066">
        <f t="shared" si="140"/>
        <v>5</v>
      </c>
      <c r="Q951" s="545">
        <v>5</v>
      </c>
      <c r="R951" s="2077"/>
      <c r="S951" s="958"/>
      <c r="T951" s="958"/>
      <c r="U951" s="958"/>
      <c r="V951" s="958"/>
      <c r="W951" s="1015"/>
      <c r="X951" s="997"/>
      <c r="Y951" s="997"/>
      <c r="Z951" s="23"/>
      <c r="AA951" s="23" t="str">
        <f t="shared" si="144"/>
        <v/>
      </c>
      <c r="AB951" s="48" t="str">
        <f t="shared" si="145"/>
        <v/>
      </c>
      <c r="AC951"/>
      <c r="AD951"/>
      <c r="AE951" s="12">
        <f t="shared" si="141"/>
        <v>5</v>
      </c>
      <c r="AF951" s="12">
        <f t="shared" si="142"/>
        <v>0</v>
      </c>
      <c r="AU951" s="22" t="str">
        <f t="shared" si="146"/>
        <v/>
      </c>
    </row>
    <row r="952" spans="1:47" s="22" customFormat="1" ht="15.75" thickBot="1" x14ac:dyDescent="0.3">
      <c r="A952" s="2070"/>
      <c r="B952" s="1851" t="s">
        <v>1944</v>
      </c>
      <c r="C952" s="1161"/>
      <c r="D952" s="1144" t="s">
        <v>1945</v>
      </c>
      <c r="E952" s="973"/>
      <c r="F952" s="966"/>
      <c r="G952" s="1133"/>
      <c r="H952" s="1085" t="s">
        <v>421</v>
      </c>
      <c r="I952" s="1085" t="s">
        <v>1847</v>
      </c>
      <c r="J952" s="1078"/>
      <c r="K952" s="1085" t="s">
        <v>1649</v>
      </c>
      <c r="L952" s="1078" t="s">
        <v>97</v>
      </c>
      <c r="M952" s="545">
        <v>9</v>
      </c>
      <c r="N952" s="1015" t="s">
        <v>98</v>
      </c>
      <c r="O952" s="1069" t="s">
        <v>429</v>
      </c>
      <c r="P952" s="1066">
        <f t="shared" si="140"/>
        <v>5</v>
      </c>
      <c r="Q952" s="545">
        <v>5</v>
      </c>
      <c r="R952" s="2077"/>
      <c r="S952" s="958"/>
      <c r="T952" s="958"/>
      <c r="U952" s="958"/>
      <c r="V952" s="958"/>
      <c r="W952" s="1015"/>
      <c r="X952" s="997"/>
      <c r="Y952" s="997"/>
      <c r="Z952" s="23"/>
      <c r="AA952" s="23" t="str">
        <f t="shared" si="144"/>
        <v/>
      </c>
      <c r="AB952" s="48" t="str">
        <f>Z952&amp;AA952</f>
        <v/>
      </c>
      <c r="AC952"/>
      <c r="AD952"/>
      <c r="AE952" s="12">
        <f t="shared" si="141"/>
        <v>5</v>
      </c>
      <c r="AF952" s="12">
        <f t="shared" si="142"/>
        <v>0</v>
      </c>
      <c r="AU952" s="22" t="str">
        <f t="shared" si="146"/>
        <v/>
      </c>
    </row>
    <row r="953" spans="1:47" s="22" customFormat="1" ht="15.75" thickBot="1" x14ac:dyDescent="0.3">
      <c r="A953" s="2070"/>
      <c r="B953" s="1859" t="s">
        <v>1944</v>
      </c>
      <c r="C953" s="1322"/>
      <c r="D953" s="1323" t="s">
        <v>1945</v>
      </c>
      <c r="E953" s="1460"/>
      <c r="F953" s="1325"/>
      <c r="G953" s="1326"/>
      <c r="H953" s="1085" t="s">
        <v>421</v>
      </c>
      <c r="I953" s="1085" t="s">
        <v>1847</v>
      </c>
      <c r="J953" s="2035" t="s">
        <v>1424</v>
      </c>
      <c r="K953" s="1107" t="s">
        <v>1539</v>
      </c>
      <c r="L953" s="1078"/>
      <c r="M953" s="1096"/>
      <c r="N953" s="1044"/>
      <c r="O953" s="1078"/>
      <c r="P953" s="1066">
        <f t="shared" si="140"/>
        <v>0</v>
      </c>
      <c r="Q953" s="545"/>
      <c r="R953" s="958"/>
      <c r="S953" s="955">
        <v>1</v>
      </c>
      <c r="T953" s="958"/>
      <c r="U953" s="958"/>
      <c r="V953" s="958"/>
      <c r="W953" s="1015"/>
      <c r="X953" s="997"/>
      <c r="Y953" s="997"/>
      <c r="Z953" s="23"/>
      <c r="AA953" s="23"/>
      <c r="AB953" s="48"/>
      <c r="AC953"/>
      <c r="AD953"/>
      <c r="AE953" s="12">
        <f t="shared" si="141"/>
        <v>0</v>
      </c>
      <c r="AF953" s="12">
        <f t="shared" si="142"/>
        <v>1</v>
      </c>
    </row>
    <row r="954" spans="1:47" s="22" customFormat="1" ht="15.75" thickBot="1" x14ac:dyDescent="0.3">
      <c r="A954" s="2070"/>
      <c r="B954" s="1328" t="s">
        <v>1944</v>
      </c>
      <c r="C954" s="1322"/>
      <c r="D954" s="1323" t="s">
        <v>1945</v>
      </c>
      <c r="E954" s="1460"/>
      <c r="F954" s="1325"/>
      <c r="G954" s="1326"/>
      <c r="H954" s="1085" t="s">
        <v>421</v>
      </c>
      <c r="I954" s="1085" t="s">
        <v>1847</v>
      </c>
      <c r="J954" s="2035" t="s">
        <v>1424</v>
      </c>
      <c r="K954" s="1107" t="s">
        <v>1540</v>
      </c>
      <c r="L954" s="1078"/>
      <c r="M954" s="545"/>
      <c r="N954" s="1015"/>
      <c r="O954" s="1069"/>
      <c r="P954" s="1066">
        <f t="shared" si="140"/>
        <v>0</v>
      </c>
      <c r="Q954" s="545"/>
      <c r="R954" s="958"/>
      <c r="S954" s="958">
        <v>1</v>
      </c>
      <c r="T954" s="958"/>
      <c r="U954" s="958"/>
      <c r="V954" s="958"/>
      <c r="W954" s="1015"/>
      <c r="X954" s="997"/>
      <c r="Y954" s="997"/>
      <c r="Z954" s="23"/>
      <c r="AA954" s="23" t="str">
        <f>IF(Y954&lt;&gt;"",IF(Y954&gt;=40,"TC",IF(AND(Y954&gt;=20,Y954&lt;30),"MT",IF(Y954&lt;20,"TP",""))),"")</f>
        <v/>
      </c>
      <c r="AB954" s="48" t="str">
        <f>Z954&amp;AA954</f>
        <v/>
      </c>
      <c r="AC954"/>
      <c r="AD954"/>
      <c r="AE954" s="12">
        <f t="shared" si="141"/>
        <v>0</v>
      </c>
      <c r="AF954" s="12">
        <f t="shared" si="142"/>
        <v>1</v>
      </c>
      <c r="AU954" s="22" t="str">
        <f>IF(C954&lt;&gt;"",SUMIF(D$379:D$956,D954,Q$379:R$956),"")</f>
        <v/>
      </c>
    </row>
    <row r="955" spans="1:47" s="22" customFormat="1" ht="15.75" thickBot="1" x14ac:dyDescent="0.3">
      <c r="A955" s="2070"/>
      <c r="B955" s="1328" t="s">
        <v>1944</v>
      </c>
      <c r="C955" s="1322"/>
      <c r="D955" s="1323" t="s">
        <v>1945</v>
      </c>
      <c r="E955" s="1460"/>
      <c r="F955" s="1325"/>
      <c r="G955" s="1326"/>
      <c r="H955" s="1085" t="s">
        <v>421</v>
      </c>
      <c r="I955" s="1085" t="s">
        <v>1847</v>
      </c>
      <c r="J955" s="1731" t="s">
        <v>96</v>
      </c>
      <c r="K955" s="1085" t="s">
        <v>2146</v>
      </c>
      <c r="L955" s="1078"/>
      <c r="M955" s="545"/>
      <c r="N955" s="1015"/>
      <c r="O955" s="1069"/>
      <c r="P955" s="1066">
        <f t="shared" si="140"/>
        <v>0</v>
      </c>
      <c r="Q955" s="545"/>
      <c r="R955" s="958"/>
      <c r="S955" s="958"/>
      <c r="T955" s="958"/>
      <c r="U955" s="958"/>
      <c r="V955" s="958">
        <v>4</v>
      </c>
      <c r="W955" s="1015"/>
      <c r="X955" s="997"/>
      <c r="Y955" s="997"/>
      <c r="Z955" s="23"/>
      <c r="AA955" s="23" t="str">
        <f>IF(Y955&lt;&gt;"",IF(Y955&gt;=40,"TC",IF(AND(Y955&gt;=20,Y955&lt;30),"MT",IF(Y955&lt;20,"TP",""))),"")</f>
        <v/>
      </c>
      <c r="AB955" s="48" t="str">
        <f>Z955&amp;AA955</f>
        <v/>
      </c>
      <c r="AC955"/>
      <c r="AD955"/>
      <c r="AE955" s="12">
        <f t="shared" si="141"/>
        <v>0</v>
      </c>
      <c r="AF955" s="12">
        <f t="shared" si="142"/>
        <v>0</v>
      </c>
      <c r="AU955" s="22" t="str">
        <f>IF(C955&lt;&gt;"",SUMIF(D$379:D$956,D955,Q$379:R$956),"")</f>
        <v/>
      </c>
    </row>
    <row r="956" spans="1:47" s="12" customFormat="1" ht="13.5" customHeight="1" thickBot="1" x14ac:dyDescent="0.3">
      <c r="A956" s="2071"/>
      <c r="B956" s="1221" t="s">
        <v>1944</v>
      </c>
      <c r="C956" s="1168"/>
      <c r="D956" s="1222" t="s">
        <v>1945</v>
      </c>
      <c r="E956" s="1223"/>
      <c r="F956" s="1156"/>
      <c r="G956" s="1864"/>
      <c r="H956" s="1224" t="s">
        <v>421</v>
      </c>
      <c r="I956" s="1224" t="s">
        <v>1847</v>
      </c>
      <c r="J956" s="2099" t="s">
        <v>95</v>
      </c>
      <c r="K956" s="2100" t="s">
        <v>1712</v>
      </c>
      <c r="L956" s="2101"/>
      <c r="M956" s="2102"/>
      <c r="N956" s="2103"/>
      <c r="O956" s="2104"/>
      <c r="P956" s="1066">
        <f t="shared" si="140"/>
        <v>0</v>
      </c>
      <c r="Q956" s="2102"/>
      <c r="R956" s="2105"/>
      <c r="S956" s="1060"/>
      <c r="T956" s="1060"/>
      <c r="U956" s="1060">
        <v>2</v>
      </c>
      <c r="V956" s="1060"/>
      <c r="W956" s="1061"/>
      <c r="X956" s="1229">
        <f>SUM(Q950:W956)</f>
        <v>20</v>
      </c>
      <c r="Y956" s="1229">
        <f>X956</f>
        <v>20</v>
      </c>
      <c r="Z956" s="23" t="s">
        <v>876</v>
      </c>
      <c r="AA956" s="23" t="str">
        <f>IF(Y956&lt;&gt;"",IF(Y956&gt;=40,"TC",IF(AND(Y956&gt;=20,Y956&lt;30),"MT",IF(Y956&lt;20,"TP",""))),"")</f>
        <v>MT</v>
      </c>
      <c r="AB956" s="48" t="str">
        <f>Z956&amp;AA956</f>
        <v>JUMT</v>
      </c>
      <c r="AC956"/>
      <c r="AD956"/>
      <c r="AE956" s="12">
        <f t="shared" si="141"/>
        <v>0</v>
      </c>
      <c r="AF956" s="12">
        <f t="shared" si="142"/>
        <v>0</v>
      </c>
      <c r="AU956" s="22" t="str">
        <f>IF(C956&lt;&gt;"",SUMIF(D$379:D$956,D956,Q$379:R$956),"")</f>
        <v/>
      </c>
    </row>
    <row r="957" spans="1:47" ht="19.899999999999999" customHeight="1" thickBot="1" x14ac:dyDescent="0.3">
      <c r="A957" s="54"/>
      <c r="B957" s="50"/>
      <c r="C957" s="426"/>
      <c r="D957" s="406"/>
      <c r="E957" s="55"/>
      <c r="F957" s="55"/>
      <c r="G957" s="55"/>
      <c r="H957" s="362"/>
      <c r="I957" s="56"/>
      <c r="J957" s="57"/>
      <c r="K957" s="57"/>
      <c r="L957" s="57"/>
      <c r="M957" s="51"/>
      <c r="N957" s="52"/>
      <c r="O957" s="831"/>
      <c r="P957" s="831"/>
      <c r="Q957" s="52"/>
      <c r="R957" s="53"/>
      <c r="S957" s="53"/>
      <c r="T957" s="53"/>
      <c r="U957" s="53"/>
      <c r="V957" s="53"/>
      <c r="W957" s="53"/>
      <c r="X957" s="54"/>
      <c r="Y957" s="54"/>
    </row>
    <row r="958" spans="1:47" ht="19.899999999999999" customHeight="1" thickBot="1" x14ac:dyDescent="0.3">
      <c r="B958" s="826" t="s">
        <v>2130</v>
      </c>
      <c r="H958" s="33"/>
      <c r="I958" s="33"/>
      <c r="J958" s="33"/>
      <c r="K958" s="2296" t="s">
        <v>781</v>
      </c>
      <c r="L958" s="2297"/>
      <c r="M958" s="2297"/>
      <c r="N958" s="2297"/>
      <c r="O958" s="2298"/>
      <c r="P958" s="2160"/>
    </row>
    <row r="959" spans="1:47" ht="17.45" customHeight="1" x14ac:dyDescent="0.25">
      <c r="H959" s="33"/>
      <c r="I959" s="33"/>
      <c r="J959" s="33"/>
      <c r="K959" s="366" t="s">
        <v>838</v>
      </c>
      <c r="L959" s="947" t="s">
        <v>35</v>
      </c>
      <c r="M959" s="363" t="s">
        <v>83</v>
      </c>
      <c r="N959" s="1925" t="s">
        <v>332</v>
      </c>
      <c r="O959" s="1926" t="s">
        <v>823</v>
      </c>
      <c r="P959" s="2161"/>
    </row>
    <row r="960" spans="1:47" ht="15" customHeight="1" thickBot="1" x14ac:dyDescent="0.3">
      <c r="H960" s="33"/>
      <c r="I960" s="33"/>
      <c r="J960" s="33"/>
      <c r="K960" s="367"/>
      <c r="L960" s="1972">
        <f>COUNTIF(C6:C956,"TC")</f>
        <v>42</v>
      </c>
      <c r="M960" s="1972">
        <f>COUNTIF(C6:C956,"MT")</f>
        <v>63</v>
      </c>
      <c r="N960" s="1973">
        <f>COUNTIF(C6:C956,"TP")</f>
        <v>13</v>
      </c>
      <c r="O960" s="1927">
        <f>SUM(L960:N960)</f>
        <v>118</v>
      </c>
      <c r="P960" s="2162"/>
      <c r="T960"/>
      <c r="U960"/>
      <c r="V960"/>
      <c r="W960"/>
      <c r="X960"/>
    </row>
    <row r="961" spans="9:24" ht="18.600000000000001" customHeight="1" x14ac:dyDescent="0.25">
      <c r="K961" s="35" t="s">
        <v>833</v>
      </c>
      <c r="L961" s="36">
        <f>COUNTIF(AB$5:AB$956,"ADTC")</f>
        <v>11</v>
      </c>
      <c r="M961" s="36">
        <f>COUNTIF(AB$5:AB$956,"ADMT")</f>
        <v>11</v>
      </c>
      <c r="N961" s="832">
        <f>COUNTIF(AB5:AB956,"ADTP")</f>
        <v>4</v>
      </c>
      <c r="O961" s="1927">
        <f t="shared" ref="O961:O969" si="147">SUM(L961:N961)</f>
        <v>26</v>
      </c>
      <c r="P961" s="2162"/>
      <c r="T961"/>
      <c r="U961"/>
      <c r="V961"/>
      <c r="W961"/>
      <c r="X961"/>
    </row>
    <row r="962" spans="9:24" ht="18" customHeight="1" x14ac:dyDescent="0.25">
      <c r="I962" s="25"/>
      <c r="K962" s="369" t="s">
        <v>834</v>
      </c>
      <c r="L962" s="370">
        <f>COUNTIF(AB5:AB956,"SATC")</f>
        <v>6</v>
      </c>
      <c r="M962" s="370">
        <f>COUNTIF(AB5:AB956,"SAMT")</f>
        <v>13</v>
      </c>
      <c r="N962" s="833">
        <f>COUNTIF(AB5:AB956,"SATP")</f>
        <v>3</v>
      </c>
      <c r="O962" s="1927">
        <f t="shared" si="147"/>
        <v>22</v>
      </c>
      <c r="P962" s="2162"/>
      <c r="T962"/>
      <c r="U962"/>
      <c r="V962"/>
      <c r="W962"/>
      <c r="X962"/>
    </row>
    <row r="963" spans="9:24" ht="16.149999999999999" customHeight="1" x14ac:dyDescent="0.25">
      <c r="K963" s="34" t="s">
        <v>835</v>
      </c>
      <c r="L963" s="18">
        <f>COUNTIF(AB5:AB956,"AGTC")</f>
        <v>7</v>
      </c>
      <c r="M963" s="18">
        <f>COUNTIF(AB5:AB956,"AGMT")</f>
        <v>5</v>
      </c>
      <c r="N963" s="834">
        <f>COUNTIF(AB5:AB956,"AGTP")</f>
        <v>0</v>
      </c>
      <c r="O963" s="1927">
        <f t="shared" si="147"/>
        <v>12</v>
      </c>
      <c r="P963" s="2162"/>
      <c r="T963"/>
      <c r="U963"/>
      <c r="V963"/>
      <c r="W963"/>
      <c r="X963"/>
    </row>
    <row r="964" spans="9:24" ht="28.15" customHeight="1" x14ac:dyDescent="0.25">
      <c r="I964" s="25"/>
      <c r="K964" s="369" t="s">
        <v>836</v>
      </c>
      <c r="L964" s="370">
        <f>COUNTIF(AB5:AB956,"EDTC")</f>
        <v>10</v>
      </c>
      <c r="M964" s="370">
        <f>COUNTIF(AB5:AB956,"EDMT")</f>
        <v>18</v>
      </c>
      <c r="N964" s="833">
        <f>COUNTIF(AB5:AB956,"EDTP")</f>
        <v>2</v>
      </c>
      <c r="O964" s="1927">
        <f t="shared" si="147"/>
        <v>30</v>
      </c>
      <c r="P964" s="2162"/>
    </row>
    <row r="965" spans="9:24" ht="14.25" customHeight="1" x14ac:dyDescent="0.25">
      <c r="K965" s="34" t="s">
        <v>837</v>
      </c>
      <c r="L965" s="18">
        <f>COUNTIF(AB$5:AB$956,"JUTC")</f>
        <v>6</v>
      </c>
      <c r="M965" s="18">
        <f>COUNTIF(AB$5:AB$956,"JUMT")</f>
        <v>13</v>
      </c>
      <c r="N965" s="834">
        <f>COUNTIF(AB$5:AB$956,"JUTP")</f>
        <v>2</v>
      </c>
      <c r="O965" s="1927">
        <f t="shared" si="147"/>
        <v>21</v>
      </c>
      <c r="P965" s="2162"/>
    </row>
    <row r="966" spans="9:24" ht="16.149999999999999" customHeight="1" x14ac:dyDescent="0.25">
      <c r="K966" s="371" t="s">
        <v>1841</v>
      </c>
      <c r="L966" s="370">
        <f>COUNTIF(AB$5:AB$956,"INTC")</f>
        <v>1</v>
      </c>
      <c r="M966" s="370">
        <f>COUNTIF(AB$5:AB$956,"INMT")</f>
        <v>0</v>
      </c>
      <c r="N966" s="833">
        <f>COUNTIF(AB$5:AB$956,"INTP")</f>
        <v>0</v>
      </c>
      <c r="O966" s="1927">
        <f t="shared" si="147"/>
        <v>1</v>
      </c>
      <c r="P966" s="2162"/>
    </row>
    <row r="967" spans="9:24" ht="12.6" customHeight="1" x14ac:dyDescent="0.25">
      <c r="K967" s="34" t="s">
        <v>1046</v>
      </c>
      <c r="L967" s="18">
        <f>COUNTIF(AB$5:AB$956,"EXTTC")</f>
        <v>1</v>
      </c>
      <c r="M967" s="18">
        <f>COUNTIF(AB379:AB956,"EXTMT")</f>
        <v>3</v>
      </c>
      <c r="N967" s="834">
        <f>COUNTIF(AB379:AB956,"EXTTP")</f>
        <v>2</v>
      </c>
      <c r="O967" s="1927">
        <f t="shared" si="147"/>
        <v>6</v>
      </c>
      <c r="P967" s="2162"/>
    </row>
    <row r="968" spans="9:24" ht="13.15" customHeight="1" x14ac:dyDescent="0.25">
      <c r="K968" s="369" t="s">
        <v>846</v>
      </c>
      <c r="L968" s="370">
        <v>9</v>
      </c>
      <c r="M968" s="370"/>
      <c r="N968" s="833"/>
      <c r="O968" s="1927">
        <f t="shared" si="147"/>
        <v>9</v>
      </c>
      <c r="P968" s="2162"/>
    </row>
    <row r="969" spans="9:24" ht="14.45" customHeight="1" thickBot="1" x14ac:dyDescent="0.3">
      <c r="K969" s="32" t="s">
        <v>823</v>
      </c>
      <c r="L969" s="1974">
        <f>SUM(L961:L968)</f>
        <v>51</v>
      </c>
      <c r="M969" s="1974">
        <f>SUM(M961:M968)</f>
        <v>63</v>
      </c>
      <c r="N969" s="1975">
        <f>SUM(N961:N968)</f>
        <v>13</v>
      </c>
      <c r="O969" s="1928">
        <f t="shared" si="147"/>
        <v>127</v>
      </c>
      <c r="P969" s="2162"/>
    </row>
    <row r="970" spans="9:24" ht="14.45" customHeight="1" x14ac:dyDescent="0.25"/>
    <row r="971" spans="9:24" ht="11.25" customHeight="1" x14ac:dyDescent="0.25">
      <c r="K971" s="2295" t="s">
        <v>1842</v>
      </c>
      <c r="L971" s="2295"/>
      <c r="M971" s="2295"/>
      <c r="N971" s="2295"/>
      <c r="O971" s="2295"/>
      <c r="P971" s="2154"/>
    </row>
    <row r="972" spans="9:24" ht="11.25" customHeight="1" x14ac:dyDescent="0.25">
      <c r="K972" s="2295"/>
      <c r="L972" s="2295"/>
      <c r="M972" s="2295"/>
      <c r="N972" s="2295"/>
      <c r="O972" s="2295"/>
      <c r="P972" s="2154"/>
    </row>
    <row r="973" spans="9:24" ht="11.25" customHeight="1" x14ac:dyDescent="0.25">
      <c r="K973" s="2295"/>
      <c r="L973" s="2295"/>
      <c r="M973" s="2295"/>
      <c r="N973" s="2295"/>
      <c r="O973" s="2295"/>
      <c r="P973" s="2154"/>
    </row>
    <row r="974" spans="9:24" ht="11.25" customHeight="1" x14ac:dyDescent="0.25">
      <c r="K974" s="2295"/>
      <c r="L974" s="2295"/>
      <c r="M974" s="2295"/>
      <c r="N974" s="2295"/>
      <c r="O974" s="2295"/>
      <c r="P974" s="2154"/>
    </row>
    <row r="975" spans="9:24" ht="11.25" customHeight="1" x14ac:dyDescent="0.25">
      <c r="K975" s="2295"/>
      <c r="L975" s="2295"/>
      <c r="M975" s="2295"/>
      <c r="N975" s="2295"/>
      <c r="O975" s="2295"/>
      <c r="P975" s="2154"/>
    </row>
    <row r="976" spans="9:24" ht="8.4499999999999993" customHeight="1" x14ac:dyDescent="0.25"/>
    <row r="977" spans="9:18" ht="8.4499999999999993" customHeight="1" x14ac:dyDescent="0.25"/>
    <row r="978" spans="9:18" ht="8.4499999999999993" customHeight="1" x14ac:dyDescent="0.25"/>
    <row r="979" spans="9:18" ht="8.4499999999999993" customHeight="1" x14ac:dyDescent="0.25"/>
    <row r="980" spans="9:18" ht="14.45" customHeight="1" x14ac:dyDescent="0.25"/>
    <row r="981" spans="9:18" ht="13.9" customHeight="1" x14ac:dyDescent="0.25">
      <c r="I981" s="3"/>
      <c r="J981" s="946"/>
      <c r="K981" s="3"/>
      <c r="L981" s="946"/>
      <c r="M981" s="3"/>
      <c r="N981" s="3"/>
      <c r="O981" s="788"/>
      <c r="P981" s="788"/>
      <c r="Q981" s="3"/>
      <c r="R981" s="3"/>
    </row>
    <row r="982" spans="9:18" ht="16.899999999999999" customHeight="1" x14ac:dyDescent="0.25">
      <c r="I982" s="3"/>
      <c r="J982" s="946"/>
      <c r="K982" s="3"/>
      <c r="L982" s="946"/>
      <c r="M982" s="3"/>
      <c r="N982" s="3"/>
      <c r="O982" s="788"/>
      <c r="P982" s="788"/>
      <c r="Q982" s="3"/>
      <c r="R982" s="3"/>
    </row>
    <row r="983" spans="9:18" ht="8.4499999999999993" customHeight="1" x14ac:dyDescent="0.25">
      <c r="I983" s="3"/>
      <c r="J983" s="946"/>
      <c r="K983" s="3"/>
      <c r="L983" s="946"/>
      <c r="M983" s="3"/>
      <c r="N983" s="3"/>
      <c r="O983" s="788"/>
      <c r="P983" s="788"/>
      <c r="Q983" s="3"/>
      <c r="R983" s="3"/>
    </row>
    <row r="984" spans="9:18" ht="8.4499999999999993" customHeight="1" x14ac:dyDescent="0.25">
      <c r="I984" s="3"/>
      <c r="J984" s="946"/>
      <c r="K984" s="3"/>
      <c r="L984" s="946"/>
      <c r="M984" s="3"/>
      <c r="N984" s="3"/>
      <c r="O984" s="788"/>
      <c r="P984" s="788"/>
      <c r="Q984" s="3"/>
      <c r="R984" s="3"/>
    </row>
    <row r="985" spans="9:18" ht="8.4499999999999993" customHeight="1" x14ac:dyDescent="0.25"/>
    <row r="986" spans="9:18" ht="8.4499999999999993" customHeight="1" x14ac:dyDescent="0.25"/>
    <row r="987" spans="9:18" ht="8.4499999999999993" customHeight="1" x14ac:dyDescent="0.25"/>
    <row r="988" spans="9:18" ht="8.4499999999999993" customHeight="1" x14ac:dyDescent="0.25"/>
    <row r="989" spans="9:18" ht="8.4499999999999993" customHeight="1" x14ac:dyDescent="0.25"/>
    <row r="990" spans="9:18" ht="8.4499999999999993" customHeight="1" x14ac:dyDescent="0.25"/>
    <row r="991" spans="9:18" ht="8.4499999999999993" customHeight="1" x14ac:dyDescent="0.25"/>
    <row r="992" spans="9:18" ht="8.4499999999999993" customHeight="1" x14ac:dyDescent="0.25"/>
    <row r="993" ht="8.4499999999999993" customHeight="1" x14ac:dyDescent="0.25"/>
    <row r="994" ht="9" customHeight="1" x14ac:dyDescent="0.25"/>
    <row r="995" ht="9" customHeight="1" x14ac:dyDescent="0.25"/>
    <row r="996" ht="8.4499999999999993" customHeight="1" x14ac:dyDescent="0.25"/>
    <row r="997" ht="8.4499999999999993" customHeight="1" x14ac:dyDescent="0.25"/>
    <row r="998" ht="8.4499999999999993" customHeight="1" x14ac:dyDescent="0.25"/>
    <row r="999" ht="8.4499999999999993" customHeight="1" x14ac:dyDescent="0.25"/>
    <row r="1000" ht="8.4499999999999993" customHeight="1" x14ac:dyDescent="0.25"/>
    <row r="1001" ht="8.4499999999999993" customHeight="1" x14ac:dyDescent="0.25"/>
    <row r="1002" ht="8.4499999999999993" customHeight="1" x14ac:dyDescent="0.25"/>
    <row r="1003" ht="8.4499999999999993" customHeight="1" x14ac:dyDescent="0.25"/>
    <row r="1004" ht="8.4499999999999993" customHeight="1" x14ac:dyDescent="0.25"/>
    <row r="1005" ht="8.4499999999999993" customHeight="1" x14ac:dyDescent="0.25"/>
    <row r="1006" ht="8.4499999999999993" customHeight="1" x14ac:dyDescent="0.25"/>
    <row r="1007" ht="8.4499999999999993" customHeight="1" x14ac:dyDescent="0.25"/>
    <row r="1008" ht="8.4499999999999993" customHeight="1" x14ac:dyDescent="0.25"/>
    <row r="1009" ht="8.4499999999999993" customHeight="1" x14ac:dyDescent="0.25"/>
    <row r="1010" ht="8.4499999999999993" customHeight="1" x14ac:dyDescent="0.25"/>
    <row r="1011" ht="8.4499999999999993" customHeight="1" x14ac:dyDescent="0.25"/>
    <row r="1012" ht="8.4499999999999993" customHeight="1" x14ac:dyDescent="0.25"/>
    <row r="1013" ht="8.4499999999999993" customHeight="1" x14ac:dyDescent="0.25"/>
    <row r="1014" ht="8.4499999999999993" customHeight="1" x14ac:dyDescent="0.25"/>
    <row r="1017" ht="8.4499999999999993" customHeight="1" x14ac:dyDescent="0.25"/>
    <row r="1018" ht="8.4499999999999993" customHeight="1" x14ac:dyDescent="0.25"/>
    <row r="1019" ht="8.4499999999999993" customHeight="1" x14ac:dyDescent="0.25"/>
    <row r="1020" ht="8.4499999999999993" customHeight="1" x14ac:dyDescent="0.25"/>
    <row r="1021" ht="8.4499999999999993" customHeight="1" x14ac:dyDescent="0.25"/>
  </sheetData>
  <autoFilter ref="A5:XFD956" xr:uid="{00000000-0009-0000-0000-000001000000}"/>
  <sortState xmlns:xlrd2="http://schemas.microsoft.com/office/spreadsheetml/2017/richdata2" ref="A379:Y956">
    <sortCondition ref="B379:B956"/>
  </sortState>
  <mergeCells count="23">
    <mergeCell ref="N4:N5"/>
    <mergeCell ref="M4:M5"/>
    <mergeCell ref="J4:J5"/>
    <mergeCell ref="H4:H5"/>
    <mergeCell ref="I4:I5"/>
    <mergeCell ref="K4:K5"/>
    <mergeCell ref="L4:L5"/>
    <mergeCell ref="K971:O975"/>
    <mergeCell ref="K958:O958"/>
    <mergeCell ref="A1:Y1"/>
    <mergeCell ref="A2:Y2"/>
    <mergeCell ref="A3:Y3"/>
    <mergeCell ref="A4:A5"/>
    <mergeCell ref="B4:B5"/>
    <mergeCell ref="C4:C5"/>
    <mergeCell ref="D4:D5"/>
    <mergeCell ref="E4:E5"/>
    <mergeCell ref="F4:F5"/>
    <mergeCell ref="G4:G5"/>
    <mergeCell ref="O4:O5"/>
    <mergeCell ref="Q4:W4"/>
    <mergeCell ref="X4:X5"/>
    <mergeCell ref="Y4:Y5"/>
  </mergeCells>
  <phoneticPr fontId="21" type="noConversion"/>
  <pageMargins left="0.31496062992125984" right="0.31496062992125984" top="0.35433070866141736" bottom="0.35433070866141736" header="0.31496062992125984" footer="0.31496062992125984"/>
  <pageSetup scale="70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8DA3-E2D0-47F5-AE46-81900129C87A}">
  <dimension ref="A3:F7"/>
  <sheetViews>
    <sheetView workbookViewId="0">
      <selection activeCell="D14" sqref="D14"/>
    </sheetView>
  </sheetViews>
  <sheetFormatPr baseColWidth="10" defaultRowHeight="15" x14ac:dyDescent="0.25"/>
  <cols>
    <col min="4" max="4" width="14.28515625" bestFit="1" customWidth="1"/>
  </cols>
  <sheetData>
    <row r="3" spans="1:6" x14ac:dyDescent="0.25">
      <c r="A3" t="s">
        <v>1847</v>
      </c>
      <c r="B3" t="s">
        <v>24</v>
      </c>
      <c r="C3" t="s">
        <v>98</v>
      </c>
      <c r="D3" t="s">
        <v>2090</v>
      </c>
      <c r="E3" t="s">
        <v>823</v>
      </c>
      <c r="F3" t="s">
        <v>2076</v>
      </c>
    </row>
    <row r="4" spans="1:6" x14ac:dyDescent="0.25">
      <c r="A4" t="s">
        <v>2072</v>
      </c>
      <c r="B4" s="1976">
        <v>38</v>
      </c>
      <c r="C4" s="1976">
        <v>40</v>
      </c>
      <c r="D4" s="1979">
        <v>37</v>
      </c>
      <c r="E4" s="372">
        <f>SUM(B4:D4)</f>
        <v>115</v>
      </c>
      <c r="F4" s="372">
        <v>3</v>
      </c>
    </row>
    <row r="5" spans="1:6" x14ac:dyDescent="0.25">
      <c r="A5" t="s">
        <v>2073</v>
      </c>
      <c r="B5" s="1976">
        <v>39</v>
      </c>
      <c r="C5" s="1976">
        <v>34</v>
      </c>
      <c r="D5" s="1979">
        <v>36</v>
      </c>
      <c r="E5" s="372">
        <f>SUM(B5:D5)</f>
        <v>109</v>
      </c>
      <c r="F5" s="372">
        <v>3</v>
      </c>
    </row>
    <row r="6" spans="1:6" x14ac:dyDescent="0.25">
      <c r="A6" t="s">
        <v>2074</v>
      </c>
      <c r="B6" s="1976">
        <v>41</v>
      </c>
      <c r="C6" s="1976">
        <v>26</v>
      </c>
      <c r="D6" s="1979">
        <v>36</v>
      </c>
      <c r="E6" s="372">
        <f>SUM(B6:D6)</f>
        <v>103</v>
      </c>
      <c r="F6" s="372">
        <v>3</v>
      </c>
    </row>
    <row r="7" spans="1:6" x14ac:dyDescent="0.25">
      <c r="A7" t="s">
        <v>2075</v>
      </c>
      <c r="B7" s="1976">
        <v>38</v>
      </c>
      <c r="C7" s="1976">
        <v>28</v>
      </c>
      <c r="D7" s="1979">
        <v>30</v>
      </c>
      <c r="E7" s="372">
        <f>SUM(B7:D7)</f>
        <v>96</v>
      </c>
      <c r="F7" s="372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2"/>
  <sheetViews>
    <sheetView workbookViewId="0">
      <selection activeCell="A6" sqref="A6"/>
    </sheetView>
  </sheetViews>
  <sheetFormatPr baseColWidth="10" defaultRowHeight="15" x14ac:dyDescent="0.25"/>
  <cols>
    <col min="1" max="1" width="4" customWidth="1"/>
    <col min="2" max="2" width="29.85546875" customWidth="1"/>
    <col min="3" max="3" width="5.140625" style="58" customWidth="1"/>
    <col min="4" max="4" width="11.5703125" style="494"/>
    <col min="9" max="9" width="1.85546875" hidden="1" customWidth="1"/>
    <col min="10" max="10" width="14.42578125" customWidth="1"/>
    <col min="12" max="12" width="5" customWidth="1"/>
    <col min="13" max="13" width="7.42578125" customWidth="1"/>
    <col min="15" max="15" width="5.5703125" customWidth="1"/>
    <col min="16" max="21" width="3.28515625" customWidth="1"/>
    <col min="22" max="22" width="4.42578125" customWidth="1"/>
    <col min="23" max="23" width="5.5703125" customWidth="1"/>
    <col min="24" max="24" width="3.5703125" customWidth="1"/>
  </cols>
  <sheetData>
    <row r="1" spans="1:24" ht="21" x14ac:dyDescent="0.35">
      <c r="A1" s="2344" t="s">
        <v>420</v>
      </c>
      <c r="B1" s="2344"/>
      <c r="C1" s="2344"/>
      <c r="D1" s="2344"/>
      <c r="E1" s="2344"/>
      <c r="F1" s="2344"/>
      <c r="G1" s="2344"/>
      <c r="H1" s="2344"/>
      <c r="I1" s="2344"/>
      <c r="J1" s="2344"/>
      <c r="K1" s="2344"/>
      <c r="L1" s="2344"/>
      <c r="M1" s="2344"/>
      <c r="N1" s="2344"/>
      <c r="O1" s="2344"/>
      <c r="P1" s="2344"/>
      <c r="Q1" s="2344"/>
      <c r="R1" s="2344"/>
      <c r="S1" s="2344"/>
      <c r="T1" s="2344"/>
      <c r="U1" s="2344"/>
      <c r="V1" s="2344"/>
      <c r="W1" s="2344"/>
      <c r="X1" s="2344"/>
    </row>
    <row r="2" spans="1:24" ht="15.75" thickBot="1" x14ac:dyDescent="0.3">
      <c r="A2" s="2343" t="s">
        <v>1811</v>
      </c>
      <c r="B2" s="2343"/>
      <c r="C2" s="2343"/>
      <c r="D2" s="2343"/>
      <c r="E2" s="2343"/>
      <c r="F2" s="2343"/>
      <c r="G2" s="2343"/>
      <c r="H2" s="2343"/>
      <c r="I2" s="2343"/>
      <c r="J2" s="2343"/>
      <c r="K2" s="2343"/>
      <c r="L2" s="2343"/>
      <c r="M2" s="2343"/>
      <c r="N2" s="2343"/>
      <c r="O2" s="2343"/>
      <c r="P2" s="2343"/>
      <c r="Q2" s="2343"/>
      <c r="R2" s="2343"/>
      <c r="S2" s="2343"/>
      <c r="T2" s="2343"/>
      <c r="U2" s="2343"/>
      <c r="V2" s="2343"/>
      <c r="W2" s="2343"/>
      <c r="X2" s="2343"/>
    </row>
    <row r="3" spans="1:24" ht="15.75" thickBot="1" x14ac:dyDescent="0.3">
      <c r="A3" s="2345" t="s">
        <v>1</v>
      </c>
      <c r="B3" s="2340" t="s">
        <v>2</v>
      </c>
      <c r="C3" s="2346" t="s">
        <v>419</v>
      </c>
      <c r="D3" s="2347" t="s">
        <v>418</v>
      </c>
      <c r="E3" s="2348" t="s">
        <v>4</v>
      </c>
      <c r="F3" s="2348" t="s">
        <v>5</v>
      </c>
      <c r="G3" s="2340" t="s">
        <v>6</v>
      </c>
      <c r="H3" s="2350" t="s">
        <v>7</v>
      </c>
      <c r="I3" s="2338" t="s">
        <v>671</v>
      </c>
      <c r="J3" s="2352" t="s">
        <v>8</v>
      </c>
      <c r="K3" s="2352" t="s">
        <v>9</v>
      </c>
      <c r="L3" s="2353" t="s">
        <v>10</v>
      </c>
      <c r="M3" s="2336" t="s">
        <v>11</v>
      </c>
      <c r="N3" s="2337" t="s">
        <v>12</v>
      </c>
      <c r="O3" s="2340" t="s">
        <v>13</v>
      </c>
      <c r="P3" s="2341"/>
      <c r="Q3" s="2341"/>
      <c r="R3" s="2341"/>
      <c r="S3" s="2341"/>
      <c r="T3" s="2341"/>
      <c r="U3" s="2341"/>
      <c r="V3" s="2342"/>
      <c r="W3" s="2349" t="s">
        <v>14</v>
      </c>
      <c r="X3" s="2349" t="s">
        <v>15</v>
      </c>
    </row>
    <row r="4" spans="1:24" ht="60" customHeight="1" thickBot="1" x14ac:dyDescent="0.3">
      <c r="A4" s="2345"/>
      <c r="B4" s="2340"/>
      <c r="C4" s="2346"/>
      <c r="D4" s="2347"/>
      <c r="E4" s="2348"/>
      <c r="F4" s="2348"/>
      <c r="G4" s="2340"/>
      <c r="H4" s="2351"/>
      <c r="I4" s="2339"/>
      <c r="J4" s="2352"/>
      <c r="K4" s="2352"/>
      <c r="L4" s="2353"/>
      <c r="M4" s="2336"/>
      <c r="N4" s="2337"/>
      <c r="O4" s="256" t="s">
        <v>94</v>
      </c>
      <c r="P4" s="257" t="s">
        <v>16</v>
      </c>
      <c r="Q4" s="258" t="s">
        <v>17</v>
      </c>
      <c r="R4" s="257" t="s">
        <v>18</v>
      </c>
      <c r="S4" s="257" t="s">
        <v>19</v>
      </c>
      <c r="T4" s="257" t="s">
        <v>95</v>
      </c>
      <c r="U4" s="257" t="s">
        <v>96</v>
      </c>
      <c r="V4" s="259" t="s">
        <v>20</v>
      </c>
      <c r="W4" s="2349"/>
      <c r="X4" s="2349"/>
    </row>
    <row r="5" spans="1:24" s="549" customFormat="1" ht="15.75" customHeight="1" x14ac:dyDescent="0.2">
      <c r="A5" s="643">
        <v>1</v>
      </c>
      <c r="B5" s="2233" t="s">
        <v>2202</v>
      </c>
      <c r="C5" s="644" t="s">
        <v>35</v>
      </c>
      <c r="D5" s="2234" t="s">
        <v>2203</v>
      </c>
      <c r="E5" s="587"/>
      <c r="F5" s="573"/>
      <c r="G5" s="645" t="s">
        <v>1047</v>
      </c>
      <c r="H5" s="645" t="s">
        <v>1047</v>
      </c>
      <c r="I5" s="587"/>
      <c r="J5" s="587" t="s">
        <v>1519</v>
      </c>
      <c r="K5" s="646" t="s">
        <v>97</v>
      </c>
      <c r="L5" s="647">
        <v>3</v>
      </c>
      <c r="M5" s="648" t="s">
        <v>1314</v>
      </c>
      <c r="N5" s="649" t="s">
        <v>403</v>
      </c>
      <c r="O5" s="647">
        <v>8</v>
      </c>
      <c r="P5" s="650"/>
      <c r="Q5" s="650"/>
      <c r="R5" s="650"/>
      <c r="S5" s="650"/>
      <c r="T5" s="650"/>
      <c r="U5" s="650"/>
      <c r="V5" s="651"/>
      <c r="W5" s="652"/>
      <c r="X5" s="653"/>
    </row>
    <row r="6" spans="1:24" s="549" customFormat="1" ht="15.75" customHeight="1" x14ac:dyDescent="0.2">
      <c r="A6" s="654"/>
      <c r="B6" s="2233" t="s">
        <v>2202</v>
      </c>
      <c r="C6" s="620"/>
      <c r="D6" s="2234" t="s">
        <v>2203</v>
      </c>
      <c r="E6" s="589"/>
      <c r="F6" s="579"/>
      <c r="G6" s="655" t="s">
        <v>1047</v>
      </c>
      <c r="H6" s="655" t="s">
        <v>1047</v>
      </c>
      <c r="I6" s="656"/>
      <c r="J6" s="656" t="s">
        <v>1520</v>
      </c>
      <c r="K6" s="657" t="s">
        <v>97</v>
      </c>
      <c r="L6" s="658">
        <v>2</v>
      </c>
      <c r="M6" s="659" t="s">
        <v>687</v>
      </c>
      <c r="N6" s="660" t="s">
        <v>403</v>
      </c>
      <c r="O6" s="658">
        <v>8</v>
      </c>
      <c r="P6" s="661"/>
      <c r="Q6" s="661"/>
      <c r="R6" s="661"/>
      <c r="S6" s="661"/>
      <c r="T6" s="661"/>
      <c r="U6" s="661"/>
      <c r="V6" s="662"/>
      <c r="W6" s="663"/>
      <c r="X6" s="664"/>
    </row>
    <row r="7" spans="1:24" s="549" customFormat="1" ht="15.75" customHeight="1" x14ac:dyDescent="0.2">
      <c r="A7" s="654"/>
      <c r="B7" s="2233" t="s">
        <v>2202</v>
      </c>
      <c r="C7" s="620"/>
      <c r="D7" s="2234" t="s">
        <v>2203</v>
      </c>
      <c r="E7" s="589"/>
      <c r="F7" s="579"/>
      <c r="G7" s="655" t="s">
        <v>1047</v>
      </c>
      <c r="H7" s="655" t="s">
        <v>1047</v>
      </c>
      <c r="I7" s="655"/>
      <c r="J7" s="655" t="s">
        <v>1519</v>
      </c>
      <c r="K7" s="657" t="s">
        <v>97</v>
      </c>
      <c r="L7" s="665">
        <v>3</v>
      </c>
      <c r="M7" s="666" t="s">
        <v>703</v>
      </c>
      <c r="N7" s="667" t="s">
        <v>403</v>
      </c>
      <c r="O7" s="665">
        <v>8</v>
      </c>
      <c r="P7" s="668"/>
      <c r="Q7" s="668"/>
      <c r="R7" s="668"/>
      <c r="S7" s="668"/>
      <c r="T7" s="668"/>
      <c r="U7" s="668"/>
      <c r="V7" s="669"/>
      <c r="W7" s="663"/>
      <c r="X7" s="664"/>
    </row>
    <row r="8" spans="1:24" s="549" customFormat="1" ht="15.75" customHeight="1" x14ac:dyDescent="0.2">
      <c r="A8" s="654"/>
      <c r="B8" s="2233" t="s">
        <v>2202</v>
      </c>
      <c r="C8" s="620"/>
      <c r="D8" s="2234" t="s">
        <v>2203</v>
      </c>
      <c r="E8" s="589"/>
      <c r="F8" s="579"/>
      <c r="G8" s="655" t="s">
        <v>1047</v>
      </c>
      <c r="H8" s="655" t="s">
        <v>1047</v>
      </c>
      <c r="I8" s="656"/>
      <c r="J8" s="656" t="s">
        <v>1519</v>
      </c>
      <c r="K8" s="657" t="s">
        <v>97</v>
      </c>
      <c r="L8" s="658">
        <v>3</v>
      </c>
      <c r="M8" s="659" t="s">
        <v>704</v>
      </c>
      <c r="N8" s="660" t="s">
        <v>403</v>
      </c>
      <c r="O8" s="658">
        <v>8</v>
      </c>
      <c r="P8" s="661"/>
      <c r="Q8" s="661"/>
      <c r="R8" s="661"/>
      <c r="S8" s="661"/>
      <c r="T8" s="661"/>
      <c r="U8" s="661"/>
      <c r="V8" s="662"/>
      <c r="W8" s="663"/>
      <c r="X8" s="664"/>
    </row>
    <row r="9" spans="1:24" s="549" customFormat="1" ht="15.75" customHeight="1" thickBot="1" x14ac:dyDescent="0.25">
      <c r="A9" s="654"/>
      <c r="B9" s="2233" t="s">
        <v>2202</v>
      </c>
      <c r="C9" s="620"/>
      <c r="D9" s="2234" t="s">
        <v>2203</v>
      </c>
      <c r="E9" s="589"/>
      <c r="F9" s="579"/>
      <c r="G9" s="670" t="s">
        <v>1047</v>
      </c>
      <c r="H9" s="670" t="s">
        <v>1047</v>
      </c>
      <c r="I9" s="670"/>
      <c r="J9" s="670" t="s">
        <v>1520</v>
      </c>
      <c r="K9" s="671" t="s">
        <v>97</v>
      </c>
      <c r="L9" s="672">
        <v>2</v>
      </c>
      <c r="M9" s="636" t="s">
        <v>688</v>
      </c>
      <c r="N9" s="673" t="s">
        <v>403</v>
      </c>
      <c r="O9" s="672">
        <v>8</v>
      </c>
      <c r="P9" s="674"/>
      <c r="Q9" s="674"/>
      <c r="R9" s="674"/>
      <c r="S9" s="674"/>
      <c r="T9" s="674"/>
      <c r="U9" s="674"/>
      <c r="V9" s="675"/>
      <c r="W9" s="676">
        <f>SUM(O5:V9)</f>
        <v>40</v>
      </c>
      <c r="X9" s="677">
        <f>W9</f>
        <v>40</v>
      </c>
    </row>
    <row r="10" spans="1:24" s="549" customFormat="1" ht="14.25" x14ac:dyDescent="0.2">
      <c r="A10" s="619">
        <f>A5+1</f>
        <v>2</v>
      </c>
      <c r="B10" s="2036" t="s">
        <v>2135</v>
      </c>
      <c r="C10" s="619" t="s">
        <v>35</v>
      </c>
      <c r="D10" s="821" t="s">
        <v>2136</v>
      </c>
      <c r="E10" s="587" t="s">
        <v>2137</v>
      </c>
      <c r="F10" s="587"/>
      <c r="G10" s="573" t="s">
        <v>1047</v>
      </c>
      <c r="H10" s="573" t="s">
        <v>1047</v>
      </c>
      <c r="I10" s="573"/>
      <c r="J10" s="573" t="s">
        <v>1511</v>
      </c>
      <c r="K10" s="587" t="s">
        <v>97</v>
      </c>
      <c r="L10" s="621">
        <v>1</v>
      </c>
      <c r="M10" s="574" t="s">
        <v>1512</v>
      </c>
      <c r="N10" s="621" t="s">
        <v>403</v>
      </c>
      <c r="O10" s="621">
        <v>8</v>
      </c>
      <c r="P10" s="678"/>
      <c r="Q10" s="678"/>
      <c r="R10" s="678"/>
      <c r="S10" s="678"/>
      <c r="T10" s="678"/>
      <c r="U10" s="678"/>
      <c r="V10" s="679"/>
      <c r="W10" s="575"/>
      <c r="X10" s="680"/>
    </row>
    <row r="11" spans="1:24" s="549" customFormat="1" ht="15.75" customHeight="1" x14ac:dyDescent="0.2">
      <c r="A11" s="586"/>
      <c r="B11" s="824" t="s">
        <v>2135</v>
      </c>
      <c r="C11" s="620"/>
      <c r="D11" s="706" t="s">
        <v>2136</v>
      </c>
      <c r="E11" s="589"/>
      <c r="F11" s="589"/>
      <c r="G11" s="655" t="s">
        <v>1047</v>
      </c>
      <c r="H11" s="655" t="s">
        <v>1047</v>
      </c>
      <c r="I11" s="655"/>
      <c r="J11" s="655" t="s">
        <v>1511</v>
      </c>
      <c r="K11" s="656" t="s">
        <v>97</v>
      </c>
      <c r="L11" s="665">
        <v>1</v>
      </c>
      <c r="M11" s="666" t="s">
        <v>1513</v>
      </c>
      <c r="N11" s="665" t="s">
        <v>403</v>
      </c>
      <c r="O11" s="762">
        <v>8</v>
      </c>
      <c r="P11" s="681"/>
      <c r="Q11" s="681"/>
      <c r="R11" s="681"/>
      <c r="S11" s="681"/>
      <c r="T11" s="681"/>
      <c r="U11" s="681"/>
      <c r="V11" s="682"/>
      <c r="W11" s="585"/>
      <c r="X11" s="683"/>
    </row>
    <row r="12" spans="1:24" s="549" customFormat="1" ht="15.75" customHeight="1" x14ac:dyDescent="0.2">
      <c r="A12" s="654"/>
      <c r="B12" s="824" t="s">
        <v>2135</v>
      </c>
      <c r="C12" s="620"/>
      <c r="D12" s="706" t="s">
        <v>2136</v>
      </c>
      <c r="E12" s="589"/>
      <c r="F12" s="589"/>
      <c r="G12" s="579" t="s">
        <v>1047</v>
      </c>
      <c r="H12" s="579" t="s">
        <v>1047</v>
      </c>
      <c r="I12" s="579"/>
      <c r="J12" s="579" t="s">
        <v>1511</v>
      </c>
      <c r="K12" s="589" t="s">
        <v>97</v>
      </c>
      <c r="L12" s="622">
        <v>1</v>
      </c>
      <c r="M12" s="581" t="s">
        <v>1514</v>
      </c>
      <c r="N12" s="622" t="s">
        <v>403</v>
      </c>
      <c r="O12" s="622">
        <v>8</v>
      </c>
      <c r="P12" s="681"/>
      <c r="Q12" s="681"/>
      <c r="R12" s="681"/>
      <c r="S12" s="681"/>
      <c r="T12" s="681"/>
      <c r="U12" s="681"/>
      <c r="V12" s="682"/>
      <c r="W12" s="585"/>
      <c r="X12" s="683"/>
    </row>
    <row r="13" spans="1:24" s="549" customFormat="1" ht="15.75" customHeight="1" x14ac:dyDescent="0.2">
      <c r="A13" s="654"/>
      <c r="B13" s="824" t="s">
        <v>2135</v>
      </c>
      <c r="C13" s="620"/>
      <c r="D13" s="706" t="s">
        <v>2136</v>
      </c>
      <c r="E13" s="589"/>
      <c r="F13" s="589"/>
      <c r="G13" s="178" t="s">
        <v>1047</v>
      </c>
      <c r="H13" s="178" t="s">
        <v>1047</v>
      </c>
      <c r="I13" s="178"/>
      <c r="J13" s="684" t="s">
        <v>1511</v>
      </c>
      <c r="K13" s="496" t="s">
        <v>97</v>
      </c>
      <c r="L13" s="499">
        <v>1</v>
      </c>
      <c r="M13" s="498" t="s">
        <v>1515</v>
      </c>
      <c r="N13" s="498" t="s">
        <v>403</v>
      </c>
      <c r="O13" s="497">
        <v>8</v>
      </c>
      <c r="P13" s="681"/>
      <c r="Q13" s="681"/>
      <c r="R13" s="681"/>
      <c r="S13" s="681"/>
      <c r="T13" s="681"/>
      <c r="U13" s="681"/>
      <c r="V13" s="682"/>
      <c r="W13" s="585"/>
      <c r="X13" s="683"/>
    </row>
    <row r="14" spans="1:24" s="549" customFormat="1" ht="15.75" customHeight="1" thickBot="1" x14ac:dyDescent="0.25">
      <c r="A14" s="685"/>
      <c r="B14" s="825" t="s">
        <v>2135</v>
      </c>
      <c r="C14" s="686"/>
      <c r="D14" s="822" t="s">
        <v>2136</v>
      </c>
      <c r="E14" s="593"/>
      <c r="F14" s="593"/>
      <c r="G14" s="159" t="s">
        <v>1047</v>
      </c>
      <c r="H14" s="159" t="s">
        <v>1047</v>
      </c>
      <c r="I14" s="159"/>
      <c r="J14" s="247" t="s">
        <v>1511</v>
      </c>
      <c r="K14" s="247" t="s">
        <v>97</v>
      </c>
      <c r="L14" s="569">
        <v>1</v>
      </c>
      <c r="M14" s="500" t="s">
        <v>1516</v>
      </c>
      <c r="N14" s="500" t="s">
        <v>403</v>
      </c>
      <c r="O14" s="359">
        <v>8</v>
      </c>
      <c r="P14" s="687"/>
      <c r="Q14" s="687"/>
      <c r="R14" s="687"/>
      <c r="S14" s="687"/>
      <c r="T14" s="687"/>
      <c r="U14" s="687"/>
      <c r="V14" s="688"/>
      <c r="W14" s="595">
        <f>SUM(O10:V14)</f>
        <v>40</v>
      </c>
      <c r="X14" s="689">
        <f>W14</f>
        <v>40</v>
      </c>
    </row>
    <row r="15" spans="1:24" s="549" customFormat="1" ht="14.25" x14ac:dyDescent="0.2">
      <c r="A15" s="643">
        <f>A10+1</f>
        <v>3</v>
      </c>
      <c r="B15" s="823" t="s">
        <v>406</v>
      </c>
      <c r="C15" s="644" t="s">
        <v>35</v>
      </c>
      <c r="D15" s="705" t="s">
        <v>405</v>
      </c>
      <c r="E15" s="690" t="s">
        <v>408</v>
      </c>
      <c r="F15" s="690" t="s">
        <v>407</v>
      </c>
      <c r="G15" s="645" t="s">
        <v>1047</v>
      </c>
      <c r="H15" s="645" t="s">
        <v>1047</v>
      </c>
      <c r="I15" s="587"/>
      <c r="J15" s="587" t="s">
        <v>1517</v>
      </c>
      <c r="K15" s="646" t="s">
        <v>97</v>
      </c>
      <c r="L15" s="647">
        <v>1</v>
      </c>
      <c r="M15" s="648" t="s">
        <v>1521</v>
      </c>
      <c r="N15" s="649" t="s">
        <v>403</v>
      </c>
      <c r="O15" s="647">
        <v>8</v>
      </c>
      <c r="P15" s="650"/>
      <c r="Q15" s="650"/>
      <c r="R15" s="650"/>
      <c r="S15" s="650"/>
      <c r="T15" s="650"/>
      <c r="U15" s="650"/>
      <c r="V15" s="651"/>
      <c r="W15" s="652"/>
      <c r="X15" s="653"/>
    </row>
    <row r="16" spans="1:24" s="549" customFormat="1" ht="15.75" customHeight="1" x14ac:dyDescent="0.2">
      <c r="A16" s="654"/>
      <c r="B16" s="824" t="s">
        <v>406</v>
      </c>
      <c r="C16" s="620"/>
      <c r="D16" s="706" t="s">
        <v>405</v>
      </c>
      <c r="E16" s="691"/>
      <c r="F16" s="691"/>
      <c r="G16" s="655" t="s">
        <v>1047</v>
      </c>
      <c r="H16" s="655" t="s">
        <v>1047</v>
      </c>
      <c r="I16" s="656"/>
      <c r="J16" s="656" t="s">
        <v>1517</v>
      </c>
      <c r="K16" s="657" t="s">
        <v>97</v>
      </c>
      <c r="L16" s="658">
        <v>1</v>
      </c>
      <c r="M16" s="659" t="s">
        <v>1522</v>
      </c>
      <c r="N16" s="660" t="s">
        <v>403</v>
      </c>
      <c r="O16" s="658">
        <v>8</v>
      </c>
      <c r="P16" s="661"/>
      <c r="Q16" s="661"/>
      <c r="R16" s="661"/>
      <c r="S16" s="661"/>
      <c r="T16" s="661"/>
      <c r="U16" s="661"/>
      <c r="V16" s="662"/>
      <c r="W16" s="663"/>
      <c r="X16" s="664"/>
    </row>
    <row r="17" spans="1:24" s="549" customFormat="1" ht="15.75" customHeight="1" x14ac:dyDescent="0.2">
      <c r="A17" s="654"/>
      <c r="B17" s="824" t="s">
        <v>406</v>
      </c>
      <c r="C17" s="620"/>
      <c r="D17" s="706" t="s">
        <v>405</v>
      </c>
      <c r="E17" s="691"/>
      <c r="F17" s="691"/>
      <c r="G17" s="655" t="s">
        <v>1047</v>
      </c>
      <c r="H17" s="655" t="s">
        <v>1047</v>
      </c>
      <c r="I17" s="656"/>
      <c r="J17" s="656" t="s">
        <v>1517</v>
      </c>
      <c r="K17" s="657" t="s">
        <v>97</v>
      </c>
      <c r="L17" s="658">
        <v>1</v>
      </c>
      <c r="M17" s="659" t="s">
        <v>1523</v>
      </c>
      <c r="N17" s="660" t="s">
        <v>403</v>
      </c>
      <c r="O17" s="658">
        <v>8</v>
      </c>
      <c r="P17" s="661"/>
      <c r="Q17" s="661"/>
      <c r="R17" s="661"/>
      <c r="S17" s="661"/>
      <c r="T17" s="661"/>
      <c r="U17" s="661"/>
      <c r="V17" s="662"/>
      <c r="W17" s="663"/>
      <c r="X17" s="664"/>
    </row>
    <row r="18" spans="1:24" s="549" customFormat="1" ht="15.75" customHeight="1" x14ac:dyDescent="0.2">
      <c r="A18" s="654"/>
      <c r="B18" s="824" t="s">
        <v>406</v>
      </c>
      <c r="C18" s="620"/>
      <c r="D18" s="706" t="s">
        <v>405</v>
      </c>
      <c r="E18" s="691"/>
      <c r="F18" s="691"/>
      <c r="G18" s="655" t="s">
        <v>1047</v>
      </c>
      <c r="H18" s="655" t="s">
        <v>1047</v>
      </c>
      <c r="I18" s="655"/>
      <c r="J18" s="655" t="s">
        <v>1518</v>
      </c>
      <c r="K18" s="657" t="s">
        <v>97</v>
      </c>
      <c r="L18" s="665">
        <v>1</v>
      </c>
      <c r="M18" s="666" t="s">
        <v>1510</v>
      </c>
      <c r="N18" s="667" t="s">
        <v>403</v>
      </c>
      <c r="O18" s="665">
        <v>8</v>
      </c>
      <c r="P18" s="668"/>
      <c r="Q18" s="668"/>
      <c r="R18" s="668"/>
      <c r="S18" s="668"/>
      <c r="T18" s="668"/>
      <c r="U18" s="668"/>
      <c r="V18" s="669"/>
      <c r="W18" s="663"/>
      <c r="X18" s="664"/>
    </row>
    <row r="19" spans="1:24" s="549" customFormat="1" ht="15.75" customHeight="1" thickBot="1" x14ac:dyDescent="0.25">
      <c r="A19" s="685"/>
      <c r="B19" s="825" t="s">
        <v>406</v>
      </c>
      <c r="C19" s="686"/>
      <c r="D19" s="822" t="s">
        <v>405</v>
      </c>
      <c r="E19" s="692"/>
      <c r="F19" s="692"/>
      <c r="G19" s="693" t="s">
        <v>1047</v>
      </c>
      <c r="H19" s="693" t="s">
        <v>1047</v>
      </c>
      <c r="I19" s="693"/>
      <c r="J19" s="693" t="s">
        <v>1518</v>
      </c>
      <c r="K19" s="694" t="s">
        <v>97</v>
      </c>
      <c r="L19" s="695">
        <v>1</v>
      </c>
      <c r="M19" s="696" t="s">
        <v>1312</v>
      </c>
      <c r="N19" s="697" t="s">
        <v>403</v>
      </c>
      <c r="O19" s="695">
        <v>8</v>
      </c>
      <c r="P19" s="698"/>
      <c r="Q19" s="698"/>
      <c r="R19" s="698"/>
      <c r="S19" s="698"/>
      <c r="T19" s="698"/>
      <c r="U19" s="698"/>
      <c r="V19" s="699"/>
      <c r="W19" s="700">
        <f>SUM(O15:V19)</f>
        <v>40</v>
      </c>
      <c r="X19" s="701">
        <f>W19</f>
        <v>40</v>
      </c>
    </row>
    <row r="20" spans="1:24" s="549" customFormat="1" ht="14.25" x14ac:dyDescent="0.2">
      <c r="A20" s="643">
        <f>A15+1</f>
        <v>4</v>
      </c>
      <c r="B20" s="823" t="s">
        <v>412</v>
      </c>
      <c r="C20" s="644" t="s">
        <v>35</v>
      </c>
      <c r="D20" s="705" t="s">
        <v>411</v>
      </c>
      <c r="E20" s="573" t="s">
        <v>408</v>
      </c>
      <c r="F20" s="702" t="s">
        <v>413</v>
      </c>
      <c r="G20" s="645" t="s">
        <v>1047</v>
      </c>
      <c r="H20" s="645" t="s">
        <v>1047</v>
      </c>
      <c r="I20" s="587"/>
      <c r="J20" s="587" t="s">
        <v>1520</v>
      </c>
      <c r="K20" s="646" t="s">
        <v>97</v>
      </c>
      <c r="L20" s="647">
        <v>2</v>
      </c>
      <c r="M20" s="648" t="s">
        <v>689</v>
      </c>
      <c r="N20" s="649" t="s">
        <v>403</v>
      </c>
      <c r="O20" s="647">
        <v>8</v>
      </c>
      <c r="P20" s="650"/>
      <c r="Q20" s="650"/>
      <c r="R20" s="650"/>
      <c r="S20" s="650"/>
      <c r="T20" s="650"/>
      <c r="U20" s="650"/>
      <c r="V20" s="651"/>
      <c r="W20" s="652"/>
      <c r="X20" s="653"/>
    </row>
    <row r="21" spans="1:24" s="549" customFormat="1" ht="15.75" customHeight="1" x14ac:dyDescent="0.2">
      <c r="A21" s="654"/>
      <c r="B21" s="824" t="s">
        <v>412</v>
      </c>
      <c r="C21" s="620"/>
      <c r="D21" s="706" t="s">
        <v>411</v>
      </c>
      <c r="E21" s="579"/>
      <c r="F21" s="703"/>
      <c r="G21" s="655" t="s">
        <v>1047</v>
      </c>
      <c r="H21" s="655" t="s">
        <v>1047</v>
      </c>
      <c r="I21" s="656"/>
      <c r="J21" s="656" t="s">
        <v>1520</v>
      </c>
      <c r="K21" s="657" t="s">
        <v>97</v>
      </c>
      <c r="L21" s="658">
        <v>2</v>
      </c>
      <c r="M21" s="659" t="s">
        <v>691</v>
      </c>
      <c r="N21" s="660" t="s">
        <v>403</v>
      </c>
      <c r="O21" s="658">
        <v>8</v>
      </c>
      <c r="P21" s="661"/>
      <c r="Q21" s="661"/>
      <c r="R21" s="661"/>
      <c r="S21" s="661"/>
      <c r="T21" s="661"/>
      <c r="U21" s="661"/>
      <c r="V21" s="662"/>
      <c r="W21" s="663"/>
      <c r="X21" s="664"/>
    </row>
    <row r="22" spans="1:24" s="549" customFormat="1" ht="15.75" customHeight="1" x14ac:dyDescent="0.2">
      <c r="A22" s="654"/>
      <c r="B22" s="824" t="s">
        <v>412</v>
      </c>
      <c r="C22" s="620"/>
      <c r="D22" s="706" t="s">
        <v>411</v>
      </c>
      <c r="E22" s="579"/>
      <c r="F22" s="703"/>
      <c r="G22" s="655" t="s">
        <v>1047</v>
      </c>
      <c r="H22" s="655" t="s">
        <v>1047</v>
      </c>
      <c r="I22" s="656"/>
      <c r="J22" s="656" t="s">
        <v>1520</v>
      </c>
      <c r="K22" s="657" t="s">
        <v>97</v>
      </c>
      <c r="L22" s="658">
        <v>2</v>
      </c>
      <c r="M22" s="659" t="s">
        <v>704</v>
      </c>
      <c r="N22" s="660" t="s">
        <v>403</v>
      </c>
      <c r="O22" s="658">
        <v>8</v>
      </c>
      <c r="P22" s="661"/>
      <c r="Q22" s="661"/>
      <c r="R22" s="661"/>
      <c r="S22" s="661"/>
      <c r="T22" s="661"/>
      <c r="U22" s="661"/>
      <c r="V22" s="662"/>
      <c r="W22" s="663"/>
      <c r="X22" s="664"/>
    </row>
    <row r="23" spans="1:24" s="549" customFormat="1" ht="15.75" customHeight="1" x14ac:dyDescent="0.2">
      <c r="A23" s="654"/>
      <c r="B23" s="824" t="s">
        <v>412</v>
      </c>
      <c r="C23" s="620"/>
      <c r="D23" s="706" t="s">
        <v>411</v>
      </c>
      <c r="E23" s="579"/>
      <c r="F23" s="703"/>
      <c r="G23" s="655" t="s">
        <v>1047</v>
      </c>
      <c r="H23" s="655" t="s">
        <v>1047</v>
      </c>
      <c r="I23" s="655"/>
      <c r="J23" s="655" t="s">
        <v>1520</v>
      </c>
      <c r="K23" s="657" t="s">
        <v>97</v>
      </c>
      <c r="L23" s="665">
        <v>2</v>
      </c>
      <c r="M23" s="666" t="s">
        <v>692</v>
      </c>
      <c r="N23" s="667" t="s">
        <v>403</v>
      </c>
      <c r="O23" s="665">
        <v>8</v>
      </c>
      <c r="P23" s="668"/>
      <c r="Q23" s="668"/>
      <c r="R23" s="668"/>
      <c r="S23" s="668"/>
      <c r="T23" s="668"/>
      <c r="U23" s="668"/>
      <c r="V23" s="669"/>
      <c r="W23" s="663"/>
      <c r="X23" s="664"/>
    </row>
    <row r="24" spans="1:24" s="549" customFormat="1" ht="15.75" customHeight="1" thickBot="1" x14ac:dyDescent="0.25">
      <c r="A24" s="685"/>
      <c r="B24" s="825" t="s">
        <v>412</v>
      </c>
      <c r="C24" s="686"/>
      <c r="D24" s="822" t="s">
        <v>411</v>
      </c>
      <c r="E24" s="592"/>
      <c r="F24" s="704"/>
      <c r="G24" s="693" t="s">
        <v>1047</v>
      </c>
      <c r="H24" s="693" t="s">
        <v>1047</v>
      </c>
      <c r="I24" s="693"/>
      <c r="J24" s="693" t="s">
        <v>1520</v>
      </c>
      <c r="K24" s="694" t="s">
        <v>97</v>
      </c>
      <c r="L24" s="695">
        <v>2</v>
      </c>
      <c r="M24" s="696" t="s">
        <v>693</v>
      </c>
      <c r="N24" s="697" t="s">
        <v>403</v>
      </c>
      <c r="O24" s="695">
        <v>8</v>
      </c>
      <c r="P24" s="698"/>
      <c r="Q24" s="698"/>
      <c r="R24" s="698"/>
      <c r="S24" s="698"/>
      <c r="T24" s="698"/>
      <c r="U24" s="698"/>
      <c r="V24" s="699"/>
      <c r="W24" s="700">
        <f>SUM(O20:V24)</f>
        <v>40</v>
      </c>
      <c r="X24" s="677">
        <f>W24</f>
        <v>40</v>
      </c>
    </row>
    <row r="25" spans="1:24" s="549" customFormat="1" ht="14.25" x14ac:dyDescent="0.2">
      <c r="A25" s="643">
        <f>A20+1</f>
        <v>5</v>
      </c>
      <c r="B25" s="823" t="s">
        <v>415</v>
      </c>
      <c r="C25" s="644" t="s">
        <v>35</v>
      </c>
      <c r="D25" s="705" t="s">
        <v>414</v>
      </c>
      <c r="E25" s="573" t="s">
        <v>417</v>
      </c>
      <c r="F25" s="702" t="s">
        <v>416</v>
      </c>
      <c r="G25" s="645" t="s">
        <v>1047</v>
      </c>
      <c r="H25" s="645" t="s">
        <v>1047</v>
      </c>
      <c r="I25" s="587"/>
      <c r="J25" s="587" t="s">
        <v>1519</v>
      </c>
      <c r="K25" s="646" t="s">
        <v>97</v>
      </c>
      <c r="L25" s="647">
        <v>2</v>
      </c>
      <c r="M25" s="648" t="s">
        <v>694</v>
      </c>
      <c r="N25" s="649" t="s">
        <v>403</v>
      </c>
      <c r="O25" s="647">
        <v>8</v>
      </c>
      <c r="P25" s="650"/>
      <c r="Q25" s="650"/>
      <c r="R25" s="650"/>
      <c r="S25" s="650"/>
      <c r="T25" s="650"/>
      <c r="U25" s="650"/>
      <c r="V25" s="651"/>
      <c r="W25" s="652"/>
      <c r="X25" s="653"/>
    </row>
    <row r="26" spans="1:24" s="549" customFormat="1" ht="15.75" customHeight="1" x14ac:dyDescent="0.2">
      <c r="A26" s="654"/>
      <c r="B26" s="824" t="s">
        <v>415</v>
      </c>
      <c r="C26" s="620"/>
      <c r="D26" s="706" t="s">
        <v>414</v>
      </c>
      <c r="E26" s="579"/>
      <c r="F26" s="703"/>
      <c r="G26" s="655" t="s">
        <v>1047</v>
      </c>
      <c r="H26" s="655" t="s">
        <v>1047</v>
      </c>
      <c r="I26" s="656"/>
      <c r="J26" s="656" t="s">
        <v>1519</v>
      </c>
      <c r="K26" s="657" t="s">
        <v>97</v>
      </c>
      <c r="L26" s="658">
        <v>2</v>
      </c>
      <c r="M26" s="659" t="s">
        <v>1524</v>
      </c>
      <c r="N26" s="660" t="s">
        <v>403</v>
      </c>
      <c r="O26" s="658">
        <v>8</v>
      </c>
      <c r="P26" s="661"/>
      <c r="Q26" s="661"/>
      <c r="R26" s="661"/>
      <c r="S26" s="661"/>
      <c r="T26" s="661"/>
      <c r="U26" s="661"/>
      <c r="V26" s="662"/>
      <c r="W26" s="663"/>
      <c r="X26" s="664"/>
    </row>
    <row r="27" spans="1:24" s="549" customFormat="1" ht="15.75" customHeight="1" x14ac:dyDescent="0.2">
      <c r="A27" s="654"/>
      <c r="B27" s="824" t="s">
        <v>415</v>
      </c>
      <c r="C27" s="620"/>
      <c r="D27" s="706" t="s">
        <v>414</v>
      </c>
      <c r="E27" s="579"/>
      <c r="F27" s="703"/>
      <c r="G27" s="655" t="s">
        <v>1047</v>
      </c>
      <c r="H27" s="655" t="s">
        <v>1047</v>
      </c>
      <c r="I27" s="656"/>
      <c r="J27" s="656" t="s">
        <v>1519</v>
      </c>
      <c r="K27" s="657" t="s">
        <v>97</v>
      </c>
      <c r="L27" s="658">
        <v>2</v>
      </c>
      <c r="M27" s="659" t="s">
        <v>705</v>
      </c>
      <c r="N27" s="660" t="s">
        <v>403</v>
      </c>
      <c r="O27" s="658">
        <v>8</v>
      </c>
      <c r="P27" s="661"/>
      <c r="Q27" s="661"/>
      <c r="R27" s="661"/>
      <c r="S27" s="661"/>
      <c r="T27" s="661"/>
      <c r="U27" s="661"/>
      <c r="V27" s="662"/>
      <c r="W27" s="663"/>
      <c r="X27" s="664"/>
    </row>
    <row r="28" spans="1:24" s="549" customFormat="1" ht="15.75" customHeight="1" x14ac:dyDescent="0.2">
      <c r="A28" s="654"/>
      <c r="B28" s="824" t="s">
        <v>415</v>
      </c>
      <c r="C28" s="620"/>
      <c r="D28" s="706" t="s">
        <v>414</v>
      </c>
      <c r="E28" s="579"/>
      <c r="F28" s="703"/>
      <c r="G28" s="655" t="s">
        <v>1047</v>
      </c>
      <c r="H28" s="655" t="s">
        <v>1047</v>
      </c>
      <c r="I28" s="655"/>
      <c r="J28" s="655" t="s">
        <v>1519</v>
      </c>
      <c r="K28" s="657" t="s">
        <v>97</v>
      </c>
      <c r="L28" s="665">
        <v>2</v>
      </c>
      <c r="M28" s="666" t="s">
        <v>706</v>
      </c>
      <c r="N28" s="667" t="s">
        <v>403</v>
      </c>
      <c r="O28" s="665">
        <v>8</v>
      </c>
      <c r="P28" s="668"/>
      <c r="Q28" s="668"/>
      <c r="R28" s="668"/>
      <c r="S28" s="668"/>
      <c r="T28" s="668"/>
      <c r="U28" s="668"/>
      <c r="V28" s="669"/>
      <c r="W28" s="663"/>
      <c r="X28" s="664"/>
    </row>
    <row r="29" spans="1:24" s="549" customFormat="1" ht="15.75" customHeight="1" thickBot="1" x14ac:dyDescent="0.25">
      <c r="A29" s="685"/>
      <c r="B29" s="825" t="s">
        <v>415</v>
      </c>
      <c r="C29" s="686"/>
      <c r="D29" s="822" t="s">
        <v>414</v>
      </c>
      <c r="E29" s="592"/>
      <c r="F29" s="704"/>
      <c r="G29" s="693" t="s">
        <v>1047</v>
      </c>
      <c r="H29" s="693" t="s">
        <v>1047</v>
      </c>
      <c r="I29" s="693"/>
      <c r="J29" s="693" t="s">
        <v>1519</v>
      </c>
      <c r="K29" s="694" t="s">
        <v>97</v>
      </c>
      <c r="L29" s="695">
        <v>2</v>
      </c>
      <c r="M29" s="696" t="s">
        <v>1049</v>
      </c>
      <c r="N29" s="697" t="s">
        <v>403</v>
      </c>
      <c r="O29" s="695">
        <v>8</v>
      </c>
      <c r="P29" s="698"/>
      <c r="Q29" s="698"/>
      <c r="R29" s="698"/>
      <c r="S29" s="698"/>
      <c r="T29" s="698"/>
      <c r="U29" s="698"/>
      <c r="V29" s="699"/>
      <c r="W29" s="700">
        <f>SUM(O25:V29)</f>
        <v>40</v>
      </c>
      <c r="X29" s="677">
        <f>W29</f>
        <v>40</v>
      </c>
    </row>
    <row r="30" spans="1:24" s="549" customFormat="1" ht="14.25" x14ac:dyDescent="0.2">
      <c r="A30" s="643">
        <f>A25+1</f>
        <v>6</v>
      </c>
      <c r="B30" s="823" t="s">
        <v>1826</v>
      </c>
      <c r="C30" s="644" t="s">
        <v>35</v>
      </c>
      <c r="D30" s="2232" t="s">
        <v>2201</v>
      </c>
      <c r="E30" s="587" t="s">
        <v>1828</v>
      </c>
      <c r="F30" s="587" t="s">
        <v>690</v>
      </c>
      <c r="G30" s="645" t="s">
        <v>1047</v>
      </c>
      <c r="H30" s="645" t="s">
        <v>1047</v>
      </c>
      <c r="I30" s="587"/>
      <c r="J30" s="587" t="s">
        <v>1518</v>
      </c>
      <c r="K30" s="646" t="s">
        <v>97</v>
      </c>
      <c r="L30" s="647">
        <v>1</v>
      </c>
      <c r="M30" s="648" t="s">
        <v>1529</v>
      </c>
      <c r="N30" s="649" t="s">
        <v>403</v>
      </c>
      <c r="O30" s="647">
        <v>8</v>
      </c>
      <c r="P30" s="650"/>
      <c r="Q30" s="650"/>
      <c r="R30" s="650"/>
      <c r="S30" s="650"/>
      <c r="T30" s="650"/>
      <c r="U30" s="650"/>
      <c r="V30" s="651"/>
      <c r="W30" s="652"/>
      <c r="X30" s="653"/>
    </row>
    <row r="31" spans="1:24" s="549" customFormat="1" ht="15.75" customHeight="1" x14ac:dyDescent="0.2">
      <c r="A31" s="654"/>
      <c r="B31" s="824" t="s">
        <v>1826</v>
      </c>
      <c r="C31" s="620"/>
      <c r="D31" s="2232" t="s">
        <v>2201</v>
      </c>
      <c r="E31" s="589"/>
      <c r="F31" s="589"/>
      <c r="G31" s="655" t="s">
        <v>1047</v>
      </c>
      <c r="H31" s="655" t="s">
        <v>1047</v>
      </c>
      <c r="I31" s="656"/>
      <c r="J31" s="656" t="s">
        <v>1518</v>
      </c>
      <c r="K31" s="657" t="s">
        <v>97</v>
      </c>
      <c r="L31" s="658">
        <v>1</v>
      </c>
      <c r="M31" s="659" t="s">
        <v>1313</v>
      </c>
      <c r="N31" s="660" t="s">
        <v>403</v>
      </c>
      <c r="O31" s="658">
        <v>8</v>
      </c>
      <c r="P31" s="661"/>
      <c r="Q31" s="661"/>
      <c r="R31" s="661"/>
      <c r="S31" s="661"/>
      <c r="T31" s="661"/>
      <c r="U31" s="661"/>
      <c r="V31" s="662"/>
      <c r="W31" s="663"/>
      <c r="X31" s="664"/>
    </row>
    <row r="32" spans="1:24" s="549" customFormat="1" ht="15.75" customHeight="1" x14ac:dyDescent="0.2">
      <c r="A32" s="654"/>
      <c r="B32" s="824" t="s">
        <v>1826</v>
      </c>
      <c r="C32" s="620"/>
      <c r="D32" s="2232" t="s">
        <v>2201</v>
      </c>
      <c r="E32" s="589"/>
      <c r="F32" s="589"/>
      <c r="G32" s="655" t="s">
        <v>1047</v>
      </c>
      <c r="H32" s="655" t="s">
        <v>1047</v>
      </c>
      <c r="I32" s="656"/>
      <c r="J32" s="656" t="s">
        <v>1308</v>
      </c>
      <c r="K32" s="657" t="s">
        <v>97</v>
      </c>
      <c r="L32" s="658">
        <v>1</v>
      </c>
      <c r="M32" s="659" t="s">
        <v>1048</v>
      </c>
      <c r="N32" s="660" t="s">
        <v>403</v>
      </c>
      <c r="O32" s="658">
        <v>8</v>
      </c>
      <c r="P32" s="661"/>
      <c r="Q32" s="661"/>
      <c r="R32" s="661"/>
      <c r="S32" s="661"/>
      <c r="T32" s="661"/>
      <c r="U32" s="661"/>
      <c r="V32" s="662"/>
      <c r="W32" s="663"/>
      <c r="X32" s="664"/>
    </row>
    <row r="33" spans="1:24" s="549" customFormat="1" ht="15.75" customHeight="1" x14ac:dyDescent="0.2">
      <c r="A33" s="654"/>
      <c r="B33" s="824" t="s">
        <v>1826</v>
      </c>
      <c r="C33" s="620"/>
      <c r="D33" s="2232" t="s">
        <v>2201</v>
      </c>
      <c r="E33" s="589"/>
      <c r="F33" s="589"/>
      <c r="G33" s="655" t="s">
        <v>1047</v>
      </c>
      <c r="H33" s="655" t="s">
        <v>1047</v>
      </c>
      <c r="I33" s="655"/>
      <c r="J33" s="655" t="s">
        <v>1525</v>
      </c>
      <c r="K33" s="657" t="s">
        <v>97</v>
      </c>
      <c r="L33" s="665">
        <v>1</v>
      </c>
      <c r="M33" s="666" t="s">
        <v>1530</v>
      </c>
      <c r="N33" s="667" t="s">
        <v>403</v>
      </c>
      <c r="O33" s="665">
        <v>4</v>
      </c>
      <c r="P33" s="668"/>
      <c r="Q33" s="668"/>
      <c r="R33" s="668"/>
      <c r="S33" s="668"/>
      <c r="T33" s="668"/>
      <c r="U33" s="668"/>
      <c r="V33" s="669"/>
      <c r="W33" s="663"/>
      <c r="X33" s="664"/>
    </row>
    <row r="34" spans="1:24" s="549" customFormat="1" ht="15.75" customHeight="1" x14ac:dyDescent="0.2">
      <c r="A34" s="654"/>
      <c r="B34" s="824" t="s">
        <v>1826</v>
      </c>
      <c r="C34" s="620"/>
      <c r="D34" s="2232" t="s">
        <v>2201</v>
      </c>
      <c r="E34" s="589"/>
      <c r="F34" s="589"/>
      <c r="G34" s="655" t="s">
        <v>1047</v>
      </c>
      <c r="H34" s="655" t="s">
        <v>1047</v>
      </c>
      <c r="I34" s="656"/>
      <c r="J34" s="656" t="s">
        <v>1526</v>
      </c>
      <c r="K34" s="657" t="s">
        <v>97</v>
      </c>
      <c r="L34" s="658">
        <v>2</v>
      </c>
      <c r="M34" s="659" t="s">
        <v>1531</v>
      </c>
      <c r="N34" s="660" t="s">
        <v>403</v>
      </c>
      <c r="O34" s="658">
        <v>4</v>
      </c>
      <c r="P34" s="661"/>
      <c r="Q34" s="661"/>
      <c r="R34" s="661"/>
      <c r="S34" s="661"/>
      <c r="T34" s="661"/>
      <c r="U34" s="661"/>
      <c r="V34" s="662"/>
      <c r="W34" s="663"/>
      <c r="X34" s="664"/>
    </row>
    <row r="35" spans="1:24" s="549" customFormat="1" ht="15.75" customHeight="1" x14ac:dyDescent="0.2">
      <c r="A35" s="654"/>
      <c r="B35" s="824" t="s">
        <v>1826</v>
      </c>
      <c r="C35" s="620"/>
      <c r="D35" s="2232" t="s">
        <v>2201</v>
      </c>
      <c r="E35" s="589"/>
      <c r="F35" s="589"/>
      <c r="G35" s="655" t="s">
        <v>1047</v>
      </c>
      <c r="H35" s="655" t="s">
        <v>1047</v>
      </c>
      <c r="I35" s="655"/>
      <c r="J35" s="655" t="s">
        <v>1527</v>
      </c>
      <c r="K35" s="657" t="s">
        <v>97</v>
      </c>
      <c r="L35" s="665">
        <v>3</v>
      </c>
      <c r="M35" s="666" t="s">
        <v>1317</v>
      </c>
      <c r="N35" s="667" t="s">
        <v>403</v>
      </c>
      <c r="O35" s="665">
        <v>4</v>
      </c>
      <c r="P35" s="668"/>
      <c r="Q35" s="668"/>
      <c r="R35" s="668"/>
      <c r="S35" s="668"/>
      <c r="T35" s="668"/>
      <c r="U35" s="668"/>
      <c r="V35" s="669"/>
      <c r="W35" s="663"/>
      <c r="X35" s="664"/>
    </row>
    <row r="36" spans="1:24" s="549" customFormat="1" ht="15.75" customHeight="1" thickBot="1" x14ac:dyDescent="0.25">
      <c r="A36" s="685"/>
      <c r="B36" s="825" t="s">
        <v>1826</v>
      </c>
      <c r="C36" s="686"/>
      <c r="D36" s="2232" t="s">
        <v>2201</v>
      </c>
      <c r="E36" s="593"/>
      <c r="F36" s="593"/>
      <c r="G36" s="693" t="s">
        <v>1047</v>
      </c>
      <c r="H36" s="693" t="s">
        <v>1047</v>
      </c>
      <c r="I36" s="693"/>
      <c r="J36" s="693" t="s">
        <v>1528</v>
      </c>
      <c r="K36" s="694" t="s">
        <v>97</v>
      </c>
      <c r="L36" s="695">
        <v>4</v>
      </c>
      <c r="M36" s="696" t="s">
        <v>1318</v>
      </c>
      <c r="N36" s="697" t="s">
        <v>403</v>
      </c>
      <c r="O36" s="695">
        <v>4</v>
      </c>
      <c r="P36" s="698"/>
      <c r="Q36" s="698"/>
      <c r="R36" s="698"/>
      <c r="S36" s="698"/>
      <c r="T36" s="698"/>
      <c r="U36" s="698"/>
      <c r="V36" s="699"/>
      <c r="W36" s="700">
        <f>SUM(O30:V36)</f>
        <v>40</v>
      </c>
      <c r="X36" s="677">
        <f>W36</f>
        <v>40</v>
      </c>
    </row>
    <row r="37" spans="1:24" s="549" customFormat="1" ht="14.25" x14ac:dyDescent="0.2">
      <c r="A37" s="643">
        <f>A30+1</f>
        <v>7</v>
      </c>
      <c r="B37" s="823" t="s">
        <v>410</v>
      </c>
      <c r="C37" s="644" t="s">
        <v>35</v>
      </c>
      <c r="D37" s="705" t="s">
        <v>409</v>
      </c>
      <c r="E37" s="573" t="s">
        <v>404</v>
      </c>
      <c r="F37" s="587"/>
      <c r="G37" s="645" t="s">
        <v>1047</v>
      </c>
      <c r="H37" s="645" t="s">
        <v>1047</v>
      </c>
      <c r="I37" s="587"/>
      <c r="J37" s="587" t="s">
        <v>1520</v>
      </c>
      <c r="K37" s="646" t="s">
        <v>97</v>
      </c>
      <c r="L37" s="647">
        <v>2</v>
      </c>
      <c r="M37" s="648" t="s">
        <v>695</v>
      </c>
      <c r="N37" s="649" t="s">
        <v>403</v>
      </c>
      <c r="O37" s="647">
        <v>8</v>
      </c>
      <c r="P37" s="650"/>
      <c r="Q37" s="650"/>
      <c r="R37" s="650"/>
      <c r="S37" s="650"/>
      <c r="T37" s="650"/>
      <c r="U37" s="650"/>
      <c r="V37" s="651"/>
      <c r="W37" s="652"/>
      <c r="X37" s="653"/>
    </row>
    <row r="38" spans="1:24" s="549" customFormat="1" ht="15.75" customHeight="1" x14ac:dyDescent="0.2">
      <c r="A38" s="654"/>
      <c r="B38" s="824" t="s">
        <v>410</v>
      </c>
      <c r="C38" s="620"/>
      <c r="D38" s="706" t="s">
        <v>409</v>
      </c>
      <c r="E38" s="579"/>
      <c r="F38" s="589"/>
      <c r="G38" s="655" t="s">
        <v>1047</v>
      </c>
      <c r="H38" s="655" t="s">
        <v>1047</v>
      </c>
      <c r="I38" s="656"/>
      <c r="J38" s="656" t="s">
        <v>1518</v>
      </c>
      <c r="K38" s="657" t="s">
        <v>97</v>
      </c>
      <c r="L38" s="658">
        <v>1</v>
      </c>
      <c r="M38" s="659" t="s">
        <v>1315</v>
      </c>
      <c r="N38" s="660" t="s">
        <v>403</v>
      </c>
      <c r="O38" s="658">
        <v>8</v>
      </c>
      <c r="P38" s="661"/>
      <c r="Q38" s="661"/>
      <c r="R38" s="661"/>
      <c r="S38" s="661"/>
      <c r="T38" s="661"/>
      <c r="U38" s="661"/>
      <c r="V38" s="662"/>
      <c r="W38" s="663"/>
      <c r="X38" s="664"/>
    </row>
    <row r="39" spans="1:24" s="549" customFormat="1" ht="15.75" customHeight="1" x14ac:dyDescent="0.2">
      <c r="A39" s="654"/>
      <c r="B39" s="824" t="s">
        <v>410</v>
      </c>
      <c r="C39" s="620"/>
      <c r="D39" s="706" t="s">
        <v>409</v>
      </c>
      <c r="E39" s="579"/>
      <c r="F39" s="589"/>
      <c r="G39" s="655" t="s">
        <v>1047</v>
      </c>
      <c r="H39" s="655" t="s">
        <v>1047</v>
      </c>
      <c r="I39" s="656"/>
      <c r="J39" s="656" t="s">
        <v>1518</v>
      </c>
      <c r="K39" s="657" t="s">
        <v>97</v>
      </c>
      <c r="L39" s="658">
        <v>1</v>
      </c>
      <c r="M39" s="659" t="s">
        <v>1316</v>
      </c>
      <c r="N39" s="660" t="s">
        <v>403</v>
      </c>
      <c r="O39" s="658">
        <v>8</v>
      </c>
      <c r="P39" s="661"/>
      <c r="Q39" s="661"/>
      <c r="R39" s="661"/>
      <c r="S39" s="661"/>
      <c r="T39" s="661"/>
      <c r="U39" s="661"/>
      <c r="V39" s="662"/>
      <c r="W39" s="663"/>
      <c r="X39" s="664"/>
    </row>
    <row r="40" spans="1:24" s="549" customFormat="1" ht="15.75" customHeight="1" x14ac:dyDescent="0.2">
      <c r="A40" s="654"/>
      <c r="B40" s="824" t="s">
        <v>410</v>
      </c>
      <c r="C40" s="620"/>
      <c r="D40" s="706" t="s">
        <v>409</v>
      </c>
      <c r="E40" s="579"/>
      <c r="F40" s="589"/>
      <c r="G40" s="655" t="s">
        <v>1047</v>
      </c>
      <c r="H40" s="655" t="s">
        <v>1047</v>
      </c>
      <c r="I40" s="655"/>
      <c r="J40" s="655" t="s">
        <v>1518</v>
      </c>
      <c r="K40" s="707" t="s">
        <v>97</v>
      </c>
      <c r="L40" s="708">
        <v>1</v>
      </c>
      <c r="M40" s="709" t="s">
        <v>682</v>
      </c>
      <c r="N40" s="710" t="s">
        <v>403</v>
      </c>
      <c r="O40" s="708">
        <v>8</v>
      </c>
      <c r="P40" s="711"/>
      <c r="Q40" s="711"/>
      <c r="R40" s="711"/>
      <c r="S40" s="668"/>
      <c r="T40" s="668"/>
      <c r="U40" s="668"/>
      <c r="V40" s="669"/>
      <c r="W40" s="663"/>
      <c r="X40" s="664"/>
    </row>
    <row r="41" spans="1:24" s="549" customFormat="1" ht="15.75" customHeight="1" thickBot="1" x14ac:dyDescent="0.25">
      <c r="A41" s="685"/>
      <c r="B41" s="825" t="s">
        <v>410</v>
      </c>
      <c r="C41" s="686"/>
      <c r="D41" s="706" t="s">
        <v>409</v>
      </c>
      <c r="E41" s="592"/>
      <c r="F41" s="593"/>
      <c r="G41" s="693" t="s">
        <v>1047</v>
      </c>
      <c r="H41" s="693" t="s">
        <v>1047</v>
      </c>
      <c r="I41" s="693"/>
      <c r="J41" s="693" t="s">
        <v>1518</v>
      </c>
      <c r="K41" s="712" t="s">
        <v>97</v>
      </c>
      <c r="L41" s="713">
        <v>1</v>
      </c>
      <c r="M41" s="714" t="s">
        <v>683</v>
      </c>
      <c r="N41" s="715" t="s">
        <v>403</v>
      </c>
      <c r="O41" s="713">
        <v>8</v>
      </c>
      <c r="P41" s="716"/>
      <c r="Q41" s="716"/>
      <c r="R41" s="716"/>
      <c r="S41" s="698"/>
      <c r="T41" s="698"/>
      <c r="U41" s="698"/>
      <c r="V41" s="699"/>
      <c r="W41" s="700">
        <f>SUM(O37:V41)</f>
        <v>40</v>
      </c>
      <c r="X41" s="677">
        <f>W41</f>
        <v>40</v>
      </c>
    </row>
    <row r="42" spans="1:24" s="549" customFormat="1" ht="14.25" x14ac:dyDescent="0.2">
      <c r="A42" s="643">
        <f>A37+1</f>
        <v>8</v>
      </c>
      <c r="B42" s="2013" t="s">
        <v>2110</v>
      </c>
      <c r="C42" s="644" t="s">
        <v>35</v>
      </c>
      <c r="D42" s="705" t="s">
        <v>2167</v>
      </c>
      <c r="E42" s="587" t="s">
        <v>2111</v>
      </c>
      <c r="F42" s="587"/>
      <c r="G42" s="645" t="s">
        <v>1047</v>
      </c>
      <c r="H42" s="645" t="s">
        <v>1047</v>
      </c>
      <c r="I42" s="587"/>
      <c r="J42" s="587" t="s">
        <v>1519</v>
      </c>
      <c r="K42" s="646" t="s">
        <v>97</v>
      </c>
      <c r="L42" s="588">
        <v>3</v>
      </c>
      <c r="M42" s="574" t="s">
        <v>707</v>
      </c>
      <c r="N42" s="717" t="s">
        <v>403</v>
      </c>
      <c r="O42" s="717">
        <v>8</v>
      </c>
      <c r="P42" s="718"/>
      <c r="Q42" s="718"/>
      <c r="R42" s="718"/>
      <c r="S42" s="718"/>
      <c r="T42" s="718"/>
      <c r="U42" s="718"/>
      <c r="V42" s="719"/>
      <c r="W42" s="575"/>
      <c r="X42" s="680"/>
    </row>
    <row r="43" spans="1:24" s="549" customFormat="1" ht="15.75" customHeight="1" x14ac:dyDescent="0.2">
      <c r="A43" s="654"/>
      <c r="B43" s="2014" t="s">
        <v>2110</v>
      </c>
      <c r="C43" s="620"/>
      <c r="D43" s="706" t="s">
        <v>2167</v>
      </c>
      <c r="E43" s="589"/>
      <c r="F43" s="589"/>
      <c r="G43" s="655" t="s">
        <v>1047</v>
      </c>
      <c r="H43" s="655" t="s">
        <v>1047</v>
      </c>
      <c r="I43" s="656"/>
      <c r="J43" s="656" t="s">
        <v>1520</v>
      </c>
      <c r="K43" s="657" t="s">
        <v>97</v>
      </c>
      <c r="L43" s="590">
        <v>2</v>
      </c>
      <c r="M43" s="581" t="s">
        <v>696</v>
      </c>
      <c r="N43" s="720" t="s">
        <v>403</v>
      </c>
      <c r="O43" s="720">
        <v>8</v>
      </c>
      <c r="P43" s="721"/>
      <c r="Q43" s="721"/>
      <c r="R43" s="721"/>
      <c r="S43" s="721"/>
      <c r="T43" s="721"/>
      <c r="U43" s="721"/>
      <c r="V43" s="722"/>
      <c r="W43" s="585"/>
      <c r="X43" s="683"/>
    </row>
    <row r="44" spans="1:24" s="549" customFormat="1" ht="15.75" customHeight="1" x14ac:dyDescent="0.2">
      <c r="A44" s="654"/>
      <c r="B44" s="2014" t="s">
        <v>2110</v>
      </c>
      <c r="C44" s="620"/>
      <c r="D44" s="706" t="s">
        <v>2167</v>
      </c>
      <c r="E44" s="589"/>
      <c r="F44" s="589"/>
      <c r="G44" s="655" t="s">
        <v>1047</v>
      </c>
      <c r="H44" s="655" t="s">
        <v>1047</v>
      </c>
      <c r="I44" s="656"/>
      <c r="J44" s="656" t="s">
        <v>1519</v>
      </c>
      <c r="K44" s="657" t="s">
        <v>97</v>
      </c>
      <c r="L44" s="590">
        <v>3</v>
      </c>
      <c r="M44" s="581" t="s">
        <v>1050</v>
      </c>
      <c r="N44" s="720" t="s">
        <v>403</v>
      </c>
      <c r="O44" s="720">
        <v>8</v>
      </c>
      <c r="P44" s="721"/>
      <c r="Q44" s="721"/>
      <c r="R44" s="721"/>
      <c r="S44" s="721"/>
      <c r="T44" s="721"/>
      <c r="U44" s="721"/>
      <c r="V44" s="722"/>
      <c r="W44" s="585"/>
      <c r="X44" s="683"/>
    </row>
    <row r="45" spans="1:24" s="549" customFormat="1" ht="15.75" customHeight="1" x14ac:dyDescent="0.2">
      <c r="A45" s="654"/>
      <c r="B45" s="2014" t="s">
        <v>2110</v>
      </c>
      <c r="C45" s="620"/>
      <c r="D45" s="706" t="s">
        <v>2167</v>
      </c>
      <c r="E45" s="589"/>
      <c r="F45" s="589"/>
      <c r="G45" s="655" t="s">
        <v>1047</v>
      </c>
      <c r="H45" s="655" t="s">
        <v>1047</v>
      </c>
      <c r="I45" s="656"/>
      <c r="J45" s="656" t="s">
        <v>1519</v>
      </c>
      <c r="K45" s="657" t="s">
        <v>97</v>
      </c>
      <c r="L45" s="590">
        <v>3</v>
      </c>
      <c r="M45" s="581" t="s">
        <v>1051</v>
      </c>
      <c r="N45" s="720" t="s">
        <v>403</v>
      </c>
      <c r="O45" s="720">
        <v>8</v>
      </c>
      <c r="P45" s="721"/>
      <c r="Q45" s="721"/>
      <c r="R45" s="721"/>
      <c r="S45" s="721"/>
      <c r="T45" s="721"/>
      <c r="U45" s="721"/>
      <c r="V45" s="722"/>
      <c r="W45" s="585"/>
      <c r="X45" s="683"/>
    </row>
    <row r="46" spans="1:24" s="549" customFormat="1" ht="15.75" customHeight="1" x14ac:dyDescent="0.2">
      <c r="A46" s="654"/>
      <c r="B46" s="2014" t="s">
        <v>2110</v>
      </c>
      <c r="C46" s="620"/>
      <c r="D46" s="706" t="s">
        <v>2167</v>
      </c>
      <c r="E46" s="589"/>
      <c r="F46" s="589"/>
      <c r="G46" s="655" t="s">
        <v>1047</v>
      </c>
      <c r="H46" s="655" t="s">
        <v>1047</v>
      </c>
      <c r="I46" s="656"/>
      <c r="J46" s="656" t="s">
        <v>1519</v>
      </c>
      <c r="K46" s="657" t="s">
        <v>97</v>
      </c>
      <c r="L46" s="590">
        <v>3</v>
      </c>
      <c r="M46" s="581" t="s">
        <v>1484</v>
      </c>
      <c r="N46" s="720" t="s">
        <v>403</v>
      </c>
      <c r="O46" s="720">
        <v>8</v>
      </c>
      <c r="P46" s="721"/>
      <c r="Q46" s="721"/>
      <c r="R46" s="721"/>
      <c r="S46" s="721"/>
      <c r="T46" s="721"/>
      <c r="U46" s="721"/>
      <c r="V46" s="722"/>
      <c r="W46" s="585"/>
      <c r="X46" s="683"/>
    </row>
    <row r="47" spans="1:24" s="549" customFormat="1" ht="15.75" customHeight="1" thickBot="1" x14ac:dyDescent="0.25">
      <c r="A47" s="685"/>
      <c r="B47" s="2015" t="s">
        <v>2110</v>
      </c>
      <c r="C47" s="686"/>
      <c r="D47" s="822" t="s">
        <v>2167</v>
      </c>
      <c r="E47" s="593"/>
      <c r="F47" s="593"/>
      <c r="G47" s="693" t="s">
        <v>1047</v>
      </c>
      <c r="H47" s="693" t="s">
        <v>1047</v>
      </c>
      <c r="I47" s="693"/>
      <c r="J47" s="693"/>
      <c r="K47" s="694"/>
      <c r="L47" s="594"/>
      <c r="M47" s="594"/>
      <c r="N47" s="623"/>
      <c r="O47" s="623"/>
      <c r="P47" s="687"/>
      <c r="Q47" s="687"/>
      <c r="R47" s="687"/>
      <c r="S47" s="687"/>
      <c r="T47" s="687"/>
      <c r="U47" s="687"/>
      <c r="V47" s="688"/>
      <c r="W47" s="595">
        <f>SUM(O42:V47)</f>
        <v>40</v>
      </c>
      <c r="X47" s="689">
        <f>W47</f>
        <v>40</v>
      </c>
    </row>
    <row r="48" spans="1:24" ht="19.5" customHeight="1" x14ac:dyDescent="0.25">
      <c r="A48" s="2057">
        <f>A42+1</f>
        <v>9</v>
      </c>
      <c r="B48" s="570" t="s">
        <v>907</v>
      </c>
      <c r="C48" s="2023" t="s">
        <v>35</v>
      </c>
      <c r="D48" s="504" t="s">
        <v>1054</v>
      </c>
      <c r="E48" s="271" t="s">
        <v>404</v>
      </c>
      <c r="F48" s="166" t="s">
        <v>843</v>
      </c>
      <c r="G48" s="69" t="s">
        <v>351</v>
      </c>
      <c r="H48" s="69" t="s">
        <v>394</v>
      </c>
      <c r="I48" s="69"/>
      <c r="J48" s="70" t="s">
        <v>845</v>
      </c>
      <c r="K48" s="69" t="s">
        <v>844</v>
      </c>
      <c r="L48" s="170">
        <v>7</v>
      </c>
      <c r="M48" s="77" t="s">
        <v>24</v>
      </c>
      <c r="N48" s="502" t="s">
        <v>348</v>
      </c>
      <c r="O48" s="170">
        <v>3</v>
      </c>
      <c r="P48" s="260">
        <v>2</v>
      </c>
      <c r="Q48" s="260"/>
      <c r="R48" s="260"/>
      <c r="S48" s="260"/>
      <c r="T48" s="260"/>
      <c r="U48" s="260"/>
      <c r="V48" s="261"/>
      <c r="W48" s="262"/>
      <c r="X48" s="139"/>
    </row>
    <row r="49" spans="1:24" ht="12" customHeight="1" x14ac:dyDescent="0.25">
      <c r="A49" s="2058"/>
      <c r="B49" s="571" t="s">
        <v>907</v>
      </c>
      <c r="C49" s="2016"/>
      <c r="D49" s="505" t="s">
        <v>1054</v>
      </c>
      <c r="E49" s="272"/>
      <c r="F49" s="168"/>
      <c r="G49" s="76" t="s">
        <v>351</v>
      </c>
      <c r="H49" s="76" t="s">
        <v>394</v>
      </c>
      <c r="I49" s="76"/>
      <c r="J49" s="78" t="s">
        <v>845</v>
      </c>
      <c r="K49" s="76" t="s">
        <v>844</v>
      </c>
      <c r="L49" s="170">
        <v>7</v>
      </c>
      <c r="M49" s="77" t="s">
        <v>98</v>
      </c>
      <c r="N49" s="502" t="s">
        <v>348</v>
      </c>
      <c r="O49" s="170">
        <v>3</v>
      </c>
      <c r="P49" s="260">
        <v>2</v>
      </c>
      <c r="Q49" s="260"/>
      <c r="R49" s="260"/>
      <c r="S49" s="260"/>
      <c r="T49" s="260"/>
      <c r="U49" s="260"/>
      <c r="V49" s="261"/>
      <c r="W49" s="263"/>
      <c r="X49" s="82"/>
    </row>
    <row r="50" spans="1:24" ht="12" customHeight="1" x14ac:dyDescent="0.25">
      <c r="A50" s="2058"/>
      <c r="B50" s="571" t="s">
        <v>907</v>
      </c>
      <c r="C50" s="2016"/>
      <c r="D50" s="505" t="s">
        <v>1054</v>
      </c>
      <c r="E50" s="272"/>
      <c r="F50" s="168"/>
      <c r="G50" s="76" t="s">
        <v>351</v>
      </c>
      <c r="H50" s="76" t="s">
        <v>394</v>
      </c>
      <c r="I50" s="76"/>
      <c r="J50" s="78" t="s">
        <v>2046</v>
      </c>
      <c r="K50" s="76" t="s">
        <v>844</v>
      </c>
      <c r="L50" s="170">
        <v>7</v>
      </c>
      <c r="M50" s="77" t="s">
        <v>395</v>
      </c>
      <c r="N50" s="502" t="s">
        <v>348</v>
      </c>
      <c r="O50" s="170">
        <v>3</v>
      </c>
      <c r="P50" s="260">
        <v>2</v>
      </c>
      <c r="Q50" s="260"/>
      <c r="R50" s="260"/>
      <c r="S50" s="260"/>
      <c r="T50" s="260"/>
      <c r="U50" s="260"/>
      <c r="V50" s="261"/>
      <c r="W50" s="263"/>
      <c r="X50" s="82"/>
    </row>
    <row r="51" spans="1:24" ht="12" customHeight="1" x14ac:dyDescent="0.25">
      <c r="A51" s="2058"/>
      <c r="B51" s="571" t="s">
        <v>907</v>
      </c>
      <c r="C51" s="2016"/>
      <c r="D51" s="505" t="s">
        <v>1054</v>
      </c>
      <c r="E51" s="272"/>
      <c r="F51" s="168"/>
      <c r="G51" s="76" t="s">
        <v>351</v>
      </c>
      <c r="H51" s="76" t="s">
        <v>394</v>
      </c>
      <c r="I51" s="76"/>
      <c r="J51" s="78" t="s">
        <v>1406</v>
      </c>
      <c r="K51" s="76" t="s">
        <v>401</v>
      </c>
      <c r="L51" s="170" t="s">
        <v>393</v>
      </c>
      <c r="M51" s="77" t="s">
        <v>98</v>
      </c>
      <c r="N51" s="502" t="s">
        <v>348</v>
      </c>
      <c r="O51" s="170">
        <v>3</v>
      </c>
      <c r="P51" s="260">
        <v>2</v>
      </c>
      <c r="Q51" s="260"/>
      <c r="R51" s="260"/>
      <c r="S51" s="260"/>
      <c r="T51" s="260"/>
      <c r="U51" s="260"/>
      <c r="V51" s="261"/>
      <c r="W51" s="263"/>
      <c r="X51" s="82"/>
    </row>
    <row r="52" spans="1:24" ht="12" customHeight="1" thickBot="1" x14ac:dyDescent="0.3">
      <c r="A52" s="2059"/>
      <c r="B52" s="572" t="s">
        <v>907</v>
      </c>
      <c r="C52" s="2017"/>
      <c r="D52" s="506" t="s">
        <v>1054</v>
      </c>
      <c r="E52" s="266"/>
      <c r="F52" s="141"/>
      <c r="G52" s="141" t="s">
        <v>351</v>
      </c>
      <c r="H52" s="141" t="s">
        <v>394</v>
      </c>
      <c r="I52" s="141"/>
      <c r="J52" s="120" t="s">
        <v>1254</v>
      </c>
      <c r="K52" s="125"/>
      <c r="L52" s="171"/>
      <c r="M52" s="126"/>
      <c r="N52" s="503"/>
      <c r="O52" s="171"/>
      <c r="P52" s="264"/>
      <c r="Q52" s="264"/>
      <c r="R52" s="264"/>
      <c r="S52" s="264"/>
      <c r="T52" s="264">
        <v>20</v>
      </c>
      <c r="U52" s="264"/>
      <c r="V52" s="265"/>
      <c r="W52" s="266">
        <f>SUM(O48:V52)</f>
        <v>40</v>
      </c>
      <c r="X52" s="141">
        <f>W52</f>
        <v>40</v>
      </c>
    </row>
  </sheetData>
  <autoFilter ref="A4:X52" xr:uid="{00000000-0001-0000-0200-000000000000}"/>
  <mergeCells count="19">
    <mergeCell ref="A1:X1"/>
    <mergeCell ref="A3:A4"/>
    <mergeCell ref="B3:B4"/>
    <mergeCell ref="C3:C4"/>
    <mergeCell ref="D3:D4"/>
    <mergeCell ref="E3:E4"/>
    <mergeCell ref="F3:F4"/>
    <mergeCell ref="G3:G4"/>
    <mergeCell ref="X3:X4"/>
    <mergeCell ref="H3:H4"/>
    <mergeCell ref="W3:W4"/>
    <mergeCell ref="J3:J4"/>
    <mergeCell ref="K3:K4"/>
    <mergeCell ref="L3:L4"/>
    <mergeCell ref="M3:M4"/>
    <mergeCell ref="N3:N4"/>
    <mergeCell ref="I3:I4"/>
    <mergeCell ref="O3:V3"/>
    <mergeCell ref="A2:X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3E2B-1EB0-4478-8799-8ACF0C34C3CE}">
  <dimension ref="A1:M290"/>
  <sheetViews>
    <sheetView topLeftCell="A187" workbookViewId="0">
      <selection activeCell="G205" sqref="G205"/>
    </sheetView>
  </sheetViews>
  <sheetFormatPr baseColWidth="10" defaultRowHeight="15" x14ac:dyDescent="0.25"/>
  <cols>
    <col min="1" max="1" width="3.28515625" customWidth="1"/>
    <col min="2" max="2" width="38" bestFit="1" customWidth="1"/>
    <col min="5" max="5" width="14.7109375" bestFit="1" customWidth="1"/>
    <col min="6" max="6" width="9.5703125" customWidth="1"/>
    <col min="10" max="10" width="13.140625" customWidth="1"/>
    <col min="13" max="13" width="0" hidden="1" customWidth="1"/>
  </cols>
  <sheetData>
    <row r="1" spans="1:13" ht="24" x14ac:dyDescent="0.25">
      <c r="A1" s="2110" t="s">
        <v>2159</v>
      </c>
      <c r="B1" s="2110" t="s">
        <v>2</v>
      </c>
      <c r="C1" s="2110" t="s">
        <v>2160</v>
      </c>
      <c r="D1" s="2110" t="s">
        <v>419</v>
      </c>
      <c r="E1" s="2110" t="s">
        <v>2162</v>
      </c>
      <c r="F1" s="2110" t="s">
        <v>2173</v>
      </c>
      <c r="G1" s="2110" t="s">
        <v>2161</v>
      </c>
      <c r="H1" s="2110" t="s">
        <v>1424</v>
      </c>
      <c r="I1" s="2113" t="s">
        <v>1425</v>
      </c>
      <c r="J1" s="2113" t="s">
        <v>95</v>
      </c>
      <c r="K1" s="2113" t="s">
        <v>96</v>
      </c>
      <c r="L1" s="2112" t="s">
        <v>2168</v>
      </c>
      <c r="M1" s="2112" t="s">
        <v>2176</v>
      </c>
    </row>
    <row r="2" spans="1:13" x14ac:dyDescent="0.25">
      <c r="A2" s="2106">
        <v>1</v>
      </c>
      <c r="B2" s="2106" t="s">
        <v>147</v>
      </c>
      <c r="C2" s="2106" t="s">
        <v>148</v>
      </c>
      <c r="D2" s="2109" t="s">
        <v>35</v>
      </c>
      <c r="E2" s="2106" t="s">
        <v>2163</v>
      </c>
      <c r="F2" s="2106" t="s">
        <v>2172</v>
      </c>
      <c r="G2" s="2106">
        <f>SUMIF(TITULARES!$D$6:$D$1505,'Resumen Docentes'!C2,TITULARES!$AF$6:$AF$1505)</f>
        <v>19</v>
      </c>
      <c r="H2" s="2106">
        <f>SUMIF(TITULARES!$D$6:$D$1505,'Resumen Docentes'!C2,TITULARES!$AG$6:$AG$1505)</f>
        <v>10</v>
      </c>
      <c r="I2" s="2106">
        <f>SUMIF(TITULARES!D$6:D$1505,'Resumen Docentes'!C2,TITULARES!T$6:T$1505)</f>
        <v>6</v>
      </c>
      <c r="J2" s="2106">
        <f>SUMIF(TITULARES!D$6:D$1505,'Resumen Docentes'!C2,TITULARES!U$6:U$1505)</f>
        <v>5</v>
      </c>
      <c r="K2" s="2106">
        <f>SUMIF(TITULARES!D$6:D$1505,'Resumen Docentes'!C2,TITULARES!V$6:V$1505)</f>
        <v>0</v>
      </c>
      <c r="L2" s="372">
        <f>SUM(G2:K2)</f>
        <v>40</v>
      </c>
      <c r="M2" t="str">
        <f>IF(AND(F2="NO",D2="TC",G2&lt;16),"APLICA","NO APLICA")</f>
        <v>NO APLICA</v>
      </c>
    </row>
    <row r="3" spans="1:13" x14ac:dyDescent="0.25">
      <c r="A3" s="2106">
        <v>2</v>
      </c>
      <c r="B3" s="2106" t="s">
        <v>149</v>
      </c>
      <c r="C3" s="2106" t="s">
        <v>150</v>
      </c>
      <c r="D3" s="2109" t="s">
        <v>332</v>
      </c>
      <c r="E3" s="2106" t="s">
        <v>2163</v>
      </c>
      <c r="F3" s="2106" t="s">
        <v>2174</v>
      </c>
      <c r="G3" s="2106">
        <f>SUMIF(TITULARES!$D$6:$D$1505,'Resumen Docentes'!C3,TITULARES!$AF$6:$AF$1505)</f>
        <v>8</v>
      </c>
      <c r="H3" s="2106">
        <f>SUMIF(TITULARES!$D$6:$D$1505,'Resumen Docentes'!C3,TITULARES!$AG$6:$AG$1505)</f>
        <v>3</v>
      </c>
      <c r="I3" s="2106">
        <f>SUMIF(TITULARES!D$6:D$1505,'Resumen Docentes'!C3,TITULARES!T$6:T$1505)</f>
        <v>29</v>
      </c>
      <c r="J3" s="2106">
        <f>SUMIF(TITULARES!D$6:D$1505,'Resumen Docentes'!C3,TITULARES!U$6:U$1505)</f>
        <v>0</v>
      </c>
      <c r="K3" s="2106">
        <f>SUMIF(TITULARES!D$6:D$1505,'Resumen Docentes'!C3,TITULARES!V$6:V$1505)</f>
        <v>0</v>
      </c>
      <c r="L3" s="372">
        <f t="shared" ref="L3:L66" si="0">SUM(G3:K3)</f>
        <v>40</v>
      </c>
      <c r="M3" t="str">
        <f t="shared" ref="M3:M66" si="1">IF(AND(F3="NO",D3="TC",G3&lt;16),"APLICA","NO APLICA")</f>
        <v>NO APLICA</v>
      </c>
    </row>
    <row r="4" spans="1:13" x14ac:dyDescent="0.25">
      <c r="A4" s="2106">
        <v>3</v>
      </c>
      <c r="B4" s="2106" t="s">
        <v>350</v>
      </c>
      <c r="C4" s="2106" t="s">
        <v>559</v>
      </c>
      <c r="D4" s="2109" t="s">
        <v>35</v>
      </c>
      <c r="E4" s="2106" t="s">
        <v>2163</v>
      </c>
      <c r="F4" s="2106" t="s">
        <v>2172</v>
      </c>
      <c r="G4" s="2106">
        <f>SUMIF(TITULARES!$D$6:$D$1505,'Resumen Docentes'!C4,TITULARES!$AF$6:$AF$1505)</f>
        <v>18</v>
      </c>
      <c r="H4" s="2106">
        <f>SUMIF(TITULARES!$D$6:$D$1505,'Resumen Docentes'!C4,TITULARES!$AG$6:$AG$1505)</f>
        <v>16</v>
      </c>
      <c r="I4" s="2106">
        <f>SUMIF(TITULARES!D$6:D$1505,'Resumen Docentes'!C4,TITULARES!T$6:T$1505)</f>
        <v>6</v>
      </c>
      <c r="J4" s="2106">
        <f>SUMIF(TITULARES!D$6:D$1505,'Resumen Docentes'!C4,TITULARES!U$6:U$1505)</f>
        <v>0</v>
      </c>
      <c r="K4" s="2106">
        <f>SUMIF(TITULARES!D$6:D$1505,'Resumen Docentes'!C4,TITULARES!V$6:V$1505)</f>
        <v>0</v>
      </c>
      <c r="L4" s="372">
        <f t="shared" si="0"/>
        <v>40</v>
      </c>
      <c r="M4" t="str">
        <f t="shared" si="1"/>
        <v>NO APLICA</v>
      </c>
    </row>
    <row r="5" spans="1:13" x14ac:dyDescent="0.25">
      <c r="A5" s="2106">
        <v>4</v>
      </c>
      <c r="B5" s="2106" t="s">
        <v>354</v>
      </c>
      <c r="C5" s="2106" t="s">
        <v>562</v>
      </c>
      <c r="D5" s="2109" t="s">
        <v>35</v>
      </c>
      <c r="E5" s="2106" t="s">
        <v>2163</v>
      </c>
      <c r="F5" s="2106" t="s">
        <v>2172</v>
      </c>
      <c r="G5" s="2106">
        <f>SUMIF(TITULARES!$D$6:$D$1505,'Resumen Docentes'!C5,TITULARES!$AF$6:$AF$1505)</f>
        <v>20</v>
      </c>
      <c r="H5" s="2106">
        <f>SUMIF(TITULARES!$D$6:$D$1505,'Resumen Docentes'!C5,TITULARES!$AG$6:$AG$1505)</f>
        <v>6</v>
      </c>
      <c r="I5" s="2106">
        <f>SUMIF(TITULARES!D$6:D$1505,'Resumen Docentes'!C5,TITULARES!T$6:T$1505)</f>
        <v>12</v>
      </c>
      <c r="J5" s="2106">
        <f>SUMIF(TITULARES!D$6:D$1505,'Resumen Docentes'!C5,TITULARES!U$6:U$1505)</f>
        <v>0</v>
      </c>
      <c r="K5" s="2106">
        <f>SUMIF(TITULARES!D$6:D$1505,'Resumen Docentes'!C5,TITULARES!V$6:V$1505)</f>
        <v>2</v>
      </c>
      <c r="L5" s="372">
        <f t="shared" si="0"/>
        <v>40</v>
      </c>
      <c r="M5" t="str">
        <f t="shared" si="1"/>
        <v>NO APLICA</v>
      </c>
    </row>
    <row r="6" spans="1:13" x14ac:dyDescent="0.25">
      <c r="A6" s="2106">
        <v>5</v>
      </c>
      <c r="B6" s="2106" t="s">
        <v>536</v>
      </c>
      <c r="C6" s="2106" t="s">
        <v>537</v>
      </c>
      <c r="D6" s="2109" t="s">
        <v>35</v>
      </c>
      <c r="E6" s="2106" t="s">
        <v>2163</v>
      </c>
      <c r="F6" s="2106" t="s">
        <v>2172</v>
      </c>
      <c r="G6" s="2106">
        <f>SUMIF(TITULARES!$D$6:$D$1505,'Resumen Docentes'!C6,TITULARES!$AF$6:$AF$1505)</f>
        <v>20</v>
      </c>
      <c r="H6" s="2106">
        <f>SUMIF(TITULARES!$D$6:$D$1505,'Resumen Docentes'!C6,TITULARES!$AG$6:$AG$1505)</f>
        <v>12</v>
      </c>
      <c r="I6" s="2106">
        <f>SUMIF(TITULARES!D$6:D$1505,'Resumen Docentes'!C6,TITULARES!T$6:T$1505)</f>
        <v>4</v>
      </c>
      <c r="J6" s="2106">
        <f>SUMIF(TITULARES!D$6:D$1505,'Resumen Docentes'!C6,TITULARES!U$6:U$1505)</f>
        <v>4</v>
      </c>
      <c r="K6" s="2106">
        <f>SUMIF(TITULARES!D$6:D$1505,'Resumen Docentes'!C6,TITULARES!V$6:V$1505)</f>
        <v>0</v>
      </c>
      <c r="L6" s="372">
        <f t="shared" si="0"/>
        <v>40</v>
      </c>
      <c r="M6" t="str">
        <f t="shared" si="1"/>
        <v>NO APLICA</v>
      </c>
    </row>
    <row r="7" spans="1:13" x14ac:dyDescent="0.25">
      <c r="A7" s="2106">
        <v>6</v>
      </c>
      <c r="B7" s="2106" t="s">
        <v>153</v>
      </c>
      <c r="C7" s="2106" t="s">
        <v>154</v>
      </c>
      <c r="D7" s="2109" t="s">
        <v>35</v>
      </c>
      <c r="E7" s="2106" t="s">
        <v>2163</v>
      </c>
      <c r="F7" s="2106" t="s">
        <v>2172</v>
      </c>
      <c r="G7" s="2106">
        <f>SUMIF(TITULARES!$D$6:$D$1505,'Resumen Docentes'!C7,TITULARES!$AF$6:$AF$1505)</f>
        <v>18</v>
      </c>
      <c r="H7" s="2106">
        <f>SUMIF(TITULARES!$D$6:$D$1505,'Resumen Docentes'!C7,TITULARES!$AG$6:$AG$1505)</f>
        <v>12</v>
      </c>
      <c r="I7" s="2106">
        <f>SUMIF(TITULARES!D$6:D$1505,'Resumen Docentes'!C7,TITULARES!T$6:T$1505)</f>
        <v>5</v>
      </c>
      <c r="J7" s="2106">
        <f>SUMIF(TITULARES!D$6:D$1505,'Resumen Docentes'!C7,TITULARES!U$6:U$1505)</f>
        <v>5</v>
      </c>
      <c r="K7" s="2106">
        <f>SUMIF(TITULARES!D$6:D$1505,'Resumen Docentes'!C7,TITULARES!V$6:V$1505)</f>
        <v>0</v>
      </c>
      <c r="L7" s="372">
        <f t="shared" si="0"/>
        <v>40</v>
      </c>
      <c r="M7" t="str">
        <f t="shared" si="1"/>
        <v>NO APLICA</v>
      </c>
    </row>
    <row r="8" spans="1:13" x14ac:dyDescent="0.25">
      <c r="A8" s="2106">
        <v>7</v>
      </c>
      <c r="B8" s="2106" t="s">
        <v>26</v>
      </c>
      <c r="C8" s="2106" t="s">
        <v>27</v>
      </c>
      <c r="D8" s="2109" t="s">
        <v>35</v>
      </c>
      <c r="E8" s="2106" t="s">
        <v>2163</v>
      </c>
      <c r="F8" s="2106" t="s">
        <v>2172</v>
      </c>
      <c r="G8" s="2106">
        <f>SUMIF(TITULARES!$D$6:$D$1505,'Resumen Docentes'!C8,TITULARES!$AF$6:$AF$1505)</f>
        <v>19</v>
      </c>
      <c r="H8" s="2106">
        <f>SUMIF(TITULARES!$D$6:$D$1505,'Resumen Docentes'!C8,TITULARES!$AG$6:$AG$1505)</f>
        <v>16</v>
      </c>
      <c r="I8" s="2106">
        <f>SUMIF(TITULARES!D$6:D$1505,'Resumen Docentes'!C8,TITULARES!T$6:T$1505)</f>
        <v>5</v>
      </c>
      <c r="J8" s="2106">
        <f>SUMIF(TITULARES!D$6:D$1505,'Resumen Docentes'!C8,TITULARES!U$6:U$1505)</f>
        <v>0</v>
      </c>
      <c r="K8" s="2106">
        <f>SUMIF(TITULARES!D$6:D$1505,'Resumen Docentes'!C8,TITULARES!V$6:V$1505)</f>
        <v>0</v>
      </c>
      <c r="L8" s="372">
        <f t="shared" si="0"/>
        <v>40</v>
      </c>
      <c r="M8" t="str">
        <f t="shared" si="1"/>
        <v>NO APLICA</v>
      </c>
    </row>
    <row r="9" spans="1:13" x14ac:dyDescent="0.25">
      <c r="A9" s="2106">
        <v>8</v>
      </c>
      <c r="B9" s="2106" t="s">
        <v>30</v>
      </c>
      <c r="C9" s="2106" t="s">
        <v>31</v>
      </c>
      <c r="D9" s="2109" t="s">
        <v>35</v>
      </c>
      <c r="E9" s="2106" t="s">
        <v>2163</v>
      </c>
      <c r="F9" s="2106" t="s">
        <v>2172</v>
      </c>
      <c r="G9" s="2106">
        <f>SUMIF(TITULARES!$D$6:$D$1505,'Resumen Docentes'!C9,TITULARES!$AF$6:$AF$1505)</f>
        <v>19</v>
      </c>
      <c r="H9" s="2106">
        <f>SUMIF(TITULARES!$D$6:$D$1505,'Resumen Docentes'!C9,TITULARES!$AG$6:$AG$1505)</f>
        <v>8</v>
      </c>
      <c r="I9" s="2106">
        <f>SUMIF(TITULARES!D$6:D$1505,'Resumen Docentes'!C9,TITULARES!T$6:T$1505)</f>
        <v>13</v>
      </c>
      <c r="J9" s="2106">
        <f>SUMIF(TITULARES!D$6:D$1505,'Resumen Docentes'!C9,TITULARES!U$6:U$1505)</f>
        <v>0</v>
      </c>
      <c r="K9" s="2106">
        <f>SUMIF(TITULARES!D$6:D$1505,'Resumen Docentes'!C9,TITULARES!V$6:V$1505)</f>
        <v>0</v>
      </c>
      <c r="L9" s="372">
        <f t="shared" si="0"/>
        <v>40</v>
      </c>
      <c r="M9" t="str">
        <f t="shared" si="1"/>
        <v>NO APLICA</v>
      </c>
    </row>
    <row r="10" spans="1:13" x14ac:dyDescent="0.25">
      <c r="A10" s="2114">
        <v>9</v>
      </c>
      <c r="B10" s="2114" t="s">
        <v>355</v>
      </c>
      <c r="C10" s="2114" t="s">
        <v>465</v>
      </c>
      <c r="D10" s="2115" t="s">
        <v>35</v>
      </c>
      <c r="E10" s="2114" t="s">
        <v>2163</v>
      </c>
      <c r="F10" s="2114" t="s">
        <v>2172</v>
      </c>
      <c r="G10" s="2114">
        <f>SUMIF(TITULARES!$D$6:$D$1505,'Resumen Docentes'!C10,TITULARES!$AF$6:$AF$1505)</f>
        <v>15</v>
      </c>
      <c r="H10" s="2114">
        <f>SUMIF(TITULARES!$D$6:$D$1505,'Resumen Docentes'!C10,TITULARES!$AG$6:$AG$1505)</f>
        <v>5</v>
      </c>
      <c r="I10" s="2114">
        <f>SUMIF(TITULARES!D$6:D$1505,'Resumen Docentes'!C10,TITULARES!T$6:T$1505)</f>
        <v>0</v>
      </c>
      <c r="J10" s="2114">
        <f>SUMIF(TITULARES!D$6:D$1505,'Resumen Docentes'!C10,TITULARES!U$6:U$1505)</f>
        <v>20</v>
      </c>
      <c r="K10" s="2114">
        <f>SUMIF(TITULARES!D$6:D$1505,'Resumen Docentes'!C10,TITULARES!V$6:V$1505)</f>
        <v>0</v>
      </c>
      <c r="L10" s="2116">
        <f t="shared" si="0"/>
        <v>40</v>
      </c>
      <c r="M10" t="str">
        <f t="shared" si="1"/>
        <v>APLICA</v>
      </c>
    </row>
    <row r="11" spans="1:13" x14ac:dyDescent="0.25">
      <c r="A11" s="2106">
        <v>10</v>
      </c>
      <c r="B11" s="2106" t="s">
        <v>1109</v>
      </c>
      <c r="C11" s="2106" t="s">
        <v>1053</v>
      </c>
      <c r="D11" s="2109" t="s">
        <v>35</v>
      </c>
      <c r="E11" s="2106" t="s">
        <v>2163</v>
      </c>
      <c r="F11" s="2106" t="s">
        <v>2172</v>
      </c>
      <c r="G11" s="2106">
        <f>SUMIF(TITULARES!$D$6:$D$1505,'Resumen Docentes'!C11,TITULARES!$AF$6:$AF$1505)</f>
        <v>21</v>
      </c>
      <c r="H11" s="2106">
        <f>SUMIF(TITULARES!$D$6:$D$1505,'Resumen Docentes'!C11,TITULARES!$AG$6:$AG$1505)</f>
        <v>14</v>
      </c>
      <c r="I11" s="2106">
        <f>SUMIF(TITULARES!D$6:D$1505,'Resumen Docentes'!C11,TITULARES!T$6:T$1505)</f>
        <v>5</v>
      </c>
      <c r="J11" s="2106">
        <f>SUMIF(TITULARES!D$6:D$1505,'Resumen Docentes'!C11,TITULARES!U$6:U$1505)</f>
        <v>0</v>
      </c>
      <c r="K11" s="2106">
        <f>SUMIF(TITULARES!D$6:D$1505,'Resumen Docentes'!C11,TITULARES!V$6:V$1505)</f>
        <v>0</v>
      </c>
      <c r="L11" s="372">
        <f t="shared" si="0"/>
        <v>40</v>
      </c>
      <c r="M11" t="str">
        <f t="shared" si="1"/>
        <v>NO APLICA</v>
      </c>
    </row>
    <row r="12" spans="1:13" x14ac:dyDescent="0.25">
      <c r="A12" s="2106">
        <v>11</v>
      </c>
      <c r="B12" s="2106" t="s">
        <v>1947</v>
      </c>
      <c r="C12" s="2106" t="s">
        <v>1948</v>
      </c>
      <c r="D12" s="2109" t="s">
        <v>35</v>
      </c>
      <c r="E12" s="2106" t="s">
        <v>2163</v>
      </c>
      <c r="F12" s="2106" t="s">
        <v>2172</v>
      </c>
      <c r="G12" s="2106">
        <f>SUMIF(TITULARES!$D$6:$D$1505,'Resumen Docentes'!C12,TITULARES!$AF$6:$AF$1505)</f>
        <v>20</v>
      </c>
      <c r="H12" s="2106">
        <f>SUMIF(TITULARES!$D$6:$D$1505,'Resumen Docentes'!C12,TITULARES!$AG$6:$AG$1505)</f>
        <v>11</v>
      </c>
      <c r="I12" s="2106">
        <f>SUMIF(TITULARES!D$6:D$1505,'Resumen Docentes'!C12,TITULARES!T$6:T$1505)</f>
        <v>4</v>
      </c>
      <c r="J12" s="2106">
        <f>SUMIF(TITULARES!D$6:D$1505,'Resumen Docentes'!C12,TITULARES!U$6:U$1505)</f>
        <v>0</v>
      </c>
      <c r="K12" s="2106">
        <f>SUMIF(TITULARES!D$6:D$1505,'Resumen Docentes'!C12,TITULARES!V$6:V$1505)</f>
        <v>5</v>
      </c>
      <c r="L12" s="372">
        <f>SUM(G12:K12)</f>
        <v>40</v>
      </c>
      <c r="M12" t="str">
        <f t="shared" si="1"/>
        <v>NO APLICA</v>
      </c>
    </row>
    <row r="13" spans="1:13" x14ac:dyDescent="0.25">
      <c r="A13" s="2106">
        <v>12</v>
      </c>
      <c r="B13" s="2106" t="s">
        <v>441</v>
      </c>
      <c r="C13" s="2106" t="s">
        <v>466</v>
      </c>
      <c r="D13" s="2109" t="s">
        <v>35</v>
      </c>
      <c r="E13" s="2106" t="s">
        <v>2163</v>
      </c>
      <c r="F13" s="2106" t="s">
        <v>2174</v>
      </c>
      <c r="G13" s="2106">
        <f>SUMIF(TITULARES!$D$6:$D$1505,'Resumen Docentes'!C13,TITULARES!$AF$6:$AF$1505)</f>
        <v>16</v>
      </c>
      <c r="H13" s="2106">
        <f>SUMIF(TITULARES!$D$6:$D$1505,'Resumen Docentes'!C13,TITULARES!$AG$6:$AG$1505)</f>
        <v>5</v>
      </c>
      <c r="I13" s="2106">
        <f>SUMIF(TITULARES!D$6:D$1505,'Resumen Docentes'!C13,TITULARES!T$6:T$1505)</f>
        <v>17</v>
      </c>
      <c r="J13" s="2106">
        <f>SUMIF(TITULARES!D$6:D$1505,'Resumen Docentes'!C13,TITULARES!U$6:U$1505)</f>
        <v>2</v>
      </c>
      <c r="K13" s="2106">
        <f>SUMIF(TITULARES!D$6:D$1505,'Resumen Docentes'!C13,TITULARES!V$6:V$1505)</f>
        <v>0</v>
      </c>
      <c r="L13" s="372">
        <f t="shared" si="0"/>
        <v>40</v>
      </c>
      <c r="M13" t="str">
        <f t="shared" si="1"/>
        <v>NO APLICA</v>
      </c>
    </row>
    <row r="14" spans="1:13" x14ac:dyDescent="0.25">
      <c r="A14" s="2106">
        <v>13</v>
      </c>
      <c r="B14" s="2106" t="s">
        <v>825</v>
      </c>
      <c r="C14" s="2106" t="s">
        <v>826</v>
      </c>
      <c r="D14" s="2109" t="s">
        <v>35</v>
      </c>
      <c r="E14" s="2106" t="s">
        <v>2163</v>
      </c>
      <c r="F14" s="2106" t="s">
        <v>2172</v>
      </c>
      <c r="G14" s="2106">
        <f>SUMIF(TITULARES!$D$6:$D$1505,'Resumen Docentes'!C14,TITULARES!$AF$6:$AF$1505)</f>
        <v>22</v>
      </c>
      <c r="H14" s="2106">
        <f>SUMIF(TITULARES!$D$6:$D$1505,'Resumen Docentes'!C14,TITULARES!$AG$6:$AG$1505)</f>
        <v>8</v>
      </c>
      <c r="I14" s="2106">
        <f>SUMIF(TITULARES!D$6:D$1505,'Resumen Docentes'!C14,TITULARES!T$6:T$1505)</f>
        <v>10</v>
      </c>
      <c r="J14" s="2106">
        <f>SUMIF(TITULARES!D$6:D$1505,'Resumen Docentes'!C14,TITULARES!U$6:U$1505)</f>
        <v>0</v>
      </c>
      <c r="K14" s="2106">
        <f>SUMIF(TITULARES!D$6:D$1505,'Resumen Docentes'!C14,TITULARES!V$6:V$1505)</f>
        <v>0</v>
      </c>
      <c r="L14" s="372">
        <f t="shared" si="0"/>
        <v>40</v>
      </c>
      <c r="M14" t="str">
        <f t="shared" si="1"/>
        <v>NO APLICA</v>
      </c>
    </row>
    <row r="15" spans="1:13" x14ac:dyDescent="0.25">
      <c r="A15" s="2106">
        <v>14</v>
      </c>
      <c r="B15" s="2106" t="s">
        <v>159</v>
      </c>
      <c r="C15" s="2106" t="s">
        <v>160</v>
      </c>
      <c r="D15" s="2109" t="s">
        <v>35</v>
      </c>
      <c r="E15" s="2106" t="s">
        <v>2163</v>
      </c>
      <c r="F15" s="2106" t="s">
        <v>2174</v>
      </c>
      <c r="G15" s="2106">
        <f>SUMIF(TITULARES!$D$6:$D$1505,'Resumen Docentes'!C15,TITULARES!$AF$6:$AF$1505)</f>
        <v>14</v>
      </c>
      <c r="H15" s="2106">
        <f>SUMIF(TITULARES!$D$6:$D$1505,'Resumen Docentes'!C15,TITULARES!$AG$6:$AG$1505)</f>
        <v>4</v>
      </c>
      <c r="I15" s="2106">
        <f>SUMIF(TITULARES!D$6:D$1505,'Resumen Docentes'!C15,TITULARES!T$6:T$1505)</f>
        <v>17</v>
      </c>
      <c r="J15" s="2106">
        <f>SUMIF(TITULARES!D$6:D$1505,'Resumen Docentes'!C15,TITULARES!U$6:U$1505)</f>
        <v>5</v>
      </c>
      <c r="K15" s="2106">
        <f>SUMIF(TITULARES!D$6:D$1505,'Resumen Docentes'!C15,TITULARES!V$6:V$1505)</f>
        <v>0</v>
      </c>
      <c r="L15" s="372">
        <f t="shared" si="0"/>
        <v>40</v>
      </c>
      <c r="M15" t="str">
        <f t="shared" si="1"/>
        <v>NO APLICA</v>
      </c>
    </row>
    <row r="16" spans="1:13" x14ac:dyDescent="0.25">
      <c r="A16" s="2106">
        <v>15</v>
      </c>
      <c r="B16" s="2106" t="s">
        <v>165</v>
      </c>
      <c r="C16" s="2106" t="s">
        <v>166</v>
      </c>
      <c r="D16" s="2109" t="s">
        <v>35</v>
      </c>
      <c r="E16" s="2106" t="s">
        <v>2163</v>
      </c>
      <c r="F16" s="2106" t="s">
        <v>2172</v>
      </c>
      <c r="G16" s="2106">
        <f>SUMIF(TITULARES!$D$6:$D$1505,'Resumen Docentes'!C16,TITULARES!$AF$6:$AF$1505)</f>
        <v>20</v>
      </c>
      <c r="H16" s="2106">
        <f>SUMIF(TITULARES!$D$6:$D$1505,'Resumen Docentes'!C16,TITULARES!$AG$6:$AG$1505)</f>
        <v>10</v>
      </c>
      <c r="I16" s="2106">
        <f>SUMIF(TITULARES!D$6:D$1505,'Resumen Docentes'!C16,TITULARES!T$6:T$1505)</f>
        <v>4</v>
      </c>
      <c r="J16" s="2106">
        <f>SUMIF(TITULARES!D$6:D$1505,'Resumen Docentes'!C16,TITULARES!U$6:U$1505)</f>
        <v>0</v>
      </c>
      <c r="K16" s="2106">
        <f>SUMIF(TITULARES!D$6:D$1505,'Resumen Docentes'!C16,TITULARES!V$6:V$1505)</f>
        <v>6</v>
      </c>
      <c r="L16" s="372">
        <f t="shared" si="0"/>
        <v>40</v>
      </c>
      <c r="M16" t="str">
        <f t="shared" si="1"/>
        <v>NO APLICA</v>
      </c>
    </row>
    <row r="17" spans="1:13" x14ac:dyDescent="0.25">
      <c r="A17" s="2106">
        <v>16</v>
      </c>
      <c r="B17" s="2106" t="s">
        <v>356</v>
      </c>
      <c r="C17" s="2106" t="s">
        <v>565</v>
      </c>
      <c r="D17" s="2109" t="s">
        <v>35</v>
      </c>
      <c r="E17" s="2106" t="s">
        <v>2163</v>
      </c>
      <c r="F17" s="2106" t="s">
        <v>2172</v>
      </c>
      <c r="G17" s="2106">
        <f>SUMIF(TITULARES!$D$6:$D$1505,'Resumen Docentes'!C17,TITULARES!$AF$6:$AF$1505)</f>
        <v>17</v>
      </c>
      <c r="H17" s="2106">
        <f>SUMIF(TITULARES!$D$6:$D$1505,'Resumen Docentes'!C17,TITULARES!$AG$6:$AG$1505)</f>
        <v>15</v>
      </c>
      <c r="I17" s="2106">
        <f>SUMIF(TITULARES!D$6:D$1505,'Resumen Docentes'!C17,TITULARES!T$6:T$1505)</f>
        <v>8</v>
      </c>
      <c r="J17" s="2106">
        <f>SUMIF(TITULARES!D$6:D$1505,'Resumen Docentes'!C17,TITULARES!U$6:U$1505)</f>
        <v>0</v>
      </c>
      <c r="K17" s="2106">
        <f>SUMIF(TITULARES!D$6:D$1505,'Resumen Docentes'!C17,TITULARES!V$6:V$1505)</f>
        <v>0</v>
      </c>
      <c r="L17" s="372">
        <f t="shared" si="0"/>
        <v>40</v>
      </c>
      <c r="M17" t="str">
        <f t="shared" si="1"/>
        <v>NO APLICA</v>
      </c>
    </row>
    <row r="18" spans="1:13" x14ac:dyDescent="0.25">
      <c r="A18" s="2106">
        <v>17</v>
      </c>
      <c r="B18" s="2106" t="s">
        <v>357</v>
      </c>
      <c r="C18" s="2106" t="s">
        <v>568</v>
      </c>
      <c r="D18" s="2109" t="s">
        <v>35</v>
      </c>
      <c r="E18" s="2106" t="s">
        <v>2163</v>
      </c>
      <c r="F18" s="2106" t="s">
        <v>2172</v>
      </c>
      <c r="G18" s="2106">
        <f>SUMIF(TITULARES!$D$6:$D$1505,'Resumen Docentes'!C18,TITULARES!$AF$6:$AF$1505)</f>
        <v>21</v>
      </c>
      <c r="H18" s="2106">
        <f>SUMIF(TITULARES!$D$6:$D$1505,'Resumen Docentes'!C18,TITULARES!$AG$6:$AG$1505)</f>
        <v>6</v>
      </c>
      <c r="I18" s="2106">
        <f>SUMIF(TITULARES!D$6:D$1505,'Resumen Docentes'!C18,TITULARES!T$6:T$1505)</f>
        <v>8</v>
      </c>
      <c r="J18" s="2106">
        <f>SUMIF(TITULARES!D$6:D$1505,'Resumen Docentes'!C18,TITULARES!U$6:U$1505)</f>
        <v>5</v>
      </c>
      <c r="K18" s="2106">
        <f>SUMIF(TITULARES!D$6:D$1505,'Resumen Docentes'!C18,TITULARES!V$6:V$1505)</f>
        <v>0</v>
      </c>
      <c r="L18" s="372">
        <f t="shared" si="0"/>
        <v>40</v>
      </c>
      <c r="M18" t="str">
        <f t="shared" si="1"/>
        <v>NO APLICA</v>
      </c>
    </row>
    <row r="19" spans="1:13" x14ac:dyDescent="0.25">
      <c r="A19" s="2106">
        <v>18</v>
      </c>
      <c r="B19" s="2106" t="s">
        <v>1954</v>
      </c>
      <c r="C19" s="2106" t="s">
        <v>1955</v>
      </c>
      <c r="D19" s="2109" t="s">
        <v>83</v>
      </c>
      <c r="E19" s="2106" t="s">
        <v>2163</v>
      </c>
      <c r="F19" s="2106" t="s">
        <v>2172</v>
      </c>
      <c r="G19" s="2106">
        <f>SUMIF(TITULARES!$D$6:$D$1505,'Resumen Docentes'!C19,TITULARES!$AF$6:$AF$1505)</f>
        <v>17</v>
      </c>
      <c r="H19" s="2106">
        <f>SUMIF(TITULARES!$D$6:$D$1505,'Resumen Docentes'!C19,TITULARES!$AG$6:$AG$1505)</f>
        <v>3</v>
      </c>
      <c r="I19" s="2106">
        <f>SUMIF(TITULARES!D$6:D$1505,'Resumen Docentes'!C19,TITULARES!T$6:T$1505)</f>
        <v>0</v>
      </c>
      <c r="J19" s="2106">
        <f>SUMIF(TITULARES!D$6:D$1505,'Resumen Docentes'!C19,TITULARES!U$6:U$1505)</f>
        <v>0</v>
      </c>
      <c r="K19" s="2106">
        <f>SUMIF(TITULARES!D$6:D$1505,'Resumen Docentes'!C19,TITULARES!V$6:V$1505)</f>
        <v>0</v>
      </c>
      <c r="L19" s="372">
        <f t="shared" si="0"/>
        <v>20</v>
      </c>
      <c r="M19" t="str">
        <f t="shared" si="1"/>
        <v>NO APLICA</v>
      </c>
    </row>
    <row r="20" spans="1:13" x14ac:dyDescent="0.25">
      <c r="A20" s="2106">
        <v>19</v>
      </c>
      <c r="B20" s="2106" t="s">
        <v>1959</v>
      </c>
      <c r="C20" s="2106" t="s">
        <v>1960</v>
      </c>
      <c r="D20" s="2109" t="s">
        <v>35</v>
      </c>
      <c r="E20" s="2106" t="s">
        <v>2163</v>
      </c>
      <c r="F20" s="2106" t="s">
        <v>2172</v>
      </c>
      <c r="G20" s="2106">
        <f>SUMIF(TITULARES!$D$6:$D$1505,'Resumen Docentes'!C20,TITULARES!$AF$6:$AF$1505)</f>
        <v>17</v>
      </c>
      <c r="H20" s="2106">
        <f>SUMIF(TITULARES!$D$6:$D$1505,'Resumen Docentes'!C20,TITULARES!$AG$6:$AG$1505)</f>
        <v>16</v>
      </c>
      <c r="I20" s="2106">
        <f>SUMIF(TITULARES!D$6:D$1505,'Resumen Docentes'!C20,TITULARES!T$6:T$1505)</f>
        <v>0</v>
      </c>
      <c r="J20" s="2106">
        <f>SUMIF(TITULARES!D$6:D$1505,'Resumen Docentes'!C20,TITULARES!U$6:U$1505)</f>
        <v>0</v>
      </c>
      <c r="K20" s="2106">
        <f>SUMIF(TITULARES!D$6:D$1505,'Resumen Docentes'!C20,TITULARES!V$6:V$1505)</f>
        <v>7</v>
      </c>
      <c r="L20" s="372">
        <f t="shared" si="0"/>
        <v>40</v>
      </c>
      <c r="M20" t="str">
        <f t="shared" si="1"/>
        <v>NO APLICA</v>
      </c>
    </row>
    <row r="21" spans="1:13" x14ac:dyDescent="0.25">
      <c r="A21" s="2106">
        <v>20</v>
      </c>
      <c r="B21" s="2106" t="s">
        <v>358</v>
      </c>
      <c r="C21" s="2106" t="s">
        <v>570</v>
      </c>
      <c r="D21" s="2109" t="s">
        <v>35</v>
      </c>
      <c r="E21" s="2106" t="s">
        <v>2163</v>
      </c>
      <c r="F21" s="2106" t="s">
        <v>2174</v>
      </c>
      <c r="G21" s="2106">
        <f>SUMIF(TITULARES!$D$6:$D$1505,'Resumen Docentes'!C21,TITULARES!$AF$6:$AF$1505)</f>
        <v>10</v>
      </c>
      <c r="H21" s="2106">
        <f>SUMIF(TITULARES!$D$6:$D$1505,'Resumen Docentes'!C21,TITULARES!$AG$6:$AG$1505)</f>
        <v>3</v>
      </c>
      <c r="I21" s="2106">
        <f>SUMIF(TITULARES!D$6:D$1505,'Resumen Docentes'!C21,TITULARES!T$6:T$1505)</f>
        <v>27</v>
      </c>
      <c r="J21" s="2106">
        <f>SUMIF(TITULARES!D$6:D$1505,'Resumen Docentes'!C21,TITULARES!U$6:U$1505)</f>
        <v>0</v>
      </c>
      <c r="K21" s="2106">
        <f>SUMIF(TITULARES!D$6:D$1505,'Resumen Docentes'!C21,TITULARES!V$6:V$1505)</f>
        <v>0</v>
      </c>
      <c r="L21" s="372">
        <f t="shared" si="0"/>
        <v>40</v>
      </c>
      <c r="M21" t="str">
        <f t="shared" si="1"/>
        <v>NO APLICA</v>
      </c>
    </row>
    <row r="22" spans="1:13" x14ac:dyDescent="0.25">
      <c r="A22" s="2106">
        <v>21</v>
      </c>
      <c r="B22" s="2106" t="s">
        <v>169</v>
      </c>
      <c r="C22" s="2106" t="s">
        <v>170</v>
      </c>
      <c r="D22" s="2109" t="s">
        <v>35</v>
      </c>
      <c r="E22" s="2106" t="s">
        <v>2163</v>
      </c>
      <c r="F22" s="2106" t="s">
        <v>2172</v>
      </c>
      <c r="G22" s="2106">
        <f>SUMIF(TITULARES!$D$6:$D$1505,'Resumen Docentes'!C22,TITULARES!$AF$6:$AF$1505)</f>
        <v>19</v>
      </c>
      <c r="H22" s="2106">
        <f>SUMIF(TITULARES!$D$6:$D$1505,'Resumen Docentes'!C22,TITULARES!$AG$6:$AG$1505)</f>
        <v>9</v>
      </c>
      <c r="I22" s="2106">
        <f>SUMIF(TITULARES!D$6:D$1505,'Resumen Docentes'!C22,TITULARES!T$6:T$1505)</f>
        <v>4</v>
      </c>
      <c r="J22" s="2106">
        <f>SUMIF(TITULARES!D$6:D$1505,'Resumen Docentes'!C22,TITULARES!U$6:U$1505)</f>
        <v>4</v>
      </c>
      <c r="K22" s="2106">
        <f>SUMIF(TITULARES!D$6:D$1505,'Resumen Docentes'!C22,TITULARES!V$6:V$1505)</f>
        <v>4</v>
      </c>
      <c r="L22" s="372">
        <f t="shared" si="0"/>
        <v>40</v>
      </c>
      <c r="M22" t="str">
        <f t="shared" si="1"/>
        <v>NO APLICA</v>
      </c>
    </row>
    <row r="23" spans="1:13" x14ac:dyDescent="0.25">
      <c r="A23" s="2106">
        <v>22</v>
      </c>
      <c r="B23" s="2106" t="s">
        <v>540</v>
      </c>
      <c r="C23" s="2106" t="s">
        <v>571</v>
      </c>
      <c r="D23" s="2109" t="s">
        <v>35</v>
      </c>
      <c r="E23" s="2106" t="s">
        <v>2163</v>
      </c>
      <c r="F23" s="2106" t="s">
        <v>2174</v>
      </c>
      <c r="G23" s="2106">
        <f>SUMIF(TITULARES!$D$6:$D$1505,'Resumen Docentes'!C23,TITULARES!$AF$6:$AF$1505)</f>
        <v>15</v>
      </c>
      <c r="H23" s="2106">
        <f>SUMIF(TITULARES!$D$6:$D$1505,'Resumen Docentes'!C23,TITULARES!$AG$6:$AG$1505)</f>
        <v>3</v>
      </c>
      <c r="I23" s="2106">
        <f>SUMIF(TITULARES!D$6:D$1505,'Resumen Docentes'!C23,TITULARES!T$6:T$1505)</f>
        <v>17</v>
      </c>
      <c r="J23" s="2106">
        <f>SUMIF(TITULARES!D$6:D$1505,'Resumen Docentes'!C23,TITULARES!U$6:U$1505)</f>
        <v>5</v>
      </c>
      <c r="K23" s="2106">
        <f>SUMIF(TITULARES!D$6:D$1505,'Resumen Docentes'!C23,TITULARES!V$6:V$1505)</f>
        <v>0</v>
      </c>
      <c r="L23" s="372">
        <f t="shared" si="0"/>
        <v>40</v>
      </c>
      <c r="M23" t="str">
        <f t="shared" si="1"/>
        <v>NO APLICA</v>
      </c>
    </row>
    <row r="24" spans="1:13" x14ac:dyDescent="0.25">
      <c r="A24" s="2106">
        <v>23</v>
      </c>
      <c r="B24" s="2106" t="s">
        <v>2141</v>
      </c>
      <c r="C24" s="2106" t="s">
        <v>1965</v>
      </c>
      <c r="D24" s="2109" t="s">
        <v>35</v>
      </c>
      <c r="E24" s="2106" t="s">
        <v>2163</v>
      </c>
      <c r="F24" s="2106" t="s">
        <v>2172</v>
      </c>
      <c r="G24" s="2106">
        <f>SUMIF(TITULARES!$D$6:$D$1505,'Resumen Docentes'!C24,TITULARES!$AF$6:$AF$1505)</f>
        <v>20</v>
      </c>
      <c r="H24" s="2106">
        <f>SUMIF(TITULARES!$D$6:$D$1505,'Resumen Docentes'!C24,TITULARES!$AG$6:$AG$1505)</f>
        <v>11</v>
      </c>
      <c r="I24" s="2106">
        <f>SUMIF(TITULARES!D$6:D$1505,'Resumen Docentes'!C24,TITULARES!T$6:T$1505)</f>
        <v>0</v>
      </c>
      <c r="J24" s="2106">
        <f>SUMIF(TITULARES!D$6:D$1505,'Resumen Docentes'!C24,TITULARES!U$6:U$1505)</f>
        <v>4</v>
      </c>
      <c r="K24" s="2106">
        <f>SUMIF(TITULARES!D$6:D$1505,'Resumen Docentes'!C24,TITULARES!V$6:V$1505)</f>
        <v>5</v>
      </c>
      <c r="L24" s="372">
        <f t="shared" si="0"/>
        <v>40</v>
      </c>
      <c r="M24" t="str">
        <f t="shared" si="1"/>
        <v>NO APLICA</v>
      </c>
    </row>
    <row r="25" spans="1:13" x14ac:dyDescent="0.25">
      <c r="A25" s="2106">
        <v>24</v>
      </c>
      <c r="B25" s="2106" t="s">
        <v>769</v>
      </c>
      <c r="C25" s="2106" t="s">
        <v>770</v>
      </c>
      <c r="D25" s="2109" t="s">
        <v>35</v>
      </c>
      <c r="E25" s="2106" t="s">
        <v>2163</v>
      </c>
      <c r="F25" s="2106" t="s">
        <v>2172</v>
      </c>
      <c r="G25" s="2106">
        <f>SUMIF(TITULARES!$D$6:$D$1505,'Resumen Docentes'!C25,TITULARES!$AF$6:$AF$1505)</f>
        <v>18</v>
      </c>
      <c r="H25" s="2106">
        <f>SUMIF(TITULARES!$D$6:$D$1505,'Resumen Docentes'!C25,TITULARES!$AG$6:$AG$1505)</f>
        <v>16</v>
      </c>
      <c r="I25" s="2106">
        <f>SUMIF(TITULARES!D$6:D$1505,'Resumen Docentes'!C25,TITULARES!T$6:T$1505)</f>
        <v>6</v>
      </c>
      <c r="J25" s="2106">
        <f>SUMIF(TITULARES!D$6:D$1505,'Resumen Docentes'!C25,TITULARES!U$6:U$1505)</f>
        <v>0</v>
      </c>
      <c r="K25" s="2106">
        <f>SUMIF(TITULARES!D$6:D$1505,'Resumen Docentes'!C25,TITULARES!V$6:V$1505)</f>
        <v>0</v>
      </c>
      <c r="L25" s="372">
        <f t="shared" si="0"/>
        <v>40</v>
      </c>
      <c r="M25" t="str">
        <f t="shared" si="1"/>
        <v>NO APLICA</v>
      </c>
    </row>
    <row r="26" spans="1:13" x14ac:dyDescent="0.25">
      <c r="A26" s="2106">
        <v>25</v>
      </c>
      <c r="B26" s="2106" t="s">
        <v>1970</v>
      </c>
      <c r="C26" s="2106" t="s">
        <v>1971</v>
      </c>
      <c r="D26" s="2109" t="s">
        <v>35</v>
      </c>
      <c r="E26" s="2106" t="s">
        <v>2163</v>
      </c>
      <c r="F26" s="2106" t="s">
        <v>2172</v>
      </c>
      <c r="G26" s="2106">
        <f>SUMIF(TITULARES!$D$6:$D$1505,'Resumen Docentes'!C26,TITULARES!$AF$6:$AF$1505)</f>
        <v>21</v>
      </c>
      <c r="H26" s="2106">
        <f>SUMIF(TITULARES!$D$6:$D$1505,'Resumen Docentes'!C26,TITULARES!$AG$6:$AG$1505)</f>
        <v>19</v>
      </c>
      <c r="I26" s="2106">
        <f>SUMIF(TITULARES!D$6:D$1505,'Resumen Docentes'!C26,TITULARES!T$6:T$1505)</f>
        <v>0</v>
      </c>
      <c r="J26" s="2106">
        <f>SUMIF(TITULARES!D$6:D$1505,'Resumen Docentes'!C26,TITULARES!U$6:U$1505)</f>
        <v>0</v>
      </c>
      <c r="K26" s="2106">
        <f>SUMIF(TITULARES!D$6:D$1505,'Resumen Docentes'!C26,TITULARES!V$6:V$1505)</f>
        <v>0</v>
      </c>
      <c r="L26" s="372">
        <f t="shared" si="0"/>
        <v>40</v>
      </c>
      <c r="M26" t="str">
        <f t="shared" si="1"/>
        <v>NO APLICA</v>
      </c>
    </row>
    <row r="27" spans="1:13" x14ac:dyDescent="0.25">
      <c r="A27" s="2106">
        <v>26</v>
      </c>
      <c r="B27" s="2106" t="s">
        <v>175</v>
      </c>
      <c r="C27" s="2106" t="s">
        <v>176</v>
      </c>
      <c r="D27" s="2109" t="s">
        <v>35</v>
      </c>
      <c r="E27" s="2106" t="s">
        <v>2163</v>
      </c>
      <c r="F27" s="2106" t="s">
        <v>2172</v>
      </c>
      <c r="G27" s="2106">
        <f>SUMIF(TITULARES!$D$6:$D$1505,'Resumen Docentes'!C27,TITULARES!$AF$6:$AF$1505)</f>
        <v>17</v>
      </c>
      <c r="H27" s="2106">
        <f>SUMIF(TITULARES!$D$6:$D$1505,'Resumen Docentes'!C27,TITULARES!$AG$6:$AG$1505)</f>
        <v>18</v>
      </c>
      <c r="I27" s="2106">
        <f>SUMIF(TITULARES!D$6:D$1505,'Resumen Docentes'!C27,TITULARES!T$6:T$1505)</f>
        <v>0</v>
      </c>
      <c r="J27" s="2106">
        <f>SUMIF(TITULARES!D$6:D$1505,'Resumen Docentes'!C27,TITULARES!U$6:U$1505)</f>
        <v>5</v>
      </c>
      <c r="K27" s="2106">
        <f>SUMIF(TITULARES!D$6:D$1505,'Resumen Docentes'!C27,TITULARES!V$6:V$1505)</f>
        <v>0</v>
      </c>
      <c r="L27" s="372">
        <f t="shared" si="0"/>
        <v>40</v>
      </c>
      <c r="M27" t="str">
        <f t="shared" si="1"/>
        <v>NO APLICA</v>
      </c>
    </row>
    <row r="28" spans="1:13" x14ac:dyDescent="0.25">
      <c r="A28" s="2106">
        <v>27</v>
      </c>
      <c r="B28" s="2106" t="s">
        <v>541</v>
      </c>
      <c r="C28" s="2106" t="s">
        <v>542</v>
      </c>
      <c r="D28" s="2109" t="s">
        <v>35</v>
      </c>
      <c r="E28" s="2106" t="s">
        <v>2163</v>
      </c>
      <c r="F28" s="2106" t="s">
        <v>2174</v>
      </c>
      <c r="G28" s="2106">
        <f>SUMIF(TITULARES!$D$6:$D$1505,'Resumen Docentes'!C28,TITULARES!$AF$6:$AF$1505)</f>
        <v>16</v>
      </c>
      <c r="H28" s="2106">
        <f>SUMIF(TITULARES!$D$6:$D$1505,'Resumen Docentes'!C28,TITULARES!$AG$6:$AG$1505)</f>
        <v>3</v>
      </c>
      <c r="I28" s="2106">
        <f>SUMIF(TITULARES!D$6:D$1505,'Resumen Docentes'!C28,TITULARES!T$6:T$1505)</f>
        <v>16</v>
      </c>
      <c r="J28" s="2106">
        <f>SUMIF(TITULARES!D$6:D$1505,'Resumen Docentes'!C28,TITULARES!U$6:U$1505)</f>
        <v>5</v>
      </c>
      <c r="K28" s="2106">
        <f>SUMIF(TITULARES!D$6:D$1505,'Resumen Docentes'!C28,TITULARES!V$6:V$1505)</f>
        <v>0</v>
      </c>
      <c r="L28" s="372">
        <f t="shared" si="0"/>
        <v>40</v>
      </c>
      <c r="M28" t="str">
        <f t="shared" si="1"/>
        <v>NO APLICA</v>
      </c>
    </row>
    <row r="29" spans="1:13" x14ac:dyDescent="0.25">
      <c r="A29" s="2106">
        <v>28</v>
      </c>
      <c r="B29" s="2106" t="s">
        <v>38</v>
      </c>
      <c r="C29" s="2106" t="s">
        <v>39</v>
      </c>
      <c r="D29" s="2109" t="s">
        <v>35</v>
      </c>
      <c r="E29" s="2106" t="s">
        <v>2163</v>
      </c>
      <c r="F29" s="2106" t="s">
        <v>2172</v>
      </c>
      <c r="G29" s="2106">
        <f>SUMIF(TITULARES!$D$6:$D$1505,'Resumen Docentes'!C29,TITULARES!$AF$6:$AF$1505)</f>
        <v>21</v>
      </c>
      <c r="H29" s="2106">
        <f>SUMIF(TITULARES!$D$6:$D$1505,'Resumen Docentes'!C29,TITULARES!$AG$6:$AG$1505)</f>
        <v>11</v>
      </c>
      <c r="I29" s="2106">
        <f>SUMIF(TITULARES!D$6:D$1505,'Resumen Docentes'!C29,TITULARES!T$6:T$1505)</f>
        <v>3</v>
      </c>
      <c r="J29" s="2106">
        <f>SUMIF(TITULARES!D$6:D$1505,'Resumen Docentes'!C29,TITULARES!U$6:U$1505)</f>
        <v>5</v>
      </c>
      <c r="K29" s="2106">
        <f>SUMIF(TITULARES!D$6:D$1505,'Resumen Docentes'!C29,TITULARES!V$6:V$1505)</f>
        <v>0</v>
      </c>
      <c r="L29" s="372">
        <f t="shared" si="0"/>
        <v>40</v>
      </c>
      <c r="M29" t="str">
        <f t="shared" si="1"/>
        <v>NO APLICA</v>
      </c>
    </row>
    <row r="30" spans="1:13" x14ac:dyDescent="0.25">
      <c r="A30" s="2106">
        <v>29</v>
      </c>
      <c r="B30" s="2106" t="s">
        <v>360</v>
      </c>
      <c r="C30" s="2106" t="s">
        <v>572</v>
      </c>
      <c r="D30" s="2109" t="s">
        <v>35</v>
      </c>
      <c r="E30" s="2106" t="s">
        <v>2163</v>
      </c>
      <c r="F30" s="2106" t="s">
        <v>2172</v>
      </c>
      <c r="G30" s="2106">
        <f>SUMIF(TITULARES!$D$6:$D$1505,'Resumen Docentes'!C30,TITULARES!$AF$6:$AF$1505)</f>
        <v>21</v>
      </c>
      <c r="H30" s="2106">
        <f>SUMIF(TITULARES!$D$6:$D$1505,'Resumen Docentes'!C30,TITULARES!$AG$6:$AG$1505)</f>
        <v>9</v>
      </c>
      <c r="I30" s="2106">
        <f>SUMIF(TITULARES!D$6:D$1505,'Resumen Docentes'!C30,TITULARES!T$6:T$1505)</f>
        <v>10</v>
      </c>
      <c r="J30" s="2106">
        <f>SUMIF(TITULARES!D$6:D$1505,'Resumen Docentes'!C30,TITULARES!U$6:U$1505)</f>
        <v>0</v>
      </c>
      <c r="K30" s="2106">
        <f>SUMIF(TITULARES!D$6:D$1505,'Resumen Docentes'!C30,TITULARES!V$6:V$1505)</f>
        <v>0</v>
      </c>
      <c r="L30" s="372">
        <f t="shared" si="0"/>
        <v>40</v>
      </c>
      <c r="M30" t="str">
        <f t="shared" si="1"/>
        <v>NO APLICA</v>
      </c>
    </row>
    <row r="31" spans="1:13" x14ac:dyDescent="0.25">
      <c r="A31" s="2106">
        <v>30</v>
      </c>
      <c r="B31" s="2106" t="s">
        <v>772</v>
      </c>
      <c r="C31" s="2106" t="s">
        <v>773</v>
      </c>
      <c r="D31" s="2109" t="s">
        <v>35</v>
      </c>
      <c r="E31" s="2106" t="s">
        <v>2163</v>
      </c>
      <c r="F31" s="2106" t="s">
        <v>2175</v>
      </c>
      <c r="G31" s="2106">
        <f>SUMIF(TITULARES!$D$6:$D$1505,'Resumen Docentes'!C31,TITULARES!$AF$6:$AF$1505)</f>
        <v>0</v>
      </c>
      <c r="H31" s="2106">
        <f>SUMIF(TITULARES!$D$6:$D$1505,'Resumen Docentes'!C31,TITULARES!$AG$6:$AG$1505)</f>
        <v>0</v>
      </c>
      <c r="I31" s="2106">
        <f>SUMIF(TITULARES!D$6:D$1505,'Resumen Docentes'!C31,TITULARES!T$6:T$1505)</f>
        <v>0</v>
      </c>
      <c r="J31" s="2106">
        <f>SUMIF(TITULARES!D$6:D$1505,'Resumen Docentes'!C31,TITULARES!U$6:U$1505)</f>
        <v>0</v>
      </c>
      <c r="K31" s="2106">
        <f>SUMIF(TITULARES!D$6:D$1505,'Resumen Docentes'!C31,TITULARES!V$6:V$1505)</f>
        <v>0</v>
      </c>
      <c r="L31" s="372">
        <f t="shared" si="0"/>
        <v>0</v>
      </c>
      <c r="M31" t="str">
        <f t="shared" si="1"/>
        <v>NO APLICA</v>
      </c>
    </row>
    <row r="32" spans="1:13" x14ac:dyDescent="0.25">
      <c r="A32" s="2106">
        <v>31</v>
      </c>
      <c r="B32" s="2106" t="s">
        <v>179</v>
      </c>
      <c r="C32" s="2106" t="s">
        <v>180</v>
      </c>
      <c r="D32" s="2109" t="s">
        <v>35</v>
      </c>
      <c r="E32" s="2106" t="s">
        <v>2163</v>
      </c>
      <c r="F32" s="2106" t="s">
        <v>2172</v>
      </c>
      <c r="G32" s="2106">
        <f>SUMIF(TITULARES!$D$6:$D$1505,'Resumen Docentes'!C32,TITULARES!$AF$6:$AF$1505)</f>
        <v>19</v>
      </c>
      <c r="H32" s="2106">
        <f>SUMIF(TITULARES!$D$6:$D$1505,'Resumen Docentes'!C32,TITULARES!$AG$6:$AG$1505)</f>
        <v>13</v>
      </c>
      <c r="I32" s="2106">
        <f>SUMIF(TITULARES!D$6:D$1505,'Resumen Docentes'!C32,TITULARES!T$6:T$1505)</f>
        <v>4</v>
      </c>
      <c r="J32" s="2106">
        <f>SUMIF(TITULARES!D$6:D$1505,'Resumen Docentes'!C32,TITULARES!U$6:U$1505)</f>
        <v>4</v>
      </c>
      <c r="K32" s="2106">
        <f>SUMIF(TITULARES!D$6:D$1505,'Resumen Docentes'!C32,TITULARES!V$6:V$1505)</f>
        <v>0</v>
      </c>
      <c r="L32" s="372">
        <f t="shared" si="0"/>
        <v>40</v>
      </c>
      <c r="M32" t="str">
        <f t="shared" si="1"/>
        <v>NO APLICA</v>
      </c>
    </row>
    <row r="33" spans="1:13" x14ac:dyDescent="0.25">
      <c r="A33" s="2106">
        <v>32</v>
      </c>
      <c r="B33" s="2106" t="s">
        <v>42</v>
      </c>
      <c r="C33" s="2106" t="s">
        <v>43</v>
      </c>
      <c r="D33" s="2109" t="s">
        <v>35</v>
      </c>
      <c r="E33" s="2106" t="s">
        <v>2163</v>
      </c>
      <c r="F33" s="2106" t="s">
        <v>2172</v>
      </c>
      <c r="G33" s="2106">
        <f>SUMIF(TITULARES!$D$6:$D$1505,'Resumen Docentes'!C33,TITULARES!$AF$6:$AF$1505)</f>
        <v>20</v>
      </c>
      <c r="H33" s="2106">
        <f>SUMIF(TITULARES!$D$6:$D$1505,'Resumen Docentes'!C33,TITULARES!$AG$6:$AG$1505)</f>
        <v>10</v>
      </c>
      <c r="I33" s="2106">
        <f>SUMIF(TITULARES!D$6:D$1505,'Resumen Docentes'!C33,TITULARES!T$6:T$1505)</f>
        <v>5</v>
      </c>
      <c r="J33" s="2106">
        <f>SUMIF(TITULARES!D$6:D$1505,'Resumen Docentes'!C33,TITULARES!U$6:U$1505)</f>
        <v>5</v>
      </c>
      <c r="K33" s="2106">
        <f>SUMIF(TITULARES!D$6:D$1505,'Resumen Docentes'!C33,TITULARES!V$6:V$1505)</f>
        <v>0</v>
      </c>
      <c r="L33" s="372">
        <f t="shared" si="0"/>
        <v>40</v>
      </c>
      <c r="M33" t="str">
        <f t="shared" si="1"/>
        <v>NO APLICA</v>
      </c>
    </row>
    <row r="34" spans="1:13" x14ac:dyDescent="0.25">
      <c r="A34" s="2106">
        <v>33</v>
      </c>
      <c r="B34" s="2106" t="s">
        <v>45</v>
      </c>
      <c r="C34" s="2106" t="s">
        <v>46</v>
      </c>
      <c r="D34" s="2109" t="s">
        <v>35</v>
      </c>
      <c r="E34" s="2106" t="s">
        <v>2163</v>
      </c>
      <c r="F34" s="2106" t="s">
        <v>2172</v>
      </c>
      <c r="G34" s="2106">
        <f>SUMIF(TITULARES!$D$6:$D$1505,'Resumen Docentes'!C34,TITULARES!$AF$6:$AF$1505)</f>
        <v>20</v>
      </c>
      <c r="H34" s="2106">
        <f>SUMIF(TITULARES!$D$6:$D$1505,'Resumen Docentes'!C34,TITULARES!$AG$6:$AG$1505)</f>
        <v>10</v>
      </c>
      <c r="I34" s="2106">
        <f>SUMIF(TITULARES!D$6:D$1505,'Resumen Docentes'!C34,TITULARES!T$6:T$1505)</f>
        <v>0</v>
      </c>
      <c r="J34" s="2106">
        <f>SUMIF(TITULARES!D$6:D$1505,'Resumen Docentes'!C34,TITULARES!U$6:U$1505)</f>
        <v>4</v>
      </c>
      <c r="K34" s="2106">
        <f>SUMIF(TITULARES!D$6:D$1505,'Resumen Docentes'!C34,TITULARES!V$6:V$1505)</f>
        <v>6</v>
      </c>
      <c r="L34" s="372">
        <f t="shared" si="0"/>
        <v>40</v>
      </c>
      <c r="M34" t="str">
        <f t="shared" si="1"/>
        <v>NO APLICA</v>
      </c>
    </row>
    <row r="35" spans="1:13" x14ac:dyDescent="0.25">
      <c r="A35" s="2106">
        <v>34</v>
      </c>
      <c r="B35" s="2106" t="s">
        <v>187</v>
      </c>
      <c r="C35" s="2106" t="s">
        <v>188</v>
      </c>
      <c r="D35" s="2109" t="s">
        <v>35</v>
      </c>
      <c r="E35" s="2106" t="s">
        <v>2163</v>
      </c>
      <c r="F35" s="2106" t="s">
        <v>2172</v>
      </c>
      <c r="G35" s="2106">
        <f>SUMIF(TITULARES!$D$6:$D$1505,'Resumen Docentes'!C35,TITULARES!$AF$6:$AF$1505)</f>
        <v>20</v>
      </c>
      <c r="H35" s="2106">
        <f>SUMIF(TITULARES!$D$6:$D$1505,'Resumen Docentes'!C35,TITULARES!$AG$6:$AG$1505)</f>
        <v>10</v>
      </c>
      <c r="I35" s="2106">
        <f>SUMIF(TITULARES!D$6:D$1505,'Resumen Docentes'!C35,TITULARES!T$6:T$1505)</f>
        <v>6</v>
      </c>
      <c r="J35" s="2106">
        <f>SUMIF(TITULARES!D$6:D$1505,'Resumen Docentes'!C35,TITULARES!U$6:U$1505)</f>
        <v>0</v>
      </c>
      <c r="K35" s="2106">
        <f>SUMIF(TITULARES!D$6:D$1505,'Resumen Docentes'!C35,TITULARES!V$6:V$1505)</f>
        <v>4</v>
      </c>
      <c r="L35" s="372">
        <f t="shared" si="0"/>
        <v>40</v>
      </c>
      <c r="M35" t="str">
        <f t="shared" si="1"/>
        <v>NO APLICA</v>
      </c>
    </row>
    <row r="36" spans="1:13" x14ac:dyDescent="0.25">
      <c r="A36" s="2106">
        <v>35</v>
      </c>
      <c r="B36" s="2106" t="s">
        <v>1976</v>
      </c>
      <c r="C36" s="2106" t="s">
        <v>1977</v>
      </c>
      <c r="D36" s="2109" t="s">
        <v>35</v>
      </c>
      <c r="E36" s="2106" t="s">
        <v>2163</v>
      </c>
      <c r="F36" s="2106" t="s">
        <v>2172</v>
      </c>
      <c r="G36" s="2106">
        <f>SUMIF(TITULARES!$D$6:$D$1505,'Resumen Docentes'!C36,TITULARES!$AF$6:$AF$1505)</f>
        <v>16</v>
      </c>
      <c r="H36" s="2106">
        <f>SUMIF(TITULARES!$D$6:$D$1505,'Resumen Docentes'!C36,TITULARES!$AG$6:$AG$1505)</f>
        <v>20</v>
      </c>
      <c r="I36" s="2106">
        <f>SUMIF(TITULARES!D$6:D$1505,'Resumen Docentes'!C36,TITULARES!T$6:T$1505)</f>
        <v>4</v>
      </c>
      <c r="J36" s="2106">
        <f>SUMIF(TITULARES!D$6:D$1505,'Resumen Docentes'!C36,TITULARES!U$6:U$1505)</f>
        <v>0</v>
      </c>
      <c r="K36" s="2106">
        <f>SUMIF(TITULARES!D$6:D$1505,'Resumen Docentes'!C36,TITULARES!V$6:V$1505)</f>
        <v>0</v>
      </c>
      <c r="L36" s="372">
        <f t="shared" si="0"/>
        <v>40</v>
      </c>
      <c r="M36" t="str">
        <f t="shared" si="1"/>
        <v>NO APLICA</v>
      </c>
    </row>
    <row r="37" spans="1:13" x14ac:dyDescent="0.25">
      <c r="A37" s="2106">
        <v>36</v>
      </c>
      <c r="B37" s="2106" t="s">
        <v>361</v>
      </c>
      <c r="C37" s="2106" t="s">
        <v>575</v>
      </c>
      <c r="D37" s="2109" t="s">
        <v>35</v>
      </c>
      <c r="E37" s="2106" t="s">
        <v>2163</v>
      </c>
      <c r="F37" s="2106" t="s">
        <v>2172</v>
      </c>
      <c r="G37" s="2106">
        <f>SUMIF(TITULARES!$D$6:$D$1505,'Resumen Docentes'!C37,TITULARES!$AF$6:$AF$1505)</f>
        <v>21</v>
      </c>
      <c r="H37" s="2106">
        <f>SUMIF(TITULARES!$D$6:$D$1505,'Resumen Docentes'!C37,TITULARES!$AG$6:$AG$1505)</f>
        <v>3</v>
      </c>
      <c r="I37" s="2106">
        <f>SUMIF(TITULARES!D$6:D$1505,'Resumen Docentes'!C37,TITULARES!T$6:T$1505)</f>
        <v>13</v>
      </c>
      <c r="J37" s="2106">
        <f>SUMIF(TITULARES!D$6:D$1505,'Resumen Docentes'!C37,TITULARES!U$6:U$1505)</f>
        <v>3</v>
      </c>
      <c r="K37" s="2106">
        <f>SUMIF(TITULARES!D$6:D$1505,'Resumen Docentes'!C37,TITULARES!V$6:V$1505)</f>
        <v>0</v>
      </c>
      <c r="L37" s="372">
        <f t="shared" si="0"/>
        <v>40</v>
      </c>
      <c r="M37" t="str">
        <f t="shared" si="1"/>
        <v>NO APLICA</v>
      </c>
    </row>
    <row r="38" spans="1:13" x14ac:dyDescent="0.25">
      <c r="A38" s="2106">
        <v>37</v>
      </c>
      <c r="B38" s="2106" t="s">
        <v>558</v>
      </c>
      <c r="C38" s="2106" t="s">
        <v>185</v>
      </c>
      <c r="D38" s="2109" t="s">
        <v>35</v>
      </c>
      <c r="E38" s="2106" t="s">
        <v>2163</v>
      </c>
      <c r="F38" s="2106" t="s">
        <v>2172</v>
      </c>
      <c r="G38" s="2106">
        <f>SUMIF(TITULARES!$D$6:$D$1505,'Resumen Docentes'!C38,TITULARES!$AF$6:$AF$1505)</f>
        <v>32</v>
      </c>
      <c r="H38" s="2106">
        <f>SUMIF(TITULARES!$D$6:$D$1505,'Resumen Docentes'!C38,TITULARES!$AG$6:$AG$1505)</f>
        <v>6</v>
      </c>
      <c r="I38" s="2106">
        <f>SUMIF(TITULARES!D$6:D$1505,'Resumen Docentes'!C38,TITULARES!T$6:T$1505)</f>
        <v>2</v>
      </c>
      <c r="J38" s="2106">
        <f>SUMIF(TITULARES!D$6:D$1505,'Resumen Docentes'!C38,TITULARES!U$6:U$1505)</f>
        <v>0</v>
      </c>
      <c r="K38" s="2106">
        <f>SUMIF(TITULARES!D$6:D$1505,'Resumen Docentes'!C38,TITULARES!V$6:V$1505)</f>
        <v>0</v>
      </c>
      <c r="L38" s="372">
        <f t="shared" si="0"/>
        <v>40</v>
      </c>
      <c r="M38" t="str">
        <f t="shared" si="1"/>
        <v>NO APLICA</v>
      </c>
    </row>
    <row r="39" spans="1:13" x14ac:dyDescent="0.25">
      <c r="A39" s="2106">
        <v>38</v>
      </c>
      <c r="B39" s="2106" t="s">
        <v>48</v>
      </c>
      <c r="C39" s="2106" t="s">
        <v>49</v>
      </c>
      <c r="D39" s="2109" t="s">
        <v>332</v>
      </c>
      <c r="E39" s="2106" t="s">
        <v>2163</v>
      </c>
      <c r="F39" s="2106" t="s">
        <v>2174</v>
      </c>
      <c r="G39" s="2106">
        <f>SUMIF(TITULARES!$D$6:$D$1505,'Resumen Docentes'!C39,TITULARES!$AF$6:$AF$1505)</f>
        <v>11</v>
      </c>
      <c r="H39" s="2106">
        <f>SUMIF(TITULARES!$D$6:$D$1505,'Resumen Docentes'!C39,TITULARES!$AG$6:$AG$1505)</f>
        <v>2</v>
      </c>
      <c r="I39" s="2106">
        <f>SUMIF(TITULARES!D$6:D$1505,'Resumen Docentes'!C39,TITULARES!T$6:T$1505)</f>
        <v>27</v>
      </c>
      <c r="J39" s="2106">
        <f>SUMIF(TITULARES!D$6:D$1505,'Resumen Docentes'!C39,TITULARES!U$6:U$1505)</f>
        <v>0</v>
      </c>
      <c r="K39" s="2106">
        <f>SUMIF(TITULARES!D$6:D$1505,'Resumen Docentes'!C39,TITULARES!V$6:V$1505)</f>
        <v>0</v>
      </c>
      <c r="L39" s="372">
        <f t="shared" si="0"/>
        <v>40</v>
      </c>
      <c r="M39" t="str">
        <f t="shared" si="1"/>
        <v>NO APLICA</v>
      </c>
    </row>
    <row r="40" spans="1:13" x14ac:dyDescent="0.25">
      <c r="A40" s="2106">
        <v>39</v>
      </c>
      <c r="B40" s="2106" t="s">
        <v>191</v>
      </c>
      <c r="C40" s="2106" t="s">
        <v>192</v>
      </c>
      <c r="D40" s="2109" t="s">
        <v>35</v>
      </c>
      <c r="E40" s="2106" t="s">
        <v>2163</v>
      </c>
      <c r="F40" s="2106" t="s">
        <v>2172</v>
      </c>
      <c r="G40" s="2106">
        <f>SUMIF(TITULARES!$D$6:$D$1505,'Resumen Docentes'!C40,TITULARES!$AF$6:$AF$1505)</f>
        <v>20</v>
      </c>
      <c r="H40" s="2106">
        <f>SUMIF(TITULARES!$D$6:$D$1505,'Resumen Docentes'!C40,TITULARES!$AG$6:$AG$1505)</f>
        <v>8</v>
      </c>
      <c r="I40" s="2106">
        <f>SUMIF(TITULARES!D$6:D$1505,'Resumen Docentes'!C40,TITULARES!T$6:T$1505)</f>
        <v>4</v>
      </c>
      <c r="J40" s="2106">
        <f>SUMIF(TITULARES!D$6:D$1505,'Resumen Docentes'!C40,TITULARES!U$6:U$1505)</f>
        <v>8</v>
      </c>
      <c r="K40" s="2106">
        <f>SUMIF(TITULARES!D$6:D$1505,'Resumen Docentes'!C40,TITULARES!V$6:V$1505)</f>
        <v>0</v>
      </c>
      <c r="L40" s="372">
        <f t="shared" si="0"/>
        <v>40</v>
      </c>
      <c r="M40" t="str">
        <f t="shared" si="1"/>
        <v>NO APLICA</v>
      </c>
    </row>
    <row r="41" spans="1:13" x14ac:dyDescent="0.25">
      <c r="A41" s="2106">
        <v>40</v>
      </c>
      <c r="B41" s="2106" t="s">
        <v>442</v>
      </c>
      <c r="C41" s="2106" t="s">
        <v>467</v>
      </c>
      <c r="D41" s="2109" t="s">
        <v>35</v>
      </c>
      <c r="E41" s="2106" t="s">
        <v>2163</v>
      </c>
      <c r="F41" s="2106" t="s">
        <v>2174</v>
      </c>
      <c r="G41" s="2106">
        <f>SUMIF(TITULARES!$D$6:$D$1505,'Resumen Docentes'!C41,TITULARES!$AF$6:$AF$1505)</f>
        <v>11</v>
      </c>
      <c r="H41" s="2106">
        <f>SUMIF(TITULARES!$D$6:$D$1505,'Resumen Docentes'!C41,TITULARES!$AG$6:$AG$1505)</f>
        <v>3</v>
      </c>
      <c r="I41" s="2106">
        <f>SUMIF(TITULARES!D$6:D$1505,'Resumen Docentes'!C41,TITULARES!T$6:T$1505)</f>
        <v>21</v>
      </c>
      <c r="J41" s="2106">
        <f>SUMIF(TITULARES!D$6:D$1505,'Resumen Docentes'!C41,TITULARES!U$6:U$1505)</f>
        <v>5</v>
      </c>
      <c r="K41" s="2106">
        <f>SUMIF(TITULARES!D$6:D$1505,'Resumen Docentes'!C41,TITULARES!V$6:V$1505)</f>
        <v>0</v>
      </c>
      <c r="L41" s="372">
        <f t="shared" si="0"/>
        <v>40</v>
      </c>
      <c r="M41" t="str">
        <f t="shared" si="1"/>
        <v>NO APLICA</v>
      </c>
    </row>
    <row r="42" spans="1:13" x14ac:dyDescent="0.25">
      <c r="A42" s="2106">
        <v>41</v>
      </c>
      <c r="B42" s="2106" t="s">
        <v>362</v>
      </c>
      <c r="C42" s="2106" t="s">
        <v>578</v>
      </c>
      <c r="D42" s="2109" t="s">
        <v>35</v>
      </c>
      <c r="E42" s="2106" t="s">
        <v>2163</v>
      </c>
      <c r="F42" s="2106" t="s">
        <v>2172</v>
      </c>
      <c r="G42" s="2106">
        <f>SUMIF(TITULARES!$D$6:$D$1505,'Resumen Docentes'!C42,TITULARES!$AF$6:$AF$1505)</f>
        <v>20</v>
      </c>
      <c r="H42" s="2106">
        <f>SUMIF(TITULARES!$D$6:$D$1505,'Resumen Docentes'!C42,TITULARES!$AG$6:$AG$1505)</f>
        <v>13</v>
      </c>
      <c r="I42" s="2106">
        <f>SUMIF(TITULARES!D$6:D$1505,'Resumen Docentes'!C42,TITULARES!T$6:T$1505)</f>
        <v>0</v>
      </c>
      <c r="J42" s="2106">
        <f>SUMIF(TITULARES!D$6:D$1505,'Resumen Docentes'!C42,TITULARES!U$6:U$1505)</f>
        <v>5</v>
      </c>
      <c r="K42" s="2106">
        <f>SUMIF(TITULARES!D$6:D$1505,'Resumen Docentes'!C42,TITULARES!V$6:V$1505)</f>
        <v>2</v>
      </c>
      <c r="L42" s="372">
        <f t="shared" si="0"/>
        <v>40</v>
      </c>
      <c r="M42" t="str">
        <f t="shared" si="1"/>
        <v>NO APLICA</v>
      </c>
    </row>
    <row r="43" spans="1:13" x14ac:dyDescent="0.25">
      <c r="A43" s="2106">
        <v>42</v>
      </c>
      <c r="B43" s="2106" t="s">
        <v>52</v>
      </c>
      <c r="C43" s="2106" t="s">
        <v>53</v>
      </c>
      <c r="D43" s="2109" t="s">
        <v>35</v>
      </c>
      <c r="E43" s="2106" t="s">
        <v>2163</v>
      </c>
      <c r="F43" s="2106" t="s">
        <v>2172</v>
      </c>
      <c r="G43" s="2106">
        <f>SUMIF(TITULARES!$D$6:$D$1505,'Resumen Docentes'!C43,TITULARES!$AF$6:$AF$1505)</f>
        <v>18</v>
      </c>
      <c r="H43" s="2106">
        <f>SUMIF(TITULARES!$D$6:$D$1505,'Resumen Docentes'!C43,TITULARES!$AG$6:$AG$1505)</f>
        <v>10</v>
      </c>
      <c r="I43" s="2106">
        <f>SUMIF(TITULARES!D$6:D$1505,'Resumen Docentes'!C43,TITULARES!T$6:T$1505)</f>
        <v>4</v>
      </c>
      <c r="J43" s="2106">
        <f>SUMIF(TITULARES!D$6:D$1505,'Resumen Docentes'!C43,TITULARES!U$6:U$1505)</f>
        <v>3</v>
      </c>
      <c r="K43" s="2106">
        <f>SUMIF(TITULARES!D$6:D$1505,'Resumen Docentes'!C43,TITULARES!V$6:V$1505)</f>
        <v>5</v>
      </c>
      <c r="L43" s="372">
        <f t="shared" si="0"/>
        <v>40</v>
      </c>
      <c r="M43" t="str">
        <f t="shared" si="1"/>
        <v>NO APLICA</v>
      </c>
    </row>
    <row r="44" spans="1:13" x14ac:dyDescent="0.25">
      <c r="A44" s="2106">
        <v>43</v>
      </c>
      <c r="B44" s="2106" t="s">
        <v>198</v>
      </c>
      <c r="C44" s="2106" t="s">
        <v>199</v>
      </c>
      <c r="D44" s="2109" t="s">
        <v>35</v>
      </c>
      <c r="E44" s="2106" t="s">
        <v>2163</v>
      </c>
      <c r="F44" s="2106" t="s">
        <v>2172</v>
      </c>
      <c r="G44" s="2106">
        <f>SUMIF(TITULARES!$D$6:$D$1505,'Resumen Docentes'!C44,TITULARES!$AF$6:$AF$1505)</f>
        <v>18</v>
      </c>
      <c r="H44" s="2106">
        <f>SUMIF(TITULARES!$D$6:$D$1505,'Resumen Docentes'!C44,TITULARES!$AG$6:$AG$1505)</f>
        <v>9</v>
      </c>
      <c r="I44" s="2106">
        <f>SUMIF(TITULARES!D$6:D$1505,'Resumen Docentes'!C44,TITULARES!T$6:T$1505)</f>
        <v>3</v>
      </c>
      <c r="J44" s="2106">
        <f>SUMIF(TITULARES!D$6:D$1505,'Resumen Docentes'!C44,TITULARES!U$6:U$1505)</f>
        <v>10</v>
      </c>
      <c r="K44" s="2106">
        <f>SUMIF(TITULARES!D$6:D$1505,'Resumen Docentes'!C44,TITULARES!V$6:V$1505)</f>
        <v>0</v>
      </c>
      <c r="L44" s="372">
        <f t="shared" si="0"/>
        <v>40</v>
      </c>
      <c r="M44" t="str">
        <f t="shared" si="1"/>
        <v>NO APLICA</v>
      </c>
    </row>
    <row r="45" spans="1:13" x14ac:dyDescent="0.25">
      <c r="A45" s="2106">
        <v>44</v>
      </c>
      <c r="B45" s="2106" t="s">
        <v>363</v>
      </c>
      <c r="C45" s="2106" t="s">
        <v>580</v>
      </c>
      <c r="D45" s="2109" t="s">
        <v>35</v>
      </c>
      <c r="E45" s="2106" t="s">
        <v>2163</v>
      </c>
      <c r="F45" s="2106" t="s">
        <v>2172</v>
      </c>
      <c r="G45" s="2106">
        <f>SUMIF(TITULARES!$D$6:$D$1505,'Resumen Docentes'!C45,TITULARES!$AF$6:$AF$1505)</f>
        <v>20</v>
      </c>
      <c r="H45" s="2106">
        <f>SUMIF(TITULARES!$D$6:$D$1505,'Resumen Docentes'!C45,TITULARES!$AG$6:$AG$1505)</f>
        <v>15</v>
      </c>
      <c r="I45" s="2106">
        <f>SUMIF(TITULARES!D$6:D$1505,'Resumen Docentes'!C45,TITULARES!T$6:T$1505)</f>
        <v>5</v>
      </c>
      <c r="J45" s="2106">
        <f>SUMIF(TITULARES!D$6:D$1505,'Resumen Docentes'!C45,TITULARES!U$6:U$1505)</f>
        <v>0</v>
      </c>
      <c r="K45" s="2106">
        <f>SUMIF(TITULARES!D$6:D$1505,'Resumen Docentes'!C45,TITULARES!V$6:V$1505)</f>
        <v>0</v>
      </c>
      <c r="L45" s="372">
        <f t="shared" si="0"/>
        <v>40</v>
      </c>
      <c r="M45" t="str">
        <f t="shared" si="1"/>
        <v>NO APLICA</v>
      </c>
    </row>
    <row r="46" spans="1:13" x14ac:dyDescent="0.25">
      <c r="A46" s="2106">
        <v>45</v>
      </c>
      <c r="B46" s="2106" t="s">
        <v>54</v>
      </c>
      <c r="C46" s="2106" t="s">
        <v>55</v>
      </c>
      <c r="D46" s="2109" t="s">
        <v>35</v>
      </c>
      <c r="E46" s="2106" t="s">
        <v>2163</v>
      </c>
      <c r="F46" s="2106" t="s">
        <v>2172</v>
      </c>
      <c r="G46" s="2106">
        <f>SUMIF(TITULARES!$D$6:$D$1505,'Resumen Docentes'!C46,TITULARES!$AF$6:$AF$1505)</f>
        <v>20</v>
      </c>
      <c r="H46" s="2106">
        <f>SUMIF(TITULARES!$D$6:$D$1505,'Resumen Docentes'!C46,TITULARES!$AG$6:$AG$1505)</f>
        <v>16</v>
      </c>
      <c r="I46" s="2106">
        <f>SUMIF(TITULARES!D$6:D$1505,'Resumen Docentes'!C46,TITULARES!T$6:T$1505)</f>
        <v>0</v>
      </c>
      <c r="J46" s="2106">
        <f>SUMIF(TITULARES!D$6:D$1505,'Resumen Docentes'!C46,TITULARES!U$6:U$1505)</f>
        <v>4</v>
      </c>
      <c r="K46" s="2106">
        <f>SUMIF(TITULARES!D$6:D$1505,'Resumen Docentes'!C46,TITULARES!V$6:V$1505)</f>
        <v>0</v>
      </c>
      <c r="L46" s="372">
        <f t="shared" si="0"/>
        <v>40</v>
      </c>
      <c r="M46" t="str">
        <f t="shared" si="1"/>
        <v>NO APLICA</v>
      </c>
    </row>
    <row r="47" spans="1:13" x14ac:dyDescent="0.25">
      <c r="A47" s="2106">
        <v>46</v>
      </c>
      <c r="B47" s="2106" t="s">
        <v>364</v>
      </c>
      <c r="C47" s="2106" t="s">
        <v>582</v>
      </c>
      <c r="D47" s="2109" t="s">
        <v>35</v>
      </c>
      <c r="E47" s="2106" t="s">
        <v>2163</v>
      </c>
      <c r="F47" s="2106" t="s">
        <v>2172</v>
      </c>
      <c r="G47" s="2106">
        <f>SUMIF(TITULARES!$D$6:$D$1505,'Resumen Docentes'!C47,TITULARES!$AF$6:$AF$1505)</f>
        <v>20</v>
      </c>
      <c r="H47" s="2106">
        <f>SUMIF(TITULARES!$D$6:$D$1505,'Resumen Docentes'!C47,TITULARES!$AG$6:$AG$1505)</f>
        <v>12</v>
      </c>
      <c r="I47" s="2106">
        <f>SUMIF(TITULARES!D$6:D$1505,'Resumen Docentes'!C47,TITULARES!T$6:T$1505)</f>
        <v>8</v>
      </c>
      <c r="J47" s="2106">
        <f>SUMIF(TITULARES!D$6:D$1505,'Resumen Docentes'!C47,TITULARES!U$6:U$1505)</f>
        <v>0</v>
      </c>
      <c r="K47" s="2106">
        <f>SUMIF(TITULARES!D$6:D$1505,'Resumen Docentes'!C47,TITULARES!V$6:V$1505)</f>
        <v>0</v>
      </c>
      <c r="L47" s="372">
        <f t="shared" si="0"/>
        <v>40</v>
      </c>
      <c r="M47" t="str">
        <f t="shared" si="1"/>
        <v>NO APLICA</v>
      </c>
    </row>
    <row r="48" spans="1:13" x14ac:dyDescent="0.25">
      <c r="A48" s="2106">
        <v>47</v>
      </c>
      <c r="B48" s="2106" t="s">
        <v>443</v>
      </c>
      <c r="C48" s="2106" t="s">
        <v>468</v>
      </c>
      <c r="D48" s="2109" t="s">
        <v>35</v>
      </c>
      <c r="E48" s="2106" t="s">
        <v>2163</v>
      </c>
      <c r="F48" s="2106" t="s">
        <v>2172</v>
      </c>
      <c r="G48" s="2106">
        <f>SUMIF(TITULARES!$D$6:$D$1505,'Resumen Docentes'!C48,TITULARES!$AF$6:$AF$1505)</f>
        <v>22</v>
      </c>
      <c r="H48" s="2106">
        <f>SUMIF(TITULARES!$D$6:$D$1505,'Resumen Docentes'!C48,TITULARES!$AG$6:$AG$1505)</f>
        <v>10</v>
      </c>
      <c r="I48" s="2106">
        <f>SUMIF(TITULARES!D$6:D$1505,'Resumen Docentes'!C48,TITULARES!T$6:T$1505)</f>
        <v>4</v>
      </c>
      <c r="J48" s="2106">
        <f>SUMIF(TITULARES!D$6:D$1505,'Resumen Docentes'!C48,TITULARES!U$6:U$1505)</f>
        <v>4</v>
      </c>
      <c r="K48" s="2106">
        <f>SUMIF(TITULARES!D$6:D$1505,'Resumen Docentes'!C48,TITULARES!V$6:V$1505)</f>
        <v>0</v>
      </c>
      <c r="L48" s="372">
        <f t="shared" si="0"/>
        <v>40</v>
      </c>
      <c r="M48" t="str">
        <f t="shared" si="1"/>
        <v>NO APLICA</v>
      </c>
    </row>
    <row r="49" spans="1:13" x14ac:dyDescent="0.25">
      <c r="A49" s="2106">
        <v>48</v>
      </c>
      <c r="B49" s="2106" t="s">
        <v>57</v>
      </c>
      <c r="C49" s="2106" t="s">
        <v>58</v>
      </c>
      <c r="D49" s="2109" t="s">
        <v>332</v>
      </c>
      <c r="E49" s="2106" t="s">
        <v>2163</v>
      </c>
      <c r="F49" s="2106" t="s">
        <v>2174</v>
      </c>
      <c r="G49" s="2106">
        <f>SUMIF(TITULARES!$D$6:$D$1505,'Resumen Docentes'!C49,TITULARES!$AF$6:$AF$1505)</f>
        <v>5</v>
      </c>
      <c r="H49" s="2106">
        <f>SUMIF(TITULARES!$D$6:$D$1505,'Resumen Docentes'!C49,TITULARES!$AG$6:$AG$1505)</f>
        <v>2</v>
      </c>
      <c r="I49" s="2106">
        <f>SUMIF(TITULARES!D$6:D$1505,'Resumen Docentes'!C49,TITULARES!T$6:T$1505)</f>
        <v>25</v>
      </c>
      <c r="J49" s="2106">
        <f>SUMIF(TITULARES!D$6:D$1505,'Resumen Docentes'!C49,TITULARES!U$6:U$1505)</f>
        <v>8</v>
      </c>
      <c r="K49" s="2106">
        <f>SUMIF(TITULARES!D$6:D$1505,'Resumen Docentes'!C49,TITULARES!V$6:V$1505)</f>
        <v>0</v>
      </c>
      <c r="L49" s="372">
        <f t="shared" si="0"/>
        <v>40</v>
      </c>
      <c r="M49" t="str">
        <f t="shared" si="1"/>
        <v>NO APLICA</v>
      </c>
    </row>
    <row r="50" spans="1:13" x14ac:dyDescent="0.25">
      <c r="A50" s="2106">
        <v>49</v>
      </c>
      <c r="B50" s="2106" t="s">
        <v>1981</v>
      </c>
      <c r="C50" s="2106" t="s">
        <v>1982</v>
      </c>
      <c r="D50" s="2109" t="s">
        <v>35</v>
      </c>
      <c r="E50" s="2106" t="s">
        <v>2163</v>
      </c>
      <c r="F50" s="2106" t="s">
        <v>2172</v>
      </c>
      <c r="G50" s="2106">
        <f>SUMIF(TITULARES!$D$6:$D$1505,'Resumen Docentes'!C50,TITULARES!$AF$6:$AF$1505)</f>
        <v>20</v>
      </c>
      <c r="H50" s="2106">
        <f>SUMIF(TITULARES!$D$6:$D$1505,'Resumen Docentes'!C50,TITULARES!$AG$6:$AG$1505)</f>
        <v>15</v>
      </c>
      <c r="I50" s="2106">
        <f>SUMIF(TITULARES!D$6:D$1505,'Resumen Docentes'!C50,TITULARES!T$6:T$1505)</f>
        <v>0</v>
      </c>
      <c r="J50" s="2106">
        <f>SUMIF(TITULARES!D$6:D$1505,'Resumen Docentes'!C50,TITULARES!U$6:U$1505)</f>
        <v>5</v>
      </c>
      <c r="K50" s="2106">
        <f>SUMIF(TITULARES!D$6:D$1505,'Resumen Docentes'!C50,TITULARES!V$6:V$1505)</f>
        <v>0</v>
      </c>
      <c r="L50" s="372">
        <f t="shared" si="0"/>
        <v>40</v>
      </c>
      <c r="M50" t="str">
        <f t="shared" si="1"/>
        <v>NO APLICA</v>
      </c>
    </row>
    <row r="51" spans="1:13" x14ac:dyDescent="0.25">
      <c r="A51" s="2106">
        <v>50</v>
      </c>
      <c r="B51" s="2106" t="s">
        <v>1984</v>
      </c>
      <c r="C51" s="2106" t="s">
        <v>1985</v>
      </c>
      <c r="D51" s="2109" t="s">
        <v>35</v>
      </c>
      <c r="E51" s="2106" t="s">
        <v>2163</v>
      </c>
      <c r="F51" s="2106" t="s">
        <v>2172</v>
      </c>
      <c r="G51" s="2106">
        <f>SUMIF(TITULARES!$D$6:$D$1505,'Resumen Docentes'!C51,TITULARES!$AF$6:$AF$1505)</f>
        <v>20</v>
      </c>
      <c r="H51" s="2106">
        <f>SUMIF(TITULARES!$D$6:$D$1505,'Resumen Docentes'!C51,TITULARES!$AG$6:$AG$1505)</f>
        <v>15</v>
      </c>
      <c r="I51" s="2106">
        <f>SUMIF(TITULARES!D$6:D$1505,'Resumen Docentes'!C51,TITULARES!T$6:T$1505)</f>
        <v>0</v>
      </c>
      <c r="J51" s="2106">
        <f>SUMIF(TITULARES!D$6:D$1505,'Resumen Docentes'!C51,TITULARES!U$6:U$1505)</f>
        <v>0</v>
      </c>
      <c r="K51" s="2106">
        <f>SUMIF(TITULARES!D$6:D$1505,'Resumen Docentes'!C51,TITULARES!V$6:V$1505)</f>
        <v>5</v>
      </c>
      <c r="L51" s="372">
        <f t="shared" si="0"/>
        <v>40</v>
      </c>
      <c r="M51" t="str">
        <f t="shared" si="1"/>
        <v>NO APLICA</v>
      </c>
    </row>
    <row r="52" spans="1:13" x14ac:dyDescent="0.25">
      <c r="A52" s="2106">
        <v>51</v>
      </c>
      <c r="B52" s="2106" t="s">
        <v>365</v>
      </c>
      <c r="C52" s="2106" t="s">
        <v>584</v>
      </c>
      <c r="D52" s="2109" t="s">
        <v>35</v>
      </c>
      <c r="E52" s="2106" t="s">
        <v>2163</v>
      </c>
      <c r="F52" s="2106" t="s">
        <v>2172</v>
      </c>
      <c r="G52" s="2106">
        <f>SUMIF(TITULARES!$D$6:$D$1505,'Resumen Docentes'!C52,TITULARES!$AF$6:$AF$1505)</f>
        <v>17</v>
      </c>
      <c r="H52" s="2106">
        <f>SUMIF(TITULARES!$D$6:$D$1505,'Resumen Docentes'!C52,TITULARES!$AG$6:$AG$1505)</f>
        <v>12</v>
      </c>
      <c r="I52" s="2106">
        <f>SUMIF(TITULARES!D$6:D$1505,'Resumen Docentes'!C52,TITULARES!T$6:T$1505)</f>
        <v>1</v>
      </c>
      <c r="J52" s="2106">
        <f>SUMIF(TITULARES!D$6:D$1505,'Resumen Docentes'!C52,TITULARES!U$6:U$1505)</f>
        <v>10</v>
      </c>
      <c r="K52" s="2106">
        <f>SUMIF(TITULARES!D$6:D$1505,'Resumen Docentes'!C52,TITULARES!V$6:V$1505)</f>
        <v>0</v>
      </c>
      <c r="L52" s="372">
        <f t="shared" si="0"/>
        <v>40</v>
      </c>
      <c r="M52" t="str">
        <f t="shared" si="1"/>
        <v>NO APLICA</v>
      </c>
    </row>
    <row r="53" spans="1:13" x14ac:dyDescent="0.25">
      <c r="A53" s="2106">
        <v>52</v>
      </c>
      <c r="B53" s="2106" t="s">
        <v>444</v>
      </c>
      <c r="C53" s="2106" t="s">
        <v>469</v>
      </c>
      <c r="D53" s="2109" t="s">
        <v>35</v>
      </c>
      <c r="E53" s="2106" t="s">
        <v>2163</v>
      </c>
      <c r="F53" s="2106" t="s">
        <v>2172</v>
      </c>
      <c r="G53" s="2106">
        <f>SUMIF(TITULARES!$D$6:$D$1505,'Resumen Docentes'!C53,TITULARES!$AF$6:$AF$1505)</f>
        <v>18</v>
      </c>
      <c r="H53" s="2106">
        <f>SUMIF(TITULARES!$D$6:$D$1505,'Resumen Docentes'!C53,TITULARES!$AG$6:$AG$1505)</f>
        <v>18</v>
      </c>
      <c r="I53" s="2106">
        <f>SUMIF(TITULARES!D$6:D$1505,'Resumen Docentes'!C53,TITULARES!T$6:T$1505)</f>
        <v>4</v>
      </c>
      <c r="J53" s="2106">
        <f>SUMIF(TITULARES!D$6:D$1505,'Resumen Docentes'!C53,TITULARES!U$6:U$1505)</f>
        <v>0</v>
      </c>
      <c r="K53" s="2106">
        <f>SUMIF(TITULARES!D$6:D$1505,'Resumen Docentes'!C53,TITULARES!V$6:V$1505)</f>
        <v>0</v>
      </c>
      <c r="L53" s="372">
        <f t="shared" si="0"/>
        <v>40</v>
      </c>
      <c r="M53" t="str">
        <f t="shared" si="1"/>
        <v>NO APLICA</v>
      </c>
    </row>
    <row r="54" spans="1:13" x14ac:dyDescent="0.25">
      <c r="A54" s="2106">
        <v>53</v>
      </c>
      <c r="B54" s="2106" t="s">
        <v>201</v>
      </c>
      <c r="C54" s="2106" t="s">
        <v>202</v>
      </c>
      <c r="D54" s="2109" t="s">
        <v>35</v>
      </c>
      <c r="E54" s="2106" t="s">
        <v>2163</v>
      </c>
      <c r="F54" s="2106" t="s">
        <v>2172</v>
      </c>
      <c r="G54" s="2106">
        <f>SUMIF(TITULARES!$D$6:$D$1505,'Resumen Docentes'!C54,TITULARES!$AF$6:$AF$1505)</f>
        <v>19</v>
      </c>
      <c r="H54" s="2106">
        <f>SUMIF(TITULARES!$D$6:$D$1505,'Resumen Docentes'!C54,TITULARES!$AG$6:$AG$1505)</f>
        <v>11</v>
      </c>
      <c r="I54" s="2106">
        <f>SUMIF(TITULARES!D$6:D$1505,'Resumen Docentes'!C54,TITULARES!T$6:T$1505)</f>
        <v>5</v>
      </c>
      <c r="J54" s="2106">
        <f>SUMIF(TITULARES!D$6:D$1505,'Resumen Docentes'!C54,TITULARES!U$6:U$1505)</f>
        <v>5</v>
      </c>
      <c r="K54" s="2106">
        <f>SUMIF(TITULARES!D$6:D$1505,'Resumen Docentes'!C54,TITULARES!V$6:V$1505)</f>
        <v>0</v>
      </c>
      <c r="L54" s="372">
        <f t="shared" si="0"/>
        <v>40</v>
      </c>
      <c r="M54" t="str">
        <f t="shared" si="1"/>
        <v>NO APLICA</v>
      </c>
    </row>
    <row r="55" spans="1:13" x14ac:dyDescent="0.25">
      <c r="A55" s="2114">
        <v>54</v>
      </c>
      <c r="B55" s="2114" t="s">
        <v>205</v>
      </c>
      <c r="C55" s="2114" t="s">
        <v>206</v>
      </c>
      <c r="D55" s="2115" t="s">
        <v>35</v>
      </c>
      <c r="E55" s="2114" t="s">
        <v>2163</v>
      </c>
      <c r="F55" s="2114" t="s">
        <v>2172</v>
      </c>
      <c r="G55" s="2114">
        <f>SUMIF(TITULARES!$D$6:$D$1505,'Resumen Docentes'!C55,TITULARES!$AF$6:$AF$1505)</f>
        <v>13</v>
      </c>
      <c r="H55" s="2114">
        <f>SUMIF(TITULARES!$D$6:$D$1505,'Resumen Docentes'!C55,TITULARES!$AG$6:$AG$1505)</f>
        <v>12</v>
      </c>
      <c r="I55" s="2114">
        <f>SUMIF(TITULARES!D$6:D$1505,'Resumen Docentes'!C55,TITULARES!T$6:T$1505)</f>
        <v>11</v>
      </c>
      <c r="J55" s="2114">
        <f>SUMIF(TITULARES!D$6:D$1505,'Resumen Docentes'!C55,TITULARES!U$6:U$1505)</f>
        <v>4</v>
      </c>
      <c r="K55" s="2114">
        <f>SUMIF(TITULARES!D$6:D$1505,'Resumen Docentes'!C55,TITULARES!V$6:V$1505)</f>
        <v>0</v>
      </c>
      <c r="L55" s="2116">
        <f t="shared" si="0"/>
        <v>40</v>
      </c>
      <c r="M55" t="str">
        <f t="shared" si="1"/>
        <v>APLICA</v>
      </c>
    </row>
    <row r="56" spans="1:13" x14ac:dyDescent="0.25">
      <c r="A56" s="2114">
        <v>55</v>
      </c>
      <c r="B56" s="2114" t="s">
        <v>61</v>
      </c>
      <c r="C56" s="2114" t="s">
        <v>62</v>
      </c>
      <c r="D56" s="2115" t="s">
        <v>35</v>
      </c>
      <c r="E56" s="2114" t="s">
        <v>2163</v>
      </c>
      <c r="F56" s="2114" t="s">
        <v>2172</v>
      </c>
      <c r="G56" s="2114">
        <f>SUMIF(TITULARES!$D$6:$D$1505,'Resumen Docentes'!C56,TITULARES!$AF$6:$AF$1505)</f>
        <v>14</v>
      </c>
      <c r="H56" s="2114">
        <f>SUMIF(TITULARES!$D$6:$D$1505,'Resumen Docentes'!C56,TITULARES!$AG$6:$AG$1505)</f>
        <v>16</v>
      </c>
      <c r="I56" s="2114">
        <f>SUMIF(TITULARES!D$6:D$1505,'Resumen Docentes'!C56,TITULARES!T$6:T$1505)</f>
        <v>10</v>
      </c>
      <c r="J56" s="2114">
        <f>SUMIF(TITULARES!D$6:D$1505,'Resumen Docentes'!C56,TITULARES!U$6:U$1505)</f>
        <v>0</v>
      </c>
      <c r="K56" s="2114">
        <f>SUMIF(TITULARES!D$6:D$1505,'Resumen Docentes'!C56,TITULARES!V$6:V$1505)</f>
        <v>0</v>
      </c>
      <c r="L56" s="2116">
        <f t="shared" si="0"/>
        <v>40</v>
      </c>
      <c r="M56" t="str">
        <f t="shared" si="1"/>
        <v>APLICA</v>
      </c>
    </row>
    <row r="57" spans="1:13" x14ac:dyDescent="0.25">
      <c r="A57" s="2106">
        <v>56</v>
      </c>
      <c r="B57" s="2106" t="s">
        <v>366</v>
      </c>
      <c r="C57" s="2106" t="s">
        <v>586</v>
      </c>
      <c r="D57" s="2109" t="s">
        <v>35</v>
      </c>
      <c r="E57" s="2106" t="s">
        <v>2163</v>
      </c>
      <c r="F57" s="2106" t="s">
        <v>2172</v>
      </c>
      <c r="G57" s="2106">
        <f>SUMIF(TITULARES!$D$6:$D$1505,'Resumen Docentes'!C57,TITULARES!$AF$6:$AF$1505)</f>
        <v>20</v>
      </c>
      <c r="H57" s="2106">
        <f>SUMIF(TITULARES!$D$6:$D$1505,'Resumen Docentes'!C57,TITULARES!$AG$6:$AG$1505)</f>
        <v>20</v>
      </c>
      <c r="I57" s="2106">
        <f>SUMIF(TITULARES!D$6:D$1505,'Resumen Docentes'!C57,TITULARES!T$6:T$1505)</f>
        <v>0</v>
      </c>
      <c r="J57" s="2106">
        <f>SUMIF(TITULARES!D$6:D$1505,'Resumen Docentes'!C57,TITULARES!U$6:U$1505)</f>
        <v>0</v>
      </c>
      <c r="K57" s="2106">
        <f>SUMIF(TITULARES!D$6:D$1505,'Resumen Docentes'!C57,TITULARES!V$6:V$1505)</f>
        <v>0</v>
      </c>
      <c r="L57" s="372">
        <f t="shared" si="0"/>
        <v>40</v>
      </c>
      <c r="M57" t="str">
        <f t="shared" si="1"/>
        <v>NO APLICA</v>
      </c>
    </row>
    <row r="58" spans="1:13" x14ac:dyDescent="0.25">
      <c r="A58" s="2106">
        <v>57</v>
      </c>
      <c r="B58" s="2106" t="s">
        <v>207</v>
      </c>
      <c r="C58" s="2106" t="s">
        <v>208</v>
      </c>
      <c r="D58" s="2109" t="s">
        <v>35</v>
      </c>
      <c r="E58" s="2106" t="s">
        <v>2163</v>
      </c>
      <c r="F58" s="2106" t="s">
        <v>2172</v>
      </c>
      <c r="G58" s="2106">
        <f>SUMIF(TITULARES!$D$6:$D$1505,'Resumen Docentes'!C58,TITULARES!$AF$6:$AF$1505)</f>
        <v>18</v>
      </c>
      <c r="H58" s="2106">
        <f>SUMIF(TITULARES!$D$6:$D$1505,'Resumen Docentes'!C58,TITULARES!$AG$6:$AG$1505)</f>
        <v>10</v>
      </c>
      <c r="I58" s="2106">
        <f>SUMIF(TITULARES!D$6:D$1505,'Resumen Docentes'!C58,TITULARES!T$6:T$1505)</f>
        <v>0</v>
      </c>
      <c r="J58" s="2106">
        <f>SUMIF(TITULARES!D$6:D$1505,'Resumen Docentes'!C58,TITULARES!U$6:U$1505)</f>
        <v>4</v>
      </c>
      <c r="K58" s="2106">
        <f>SUMIF(TITULARES!D$6:D$1505,'Resumen Docentes'!C58,TITULARES!V$6:V$1505)</f>
        <v>8</v>
      </c>
      <c r="L58" s="372">
        <f t="shared" si="0"/>
        <v>40</v>
      </c>
      <c r="M58" t="str">
        <f t="shared" si="1"/>
        <v>NO APLICA</v>
      </c>
    </row>
    <row r="59" spans="1:13" x14ac:dyDescent="0.25">
      <c r="A59" s="2106">
        <v>58</v>
      </c>
      <c r="B59" s="2106" t="s">
        <v>672</v>
      </c>
      <c r="C59" s="2106" t="s">
        <v>673</v>
      </c>
      <c r="D59" s="2109" t="s">
        <v>35</v>
      </c>
      <c r="E59" s="2106" t="s">
        <v>2163</v>
      </c>
      <c r="F59" s="2106" t="s">
        <v>2172</v>
      </c>
      <c r="G59" s="2106">
        <f>SUMIF(TITULARES!$D$6:$D$1505,'Resumen Docentes'!C59,TITULARES!$AF$6:$AF$1505)</f>
        <v>24</v>
      </c>
      <c r="H59" s="2106">
        <f>SUMIF(TITULARES!$D$6:$D$1505,'Resumen Docentes'!C59,TITULARES!$AG$6:$AG$1505)</f>
        <v>6</v>
      </c>
      <c r="I59" s="2106">
        <f>SUMIF(TITULARES!D$6:D$1505,'Resumen Docentes'!C59,TITULARES!T$6:T$1505)</f>
        <v>10</v>
      </c>
      <c r="J59" s="2106">
        <f>SUMIF(TITULARES!D$6:D$1505,'Resumen Docentes'!C59,TITULARES!U$6:U$1505)</f>
        <v>0</v>
      </c>
      <c r="K59" s="2106">
        <f>SUMIF(TITULARES!D$6:D$1505,'Resumen Docentes'!C59,TITULARES!V$6:V$1505)</f>
        <v>0</v>
      </c>
      <c r="L59" s="372">
        <f t="shared" si="0"/>
        <v>40</v>
      </c>
      <c r="M59" t="str">
        <f t="shared" si="1"/>
        <v>NO APLICA</v>
      </c>
    </row>
    <row r="60" spans="1:13" x14ac:dyDescent="0.25">
      <c r="A60" s="2114">
        <v>59</v>
      </c>
      <c r="B60" s="2114" t="s">
        <v>1990</v>
      </c>
      <c r="C60" s="2114" t="s">
        <v>1991</v>
      </c>
      <c r="D60" s="2115" t="s">
        <v>35</v>
      </c>
      <c r="E60" s="2114" t="s">
        <v>2163</v>
      </c>
      <c r="F60" s="2114" t="s">
        <v>2172</v>
      </c>
      <c r="G60" s="2114">
        <f>SUMIF(TITULARES!$D$6:$D$1505,'Resumen Docentes'!C60,TITULARES!$AF$6:$AF$1505)</f>
        <v>14</v>
      </c>
      <c r="H60" s="2114">
        <f>SUMIF(TITULARES!$D$6:$D$1505,'Resumen Docentes'!C60,TITULARES!$AG$6:$AG$1505)</f>
        <v>26</v>
      </c>
      <c r="I60" s="2114">
        <f>SUMIF(TITULARES!D$6:D$1505,'Resumen Docentes'!C60,TITULARES!T$6:T$1505)</f>
        <v>0</v>
      </c>
      <c r="J60" s="2114">
        <f>SUMIF(TITULARES!D$6:D$1505,'Resumen Docentes'!C60,TITULARES!U$6:U$1505)</f>
        <v>0</v>
      </c>
      <c r="K60" s="2114">
        <f>SUMIF(TITULARES!D$6:D$1505,'Resumen Docentes'!C60,TITULARES!V$6:V$1505)</f>
        <v>0</v>
      </c>
      <c r="L60" s="2116">
        <f t="shared" si="0"/>
        <v>40</v>
      </c>
      <c r="M60" t="str">
        <f t="shared" si="1"/>
        <v>APLICA</v>
      </c>
    </row>
    <row r="61" spans="1:13" x14ac:dyDescent="0.25">
      <c r="A61" s="2106">
        <v>60</v>
      </c>
      <c r="B61" s="2106" t="s">
        <v>1994</v>
      </c>
      <c r="C61" s="2106" t="s">
        <v>1995</v>
      </c>
      <c r="D61" s="2109" t="s">
        <v>35</v>
      </c>
      <c r="E61" s="2106" t="s">
        <v>2163</v>
      </c>
      <c r="F61" s="2106" t="s">
        <v>2172</v>
      </c>
      <c r="G61" s="2106">
        <f>SUMIF(TITULARES!$D$6:$D$1505,'Resumen Docentes'!C61,TITULARES!$AF$6:$AF$1505)</f>
        <v>22</v>
      </c>
      <c r="H61" s="2106">
        <f>SUMIF(TITULARES!$D$6:$D$1505,'Resumen Docentes'!C61,TITULARES!$AG$6:$AG$1505)</f>
        <v>8</v>
      </c>
      <c r="I61" s="2106">
        <f>SUMIF(TITULARES!D$6:D$1505,'Resumen Docentes'!C61,TITULARES!T$6:T$1505)</f>
        <v>10</v>
      </c>
      <c r="J61" s="2106">
        <f>SUMIF(TITULARES!D$6:D$1505,'Resumen Docentes'!C61,TITULARES!U$6:U$1505)</f>
        <v>0</v>
      </c>
      <c r="K61" s="2106">
        <f>SUMIF(TITULARES!D$6:D$1505,'Resumen Docentes'!C61,TITULARES!V$6:V$1505)</f>
        <v>0</v>
      </c>
      <c r="L61" s="372">
        <f t="shared" si="0"/>
        <v>40</v>
      </c>
      <c r="M61" t="str">
        <f t="shared" si="1"/>
        <v>NO APLICA</v>
      </c>
    </row>
    <row r="62" spans="1:13" x14ac:dyDescent="0.25">
      <c r="A62" s="2106">
        <v>61</v>
      </c>
      <c r="B62" s="2106" t="s">
        <v>64</v>
      </c>
      <c r="C62" s="2106" t="s">
        <v>65</v>
      </c>
      <c r="D62" s="2109" t="s">
        <v>83</v>
      </c>
      <c r="E62" s="2106" t="s">
        <v>2163</v>
      </c>
      <c r="F62" s="2106" t="s">
        <v>2172</v>
      </c>
      <c r="G62" s="2106">
        <f>SUMIF(TITULARES!$D$6:$D$1505,'Resumen Docentes'!C62,TITULARES!$AF$6:$AF$1505)</f>
        <v>8</v>
      </c>
      <c r="H62" s="2106">
        <f>SUMIF(TITULARES!$D$6:$D$1505,'Resumen Docentes'!C62,TITULARES!$AG$6:$AG$1505)</f>
        <v>7</v>
      </c>
      <c r="I62" s="2106">
        <f>SUMIF(TITULARES!D$6:D$1505,'Resumen Docentes'!C62,TITULARES!T$6:T$1505)</f>
        <v>0</v>
      </c>
      <c r="J62" s="2106">
        <f>SUMIF(TITULARES!D$6:D$1505,'Resumen Docentes'!C62,TITULARES!U$6:U$1505)</f>
        <v>0</v>
      </c>
      <c r="K62" s="2106">
        <f>SUMIF(TITULARES!D$6:D$1505,'Resumen Docentes'!C62,TITULARES!V$6:V$1505)</f>
        <v>5</v>
      </c>
      <c r="L62" s="372">
        <f t="shared" si="0"/>
        <v>20</v>
      </c>
      <c r="M62" t="str">
        <f t="shared" si="1"/>
        <v>NO APLICA</v>
      </c>
    </row>
    <row r="63" spans="1:13" x14ac:dyDescent="0.25">
      <c r="A63" s="2106">
        <v>62</v>
      </c>
      <c r="B63" s="2106" t="s">
        <v>211</v>
      </c>
      <c r="C63" s="2106" t="s">
        <v>212</v>
      </c>
      <c r="D63" s="2109" t="s">
        <v>35</v>
      </c>
      <c r="E63" s="2106" t="s">
        <v>2163</v>
      </c>
      <c r="F63" s="2106" t="s">
        <v>2174</v>
      </c>
      <c r="G63" s="2106">
        <f>SUMIF(TITULARES!$D$6:$D$1505,'Resumen Docentes'!C63,TITULARES!$AF$6:$AF$1505)</f>
        <v>10</v>
      </c>
      <c r="H63" s="2106">
        <f>SUMIF(TITULARES!$D$6:$D$1505,'Resumen Docentes'!C63,TITULARES!$AG$6:$AG$1505)</f>
        <v>3</v>
      </c>
      <c r="I63" s="2106">
        <f>SUMIF(TITULARES!D$6:D$1505,'Resumen Docentes'!C63,TITULARES!T$6:T$1505)</f>
        <v>21</v>
      </c>
      <c r="J63" s="2106">
        <f>SUMIF(TITULARES!D$6:D$1505,'Resumen Docentes'!C63,TITULARES!U$6:U$1505)</f>
        <v>2</v>
      </c>
      <c r="K63" s="2106">
        <f>SUMIF(TITULARES!D$6:D$1505,'Resumen Docentes'!C63,TITULARES!V$6:V$1505)</f>
        <v>4</v>
      </c>
      <c r="L63" s="372">
        <f t="shared" si="0"/>
        <v>40</v>
      </c>
      <c r="M63" t="str">
        <f t="shared" si="1"/>
        <v>NO APLICA</v>
      </c>
    </row>
    <row r="64" spans="1:13" x14ac:dyDescent="0.25">
      <c r="A64" s="2106">
        <v>63</v>
      </c>
      <c r="B64" s="2106" t="s">
        <v>1110</v>
      </c>
      <c r="C64" s="2106" t="s">
        <v>901</v>
      </c>
      <c r="D64" s="2109" t="s">
        <v>35</v>
      </c>
      <c r="E64" s="2106" t="s">
        <v>2163</v>
      </c>
      <c r="F64" s="2106" t="s">
        <v>2172</v>
      </c>
      <c r="G64" s="2106">
        <f>SUMIF(TITULARES!$D$6:$D$1505,'Resumen Docentes'!C64,TITULARES!$AF$6:$AF$1505)</f>
        <v>20</v>
      </c>
      <c r="H64" s="2106">
        <f>SUMIF(TITULARES!$D$6:$D$1505,'Resumen Docentes'!C64,TITULARES!$AG$6:$AG$1505)</f>
        <v>10</v>
      </c>
      <c r="I64" s="2106">
        <f>SUMIF(TITULARES!D$6:D$1505,'Resumen Docentes'!C64,TITULARES!T$6:T$1505)</f>
        <v>7</v>
      </c>
      <c r="J64" s="2106">
        <f>SUMIF(TITULARES!D$6:D$1505,'Resumen Docentes'!C64,TITULARES!U$6:U$1505)</f>
        <v>0</v>
      </c>
      <c r="K64" s="2106">
        <f>SUMIF(TITULARES!D$6:D$1505,'Resumen Docentes'!C64,TITULARES!V$6:V$1505)</f>
        <v>3</v>
      </c>
      <c r="L64" s="372">
        <f t="shared" si="0"/>
        <v>40</v>
      </c>
      <c r="M64" t="str">
        <f t="shared" si="1"/>
        <v>NO APLICA</v>
      </c>
    </row>
    <row r="65" spans="1:13" x14ac:dyDescent="0.25">
      <c r="A65" s="2106">
        <v>64</v>
      </c>
      <c r="B65" s="2106" t="s">
        <v>214</v>
      </c>
      <c r="C65" s="2106" t="s">
        <v>215</v>
      </c>
      <c r="D65" s="2109" t="s">
        <v>35</v>
      </c>
      <c r="E65" s="2106" t="s">
        <v>2163</v>
      </c>
      <c r="F65" s="2106" t="s">
        <v>2172</v>
      </c>
      <c r="G65" s="2106">
        <f>SUMIF(TITULARES!$D$6:$D$1505,'Resumen Docentes'!C65,TITULARES!$AF$6:$AF$1505)</f>
        <v>19</v>
      </c>
      <c r="H65" s="2106">
        <f>SUMIF(TITULARES!$D$6:$D$1505,'Resumen Docentes'!C65,TITULARES!$AG$6:$AG$1505)</f>
        <v>15</v>
      </c>
      <c r="I65" s="2106">
        <f>SUMIF(TITULARES!D$6:D$1505,'Resumen Docentes'!C65,TITULARES!T$6:T$1505)</f>
        <v>0</v>
      </c>
      <c r="J65" s="2106">
        <f>SUMIF(TITULARES!D$6:D$1505,'Resumen Docentes'!C65,TITULARES!U$6:U$1505)</f>
        <v>4</v>
      </c>
      <c r="K65" s="2106">
        <f>SUMIF(TITULARES!D$6:D$1505,'Resumen Docentes'!C65,TITULARES!V$6:V$1505)</f>
        <v>2</v>
      </c>
      <c r="L65" s="372">
        <f t="shared" si="0"/>
        <v>40</v>
      </c>
      <c r="M65" t="str">
        <f t="shared" si="1"/>
        <v>NO APLICA</v>
      </c>
    </row>
    <row r="66" spans="1:13" x14ac:dyDescent="0.25">
      <c r="A66" s="2114">
        <v>65</v>
      </c>
      <c r="B66" s="2114" t="s">
        <v>445</v>
      </c>
      <c r="C66" s="2114" t="s">
        <v>470</v>
      </c>
      <c r="D66" s="2115" t="s">
        <v>35</v>
      </c>
      <c r="E66" s="2114" t="s">
        <v>2163</v>
      </c>
      <c r="F66" s="2114" t="s">
        <v>2172</v>
      </c>
      <c r="G66" s="2114">
        <f>SUMIF(TITULARES!$D$6:$D$1505,'Resumen Docentes'!C66,TITULARES!$AF$6:$AF$1505)</f>
        <v>8</v>
      </c>
      <c r="H66" s="2114">
        <f>SUMIF(TITULARES!$D$6:$D$1505,'Resumen Docentes'!C66,TITULARES!$AG$6:$AG$1505)</f>
        <v>12</v>
      </c>
      <c r="I66" s="2114">
        <f>SUMIF(TITULARES!D$6:D$1505,'Resumen Docentes'!C66,TITULARES!T$6:T$1505)</f>
        <v>20</v>
      </c>
      <c r="J66" s="2114">
        <f>SUMIF(TITULARES!D$6:D$1505,'Resumen Docentes'!C66,TITULARES!U$6:U$1505)</f>
        <v>0</v>
      </c>
      <c r="K66" s="2114">
        <f>SUMIF(TITULARES!D$6:D$1505,'Resumen Docentes'!C66,TITULARES!V$6:V$1505)</f>
        <v>0</v>
      </c>
      <c r="L66" s="2116">
        <f t="shared" si="0"/>
        <v>40</v>
      </c>
      <c r="M66" t="str">
        <f t="shared" si="1"/>
        <v>APLICA</v>
      </c>
    </row>
    <row r="67" spans="1:13" x14ac:dyDescent="0.25">
      <c r="A67" s="2106">
        <v>66</v>
      </c>
      <c r="B67" s="2106" t="s">
        <v>219</v>
      </c>
      <c r="C67" s="2106" t="s">
        <v>220</v>
      </c>
      <c r="D67" s="2109" t="s">
        <v>35</v>
      </c>
      <c r="E67" s="2106" t="s">
        <v>2163</v>
      </c>
      <c r="F67" s="2106" t="s">
        <v>2172</v>
      </c>
      <c r="G67" s="2106">
        <f>SUMIF(TITULARES!$D$6:$D$1505,'Resumen Docentes'!C67,TITULARES!$AF$6:$AF$1505)</f>
        <v>18</v>
      </c>
      <c r="H67" s="2106">
        <f>SUMIF(TITULARES!$D$6:$D$1505,'Resumen Docentes'!C67,TITULARES!$AG$6:$AG$1505)</f>
        <v>6</v>
      </c>
      <c r="I67" s="2106">
        <f>SUMIF(TITULARES!D$6:D$1505,'Resumen Docentes'!C67,TITULARES!T$6:T$1505)</f>
        <v>9</v>
      </c>
      <c r="J67" s="2106">
        <f>SUMIF(TITULARES!D$6:D$1505,'Resumen Docentes'!C67,TITULARES!U$6:U$1505)</f>
        <v>2</v>
      </c>
      <c r="K67" s="2106">
        <f>SUMIF(TITULARES!D$6:D$1505,'Resumen Docentes'!C67,TITULARES!V$6:V$1505)</f>
        <v>5</v>
      </c>
      <c r="L67" s="372">
        <f t="shared" ref="L67:L130" si="2">SUM(G67:K67)</f>
        <v>40</v>
      </c>
      <c r="M67" t="str">
        <f t="shared" ref="M67:M130" si="3">IF(AND(F67="NO",D67="TC",G67&lt;16),"APLICA","NO APLICA")</f>
        <v>NO APLICA</v>
      </c>
    </row>
    <row r="68" spans="1:13" x14ac:dyDescent="0.25">
      <c r="A68" s="2106">
        <v>67</v>
      </c>
      <c r="B68" s="2106" t="s">
        <v>367</v>
      </c>
      <c r="C68" s="2106" t="s">
        <v>588</v>
      </c>
      <c r="D68" s="2109" t="s">
        <v>35</v>
      </c>
      <c r="E68" s="2106" t="s">
        <v>2163</v>
      </c>
      <c r="F68" s="2106" t="s">
        <v>2172</v>
      </c>
      <c r="G68" s="2106">
        <f>SUMIF(TITULARES!$D$6:$D$1505,'Resumen Docentes'!C68,TITULARES!$AF$6:$AF$1505)</f>
        <v>21</v>
      </c>
      <c r="H68" s="2106">
        <f>SUMIF(TITULARES!$D$6:$D$1505,'Resumen Docentes'!C68,TITULARES!$AG$6:$AG$1505)</f>
        <v>10</v>
      </c>
      <c r="I68" s="2106">
        <f>SUMIF(TITULARES!D$6:D$1505,'Resumen Docentes'!C68,TITULARES!T$6:T$1505)</f>
        <v>4</v>
      </c>
      <c r="J68" s="2106">
        <f>SUMIF(TITULARES!D$6:D$1505,'Resumen Docentes'!C68,TITULARES!U$6:U$1505)</f>
        <v>0</v>
      </c>
      <c r="K68" s="2106">
        <f>SUMIF(TITULARES!D$6:D$1505,'Resumen Docentes'!C68,TITULARES!V$6:V$1505)</f>
        <v>5</v>
      </c>
      <c r="L68" s="372">
        <f t="shared" si="2"/>
        <v>40</v>
      </c>
      <c r="M68" t="str">
        <f t="shared" si="3"/>
        <v>NO APLICA</v>
      </c>
    </row>
    <row r="69" spans="1:13" x14ac:dyDescent="0.25">
      <c r="A69" s="2106">
        <v>68</v>
      </c>
      <c r="B69" s="2106" t="s">
        <v>545</v>
      </c>
      <c r="C69" s="2106" t="s">
        <v>591</v>
      </c>
      <c r="D69" s="2109" t="s">
        <v>35</v>
      </c>
      <c r="E69" s="2106" t="s">
        <v>2163</v>
      </c>
      <c r="F69" s="2106" t="s">
        <v>2172</v>
      </c>
      <c r="G69" s="2106">
        <f>SUMIF(TITULARES!$D$6:$D$1505,'Resumen Docentes'!C69,TITULARES!$AF$6:$AF$1505)</f>
        <v>21</v>
      </c>
      <c r="H69" s="2106">
        <f>SUMIF(TITULARES!$D$6:$D$1505,'Resumen Docentes'!C69,TITULARES!$AG$6:$AG$1505)</f>
        <v>10</v>
      </c>
      <c r="I69" s="2106">
        <f>SUMIF(TITULARES!D$6:D$1505,'Resumen Docentes'!C69,TITULARES!T$6:T$1505)</f>
        <v>4</v>
      </c>
      <c r="J69" s="2106">
        <f>SUMIF(TITULARES!D$6:D$1505,'Resumen Docentes'!C69,TITULARES!U$6:U$1505)</f>
        <v>5</v>
      </c>
      <c r="K69" s="2106">
        <f>SUMIF(TITULARES!D$6:D$1505,'Resumen Docentes'!C69,TITULARES!V$6:V$1505)</f>
        <v>0</v>
      </c>
      <c r="L69" s="372">
        <f t="shared" si="2"/>
        <v>40</v>
      </c>
      <c r="M69" t="str">
        <f t="shared" si="3"/>
        <v>NO APLICA</v>
      </c>
    </row>
    <row r="70" spans="1:13" x14ac:dyDescent="0.25">
      <c r="A70" s="2106">
        <v>69</v>
      </c>
      <c r="B70" s="2106" t="s">
        <v>223</v>
      </c>
      <c r="C70" s="2106" t="s">
        <v>224</v>
      </c>
      <c r="D70" s="2109" t="s">
        <v>35</v>
      </c>
      <c r="E70" s="2106" t="s">
        <v>2163</v>
      </c>
      <c r="F70" s="2106" t="s">
        <v>2172</v>
      </c>
      <c r="G70" s="2106">
        <f>SUMIF(TITULARES!$D$6:$D$1505,'Resumen Docentes'!C70,TITULARES!$AF$6:$AF$1505)</f>
        <v>18</v>
      </c>
      <c r="H70" s="2106">
        <f>SUMIF(TITULARES!$D$6:$D$1505,'Resumen Docentes'!C70,TITULARES!$AG$6:$AG$1505)</f>
        <v>15</v>
      </c>
      <c r="I70" s="2106">
        <f>SUMIF(TITULARES!D$6:D$1505,'Resumen Docentes'!C70,TITULARES!T$6:T$1505)</f>
        <v>7</v>
      </c>
      <c r="J70" s="2106">
        <f>SUMIF(TITULARES!D$6:D$1505,'Resumen Docentes'!C70,TITULARES!U$6:U$1505)</f>
        <v>0</v>
      </c>
      <c r="K70" s="2106">
        <f>SUMIF(TITULARES!D$6:D$1505,'Resumen Docentes'!C70,TITULARES!V$6:V$1505)</f>
        <v>0</v>
      </c>
      <c r="L70" s="372">
        <f t="shared" si="2"/>
        <v>40</v>
      </c>
      <c r="M70" t="str">
        <f t="shared" si="3"/>
        <v>NO APLICA</v>
      </c>
    </row>
    <row r="71" spans="1:13" x14ac:dyDescent="0.25">
      <c r="A71" s="2106">
        <v>70</v>
      </c>
      <c r="B71" s="2106" t="s">
        <v>446</v>
      </c>
      <c r="C71" s="2106" t="s">
        <v>471</v>
      </c>
      <c r="D71" s="2109" t="s">
        <v>35</v>
      </c>
      <c r="E71" s="2106" t="s">
        <v>2163</v>
      </c>
      <c r="F71" s="2106" t="s">
        <v>2172</v>
      </c>
      <c r="G71" s="2106">
        <f>SUMIF(TITULARES!$D$6:$D$1505,'Resumen Docentes'!C71,TITULARES!$AF$6:$AF$1505)</f>
        <v>20</v>
      </c>
      <c r="H71" s="2106">
        <f>SUMIF(TITULARES!$D$6:$D$1505,'Resumen Docentes'!C71,TITULARES!$AG$6:$AG$1505)</f>
        <v>17</v>
      </c>
      <c r="I71" s="2106">
        <f>SUMIF(TITULARES!D$6:D$1505,'Resumen Docentes'!C71,TITULARES!T$6:T$1505)</f>
        <v>3</v>
      </c>
      <c r="J71" s="2106">
        <f>SUMIF(TITULARES!D$6:D$1505,'Resumen Docentes'!C71,TITULARES!U$6:U$1505)</f>
        <v>0</v>
      </c>
      <c r="K71" s="2106">
        <f>SUMIF(TITULARES!D$6:D$1505,'Resumen Docentes'!C71,TITULARES!V$6:V$1505)</f>
        <v>0</v>
      </c>
      <c r="L71" s="372">
        <f t="shared" si="2"/>
        <v>40</v>
      </c>
      <c r="M71" t="str">
        <f t="shared" si="3"/>
        <v>NO APLICA</v>
      </c>
    </row>
    <row r="72" spans="1:13" x14ac:dyDescent="0.25">
      <c r="A72" s="2114">
        <v>71</v>
      </c>
      <c r="B72" s="2114" t="s">
        <v>368</v>
      </c>
      <c r="C72" s="2114" t="s">
        <v>592</v>
      </c>
      <c r="D72" s="2115" t="s">
        <v>35</v>
      </c>
      <c r="E72" s="2114" t="s">
        <v>2163</v>
      </c>
      <c r="F72" s="2114" t="s">
        <v>2172</v>
      </c>
      <c r="G72" s="2114">
        <f>SUMIF(TITULARES!$D$6:$D$1505,'Resumen Docentes'!C72,TITULARES!$AF$6:$AF$1505)</f>
        <v>13</v>
      </c>
      <c r="H72" s="2114">
        <f>SUMIF(TITULARES!$D$6:$D$1505,'Resumen Docentes'!C72,TITULARES!$AG$6:$AG$1505)</f>
        <v>17</v>
      </c>
      <c r="I72" s="2114">
        <f>SUMIF(TITULARES!D$6:D$1505,'Resumen Docentes'!C72,TITULARES!T$6:T$1505)</f>
        <v>0</v>
      </c>
      <c r="J72" s="2114">
        <f>SUMIF(TITULARES!D$6:D$1505,'Resumen Docentes'!C72,TITULARES!U$6:U$1505)</f>
        <v>10</v>
      </c>
      <c r="K72" s="2114">
        <f>SUMIF(TITULARES!D$6:D$1505,'Resumen Docentes'!C72,TITULARES!V$6:V$1505)</f>
        <v>0</v>
      </c>
      <c r="L72" s="2116">
        <f t="shared" si="2"/>
        <v>40</v>
      </c>
      <c r="M72" t="str">
        <f t="shared" si="3"/>
        <v>APLICA</v>
      </c>
    </row>
    <row r="73" spans="1:13" x14ac:dyDescent="0.25">
      <c r="A73" s="2114">
        <v>72</v>
      </c>
      <c r="B73" s="2114" t="s">
        <v>369</v>
      </c>
      <c r="C73" s="2114" t="s">
        <v>595</v>
      </c>
      <c r="D73" s="2115" t="s">
        <v>35</v>
      </c>
      <c r="E73" s="2114" t="s">
        <v>2163</v>
      </c>
      <c r="F73" s="2114" t="s">
        <v>2172</v>
      </c>
      <c r="G73" s="2114">
        <f>SUMIF(TITULARES!$D$6:$D$1505,'Resumen Docentes'!C73,TITULARES!$AF$6:$AF$1505)</f>
        <v>15</v>
      </c>
      <c r="H73" s="2114">
        <f>SUMIF(TITULARES!$D$6:$D$1505,'Resumen Docentes'!C73,TITULARES!$AG$6:$AG$1505)</f>
        <v>15</v>
      </c>
      <c r="I73" s="2114">
        <f>SUMIF(TITULARES!D$6:D$1505,'Resumen Docentes'!C73,TITULARES!T$6:T$1505)</f>
        <v>0</v>
      </c>
      <c r="J73" s="2114">
        <f>SUMIF(TITULARES!D$6:D$1505,'Resumen Docentes'!C73,TITULARES!U$6:U$1505)</f>
        <v>10</v>
      </c>
      <c r="K73" s="2114">
        <f>SUMIF(TITULARES!D$6:D$1505,'Resumen Docentes'!C73,TITULARES!V$6:V$1505)</f>
        <v>0</v>
      </c>
      <c r="L73" s="2116">
        <f t="shared" si="2"/>
        <v>40</v>
      </c>
      <c r="M73" t="str">
        <f t="shared" si="3"/>
        <v>APLICA</v>
      </c>
    </row>
    <row r="74" spans="1:13" x14ac:dyDescent="0.25">
      <c r="A74" s="2114">
        <v>73</v>
      </c>
      <c r="B74" s="2114" t="s">
        <v>67</v>
      </c>
      <c r="C74" s="2114" t="s">
        <v>68</v>
      </c>
      <c r="D74" s="2115" t="s">
        <v>35</v>
      </c>
      <c r="E74" s="2114" t="s">
        <v>2163</v>
      </c>
      <c r="F74" s="2114" t="s">
        <v>2172</v>
      </c>
      <c r="G74" s="2114">
        <f>SUMIF(TITULARES!$D$6:$D$1505,'Resumen Docentes'!C74,TITULARES!$AF$6:$AF$1505)</f>
        <v>15</v>
      </c>
      <c r="H74" s="2114">
        <f>SUMIF(TITULARES!$D$6:$D$1505,'Resumen Docentes'!C74,TITULARES!$AG$6:$AG$1505)</f>
        <v>10</v>
      </c>
      <c r="I74" s="2114">
        <f>SUMIF(TITULARES!D$6:D$1505,'Resumen Docentes'!C74,TITULARES!T$6:T$1505)</f>
        <v>0</v>
      </c>
      <c r="J74" s="2114">
        <f>SUMIF(TITULARES!D$6:D$1505,'Resumen Docentes'!C74,TITULARES!U$6:U$1505)</f>
        <v>9</v>
      </c>
      <c r="K74" s="2114">
        <f>SUMIF(TITULARES!D$6:D$1505,'Resumen Docentes'!C74,TITULARES!V$6:V$1505)</f>
        <v>6</v>
      </c>
      <c r="L74" s="2116">
        <f t="shared" si="2"/>
        <v>40</v>
      </c>
      <c r="M74" t="str">
        <f t="shared" si="3"/>
        <v>APLICA</v>
      </c>
    </row>
    <row r="75" spans="1:13" x14ac:dyDescent="0.25">
      <c r="A75" s="2106">
        <v>74</v>
      </c>
      <c r="B75" s="2106" t="s">
        <v>69</v>
      </c>
      <c r="C75" s="2106" t="s">
        <v>70</v>
      </c>
      <c r="D75" s="2109" t="s">
        <v>35</v>
      </c>
      <c r="E75" s="2106" t="s">
        <v>2163</v>
      </c>
      <c r="F75" s="2106" t="s">
        <v>2172</v>
      </c>
      <c r="G75" s="2106">
        <f>SUMIF(TITULARES!$D$6:$D$1505,'Resumen Docentes'!C75,TITULARES!$AF$6:$AF$1505)</f>
        <v>18</v>
      </c>
      <c r="H75" s="2106">
        <f>SUMIF(TITULARES!$D$6:$D$1505,'Resumen Docentes'!C75,TITULARES!$AG$6:$AG$1505)</f>
        <v>16</v>
      </c>
      <c r="I75" s="2106">
        <f>SUMIF(TITULARES!D$6:D$1505,'Resumen Docentes'!C75,TITULARES!T$6:T$1505)</f>
        <v>0</v>
      </c>
      <c r="J75" s="2106">
        <f>SUMIF(TITULARES!D$6:D$1505,'Resumen Docentes'!C75,TITULARES!U$6:U$1505)</f>
        <v>6</v>
      </c>
      <c r="K75" s="2106">
        <f>SUMIF(TITULARES!D$6:D$1505,'Resumen Docentes'!C75,TITULARES!V$6:V$1505)</f>
        <v>0</v>
      </c>
      <c r="L75" s="372">
        <f t="shared" si="2"/>
        <v>40</v>
      </c>
      <c r="M75" t="str">
        <f t="shared" si="3"/>
        <v>NO APLICA</v>
      </c>
    </row>
    <row r="76" spans="1:13" x14ac:dyDescent="0.25">
      <c r="A76" s="2106">
        <v>75</v>
      </c>
      <c r="B76" s="2106" t="s">
        <v>546</v>
      </c>
      <c r="C76" s="2106" t="s">
        <v>597</v>
      </c>
      <c r="D76" s="2109" t="s">
        <v>83</v>
      </c>
      <c r="E76" s="2106" t="s">
        <v>2163</v>
      </c>
      <c r="F76" s="2106" t="s">
        <v>2172</v>
      </c>
      <c r="G76" s="2106">
        <f>SUMIF(TITULARES!$D$6:$D$1505,'Resumen Docentes'!C76,TITULARES!$AF$6:$AF$1505)</f>
        <v>15</v>
      </c>
      <c r="H76" s="2106">
        <f>SUMIF(TITULARES!$D$6:$D$1505,'Resumen Docentes'!C76,TITULARES!$AG$6:$AG$1505)</f>
        <v>5</v>
      </c>
      <c r="I76" s="2106">
        <f>SUMIF(TITULARES!D$6:D$1505,'Resumen Docentes'!C76,TITULARES!T$6:T$1505)</f>
        <v>0</v>
      </c>
      <c r="J76" s="2106">
        <f>SUMIF(TITULARES!D$6:D$1505,'Resumen Docentes'!C76,TITULARES!U$6:U$1505)</f>
        <v>0</v>
      </c>
      <c r="K76" s="2106">
        <f>SUMIF(TITULARES!D$6:D$1505,'Resumen Docentes'!C76,TITULARES!V$6:V$1505)</f>
        <v>0</v>
      </c>
      <c r="L76" s="372">
        <f t="shared" si="2"/>
        <v>20</v>
      </c>
      <c r="M76" t="str">
        <f t="shared" si="3"/>
        <v>NO APLICA</v>
      </c>
    </row>
    <row r="77" spans="1:13" x14ac:dyDescent="0.25">
      <c r="A77" s="2106">
        <v>76</v>
      </c>
      <c r="B77" s="2106" t="s">
        <v>447</v>
      </c>
      <c r="C77" s="2106" t="s">
        <v>472</v>
      </c>
      <c r="D77" s="2109" t="s">
        <v>35</v>
      </c>
      <c r="E77" s="2106" t="s">
        <v>2163</v>
      </c>
      <c r="F77" s="2106" t="s">
        <v>2172</v>
      </c>
      <c r="G77" s="2106">
        <f>SUMIF(TITULARES!$D$6:$D$1505,'Resumen Docentes'!C77,TITULARES!$AF$6:$AF$1505)</f>
        <v>20</v>
      </c>
      <c r="H77" s="2106">
        <f>SUMIF(TITULARES!$D$6:$D$1505,'Resumen Docentes'!C77,TITULARES!$AG$6:$AG$1505)</f>
        <v>16</v>
      </c>
      <c r="I77" s="2106">
        <f>SUMIF(TITULARES!D$6:D$1505,'Resumen Docentes'!C77,TITULARES!T$6:T$1505)</f>
        <v>4</v>
      </c>
      <c r="J77" s="2106">
        <f>SUMIF(TITULARES!D$6:D$1505,'Resumen Docentes'!C77,TITULARES!U$6:U$1505)</f>
        <v>0</v>
      </c>
      <c r="K77" s="2106">
        <f>SUMIF(TITULARES!D$6:D$1505,'Resumen Docentes'!C77,TITULARES!V$6:V$1505)</f>
        <v>0</v>
      </c>
      <c r="L77" s="372">
        <f t="shared" si="2"/>
        <v>40</v>
      </c>
      <c r="M77" t="str">
        <f t="shared" si="3"/>
        <v>NO APLICA</v>
      </c>
    </row>
    <row r="78" spans="1:13" x14ac:dyDescent="0.25">
      <c r="A78" s="2106">
        <v>77</v>
      </c>
      <c r="B78" s="2106" t="s">
        <v>448</v>
      </c>
      <c r="C78" s="2106" t="s">
        <v>473</v>
      </c>
      <c r="D78" s="2109" t="s">
        <v>35</v>
      </c>
      <c r="E78" s="2106" t="s">
        <v>2163</v>
      </c>
      <c r="F78" s="2106" t="s">
        <v>2172</v>
      </c>
      <c r="G78" s="2106">
        <f>SUMIF(TITULARES!$D$6:$D$1505,'Resumen Docentes'!C78,TITULARES!$AF$6:$AF$1505)</f>
        <v>20</v>
      </c>
      <c r="H78" s="2106">
        <f>SUMIF(TITULARES!$D$6:$D$1505,'Resumen Docentes'!C78,TITULARES!$AG$6:$AG$1505)</f>
        <v>10</v>
      </c>
      <c r="I78" s="2106">
        <f>SUMIF(TITULARES!D$6:D$1505,'Resumen Docentes'!C78,TITULARES!T$6:T$1505)</f>
        <v>0</v>
      </c>
      <c r="J78" s="2106">
        <f>SUMIF(TITULARES!D$6:D$1505,'Resumen Docentes'!C78,TITULARES!U$6:U$1505)</f>
        <v>10</v>
      </c>
      <c r="K78" s="2106">
        <f>SUMIF(TITULARES!D$6:D$1505,'Resumen Docentes'!C78,TITULARES!V$6:V$1505)</f>
        <v>0</v>
      </c>
      <c r="L78" s="372">
        <f t="shared" si="2"/>
        <v>40</v>
      </c>
      <c r="M78" t="str">
        <f t="shared" si="3"/>
        <v>NO APLICA</v>
      </c>
    </row>
    <row r="79" spans="1:13" x14ac:dyDescent="0.25">
      <c r="A79" s="2106">
        <v>78</v>
      </c>
      <c r="B79" s="2106" t="s">
        <v>547</v>
      </c>
      <c r="C79" s="2106" t="s">
        <v>600</v>
      </c>
      <c r="D79" s="2109" t="s">
        <v>35</v>
      </c>
      <c r="E79" s="2106" t="s">
        <v>2163</v>
      </c>
      <c r="F79" s="2106" t="s">
        <v>2172</v>
      </c>
      <c r="G79" s="2106">
        <f>SUMIF(TITULARES!$D$6:$D$1505,'Resumen Docentes'!C79,TITULARES!$AF$6:$AF$1505)</f>
        <v>20</v>
      </c>
      <c r="H79" s="2106">
        <f>SUMIF(TITULARES!$D$6:$D$1505,'Resumen Docentes'!C79,TITULARES!$AG$6:$AG$1505)</f>
        <v>15</v>
      </c>
      <c r="I79" s="2106">
        <f>SUMIF(TITULARES!D$6:D$1505,'Resumen Docentes'!C79,TITULARES!T$6:T$1505)</f>
        <v>0</v>
      </c>
      <c r="J79" s="2106">
        <f>SUMIF(TITULARES!D$6:D$1505,'Resumen Docentes'!C79,TITULARES!U$6:U$1505)</f>
        <v>0</v>
      </c>
      <c r="K79" s="2106">
        <f>SUMIF(TITULARES!D$6:D$1505,'Resumen Docentes'!C79,TITULARES!V$6:V$1505)</f>
        <v>5</v>
      </c>
      <c r="L79" s="372">
        <f t="shared" si="2"/>
        <v>40</v>
      </c>
      <c r="M79" t="str">
        <f t="shared" si="3"/>
        <v>NO APLICA</v>
      </c>
    </row>
    <row r="80" spans="1:13" x14ac:dyDescent="0.25">
      <c r="A80" s="2106">
        <v>79</v>
      </c>
      <c r="B80" s="2106" t="s">
        <v>548</v>
      </c>
      <c r="C80" s="2106" t="s">
        <v>603</v>
      </c>
      <c r="D80" s="2109" t="s">
        <v>35</v>
      </c>
      <c r="E80" s="2106" t="s">
        <v>2163</v>
      </c>
      <c r="F80" s="2106" t="s">
        <v>2172</v>
      </c>
      <c r="G80" s="2106">
        <f>SUMIF(TITULARES!$D$6:$D$1505,'Resumen Docentes'!C80,TITULARES!$AF$6:$AF$1505)</f>
        <v>21</v>
      </c>
      <c r="H80" s="2106">
        <f>SUMIF(TITULARES!$D$6:$D$1505,'Resumen Docentes'!C80,TITULARES!$AG$6:$AG$1505)</f>
        <v>14</v>
      </c>
      <c r="I80" s="2106">
        <f>SUMIF(TITULARES!D$6:D$1505,'Resumen Docentes'!C80,TITULARES!T$6:T$1505)</f>
        <v>5</v>
      </c>
      <c r="J80" s="2106">
        <f>SUMIF(TITULARES!D$6:D$1505,'Resumen Docentes'!C80,TITULARES!U$6:U$1505)</f>
        <v>0</v>
      </c>
      <c r="K80" s="2106">
        <f>SUMIF(TITULARES!D$6:D$1505,'Resumen Docentes'!C80,TITULARES!V$6:V$1505)</f>
        <v>0</v>
      </c>
      <c r="L80" s="372">
        <f t="shared" si="2"/>
        <v>40</v>
      </c>
      <c r="M80" t="str">
        <f t="shared" si="3"/>
        <v>NO APLICA</v>
      </c>
    </row>
    <row r="81" spans="1:13" x14ac:dyDescent="0.25">
      <c r="A81" s="2114">
        <v>80</v>
      </c>
      <c r="B81" s="2114" t="s">
        <v>370</v>
      </c>
      <c r="C81" s="2114" t="s">
        <v>606</v>
      </c>
      <c r="D81" s="2115" t="s">
        <v>35</v>
      </c>
      <c r="E81" s="2114" t="s">
        <v>2163</v>
      </c>
      <c r="F81" s="2114" t="s">
        <v>2172</v>
      </c>
      <c r="G81" s="2114">
        <f>SUMIF(TITULARES!$D$6:$D$1505,'Resumen Docentes'!C81,TITULARES!$AF$6:$AF$1505)</f>
        <v>15</v>
      </c>
      <c r="H81" s="2114">
        <f>SUMIF(TITULARES!$D$6:$D$1505,'Resumen Docentes'!C81,TITULARES!$AG$6:$AG$1505)</f>
        <v>16</v>
      </c>
      <c r="I81" s="2114">
        <f>SUMIF(TITULARES!D$6:D$1505,'Resumen Docentes'!C81,TITULARES!T$6:T$1505)</f>
        <v>5</v>
      </c>
      <c r="J81" s="2114">
        <f>SUMIF(TITULARES!D$6:D$1505,'Resumen Docentes'!C81,TITULARES!U$6:U$1505)</f>
        <v>4</v>
      </c>
      <c r="K81" s="2114">
        <f>SUMIF(TITULARES!D$6:D$1505,'Resumen Docentes'!C81,TITULARES!V$6:V$1505)</f>
        <v>0</v>
      </c>
      <c r="L81" s="2116">
        <f t="shared" si="2"/>
        <v>40</v>
      </c>
      <c r="M81" t="str">
        <f t="shared" si="3"/>
        <v>APLICA</v>
      </c>
    </row>
    <row r="82" spans="1:13" x14ac:dyDescent="0.25">
      <c r="A82" s="2106">
        <v>81</v>
      </c>
      <c r="B82" s="2106" t="s">
        <v>549</v>
      </c>
      <c r="C82" s="2106" t="s">
        <v>609</v>
      </c>
      <c r="D82" s="2109" t="s">
        <v>35</v>
      </c>
      <c r="E82" s="2106" t="s">
        <v>2163</v>
      </c>
      <c r="F82" s="2106" t="s">
        <v>2172</v>
      </c>
      <c r="G82" s="2106">
        <f>SUMIF(TITULARES!$D$6:$D$1505,'Resumen Docentes'!C82,TITULARES!$AF$6:$AF$1505)</f>
        <v>21</v>
      </c>
      <c r="H82" s="2106">
        <f>SUMIF(TITULARES!$D$6:$D$1505,'Resumen Docentes'!C82,TITULARES!$AG$6:$AG$1505)</f>
        <v>6</v>
      </c>
      <c r="I82" s="2106">
        <f>SUMIF(TITULARES!D$6:D$1505,'Resumen Docentes'!C82,TITULARES!T$6:T$1505)</f>
        <v>9</v>
      </c>
      <c r="J82" s="2106">
        <f>SUMIF(TITULARES!D$6:D$1505,'Resumen Docentes'!C82,TITULARES!U$6:U$1505)</f>
        <v>0</v>
      </c>
      <c r="K82" s="2106">
        <f>SUMIF(TITULARES!D$6:D$1505,'Resumen Docentes'!C82,TITULARES!V$6:V$1505)</f>
        <v>4</v>
      </c>
      <c r="L82" s="372">
        <f t="shared" si="2"/>
        <v>40</v>
      </c>
      <c r="M82" t="str">
        <f t="shared" si="3"/>
        <v>NO APLICA</v>
      </c>
    </row>
    <row r="83" spans="1:13" x14ac:dyDescent="0.25">
      <c r="A83" s="2106">
        <v>82</v>
      </c>
      <c r="B83" s="2106" t="s">
        <v>1111</v>
      </c>
      <c r="C83" s="2106" t="s">
        <v>866</v>
      </c>
      <c r="D83" s="2109" t="s">
        <v>35</v>
      </c>
      <c r="E83" s="2106" t="s">
        <v>2163</v>
      </c>
      <c r="F83" s="2106" t="s">
        <v>2172</v>
      </c>
      <c r="G83" s="2106">
        <f>SUMIF(TITULARES!$D$6:$D$1505,'Resumen Docentes'!C83,TITULARES!$AF$6:$AF$1505)</f>
        <v>21</v>
      </c>
      <c r="H83" s="2106">
        <f>SUMIF(TITULARES!$D$6:$D$1505,'Resumen Docentes'!C83,TITULARES!$AG$6:$AG$1505)</f>
        <v>12</v>
      </c>
      <c r="I83" s="2106">
        <f>SUMIF(TITULARES!D$6:D$1505,'Resumen Docentes'!C83,TITULARES!T$6:T$1505)</f>
        <v>3</v>
      </c>
      <c r="J83" s="2106">
        <f>SUMIF(TITULARES!D$6:D$1505,'Resumen Docentes'!C83,TITULARES!U$6:U$1505)</f>
        <v>0</v>
      </c>
      <c r="K83" s="2106">
        <f>SUMIF(TITULARES!D$6:D$1505,'Resumen Docentes'!C83,TITULARES!V$6:V$1505)</f>
        <v>4</v>
      </c>
      <c r="L83" s="372">
        <f t="shared" si="2"/>
        <v>40</v>
      </c>
      <c r="M83" t="str">
        <f t="shared" si="3"/>
        <v>NO APLICA</v>
      </c>
    </row>
    <row r="84" spans="1:13" x14ac:dyDescent="0.25">
      <c r="A84" s="2106">
        <v>83</v>
      </c>
      <c r="B84" s="2106" t="s">
        <v>228</v>
      </c>
      <c r="C84" s="2106" t="s">
        <v>229</v>
      </c>
      <c r="D84" s="2109" t="s">
        <v>35</v>
      </c>
      <c r="E84" s="2106" t="s">
        <v>2163</v>
      </c>
      <c r="F84" s="2106" t="s">
        <v>2172</v>
      </c>
      <c r="G84" s="2106">
        <f>SUMIF(TITULARES!$D$6:$D$1505,'Resumen Docentes'!C84,TITULARES!$AF$6:$AF$1505)</f>
        <v>20</v>
      </c>
      <c r="H84" s="2106">
        <f>SUMIF(TITULARES!$D$6:$D$1505,'Resumen Docentes'!C84,TITULARES!$AG$6:$AG$1505)</f>
        <v>14</v>
      </c>
      <c r="I84" s="2106">
        <f>SUMIF(TITULARES!D$6:D$1505,'Resumen Docentes'!C84,TITULARES!T$6:T$1505)</f>
        <v>6</v>
      </c>
      <c r="J84" s="2106">
        <f>SUMIF(TITULARES!D$6:D$1505,'Resumen Docentes'!C84,TITULARES!U$6:U$1505)</f>
        <v>0</v>
      </c>
      <c r="K84" s="2106">
        <f>SUMIF(TITULARES!D$6:D$1505,'Resumen Docentes'!C84,TITULARES!V$6:V$1505)</f>
        <v>0</v>
      </c>
      <c r="L84" s="372">
        <f t="shared" si="2"/>
        <v>40</v>
      </c>
      <c r="M84" t="str">
        <f t="shared" si="3"/>
        <v>NO APLICA</v>
      </c>
    </row>
    <row r="85" spans="1:13" x14ac:dyDescent="0.25">
      <c r="A85" s="2106">
        <v>84</v>
      </c>
      <c r="B85" s="2106" t="s">
        <v>371</v>
      </c>
      <c r="C85" s="2106" t="s">
        <v>612</v>
      </c>
      <c r="D85" s="2109" t="s">
        <v>35</v>
      </c>
      <c r="E85" s="2106" t="s">
        <v>2163</v>
      </c>
      <c r="F85" s="2106" t="s">
        <v>2172</v>
      </c>
      <c r="G85" s="2106">
        <f>SUMIF(TITULARES!$D$6:$D$1505,'Resumen Docentes'!C85,TITULARES!$AF$6:$AF$1505)</f>
        <v>20</v>
      </c>
      <c r="H85" s="2106">
        <f>SUMIF(TITULARES!$D$6:$D$1505,'Resumen Docentes'!C85,TITULARES!$AG$6:$AG$1505)</f>
        <v>10</v>
      </c>
      <c r="I85" s="2106">
        <f>SUMIF(TITULARES!D$6:D$1505,'Resumen Docentes'!C85,TITULARES!T$6:T$1505)</f>
        <v>10</v>
      </c>
      <c r="J85" s="2106">
        <f>SUMIF(TITULARES!D$6:D$1505,'Resumen Docentes'!C85,TITULARES!U$6:U$1505)</f>
        <v>0</v>
      </c>
      <c r="K85" s="2106">
        <f>SUMIF(TITULARES!D$6:D$1505,'Resumen Docentes'!C85,TITULARES!V$6:V$1505)</f>
        <v>0</v>
      </c>
      <c r="L85" s="372">
        <f t="shared" si="2"/>
        <v>40</v>
      </c>
      <c r="M85" t="str">
        <f t="shared" si="3"/>
        <v>NO APLICA</v>
      </c>
    </row>
    <row r="86" spans="1:13" x14ac:dyDescent="0.25">
      <c r="A86" s="2106">
        <v>85</v>
      </c>
      <c r="B86" s="2106" t="s">
        <v>449</v>
      </c>
      <c r="C86" s="2106" t="s">
        <v>474</v>
      </c>
      <c r="D86" s="2109" t="s">
        <v>35</v>
      </c>
      <c r="E86" s="2106" t="s">
        <v>2163</v>
      </c>
      <c r="F86" s="2106" t="s">
        <v>2174</v>
      </c>
      <c r="G86" s="2106">
        <f>SUMIF(TITULARES!$D$6:$D$1505,'Resumen Docentes'!C86,TITULARES!$AF$6:$AF$1505)</f>
        <v>14</v>
      </c>
      <c r="H86" s="2106">
        <f>SUMIF(TITULARES!$D$6:$D$1505,'Resumen Docentes'!C86,TITULARES!$AG$6:$AG$1505)</f>
        <v>4</v>
      </c>
      <c r="I86" s="2106">
        <f>SUMIF(TITULARES!D$6:D$1505,'Resumen Docentes'!C86,TITULARES!T$6:T$1505)</f>
        <v>19</v>
      </c>
      <c r="J86" s="2106">
        <f>SUMIF(TITULARES!D$6:D$1505,'Resumen Docentes'!C86,TITULARES!U$6:U$1505)</f>
        <v>3</v>
      </c>
      <c r="K86" s="2106">
        <f>SUMIF(TITULARES!D$6:D$1505,'Resumen Docentes'!C86,TITULARES!V$6:V$1505)</f>
        <v>0</v>
      </c>
      <c r="L86" s="372">
        <f t="shared" si="2"/>
        <v>40</v>
      </c>
      <c r="M86" t="str">
        <f t="shared" si="3"/>
        <v>NO APLICA</v>
      </c>
    </row>
    <row r="87" spans="1:13" x14ac:dyDescent="0.25">
      <c r="A87" s="2106">
        <v>86</v>
      </c>
      <c r="B87" s="2106" t="s">
        <v>372</v>
      </c>
      <c r="C87" s="2106" t="s">
        <v>619</v>
      </c>
      <c r="D87" s="2109" t="s">
        <v>35</v>
      </c>
      <c r="E87" s="2106" t="s">
        <v>2163</v>
      </c>
      <c r="F87" s="2106" t="s">
        <v>2172</v>
      </c>
      <c r="G87" s="2106">
        <f>SUMIF(TITULARES!$D$6:$D$1505,'Resumen Docentes'!C87,TITULARES!$AF$6:$AF$1505)</f>
        <v>20</v>
      </c>
      <c r="H87" s="2106">
        <f>SUMIF(TITULARES!$D$6:$D$1505,'Resumen Docentes'!C87,TITULARES!$AG$6:$AG$1505)</f>
        <v>16</v>
      </c>
      <c r="I87" s="2106">
        <f>SUMIF(TITULARES!D$6:D$1505,'Resumen Docentes'!C87,TITULARES!T$6:T$1505)</f>
        <v>0</v>
      </c>
      <c r="J87" s="2106">
        <f>SUMIF(TITULARES!D$6:D$1505,'Resumen Docentes'!C87,TITULARES!U$6:U$1505)</f>
        <v>0</v>
      </c>
      <c r="K87" s="2106">
        <f>SUMIF(TITULARES!D$6:D$1505,'Resumen Docentes'!C87,TITULARES!V$6:V$1505)</f>
        <v>4</v>
      </c>
      <c r="L87" s="372">
        <f t="shared" si="2"/>
        <v>40</v>
      </c>
      <c r="M87" t="str">
        <f t="shared" si="3"/>
        <v>NO APLICA</v>
      </c>
    </row>
    <row r="88" spans="1:13" x14ac:dyDescent="0.25">
      <c r="A88" s="2106">
        <v>87</v>
      </c>
      <c r="B88" s="2106" t="s">
        <v>373</v>
      </c>
      <c r="C88" s="2106" t="s">
        <v>616</v>
      </c>
      <c r="D88" s="2109" t="s">
        <v>35</v>
      </c>
      <c r="E88" s="2106" t="s">
        <v>2163</v>
      </c>
      <c r="F88" s="2106" t="s">
        <v>2172</v>
      </c>
      <c r="G88" s="2106">
        <f>SUMIF(TITULARES!$D$6:$D$1505,'Resumen Docentes'!C88,TITULARES!$AF$6:$AF$1505)</f>
        <v>21</v>
      </c>
      <c r="H88" s="2106">
        <f>SUMIF(TITULARES!$D$6:$D$1505,'Resumen Docentes'!C88,TITULARES!$AG$6:$AG$1505)</f>
        <v>9</v>
      </c>
      <c r="I88" s="2106">
        <f>SUMIF(TITULARES!D$6:D$1505,'Resumen Docentes'!C88,TITULARES!T$6:T$1505)</f>
        <v>10</v>
      </c>
      <c r="J88" s="2106">
        <f>SUMIF(TITULARES!D$6:D$1505,'Resumen Docentes'!C88,TITULARES!U$6:U$1505)</f>
        <v>0</v>
      </c>
      <c r="K88" s="2106">
        <f>SUMIF(TITULARES!D$6:D$1505,'Resumen Docentes'!C88,TITULARES!V$6:V$1505)</f>
        <v>0</v>
      </c>
      <c r="L88" s="372">
        <f t="shared" si="2"/>
        <v>40</v>
      </c>
      <c r="M88" t="str">
        <f t="shared" si="3"/>
        <v>NO APLICA</v>
      </c>
    </row>
    <row r="89" spans="1:13" x14ac:dyDescent="0.25">
      <c r="A89" s="2106">
        <v>88</v>
      </c>
      <c r="B89" s="2106" t="s">
        <v>374</v>
      </c>
      <c r="C89" s="2106" t="s">
        <v>620</v>
      </c>
      <c r="D89" s="2109" t="s">
        <v>35</v>
      </c>
      <c r="E89" s="2106" t="s">
        <v>2163</v>
      </c>
      <c r="F89" s="2106" t="s">
        <v>2172</v>
      </c>
      <c r="G89" s="2106">
        <f>SUMIF(TITULARES!$D$6:$D$1505,'Resumen Docentes'!C89,TITULARES!$AF$6:$AF$1505)</f>
        <v>19</v>
      </c>
      <c r="H89" s="2106">
        <f>SUMIF(TITULARES!$D$6:$D$1505,'Resumen Docentes'!C89,TITULARES!$AG$6:$AG$1505)</f>
        <v>16</v>
      </c>
      <c r="I89" s="2106">
        <f>SUMIF(TITULARES!D$6:D$1505,'Resumen Docentes'!C89,TITULARES!T$6:T$1505)</f>
        <v>5</v>
      </c>
      <c r="J89" s="2106">
        <f>SUMIF(TITULARES!D$6:D$1505,'Resumen Docentes'!C89,TITULARES!U$6:U$1505)</f>
        <v>0</v>
      </c>
      <c r="K89" s="2106">
        <f>SUMIF(TITULARES!D$6:D$1505,'Resumen Docentes'!C89,TITULARES!V$6:V$1505)</f>
        <v>0</v>
      </c>
      <c r="L89" s="372">
        <f t="shared" si="2"/>
        <v>40</v>
      </c>
      <c r="M89" t="str">
        <f t="shared" si="3"/>
        <v>NO APLICA</v>
      </c>
    </row>
    <row r="90" spans="1:13" x14ac:dyDescent="0.25">
      <c r="A90" s="2106">
        <v>89</v>
      </c>
      <c r="B90" s="2106" t="s">
        <v>887</v>
      </c>
      <c r="C90" s="2106" t="s">
        <v>888</v>
      </c>
      <c r="D90" s="2109" t="s">
        <v>35</v>
      </c>
      <c r="E90" s="2106" t="s">
        <v>2163</v>
      </c>
      <c r="F90" s="2106" t="s">
        <v>2175</v>
      </c>
      <c r="G90" s="2106">
        <f>SUMIF(TITULARES!$D$6:$D$1505,'Resumen Docentes'!C90,TITULARES!$AF$6:$AF$1505)</f>
        <v>0</v>
      </c>
      <c r="H90" s="2106">
        <f>SUMIF(TITULARES!$D$6:$D$1505,'Resumen Docentes'!C90,TITULARES!$AG$6:$AG$1505)</f>
        <v>0</v>
      </c>
      <c r="I90" s="2106">
        <f>SUMIF(TITULARES!D$6:D$1505,'Resumen Docentes'!C90,TITULARES!T$6:T$1505)</f>
        <v>0</v>
      </c>
      <c r="J90" s="2106">
        <f>SUMIF(TITULARES!D$6:D$1505,'Resumen Docentes'!C90,TITULARES!U$6:U$1505)</f>
        <v>0</v>
      </c>
      <c r="K90" s="2106">
        <f>SUMIF(TITULARES!D$6:D$1505,'Resumen Docentes'!C90,TITULARES!V$6:V$1505)</f>
        <v>0</v>
      </c>
      <c r="L90" s="372">
        <f t="shared" si="2"/>
        <v>0</v>
      </c>
      <c r="M90" t="str">
        <f t="shared" si="3"/>
        <v>NO APLICA</v>
      </c>
    </row>
    <row r="91" spans="1:13" x14ac:dyDescent="0.25">
      <c r="A91" s="2106">
        <v>90</v>
      </c>
      <c r="B91" s="2106" t="s">
        <v>550</v>
      </c>
      <c r="C91" s="2106" t="s">
        <v>621</v>
      </c>
      <c r="D91" s="2109" t="s">
        <v>35</v>
      </c>
      <c r="E91" s="2106" t="s">
        <v>2163</v>
      </c>
      <c r="F91" s="2106" t="s">
        <v>2174</v>
      </c>
      <c r="G91" s="2106">
        <f>SUMIF(TITULARES!$D$6:$D$1505,'Resumen Docentes'!C91,TITULARES!$AF$6:$AF$1505)</f>
        <v>10</v>
      </c>
      <c r="H91" s="2106">
        <f>SUMIF(TITULARES!$D$6:$D$1505,'Resumen Docentes'!C91,TITULARES!$AG$6:$AG$1505)</f>
        <v>3</v>
      </c>
      <c r="I91" s="2106">
        <f>SUMIF(TITULARES!D$6:D$1505,'Resumen Docentes'!C91,TITULARES!T$6:T$1505)</f>
        <v>27</v>
      </c>
      <c r="J91" s="2106">
        <f>SUMIF(TITULARES!D$6:D$1505,'Resumen Docentes'!C91,TITULARES!U$6:U$1505)</f>
        <v>0</v>
      </c>
      <c r="K91" s="2106">
        <f>SUMIF(TITULARES!D$6:D$1505,'Resumen Docentes'!C91,TITULARES!V$6:V$1505)</f>
        <v>0</v>
      </c>
      <c r="L91" s="372">
        <f t="shared" si="2"/>
        <v>40</v>
      </c>
      <c r="M91" t="str">
        <f t="shared" si="3"/>
        <v>NO APLICA</v>
      </c>
    </row>
    <row r="92" spans="1:13" x14ac:dyDescent="0.25">
      <c r="A92" s="2106">
        <v>91</v>
      </c>
      <c r="B92" s="2106" t="s">
        <v>375</v>
      </c>
      <c r="C92" s="2106" t="s">
        <v>623</v>
      </c>
      <c r="D92" s="2109" t="s">
        <v>35</v>
      </c>
      <c r="E92" s="2106" t="s">
        <v>2163</v>
      </c>
      <c r="F92" s="2106" t="s">
        <v>2172</v>
      </c>
      <c r="G92" s="2106">
        <f>SUMIF(TITULARES!$D$6:$D$1505,'Resumen Docentes'!C92,TITULARES!$AF$6:$AF$1505)</f>
        <v>20</v>
      </c>
      <c r="H92" s="2106">
        <f>SUMIF(TITULARES!$D$6:$D$1505,'Resumen Docentes'!C92,TITULARES!$AG$6:$AG$1505)</f>
        <v>10</v>
      </c>
      <c r="I92" s="2106">
        <f>SUMIF(TITULARES!D$6:D$1505,'Resumen Docentes'!C92,TITULARES!T$6:T$1505)</f>
        <v>5</v>
      </c>
      <c r="J92" s="2106">
        <f>SUMIF(TITULARES!D$6:D$1505,'Resumen Docentes'!C92,TITULARES!U$6:U$1505)</f>
        <v>5</v>
      </c>
      <c r="K92" s="2106">
        <f>SUMIF(TITULARES!D$6:D$1505,'Resumen Docentes'!C92,TITULARES!V$6:V$1505)</f>
        <v>0</v>
      </c>
      <c r="L92" s="372">
        <f t="shared" si="2"/>
        <v>40</v>
      </c>
      <c r="M92" t="str">
        <f t="shared" si="3"/>
        <v>NO APLICA</v>
      </c>
    </row>
    <row r="93" spans="1:13" x14ac:dyDescent="0.25">
      <c r="A93" s="2106">
        <v>92</v>
      </c>
      <c r="B93" s="2106" t="s">
        <v>450</v>
      </c>
      <c r="C93" s="2106" t="s">
        <v>475</v>
      </c>
      <c r="D93" s="2109" t="s">
        <v>35</v>
      </c>
      <c r="E93" s="2106" t="s">
        <v>2163</v>
      </c>
      <c r="F93" s="2106" t="s">
        <v>2174</v>
      </c>
      <c r="G93" s="2106">
        <f>SUMIF(TITULARES!$D$6:$D$1505,'Resumen Docentes'!C93,TITULARES!$AF$6:$AF$1505)</f>
        <v>14</v>
      </c>
      <c r="H93" s="2106">
        <f>SUMIF(TITULARES!$D$6:$D$1505,'Resumen Docentes'!C93,TITULARES!$AG$6:$AG$1505)</f>
        <v>4</v>
      </c>
      <c r="I93" s="2106">
        <f>SUMIF(TITULARES!D$6:D$1505,'Resumen Docentes'!C93,TITULARES!T$6:T$1505)</f>
        <v>22</v>
      </c>
      <c r="J93" s="2106">
        <f>SUMIF(TITULARES!D$6:D$1505,'Resumen Docentes'!C93,TITULARES!U$6:U$1505)</f>
        <v>0</v>
      </c>
      <c r="K93" s="2106">
        <f>SUMIF(TITULARES!D$6:D$1505,'Resumen Docentes'!C93,TITULARES!V$6:V$1505)</f>
        <v>0</v>
      </c>
      <c r="L93" s="372">
        <f t="shared" si="2"/>
        <v>40</v>
      </c>
      <c r="M93" t="str">
        <f t="shared" si="3"/>
        <v>NO APLICA</v>
      </c>
    </row>
    <row r="94" spans="1:13" x14ac:dyDescent="0.25">
      <c r="A94" s="2106">
        <v>93</v>
      </c>
      <c r="B94" s="2106" t="s">
        <v>451</v>
      </c>
      <c r="C94" s="2106" t="s">
        <v>476</v>
      </c>
      <c r="D94" s="2109" t="s">
        <v>83</v>
      </c>
      <c r="E94" s="2106" t="s">
        <v>2163</v>
      </c>
      <c r="F94" s="2106" t="s">
        <v>2172</v>
      </c>
      <c r="G94" s="2106">
        <f>SUMIF(TITULARES!$D$6:$D$1505,'Resumen Docentes'!C94,TITULARES!$AF$6:$AF$1505)</f>
        <v>15</v>
      </c>
      <c r="H94" s="2106">
        <f>SUMIF(TITULARES!$D$6:$D$1505,'Resumen Docentes'!C94,TITULARES!$AG$6:$AG$1505)</f>
        <v>5</v>
      </c>
      <c r="I94" s="2106">
        <f>SUMIF(TITULARES!D$6:D$1505,'Resumen Docentes'!C94,TITULARES!T$6:T$1505)</f>
        <v>0</v>
      </c>
      <c r="J94" s="2106">
        <f>SUMIF(TITULARES!D$6:D$1505,'Resumen Docentes'!C94,TITULARES!U$6:U$1505)</f>
        <v>0</v>
      </c>
      <c r="K94" s="2106">
        <f>SUMIF(TITULARES!D$6:D$1505,'Resumen Docentes'!C94,TITULARES!V$6:V$1505)</f>
        <v>0</v>
      </c>
      <c r="L94" s="372">
        <f t="shared" si="2"/>
        <v>20</v>
      </c>
      <c r="M94" t="str">
        <f t="shared" si="3"/>
        <v>NO APLICA</v>
      </c>
    </row>
    <row r="95" spans="1:13" x14ac:dyDescent="0.25">
      <c r="A95" s="2106">
        <v>94</v>
      </c>
      <c r="B95" s="2106" t="s">
        <v>452</v>
      </c>
      <c r="C95" s="2106" t="s">
        <v>477</v>
      </c>
      <c r="D95" s="2109" t="s">
        <v>83</v>
      </c>
      <c r="E95" s="2106" t="s">
        <v>2163</v>
      </c>
      <c r="F95" s="2106" t="s">
        <v>2172</v>
      </c>
      <c r="G95" s="2106">
        <f>SUMIF(TITULARES!$D$6:$D$1505,'Resumen Docentes'!C95,TITULARES!$AF$6:$AF$1505)</f>
        <v>16</v>
      </c>
      <c r="H95" s="2106">
        <f>SUMIF(TITULARES!$D$6:$D$1505,'Resumen Docentes'!C95,TITULARES!$AG$6:$AG$1505)</f>
        <v>4</v>
      </c>
      <c r="I95" s="2106">
        <f>SUMIF(TITULARES!D$6:D$1505,'Resumen Docentes'!C95,TITULARES!T$6:T$1505)</f>
        <v>0</v>
      </c>
      <c r="J95" s="2106">
        <f>SUMIF(TITULARES!D$6:D$1505,'Resumen Docentes'!C95,TITULARES!U$6:U$1505)</f>
        <v>0</v>
      </c>
      <c r="K95" s="2106">
        <f>SUMIF(TITULARES!D$6:D$1505,'Resumen Docentes'!C95,TITULARES!V$6:V$1505)</f>
        <v>0</v>
      </c>
      <c r="L95" s="372">
        <f t="shared" si="2"/>
        <v>20</v>
      </c>
      <c r="M95" t="str">
        <f t="shared" si="3"/>
        <v>NO APLICA</v>
      </c>
    </row>
    <row r="96" spans="1:13" x14ac:dyDescent="0.25">
      <c r="A96" s="2106">
        <v>95</v>
      </c>
      <c r="B96" s="2106" t="s">
        <v>2001</v>
      </c>
      <c r="C96" s="2106" t="s">
        <v>2002</v>
      </c>
      <c r="D96" s="2109" t="s">
        <v>35</v>
      </c>
      <c r="E96" s="2106" t="s">
        <v>2163</v>
      </c>
      <c r="F96" s="2106" t="s">
        <v>2172</v>
      </c>
      <c r="G96" s="2106">
        <f>SUMIF(TITULARES!$D$6:$D$1505,'Resumen Docentes'!C96,TITULARES!$AF$6:$AF$1505)</f>
        <v>16</v>
      </c>
      <c r="H96" s="2106">
        <f>SUMIF(TITULARES!$D$6:$D$1505,'Resumen Docentes'!C96,TITULARES!$AG$6:$AG$1505)</f>
        <v>5</v>
      </c>
      <c r="I96" s="2106">
        <f>SUMIF(TITULARES!D$6:D$1505,'Resumen Docentes'!C96,TITULARES!T$6:T$1505)</f>
        <v>17</v>
      </c>
      <c r="J96" s="2106">
        <f>SUMIF(TITULARES!D$6:D$1505,'Resumen Docentes'!C96,TITULARES!U$6:U$1505)</f>
        <v>2</v>
      </c>
      <c r="K96" s="2106">
        <f>SUMIF(TITULARES!D$6:D$1505,'Resumen Docentes'!C96,TITULARES!V$6:V$1505)</f>
        <v>0</v>
      </c>
      <c r="L96" s="372">
        <f t="shared" si="2"/>
        <v>40</v>
      </c>
      <c r="M96" t="str">
        <f t="shared" si="3"/>
        <v>NO APLICA</v>
      </c>
    </row>
    <row r="97" spans="1:13" x14ac:dyDescent="0.25">
      <c r="A97" s="2106">
        <v>96</v>
      </c>
      <c r="B97" s="2106" t="s">
        <v>453</v>
      </c>
      <c r="C97" s="2106" t="s">
        <v>478</v>
      </c>
      <c r="D97" s="2109" t="s">
        <v>35</v>
      </c>
      <c r="E97" s="2106" t="s">
        <v>2163</v>
      </c>
      <c r="F97" s="2106" t="s">
        <v>2172</v>
      </c>
      <c r="G97" s="2106">
        <f>SUMIF(TITULARES!$D$6:$D$1505,'Resumen Docentes'!C97,TITULARES!$AF$6:$AF$1505)</f>
        <v>20</v>
      </c>
      <c r="H97" s="2106">
        <f>SUMIF(TITULARES!$D$6:$D$1505,'Resumen Docentes'!C97,TITULARES!$AG$6:$AG$1505)</f>
        <v>13</v>
      </c>
      <c r="I97" s="2106">
        <f>SUMIF(TITULARES!D$6:D$1505,'Resumen Docentes'!C97,TITULARES!T$6:T$1505)</f>
        <v>3</v>
      </c>
      <c r="J97" s="2106">
        <f>SUMIF(TITULARES!D$6:D$1505,'Resumen Docentes'!C97,TITULARES!U$6:U$1505)</f>
        <v>4</v>
      </c>
      <c r="K97" s="2106">
        <f>SUMIF(TITULARES!D$6:D$1505,'Resumen Docentes'!C97,TITULARES!V$6:V$1505)</f>
        <v>0</v>
      </c>
      <c r="L97" s="372">
        <f t="shared" si="2"/>
        <v>40</v>
      </c>
      <c r="M97" t="str">
        <f t="shared" si="3"/>
        <v>NO APLICA</v>
      </c>
    </row>
    <row r="98" spans="1:13" x14ac:dyDescent="0.25">
      <c r="A98" s="2106">
        <v>97</v>
      </c>
      <c r="B98" s="2106" t="s">
        <v>2005</v>
      </c>
      <c r="C98" s="2106" t="s">
        <v>2006</v>
      </c>
      <c r="D98" s="2109" t="s">
        <v>35</v>
      </c>
      <c r="E98" s="2106" t="s">
        <v>2163</v>
      </c>
      <c r="F98" s="2106" t="s">
        <v>2172</v>
      </c>
      <c r="G98" s="2106">
        <f>SUMIF(TITULARES!$D$6:$D$1505,'Resumen Docentes'!C98,TITULARES!$AF$6:$AF$1505)</f>
        <v>20</v>
      </c>
      <c r="H98" s="2106">
        <f>SUMIF(TITULARES!$D$6:$D$1505,'Resumen Docentes'!C98,TITULARES!$AG$6:$AG$1505)</f>
        <v>20</v>
      </c>
      <c r="I98" s="2106">
        <f>SUMIF(TITULARES!D$6:D$1505,'Resumen Docentes'!C98,TITULARES!T$6:T$1505)</f>
        <v>0</v>
      </c>
      <c r="J98" s="2106">
        <f>SUMIF(TITULARES!D$6:D$1505,'Resumen Docentes'!C98,TITULARES!U$6:U$1505)</f>
        <v>0</v>
      </c>
      <c r="K98" s="2106">
        <f>SUMIF(TITULARES!D$6:D$1505,'Resumen Docentes'!C98,TITULARES!V$6:V$1505)</f>
        <v>0</v>
      </c>
      <c r="L98" s="372">
        <f t="shared" si="2"/>
        <v>40</v>
      </c>
      <c r="M98" t="str">
        <f t="shared" si="3"/>
        <v>NO APLICA</v>
      </c>
    </row>
    <row r="99" spans="1:13" x14ac:dyDescent="0.25">
      <c r="A99" s="2106">
        <v>98</v>
      </c>
      <c r="B99" s="2106" t="s">
        <v>72</v>
      </c>
      <c r="C99" s="2106" t="s">
        <v>73</v>
      </c>
      <c r="D99" s="2109" t="s">
        <v>35</v>
      </c>
      <c r="E99" s="2106" t="s">
        <v>2163</v>
      </c>
      <c r="F99" s="2106" t="s">
        <v>2172</v>
      </c>
      <c r="G99" s="2106">
        <f>SUMIF(TITULARES!$D$6:$D$1505,'Resumen Docentes'!C99,TITULARES!$AF$6:$AF$1505)</f>
        <v>18</v>
      </c>
      <c r="H99" s="2106">
        <f>SUMIF(TITULARES!$D$6:$D$1505,'Resumen Docentes'!C99,TITULARES!$AG$6:$AG$1505)</f>
        <v>11</v>
      </c>
      <c r="I99" s="2106">
        <f>SUMIF(TITULARES!D$6:D$1505,'Resumen Docentes'!C99,TITULARES!T$6:T$1505)</f>
        <v>5</v>
      </c>
      <c r="J99" s="2106">
        <f>SUMIF(TITULARES!D$6:D$1505,'Resumen Docentes'!C99,TITULARES!U$6:U$1505)</f>
        <v>6</v>
      </c>
      <c r="K99" s="2106">
        <f>SUMIF(TITULARES!D$6:D$1505,'Resumen Docentes'!C99,TITULARES!V$6:V$1505)</f>
        <v>0</v>
      </c>
      <c r="L99" s="372">
        <f t="shared" si="2"/>
        <v>40</v>
      </c>
      <c r="M99" t="str">
        <f t="shared" si="3"/>
        <v>NO APLICA</v>
      </c>
    </row>
    <row r="100" spans="1:13" x14ac:dyDescent="0.25">
      <c r="A100" s="2106">
        <v>99</v>
      </c>
      <c r="B100" s="2106" t="s">
        <v>551</v>
      </c>
      <c r="C100" s="2106" t="s">
        <v>625</v>
      </c>
      <c r="D100" s="2109" t="s">
        <v>35</v>
      </c>
      <c r="E100" s="2106" t="s">
        <v>2163</v>
      </c>
      <c r="F100" s="2106" t="s">
        <v>2172</v>
      </c>
      <c r="G100" s="2106">
        <f>SUMIF(TITULARES!$D$6:$D$1505,'Resumen Docentes'!C100,TITULARES!$AF$6:$AF$1505)</f>
        <v>19</v>
      </c>
      <c r="H100" s="2106">
        <f>SUMIF(TITULARES!$D$6:$D$1505,'Resumen Docentes'!C100,TITULARES!$AG$6:$AG$1505)</f>
        <v>11</v>
      </c>
      <c r="I100" s="2106">
        <f>SUMIF(TITULARES!D$6:D$1505,'Resumen Docentes'!C100,TITULARES!T$6:T$1505)</f>
        <v>5</v>
      </c>
      <c r="J100" s="2106">
        <f>SUMIF(TITULARES!D$6:D$1505,'Resumen Docentes'!C100,TITULARES!U$6:U$1505)</f>
        <v>5</v>
      </c>
      <c r="K100" s="2106">
        <f>SUMIF(TITULARES!D$6:D$1505,'Resumen Docentes'!C100,TITULARES!V$6:V$1505)</f>
        <v>0</v>
      </c>
      <c r="L100" s="372">
        <f t="shared" si="2"/>
        <v>40</v>
      </c>
      <c r="M100" t="str">
        <f t="shared" si="3"/>
        <v>NO APLICA</v>
      </c>
    </row>
    <row r="101" spans="1:13" x14ac:dyDescent="0.25">
      <c r="A101" s="2106">
        <v>100</v>
      </c>
      <c r="B101" s="2106" t="s">
        <v>2010</v>
      </c>
      <c r="C101" s="2106" t="s">
        <v>2011</v>
      </c>
      <c r="D101" s="2109" t="s">
        <v>35</v>
      </c>
      <c r="E101" s="2106" t="s">
        <v>2163</v>
      </c>
      <c r="F101" s="2106" t="s">
        <v>2172</v>
      </c>
      <c r="G101" s="2106">
        <f>SUMIF(TITULARES!$D$6:$D$1505,'Resumen Docentes'!C101,TITULARES!$AF$6:$AF$1505)</f>
        <v>19</v>
      </c>
      <c r="H101" s="2106">
        <f>SUMIF(TITULARES!$D$6:$D$1505,'Resumen Docentes'!C101,TITULARES!$AG$6:$AG$1505)</f>
        <v>16</v>
      </c>
      <c r="I101" s="2106">
        <f>SUMIF(TITULARES!D$6:D$1505,'Resumen Docentes'!C101,TITULARES!T$6:T$1505)</f>
        <v>0</v>
      </c>
      <c r="J101" s="2106">
        <f>SUMIF(TITULARES!D$6:D$1505,'Resumen Docentes'!C101,TITULARES!U$6:U$1505)</f>
        <v>0</v>
      </c>
      <c r="K101" s="2106">
        <f>SUMIF(TITULARES!D$6:D$1505,'Resumen Docentes'!C101,TITULARES!V$6:V$1505)</f>
        <v>5</v>
      </c>
      <c r="L101" s="372">
        <f t="shared" si="2"/>
        <v>40</v>
      </c>
      <c r="M101" t="str">
        <f t="shared" si="3"/>
        <v>NO APLICA</v>
      </c>
    </row>
    <row r="102" spans="1:13" x14ac:dyDescent="0.25">
      <c r="A102" s="2106">
        <v>101</v>
      </c>
      <c r="B102" s="2106" t="s">
        <v>454</v>
      </c>
      <c r="C102" s="2106" t="s">
        <v>479</v>
      </c>
      <c r="D102" s="2109" t="s">
        <v>35</v>
      </c>
      <c r="E102" s="2106" t="s">
        <v>2163</v>
      </c>
      <c r="F102" s="2106" t="s">
        <v>2172</v>
      </c>
      <c r="G102" s="2106">
        <f>SUMIF(TITULARES!$D$6:$D$1505,'Resumen Docentes'!C102,TITULARES!$AF$6:$AF$1505)</f>
        <v>20</v>
      </c>
      <c r="H102" s="2106">
        <f>SUMIF(TITULARES!$D$6:$D$1505,'Resumen Docentes'!C102,TITULARES!$AG$6:$AG$1505)</f>
        <v>13</v>
      </c>
      <c r="I102" s="2106">
        <f>SUMIF(TITULARES!D$6:D$1505,'Resumen Docentes'!C102,TITULARES!T$6:T$1505)</f>
        <v>4</v>
      </c>
      <c r="J102" s="2106">
        <f>SUMIF(TITULARES!D$6:D$1505,'Resumen Docentes'!C102,TITULARES!U$6:U$1505)</f>
        <v>0</v>
      </c>
      <c r="K102" s="2106">
        <f>SUMIF(TITULARES!D$6:D$1505,'Resumen Docentes'!C102,TITULARES!V$6:V$1505)</f>
        <v>3</v>
      </c>
      <c r="L102" s="372">
        <f t="shared" si="2"/>
        <v>40</v>
      </c>
      <c r="M102" t="str">
        <f t="shared" si="3"/>
        <v>NO APLICA</v>
      </c>
    </row>
    <row r="103" spans="1:13" x14ac:dyDescent="0.25">
      <c r="A103" s="2106">
        <v>102</v>
      </c>
      <c r="B103" s="2106" t="s">
        <v>455</v>
      </c>
      <c r="C103" s="2106" t="s">
        <v>480</v>
      </c>
      <c r="D103" s="2109" t="s">
        <v>35</v>
      </c>
      <c r="E103" s="2106" t="s">
        <v>2163</v>
      </c>
      <c r="F103" s="2106" t="s">
        <v>2172</v>
      </c>
      <c r="G103" s="2106">
        <f>SUMIF(TITULARES!$D$6:$D$1505,'Resumen Docentes'!C103,TITULARES!$AF$6:$AF$1505)</f>
        <v>27</v>
      </c>
      <c r="H103" s="2106">
        <f>SUMIF(TITULARES!$D$6:$D$1505,'Resumen Docentes'!C103,TITULARES!$AG$6:$AG$1505)</f>
        <v>7</v>
      </c>
      <c r="I103" s="2106">
        <f>SUMIF(TITULARES!D$6:D$1505,'Resumen Docentes'!C103,TITULARES!T$6:T$1505)</f>
        <v>6</v>
      </c>
      <c r="J103" s="2106">
        <f>SUMIF(TITULARES!D$6:D$1505,'Resumen Docentes'!C103,TITULARES!U$6:U$1505)</f>
        <v>0</v>
      </c>
      <c r="K103" s="2106">
        <f>SUMIF(TITULARES!D$6:D$1505,'Resumen Docentes'!C103,TITULARES!V$6:V$1505)</f>
        <v>0</v>
      </c>
      <c r="L103" s="372">
        <f t="shared" si="2"/>
        <v>40</v>
      </c>
      <c r="M103" t="str">
        <f t="shared" si="3"/>
        <v>NO APLICA</v>
      </c>
    </row>
    <row r="104" spans="1:13" x14ac:dyDescent="0.25">
      <c r="A104" s="2106">
        <v>103</v>
      </c>
      <c r="B104" s="2106" t="s">
        <v>456</v>
      </c>
      <c r="C104" s="2106" t="s">
        <v>481</v>
      </c>
      <c r="D104" s="2109" t="s">
        <v>35</v>
      </c>
      <c r="E104" s="2106" t="s">
        <v>2163</v>
      </c>
      <c r="F104" s="2106" t="s">
        <v>2172</v>
      </c>
      <c r="G104" s="2106">
        <f>SUMIF(TITULARES!$D$6:$D$1505,'Resumen Docentes'!C104,TITULARES!$AF$6:$AF$1505)</f>
        <v>23</v>
      </c>
      <c r="H104" s="2106">
        <f>SUMIF(TITULARES!$D$6:$D$1505,'Resumen Docentes'!C104,TITULARES!$AG$6:$AG$1505)</f>
        <v>9</v>
      </c>
      <c r="I104" s="2106">
        <f>SUMIF(TITULARES!D$6:D$1505,'Resumen Docentes'!C104,TITULARES!T$6:T$1505)</f>
        <v>6</v>
      </c>
      <c r="J104" s="2106">
        <f>SUMIF(TITULARES!D$6:D$1505,'Resumen Docentes'!C104,TITULARES!U$6:U$1505)</f>
        <v>0</v>
      </c>
      <c r="K104" s="2106">
        <f>SUMIF(TITULARES!D$6:D$1505,'Resumen Docentes'!C104,TITULARES!V$6:V$1505)</f>
        <v>2</v>
      </c>
      <c r="L104" s="372">
        <f t="shared" si="2"/>
        <v>40</v>
      </c>
      <c r="M104" t="str">
        <f t="shared" si="3"/>
        <v>NO APLICA</v>
      </c>
    </row>
    <row r="105" spans="1:13" x14ac:dyDescent="0.25">
      <c r="A105" s="2106">
        <v>104</v>
      </c>
      <c r="B105" s="2106" t="s">
        <v>552</v>
      </c>
      <c r="C105" s="2106" t="s">
        <v>628</v>
      </c>
      <c r="D105" s="2109" t="s">
        <v>35</v>
      </c>
      <c r="E105" s="2106" t="s">
        <v>2163</v>
      </c>
      <c r="F105" s="2106" t="s">
        <v>2172</v>
      </c>
      <c r="G105" s="2106">
        <f>SUMIF(TITULARES!$D$6:$D$1505,'Resumen Docentes'!C105,TITULARES!$AF$6:$AF$1505)</f>
        <v>22</v>
      </c>
      <c r="H105" s="2106">
        <f>SUMIF(TITULARES!$D$6:$D$1505,'Resumen Docentes'!C105,TITULARES!$AG$6:$AG$1505)</f>
        <v>15</v>
      </c>
      <c r="I105" s="2106">
        <f>SUMIF(TITULARES!D$6:D$1505,'Resumen Docentes'!C105,TITULARES!T$6:T$1505)</f>
        <v>3</v>
      </c>
      <c r="J105" s="2106">
        <f>SUMIF(TITULARES!D$6:D$1505,'Resumen Docentes'!C105,TITULARES!U$6:U$1505)</f>
        <v>0</v>
      </c>
      <c r="K105" s="2106">
        <f>SUMIF(TITULARES!D$6:D$1505,'Resumen Docentes'!C105,TITULARES!V$6:V$1505)</f>
        <v>0</v>
      </c>
      <c r="L105" s="372">
        <f t="shared" si="2"/>
        <v>40</v>
      </c>
      <c r="M105" t="str">
        <f t="shared" si="3"/>
        <v>NO APLICA</v>
      </c>
    </row>
    <row r="106" spans="1:13" x14ac:dyDescent="0.25">
      <c r="A106" s="2106">
        <v>105</v>
      </c>
      <c r="B106" s="2106" t="s">
        <v>457</v>
      </c>
      <c r="C106" s="2106" t="s">
        <v>482</v>
      </c>
      <c r="D106" s="2109" t="s">
        <v>35</v>
      </c>
      <c r="E106" s="2106" t="s">
        <v>2163</v>
      </c>
      <c r="F106" s="2106" t="s">
        <v>2172</v>
      </c>
      <c r="G106" s="2106">
        <f>SUMIF(TITULARES!$D$6:$D$1505,'Resumen Docentes'!C106,TITULARES!$AF$6:$AF$1505)</f>
        <v>20</v>
      </c>
      <c r="H106" s="2106">
        <f>SUMIF(TITULARES!$D$6:$D$1505,'Resumen Docentes'!C106,TITULARES!$AG$6:$AG$1505)</f>
        <v>12</v>
      </c>
      <c r="I106" s="2106">
        <f>SUMIF(TITULARES!D$6:D$1505,'Resumen Docentes'!C106,TITULARES!T$6:T$1505)</f>
        <v>3</v>
      </c>
      <c r="J106" s="2106">
        <f>SUMIF(TITULARES!D$6:D$1505,'Resumen Docentes'!C106,TITULARES!U$6:U$1505)</f>
        <v>5</v>
      </c>
      <c r="K106" s="2106">
        <f>SUMIF(TITULARES!D$6:D$1505,'Resumen Docentes'!C106,TITULARES!V$6:V$1505)</f>
        <v>0</v>
      </c>
      <c r="L106" s="372">
        <f t="shared" si="2"/>
        <v>40</v>
      </c>
      <c r="M106" t="str">
        <f t="shared" si="3"/>
        <v>NO APLICA</v>
      </c>
    </row>
    <row r="107" spans="1:13" x14ac:dyDescent="0.25">
      <c r="A107" s="2106">
        <v>106</v>
      </c>
      <c r="B107" s="2106" t="s">
        <v>675</v>
      </c>
      <c r="C107" s="2106" t="s">
        <v>676</v>
      </c>
      <c r="D107" s="2109" t="s">
        <v>35</v>
      </c>
      <c r="E107" s="2106" t="s">
        <v>2163</v>
      </c>
      <c r="F107" s="2106" t="s">
        <v>2174</v>
      </c>
      <c r="G107" s="2106">
        <f>SUMIF(TITULARES!$D$6:$D$1505,'Resumen Docentes'!C107,TITULARES!$AF$6:$AF$1505)</f>
        <v>8</v>
      </c>
      <c r="H107" s="2106">
        <f>SUMIF(TITULARES!$D$6:$D$1505,'Resumen Docentes'!C107,TITULARES!$AG$6:$AG$1505)</f>
        <v>3</v>
      </c>
      <c r="I107" s="2106">
        <f>SUMIF(TITULARES!D$6:D$1505,'Resumen Docentes'!C107,TITULARES!T$6:T$1505)</f>
        <v>29</v>
      </c>
      <c r="J107" s="2106">
        <f>SUMIF(TITULARES!D$6:D$1505,'Resumen Docentes'!C107,TITULARES!U$6:U$1505)</f>
        <v>0</v>
      </c>
      <c r="K107" s="2106">
        <f>SUMIF(TITULARES!D$6:D$1505,'Resumen Docentes'!C107,TITULARES!V$6:V$1505)</f>
        <v>0</v>
      </c>
      <c r="L107" s="372">
        <f t="shared" si="2"/>
        <v>40</v>
      </c>
      <c r="M107" t="str">
        <f t="shared" si="3"/>
        <v>NO APLICA</v>
      </c>
    </row>
    <row r="108" spans="1:13" x14ac:dyDescent="0.25">
      <c r="A108" s="2106">
        <v>107</v>
      </c>
      <c r="B108" s="2106" t="s">
        <v>679</v>
      </c>
      <c r="C108" s="2106" t="s">
        <v>680</v>
      </c>
      <c r="D108" s="2109" t="s">
        <v>35</v>
      </c>
      <c r="E108" s="2106" t="s">
        <v>2163</v>
      </c>
      <c r="F108" s="2106" t="s">
        <v>2172</v>
      </c>
      <c r="G108" s="2106">
        <f>SUMIF(TITULARES!$D$6:$D$1505,'Resumen Docentes'!C108,TITULARES!$AF$6:$AF$1505)</f>
        <v>32</v>
      </c>
      <c r="H108" s="2106">
        <f>SUMIF(TITULARES!$D$6:$D$1505,'Resumen Docentes'!C108,TITULARES!$AG$6:$AG$1505)</f>
        <v>6</v>
      </c>
      <c r="I108" s="2106">
        <f>SUMIF(TITULARES!D$6:D$1505,'Resumen Docentes'!C108,TITULARES!T$6:T$1505)</f>
        <v>2</v>
      </c>
      <c r="J108" s="2106">
        <f>SUMIF(TITULARES!D$6:D$1505,'Resumen Docentes'!C108,TITULARES!U$6:U$1505)</f>
        <v>0</v>
      </c>
      <c r="K108" s="2106">
        <f>SUMIF(TITULARES!D$6:D$1505,'Resumen Docentes'!C108,TITULARES!V$6:V$1505)</f>
        <v>0</v>
      </c>
      <c r="L108" s="372">
        <f t="shared" si="2"/>
        <v>40</v>
      </c>
      <c r="M108" t="str">
        <f t="shared" si="3"/>
        <v>NO APLICA</v>
      </c>
    </row>
    <row r="109" spans="1:13" x14ac:dyDescent="0.25">
      <c r="A109" s="2106">
        <v>108</v>
      </c>
      <c r="B109" s="2106" t="s">
        <v>458</v>
      </c>
      <c r="C109" s="2106" t="s">
        <v>483</v>
      </c>
      <c r="D109" s="2109" t="s">
        <v>35</v>
      </c>
      <c r="E109" s="2106" t="s">
        <v>2163</v>
      </c>
      <c r="F109" s="2106" t="s">
        <v>2172</v>
      </c>
      <c r="G109" s="2106">
        <f>SUMIF(TITULARES!$D$6:$D$1505,'Resumen Docentes'!C109,TITULARES!$AF$6:$AF$1505)</f>
        <v>16</v>
      </c>
      <c r="H109" s="2106">
        <f>SUMIF(TITULARES!$D$6:$D$1505,'Resumen Docentes'!C109,TITULARES!$AG$6:$AG$1505)</f>
        <v>16</v>
      </c>
      <c r="I109" s="2106">
        <f>SUMIF(TITULARES!D$6:D$1505,'Resumen Docentes'!C109,TITULARES!T$6:T$1505)</f>
        <v>8</v>
      </c>
      <c r="J109" s="2106">
        <f>SUMIF(TITULARES!D$6:D$1505,'Resumen Docentes'!C109,TITULARES!U$6:U$1505)</f>
        <v>0</v>
      </c>
      <c r="K109" s="2106">
        <f>SUMIF(TITULARES!D$6:D$1505,'Resumen Docentes'!C109,TITULARES!V$6:V$1505)</f>
        <v>0</v>
      </c>
      <c r="L109" s="372">
        <f t="shared" si="2"/>
        <v>40</v>
      </c>
      <c r="M109" t="str">
        <f t="shared" si="3"/>
        <v>NO APLICA</v>
      </c>
    </row>
    <row r="110" spans="1:13" x14ac:dyDescent="0.25">
      <c r="A110" s="2106">
        <v>109</v>
      </c>
      <c r="B110" s="2106" t="s">
        <v>233</v>
      </c>
      <c r="C110" s="2106" t="s">
        <v>234</v>
      </c>
      <c r="D110" s="2109" t="s">
        <v>35</v>
      </c>
      <c r="E110" s="2106" t="s">
        <v>2163</v>
      </c>
      <c r="F110" s="2106" t="s">
        <v>2172</v>
      </c>
      <c r="G110" s="2106">
        <f>SUMIF(TITULARES!$D$6:$D$1505,'Resumen Docentes'!C110,TITULARES!$AF$6:$AF$1505)</f>
        <v>17</v>
      </c>
      <c r="H110" s="2106">
        <f>SUMIF(TITULARES!$D$6:$D$1505,'Resumen Docentes'!C110,TITULARES!$AG$6:$AG$1505)</f>
        <v>12</v>
      </c>
      <c r="I110" s="2106">
        <f>SUMIF(TITULARES!D$6:D$1505,'Resumen Docentes'!C110,TITULARES!T$6:T$1505)</f>
        <v>11</v>
      </c>
      <c r="J110" s="2106">
        <f>SUMIF(TITULARES!D$6:D$1505,'Resumen Docentes'!C110,TITULARES!U$6:U$1505)</f>
        <v>0</v>
      </c>
      <c r="K110" s="2106">
        <f>SUMIF(TITULARES!D$6:D$1505,'Resumen Docentes'!C110,TITULARES!V$6:V$1505)</f>
        <v>0</v>
      </c>
      <c r="L110" s="372">
        <f t="shared" si="2"/>
        <v>40</v>
      </c>
      <c r="M110" t="str">
        <f t="shared" si="3"/>
        <v>NO APLICA</v>
      </c>
    </row>
    <row r="111" spans="1:13" x14ac:dyDescent="0.25">
      <c r="A111" s="2114">
        <v>110</v>
      </c>
      <c r="B111" s="2114" t="s">
        <v>376</v>
      </c>
      <c r="C111" s="2114" t="s">
        <v>631</v>
      </c>
      <c r="D111" s="2115" t="s">
        <v>35</v>
      </c>
      <c r="E111" s="2114" t="s">
        <v>2163</v>
      </c>
      <c r="F111" s="2114" t="s">
        <v>2172</v>
      </c>
      <c r="G111" s="2114">
        <f>SUMIF(TITULARES!$D$6:$D$1505,'Resumen Docentes'!C111,TITULARES!$AF$6:$AF$1505)</f>
        <v>15</v>
      </c>
      <c r="H111" s="2114">
        <f>SUMIF(TITULARES!$D$6:$D$1505,'Resumen Docentes'!C111,TITULARES!$AG$6:$AG$1505)</f>
        <v>15</v>
      </c>
      <c r="I111" s="2114">
        <f>SUMIF(TITULARES!D$6:D$1505,'Resumen Docentes'!C111,TITULARES!T$6:T$1505)</f>
        <v>4</v>
      </c>
      <c r="J111" s="2114">
        <f>SUMIF(TITULARES!D$6:D$1505,'Resumen Docentes'!C111,TITULARES!U$6:U$1505)</f>
        <v>6</v>
      </c>
      <c r="K111" s="2114">
        <f>SUMIF(TITULARES!D$6:D$1505,'Resumen Docentes'!C111,TITULARES!V$6:V$1505)</f>
        <v>0</v>
      </c>
      <c r="L111" s="2116">
        <f t="shared" si="2"/>
        <v>40</v>
      </c>
      <c r="M111" t="str">
        <f t="shared" si="3"/>
        <v>APLICA</v>
      </c>
    </row>
    <row r="112" spans="1:13" x14ac:dyDescent="0.25">
      <c r="A112" s="2106">
        <v>111</v>
      </c>
      <c r="B112" s="2106" t="s">
        <v>553</v>
      </c>
      <c r="C112" s="2106" t="s">
        <v>1108</v>
      </c>
      <c r="D112" s="2109" t="s">
        <v>35</v>
      </c>
      <c r="E112" s="2106" t="s">
        <v>2163</v>
      </c>
      <c r="F112" s="2106" t="s">
        <v>2172</v>
      </c>
      <c r="G112" s="2106">
        <f>SUMIF(TITULARES!$D$6:$D$1505,'Resumen Docentes'!C112,TITULARES!$AF$6:$AF$1505)</f>
        <v>18</v>
      </c>
      <c r="H112" s="2106">
        <f>SUMIF(TITULARES!$D$6:$D$1505,'Resumen Docentes'!C112,TITULARES!$AG$6:$AG$1505)</f>
        <v>10</v>
      </c>
      <c r="I112" s="2106">
        <f>SUMIF(TITULARES!D$6:D$1505,'Resumen Docentes'!C112,TITULARES!T$6:T$1505)</f>
        <v>8</v>
      </c>
      <c r="J112" s="2106">
        <f>SUMIF(TITULARES!D$6:D$1505,'Resumen Docentes'!C112,TITULARES!U$6:U$1505)</f>
        <v>4</v>
      </c>
      <c r="K112" s="2106">
        <f>SUMIF(TITULARES!D$6:D$1505,'Resumen Docentes'!C112,TITULARES!V$6:V$1505)</f>
        <v>0</v>
      </c>
      <c r="L112" s="372">
        <f t="shared" si="2"/>
        <v>40</v>
      </c>
      <c r="M112" t="str">
        <f t="shared" si="3"/>
        <v>NO APLICA</v>
      </c>
    </row>
    <row r="113" spans="1:13" x14ac:dyDescent="0.25">
      <c r="A113" s="2106">
        <v>112</v>
      </c>
      <c r="B113" s="2106" t="s">
        <v>238</v>
      </c>
      <c r="C113" s="2106" t="s">
        <v>239</v>
      </c>
      <c r="D113" s="2109" t="s">
        <v>35</v>
      </c>
      <c r="E113" s="2106" t="s">
        <v>2163</v>
      </c>
      <c r="F113" s="2106" t="s">
        <v>2172</v>
      </c>
      <c r="G113" s="2106">
        <f>SUMIF(TITULARES!$D$6:$D$1505,'Resumen Docentes'!C113,TITULARES!$AF$6:$AF$1505)</f>
        <v>20</v>
      </c>
      <c r="H113" s="2106">
        <f>SUMIF(TITULARES!$D$6:$D$1505,'Resumen Docentes'!C113,TITULARES!$AG$6:$AG$1505)</f>
        <v>10</v>
      </c>
      <c r="I113" s="2106">
        <f>SUMIF(TITULARES!D$6:D$1505,'Resumen Docentes'!C113,TITULARES!T$6:T$1505)</f>
        <v>4</v>
      </c>
      <c r="J113" s="2106">
        <f>SUMIF(TITULARES!D$6:D$1505,'Resumen Docentes'!C113,TITULARES!U$6:U$1505)</f>
        <v>0</v>
      </c>
      <c r="K113" s="2106">
        <f>SUMIF(TITULARES!D$6:D$1505,'Resumen Docentes'!C113,TITULARES!V$6:V$1505)</f>
        <v>6</v>
      </c>
      <c r="L113" s="372">
        <f t="shared" si="2"/>
        <v>40</v>
      </c>
      <c r="M113" t="str">
        <f t="shared" si="3"/>
        <v>NO APLICA</v>
      </c>
    </row>
    <row r="114" spans="1:13" x14ac:dyDescent="0.25">
      <c r="A114" s="2106">
        <v>113</v>
      </c>
      <c r="B114" s="2106" t="s">
        <v>243</v>
      </c>
      <c r="C114" s="2106" t="s">
        <v>244</v>
      </c>
      <c r="D114" s="2109" t="s">
        <v>35</v>
      </c>
      <c r="E114" s="2106" t="s">
        <v>2163</v>
      </c>
      <c r="F114" s="2106" t="s">
        <v>2174</v>
      </c>
      <c r="G114" s="2106">
        <f>SUMIF(TITULARES!$D$6:$D$1505,'Resumen Docentes'!C114,TITULARES!$AF$6:$AF$1505)</f>
        <v>10</v>
      </c>
      <c r="H114" s="2106">
        <f>SUMIF(TITULARES!$D$6:$D$1505,'Resumen Docentes'!C114,TITULARES!$AG$6:$AG$1505)</f>
        <v>6</v>
      </c>
      <c r="I114" s="2106">
        <f>SUMIF(TITULARES!D$6:D$1505,'Resumen Docentes'!C114,TITULARES!T$6:T$1505)</f>
        <v>22</v>
      </c>
      <c r="J114" s="2106">
        <f>SUMIF(TITULARES!D$6:D$1505,'Resumen Docentes'!C114,TITULARES!U$6:U$1505)</f>
        <v>2</v>
      </c>
      <c r="K114" s="2106">
        <f>SUMIF(TITULARES!D$6:D$1505,'Resumen Docentes'!C114,TITULARES!V$6:V$1505)</f>
        <v>0</v>
      </c>
      <c r="L114" s="372">
        <f t="shared" si="2"/>
        <v>40</v>
      </c>
      <c r="M114" t="str">
        <f t="shared" si="3"/>
        <v>NO APLICA</v>
      </c>
    </row>
    <row r="115" spans="1:13" x14ac:dyDescent="0.25">
      <c r="A115" s="2106">
        <v>114</v>
      </c>
      <c r="B115" s="2106" t="s">
        <v>459</v>
      </c>
      <c r="C115" s="2106" t="s">
        <v>484</v>
      </c>
      <c r="D115" s="2109" t="s">
        <v>35</v>
      </c>
      <c r="E115" s="2106" t="s">
        <v>2163</v>
      </c>
      <c r="F115" s="2106" t="s">
        <v>2172</v>
      </c>
      <c r="G115" s="2106">
        <f>SUMIF(TITULARES!$D$6:$D$1505,'Resumen Docentes'!C115,TITULARES!$AF$6:$AF$1505)</f>
        <v>20</v>
      </c>
      <c r="H115" s="2106">
        <f>SUMIF(TITULARES!$D$6:$D$1505,'Resumen Docentes'!C115,TITULARES!$AG$6:$AG$1505)</f>
        <v>12</v>
      </c>
      <c r="I115" s="2106">
        <f>SUMIF(TITULARES!D$6:D$1505,'Resumen Docentes'!C115,TITULARES!T$6:T$1505)</f>
        <v>3</v>
      </c>
      <c r="J115" s="2106">
        <f>SUMIF(TITULARES!D$6:D$1505,'Resumen Docentes'!C115,TITULARES!U$6:U$1505)</f>
        <v>5</v>
      </c>
      <c r="K115" s="2106">
        <f>SUMIF(TITULARES!D$6:D$1505,'Resumen Docentes'!C115,TITULARES!V$6:V$1505)</f>
        <v>0</v>
      </c>
      <c r="L115" s="372">
        <f t="shared" si="2"/>
        <v>40</v>
      </c>
      <c r="M115" t="str">
        <f t="shared" si="3"/>
        <v>NO APLICA</v>
      </c>
    </row>
    <row r="116" spans="1:13" x14ac:dyDescent="0.25">
      <c r="A116" s="2106">
        <v>115</v>
      </c>
      <c r="B116" s="2106" t="s">
        <v>377</v>
      </c>
      <c r="C116" s="2106" t="s">
        <v>633</v>
      </c>
      <c r="D116" s="2109" t="s">
        <v>35</v>
      </c>
      <c r="E116" s="2106" t="s">
        <v>2163</v>
      </c>
      <c r="F116" s="2106" t="s">
        <v>2172</v>
      </c>
      <c r="G116" s="2106">
        <f>SUMIF(TITULARES!$D$6:$D$1505,'Resumen Docentes'!C116,TITULARES!$AF$6:$AF$1505)</f>
        <v>18</v>
      </c>
      <c r="H116" s="2106">
        <f>SUMIF(TITULARES!$D$6:$D$1505,'Resumen Docentes'!C116,TITULARES!$AG$6:$AG$1505)</f>
        <v>12</v>
      </c>
      <c r="I116" s="2106">
        <f>SUMIF(TITULARES!D$6:D$1505,'Resumen Docentes'!C116,TITULARES!T$6:T$1505)</f>
        <v>5</v>
      </c>
      <c r="J116" s="2106">
        <f>SUMIF(TITULARES!D$6:D$1505,'Resumen Docentes'!C116,TITULARES!U$6:U$1505)</f>
        <v>5</v>
      </c>
      <c r="K116" s="2106">
        <f>SUMIF(TITULARES!D$6:D$1505,'Resumen Docentes'!C116,TITULARES!V$6:V$1505)</f>
        <v>0</v>
      </c>
      <c r="L116" s="372">
        <f t="shared" si="2"/>
        <v>40</v>
      </c>
      <c r="M116" t="str">
        <f t="shared" si="3"/>
        <v>NO APLICA</v>
      </c>
    </row>
    <row r="117" spans="1:13" x14ac:dyDescent="0.25">
      <c r="A117" s="2106">
        <v>116</v>
      </c>
      <c r="B117" s="2106" t="s">
        <v>460</v>
      </c>
      <c r="C117" s="2106" t="s">
        <v>485</v>
      </c>
      <c r="D117" s="2109" t="s">
        <v>35</v>
      </c>
      <c r="E117" s="2106" t="s">
        <v>2163</v>
      </c>
      <c r="F117" s="2106" t="s">
        <v>2172</v>
      </c>
      <c r="G117" s="2106">
        <f>SUMIF(TITULARES!$D$6:$D$1505,'Resumen Docentes'!C117,TITULARES!$AF$6:$AF$1505)</f>
        <v>21</v>
      </c>
      <c r="H117" s="2106">
        <f>SUMIF(TITULARES!$D$6:$D$1505,'Resumen Docentes'!C117,TITULARES!$AG$6:$AG$1505)</f>
        <v>6</v>
      </c>
      <c r="I117" s="2106">
        <f>SUMIF(TITULARES!D$6:D$1505,'Resumen Docentes'!C117,TITULARES!T$6:T$1505)</f>
        <v>13</v>
      </c>
      <c r="J117" s="2106">
        <f>SUMIF(TITULARES!D$6:D$1505,'Resumen Docentes'!C117,TITULARES!U$6:U$1505)</f>
        <v>0</v>
      </c>
      <c r="K117" s="2106">
        <f>SUMIF(TITULARES!D$6:D$1505,'Resumen Docentes'!C117,TITULARES!V$6:V$1505)</f>
        <v>0</v>
      </c>
      <c r="L117" s="372">
        <f t="shared" si="2"/>
        <v>40</v>
      </c>
      <c r="M117" t="str">
        <f t="shared" si="3"/>
        <v>NO APLICA</v>
      </c>
    </row>
    <row r="118" spans="1:13" x14ac:dyDescent="0.25">
      <c r="A118" s="2106">
        <v>117</v>
      </c>
      <c r="B118" s="2106" t="s">
        <v>461</v>
      </c>
      <c r="C118" s="2106" t="s">
        <v>486</v>
      </c>
      <c r="D118" s="2109" t="s">
        <v>35</v>
      </c>
      <c r="E118" s="2106" t="s">
        <v>2163</v>
      </c>
      <c r="F118" s="2106" t="s">
        <v>2172</v>
      </c>
      <c r="G118" s="2106">
        <f>SUMIF(TITULARES!$D$6:$D$1505,'Resumen Docentes'!C118,TITULARES!$AF$6:$AF$1505)</f>
        <v>29</v>
      </c>
      <c r="H118" s="2106">
        <f>SUMIF(TITULARES!$D$6:$D$1505,'Resumen Docentes'!C118,TITULARES!$AG$6:$AG$1505)</f>
        <v>6</v>
      </c>
      <c r="I118" s="2106">
        <f>SUMIF(TITULARES!D$6:D$1505,'Resumen Docentes'!C118,TITULARES!T$6:T$1505)</f>
        <v>2</v>
      </c>
      <c r="J118" s="2106">
        <f>SUMIF(TITULARES!D$6:D$1505,'Resumen Docentes'!C118,TITULARES!U$6:U$1505)</f>
        <v>3</v>
      </c>
      <c r="K118" s="2106">
        <f>SUMIF(TITULARES!D$6:D$1505,'Resumen Docentes'!C118,TITULARES!V$6:V$1505)</f>
        <v>0</v>
      </c>
      <c r="L118" s="372">
        <f t="shared" si="2"/>
        <v>40</v>
      </c>
      <c r="M118" t="str">
        <f t="shared" si="3"/>
        <v>NO APLICA</v>
      </c>
    </row>
    <row r="119" spans="1:13" x14ac:dyDescent="0.25">
      <c r="A119" s="2106">
        <v>118</v>
      </c>
      <c r="B119" s="2106" t="s">
        <v>74</v>
      </c>
      <c r="C119" s="2106" t="s">
        <v>75</v>
      </c>
      <c r="D119" s="2109" t="s">
        <v>35</v>
      </c>
      <c r="E119" s="2106" t="s">
        <v>2163</v>
      </c>
      <c r="F119" s="2106" t="s">
        <v>2174</v>
      </c>
      <c r="G119" s="2106">
        <f>SUMIF(TITULARES!$D$6:$D$1505,'Resumen Docentes'!C119,TITULARES!$AF$6:$AF$1505)</f>
        <v>0</v>
      </c>
      <c r="H119" s="2106">
        <f>SUMIF(TITULARES!$D$6:$D$1505,'Resumen Docentes'!C119,TITULARES!$AG$6:$AG$1505)</f>
        <v>0</v>
      </c>
      <c r="I119" s="2106">
        <f>SUMIF(TITULARES!D$6:D$1505,'Resumen Docentes'!C119,TITULARES!T$6:T$1505)</f>
        <v>37</v>
      </c>
      <c r="J119" s="2106">
        <f>SUMIF(TITULARES!D$6:D$1505,'Resumen Docentes'!C119,TITULARES!U$6:U$1505)</f>
        <v>3</v>
      </c>
      <c r="K119" s="2106">
        <f>SUMIF(TITULARES!D$6:D$1505,'Resumen Docentes'!C119,TITULARES!V$6:V$1505)</f>
        <v>0</v>
      </c>
      <c r="L119" s="372">
        <f t="shared" si="2"/>
        <v>40</v>
      </c>
      <c r="M119" t="str">
        <f t="shared" si="3"/>
        <v>NO APLICA</v>
      </c>
    </row>
    <row r="120" spans="1:13" x14ac:dyDescent="0.25">
      <c r="A120" s="2114">
        <v>119</v>
      </c>
      <c r="B120" s="2114" t="s">
        <v>246</v>
      </c>
      <c r="C120" s="2114" t="s">
        <v>247</v>
      </c>
      <c r="D120" s="2115" t="s">
        <v>35</v>
      </c>
      <c r="E120" s="2114" t="s">
        <v>2163</v>
      </c>
      <c r="F120" s="2114" t="s">
        <v>2172</v>
      </c>
      <c r="G120" s="2114">
        <f>SUMIF(TITULARES!$D$6:$D$1505,'Resumen Docentes'!C120,TITULARES!$AF$6:$AF$1505)</f>
        <v>15</v>
      </c>
      <c r="H120" s="2114">
        <f>SUMIF(TITULARES!$D$6:$D$1505,'Resumen Docentes'!C120,TITULARES!$AG$6:$AG$1505)</f>
        <v>10</v>
      </c>
      <c r="I120" s="2114">
        <f>SUMIF(TITULARES!D$6:D$1505,'Resumen Docentes'!C120,TITULARES!T$6:T$1505)</f>
        <v>9</v>
      </c>
      <c r="J120" s="2114">
        <f>SUMIF(TITULARES!D$6:D$1505,'Resumen Docentes'!C120,TITULARES!U$6:U$1505)</f>
        <v>6</v>
      </c>
      <c r="K120" s="2114">
        <f>SUMIF(TITULARES!D$6:D$1505,'Resumen Docentes'!C120,TITULARES!V$6:V$1505)</f>
        <v>0</v>
      </c>
      <c r="L120" s="2116">
        <f t="shared" si="2"/>
        <v>40</v>
      </c>
      <c r="M120" t="str">
        <f t="shared" si="3"/>
        <v>APLICA</v>
      </c>
    </row>
    <row r="121" spans="1:13" x14ac:dyDescent="0.25">
      <c r="A121" s="2106">
        <v>120</v>
      </c>
      <c r="B121" s="2106" t="s">
        <v>76</v>
      </c>
      <c r="C121" s="2106" t="s">
        <v>77</v>
      </c>
      <c r="D121" s="2109" t="s">
        <v>35</v>
      </c>
      <c r="E121" s="2106" t="s">
        <v>2163</v>
      </c>
      <c r="F121" s="2106" t="s">
        <v>2174</v>
      </c>
      <c r="G121" s="2106">
        <f>SUMIF(TITULARES!$D$6:$D$1505,'Resumen Docentes'!C121,TITULARES!$AF$6:$AF$1505)</f>
        <v>12</v>
      </c>
      <c r="H121" s="2106">
        <f>SUMIF(TITULARES!$D$6:$D$1505,'Resumen Docentes'!C121,TITULARES!$AG$6:$AG$1505)</f>
        <v>4</v>
      </c>
      <c r="I121" s="2106">
        <f>SUMIF(TITULARES!D$6:D$1505,'Resumen Docentes'!C121,TITULARES!T$6:T$1505)</f>
        <v>22</v>
      </c>
      <c r="J121" s="2106">
        <f>SUMIF(TITULARES!D$6:D$1505,'Resumen Docentes'!C121,TITULARES!U$6:U$1505)</f>
        <v>2</v>
      </c>
      <c r="K121" s="2106">
        <f>SUMIF(TITULARES!D$6:D$1505,'Resumen Docentes'!C121,TITULARES!V$6:V$1505)</f>
        <v>0</v>
      </c>
      <c r="L121" s="372">
        <f t="shared" si="2"/>
        <v>40</v>
      </c>
      <c r="M121" t="str">
        <f t="shared" si="3"/>
        <v>NO APLICA</v>
      </c>
    </row>
    <row r="122" spans="1:13" x14ac:dyDescent="0.25">
      <c r="A122" s="2106">
        <v>121</v>
      </c>
      <c r="B122" s="2106" t="s">
        <v>378</v>
      </c>
      <c r="C122" s="2106" t="s">
        <v>635</v>
      </c>
      <c r="D122" s="2109" t="s">
        <v>35</v>
      </c>
      <c r="E122" s="2106" t="s">
        <v>2163</v>
      </c>
      <c r="F122" s="2106" t="s">
        <v>2172</v>
      </c>
      <c r="G122" s="2106">
        <f>SUMIF(TITULARES!$D$6:$D$1505,'Resumen Docentes'!C122,TITULARES!$AF$6:$AF$1505)</f>
        <v>19</v>
      </c>
      <c r="H122" s="2106">
        <f>SUMIF(TITULARES!$D$6:$D$1505,'Resumen Docentes'!C122,TITULARES!$AG$6:$AG$1505)</f>
        <v>11</v>
      </c>
      <c r="I122" s="2106">
        <f>SUMIF(TITULARES!D$6:D$1505,'Resumen Docentes'!C122,TITULARES!T$6:T$1505)</f>
        <v>5</v>
      </c>
      <c r="J122" s="2106">
        <f>SUMIF(TITULARES!D$6:D$1505,'Resumen Docentes'!C122,TITULARES!U$6:U$1505)</f>
        <v>5</v>
      </c>
      <c r="K122" s="2106">
        <f>SUMIF(TITULARES!D$6:D$1505,'Resumen Docentes'!C122,TITULARES!V$6:V$1505)</f>
        <v>0</v>
      </c>
      <c r="L122" s="372">
        <f t="shared" si="2"/>
        <v>40</v>
      </c>
      <c r="M122" t="str">
        <f t="shared" si="3"/>
        <v>NO APLICA</v>
      </c>
    </row>
    <row r="123" spans="1:13" x14ac:dyDescent="0.25">
      <c r="A123" s="2106">
        <v>122</v>
      </c>
      <c r="B123" s="2106" t="s">
        <v>250</v>
      </c>
      <c r="C123" s="2106" t="s">
        <v>251</v>
      </c>
      <c r="D123" s="2109" t="s">
        <v>35</v>
      </c>
      <c r="E123" s="2106" t="s">
        <v>2163</v>
      </c>
      <c r="F123" s="2106" t="s">
        <v>2174</v>
      </c>
      <c r="G123" s="2106">
        <f>SUMIF(TITULARES!$D$6:$D$1505,'Resumen Docentes'!C123,TITULARES!$AF$6:$AF$1505)</f>
        <v>0</v>
      </c>
      <c r="H123" s="2106">
        <f>SUMIF(TITULARES!$D$6:$D$1505,'Resumen Docentes'!C123,TITULARES!$AG$6:$AG$1505)</f>
        <v>0</v>
      </c>
      <c r="I123" s="2106">
        <f>SUMIF(TITULARES!D$6:D$1505,'Resumen Docentes'!C123,TITULARES!T$6:T$1505)</f>
        <v>37</v>
      </c>
      <c r="J123" s="2106">
        <f>SUMIF(TITULARES!D$6:D$1505,'Resumen Docentes'!C123,TITULARES!U$6:U$1505)</f>
        <v>3</v>
      </c>
      <c r="K123" s="2106">
        <f>SUMIF(TITULARES!D$6:D$1505,'Resumen Docentes'!C123,TITULARES!V$6:V$1505)</f>
        <v>0</v>
      </c>
      <c r="L123" s="372">
        <f t="shared" si="2"/>
        <v>40</v>
      </c>
      <c r="M123" t="str">
        <f t="shared" si="3"/>
        <v>NO APLICA</v>
      </c>
    </row>
    <row r="124" spans="1:13" x14ac:dyDescent="0.25">
      <c r="A124" s="2106">
        <v>123</v>
      </c>
      <c r="B124" s="2106" t="s">
        <v>889</v>
      </c>
      <c r="C124" s="2106" t="s">
        <v>890</v>
      </c>
      <c r="D124" s="2109" t="s">
        <v>35</v>
      </c>
      <c r="E124" s="2106" t="s">
        <v>2163</v>
      </c>
      <c r="F124" s="2106" t="s">
        <v>2175</v>
      </c>
      <c r="G124" s="2106">
        <f>SUMIF(TITULARES!$D$6:$D$1505,'Resumen Docentes'!C124,TITULARES!$AF$6:$AF$1505)</f>
        <v>0</v>
      </c>
      <c r="H124" s="2106">
        <f>SUMIF(TITULARES!$D$6:$D$1505,'Resumen Docentes'!C124,TITULARES!$AG$6:$AG$1505)</f>
        <v>0</v>
      </c>
      <c r="I124" s="2106">
        <f>SUMIF(TITULARES!D$6:D$1505,'Resumen Docentes'!C124,TITULARES!T$6:T$1505)</f>
        <v>0</v>
      </c>
      <c r="J124" s="2106">
        <f>SUMIF(TITULARES!D$6:D$1505,'Resumen Docentes'!C124,TITULARES!U$6:U$1505)</f>
        <v>0</v>
      </c>
      <c r="K124" s="2106">
        <f>SUMIF(TITULARES!D$6:D$1505,'Resumen Docentes'!C124,TITULARES!V$6:V$1505)</f>
        <v>0</v>
      </c>
      <c r="L124" s="372">
        <f t="shared" si="2"/>
        <v>0</v>
      </c>
      <c r="M124" t="str">
        <f t="shared" si="3"/>
        <v>NO APLICA</v>
      </c>
    </row>
    <row r="125" spans="1:13" x14ac:dyDescent="0.25">
      <c r="A125" s="2106">
        <v>124</v>
      </c>
      <c r="B125" s="2106" t="s">
        <v>252</v>
      </c>
      <c r="C125" s="2106" t="s">
        <v>253</v>
      </c>
      <c r="D125" s="2109" t="s">
        <v>35</v>
      </c>
      <c r="E125" s="2106" t="s">
        <v>2163</v>
      </c>
      <c r="F125" s="2106" t="s">
        <v>2172</v>
      </c>
      <c r="G125" s="2106">
        <f>SUMIF(TITULARES!$D$6:$D$1505,'Resumen Docentes'!C125,TITULARES!$AF$6:$AF$1505)</f>
        <v>19</v>
      </c>
      <c r="H125" s="2106">
        <f>SUMIF(TITULARES!$D$6:$D$1505,'Resumen Docentes'!C125,TITULARES!$AG$6:$AG$1505)</f>
        <v>13</v>
      </c>
      <c r="I125" s="2106">
        <f>SUMIF(TITULARES!D$6:D$1505,'Resumen Docentes'!C125,TITULARES!T$6:T$1505)</f>
        <v>4</v>
      </c>
      <c r="J125" s="2106">
        <f>SUMIF(TITULARES!D$6:D$1505,'Resumen Docentes'!C125,TITULARES!U$6:U$1505)</f>
        <v>4</v>
      </c>
      <c r="K125" s="2106">
        <f>SUMIF(TITULARES!D$6:D$1505,'Resumen Docentes'!C125,TITULARES!V$6:V$1505)</f>
        <v>0</v>
      </c>
      <c r="L125" s="372">
        <f t="shared" si="2"/>
        <v>40</v>
      </c>
      <c r="M125" t="str">
        <f t="shared" si="3"/>
        <v>NO APLICA</v>
      </c>
    </row>
    <row r="126" spans="1:13" x14ac:dyDescent="0.25">
      <c r="A126" s="2106">
        <v>125</v>
      </c>
      <c r="B126" s="2106" t="s">
        <v>893</v>
      </c>
      <c r="C126" s="2106" t="s">
        <v>894</v>
      </c>
      <c r="D126" s="2109" t="s">
        <v>35</v>
      </c>
      <c r="E126" s="2106" t="s">
        <v>2163</v>
      </c>
      <c r="F126" s="2106" t="s">
        <v>2175</v>
      </c>
      <c r="G126" s="2106">
        <f>SUMIF(TITULARES!$D$6:$D$1505,'Resumen Docentes'!C126,TITULARES!$AF$6:$AF$1505)</f>
        <v>0</v>
      </c>
      <c r="H126" s="2106">
        <f>SUMIF(TITULARES!$D$6:$D$1505,'Resumen Docentes'!C126,TITULARES!$AG$6:$AG$1505)</f>
        <v>0</v>
      </c>
      <c r="I126" s="2106">
        <f>SUMIF(TITULARES!D$6:D$1505,'Resumen Docentes'!C126,TITULARES!T$6:T$1505)</f>
        <v>0</v>
      </c>
      <c r="J126" s="2106">
        <f>SUMIF(TITULARES!D$6:D$1505,'Resumen Docentes'!C126,TITULARES!U$6:U$1505)</f>
        <v>0</v>
      </c>
      <c r="K126" s="2106">
        <f>SUMIF(TITULARES!D$6:D$1505,'Resumen Docentes'!C126,TITULARES!V$6:V$1505)</f>
        <v>0</v>
      </c>
      <c r="L126" s="372">
        <f t="shared" si="2"/>
        <v>0</v>
      </c>
      <c r="M126" t="str">
        <f t="shared" si="3"/>
        <v>NO APLICA</v>
      </c>
    </row>
    <row r="127" spans="1:13" x14ac:dyDescent="0.25">
      <c r="A127" s="2106">
        <v>126</v>
      </c>
      <c r="B127" s="2106" t="s">
        <v>2016</v>
      </c>
      <c r="C127" s="2106" t="s">
        <v>2017</v>
      </c>
      <c r="D127" s="2109" t="s">
        <v>35</v>
      </c>
      <c r="E127" s="2106" t="s">
        <v>2163</v>
      </c>
      <c r="F127" s="2106" t="s">
        <v>2172</v>
      </c>
      <c r="G127" s="2106">
        <f>SUMIF(TITULARES!$D$6:$D$1505,'Resumen Docentes'!C127,TITULARES!$AF$6:$AF$1505)</f>
        <v>20</v>
      </c>
      <c r="H127" s="2106">
        <f>SUMIF(TITULARES!$D$6:$D$1505,'Resumen Docentes'!C127,TITULARES!$AG$6:$AG$1505)</f>
        <v>16</v>
      </c>
      <c r="I127" s="2106">
        <f>SUMIF(TITULARES!D$6:D$1505,'Resumen Docentes'!C127,TITULARES!T$6:T$1505)</f>
        <v>0</v>
      </c>
      <c r="J127" s="2106">
        <f>SUMIF(TITULARES!D$6:D$1505,'Resumen Docentes'!C127,TITULARES!U$6:U$1505)</f>
        <v>4</v>
      </c>
      <c r="K127" s="2106">
        <f>SUMIF(TITULARES!D$6:D$1505,'Resumen Docentes'!C127,TITULARES!V$6:V$1505)</f>
        <v>0</v>
      </c>
      <c r="L127" s="372">
        <f t="shared" si="2"/>
        <v>40</v>
      </c>
      <c r="M127" t="str">
        <f t="shared" si="3"/>
        <v>NO APLICA</v>
      </c>
    </row>
    <row r="128" spans="1:13" x14ac:dyDescent="0.25">
      <c r="A128" s="2106">
        <v>127</v>
      </c>
      <c r="B128" s="2106" t="s">
        <v>379</v>
      </c>
      <c r="C128" s="2106" t="s">
        <v>637</v>
      </c>
      <c r="D128" s="2109" t="s">
        <v>35</v>
      </c>
      <c r="E128" s="2106" t="s">
        <v>2163</v>
      </c>
      <c r="F128" s="2106" t="s">
        <v>2172</v>
      </c>
      <c r="G128" s="2106">
        <f>SUMIF(TITULARES!$D$6:$D$1505,'Resumen Docentes'!C128,TITULARES!$AF$6:$AF$1505)</f>
        <v>20</v>
      </c>
      <c r="H128" s="2106">
        <f>SUMIF(TITULARES!$D$6:$D$1505,'Resumen Docentes'!C128,TITULARES!$AG$6:$AG$1505)</f>
        <v>15</v>
      </c>
      <c r="I128" s="2106">
        <f>SUMIF(TITULARES!D$6:D$1505,'Resumen Docentes'!C128,TITULARES!T$6:T$1505)</f>
        <v>5</v>
      </c>
      <c r="J128" s="2106">
        <f>SUMIF(TITULARES!D$6:D$1505,'Resumen Docentes'!C128,TITULARES!U$6:U$1505)</f>
        <v>0</v>
      </c>
      <c r="K128" s="2106">
        <f>SUMIF(TITULARES!D$6:D$1505,'Resumen Docentes'!C128,TITULARES!V$6:V$1505)</f>
        <v>0</v>
      </c>
      <c r="L128" s="372">
        <f t="shared" si="2"/>
        <v>40</v>
      </c>
      <c r="M128" t="str">
        <f t="shared" si="3"/>
        <v>NO APLICA</v>
      </c>
    </row>
    <row r="129" spans="1:13" x14ac:dyDescent="0.25">
      <c r="A129" s="2106">
        <v>128</v>
      </c>
      <c r="B129" s="2106" t="s">
        <v>380</v>
      </c>
      <c r="C129" s="2106" t="s">
        <v>639</v>
      </c>
      <c r="D129" s="2109" t="s">
        <v>35</v>
      </c>
      <c r="E129" s="2106" t="s">
        <v>2163</v>
      </c>
      <c r="F129" s="2106" t="s">
        <v>2174</v>
      </c>
      <c r="G129" s="2106">
        <f>SUMIF(TITULARES!$D$6:$D$1505,'Resumen Docentes'!C129,TITULARES!$AF$6:$AF$1505)</f>
        <v>15</v>
      </c>
      <c r="H129" s="2106">
        <f>SUMIF(TITULARES!$D$6:$D$1505,'Resumen Docentes'!C129,TITULARES!$AG$6:$AG$1505)</f>
        <v>6</v>
      </c>
      <c r="I129" s="2106">
        <f>SUMIF(TITULARES!D$6:D$1505,'Resumen Docentes'!C129,TITULARES!T$6:T$1505)</f>
        <v>15</v>
      </c>
      <c r="J129" s="2106">
        <f>SUMIF(TITULARES!D$6:D$1505,'Resumen Docentes'!C129,TITULARES!U$6:U$1505)</f>
        <v>4</v>
      </c>
      <c r="K129" s="2106">
        <f>SUMIF(TITULARES!D$6:D$1505,'Resumen Docentes'!C129,TITULARES!V$6:V$1505)</f>
        <v>0</v>
      </c>
      <c r="L129" s="372">
        <f t="shared" si="2"/>
        <v>40</v>
      </c>
      <c r="M129" t="str">
        <f t="shared" si="3"/>
        <v>NO APLICA</v>
      </c>
    </row>
    <row r="130" spans="1:13" x14ac:dyDescent="0.25">
      <c r="A130" s="2106">
        <v>129</v>
      </c>
      <c r="B130" s="2106" t="s">
        <v>555</v>
      </c>
      <c r="C130" s="2106" t="s">
        <v>640</v>
      </c>
      <c r="D130" s="2109" t="s">
        <v>35</v>
      </c>
      <c r="E130" s="2106" t="s">
        <v>2163</v>
      </c>
      <c r="F130" s="2106" t="s">
        <v>2172</v>
      </c>
      <c r="G130" s="2106">
        <f>SUMIF(TITULARES!$D$6:$D$1505,'Resumen Docentes'!C130,TITULARES!$AF$6:$AF$1505)</f>
        <v>20</v>
      </c>
      <c r="H130" s="2106">
        <f>SUMIF(TITULARES!$D$6:$D$1505,'Resumen Docentes'!C130,TITULARES!$AG$6:$AG$1505)</f>
        <v>20</v>
      </c>
      <c r="I130" s="2106">
        <f>SUMIF(TITULARES!D$6:D$1505,'Resumen Docentes'!C130,TITULARES!T$6:T$1505)</f>
        <v>0</v>
      </c>
      <c r="J130" s="2106">
        <f>SUMIF(TITULARES!D$6:D$1505,'Resumen Docentes'!C130,TITULARES!U$6:U$1505)</f>
        <v>0</v>
      </c>
      <c r="K130" s="2106">
        <f>SUMIF(TITULARES!D$6:D$1505,'Resumen Docentes'!C130,TITULARES!V$6:V$1505)</f>
        <v>0</v>
      </c>
      <c r="L130" s="372">
        <f t="shared" si="2"/>
        <v>40</v>
      </c>
      <c r="M130" t="str">
        <f t="shared" si="3"/>
        <v>NO APLICA</v>
      </c>
    </row>
    <row r="131" spans="1:13" x14ac:dyDescent="0.25">
      <c r="A131" s="2106">
        <v>130</v>
      </c>
      <c r="B131" s="2106" t="s">
        <v>254</v>
      </c>
      <c r="C131" s="2106" t="s">
        <v>255</v>
      </c>
      <c r="D131" s="2109" t="s">
        <v>35</v>
      </c>
      <c r="E131" s="2106" t="s">
        <v>2163</v>
      </c>
      <c r="F131" s="2106" t="s">
        <v>2172</v>
      </c>
      <c r="G131" s="2106">
        <f>SUMIF(TITULARES!$D$6:$D$1505,'Resumen Docentes'!C131,TITULARES!$AF$6:$AF$1505)</f>
        <v>16</v>
      </c>
      <c r="H131" s="2106">
        <f>SUMIF(TITULARES!$D$6:$D$1505,'Resumen Docentes'!C131,TITULARES!$AG$6:$AG$1505)</f>
        <v>10</v>
      </c>
      <c r="I131" s="2106">
        <f>SUMIF(TITULARES!D$6:D$1505,'Resumen Docentes'!C131,TITULARES!T$6:T$1505)</f>
        <v>14</v>
      </c>
      <c r="J131" s="2106">
        <f>SUMIF(TITULARES!D$6:D$1505,'Resumen Docentes'!C131,TITULARES!U$6:U$1505)</f>
        <v>0</v>
      </c>
      <c r="K131" s="2106">
        <f>SUMIF(TITULARES!D$6:D$1505,'Resumen Docentes'!C131,TITULARES!V$6:V$1505)</f>
        <v>0</v>
      </c>
      <c r="L131" s="372">
        <f t="shared" ref="L131:L194" si="4">SUM(G131:K131)</f>
        <v>40</v>
      </c>
      <c r="M131" t="str">
        <f t="shared" ref="M131:M194" si="5">IF(AND(F131="NO",D131="TC",G131&lt;16),"APLICA","NO APLICA")</f>
        <v>NO APLICA</v>
      </c>
    </row>
    <row r="132" spans="1:13" x14ac:dyDescent="0.25">
      <c r="A132" s="2106">
        <v>131</v>
      </c>
      <c r="B132" s="2106" t="s">
        <v>381</v>
      </c>
      <c r="C132" s="2106" t="s">
        <v>642</v>
      </c>
      <c r="D132" s="2109" t="s">
        <v>35</v>
      </c>
      <c r="E132" s="2106" t="s">
        <v>2163</v>
      </c>
      <c r="F132" s="2106" t="s">
        <v>2172</v>
      </c>
      <c r="G132" s="2106">
        <f>SUMIF(TITULARES!$D$6:$D$1505,'Resumen Docentes'!C132,TITULARES!$AF$6:$AF$1505)</f>
        <v>20</v>
      </c>
      <c r="H132" s="2106">
        <f>SUMIF(TITULARES!$D$6:$D$1505,'Resumen Docentes'!C132,TITULARES!$AG$6:$AG$1505)</f>
        <v>20</v>
      </c>
      <c r="I132" s="2106">
        <f>SUMIF(TITULARES!D$6:D$1505,'Resumen Docentes'!C132,TITULARES!T$6:T$1505)</f>
        <v>0</v>
      </c>
      <c r="J132" s="2106">
        <f>SUMIF(TITULARES!D$6:D$1505,'Resumen Docentes'!C132,TITULARES!U$6:U$1505)</f>
        <v>0</v>
      </c>
      <c r="K132" s="2106">
        <f>SUMIF(TITULARES!D$6:D$1505,'Resumen Docentes'!C132,TITULARES!V$6:V$1505)</f>
        <v>0</v>
      </c>
      <c r="L132" s="372">
        <f t="shared" si="4"/>
        <v>40</v>
      </c>
      <c r="M132" t="str">
        <f t="shared" si="5"/>
        <v>NO APLICA</v>
      </c>
    </row>
    <row r="133" spans="1:13" x14ac:dyDescent="0.25">
      <c r="A133" s="2106">
        <v>132</v>
      </c>
      <c r="B133" s="2106" t="s">
        <v>462</v>
      </c>
      <c r="C133" s="2106" t="s">
        <v>487</v>
      </c>
      <c r="D133" s="2109" t="s">
        <v>35</v>
      </c>
      <c r="E133" s="2106" t="s">
        <v>2163</v>
      </c>
      <c r="F133" s="2106" t="s">
        <v>2174</v>
      </c>
      <c r="G133" s="2106">
        <f>SUMIF(TITULARES!$D$6:$D$1505,'Resumen Docentes'!C133,TITULARES!$AF$6:$AF$1505)</f>
        <v>14</v>
      </c>
      <c r="H133" s="2106">
        <f>SUMIF(TITULARES!$D$6:$D$1505,'Resumen Docentes'!C133,TITULARES!$AG$6:$AG$1505)</f>
        <v>14</v>
      </c>
      <c r="I133" s="2106">
        <f>SUMIF(TITULARES!D$6:D$1505,'Resumen Docentes'!C133,TITULARES!T$6:T$1505)</f>
        <v>12</v>
      </c>
      <c r="J133" s="2106">
        <f>SUMIF(TITULARES!D$6:D$1505,'Resumen Docentes'!C133,TITULARES!U$6:U$1505)</f>
        <v>0</v>
      </c>
      <c r="K133" s="2106">
        <f>SUMIF(TITULARES!D$6:D$1505,'Resumen Docentes'!C133,TITULARES!V$6:V$1505)</f>
        <v>0</v>
      </c>
      <c r="L133" s="372">
        <f t="shared" si="4"/>
        <v>40</v>
      </c>
      <c r="M133" t="str">
        <f t="shared" si="5"/>
        <v>NO APLICA</v>
      </c>
    </row>
    <row r="134" spans="1:13" x14ac:dyDescent="0.25">
      <c r="A134" s="2106">
        <v>133</v>
      </c>
      <c r="B134" s="2106" t="s">
        <v>382</v>
      </c>
      <c r="C134" s="2106" t="s">
        <v>644</v>
      </c>
      <c r="D134" s="2109" t="s">
        <v>35</v>
      </c>
      <c r="E134" s="2106" t="s">
        <v>2163</v>
      </c>
      <c r="F134" s="2106" t="s">
        <v>2172</v>
      </c>
      <c r="G134" s="2106">
        <f>SUMIF(TITULARES!$D$6:$D$1505,'Resumen Docentes'!C134,TITULARES!$AF$6:$AF$1505)</f>
        <v>20</v>
      </c>
      <c r="H134" s="2106">
        <f>SUMIF(TITULARES!$D$6:$D$1505,'Resumen Docentes'!C134,TITULARES!$AG$6:$AG$1505)</f>
        <v>11</v>
      </c>
      <c r="I134" s="2106">
        <f>SUMIF(TITULARES!D$6:D$1505,'Resumen Docentes'!C134,TITULARES!T$6:T$1505)</f>
        <v>0</v>
      </c>
      <c r="J134" s="2106">
        <f>SUMIF(TITULARES!D$6:D$1505,'Resumen Docentes'!C134,TITULARES!U$6:U$1505)</f>
        <v>4</v>
      </c>
      <c r="K134" s="2106">
        <f>SUMIF(TITULARES!D$6:D$1505,'Resumen Docentes'!C134,TITULARES!V$6:V$1505)</f>
        <v>5</v>
      </c>
      <c r="L134" s="372">
        <f t="shared" si="4"/>
        <v>40</v>
      </c>
      <c r="M134" t="str">
        <f t="shared" si="5"/>
        <v>NO APLICA</v>
      </c>
    </row>
    <row r="135" spans="1:13" x14ac:dyDescent="0.25">
      <c r="A135" s="2106">
        <v>134</v>
      </c>
      <c r="B135" s="2106" t="s">
        <v>145</v>
      </c>
      <c r="C135" s="2106" t="s">
        <v>146</v>
      </c>
      <c r="D135" s="2109" t="s">
        <v>35</v>
      </c>
      <c r="E135" s="2106" t="s">
        <v>2163</v>
      </c>
      <c r="F135" s="2106" t="s">
        <v>2172</v>
      </c>
      <c r="G135" s="2106">
        <f>SUMIF(TITULARES!$D$6:$D$1505,'Resumen Docentes'!C135,TITULARES!$AF$6:$AF$1505)</f>
        <v>21</v>
      </c>
      <c r="H135" s="2106">
        <f>SUMIF(TITULARES!$D$6:$D$1505,'Resumen Docentes'!C135,TITULARES!$AG$6:$AG$1505)</f>
        <v>15</v>
      </c>
      <c r="I135" s="2106">
        <f>SUMIF(TITULARES!D$6:D$1505,'Resumen Docentes'!C135,TITULARES!T$6:T$1505)</f>
        <v>4</v>
      </c>
      <c r="J135" s="2106">
        <f>SUMIF(TITULARES!D$6:D$1505,'Resumen Docentes'!C135,TITULARES!U$6:U$1505)</f>
        <v>0</v>
      </c>
      <c r="K135" s="2106">
        <f>SUMIF(TITULARES!D$6:D$1505,'Resumen Docentes'!C135,TITULARES!V$6:V$1505)</f>
        <v>0</v>
      </c>
      <c r="L135" s="372">
        <f t="shared" si="4"/>
        <v>40</v>
      </c>
      <c r="M135" t="str">
        <f t="shared" si="5"/>
        <v>NO APLICA</v>
      </c>
    </row>
    <row r="136" spans="1:13" x14ac:dyDescent="0.25">
      <c r="A136" s="2106">
        <v>135</v>
      </c>
      <c r="B136" s="2106" t="s">
        <v>896</v>
      </c>
      <c r="C136" s="2106" t="s">
        <v>897</v>
      </c>
      <c r="D136" s="2109" t="s">
        <v>35</v>
      </c>
      <c r="E136" s="2106" t="s">
        <v>2163</v>
      </c>
      <c r="F136" s="2106" t="s">
        <v>2175</v>
      </c>
      <c r="G136" s="2106">
        <f>SUMIF(TITULARES!$D$6:$D$1505,'Resumen Docentes'!C136,TITULARES!$AF$6:$AF$1505)</f>
        <v>0</v>
      </c>
      <c r="H136" s="2106">
        <f>SUMIF(TITULARES!$D$6:$D$1505,'Resumen Docentes'!C136,TITULARES!$AG$6:$AG$1505)</f>
        <v>0</v>
      </c>
      <c r="I136" s="2106">
        <f>SUMIF(TITULARES!D$6:D$1505,'Resumen Docentes'!C136,TITULARES!T$6:T$1505)</f>
        <v>0</v>
      </c>
      <c r="J136" s="2106">
        <f>SUMIF(TITULARES!D$6:D$1505,'Resumen Docentes'!C136,TITULARES!U$6:U$1505)</f>
        <v>0</v>
      </c>
      <c r="K136" s="2106">
        <f>SUMIF(TITULARES!D$6:D$1505,'Resumen Docentes'!C136,TITULARES!V$6:V$1505)</f>
        <v>0</v>
      </c>
      <c r="L136" s="372">
        <f t="shared" si="4"/>
        <v>0</v>
      </c>
      <c r="M136" t="str">
        <f t="shared" si="5"/>
        <v>NO APLICA</v>
      </c>
    </row>
    <row r="137" spans="1:13" x14ac:dyDescent="0.25">
      <c r="A137" s="2106">
        <v>136</v>
      </c>
      <c r="B137" s="2106" t="s">
        <v>383</v>
      </c>
      <c r="C137" s="2106" t="s">
        <v>645</v>
      </c>
      <c r="D137" s="2109" t="s">
        <v>35</v>
      </c>
      <c r="E137" s="2106" t="s">
        <v>2163</v>
      </c>
      <c r="F137" s="2106" t="s">
        <v>2172</v>
      </c>
      <c r="G137" s="2106">
        <f>SUMIF(TITULARES!$D$6:$D$1505,'Resumen Docentes'!C137,TITULARES!$AF$6:$AF$1505)</f>
        <v>20</v>
      </c>
      <c r="H137" s="2106">
        <f>SUMIF(TITULARES!$D$6:$D$1505,'Resumen Docentes'!C137,TITULARES!$AG$6:$AG$1505)</f>
        <v>9</v>
      </c>
      <c r="I137" s="2106">
        <f>SUMIF(TITULARES!D$6:D$1505,'Resumen Docentes'!C137,TITULARES!T$6:T$1505)</f>
        <v>11</v>
      </c>
      <c r="J137" s="2106">
        <f>SUMIF(TITULARES!D$6:D$1505,'Resumen Docentes'!C137,TITULARES!U$6:U$1505)</f>
        <v>0</v>
      </c>
      <c r="K137" s="2106">
        <f>SUMIF(TITULARES!D$6:D$1505,'Resumen Docentes'!C137,TITULARES!V$6:V$1505)</f>
        <v>0</v>
      </c>
      <c r="L137" s="372">
        <f t="shared" si="4"/>
        <v>40</v>
      </c>
      <c r="M137" t="str">
        <f t="shared" si="5"/>
        <v>NO APLICA</v>
      </c>
    </row>
    <row r="138" spans="1:13" x14ac:dyDescent="0.25">
      <c r="A138" s="2106">
        <v>137</v>
      </c>
      <c r="B138" s="2106" t="s">
        <v>384</v>
      </c>
      <c r="C138" s="2106" t="s">
        <v>646</v>
      </c>
      <c r="D138" s="2109" t="s">
        <v>35</v>
      </c>
      <c r="E138" s="2106" t="s">
        <v>2163</v>
      </c>
      <c r="F138" s="2106" t="s">
        <v>2172</v>
      </c>
      <c r="G138" s="2106">
        <f>SUMIF(TITULARES!$D$6:$D$1505,'Resumen Docentes'!C138,TITULARES!$AF$6:$AF$1505)</f>
        <v>20</v>
      </c>
      <c r="H138" s="2106">
        <f>SUMIF(TITULARES!$D$6:$D$1505,'Resumen Docentes'!C138,TITULARES!$AG$6:$AG$1505)</f>
        <v>11</v>
      </c>
      <c r="I138" s="2106">
        <f>SUMIF(TITULARES!D$6:D$1505,'Resumen Docentes'!C138,TITULARES!T$6:T$1505)</f>
        <v>5</v>
      </c>
      <c r="J138" s="2106">
        <f>SUMIF(TITULARES!D$6:D$1505,'Resumen Docentes'!C138,TITULARES!U$6:U$1505)</f>
        <v>4</v>
      </c>
      <c r="K138" s="2106">
        <f>SUMIF(TITULARES!D$6:D$1505,'Resumen Docentes'!C138,TITULARES!V$6:V$1505)</f>
        <v>0</v>
      </c>
      <c r="L138" s="372">
        <f t="shared" si="4"/>
        <v>40</v>
      </c>
      <c r="M138" t="str">
        <f t="shared" si="5"/>
        <v>NO APLICA</v>
      </c>
    </row>
    <row r="139" spans="1:13" x14ac:dyDescent="0.25">
      <c r="A139" s="2106">
        <v>138</v>
      </c>
      <c r="B139" s="2106" t="s">
        <v>1117</v>
      </c>
      <c r="C139" s="2106" t="s">
        <v>1116</v>
      </c>
      <c r="D139" s="2109" t="s">
        <v>35</v>
      </c>
      <c r="E139" s="2106" t="s">
        <v>2163</v>
      </c>
      <c r="F139" s="2106" t="s">
        <v>2174</v>
      </c>
      <c r="G139" s="2106">
        <f>SUMIF(TITULARES!$D$6:$D$1505,'Resumen Docentes'!C139,TITULARES!$AF$6:$AF$1505)</f>
        <v>12</v>
      </c>
      <c r="H139" s="2106">
        <f>SUMIF(TITULARES!$D$6:$D$1505,'Resumen Docentes'!C139,TITULARES!$AG$6:$AG$1505)</f>
        <v>7</v>
      </c>
      <c r="I139" s="2106">
        <f>SUMIF(TITULARES!D$6:D$1505,'Resumen Docentes'!C139,TITULARES!T$6:T$1505)</f>
        <v>21</v>
      </c>
      <c r="J139" s="2106">
        <f>SUMIF(TITULARES!D$6:D$1505,'Resumen Docentes'!C139,TITULARES!U$6:U$1505)</f>
        <v>0</v>
      </c>
      <c r="K139" s="2106">
        <f>SUMIF(TITULARES!D$6:D$1505,'Resumen Docentes'!C139,TITULARES!V$6:V$1505)</f>
        <v>0</v>
      </c>
      <c r="L139" s="372">
        <f t="shared" si="4"/>
        <v>40</v>
      </c>
      <c r="M139" t="str">
        <f t="shared" si="5"/>
        <v>NO APLICA</v>
      </c>
    </row>
    <row r="140" spans="1:13" x14ac:dyDescent="0.25">
      <c r="A140" s="2106">
        <v>139</v>
      </c>
      <c r="B140" s="2106" t="s">
        <v>258</v>
      </c>
      <c r="C140" s="2106" t="s">
        <v>259</v>
      </c>
      <c r="D140" s="2109" t="s">
        <v>35</v>
      </c>
      <c r="E140" s="2106" t="s">
        <v>2163</v>
      </c>
      <c r="F140" s="2106" t="s">
        <v>2172</v>
      </c>
      <c r="G140" s="2106">
        <f>SUMIF(TITULARES!$D$6:$D$1505,'Resumen Docentes'!C140,TITULARES!$AF$6:$AF$1505)</f>
        <v>19</v>
      </c>
      <c r="H140" s="2106">
        <f>SUMIF(TITULARES!$D$6:$D$1505,'Resumen Docentes'!C140,TITULARES!$AG$6:$AG$1505)</f>
        <v>15</v>
      </c>
      <c r="I140" s="2106">
        <f>SUMIF(TITULARES!D$6:D$1505,'Resumen Docentes'!C140,TITULARES!T$6:T$1505)</f>
        <v>0</v>
      </c>
      <c r="J140" s="2106">
        <f>SUMIF(TITULARES!D$6:D$1505,'Resumen Docentes'!C140,TITULARES!U$6:U$1505)</f>
        <v>6</v>
      </c>
      <c r="K140" s="2106">
        <f>SUMIF(TITULARES!D$6:D$1505,'Resumen Docentes'!C140,TITULARES!V$6:V$1505)</f>
        <v>0</v>
      </c>
      <c r="L140" s="372">
        <f t="shared" si="4"/>
        <v>40</v>
      </c>
      <c r="M140" t="str">
        <f t="shared" si="5"/>
        <v>NO APLICA</v>
      </c>
    </row>
    <row r="141" spans="1:13" x14ac:dyDescent="0.25">
      <c r="A141" s="2106">
        <v>140</v>
      </c>
      <c r="B141" s="2106" t="s">
        <v>385</v>
      </c>
      <c r="C141" s="2106" t="s">
        <v>647</v>
      </c>
      <c r="D141" s="2109" t="s">
        <v>35</v>
      </c>
      <c r="E141" s="2106" t="s">
        <v>2163</v>
      </c>
      <c r="F141" s="2106" t="s">
        <v>2172</v>
      </c>
      <c r="G141" s="2106">
        <f>SUMIF(TITULARES!$D$6:$D$1505,'Resumen Docentes'!C141,TITULARES!$AF$6:$AF$1505)</f>
        <v>20</v>
      </c>
      <c r="H141" s="2106">
        <f>SUMIF(TITULARES!$D$6:$D$1505,'Resumen Docentes'!C141,TITULARES!$AG$6:$AG$1505)</f>
        <v>10</v>
      </c>
      <c r="I141" s="2106">
        <f>SUMIF(TITULARES!D$6:D$1505,'Resumen Docentes'!C141,TITULARES!T$6:T$1505)</f>
        <v>10</v>
      </c>
      <c r="J141" s="2106">
        <f>SUMIF(TITULARES!D$6:D$1505,'Resumen Docentes'!C141,TITULARES!U$6:U$1505)</f>
        <v>0</v>
      </c>
      <c r="K141" s="2106">
        <f>SUMIF(TITULARES!D$6:D$1505,'Resumen Docentes'!C141,TITULARES!V$6:V$1505)</f>
        <v>0</v>
      </c>
      <c r="L141" s="372">
        <f t="shared" si="4"/>
        <v>40</v>
      </c>
      <c r="M141" t="str">
        <f t="shared" si="5"/>
        <v>NO APLICA</v>
      </c>
    </row>
    <row r="142" spans="1:13" x14ac:dyDescent="0.25">
      <c r="A142" s="2106">
        <v>141</v>
      </c>
      <c r="B142" s="2106" t="s">
        <v>1112</v>
      </c>
      <c r="C142" s="2106" t="s">
        <v>1113</v>
      </c>
      <c r="D142" s="2109" t="s">
        <v>35</v>
      </c>
      <c r="E142" s="2106" t="s">
        <v>2163</v>
      </c>
      <c r="F142" s="2106" t="s">
        <v>2172</v>
      </c>
      <c r="G142" s="2106">
        <f>SUMIF(TITULARES!$D$6:$D$1505,'Resumen Docentes'!C142,TITULARES!$AF$6:$AF$1505)</f>
        <v>19</v>
      </c>
      <c r="H142" s="2106">
        <f>SUMIF(TITULARES!$D$6:$D$1505,'Resumen Docentes'!C142,TITULARES!$AG$6:$AG$1505)</f>
        <v>6</v>
      </c>
      <c r="I142" s="2106">
        <f>SUMIF(TITULARES!D$6:D$1505,'Resumen Docentes'!C142,TITULARES!T$6:T$1505)</f>
        <v>15</v>
      </c>
      <c r="J142" s="2106">
        <f>SUMIF(TITULARES!D$6:D$1505,'Resumen Docentes'!C142,TITULARES!U$6:U$1505)</f>
        <v>0</v>
      </c>
      <c r="K142" s="2106">
        <f>SUMIF(TITULARES!D$6:D$1505,'Resumen Docentes'!C142,TITULARES!V$6:V$1505)</f>
        <v>0</v>
      </c>
      <c r="L142" s="372">
        <f t="shared" si="4"/>
        <v>40</v>
      </c>
      <c r="M142" t="str">
        <f t="shared" si="5"/>
        <v>NO APLICA</v>
      </c>
    </row>
    <row r="143" spans="1:13" x14ac:dyDescent="0.25">
      <c r="A143" s="2106">
        <v>142</v>
      </c>
      <c r="B143" s="2106" t="s">
        <v>262</v>
      </c>
      <c r="C143" s="2106" t="s">
        <v>263</v>
      </c>
      <c r="D143" s="2109" t="s">
        <v>35</v>
      </c>
      <c r="E143" s="2106" t="s">
        <v>2163</v>
      </c>
      <c r="F143" s="2106" t="s">
        <v>2174</v>
      </c>
      <c r="G143" s="2106">
        <f>SUMIF(TITULARES!$D$6:$D$1505,'Resumen Docentes'!C143,TITULARES!$AF$6:$AF$1505)</f>
        <v>11</v>
      </c>
      <c r="H143" s="2106">
        <f>SUMIF(TITULARES!$D$6:$D$1505,'Resumen Docentes'!C143,TITULARES!$AG$6:$AG$1505)</f>
        <v>5</v>
      </c>
      <c r="I143" s="2106">
        <f>SUMIF(TITULARES!D$6:D$1505,'Resumen Docentes'!C143,TITULARES!T$6:T$1505)</f>
        <v>20</v>
      </c>
      <c r="J143" s="2106">
        <f>SUMIF(TITULARES!D$6:D$1505,'Resumen Docentes'!C143,TITULARES!U$6:U$1505)</f>
        <v>4</v>
      </c>
      <c r="K143" s="2106">
        <f>SUMIF(TITULARES!D$6:D$1505,'Resumen Docentes'!C143,TITULARES!V$6:V$1505)</f>
        <v>0</v>
      </c>
      <c r="L143" s="372">
        <f t="shared" si="4"/>
        <v>40</v>
      </c>
      <c r="M143" t="str">
        <f t="shared" si="5"/>
        <v>NO APLICA</v>
      </c>
    </row>
    <row r="144" spans="1:13" x14ac:dyDescent="0.25">
      <c r="A144" s="2106">
        <v>143</v>
      </c>
      <c r="B144" s="2106" t="s">
        <v>556</v>
      </c>
      <c r="C144" s="2106" t="s">
        <v>650</v>
      </c>
      <c r="D144" s="2109" t="s">
        <v>83</v>
      </c>
      <c r="E144" s="2106" t="s">
        <v>2163</v>
      </c>
      <c r="F144" s="2106" t="s">
        <v>2172</v>
      </c>
      <c r="G144" s="2106">
        <f>SUMIF(TITULARES!$D$6:$D$1505,'Resumen Docentes'!C144,TITULARES!$AF$6:$AF$1505)</f>
        <v>16</v>
      </c>
      <c r="H144" s="2106">
        <f>SUMIF(TITULARES!$D$6:$D$1505,'Resumen Docentes'!C144,TITULARES!$AG$6:$AG$1505)</f>
        <v>4</v>
      </c>
      <c r="I144" s="2106">
        <f>SUMIF(TITULARES!D$6:D$1505,'Resumen Docentes'!C144,TITULARES!T$6:T$1505)</f>
        <v>0</v>
      </c>
      <c r="J144" s="2106">
        <f>SUMIF(TITULARES!D$6:D$1505,'Resumen Docentes'!C144,TITULARES!U$6:U$1505)</f>
        <v>0</v>
      </c>
      <c r="K144" s="2106">
        <f>SUMIF(TITULARES!D$6:D$1505,'Resumen Docentes'!C144,TITULARES!V$6:V$1505)</f>
        <v>0</v>
      </c>
      <c r="L144" s="372">
        <f t="shared" si="4"/>
        <v>20</v>
      </c>
      <c r="M144" t="str">
        <f t="shared" si="5"/>
        <v>NO APLICA</v>
      </c>
    </row>
    <row r="145" spans="1:13" x14ac:dyDescent="0.25">
      <c r="A145" s="2106">
        <v>144</v>
      </c>
      <c r="B145" s="2106" t="s">
        <v>827</v>
      </c>
      <c r="C145" s="2106" t="s">
        <v>828</v>
      </c>
      <c r="D145" s="2109" t="s">
        <v>35</v>
      </c>
      <c r="E145" s="2106" t="s">
        <v>2163</v>
      </c>
      <c r="F145" s="2106" t="s">
        <v>2172</v>
      </c>
      <c r="G145" s="2106">
        <f>SUMIF(TITULARES!$D$6:$D$1505,'Resumen Docentes'!C145,TITULARES!$AF$6:$AF$1505)</f>
        <v>18</v>
      </c>
      <c r="H145" s="2106">
        <f>SUMIF(TITULARES!$D$6:$D$1505,'Resumen Docentes'!C145,TITULARES!$AG$6:$AG$1505)</f>
        <v>10</v>
      </c>
      <c r="I145" s="2106">
        <f>SUMIF(TITULARES!D$6:D$1505,'Resumen Docentes'!C145,TITULARES!T$6:T$1505)</f>
        <v>12</v>
      </c>
      <c r="J145" s="2106">
        <f>SUMIF(TITULARES!D$6:D$1505,'Resumen Docentes'!C145,TITULARES!U$6:U$1505)</f>
        <v>0</v>
      </c>
      <c r="K145" s="2106">
        <f>SUMIF(TITULARES!D$6:D$1505,'Resumen Docentes'!C145,TITULARES!V$6:V$1505)</f>
        <v>0</v>
      </c>
      <c r="L145" s="372">
        <f t="shared" si="4"/>
        <v>40</v>
      </c>
      <c r="M145" t="str">
        <f t="shared" si="5"/>
        <v>NO APLICA</v>
      </c>
    </row>
    <row r="146" spans="1:13" x14ac:dyDescent="0.25">
      <c r="A146" s="2106">
        <v>145</v>
      </c>
      <c r="B146" s="2106" t="s">
        <v>266</v>
      </c>
      <c r="C146" s="2106" t="s">
        <v>267</v>
      </c>
      <c r="D146" s="2109" t="s">
        <v>35</v>
      </c>
      <c r="E146" s="2106" t="s">
        <v>2163</v>
      </c>
      <c r="F146" s="2106" t="s">
        <v>2174</v>
      </c>
      <c r="G146" s="2106">
        <f>SUMIF(TITULARES!$D$6:$D$1505,'Resumen Docentes'!C146,TITULARES!$AF$6:$AF$1505)</f>
        <v>9</v>
      </c>
      <c r="H146" s="2106">
        <f>SUMIF(TITULARES!$D$6:$D$1505,'Resumen Docentes'!C146,TITULARES!$AG$6:$AG$1505)</f>
        <v>3</v>
      </c>
      <c r="I146" s="2106">
        <f>SUMIF(TITULARES!D$6:D$1505,'Resumen Docentes'!C146,TITULARES!T$6:T$1505)</f>
        <v>28</v>
      </c>
      <c r="J146" s="2106">
        <f>SUMIF(TITULARES!D$6:D$1505,'Resumen Docentes'!C146,TITULARES!U$6:U$1505)</f>
        <v>0</v>
      </c>
      <c r="K146" s="2106">
        <f>SUMIF(TITULARES!D$6:D$1505,'Resumen Docentes'!C146,TITULARES!V$6:V$1505)</f>
        <v>0</v>
      </c>
      <c r="L146" s="372">
        <f t="shared" si="4"/>
        <v>40</v>
      </c>
      <c r="M146" t="str">
        <f t="shared" si="5"/>
        <v>NO APLICA</v>
      </c>
    </row>
    <row r="147" spans="1:13" x14ac:dyDescent="0.25">
      <c r="A147" s="2106">
        <v>146</v>
      </c>
      <c r="B147" s="2106" t="s">
        <v>386</v>
      </c>
      <c r="C147" s="2106" t="s">
        <v>653</v>
      </c>
      <c r="D147" s="2109" t="s">
        <v>35</v>
      </c>
      <c r="E147" s="2106" t="s">
        <v>2163</v>
      </c>
      <c r="F147" s="2106" t="s">
        <v>2172</v>
      </c>
      <c r="G147" s="2106">
        <f>SUMIF(TITULARES!$D$6:$D$1505,'Resumen Docentes'!C147,TITULARES!$AF$6:$AF$1505)</f>
        <v>16</v>
      </c>
      <c r="H147" s="2106">
        <f>SUMIF(TITULARES!$D$6:$D$1505,'Resumen Docentes'!C147,TITULARES!$AG$6:$AG$1505)</f>
        <v>15</v>
      </c>
      <c r="I147" s="2106">
        <f>SUMIF(TITULARES!D$6:D$1505,'Resumen Docentes'!C147,TITULARES!T$6:T$1505)</f>
        <v>4</v>
      </c>
      <c r="J147" s="2106">
        <f>SUMIF(TITULARES!D$6:D$1505,'Resumen Docentes'!C147,TITULARES!U$6:U$1505)</f>
        <v>5</v>
      </c>
      <c r="K147" s="2106">
        <f>SUMIF(TITULARES!D$6:D$1505,'Resumen Docentes'!C147,TITULARES!V$6:V$1505)</f>
        <v>0</v>
      </c>
      <c r="L147" s="372">
        <f t="shared" si="4"/>
        <v>40</v>
      </c>
      <c r="M147" t="str">
        <f t="shared" si="5"/>
        <v>NO APLICA</v>
      </c>
    </row>
    <row r="148" spans="1:13" x14ac:dyDescent="0.25">
      <c r="A148" s="2106">
        <v>147</v>
      </c>
      <c r="B148" s="2106" t="s">
        <v>2020</v>
      </c>
      <c r="C148" s="2106" t="s">
        <v>2021</v>
      </c>
      <c r="D148" s="2109" t="s">
        <v>35</v>
      </c>
      <c r="E148" s="2106" t="s">
        <v>2163</v>
      </c>
      <c r="F148" s="2106" t="s">
        <v>2172</v>
      </c>
      <c r="G148" s="2106">
        <f>SUMIF(TITULARES!$D$6:$D$1505,'Resumen Docentes'!C148,TITULARES!$AF$6:$AF$1505)</f>
        <v>18</v>
      </c>
      <c r="H148" s="2106">
        <f>SUMIF(TITULARES!$D$6:$D$1505,'Resumen Docentes'!C148,TITULARES!$AG$6:$AG$1505)</f>
        <v>17</v>
      </c>
      <c r="I148" s="2106">
        <f>SUMIF(TITULARES!D$6:D$1505,'Resumen Docentes'!C148,TITULARES!T$6:T$1505)</f>
        <v>0</v>
      </c>
      <c r="J148" s="2106">
        <f>SUMIF(TITULARES!D$6:D$1505,'Resumen Docentes'!C148,TITULARES!U$6:U$1505)</f>
        <v>0</v>
      </c>
      <c r="K148" s="2106">
        <f>SUMIF(TITULARES!D$6:D$1505,'Resumen Docentes'!C148,TITULARES!V$6:V$1505)</f>
        <v>5</v>
      </c>
      <c r="L148" s="372">
        <f t="shared" si="4"/>
        <v>40</v>
      </c>
      <c r="M148" t="str">
        <f t="shared" si="5"/>
        <v>NO APLICA</v>
      </c>
    </row>
    <row r="149" spans="1:13" x14ac:dyDescent="0.25">
      <c r="A149" s="2114">
        <v>148</v>
      </c>
      <c r="B149" s="2114" t="s">
        <v>80</v>
      </c>
      <c r="C149" s="2114" t="s">
        <v>81</v>
      </c>
      <c r="D149" s="2115" t="s">
        <v>35</v>
      </c>
      <c r="E149" s="2114" t="s">
        <v>2163</v>
      </c>
      <c r="F149" s="2114" t="s">
        <v>2172</v>
      </c>
      <c r="G149" s="2114">
        <f>SUMIF(TITULARES!$D$6:$D$1505,'Resumen Docentes'!C149,TITULARES!$AF$6:$AF$1505)</f>
        <v>4</v>
      </c>
      <c r="H149" s="2114">
        <f>SUMIF(TITULARES!$D$6:$D$1505,'Resumen Docentes'!C149,TITULARES!$AG$6:$AG$1505)</f>
        <v>26</v>
      </c>
      <c r="I149" s="2114">
        <f>SUMIF(TITULARES!D$6:D$1505,'Resumen Docentes'!C149,TITULARES!T$6:T$1505)</f>
        <v>10</v>
      </c>
      <c r="J149" s="2114">
        <f>SUMIF(TITULARES!D$6:D$1505,'Resumen Docentes'!C149,TITULARES!U$6:U$1505)</f>
        <v>0</v>
      </c>
      <c r="K149" s="2114">
        <f>SUMIF(TITULARES!D$6:D$1505,'Resumen Docentes'!C149,TITULARES!V$6:V$1505)</f>
        <v>0</v>
      </c>
      <c r="L149" s="2116">
        <f t="shared" si="4"/>
        <v>40</v>
      </c>
      <c r="M149" t="str">
        <f t="shared" si="5"/>
        <v>APLICA</v>
      </c>
    </row>
    <row r="150" spans="1:13" x14ac:dyDescent="0.25">
      <c r="A150" s="2106">
        <v>149</v>
      </c>
      <c r="B150" s="2106" t="s">
        <v>659</v>
      </c>
      <c r="C150" s="2106" t="s">
        <v>660</v>
      </c>
      <c r="D150" s="2109" t="s">
        <v>35</v>
      </c>
      <c r="E150" s="2106" t="s">
        <v>2163</v>
      </c>
      <c r="F150" s="2106" t="s">
        <v>2174</v>
      </c>
      <c r="G150" s="2106">
        <f>SUMIF(TITULARES!$D$6:$D$1505,'Resumen Docentes'!C150,TITULARES!$AF$6:$AF$1505)</f>
        <v>12</v>
      </c>
      <c r="H150" s="2106">
        <f>SUMIF(TITULARES!$D$6:$D$1505,'Resumen Docentes'!C150,TITULARES!$AG$6:$AG$1505)</f>
        <v>3</v>
      </c>
      <c r="I150" s="2106">
        <f>SUMIF(TITULARES!D$6:D$1505,'Resumen Docentes'!C150,TITULARES!T$6:T$1505)</f>
        <v>25</v>
      </c>
      <c r="J150" s="2106">
        <f>SUMIF(TITULARES!D$6:D$1505,'Resumen Docentes'!C150,TITULARES!U$6:U$1505)</f>
        <v>0</v>
      </c>
      <c r="K150" s="2106">
        <f>SUMIF(TITULARES!D$6:D$1505,'Resumen Docentes'!C150,TITULARES!V$6:V$1505)</f>
        <v>0</v>
      </c>
      <c r="L150" s="372">
        <f t="shared" si="4"/>
        <v>40</v>
      </c>
      <c r="M150" t="str">
        <f t="shared" si="5"/>
        <v>NO APLICA</v>
      </c>
    </row>
    <row r="151" spans="1:13" x14ac:dyDescent="0.25">
      <c r="A151" s="2106">
        <v>150</v>
      </c>
      <c r="B151" s="2106" t="s">
        <v>463</v>
      </c>
      <c r="C151" s="2106" t="s">
        <v>488</v>
      </c>
      <c r="D151" s="2109" t="s">
        <v>35</v>
      </c>
      <c r="E151" s="2106" t="s">
        <v>2163</v>
      </c>
      <c r="F151" s="2106" t="s">
        <v>2172</v>
      </c>
      <c r="G151" s="2106">
        <f>SUMIF(TITULARES!$D$6:$D$1505,'Resumen Docentes'!C151,TITULARES!$AF$6:$AF$1505)</f>
        <v>17</v>
      </c>
      <c r="H151" s="2106">
        <f>SUMIF(TITULARES!$D$6:$D$1505,'Resumen Docentes'!C151,TITULARES!$AG$6:$AG$1505)</f>
        <v>12</v>
      </c>
      <c r="I151" s="2106">
        <f>SUMIF(TITULARES!D$6:D$1505,'Resumen Docentes'!C151,TITULARES!T$6:T$1505)</f>
        <v>6</v>
      </c>
      <c r="J151" s="2106">
        <f>SUMIF(TITULARES!D$6:D$1505,'Resumen Docentes'!C151,TITULARES!U$6:U$1505)</f>
        <v>5</v>
      </c>
      <c r="K151" s="2106">
        <f>SUMIF(TITULARES!D$6:D$1505,'Resumen Docentes'!C151,TITULARES!V$6:V$1505)</f>
        <v>0</v>
      </c>
      <c r="L151" s="372">
        <f t="shared" si="4"/>
        <v>40</v>
      </c>
      <c r="M151" t="str">
        <f t="shared" si="5"/>
        <v>NO APLICA</v>
      </c>
    </row>
    <row r="152" spans="1:13" x14ac:dyDescent="0.25">
      <c r="A152" s="2106">
        <v>151</v>
      </c>
      <c r="B152" s="2106" t="s">
        <v>464</v>
      </c>
      <c r="C152" s="2106" t="s">
        <v>489</v>
      </c>
      <c r="D152" s="2109" t="s">
        <v>83</v>
      </c>
      <c r="E152" s="2106" t="s">
        <v>2163</v>
      </c>
      <c r="F152" s="2106" t="s">
        <v>2172</v>
      </c>
      <c r="G152" s="2106">
        <f>SUMIF(TITULARES!$D$6:$D$1505,'Resumen Docentes'!C152,TITULARES!$AF$6:$AF$1505)</f>
        <v>13</v>
      </c>
      <c r="H152" s="2106">
        <f>SUMIF(TITULARES!$D$6:$D$1505,'Resumen Docentes'!C152,TITULARES!$AG$6:$AG$1505)</f>
        <v>7</v>
      </c>
      <c r="I152" s="2106">
        <f>SUMIF(TITULARES!D$6:D$1505,'Resumen Docentes'!C152,TITULARES!T$6:T$1505)</f>
        <v>0</v>
      </c>
      <c r="J152" s="2106">
        <f>SUMIF(TITULARES!D$6:D$1505,'Resumen Docentes'!C152,TITULARES!U$6:U$1505)</f>
        <v>0</v>
      </c>
      <c r="K152" s="2106">
        <f>SUMIF(TITULARES!D$6:D$1505,'Resumen Docentes'!C152,TITULARES!V$6:V$1505)</f>
        <v>0</v>
      </c>
      <c r="L152" s="372">
        <f t="shared" si="4"/>
        <v>20</v>
      </c>
      <c r="M152" t="str">
        <f t="shared" si="5"/>
        <v>NO APLICA</v>
      </c>
    </row>
    <row r="153" spans="1:13" x14ac:dyDescent="0.25">
      <c r="A153" s="2106">
        <v>152</v>
      </c>
      <c r="B153" s="2106" t="s">
        <v>270</v>
      </c>
      <c r="C153" s="2106" t="s">
        <v>271</v>
      </c>
      <c r="D153" s="2109" t="s">
        <v>35</v>
      </c>
      <c r="E153" s="2106" t="s">
        <v>2163</v>
      </c>
      <c r="F153" s="2106" t="s">
        <v>2172</v>
      </c>
      <c r="G153" s="2106">
        <f>SUMIF(TITULARES!$D$6:$D$1505,'Resumen Docentes'!C153,TITULARES!$AF$6:$AF$1505)</f>
        <v>18</v>
      </c>
      <c r="H153" s="2106">
        <f>SUMIF(TITULARES!$D$6:$D$1505,'Resumen Docentes'!C153,TITULARES!$AG$6:$AG$1505)</f>
        <v>11</v>
      </c>
      <c r="I153" s="2106">
        <f>SUMIF(TITULARES!D$6:D$1505,'Resumen Docentes'!C153,TITULARES!T$6:T$1505)</f>
        <v>6</v>
      </c>
      <c r="J153" s="2106">
        <f>SUMIF(TITULARES!D$6:D$1505,'Resumen Docentes'!C153,TITULARES!U$6:U$1505)</f>
        <v>5</v>
      </c>
      <c r="K153" s="2106">
        <f>SUMIF(TITULARES!D$6:D$1505,'Resumen Docentes'!C153,TITULARES!V$6:V$1505)</f>
        <v>0</v>
      </c>
      <c r="L153" s="372">
        <f t="shared" si="4"/>
        <v>40</v>
      </c>
      <c r="M153" t="str">
        <f t="shared" si="5"/>
        <v>NO APLICA</v>
      </c>
    </row>
    <row r="154" spans="1:13" x14ac:dyDescent="0.25">
      <c r="A154" s="2106">
        <v>153</v>
      </c>
      <c r="B154" s="2106" t="s">
        <v>273</v>
      </c>
      <c r="C154" s="2106" t="s">
        <v>274</v>
      </c>
      <c r="D154" s="2109" t="s">
        <v>35</v>
      </c>
      <c r="E154" s="2106" t="s">
        <v>2163</v>
      </c>
      <c r="F154" s="2106" t="s">
        <v>2174</v>
      </c>
      <c r="G154" s="2106">
        <f>SUMIF(TITULARES!$D$6:$D$1505,'Resumen Docentes'!C154,TITULARES!$AF$6:$AF$1505)</f>
        <v>12</v>
      </c>
      <c r="H154" s="2106">
        <f>SUMIF(TITULARES!$D$6:$D$1505,'Resumen Docentes'!C154,TITULARES!$AG$6:$AG$1505)</f>
        <v>3</v>
      </c>
      <c r="I154" s="2106">
        <f>SUMIF(TITULARES!D$6:D$1505,'Resumen Docentes'!C154,TITULARES!T$6:T$1505)</f>
        <v>21</v>
      </c>
      <c r="J154" s="2106">
        <f>SUMIF(TITULARES!D$6:D$1505,'Resumen Docentes'!C154,TITULARES!U$6:U$1505)</f>
        <v>0</v>
      </c>
      <c r="K154" s="2106">
        <f>SUMIF(TITULARES!D$6:D$1505,'Resumen Docentes'!C154,TITULARES!V$6:V$1505)</f>
        <v>4</v>
      </c>
      <c r="L154" s="372">
        <f t="shared" si="4"/>
        <v>40</v>
      </c>
      <c r="M154" t="str">
        <f t="shared" si="5"/>
        <v>NO APLICA</v>
      </c>
    </row>
    <row r="155" spans="1:13" x14ac:dyDescent="0.25">
      <c r="A155" s="2106">
        <v>154</v>
      </c>
      <c r="B155" s="2106" t="s">
        <v>278</v>
      </c>
      <c r="C155" s="2106" t="s">
        <v>279</v>
      </c>
      <c r="D155" s="2109" t="s">
        <v>35</v>
      </c>
      <c r="E155" s="2106" t="s">
        <v>2163</v>
      </c>
      <c r="F155" s="2106" t="s">
        <v>2172</v>
      </c>
      <c r="G155" s="2106">
        <f>SUMIF(TITULARES!$D$6:$D$1505,'Resumen Docentes'!C155,TITULARES!$AF$6:$AF$1505)</f>
        <v>17</v>
      </c>
      <c r="H155" s="2106">
        <f>SUMIF(TITULARES!$D$6:$D$1505,'Resumen Docentes'!C155,TITULARES!$AG$6:$AG$1505)</f>
        <v>12</v>
      </c>
      <c r="I155" s="2106">
        <f>SUMIF(TITULARES!D$6:D$1505,'Resumen Docentes'!C155,TITULARES!T$6:T$1505)</f>
        <v>8</v>
      </c>
      <c r="J155" s="2106">
        <f>SUMIF(TITULARES!D$6:D$1505,'Resumen Docentes'!C155,TITULARES!U$6:U$1505)</f>
        <v>0</v>
      </c>
      <c r="K155" s="2106">
        <f>SUMIF(TITULARES!D$6:D$1505,'Resumen Docentes'!C155,TITULARES!V$6:V$1505)</f>
        <v>3</v>
      </c>
      <c r="L155" s="372">
        <f t="shared" si="4"/>
        <v>40</v>
      </c>
      <c r="M155" t="str">
        <f t="shared" si="5"/>
        <v>NO APLICA</v>
      </c>
    </row>
    <row r="156" spans="1:13" x14ac:dyDescent="0.25">
      <c r="A156" s="2106">
        <v>155</v>
      </c>
      <c r="B156" s="2106" t="s">
        <v>663</v>
      </c>
      <c r="C156" s="2106" t="s">
        <v>664</v>
      </c>
      <c r="D156" s="2109" t="s">
        <v>35</v>
      </c>
      <c r="E156" s="2106" t="s">
        <v>2163</v>
      </c>
      <c r="F156" s="2106" t="s">
        <v>2172</v>
      </c>
      <c r="G156" s="2106">
        <f>SUMIF(TITULARES!$D$6:$D$1505,'Resumen Docentes'!C156,TITULARES!$AF$6:$AF$1505)</f>
        <v>20</v>
      </c>
      <c r="H156" s="2106">
        <f>SUMIF(TITULARES!$D$6:$D$1505,'Resumen Docentes'!C156,TITULARES!$AG$6:$AG$1505)</f>
        <v>11</v>
      </c>
      <c r="I156" s="2106">
        <f>SUMIF(TITULARES!D$6:D$1505,'Resumen Docentes'!C156,TITULARES!T$6:T$1505)</f>
        <v>9</v>
      </c>
      <c r="J156" s="2106">
        <f>SUMIF(TITULARES!D$6:D$1505,'Resumen Docentes'!C156,TITULARES!U$6:U$1505)</f>
        <v>0</v>
      </c>
      <c r="K156" s="2106">
        <f>SUMIF(TITULARES!D$6:D$1505,'Resumen Docentes'!C156,TITULARES!V$6:V$1505)</f>
        <v>0</v>
      </c>
      <c r="L156" s="372">
        <f t="shared" si="4"/>
        <v>40</v>
      </c>
      <c r="M156" t="str">
        <f t="shared" si="5"/>
        <v>NO APLICA</v>
      </c>
    </row>
    <row r="157" spans="1:13" x14ac:dyDescent="0.25">
      <c r="A157" s="2106">
        <v>156</v>
      </c>
      <c r="B157" s="2106" t="s">
        <v>2023</v>
      </c>
      <c r="C157" s="2106" t="s">
        <v>2024</v>
      </c>
      <c r="D157" s="2109" t="s">
        <v>35</v>
      </c>
      <c r="E157" s="2106" t="s">
        <v>2163</v>
      </c>
      <c r="F157" s="2106" t="s">
        <v>2172</v>
      </c>
      <c r="G157" s="2106">
        <f>SUMIF(TITULARES!$D$6:$D$1505,'Resumen Docentes'!C157,TITULARES!$AF$6:$AF$1505)</f>
        <v>16</v>
      </c>
      <c r="H157" s="2106">
        <f>SUMIF(TITULARES!$D$6:$D$1505,'Resumen Docentes'!C157,TITULARES!$AG$6:$AG$1505)</f>
        <v>16</v>
      </c>
      <c r="I157" s="2106">
        <f>SUMIF(TITULARES!D$6:D$1505,'Resumen Docentes'!C157,TITULARES!T$6:T$1505)</f>
        <v>5</v>
      </c>
      <c r="J157" s="2106">
        <f>SUMIF(TITULARES!D$6:D$1505,'Resumen Docentes'!C157,TITULARES!U$6:U$1505)</f>
        <v>3</v>
      </c>
      <c r="K157" s="2106">
        <f>SUMIF(TITULARES!D$6:D$1505,'Resumen Docentes'!C157,TITULARES!V$6:V$1505)</f>
        <v>0</v>
      </c>
      <c r="L157" s="372">
        <f t="shared" si="4"/>
        <v>40</v>
      </c>
      <c r="M157" t="str">
        <f t="shared" si="5"/>
        <v>NO APLICA</v>
      </c>
    </row>
    <row r="158" spans="1:13" x14ac:dyDescent="0.25">
      <c r="A158" s="2106">
        <v>157</v>
      </c>
      <c r="B158" s="2106" t="s">
        <v>387</v>
      </c>
      <c r="C158" s="2106" t="s">
        <v>655</v>
      </c>
      <c r="D158" s="2109" t="s">
        <v>35</v>
      </c>
      <c r="E158" s="2106" t="s">
        <v>2163</v>
      </c>
      <c r="F158" s="2106" t="s">
        <v>2172</v>
      </c>
      <c r="G158" s="2106">
        <f>SUMIF(TITULARES!$D$6:$D$1505,'Resumen Docentes'!C158,TITULARES!$AF$6:$AF$1505)</f>
        <v>18</v>
      </c>
      <c r="H158" s="2106">
        <f>SUMIF(TITULARES!$D$6:$D$1505,'Resumen Docentes'!C158,TITULARES!$AG$6:$AG$1505)</f>
        <v>17</v>
      </c>
      <c r="I158" s="2106">
        <f>SUMIF(TITULARES!D$6:D$1505,'Resumen Docentes'!C158,TITULARES!T$6:T$1505)</f>
        <v>5</v>
      </c>
      <c r="J158" s="2106">
        <f>SUMIF(TITULARES!D$6:D$1505,'Resumen Docentes'!C158,TITULARES!U$6:U$1505)</f>
        <v>0</v>
      </c>
      <c r="K158" s="2106">
        <f>SUMIF(TITULARES!D$6:D$1505,'Resumen Docentes'!C158,TITULARES!V$6:V$1505)</f>
        <v>0</v>
      </c>
      <c r="L158" s="372">
        <f t="shared" si="4"/>
        <v>40</v>
      </c>
      <c r="M158" t="str">
        <f t="shared" si="5"/>
        <v>NO APLICA</v>
      </c>
    </row>
    <row r="159" spans="1:13" x14ac:dyDescent="0.25">
      <c r="A159" s="2106">
        <v>158</v>
      </c>
      <c r="B159" s="2106" t="s">
        <v>2028</v>
      </c>
      <c r="C159" s="2106" t="s">
        <v>2029</v>
      </c>
      <c r="D159" s="2109" t="s">
        <v>83</v>
      </c>
      <c r="E159" s="2106" t="s">
        <v>2163</v>
      </c>
      <c r="F159" s="2106" t="s">
        <v>2172</v>
      </c>
      <c r="G159" s="2106">
        <f>SUMIF(TITULARES!$D$6:$D$1505,'Resumen Docentes'!C159,TITULARES!$AF$6:$AF$1505)</f>
        <v>14</v>
      </c>
      <c r="H159" s="2106">
        <f>SUMIF(TITULARES!$D$6:$D$1505,'Resumen Docentes'!C159,TITULARES!$AG$6:$AG$1505)</f>
        <v>6</v>
      </c>
      <c r="I159" s="2106">
        <f>SUMIF(TITULARES!D$6:D$1505,'Resumen Docentes'!C159,TITULARES!T$6:T$1505)</f>
        <v>0</v>
      </c>
      <c r="J159" s="2106">
        <f>SUMIF(TITULARES!D$6:D$1505,'Resumen Docentes'!C159,TITULARES!U$6:U$1505)</f>
        <v>0</v>
      </c>
      <c r="K159" s="2106">
        <f>SUMIF(TITULARES!D$6:D$1505,'Resumen Docentes'!C159,TITULARES!V$6:V$1505)</f>
        <v>0</v>
      </c>
      <c r="L159" s="372">
        <f t="shared" si="4"/>
        <v>20</v>
      </c>
      <c r="M159" t="str">
        <f t="shared" si="5"/>
        <v>NO APLICA</v>
      </c>
    </row>
    <row r="160" spans="1:13" x14ac:dyDescent="0.25">
      <c r="A160" s="2106">
        <v>159</v>
      </c>
      <c r="B160" s="2106" t="s">
        <v>388</v>
      </c>
      <c r="C160" s="2106" t="s">
        <v>657</v>
      </c>
      <c r="D160" s="2109" t="s">
        <v>35</v>
      </c>
      <c r="E160" s="2106" t="s">
        <v>2163</v>
      </c>
      <c r="F160" s="2106" t="s">
        <v>2172</v>
      </c>
      <c r="G160" s="2106">
        <f>SUMIF(TITULARES!$D$6:$D$1505,'Resumen Docentes'!C160,TITULARES!$AF$6:$AF$1505)</f>
        <v>20</v>
      </c>
      <c r="H160" s="2106">
        <f>SUMIF(TITULARES!$D$6:$D$1505,'Resumen Docentes'!C160,TITULARES!$AG$6:$AG$1505)</f>
        <v>11</v>
      </c>
      <c r="I160" s="2106">
        <f>SUMIF(TITULARES!D$6:D$1505,'Resumen Docentes'!C160,TITULARES!T$6:T$1505)</f>
        <v>4</v>
      </c>
      <c r="J160" s="2106">
        <f>SUMIF(TITULARES!D$6:D$1505,'Resumen Docentes'!C160,TITULARES!U$6:U$1505)</f>
        <v>0</v>
      </c>
      <c r="K160" s="2106">
        <f>SUMIF(TITULARES!D$6:D$1505,'Resumen Docentes'!C160,TITULARES!V$6:V$1505)</f>
        <v>5</v>
      </c>
      <c r="L160" s="372">
        <f t="shared" si="4"/>
        <v>40</v>
      </c>
      <c r="M160" t="str">
        <f t="shared" si="5"/>
        <v>NO APLICA</v>
      </c>
    </row>
    <row r="161" spans="1:13" x14ac:dyDescent="0.25">
      <c r="A161" s="2106">
        <v>160</v>
      </c>
      <c r="B161" s="2106" t="s">
        <v>389</v>
      </c>
      <c r="C161" s="2106" t="s">
        <v>658</v>
      </c>
      <c r="D161" s="2109" t="s">
        <v>35</v>
      </c>
      <c r="E161" s="2106" t="s">
        <v>2163</v>
      </c>
      <c r="F161" s="2106" t="s">
        <v>2172</v>
      </c>
      <c r="G161" s="2106">
        <f>SUMIF(TITULARES!$D$6:$D$1505,'Resumen Docentes'!C161,TITULARES!$AF$6:$AF$1505)</f>
        <v>19</v>
      </c>
      <c r="H161" s="2106">
        <f>SUMIF(TITULARES!$D$6:$D$1505,'Resumen Docentes'!C161,TITULARES!$AG$6:$AG$1505)</f>
        <v>11</v>
      </c>
      <c r="I161" s="2106">
        <f>SUMIF(TITULARES!D$6:D$1505,'Resumen Docentes'!C161,TITULARES!T$6:T$1505)</f>
        <v>5</v>
      </c>
      <c r="J161" s="2106">
        <f>SUMIF(TITULARES!D$6:D$1505,'Resumen Docentes'!C161,TITULARES!U$6:U$1505)</f>
        <v>5</v>
      </c>
      <c r="K161" s="2106">
        <f>SUMIF(TITULARES!D$6:D$1505,'Resumen Docentes'!C161,TITULARES!V$6:V$1505)</f>
        <v>0</v>
      </c>
      <c r="L161" s="372">
        <f t="shared" si="4"/>
        <v>40</v>
      </c>
      <c r="M161" t="str">
        <f t="shared" si="5"/>
        <v>NO APLICA</v>
      </c>
    </row>
    <row r="162" spans="1:13" x14ac:dyDescent="0.25">
      <c r="A162" s="2106">
        <v>161</v>
      </c>
      <c r="B162" s="2106" t="s">
        <v>665</v>
      </c>
      <c r="C162" s="2106" t="s">
        <v>666</v>
      </c>
      <c r="D162" s="2109" t="s">
        <v>35</v>
      </c>
      <c r="E162" s="2106" t="s">
        <v>2163</v>
      </c>
      <c r="F162" s="2106" t="s">
        <v>2174</v>
      </c>
      <c r="G162" s="2106">
        <f>SUMIF(TITULARES!$D$6:$D$1505,'Resumen Docentes'!C162,TITULARES!$AF$6:$AF$1505)</f>
        <v>8</v>
      </c>
      <c r="H162" s="2106">
        <f>SUMIF(TITULARES!$D$6:$D$1505,'Resumen Docentes'!C162,TITULARES!$AG$6:$AG$1505)</f>
        <v>6</v>
      </c>
      <c r="I162" s="2106">
        <f>SUMIF(TITULARES!D$6:D$1505,'Resumen Docentes'!C162,TITULARES!T$6:T$1505)</f>
        <v>26</v>
      </c>
      <c r="J162" s="2106">
        <f>SUMIF(TITULARES!D$6:D$1505,'Resumen Docentes'!C162,TITULARES!U$6:U$1505)</f>
        <v>0</v>
      </c>
      <c r="K162" s="2106">
        <f>SUMIF(TITULARES!D$6:D$1505,'Resumen Docentes'!C162,TITULARES!V$6:V$1505)</f>
        <v>0</v>
      </c>
      <c r="L162" s="372">
        <f t="shared" si="4"/>
        <v>40</v>
      </c>
      <c r="M162" t="str">
        <f t="shared" si="5"/>
        <v>NO APLICA</v>
      </c>
    </row>
    <row r="163" spans="1:13" x14ac:dyDescent="0.25">
      <c r="A163" s="2106">
        <v>162</v>
      </c>
      <c r="B163" s="2106" t="s">
        <v>1706</v>
      </c>
      <c r="C163" s="2106" t="s">
        <v>1726</v>
      </c>
      <c r="D163" s="2109" t="s">
        <v>35</v>
      </c>
      <c r="E163" s="2107" t="s">
        <v>2164</v>
      </c>
      <c r="F163" s="2106" t="s">
        <v>2172</v>
      </c>
      <c r="G163" s="2106">
        <f>SUMIF(CONTRATOS!D$6:D$956,'Resumen Docentes'!C163,CONTRATOS!AE$6:AE$956)</f>
        <v>25</v>
      </c>
      <c r="H163" s="2106">
        <f>SUMIF(CONTRATOS!D$6:D$956,'Resumen Docentes'!C163,CONTRATOS!AF$6:AF$956)</f>
        <v>6</v>
      </c>
      <c r="I163" s="2106">
        <f>SUMIF(CONTRATOS!D$6:D$956,'Resumen Docentes'!C163,CONTRATOS!T$6:T$956)</f>
        <v>5</v>
      </c>
      <c r="J163" s="2106">
        <f>SUMIF(CONTRATOS!D$6:D$956,'Resumen Docentes'!C163,CONTRATOS!U$6:U$956)</f>
        <v>0</v>
      </c>
      <c r="K163" s="2106">
        <f>SUMIF(CONTRATOS!D$6:D$956,'Resumen Docentes'!C163,CONTRATOS!V$6:V$956)</f>
        <v>4</v>
      </c>
      <c r="L163" s="372">
        <f t="shared" si="4"/>
        <v>40</v>
      </c>
      <c r="M163" t="str">
        <f t="shared" si="5"/>
        <v>NO APLICA</v>
      </c>
    </row>
    <row r="164" spans="1:13" x14ac:dyDescent="0.25">
      <c r="A164" s="2106">
        <v>163</v>
      </c>
      <c r="B164" s="2106" t="s">
        <v>1298</v>
      </c>
      <c r="C164" s="2106" t="s">
        <v>1748</v>
      </c>
      <c r="D164" s="2109" t="s">
        <v>35</v>
      </c>
      <c r="E164" s="2107" t="s">
        <v>2164</v>
      </c>
      <c r="F164" s="2106" t="s">
        <v>2172</v>
      </c>
      <c r="G164" s="2106">
        <f>SUMIF(CONTRATOS!D$6:D$956,'Resumen Docentes'!C164,CONTRATOS!AE$6:AE$956)</f>
        <v>24</v>
      </c>
      <c r="H164" s="2106">
        <f>SUMIF(CONTRATOS!D$6:D$956,'Resumen Docentes'!C164,CONTRATOS!AF$6:AF$956)</f>
        <v>6</v>
      </c>
      <c r="I164" s="2106">
        <f>SUMIF(CONTRATOS!D$6:D$956,'Resumen Docentes'!C164,CONTRATOS!T$6:T$956)</f>
        <v>10</v>
      </c>
      <c r="J164" s="2106">
        <f>SUMIF(CONTRATOS!D$6:D$956,'Resumen Docentes'!C164,CONTRATOS!U$6:U$956)</f>
        <v>0</v>
      </c>
      <c r="K164" s="2106">
        <f>SUMIF(CONTRATOS!D$6:D$956,'Resumen Docentes'!C164,CONTRATOS!V$6:V$956)</f>
        <v>0</v>
      </c>
      <c r="L164" s="372">
        <f t="shared" si="4"/>
        <v>40</v>
      </c>
      <c r="M164" t="str">
        <f t="shared" si="5"/>
        <v>NO APLICA</v>
      </c>
    </row>
    <row r="165" spans="1:13" x14ac:dyDescent="0.25">
      <c r="A165" s="2106">
        <v>164</v>
      </c>
      <c r="B165" s="2106" t="s">
        <v>1299</v>
      </c>
      <c r="C165" s="2106" t="s">
        <v>1749</v>
      </c>
      <c r="D165" s="2109" t="s">
        <v>35</v>
      </c>
      <c r="E165" s="2107" t="s">
        <v>2164</v>
      </c>
      <c r="F165" s="2106" t="s">
        <v>2172</v>
      </c>
      <c r="G165" s="2106">
        <f>SUMIF(CONTRATOS!D$6:D$956,'Resumen Docentes'!C165,CONTRATOS!AE$6:AE$956)</f>
        <v>26</v>
      </c>
      <c r="H165" s="2106">
        <f>SUMIF(CONTRATOS!D$6:D$956,'Resumen Docentes'!C165,CONTRATOS!AF$6:AF$956)</f>
        <v>9</v>
      </c>
      <c r="I165" s="2106">
        <f>SUMIF(CONTRATOS!D$6:D$956,'Resumen Docentes'!C165,CONTRATOS!T$6:T$956)</f>
        <v>2</v>
      </c>
      <c r="J165" s="2106">
        <f>SUMIF(CONTRATOS!D$6:D$956,'Resumen Docentes'!C165,CONTRATOS!U$6:U$956)</f>
        <v>0</v>
      </c>
      <c r="K165" s="2106">
        <f>SUMIF(CONTRATOS!D$6:D$956,'Resumen Docentes'!C165,CONTRATOS!V$6:V$956)</f>
        <v>3</v>
      </c>
      <c r="L165" s="372">
        <f t="shared" si="4"/>
        <v>40</v>
      </c>
      <c r="M165" t="str">
        <f t="shared" si="5"/>
        <v>NO APLICA</v>
      </c>
    </row>
    <row r="166" spans="1:13" x14ac:dyDescent="0.25">
      <c r="A166" s="2106">
        <v>165</v>
      </c>
      <c r="B166" s="2106" t="s">
        <v>1751</v>
      </c>
      <c r="C166" s="2106" t="s">
        <v>1752</v>
      </c>
      <c r="D166" s="2109" t="s">
        <v>35</v>
      </c>
      <c r="E166" s="2107" t="s">
        <v>2164</v>
      </c>
      <c r="F166" s="2106" t="s">
        <v>2172</v>
      </c>
      <c r="G166" s="2106">
        <f>SUMIF(CONTRATOS!D$6:D$956,'Resumen Docentes'!C166,CONTRATOS!AE$6:AE$956)</f>
        <v>25</v>
      </c>
      <c r="H166" s="2106">
        <f>SUMIF(CONTRATOS!D$6:D$956,'Resumen Docentes'!C166,CONTRATOS!AF$6:AF$956)</f>
        <v>9</v>
      </c>
      <c r="I166" s="2106">
        <f>SUMIF(CONTRATOS!D$6:D$956,'Resumen Docentes'!C166,CONTRATOS!T$6:T$956)</f>
        <v>3</v>
      </c>
      <c r="J166" s="2106">
        <f>SUMIF(CONTRATOS!D$6:D$956,'Resumen Docentes'!C166,CONTRATOS!U$6:U$956)</f>
        <v>0</v>
      </c>
      <c r="K166" s="2106">
        <f>SUMIF(CONTRATOS!D$6:D$956,'Resumen Docentes'!C166,CONTRATOS!V$6:V$956)</f>
        <v>3</v>
      </c>
      <c r="L166" s="372">
        <f t="shared" si="4"/>
        <v>40</v>
      </c>
      <c r="M166" t="str">
        <f t="shared" si="5"/>
        <v>NO APLICA</v>
      </c>
    </row>
    <row r="167" spans="1:13" x14ac:dyDescent="0.25">
      <c r="A167" s="2106">
        <v>166</v>
      </c>
      <c r="B167" s="2106" t="s">
        <v>2045</v>
      </c>
      <c r="C167" s="2106" t="s">
        <v>2044</v>
      </c>
      <c r="D167" s="2109" t="s">
        <v>83</v>
      </c>
      <c r="E167" s="2107" t="s">
        <v>2164</v>
      </c>
      <c r="F167" s="2106" t="s">
        <v>2172</v>
      </c>
      <c r="G167" s="2106">
        <f>SUMIF(CONTRATOS!D$6:D$956,'Resumen Docentes'!C167,CONTRATOS!AE$6:AE$956)</f>
        <v>20</v>
      </c>
      <c r="H167" s="2106">
        <f>SUMIF(CONTRATOS!D$6:D$956,'Resumen Docentes'!C167,CONTRATOS!AF$6:AF$956)</f>
        <v>0</v>
      </c>
      <c r="I167" s="2106">
        <f>SUMIF(CONTRATOS!D$6:D$956,'Resumen Docentes'!C167,CONTRATOS!T$6:T$956)</f>
        <v>0</v>
      </c>
      <c r="J167" s="2106">
        <f>SUMIF(CONTRATOS!D$6:D$956,'Resumen Docentes'!C167,CONTRATOS!U$6:U$956)</f>
        <v>0</v>
      </c>
      <c r="K167" s="2106">
        <f>SUMIF(CONTRATOS!D$6:D$956,'Resumen Docentes'!C167,CONTRATOS!V$6:V$956)</f>
        <v>0</v>
      </c>
      <c r="L167" s="372">
        <f t="shared" si="4"/>
        <v>20</v>
      </c>
      <c r="M167" t="str">
        <f t="shared" si="5"/>
        <v>NO APLICA</v>
      </c>
    </row>
    <row r="168" spans="1:13" x14ac:dyDescent="0.25">
      <c r="A168" s="2106">
        <v>167</v>
      </c>
      <c r="B168" s="2106" t="s">
        <v>1754</v>
      </c>
      <c r="C168" s="2106" t="s">
        <v>1755</v>
      </c>
      <c r="D168" s="2109" t="s">
        <v>35</v>
      </c>
      <c r="E168" s="2107" t="s">
        <v>2164</v>
      </c>
      <c r="F168" s="2106" t="s">
        <v>2172</v>
      </c>
      <c r="G168" s="2106">
        <f>SUMIF(CONTRATOS!D$6:D$956,'Resumen Docentes'!C168,CONTRATOS!AE$6:AE$956)</f>
        <v>24</v>
      </c>
      <c r="H168" s="2106">
        <f>SUMIF(CONTRATOS!D$6:D$956,'Resumen Docentes'!C168,CONTRATOS!AF$6:AF$956)</f>
        <v>8</v>
      </c>
      <c r="I168" s="2106">
        <f>SUMIF(CONTRATOS!D$6:D$956,'Resumen Docentes'!C168,CONTRATOS!T$6:T$956)</f>
        <v>4</v>
      </c>
      <c r="J168" s="2106">
        <f>SUMIF(CONTRATOS!D$6:D$956,'Resumen Docentes'!C168,CONTRATOS!U$6:U$956)</f>
        <v>0</v>
      </c>
      <c r="K168" s="2106">
        <f>SUMIF(CONTRATOS!D$6:D$956,'Resumen Docentes'!C168,CONTRATOS!V$6:V$956)</f>
        <v>4</v>
      </c>
      <c r="L168" s="372">
        <f t="shared" si="4"/>
        <v>40</v>
      </c>
      <c r="M168" t="str">
        <f t="shared" si="5"/>
        <v>NO APLICA</v>
      </c>
    </row>
    <row r="169" spans="1:13" x14ac:dyDescent="0.25">
      <c r="A169" s="2106">
        <v>168</v>
      </c>
      <c r="B169" s="2106" t="s">
        <v>1758</v>
      </c>
      <c r="C169" s="2106" t="s">
        <v>1759</v>
      </c>
      <c r="D169" s="2109" t="s">
        <v>83</v>
      </c>
      <c r="E169" s="2107" t="s">
        <v>2164</v>
      </c>
      <c r="F169" s="2106" t="s">
        <v>2172</v>
      </c>
      <c r="G169" s="2106">
        <f>SUMIF(CONTRATOS!D$6:D$956,'Resumen Docentes'!C169,CONTRATOS!AE$6:AE$956)</f>
        <v>16</v>
      </c>
      <c r="H169" s="2106">
        <f>SUMIF(CONTRATOS!D$6:D$956,'Resumen Docentes'!C169,CONTRATOS!AF$6:AF$956)</f>
        <v>4</v>
      </c>
      <c r="I169" s="2106">
        <f>SUMIF(CONTRATOS!D$6:D$956,'Resumen Docentes'!C169,CONTRATOS!T$6:T$956)</f>
        <v>0</v>
      </c>
      <c r="J169" s="2106">
        <f>SUMIF(CONTRATOS!D$6:D$956,'Resumen Docentes'!C169,CONTRATOS!U$6:U$956)</f>
        <v>0</v>
      </c>
      <c r="K169" s="2106">
        <f>SUMIF(CONTRATOS!D$6:D$956,'Resumen Docentes'!C169,CONTRATOS!V$6:V$956)</f>
        <v>0</v>
      </c>
      <c r="L169" s="372">
        <f t="shared" si="4"/>
        <v>20</v>
      </c>
      <c r="M169" t="str">
        <f t="shared" si="5"/>
        <v>NO APLICA</v>
      </c>
    </row>
    <row r="170" spans="1:13" x14ac:dyDescent="0.25">
      <c r="A170" s="2106">
        <v>169</v>
      </c>
      <c r="B170" s="2106" t="s">
        <v>1300</v>
      </c>
      <c r="C170" s="2106" t="s">
        <v>1761</v>
      </c>
      <c r="D170" s="2109" t="s">
        <v>35</v>
      </c>
      <c r="E170" s="2107" t="s">
        <v>2164</v>
      </c>
      <c r="F170" s="2106" t="s">
        <v>2174</v>
      </c>
      <c r="G170" s="2106">
        <f>SUMIF(CONTRATOS!D$6:D$956,'Resumen Docentes'!C170,CONTRATOS!AE$6:AE$956)</f>
        <v>15</v>
      </c>
      <c r="H170" s="2106">
        <f>SUMIF(CONTRATOS!D$6:D$956,'Resumen Docentes'!C170,CONTRATOS!AF$6:AF$956)</f>
        <v>6</v>
      </c>
      <c r="I170" s="2106">
        <f>SUMIF(CONTRATOS!D$6:D$956,'Resumen Docentes'!C170,CONTRATOS!T$6:T$956)</f>
        <v>19</v>
      </c>
      <c r="J170" s="2106">
        <f>SUMIF(CONTRATOS!D$6:D$956,'Resumen Docentes'!C170,CONTRATOS!U$6:U$956)</f>
        <v>0</v>
      </c>
      <c r="K170" s="2106">
        <f>SUMIF(CONTRATOS!D$6:D$956,'Resumen Docentes'!C170,CONTRATOS!V$6:V$956)</f>
        <v>0</v>
      </c>
      <c r="L170" s="372">
        <f t="shared" si="4"/>
        <v>40</v>
      </c>
      <c r="M170" t="str">
        <f t="shared" si="5"/>
        <v>NO APLICA</v>
      </c>
    </row>
    <row r="171" spans="1:13" x14ac:dyDescent="0.25">
      <c r="A171" s="2106">
        <v>170</v>
      </c>
      <c r="B171" s="2106" t="s">
        <v>1301</v>
      </c>
      <c r="C171" s="2106" t="s">
        <v>1763</v>
      </c>
      <c r="D171" s="2109" t="s">
        <v>35</v>
      </c>
      <c r="E171" s="2107" t="s">
        <v>2164</v>
      </c>
      <c r="F171" s="2106" t="s">
        <v>2172</v>
      </c>
      <c r="G171" s="2106">
        <f>SUMIF(CONTRATOS!D$6:D$956,'Resumen Docentes'!C171,CONTRATOS!AE$6:AE$956)</f>
        <v>25</v>
      </c>
      <c r="H171" s="2106">
        <f>SUMIF(CONTRATOS!D$6:D$956,'Resumen Docentes'!C171,CONTRATOS!AF$6:AF$956)</f>
        <v>6</v>
      </c>
      <c r="I171" s="2106">
        <f>SUMIF(CONTRATOS!D$6:D$956,'Resumen Docentes'!C171,CONTRATOS!T$6:T$956)</f>
        <v>5</v>
      </c>
      <c r="J171" s="2106">
        <f>SUMIF(CONTRATOS!D$6:D$956,'Resumen Docentes'!C171,CONTRATOS!U$6:U$956)</f>
        <v>0</v>
      </c>
      <c r="K171" s="2106">
        <f>SUMIF(CONTRATOS!D$6:D$956,'Resumen Docentes'!C171,CONTRATOS!V$6:V$956)</f>
        <v>4</v>
      </c>
      <c r="L171" s="372">
        <f t="shared" si="4"/>
        <v>40</v>
      </c>
      <c r="M171" t="str">
        <f t="shared" si="5"/>
        <v>NO APLICA</v>
      </c>
    </row>
    <row r="172" spans="1:13" x14ac:dyDescent="0.25">
      <c r="A172" s="2106">
        <v>171</v>
      </c>
      <c r="B172" s="2106" t="s">
        <v>2115</v>
      </c>
      <c r="C172" s="2106" t="s">
        <v>2116</v>
      </c>
      <c r="D172" s="2109" t="s">
        <v>83</v>
      </c>
      <c r="E172" s="2107" t="s">
        <v>2164</v>
      </c>
      <c r="F172" s="2106" t="s">
        <v>2172</v>
      </c>
      <c r="G172" s="2106">
        <f>SUMIF(CONTRATOS!D$6:D$956,'Resumen Docentes'!C172,CONTRATOS!AE$6:AE$956)</f>
        <v>15</v>
      </c>
      <c r="H172" s="2106">
        <f>SUMIF(CONTRATOS!D$6:D$956,'Resumen Docentes'!C172,CONTRATOS!AF$6:AF$956)</f>
        <v>3</v>
      </c>
      <c r="I172" s="2106">
        <f>SUMIF(CONTRATOS!D$6:D$956,'Resumen Docentes'!C172,CONTRATOS!T$6:T$956)</f>
        <v>2</v>
      </c>
      <c r="J172" s="2106">
        <f>SUMIF(CONTRATOS!D$6:D$956,'Resumen Docentes'!C172,CONTRATOS!U$6:U$956)</f>
        <v>0</v>
      </c>
      <c r="K172" s="2106">
        <f>SUMIF(CONTRATOS!D$6:D$956,'Resumen Docentes'!C172,CONTRATOS!V$6:V$956)</f>
        <v>0</v>
      </c>
      <c r="L172" s="372">
        <f t="shared" si="4"/>
        <v>20</v>
      </c>
      <c r="M172" t="str">
        <f t="shared" si="5"/>
        <v>NO APLICA</v>
      </c>
    </row>
    <row r="173" spans="1:13" x14ac:dyDescent="0.25">
      <c r="A173" s="2106">
        <v>172</v>
      </c>
      <c r="B173" s="2106" t="s">
        <v>2113</v>
      </c>
      <c r="C173" s="2106" t="s">
        <v>2114</v>
      </c>
      <c r="D173" s="2109" t="s">
        <v>83</v>
      </c>
      <c r="E173" s="2107" t="s">
        <v>2164</v>
      </c>
      <c r="F173" s="2106" t="s">
        <v>2172</v>
      </c>
      <c r="G173" s="2106">
        <f>SUMIF(CONTRATOS!D$6:D$956,'Resumen Docentes'!C173,CONTRATOS!AE$6:AE$956)</f>
        <v>0</v>
      </c>
      <c r="H173" s="2106">
        <f>SUMIF(CONTRATOS!D$6:D$956,'Resumen Docentes'!C173,CONTRATOS!AF$6:AF$956)</f>
        <v>0</v>
      </c>
      <c r="I173" s="2106">
        <f>SUMIF(CONTRATOS!D$6:D$956,'Resumen Docentes'!C173,CONTRATOS!T$6:T$956)</f>
        <v>0</v>
      </c>
      <c r="J173" s="2106">
        <f>SUMIF(CONTRATOS!D$6:D$956,'Resumen Docentes'!C173,CONTRATOS!U$6:U$956)</f>
        <v>0</v>
      </c>
      <c r="K173" s="2106">
        <f>SUMIF(CONTRATOS!D$6:D$956,'Resumen Docentes'!C173,CONTRATOS!V$6:V$956)</f>
        <v>0</v>
      </c>
      <c r="L173" s="372">
        <f t="shared" si="4"/>
        <v>0</v>
      </c>
      <c r="M173" t="str">
        <f t="shared" si="5"/>
        <v>NO APLICA</v>
      </c>
    </row>
    <row r="174" spans="1:13" x14ac:dyDescent="0.25">
      <c r="A174" s="2106">
        <v>173</v>
      </c>
      <c r="B174" s="2106" t="s">
        <v>1797</v>
      </c>
      <c r="C174" s="2106" t="s">
        <v>1798</v>
      </c>
      <c r="D174" s="2109" t="s">
        <v>83</v>
      </c>
      <c r="E174" s="2107" t="s">
        <v>2164</v>
      </c>
      <c r="F174" s="2106" t="s">
        <v>2172</v>
      </c>
      <c r="G174" s="2106">
        <f>SUMIF(CONTRATOS!D$6:D$956,'Resumen Docentes'!C174,CONTRATOS!AE$6:AE$956)</f>
        <v>20</v>
      </c>
      <c r="H174" s="2106">
        <f>SUMIF(CONTRATOS!D$6:D$956,'Resumen Docentes'!C174,CONTRATOS!AF$6:AF$956)</f>
        <v>0</v>
      </c>
      <c r="I174" s="2106">
        <f>SUMIF(CONTRATOS!D$6:D$956,'Resumen Docentes'!C174,CONTRATOS!T$6:T$956)</f>
        <v>0</v>
      </c>
      <c r="J174" s="2106">
        <f>SUMIF(CONTRATOS!D$6:D$956,'Resumen Docentes'!C174,CONTRATOS!U$6:U$956)</f>
        <v>0</v>
      </c>
      <c r="K174" s="2106">
        <f>SUMIF(CONTRATOS!D$6:D$956,'Resumen Docentes'!C174,CONTRATOS!V$6:V$956)</f>
        <v>0</v>
      </c>
      <c r="L174" s="372">
        <f t="shared" si="4"/>
        <v>20</v>
      </c>
      <c r="M174" t="str">
        <f t="shared" si="5"/>
        <v>NO APLICA</v>
      </c>
    </row>
    <row r="175" spans="1:13" x14ac:dyDescent="0.25">
      <c r="A175" s="2106">
        <v>174</v>
      </c>
      <c r="B175" s="2106" t="s">
        <v>800</v>
      </c>
      <c r="C175" s="2106" t="s">
        <v>859</v>
      </c>
      <c r="D175" s="2109" t="s">
        <v>83</v>
      </c>
      <c r="E175" s="2107" t="s">
        <v>2164</v>
      </c>
      <c r="F175" s="2106" t="s">
        <v>2172</v>
      </c>
      <c r="G175" s="2106">
        <f>SUMIF(CONTRATOS!D$6:D$956,'Resumen Docentes'!C175,CONTRATOS!AE$6:AE$956)</f>
        <v>20</v>
      </c>
      <c r="H175" s="2106">
        <f>SUMIF(CONTRATOS!D$6:D$956,'Resumen Docentes'!C175,CONTRATOS!AF$6:AF$956)</f>
        <v>0</v>
      </c>
      <c r="I175" s="2106">
        <f>SUMIF(CONTRATOS!D$6:D$956,'Resumen Docentes'!C175,CONTRATOS!T$6:T$956)</f>
        <v>0</v>
      </c>
      <c r="J175" s="2106">
        <f>SUMIF(CONTRATOS!D$6:D$956,'Resumen Docentes'!C175,CONTRATOS!U$6:U$956)</f>
        <v>0</v>
      </c>
      <c r="K175" s="2106">
        <f>SUMIF(CONTRATOS!D$6:D$956,'Resumen Docentes'!C175,CONTRATOS!V$6:V$956)</f>
        <v>0</v>
      </c>
      <c r="L175" s="372">
        <f t="shared" si="4"/>
        <v>20</v>
      </c>
      <c r="M175" t="str">
        <f t="shared" si="5"/>
        <v>NO APLICA</v>
      </c>
    </row>
    <row r="176" spans="1:13" x14ac:dyDescent="0.25">
      <c r="A176" s="2106">
        <v>175</v>
      </c>
      <c r="B176" s="2106" t="s">
        <v>785</v>
      </c>
      <c r="C176" s="2106" t="s">
        <v>784</v>
      </c>
      <c r="D176" s="2109" t="s">
        <v>35</v>
      </c>
      <c r="E176" s="2107" t="s">
        <v>2164</v>
      </c>
      <c r="F176" s="2106" t="s">
        <v>2172</v>
      </c>
      <c r="G176" s="2106">
        <f>SUMIF(CONTRATOS!D$6:D$956,'Resumen Docentes'!C176,CONTRATOS!AE$6:AE$956)</f>
        <v>19</v>
      </c>
      <c r="H176" s="2106">
        <f>SUMIF(CONTRATOS!D$6:D$956,'Resumen Docentes'!C176,CONTRATOS!AF$6:AF$956)</f>
        <v>14</v>
      </c>
      <c r="I176" s="2106">
        <f>SUMIF(CONTRATOS!D$6:D$956,'Resumen Docentes'!C176,CONTRATOS!T$6:T$956)</f>
        <v>7</v>
      </c>
      <c r="J176" s="2106">
        <f>SUMIF(CONTRATOS!D$6:D$956,'Resumen Docentes'!C176,CONTRATOS!U$6:U$956)</f>
        <v>0</v>
      </c>
      <c r="K176" s="2106">
        <f>SUMIF(CONTRATOS!D$6:D$956,'Resumen Docentes'!C176,CONTRATOS!V$6:V$956)</f>
        <v>0</v>
      </c>
      <c r="L176" s="372">
        <f t="shared" si="4"/>
        <v>40</v>
      </c>
      <c r="M176" t="str">
        <f t="shared" si="5"/>
        <v>NO APLICA</v>
      </c>
    </row>
    <row r="177" spans="1:13" x14ac:dyDescent="0.25">
      <c r="A177" s="2106">
        <v>176</v>
      </c>
      <c r="B177" s="2106" t="s">
        <v>777</v>
      </c>
      <c r="C177" s="2106" t="s">
        <v>776</v>
      </c>
      <c r="D177" s="2109" t="s">
        <v>332</v>
      </c>
      <c r="E177" s="2107" t="s">
        <v>2164</v>
      </c>
      <c r="F177" s="2106" t="s">
        <v>2172</v>
      </c>
      <c r="G177" s="2106">
        <f>SUMIF(CONTRATOS!D$6:D$956,'Resumen Docentes'!C177,CONTRATOS!AE$6:AE$956)</f>
        <v>15</v>
      </c>
      <c r="H177" s="2106">
        <f>SUMIF(CONTRATOS!D$6:D$956,'Resumen Docentes'!C177,CONTRATOS!AF$6:AF$956)</f>
        <v>0</v>
      </c>
      <c r="I177" s="2106">
        <f>SUMIF(CONTRATOS!D$6:D$956,'Resumen Docentes'!C177,CONTRATOS!T$6:T$956)</f>
        <v>0</v>
      </c>
      <c r="J177" s="2106">
        <f>SUMIF(CONTRATOS!D$6:D$956,'Resumen Docentes'!C177,CONTRATOS!U$6:U$956)</f>
        <v>0</v>
      </c>
      <c r="K177" s="2106">
        <f>SUMIF(CONTRATOS!D$6:D$956,'Resumen Docentes'!C177,CONTRATOS!V$6:V$956)</f>
        <v>0</v>
      </c>
      <c r="L177" s="372">
        <f t="shared" si="4"/>
        <v>15</v>
      </c>
      <c r="M177" t="str">
        <f t="shared" si="5"/>
        <v>NO APLICA</v>
      </c>
    </row>
    <row r="178" spans="1:13" x14ac:dyDescent="0.25">
      <c r="A178" s="2106">
        <v>177</v>
      </c>
      <c r="B178" s="2106" t="s">
        <v>778</v>
      </c>
      <c r="C178" s="2106" t="s">
        <v>779</v>
      </c>
      <c r="D178" s="2109" t="s">
        <v>83</v>
      </c>
      <c r="E178" s="2107" t="s">
        <v>2164</v>
      </c>
      <c r="F178" s="2106" t="s">
        <v>2172</v>
      </c>
      <c r="G178" s="2106">
        <f>SUMIF(CONTRATOS!D$6:D$956,'Resumen Docentes'!C178,CONTRATOS!AE$6:AE$956)</f>
        <v>17</v>
      </c>
      <c r="H178" s="2106">
        <f>SUMIF(CONTRATOS!D$6:D$956,'Resumen Docentes'!C178,CONTRATOS!AF$6:AF$956)</f>
        <v>2</v>
      </c>
      <c r="I178" s="2106">
        <f>SUMIF(CONTRATOS!D$6:D$956,'Resumen Docentes'!C178,CONTRATOS!T$6:T$956)</f>
        <v>1</v>
      </c>
      <c r="J178" s="2106">
        <f>SUMIF(CONTRATOS!D$6:D$956,'Resumen Docentes'!C178,CONTRATOS!U$6:U$956)</f>
        <v>0</v>
      </c>
      <c r="K178" s="2106">
        <f>SUMIF(CONTRATOS!D$6:D$956,'Resumen Docentes'!C178,CONTRATOS!V$6:V$956)</f>
        <v>0</v>
      </c>
      <c r="L178" s="372">
        <f t="shared" si="4"/>
        <v>20</v>
      </c>
      <c r="M178" t="str">
        <f t="shared" si="5"/>
        <v>NO APLICA</v>
      </c>
    </row>
    <row r="179" spans="1:13" x14ac:dyDescent="0.25">
      <c r="A179" s="2106">
        <v>178</v>
      </c>
      <c r="B179" s="2106" t="s">
        <v>557</v>
      </c>
      <c r="C179" s="2106" t="s">
        <v>861</v>
      </c>
      <c r="D179" s="2109" t="s">
        <v>35</v>
      </c>
      <c r="E179" s="2107" t="s">
        <v>2164</v>
      </c>
      <c r="F179" s="2106" t="s">
        <v>2172</v>
      </c>
      <c r="G179" s="2106">
        <f>SUMIF(CONTRATOS!D$6:D$956,'Resumen Docentes'!C179,CONTRATOS!AE$6:AE$956)</f>
        <v>22</v>
      </c>
      <c r="H179" s="2106">
        <f>SUMIF(CONTRATOS!D$6:D$956,'Resumen Docentes'!C179,CONTRATOS!AF$6:AF$956)</f>
        <v>12</v>
      </c>
      <c r="I179" s="2106">
        <f>SUMIF(CONTRATOS!D$6:D$956,'Resumen Docentes'!C179,CONTRATOS!T$6:T$956)</f>
        <v>6</v>
      </c>
      <c r="J179" s="2106">
        <f>SUMIF(CONTRATOS!D$6:D$956,'Resumen Docentes'!C179,CONTRATOS!U$6:U$956)</f>
        <v>0</v>
      </c>
      <c r="K179" s="2106">
        <f>SUMIF(CONTRATOS!D$6:D$956,'Resumen Docentes'!C179,CONTRATOS!V$6:V$956)</f>
        <v>0</v>
      </c>
      <c r="L179" s="372">
        <f t="shared" si="4"/>
        <v>40</v>
      </c>
      <c r="M179" t="str">
        <f t="shared" si="5"/>
        <v>NO APLICA</v>
      </c>
    </row>
    <row r="180" spans="1:13" x14ac:dyDescent="0.25">
      <c r="A180" s="2106">
        <v>179</v>
      </c>
      <c r="B180" s="2106" t="s">
        <v>819</v>
      </c>
      <c r="C180" s="2106" t="s">
        <v>863</v>
      </c>
      <c r="D180" s="2109" t="s">
        <v>83</v>
      </c>
      <c r="E180" s="2107" t="s">
        <v>2164</v>
      </c>
      <c r="F180" s="2106" t="s">
        <v>2172</v>
      </c>
      <c r="G180" s="2106">
        <f>SUMIF(CONTRATOS!D$6:D$956,'Resumen Docentes'!C180,CONTRATOS!AE$6:AE$956)</f>
        <v>14</v>
      </c>
      <c r="H180" s="2106">
        <f>SUMIF(CONTRATOS!D$6:D$956,'Resumen Docentes'!C180,CONTRATOS!AF$6:AF$956)</f>
        <v>3</v>
      </c>
      <c r="I180" s="2106">
        <f>SUMIF(CONTRATOS!D$6:D$956,'Resumen Docentes'!C180,CONTRATOS!T$6:T$956)</f>
        <v>3</v>
      </c>
      <c r="J180" s="2106">
        <f>SUMIF(CONTRATOS!D$6:D$956,'Resumen Docentes'!C180,CONTRATOS!U$6:U$956)</f>
        <v>0</v>
      </c>
      <c r="K180" s="2106">
        <f>SUMIF(CONTRATOS!D$6:D$956,'Resumen Docentes'!C180,CONTRATOS!V$6:V$956)</f>
        <v>0</v>
      </c>
      <c r="L180" s="372">
        <f t="shared" si="4"/>
        <v>20</v>
      </c>
      <c r="M180" t="str">
        <f t="shared" si="5"/>
        <v>NO APLICA</v>
      </c>
    </row>
    <row r="181" spans="1:13" x14ac:dyDescent="0.25">
      <c r="A181" s="2106">
        <v>180</v>
      </c>
      <c r="B181" s="2106" t="s">
        <v>1082</v>
      </c>
      <c r="C181" s="2106" t="s">
        <v>1083</v>
      </c>
      <c r="D181" s="2109" t="s">
        <v>83</v>
      </c>
      <c r="E181" s="2107" t="s">
        <v>2164</v>
      </c>
      <c r="F181" s="2106" t="s">
        <v>2172</v>
      </c>
      <c r="G181" s="2106">
        <f>SUMIF(CONTRATOS!D$6:D$956,'Resumen Docentes'!C181,CONTRATOS!AE$6:AE$956)</f>
        <v>15</v>
      </c>
      <c r="H181" s="2106">
        <f>SUMIF(CONTRATOS!D$6:D$956,'Resumen Docentes'!C181,CONTRATOS!AF$6:AF$956)</f>
        <v>3</v>
      </c>
      <c r="I181" s="2106">
        <f>SUMIF(CONTRATOS!D$6:D$956,'Resumen Docentes'!C181,CONTRATOS!T$6:T$956)</f>
        <v>2</v>
      </c>
      <c r="J181" s="2106">
        <f>SUMIF(CONTRATOS!D$6:D$956,'Resumen Docentes'!C181,CONTRATOS!U$6:U$956)</f>
        <v>0</v>
      </c>
      <c r="K181" s="2106">
        <f>SUMIF(CONTRATOS!D$6:D$956,'Resumen Docentes'!C181,CONTRATOS!V$6:V$956)</f>
        <v>0</v>
      </c>
      <c r="L181" s="372">
        <f t="shared" si="4"/>
        <v>20</v>
      </c>
      <c r="M181" t="str">
        <f t="shared" si="5"/>
        <v>NO APLICA</v>
      </c>
    </row>
    <row r="182" spans="1:13" x14ac:dyDescent="0.25">
      <c r="A182" s="2106">
        <v>181</v>
      </c>
      <c r="B182" s="2106" t="s">
        <v>1075</v>
      </c>
      <c r="C182" s="2106" t="s">
        <v>733</v>
      </c>
      <c r="D182" s="2109" t="s">
        <v>83</v>
      </c>
      <c r="E182" s="2107" t="s">
        <v>2164</v>
      </c>
      <c r="F182" s="2106" t="s">
        <v>2172</v>
      </c>
      <c r="G182" s="2106">
        <f>SUMIF(CONTRATOS!D$6:D$956,'Resumen Docentes'!C182,CONTRATOS!AE$6:AE$956)</f>
        <v>19</v>
      </c>
      <c r="H182" s="2106">
        <f>SUMIF(CONTRATOS!D$6:D$956,'Resumen Docentes'!C182,CONTRATOS!AF$6:AF$956)</f>
        <v>1</v>
      </c>
      <c r="I182" s="2106">
        <f>SUMIF(CONTRATOS!D$6:D$956,'Resumen Docentes'!C182,CONTRATOS!T$6:T$956)</f>
        <v>0</v>
      </c>
      <c r="J182" s="2106">
        <f>SUMIF(CONTRATOS!D$6:D$956,'Resumen Docentes'!C182,CONTRATOS!U$6:U$956)</f>
        <v>0</v>
      </c>
      <c r="K182" s="2106">
        <f>SUMIF(CONTRATOS!D$6:D$956,'Resumen Docentes'!C182,CONTRATOS!V$6:V$956)</f>
        <v>0</v>
      </c>
      <c r="L182" s="372">
        <f t="shared" si="4"/>
        <v>20</v>
      </c>
      <c r="M182" t="str">
        <f t="shared" si="5"/>
        <v>NO APLICA</v>
      </c>
    </row>
    <row r="183" spans="1:13" x14ac:dyDescent="0.25">
      <c r="A183" s="2106">
        <v>182</v>
      </c>
      <c r="B183" s="2106" t="s">
        <v>816</v>
      </c>
      <c r="C183" s="2106" t="s">
        <v>817</v>
      </c>
      <c r="D183" s="2109" t="s">
        <v>35</v>
      </c>
      <c r="E183" s="2107" t="s">
        <v>2164</v>
      </c>
      <c r="F183" s="2106" t="s">
        <v>2172</v>
      </c>
      <c r="G183" s="2106">
        <f>SUMIF(CONTRATOS!D$6:D$956,'Resumen Docentes'!C183,CONTRATOS!AE$6:AE$956)</f>
        <v>24</v>
      </c>
      <c r="H183" s="2106">
        <f>SUMIF(CONTRATOS!D$6:D$956,'Resumen Docentes'!C183,CONTRATOS!AF$6:AF$956)</f>
        <v>12</v>
      </c>
      <c r="I183" s="2106">
        <f>SUMIF(CONTRATOS!D$6:D$956,'Resumen Docentes'!C183,CONTRATOS!T$6:T$956)</f>
        <v>4</v>
      </c>
      <c r="J183" s="2106">
        <f>SUMIF(CONTRATOS!D$6:D$956,'Resumen Docentes'!C183,CONTRATOS!U$6:U$956)</f>
        <v>0</v>
      </c>
      <c r="K183" s="2106">
        <f>SUMIF(CONTRATOS!D$6:D$956,'Resumen Docentes'!C183,CONTRATOS!V$6:V$956)</f>
        <v>0</v>
      </c>
      <c r="L183" s="372">
        <f t="shared" si="4"/>
        <v>40</v>
      </c>
      <c r="M183" t="str">
        <f t="shared" si="5"/>
        <v>NO APLICA</v>
      </c>
    </row>
    <row r="184" spans="1:13" x14ac:dyDescent="0.25">
      <c r="A184" s="2106">
        <v>183</v>
      </c>
      <c r="B184" s="2106" t="s">
        <v>794</v>
      </c>
      <c r="C184" s="2106" t="s">
        <v>867</v>
      </c>
      <c r="D184" s="2109" t="s">
        <v>35</v>
      </c>
      <c r="E184" s="2107" t="s">
        <v>2164</v>
      </c>
      <c r="F184" s="2106" t="s">
        <v>2174</v>
      </c>
      <c r="G184" s="2106">
        <f>SUMIF(CONTRATOS!D$6:D$956,'Resumen Docentes'!C184,CONTRATOS!AE$6:AE$956)</f>
        <v>9</v>
      </c>
      <c r="H184" s="2106">
        <f>SUMIF(CONTRATOS!D$6:D$956,'Resumen Docentes'!C184,CONTRATOS!AF$6:AF$956)</f>
        <v>7</v>
      </c>
      <c r="I184" s="2106">
        <f>SUMIF(CONTRATOS!D$6:D$956,'Resumen Docentes'!C184,CONTRATOS!T$6:T$956)</f>
        <v>24</v>
      </c>
      <c r="J184" s="2106">
        <f>SUMIF(CONTRATOS!D$6:D$956,'Resumen Docentes'!C184,CONTRATOS!U$6:U$956)</f>
        <v>0</v>
      </c>
      <c r="K184" s="2106">
        <f>SUMIF(CONTRATOS!D$6:D$956,'Resumen Docentes'!C184,CONTRATOS!V$6:V$956)</f>
        <v>0</v>
      </c>
      <c r="L184" s="372">
        <f t="shared" si="4"/>
        <v>40</v>
      </c>
      <c r="M184" t="str">
        <f t="shared" si="5"/>
        <v>NO APLICA</v>
      </c>
    </row>
    <row r="185" spans="1:13" x14ac:dyDescent="0.25">
      <c r="A185" s="2106">
        <v>184</v>
      </c>
      <c r="B185" s="2106" t="s">
        <v>858</v>
      </c>
      <c r="C185" s="2106" t="s">
        <v>868</v>
      </c>
      <c r="D185" s="2109" t="s">
        <v>83</v>
      </c>
      <c r="E185" s="2107" t="s">
        <v>2164</v>
      </c>
      <c r="F185" s="2106" t="s">
        <v>2172</v>
      </c>
      <c r="G185" s="2106">
        <f>SUMIF(CONTRATOS!D$6:D$956,'Resumen Docentes'!C185,CONTRATOS!AE$6:AE$956)</f>
        <v>18</v>
      </c>
      <c r="H185" s="2106">
        <f>SUMIF(CONTRATOS!D$6:D$956,'Resumen Docentes'!C185,CONTRATOS!AF$6:AF$956)</f>
        <v>2</v>
      </c>
      <c r="I185" s="2106">
        <f>SUMIF(CONTRATOS!D$6:D$956,'Resumen Docentes'!C185,CONTRATOS!T$6:T$956)</f>
        <v>0</v>
      </c>
      <c r="J185" s="2106">
        <f>SUMIF(CONTRATOS!D$6:D$956,'Resumen Docentes'!C185,CONTRATOS!U$6:U$956)</f>
        <v>0</v>
      </c>
      <c r="K185" s="2106">
        <f>SUMIF(CONTRATOS!D$6:D$956,'Resumen Docentes'!C185,CONTRATOS!V$6:V$956)</f>
        <v>0</v>
      </c>
      <c r="L185" s="372">
        <f t="shared" si="4"/>
        <v>20</v>
      </c>
      <c r="M185" t="str">
        <f t="shared" si="5"/>
        <v>NO APLICA</v>
      </c>
    </row>
    <row r="186" spans="1:13" x14ac:dyDescent="0.25">
      <c r="A186" s="2106">
        <v>185</v>
      </c>
      <c r="B186" s="2106" t="s">
        <v>1105</v>
      </c>
      <c r="C186" s="2106" t="s">
        <v>1104</v>
      </c>
      <c r="D186" s="2109" t="s">
        <v>83</v>
      </c>
      <c r="E186" s="2107" t="s">
        <v>2164</v>
      </c>
      <c r="F186" s="2106" t="s">
        <v>2172</v>
      </c>
      <c r="G186" s="2106">
        <f>SUMIF(CONTRATOS!D$6:D$956,'Resumen Docentes'!C186,CONTRATOS!AE$6:AE$956)</f>
        <v>18</v>
      </c>
      <c r="H186" s="2106">
        <f>SUMIF(CONTRATOS!D$6:D$956,'Resumen Docentes'!C186,CONTRATOS!AF$6:AF$956)</f>
        <v>2</v>
      </c>
      <c r="I186" s="2106">
        <f>SUMIF(CONTRATOS!D$6:D$956,'Resumen Docentes'!C186,CONTRATOS!T$6:T$956)</f>
        <v>0</v>
      </c>
      <c r="J186" s="2106">
        <f>SUMIF(CONTRATOS!D$6:D$956,'Resumen Docentes'!C186,CONTRATOS!U$6:U$956)</f>
        <v>0</v>
      </c>
      <c r="K186" s="2106">
        <f>SUMIF(CONTRATOS!D$6:D$956,'Resumen Docentes'!C186,CONTRATOS!V$6:V$956)</f>
        <v>0</v>
      </c>
      <c r="L186" s="372">
        <f t="shared" si="4"/>
        <v>20</v>
      </c>
      <c r="M186" t="str">
        <f t="shared" si="5"/>
        <v>NO APLICA</v>
      </c>
    </row>
    <row r="187" spans="1:13" x14ac:dyDescent="0.25">
      <c r="A187" s="2106">
        <v>186</v>
      </c>
      <c r="B187" s="2106" t="s">
        <v>1079</v>
      </c>
      <c r="C187" s="2106" t="s">
        <v>1080</v>
      </c>
      <c r="D187" s="2109" t="s">
        <v>83</v>
      </c>
      <c r="E187" s="2107" t="s">
        <v>2164</v>
      </c>
      <c r="F187" s="2106" t="s">
        <v>2172</v>
      </c>
      <c r="G187" s="2106">
        <f>SUMIF(CONTRATOS!D$6:D$956,'Resumen Docentes'!C187,CONTRATOS!AE$6:AE$956)</f>
        <v>15</v>
      </c>
      <c r="H187" s="2106">
        <f>SUMIF(CONTRATOS!D$6:D$956,'Resumen Docentes'!C187,CONTRATOS!AF$6:AF$956)</f>
        <v>4</v>
      </c>
      <c r="I187" s="2106">
        <f>SUMIF(CONTRATOS!D$6:D$956,'Resumen Docentes'!C187,CONTRATOS!T$6:T$956)</f>
        <v>1</v>
      </c>
      <c r="J187" s="2106">
        <f>SUMIF(CONTRATOS!D$6:D$956,'Resumen Docentes'!C187,CONTRATOS!U$6:U$956)</f>
        <v>0</v>
      </c>
      <c r="K187" s="2106">
        <f>SUMIF(CONTRATOS!D$6:D$956,'Resumen Docentes'!C187,CONTRATOS!V$6:V$956)</f>
        <v>0</v>
      </c>
      <c r="L187" s="372">
        <f t="shared" si="4"/>
        <v>20</v>
      </c>
      <c r="M187" t="str">
        <f t="shared" si="5"/>
        <v>NO APLICA</v>
      </c>
    </row>
    <row r="188" spans="1:13" x14ac:dyDescent="0.25">
      <c r="A188" s="2106">
        <v>187</v>
      </c>
      <c r="B188" s="2106" t="s">
        <v>811</v>
      </c>
      <c r="C188" s="2106" t="s">
        <v>814</v>
      </c>
      <c r="D188" s="2109" t="s">
        <v>83</v>
      </c>
      <c r="E188" s="2107" t="s">
        <v>2164</v>
      </c>
      <c r="F188" s="2106" t="s">
        <v>2172</v>
      </c>
      <c r="G188" s="2106">
        <f>SUMIF(CONTRATOS!D$6:D$956,'Resumen Docentes'!C188,CONTRATOS!AE$6:AE$956)</f>
        <v>19</v>
      </c>
      <c r="H188" s="2106">
        <f>SUMIF(CONTRATOS!D$6:D$956,'Resumen Docentes'!C188,CONTRATOS!AF$6:AF$956)</f>
        <v>0</v>
      </c>
      <c r="I188" s="2106">
        <f>SUMIF(CONTRATOS!D$6:D$956,'Resumen Docentes'!C188,CONTRATOS!T$6:T$956)</f>
        <v>1</v>
      </c>
      <c r="J188" s="2106">
        <f>SUMIF(CONTRATOS!D$6:D$956,'Resumen Docentes'!C188,CONTRATOS!U$6:U$956)</f>
        <v>0</v>
      </c>
      <c r="K188" s="2106">
        <f>SUMIF(CONTRATOS!D$6:D$956,'Resumen Docentes'!C188,CONTRATOS!V$6:V$956)</f>
        <v>0</v>
      </c>
      <c r="L188" s="372">
        <f t="shared" si="4"/>
        <v>20</v>
      </c>
      <c r="M188" t="str">
        <f t="shared" si="5"/>
        <v>NO APLICA</v>
      </c>
    </row>
    <row r="189" spans="1:13" x14ac:dyDescent="0.25">
      <c r="A189" s="2106">
        <v>188</v>
      </c>
      <c r="B189" s="2106" t="s">
        <v>775</v>
      </c>
      <c r="C189" s="2106" t="s">
        <v>798</v>
      </c>
      <c r="D189" s="2109" t="s">
        <v>35</v>
      </c>
      <c r="E189" s="2107" t="s">
        <v>2164</v>
      </c>
      <c r="F189" s="2106" t="s">
        <v>2172</v>
      </c>
      <c r="G189" s="2106">
        <f>SUMIF(CONTRATOS!D$6:D$956,'Resumen Docentes'!C189,CONTRATOS!AE$6:AE$956)</f>
        <v>21</v>
      </c>
      <c r="H189" s="2106">
        <f>SUMIF(CONTRATOS!D$6:D$956,'Resumen Docentes'!C189,CONTRATOS!AF$6:AF$956)</f>
        <v>8</v>
      </c>
      <c r="I189" s="2106">
        <f>SUMIF(CONTRATOS!D$6:D$956,'Resumen Docentes'!C189,CONTRATOS!T$6:T$956)</f>
        <v>11</v>
      </c>
      <c r="J189" s="2106">
        <f>SUMIF(CONTRATOS!D$6:D$956,'Resumen Docentes'!C189,CONTRATOS!U$6:U$956)</f>
        <v>0</v>
      </c>
      <c r="K189" s="2106">
        <f>SUMIF(CONTRATOS!D$6:D$956,'Resumen Docentes'!C189,CONTRATOS!V$6:V$956)</f>
        <v>0</v>
      </c>
      <c r="L189" s="372">
        <f t="shared" si="4"/>
        <v>40</v>
      </c>
      <c r="M189" t="str">
        <f t="shared" si="5"/>
        <v>NO APLICA</v>
      </c>
    </row>
    <row r="190" spans="1:13" x14ac:dyDescent="0.25">
      <c r="A190" s="2106">
        <v>189</v>
      </c>
      <c r="B190" s="2106" t="s">
        <v>1433</v>
      </c>
      <c r="C190" s="2106" t="s">
        <v>1766</v>
      </c>
      <c r="D190" s="2109" t="s">
        <v>83</v>
      </c>
      <c r="E190" s="2107" t="s">
        <v>2164</v>
      </c>
      <c r="F190" s="2106" t="s">
        <v>2172</v>
      </c>
      <c r="G190" s="2106">
        <f>SUMIF(CONTRATOS!D$6:D$956,'Resumen Docentes'!C190,CONTRATOS!AE$6:AE$956)</f>
        <v>20</v>
      </c>
      <c r="H190" s="2106">
        <f>SUMIF(CONTRATOS!D$6:D$956,'Resumen Docentes'!C190,CONTRATOS!AF$6:AF$956)</f>
        <v>0</v>
      </c>
      <c r="I190" s="2106">
        <f>SUMIF(CONTRATOS!D$6:D$956,'Resumen Docentes'!C190,CONTRATOS!T$6:T$956)</f>
        <v>0</v>
      </c>
      <c r="J190" s="2106">
        <f>SUMIF(CONTRATOS!D$6:D$956,'Resumen Docentes'!C190,CONTRATOS!U$6:U$956)</f>
        <v>0</v>
      </c>
      <c r="K190" s="2106">
        <f>SUMIF(CONTRATOS!D$6:D$956,'Resumen Docentes'!C190,CONTRATOS!V$6:V$956)</f>
        <v>0</v>
      </c>
      <c r="L190" s="372">
        <f t="shared" si="4"/>
        <v>20</v>
      </c>
      <c r="M190" t="str">
        <f t="shared" si="5"/>
        <v>NO APLICA</v>
      </c>
    </row>
    <row r="191" spans="1:13" x14ac:dyDescent="0.25">
      <c r="A191" s="2106">
        <v>190</v>
      </c>
      <c r="B191" s="2106" t="s">
        <v>1767</v>
      </c>
      <c r="C191" s="2106" t="s">
        <v>1768</v>
      </c>
      <c r="D191" s="2109" t="s">
        <v>83</v>
      </c>
      <c r="E191" s="2107" t="s">
        <v>2164</v>
      </c>
      <c r="F191" s="2106" t="s">
        <v>2172</v>
      </c>
      <c r="G191" s="2106">
        <f>SUMIF(CONTRATOS!D$6:D$956,'Resumen Docentes'!C191,CONTRATOS!AE$6:AE$956)</f>
        <v>15</v>
      </c>
      <c r="H191" s="2106">
        <f>SUMIF(CONTRATOS!D$6:D$956,'Resumen Docentes'!C191,CONTRATOS!AF$6:AF$956)</f>
        <v>2</v>
      </c>
      <c r="I191" s="2106">
        <f>SUMIF(CONTRATOS!D$6:D$956,'Resumen Docentes'!C191,CONTRATOS!T$6:T$956)</f>
        <v>3</v>
      </c>
      <c r="J191" s="2106">
        <f>SUMIF(CONTRATOS!D$6:D$956,'Resumen Docentes'!C191,CONTRATOS!U$6:U$956)</f>
        <v>0</v>
      </c>
      <c r="K191" s="2106">
        <f>SUMIF(CONTRATOS!D$6:D$956,'Resumen Docentes'!C191,CONTRATOS!V$6:V$956)</f>
        <v>0</v>
      </c>
      <c r="L191" s="372">
        <f t="shared" si="4"/>
        <v>20</v>
      </c>
      <c r="M191" t="str">
        <f t="shared" si="5"/>
        <v>NO APLICA</v>
      </c>
    </row>
    <row r="192" spans="1:13" x14ac:dyDescent="0.25">
      <c r="A192" s="2106">
        <v>191</v>
      </c>
      <c r="B192" s="2106" t="s">
        <v>815</v>
      </c>
      <c r="C192" s="2106" t="s">
        <v>810</v>
      </c>
      <c r="D192" s="2109" t="s">
        <v>83</v>
      </c>
      <c r="E192" s="2107" t="s">
        <v>2164</v>
      </c>
      <c r="F192" s="2106" t="s">
        <v>2172</v>
      </c>
      <c r="G192" s="2106">
        <f>SUMIF(CONTRATOS!D$6:D$956,'Resumen Docentes'!C192,CONTRATOS!AE$6:AE$956)</f>
        <v>18</v>
      </c>
      <c r="H192" s="2106">
        <f>SUMIF(CONTRATOS!D$6:D$956,'Resumen Docentes'!C192,CONTRATOS!AF$6:AF$956)</f>
        <v>2</v>
      </c>
      <c r="I192" s="2106">
        <f>SUMIF(CONTRATOS!D$6:D$956,'Resumen Docentes'!C192,CONTRATOS!T$6:T$956)</f>
        <v>0</v>
      </c>
      <c r="J192" s="2106">
        <f>SUMIF(CONTRATOS!D$6:D$956,'Resumen Docentes'!C192,CONTRATOS!U$6:U$956)</f>
        <v>0</v>
      </c>
      <c r="K192" s="2106">
        <f>SUMIF(CONTRATOS!D$6:D$956,'Resumen Docentes'!C192,CONTRATOS!V$6:V$956)</f>
        <v>0</v>
      </c>
      <c r="L192" s="372">
        <f t="shared" si="4"/>
        <v>20</v>
      </c>
      <c r="M192" t="str">
        <f t="shared" si="5"/>
        <v>NO APLICA</v>
      </c>
    </row>
    <row r="193" spans="1:13" x14ac:dyDescent="0.25">
      <c r="A193" s="2106">
        <v>192</v>
      </c>
      <c r="B193" s="2106" t="s">
        <v>808</v>
      </c>
      <c r="C193" s="2106" t="s">
        <v>870</v>
      </c>
      <c r="D193" s="2109" t="s">
        <v>83</v>
      </c>
      <c r="E193" s="2107" t="s">
        <v>2164</v>
      </c>
      <c r="F193" s="2106" t="s">
        <v>2172</v>
      </c>
      <c r="G193" s="2106">
        <f>SUMIF(CONTRATOS!D$6:D$956,'Resumen Docentes'!C193,CONTRATOS!AE$6:AE$956)</f>
        <v>20</v>
      </c>
      <c r="H193" s="2106">
        <f>SUMIF(CONTRATOS!D$6:D$956,'Resumen Docentes'!C193,CONTRATOS!AF$6:AF$956)</f>
        <v>0</v>
      </c>
      <c r="I193" s="2106">
        <f>SUMIF(CONTRATOS!D$6:D$956,'Resumen Docentes'!C193,CONTRATOS!T$6:T$956)</f>
        <v>0</v>
      </c>
      <c r="J193" s="2106">
        <f>SUMIF(CONTRATOS!D$6:D$956,'Resumen Docentes'!C193,CONTRATOS!U$6:U$956)</f>
        <v>0</v>
      </c>
      <c r="K193" s="2106">
        <f>SUMIF(CONTRATOS!D$6:D$956,'Resumen Docentes'!C193,CONTRATOS!V$6:V$956)</f>
        <v>0</v>
      </c>
      <c r="L193" s="372">
        <f t="shared" si="4"/>
        <v>20</v>
      </c>
      <c r="M193" t="str">
        <f t="shared" si="5"/>
        <v>NO APLICA</v>
      </c>
    </row>
    <row r="194" spans="1:13" x14ac:dyDescent="0.25">
      <c r="A194" s="2106">
        <v>193</v>
      </c>
      <c r="B194" s="2106" t="s">
        <v>792</v>
      </c>
      <c r="C194" s="2106" t="s">
        <v>789</v>
      </c>
      <c r="D194" s="2109" t="s">
        <v>35</v>
      </c>
      <c r="E194" s="2107" t="s">
        <v>2164</v>
      </c>
      <c r="F194" s="2106" t="s">
        <v>2172</v>
      </c>
      <c r="G194" s="2106">
        <f>SUMIF(CONTRATOS!D$6:D$956,'Resumen Docentes'!C194,CONTRATOS!AE$6:AE$956)</f>
        <v>23</v>
      </c>
      <c r="H194" s="2106">
        <f>SUMIF(CONTRATOS!D$6:D$956,'Resumen Docentes'!C194,CONTRATOS!AF$6:AF$956)</f>
        <v>9</v>
      </c>
      <c r="I194" s="2106">
        <f>SUMIF(CONTRATOS!D$6:D$956,'Resumen Docentes'!C194,CONTRATOS!T$6:T$956)</f>
        <v>8</v>
      </c>
      <c r="J194" s="2106">
        <f>SUMIF(CONTRATOS!D$6:D$956,'Resumen Docentes'!C194,CONTRATOS!U$6:U$956)</f>
        <v>0</v>
      </c>
      <c r="K194" s="2106">
        <f>SUMIF(CONTRATOS!D$6:D$956,'Resumen Docentes'!C194,CONTRATOS!V$6:V$956)</f>
        <v>0</v>
      </c>
      <c r="L194" s="372">
        <f t="shared" si="4"/>
        <v>40</v>
      </c>
      <c r="M194" t="str">
        <f t="shared" si="5"/>
        <v>NO APLICA</v>
      </c>
    </row>
    <row r="195" spans="1:13" x14ac:dyDescent="0.25">
      <c r="A195" s="2106">
        <v>194</v>
      </c>
      <c r="B195" s="2106" t="s">
        <v>790</v>
      </c>
      <c r="C195" s="2106" t="s">
        <v>871</v>
      </c>
      <c r="D195" s="2109" t="s">
        <v>83</v>
      </c>
      <c r="E195" s="2107" t="s">
        <v>2164</v>
      </c>
      <c r="F195" s="2106" t="s">
        <v>2172</v>
      </c>
      <c r="G195" s="2106">
        <f>SUMIF(CONTRATOS!D$6:D$956,'Resumen Docentes'!C195,CONTRATOS!AE$6:AE$956)</f>
        <v>17</v>
      </c>
      <c r="H195" s="2106">
        <f>SUMIF(CONTRATOS!D$6:D$956,'Resumen Docentes'!C195,CONTRATOS!AF$6:AF$956)</f>
        <v>2</v>
      </c>
      <c r="I195" s="2106">
        <f>SUMIF(CONTRATOS!D$6:D$956,'Resumen Docentes'!C195,CONTRATOS!T$6:T$956)</f>
        <v>1</v>
      </c>
      <c r="J195" s="2106">
        <f>SUMIF(CONTRATOS!D$6:D$956,'Resumen Docentes'!C195,CONTRATOS!U$6:U$956)</f>
        <v>0</v>
      </c>
      <c r="K195" s="2106">
        <f>SUMIF(CONTRATOS!D$6:D$956,'Resumen Docentes'!C195,CONTRATOS!V$6:V$956)</f>
        <v>0</v>
      </c>
      <c r="L195" s="372">
        <f t="shared" ref="L195:L258" si="6">SUM(G195:K195)</f>
        <v>20</v>
      </c>
      <c r="M195" t="str">
        <f t="shared" ref="M195:M258" si="7">IF(AND(F195="NO",D195="TC",G195&lt;16),"APLICA","NO APLICA")</f>
        <v>NO APLICA</v>
      </c>
    </row>
    <row r="196" spans="1:13" x14ac:dyDescent="0.25">
      <c r="A196" s="2106">
        <v>195</v>
      </c>
      <c r="B196" s="2106" t="s">
        <v>851</v>
      </c>
      <c r="C196" s="2106" t="s">
        <v>849</v>
      </c>
      <c r="D196" s="2109" t="s">
        <v>35</v>
      </c>
      <c r="E196" s="2107" t="s">
        <v>2164</v>
      </c>
      <c r="F196" s="2106" t="s">
        <v>2172</v>
      </c>
      <c r="G196" s="2106">
        <f>SUMIF(CONTRATOS!D$6:D$956,'Resumen Docentes'!C196,CONTRATOS!AE$6:AE$956)</f>
        <v>23</v>
      </c>
      <c r="H196" s="2106">
        <f>SUMIF(CONTRATOS!D$6:D$956,'Resumen Docentes'!C196,CONTRATOS!AF$6:AF$956)</f>
        <v>8</v>
      </c>
      <c r="I196" s="2106">
        <f>SUMIF(CONTRATOS!D$6:D$956,'Resumen Docentes'!C196,CONTRATOS!T$6:T$956)</f>
        <v>9</v>
      </c>
      <c r="J196" s="2106">
        <f>SUMIF(CONTRATOS!D$6:D$956,'Resumen Docentes'!C196,CONTRATOS!U$6:U$956)</f>
        <v>0</v>
      </c>
      <c r="K196" s="2106">
        <f>SUMIF(CONTRATOS!D$6:D$956,'Resumen Docentes'!C196,CONTRATOS!V$6:V$956)</f>
        <v>0</v>
      </c>
      <c r="L196" s="372">
        <f t="shared" si="6"/>
        <v>40</v>
      </c>
      <c r="M196" t="str">
        <f t="shared" si="7"/>
        <v>NO APLICA</v>
      </c>
    </row>
    <row r="197" spans="1:13" x14ac:dyDescent="0.25">
      <c r="A197" s="2106">
        <v>196</v>
      </c>
      <c r="B197" s="2106" t="s">
        <v>821</v>
      </c>
      <c r="C197" s="2106" t="s">
        <v>783</v>
      </c>
      <c r="D197" s="2109" t="s">
        <v>83</v>
      </c>
      <c r="E197" s="2107" t="s">
        <v>2164</v>
      </c>
      <c r="F197" s="2106" t="s">
        <v>2172</v>
      </c>
      <c r="G197" s="2106">
        <f>SUMIF(CONTRATOS!D$6:D$956,'Resumen Docentes'!C197,CONTRATOS!AE$6:AE$956)</f>
        <v>17</v>
      </c>
      <c r="H197" s="2106">
        <f>SUMIF(CONTRATOS!D$6:D$956,'Resumen Docentes'!C197,CONTRATOS!AF$6:AF$956)</f>
        <v>3</v>
      </c>
      <c r="I197" s="2106">
        <f>SUMIF(CONTRATOS!D$6:D$956,'Resumen Docentes'!C197,CONTRATOS!T$6:T$956)</f>
        <v>0</v>
      </c>
      <c r="J197" s="2106">
        <f>SUMIF(CONTRATOS!D$6:D$956,'Resumen Docentes'!C197,CONTRATOS!U$6:U$956)</f>
        <v>0</v>
      </c>
      <c r="K197" s="2106">
        <f>SUMIF(CONTRATOS!D$6:D$956,'Resumen Docentes'!C197,CONTRATOS!V$6:V$956)</f>
        <v>0</v>
      </c>
      <c r="L197" s="372">
        <f t="shared" si="6"/>
        <v>20</v>
      </c>
      <c r="M197" t="str">
        <f t="shared" si="7"/>
        <v>NO APLICA</v>
      </c>
    </row>
    <row r="198" spans="1:13" x14ac:dyDescent="0.25">
      <c r="A198" s="2106">
        <v>197</v>
      </c>
      <c r="B198" s="2106" t="s">
        <v>805</v>
      </c>
      <c r="C198" s="2106" t="s">
        <v>807</v>
      </c>
      <c r="D198" s="2109" t="s">
        <v>35</v>
      </c>
      <c r="E198" s="2107" t="s">
        <v>2164</v>
      </c>
      <c r="F198" s="2106" t="s">
        <v>2172</v>
      </c>
      <c r="G198" s="2106">
        <f>SUMIF(CONTRATOS!D$6:D$956,'Resumen Docentes'!C198,CONTRATOS!AE$6:AE$956)</f>
        <v>19</v>
      </c>
      <c r="H198" s="2106">
        <f>SUMIF(CONTRATOS!D$6:D$956,'Resumen Docentes'!C198,CONTRATOS!AF$6:AF$956)</f>
        <v>9</v>
      </c>
      <c r="I198" s="2106">
        <f>SUMIF(CONTRATOS!D$6:D$956,'Resumen Docentes'!C198,CONTRATOS!T$6:T$956)</f>
        <v>6</v>
      </c>
      <c r="J198" s="2106">
        <f>SUMIF(CONTRATOS!D$6:D$956,'Resumen Docentes'!C198,CONTRATOS!U$6:U$956)</f>
        <v>6</v>
      </c>
      <c r="K198" s="2106">
        <f>SUMIF(CONTRATOS!D$6:D$956,'Resumen Docentes'!C198,CONTRATOS!V$6:V$956)</f>
        <v>0</v>
      </c>
      <c r="L198" s="372">
        <f t="shared" si="6"/>
        <v>40</v>
      </c>
      <c r="M198" t="str">
        <f t="shared" si="7"/>
        <v>NO APLICA</v>
      </c>
    </row>
    <row r="199" spans="1:13" x14ac:dyDescent="0.25">
      <c r="A199" s="2106">
        <v>198</v>
      </c>
      <c r="B199" s="2106" t="s">
        <v>848</v>
      </c>
      <c r="C199" s="2106" t="s">
        <v>793</v>
      </c>
      <c r="D199" s="2109" t="s">
        <v>83</v>
      </c>
      <c r="E199" s="2107" t="s">
        <v>2164</v>
      </c>
      <c r="F199" s="2106" t="s">
        <v>2172</v>
      </c>
      <c r="G199" s="2106">
        <f>SUMIF(CONTRATOS!D$6:D$956,'Resumen Docentes'!C199,CONTRATOS!AE$6:AE$956)</f>
        <v>18</v>
      </c>
      <c r="H199" s="2106">
        <f>SUMIF(CONTRATOS!D$6:D$956,'Resumen Docentes'!C199,CONTRATOS!AF$6:AF$956)</f>
        <v>1</v>
      </c>
      <c r="I199" s="2106">
        <f>SUMIF(CONTRATOS!D$6:D$956,'Resumen Docentes'!C199,CONTRATOS!T$6:T$956)</f>
        <v>1</v>
      </c>
      <c r="J199" s="2106">
        <f>SUMIF(CONTRATOS!D$6:D$956,'Resumen Docentes'!C199,CONTRATOS!U$6:U$956)</f>
        <v>0</v>
      </c>
      <c r="K199" s="2106">
        <f>SUMIF(CONTRATOS!D$6:D$956,'Resumen Docentes'!C199,CONTRATOS!V$6:V$956)</f>
        <v>0</v>
      </c>
      <c r="L199" s="372">
        <f t="shared" si="6"/>
        <v>20</v>
      </c>
      <c r="M199" t="str">
        <f t="shared" si="7"/>
        <v>NO APLICA</v>
      </c>
    </row>
    <row r="200" spans="1:13" x14ac:dyDescent="0.25">
      <c r="A200" s="2106">
        <v>199</v>
      </c>
      <c r="B200" s="2106" t="s">
        <v>768</v>
      </c>
      <c r="C200" s="2106" t="s">
        <v>804</v>
      </c>
      <c r="D200" s="2109" t="s">
        <v>35</v>
      </c>
      <c r="E200" s="2107" t="s">
        <v>2164</v>
      </c>
      <c r="F200" s="2106" t="s">
        <v>2172</v>
      </c>
      <c r="G200" s="2106">
        <f>SUMIF(CONTRATOS!D$6:D$956,'Resumen Docentes'!C200,CONTRATOS!AE$6:AE$956)</f>
        <v>23</v>
      </c>
      <c r="H200" s="2106">
        <f>SUMIF(CONTRATOS!D$6:D$956,'Resumen Docentes'!C200,CONTRATOS!AF$6:AF$956)</f>
        <v>13</v>
      </c>
      <c r="I200" s="2106">
        <f>SUMIF(CONTRATOS!D$6:D$956,'Resumen Docentes'!C200,CONTRATOS!T$6:T$956)</f>
        <v>0</v>
      </c>
      <c r="J200" s="2106">
        <f>SUMIF(CONTRATOS!D$6:D$956,'Resumen Docentes'!C200,CONTRATOS!U$6:U$956)</f>
        <v>0</v>
      </c>
      <c r="K200" s="2106">
        <f>SUMIF(CONTRATOS!D$6:D$956,'Resumen Docentes'!C200,CONTRATOS!V$6:V$956)</f>
        <v>4</v>
      </c>
      <c r="L200" s="372">
        <f t="shared" si="6"/>
        <v>40</v>
      </c>
      <c r="M200" t="str">
        <f t="shared" si="7"/>
        <v>NO APLICA</v>
      </c>
    </row>
    <row r="201" spans="1:13" x14ac:dyDescent="0.25">
      <c r="A201" s="2106">
        <v>200</v>
      </c>
      <c r="B201" s="2106" t="s">
        <v>1603</v>
      </c>
      <c r="C201" s="2106" t="s">
        <v>1769</v>
      </c>
      <c r="D201" s="2109" t="s">
        <v>83</v>
      </c>
      <c r="E201" s="2107" t="s">
        <v>2164</v>
      </c>
      <c r="F201" s="2106" t="s">
        <v>2172</v>
      </c>
      <c r="G201" s="2106">
        <f>SUMIF(CONTRATOS!D$6:D$956,'Resumen Docentes'!C201,CONTRATOS!AE$6:AE$956)</f>
        <v>16</v>
      </c>
      <c r="H201" s="2106">
        <f>SUMIF(CONTRATOS!D$6:D$956,'Resumen Docentes'!C201,CONTRATOS!AF$6:AF$956)</f>
        <v>4</v>
      </c>
      <c r="I201" s="2106">
        <f>SUMIF(CONTRATOS!D$6:D$956,'Resumen Docentes'!C201,CONTRATOS!T$6:T$956)</f>
        <v>0</v>
      </c>
      <c r="J201" s="2106">
        <f>SUMIF(CONTRATOS!D$6:D$956,'Resumen Docentes'!C201,CONTRATOS!U$6:U$956)</f>
        <v>0</v>
      </c>
      <c r="K201" s="2106">
        <f>SUMIF(CONTRATOS!D$6:D$956,'Resumen Docentes'!C201,CONTRATOS!V$6:V$956)</f>
        <v>0</v>
      </c>
      <c r="L201" s="372">
        <f t="shared" si="6"/>
        <v>20</v>
      </c>
      <c r="M201" t="str">
        <f t="shared" si="7"/>
        <v>NO APLICA</v>
      </c>
    </row>
    <row r="202" spans="1:13" x14ac:dyDescent="0.25">
      <c r="A202" s="2106">
        <v>201</v>
      </c>
      <c r="B202" s="2106" t="s">
        <v>2106</v>
      </c>
      <c r="C202" s="2106" t="s">
        <v>2107</v>
      </c>
      <c r="D202" s="2109" t="s">
        <v>83</v>
      </c>
      <c r="E202" s="2107" t="s">
        <v>2164</v>
      </c>
      <c r="F202" s="2106" t="s">
        <v>2172</v>
      </c>
      <c r="G202" s="2106">
        <f>SUMIF(CONTRATOS!D$6:D$956,'Resumen Docentes'!C202,CONTRATOS!AE$6:AE$956)</f>
        <v>16</v>
      </c>
      <c r="H202" s="2106">
        <f>SUMIF(CONTRATOS!D$6:D$956,'Resumen Docentes'!C202,CONTRATOS!AF$6:AF$956)</f>
        <v>4</v>
      </c>
      <c r="I202" s="2106">
        <f>SUMIF(CONTRATOS!D$6:D$956,'Resumen Docentes'!C202,CONTRATOS!T$6:T$956)</f>
        <v>0</v>
      </c>
      <c r="J202" s="2106">
        <f>SUMIF(CONTRATOS!D$6:D$956,'Resumen Docentes'!C202,CONTRATOS!U$6:U$956)</f>
        <v>0</v>
      </c>
      <c r="K202" s="2106">
        <f>SUMIF(CONTRATOS!D$6:D$956,'Resumen Docentes'!C202,CONTRATOS!V$6:V$956)</f>
        <v>0</v>
      </c>
      <c r="L202" s="372">
        <f t="shared" si="6"/>
        <v>20</v>
      </c>
      <c r="M202" t="str">
        <f t="shared" si="7"/>
        <v>NO APLICA</v>
      </c>
    </row>
    <row r="203" spans="1:13" x14ac:dyDescent="0.25">
      <c r="A203" s="2106">
        <v>202</v>
      </c>
      <c r="B203" s="2106" t="s">
        <v>2099</v>
      </c>
      <c r="C203" s="2106" t="s">
        <v>2100</v>
      </c>
      <c r="D203" s="2109" t="s">
        <v>35</v>
      </c>
      <c r="E203" s="2107" t="s">
        <v>2164</v>
      </c>
      <c r="F203" s="2106" t="s">
        <v>2172</v>
      </c>
      <c r="G203" s="2106">
        <f>SUMIF(CONTRATOS!D$6:D$956,'Resumen Docentes'!C203,CONTRATOS!AE$6:AE$956)</f>
        <v>21</v>
      </c>
      <c r="H203" s="2106">
        <f>SUMIF(CONTRATOS!D$6:D$956,'Resumen Docentes'!C203,CONTRATOS!AF$6:AF$956)</f>
        <v>13</v>
      </c>
      <c r="I203" s="2106">
        <f>SUMIF(CONTRATOS!D$6:D$956,'Resumen Docentes'!C203,CONTRATOS!T$6:T$956)</f>
        <v>6</v>
      </c>
      <c r="J203" s="2106">
        <f>SUMIF(CONTRATOS!D$6:D$956,'Resumen Docentes'!C203,CONTRATOS!U$6:U$956)</f>
        <v>0</v>
      </c>
      <c r="K203" s="2106">
        <f>SUMIF(CONTRATOS!D$6:D$956,'Resumen Docentes'!C203,CONTRATOS!V$6:V$956)</f>
        <v>0</v>
      </c>
      <c r="L203" s="372">
        <f t="shared" si="6"/>
        <v>40</v>
      </c>
      <c r="M203" t="str">
        <f t="shared" si="7"/>
        <v>NO APLICA</v>
      </c>
    </row>
    <row r="204" spans="1:13" x14ac:dyDescent="0.25">
      <c r="A204" s="2106">
        <v>203</v>
      </c>
      <c r="B204" s="2106" t="s">
        <v>1853</v>
      </c>
      <c r="C204" s="2106" t="s">
        <v>1854</v>
      </c>
      <c r="D204" s="2109" t="s">
        <v>332</v>
      </c>
      <c r="E204" s="2107" t="s">
        <v>2164</v>
      </c>
      <c r="F204" s="2106" t="s">
        <v>2172</v>
      </c>
      <c r="G204" s="2106">
        <f>SUMIF(CONTRATOS!D$6:D$956,'Resumen Docentes'!C204,CONTRATOS!AE$6:AE$956)</f>
        <v>12</v>
      </c>
      <c r="H204" s="2106">
        <f>SUMIF(CONTRATOS!D$6:D$956,'Resumen Docentes'!C204,CONTRATOS!AF$6:AF$956)</f>
        <v>0</v>
      </c>
      <c r="I204" s="2106">
        <f>SUMIF(CONTRATOS!D$6:D$956,'Resumen Docentes'!C204,CONTRATOS!T$6:T$956)</f>
        <v>0</v>
      </c>
      <c r="J204" s="2106">
        <f>SUMIF(CONTRATOS!D$6:D$956,'Resumen Docentes'!C204,CONTRATOS!U$6:U$956)</f>
        <v>0</v>
      </c>
      <c r="K204" s="2106">
        <f>SUMIF(CONTRATOS!D$6:D$956,'Resumen Docentes'!C204,CONTRATOS!V$6:V$956)</f>
        <v>0</v>
      </c>
      <c r="L204" s="372">
        <f t="shared" si="6"/>
        <v>12</v>
      </c>
      <c r="M204" t="str">
        <f t="shared" si="7"/>
        <v>NO APLICA</v>
      </c>
    </row>
    <row r="205" spans="1:13" x14ac:dyDescent="0.25">
      <c r="A205" s="2106">
        <v>204</v>
      </c>
      <c r="B205" s="2106" t="s">
        <v>708</v>
      </c>
      <c r="C205" s="2106" t="s">
        <v>709</v>
      </c>
      <c r="D205" s="2109" t="s">
        <v>332</v>
      </c>
      <c r="E205" s="2107" t="s">
        <v>2164</v>
      </c>
      <c r="F205" s="2106" t="s">
        <v>2172</v>
      </c>
      <c r="G205" s="2106">
        <f>SUMIF(CONTRATOS!D$6:D$956,'Resumen Docentes'!C205,CONTRATOS!AE$6:AE$956)</f>
        <v>11</v>
      </c>
      <c r="H205" s="2106">
        <f>SUMIF(CONTRATOS!D$6:D$956,'Resumen Docentes'!C205,CONTRATOS!AF$6:AF$956)</f>
        <v>0</v>
      </c>
      <c r="I205" s="2106">
        <f>SUMIF(CONTRATOS!D$6:D$956,'Resumen Docentes'!C205,CONTRATOS!T$6:T$956)</f>
        <v>0</v>
      </c>
      <c r="J205" s="2106">
        <f>SUMIF(CONTRATOS!D$6:D$956,'Resumen Docentes'!C205,CONTRATOS!U$6:U$956)</f>
        <v>0</v>
      </c>
      <c r="K205" s="2106">
        <f>SUMIF(CONTRATOS!D$6:D$956,'Resumen Docentes'!C205,CONTRATOS!V$6:V$956)</f>
        <v>0</v>
      </c>
      <c r="L205" s="372">
        <f t="shared" si="6"/>
        <v>11</v>
      </c>
      <c r="M205" t="str">
        <f t="shared" si="7"/>
        <v>NO APLICA</v>
      </c>
    </row>
    <row r="206" spans="1:13" x14ac:dyDescent="0.25">
      <c r="A206" s="2106">
        <v>205</v>
      </c>
      <c r="B206" s="2106" t="s">
        <v>710</v>
      </c>
      <c r="C206" s="2106" t="s">
        <v>824</v>
      </c>
      <c r="D206" s="2109" t="s">
        <v>83</v>
      </c>
      <c r="E206" s="2107" t="s">
        <v>2164</v>
      </c>
      <c r="F206" s="2106" t="s">
        <v>2172</v>
      </c>
      <c r="G206" s="2106">
        <f>SUMIF(CONTRATOS!D$6:D$956,'Resumen Docentes'!C206,CONTRATOS!AE$6:AE$956)</f>
        <v>17</v>
      </c>
      <c r="H206" s="2106">
        <f>SUMIF(CONTRATOS!D$6:D$956,'Resumen Docentes'!C206,CONTRATOS!AF$6:AF$956)</f>
        <v>3</v>
      </c>
      <c r="I206" s="2106">
        <f>SUMIF(CONTRATOS!D$6:D$956,'Resumen Docentes'!C206,CONTRATOS!T$6:T$956)</f>
        <v>0</v>
      </c>
      <c r="J206" s="2106">
        <f>SUMIF(CONTRATOS!D$6:D$956,'Resumen Docentes'!C206,CONTRATOS!U$6:U$956)</f>
        <v>0</v>
      </c>
      <c r="K206" s="2106">
        <f>SUMIF(CONTRATOS!D$6:D$956,'Resumen Docentes'!C206,CONTRATOS!V$6:V$956)</f>
        <v>0</v>
      </c>
      <c r="L206" s="372">
        <f t="shared" si="6"/>
        <v>20</v>
      </c>
      <c r="M206" t="str">
        <f t="shared" si="7"/>
        <v>NO APLICA</v>
      </c>
    </row>
    <row r="207" spans="1:13" x14ac:dyDescent="0.25">
      <c r="A207" s="2106">
        <v>206</v>
      </c>
      <c r="B207" s="2106" t="s">
        <v>712</v>
      </c>
      <c r="C207" s="2106" t="s">
        <v>713</v>
      </c>
      <c r="D207" s="2109" t="s">
        <v>83</v>
      </c>
      <c r="E207" s="2107" t="s">
        <v>2164</v>
      </c>
      <c r="F207" s="2106" t="s">
        <v>2172</v>
      </c>
      <c r="G207" s="2106">
        <f>SUMIF(CONTRATOS!D$6:D$956,'Resumen Docentes'!C207,CONTRATOS!AE$6:AE$956)</f>
        <v>16</v>
      </c>
      <c r="H207" s="2106">
        <f>SUMIF(CONTRATOS!D$6:D$956,'Resumen Docentes'!C207,CONTRATOS!AF$6:AF$956)</f>
        <v>0</v>
      </c>
      <c r="I207" s="2106">
        <f>SUMIF(CONTRATOS!D$6:D$956,'Resumen Docentes'!C207,CONTRATOS!T$6:T$956)</f>
        <v>4</v>
      </c>
      <c r="J207" s="2106">
        <f>SUMIF(CONTRATOS!D$6:D$956,'Resumen Docentes'!C207,CONTRATOS!U$6:U$956)</f>
        <v>0</v>
      </c>
      <c r="K207" s="2106">
        <f>SUMIF(CONTRATOS!D$6:D$956,'Resumen Docentes'!C207,CONTRATOS!V$6:V$956)</f>
        <v>0</v>
      </c>
      <c r="L207" s="372">
        <f t="shared" si="6"/>
        <v>20</v>
      </c>
      <c r="M207" t="str">
        <f t="shared" si="7"/>
        <v>NO APLICA</v>
      </c>
    </row>
    <row r="208" spans="1:13" x14ac:dyDescent="0.25">
      <c r="A208" s="2106">
        <v>207</v>
      </c>
      <c r="B208" s="2106" t="s">
        <v>714</v>
      </c>
      <c r="C208" s="2106" t="s">
        <v>715</v>
      </c>
      <c r="D208" s="2109" t="s">
        <v>35</v>
      </c>
      <c r="E208" s="2107" t="s">
        <v>2164</v>
      </c>
      <c r="F208" s="2106" t="s">
        <v>2172</v>
      </c>
      <c r="G208" s="2106">
        <f>SUMIF(CONTRATOS!D$6:D$956,'Resumen Docentes'!C208,CONTRATOS!AE$6:AE$956)</f>
        <v>24</v>
      </c>
      <c r="H208" s="2106">
        <f>SUMIF(CONTRATOS!D$6:D$956,'Resumen Docentes'!C208,CONTRATOS!AF$6:AF$956)</f>
        <v>8</v>
      </c>
      <c r="I208" s="2106">
        <f>SUMIF(CONTRATOS!D$6:D$956,'Resumen Docentes'!C208,CONTRATOS!T$6:T$956)</f>
        <v>6</v>
      </c>
      <c r="J208" s="2106">
        <f>SUMIF(CONTRATOS!D$6:D$956,'Resumen Docentes'!C208,CONTRATOS!U$6:U$956)</f>
        <v>2</v>
      </c>
      <c r="K208" s="2106">
        <f>SUMIF(CONTRATOS!D$6:D$956,'Resumen Docentes'!C208,CONTRATOS!V$6:V$956)</f>
        <v>0</v>
      </c>
      <c r="L208" s="372">
        <f t="shared" si="6"/>
        <v>40</v>
      </c>
      <c r="M208" t="str">
        <f t="shared" si="7"/>
        <v>NO APLICA</v>
      </c>
    </row>
    <row r="209" spans="1:13" x14ac:dyDescent="0.25">
      <c r="A209" s="2106">
        <v>208</v>
      </c>
      <c r="B209" s="2106" t="s">
        <v>716</v>
      </c>
      <c r="C209" s="2106" t="s">
        <v>717</v>
      </c>
      <c r="D209" s="2109" t="s">
        <v>83</v>
      </c>
      <c r="E209" s="2107" t="s">
        <v>2164</v>
      </c>
      <c r="F209" s="2106" t="s">
        <v>2172</v>
      </c>
      <c r="G209" s="2106">
        <f>SUMIF(CONTRATOS!D$6:D$956,'Resumen Docentes'!C209,CONTRATOS!AE$6:AE$956)</f>
        <v>16</v>
      </c>
      <c r="H209" s="2106">
        <f>SUMIF(CONTRATOS!D$6:D$956,'Resumen Docentes'!C209,CONTRATOS!AF$6:AF$956)</f>
        <v>0</v>
      </c>
      <c r="I209" s="2106">
        <f>SUMIF(CONTRATOS!D$6:D$956,'Resumen Docentes'!C209,CONTRATOS!T$6:T$956)</f>
        <v>4</v>
      </c>
      <c r="J209" s="2106">
        <f>SUMIF(CONTRATOS!D$6:D$956,'Resumen Docentes'!C209,CONTRATOS!U$6:U$956)</f>
        <v>0</v>
      </c>
      <c r="K209" s="2106">
        <f>SUMIF(CONTRATOS!D$6:D$956,'Resumen Docentes'!C209,CONTRATOS!V$6:V$956)</f>
        <v>0</v>
      </c>
      <c r="L209" s="372">
        <f t="shared" si="6"/>
        <v>20</v>
      </c>
      <c r="M209" t="str">
        <f t="shared" si="7"/>
        <v>NO APLICA</v>
      </c>
    </row>
    <row r="210" spans="1:13" x14ac:dyDescent="0.25">
      <c r="A210" s="2106">
        <v>209</v>
      </c>
      <c r="B210" s="2106" t="s">
        <v>1717</v>
      </c>
      <c r="C210" s="2106" t="s">
        <v>1772</v>
      </c>
      <c r="D210" s="2109" t="s">
        <v>332</v>
      </c>
      <c r="E210" s="2107" t="s">
        <v>2164</v>
      </c>
      <c r="F210" s="2106" t="s">
        <v>2172</v>
      </c>
      <c r="G210" s="2106">
        <f>SUMIF(CONTRATOS!D$6:D$956,'Resumen Docentes'!C210,CONTRATOS!AE$6:AE$956)</f>
        <v>11</v>
      </c>
      <c r="H210" s="2106">
        <f>SUMIF(CONTRATOS!D$6:D$956,'Resumen Docentes'!C210,CONTRATOS!AF$6:AF$956)</f>
        <v>0</v>
      </c>
      <c r="I210" s="2106">
        <f>SUMIF(CONTRATOS!D$6:D$956,'Resumen Docentes'!C210,CONTRATOS!T$6:T$956)</f>
        <v>0</v>
      </c>
      <c r="J210" s="2106">
        <f>SUMIF(CONTRATOS!D$6:D$956,'Resumen Docentes'!C210,CONTRATOS!U$6:U$956)</f>
        <v>0</v>
      </c>
      <c r="K210" s="2106">
        <f>SUMIF(CONTRATOS!D$6:D$956,'Resumen Docentes'!C210,CONTRATOS!V$6:V$956)</f>
        <v>0</v>
      </c>
      <c r="L210" s="372">
        <f t="shared" si="6"/>
        <v>11</v>
      </c>
      <c r="M210" t="str">
        <f t="shared" si="7"/>
        <v>NO APLICA</v>
      </c>
    </row>
    <row r="211" spans="1:13" x14ac:dyDescent="0.25">
      <c r="A211" s="2106">
        <v>210</v>
      </c>
      <c r="B211" s="2106" t="s">
        <v>718</v>
      </c>
      <c r="C211" s="2106" t="s">
        <v>719</v>
      </c>
      <c r="D211" s="2109" t="s">
        <v>83</v>
      </c>
      <c r="E211" s="2107" t="s">
        <v>2164</v>
      </c>
      <c r="F211" s="2106" t="s">
        <v>2172</v>
      </c>
      <c r="G211" s="2106">
        <f>SUMIF(CONTRATOS!D$6:D$956,'Resumen Docentes'!C211,CONTRATOS!AE$6:AE$956)</f>
        <v>17</v>
      </c>
      <c r="H211" s="2106">
        <f>SUMIF(CONTRATOS!D$6:D$956,'Resumen Docentes'!C211,CONTRATOS!AF$6:AF$956)</f>
        <v>1</v>
      </c>
      <c r="I211" s="2106">
        <f>SUMIF(CONTRATOS!D$6:D$956,'Resumen Docentes'!C211,CONTRATOS!T$6:T$956)</f>
        <v>2</v>
      </c>
      <c r="J211" s="2106">
        <f>SUMIF(CONTRATOS!D$6:D$956,'Resumen Docentes'!C211,CONTRATOS!U$6:U$956)</f>
        <v>0</v>
      </c>
      <c r="K211" s="2106">
        <f>SUMIF(CONTRATOS!D$6:D$956,'Resumen Docentes'!C211,CONTRATOS!V$6:V$956)</f>
        <v>0</v>
      </c>
      <c r="L211" s="372">
        <f t="shared" si="6"/>
        <v>20</v>
      </c>
      <c r="M211" t="str">
        <f t="shared" si="7"/>
        <v>NO APLICA</v>
      </c>
    </row>
    <row r="212" spans="1:13" x14ac:dyDescent="0.25">
      <c r="A212" s="2106">
        <v>211</v>
      </c>
      <c r="B212" s="2106" t="s">
        <v>720</v>
      </c>
      <c r="C212" s="2106" t="s">
        <v>721</v>
      </c>
      <c r="D212" s="2109" t="s">
        <v>35</v>
      </c>
      <c r="E212" s="2107" t="s">
        <v>2164</v>
      </c>
      <c r="F212" s="2106" t="s">
        <v>2172</v>
      </c>
      <c r="G212" s="2106">
        <f>SUMIF(CONTRATOS!D$6:D$956,'Resumen Docentes'!C212,CONTRATOS!AE$6:AE$956)</f>
        <v>20</v>
      </c>
      <c r="H212" s="2106">
        <f>SUMIF(CONTRATOS!D$6:D$956,'Resumen Docentes'!C212,CONTRATOS!AF$6:AF$956)</f>
        <v>12</v>
      </c>
      <c r="I212" s="2106">
        <f>SUMIF(CONTRATOS!D$6:D$956,'Resumen Docentes'!C212,CONTRATOS!T$6:T$956)</f>
        <v>6</v>
      </c>
      <c r="J212" s="2106">
        <f>SUMIF(CONTRATOS!D$6:D$956,'Resumen Docentes'!C212,CONTRATOS!U$6:U$956)</f>
        <v>2</v>
      </c>
      <c r="K212" s="2106">
        <f>SUMIF(CONTRATOS!D$6:D$956,'Resumen Docentes'!C212,CONTRATOS!V$6:V$956)</f>
        <v>0</v>
      </c>
      <c r="L212" s="372">
        <f t="shared" si="6"/>
        <v>40</v>
      </c>
      <c r="M212" t="str">
        <f t="shared" si="7"/>
        <v>NO APLICA</v>
      </c>
    </row>
    <row r="213" spans="1:13" x14ac:dyDescent="0.25">
      <c r="A213" s="2106">
        <v>212</v>
      </c>
      <c r="B213" s="2106" t="s">
        <v>722</v>
      </c>
      <c r="C213" s="2106" t="s">
        <v>723</v>
      </c>
      <c r="D213" s="2109" t="s">
        <v>35</v>
      </c>
      <c r="E213" s="2107" t="s">
        <v>2164</v>
      </c>
      <c r="F213" s="2106" t="s">
        <v>2172</v>
      </c>
      <c r="G213" s="2106">
        <f>SUMIF(CONTRATOS!D$6:D$956,'Resumen Docentes'!C213,CONTRATOS!AE$6:AE$956)</f>
        <v>20</v>
      </c>
      <c r="H213" s="2106">
        <f>SUMIF(CONTRATOS!D$6:D$956,'Resumen Docentes'!C213,CONTRATOS!AF$6:AF$956)</f>
        <v>6</v>
      </c>
      <c r="I213" s="2106">
        <f>SUMIF(CONTRATOS!D$6:D$956,'Resumen Docentes'!C213,CONTRATOS!T$6:T$956)</f>
        <v>14</v>
      </c>
      <c r="J213" s="2106">
        <f>SUMIF(CONTRATOS!D$6:D$956,'Resumen Docentes'!C213,CONTRATOS!U$6:U$956)</f>
        <v>0</v>
      </c>
      <c r="K213" s="2106">
        <f>SUMIF(CONTRATOS!D$6:D$956,'Resumen Docentes'!C213,CONTRATOS!V$6:V$956)</f>
        <v>0</v>
      </c>
      <c r="L213" s="372">
        <f t="shared" si="6"/>
        <v>40</v>
      </c>
      <c r="M213" t="str">
        <f t="shared" si="7"/>
        <v>NO APLICA</v>
      </c>
    </row>
    <row r="214" spans="1:13" x14ac:dyDescent="0.25">
      <c r="A214" s="2106">
        <v>213</v>
      </c>
      <c r="B214" s="2106" t="s">
        <v>724</v>
      </c>
      <c r="C214" s="2106" t="s">
        <v>725</v>
      </c>
      <c r="D214" s="2109" t="s">
        <v>83</v>
      </c>
      <c r="E214" s="2107" t="s">
        <v>2164</v>
      </c>
      <c r="F214" s="2106" t="s">
        <v>2172</v>
      </c>
      <c r="G214" s="2106">
        <f>SUMIF(CONTRATOS!D$6:D$956,'Resumen Docentes'!C214,CONTRATOS!AE$6:AE$956)</f>
        <v>15</v>
      </c>
      <c r="H214" s="2106">
        <f>SUMIF(CONTRATOS!D$6:D$956,'Resumen Docentes'!C214,CONTRATOS!AF$6:AF$956)</f>
        <v>2</v>
      </c>
      <c r="I214" s="2106">
        <f>SUMIF(CONTRATOS!D$6:D$956,'Resumen Docentes'!C214,CONTRATOS!T$6:T$956)</f>
        <v>3</v>
      </c>
      <c r="J214" s="2106">
        <f>SUMIF(CONTRATOS!D$6:D$956,'Resumen Docentes'!C214,CONTRATOS!U$6:U$956)</f>
        <v>0</v>
      </c>
      <c r="K214" s="2106">
        <f>SUMIF(CONTRATOS!D$6:D$956,'Resumen Docentes'!C214,CONTRATOS!V$6:V$956)</f>
        <v>0</v>
      </c>
      <c r="L214" s="372">
        <f t="shared" si="6"/>
        <v>20</v>
      </c>
      <c r="M214" t="str">
        <f t="shared" si="7"/>
        <v>NO APLICA</v>
      </c>
    </row>
    <row r="215" spans="1:13" x14ac:dyDescent="0.25">
      <c r="A215" s="2106">
        <v>214</v>
      </c>
      <c r="B215" s="2106" t="s">
        <v>1719</v>
      </c>
      <c r="C215" s="2106" t="s">
        <v>1774</v>
      </c>
      <c r="D215" s="2109" t="s">
        <v>332</v>
      </c>
      <c r="E215" s="2107" t="s">
        <v>2164</v>
      </c>
      <c r="F215" s="2106" t="s">
        <v>2172</v>
      </c>
      <c r="G215" s="2106">
        <f>SUMIF(CONTRATOS!D$6:D$956,'Resumen Docentes'!C215,CONTRATOS!AE$6:AE$956)</f>
        <v>14</v>
      </c>
      <c r="H215" s="2106">
        <f>SUMIF(CONTRATOS!D$6:D$956,'Resumen Docentes'!C215,CONTRATOS!AF$6:AF$956)</f>
        <v>0</v>
      </c>
      <c r="I215" s="2106">
        <f>SUMIF(CONTRATOS!D$6:D$956,'Resumen Docentes'!C215,CONTRATOS!T$6:T$956)</f>
        <v>0</v>
      </c>
      <c r="J215" s="2106">
        <f>SUMIF(CONTRATOS!D$6:D$956,'Resumen Docentes'!C215,CONTRATOS!U$6:U$956)</f>
        <v>0</v>
      </c>
      <c r="K215" s="2106">
        <f>SUMIF(CONTRATOS!D$6:D$956,'Resumen Docentes'!C215,CONTRATOS!V$6:V$956)</f>
        <v>0</v>
      </c>
      <c r="L215" s="372">
        <f t="shared" si="6"/>
        <v>14</v>
      </c>
      <c r="M215" t="str">
        <f t="shared" si="7"/>
        <v>NO APLICA</v>
      </c>
    </row>
    <row r="216" spans="1:13" x14ac:dyDescent="0.25">
      <c r="A216" s="2106">
        <v>215</v>
      </c>
      <c r="B216" s="2106" t="s">
        <v>726</v>
      </c>
      <c r="C216" s="2106" t="s">
        <v>727</v>
      </c>
      <c r="D216" s="2109" t="s">
        <v>35</v>
      </c>
      <c r="E216" s="2107" t="s">
        <v>2164</v>
      </c>
      <c r="F216" s="2106" t="s">
        <v>2172</v>
      </c>
      <c r="G216" s="2106">
        <f>SUMIF(CONTRATOS!D$6:D$956,'Resumen Docentes'!C216,CONTRATOS!AE$6:AE$956)</f>
        <v>18</v>
      </c>
      <c r="H216" s="2106">
        <f>SUMIF(CONTRATOS!D$6:D$956,'Resumen Docentes'!C216,CONTRATOS!AF$6:AF$956)</f>
        <v>12</v>
      </c>
      <c r="I216" s="2106">
        <f>SUMIF(CONTRATOS!D$6:D$956,'Resumen Docentes'!C216,CONTRATOS!T$6:T$956)</f>
        <v>6</v>
      </c>
      <c r="J216" s="2106">
        <f>SUMIF(CONTRATOS!D$6:D$956,'Resumen Docentes'!C216,CONTRATOS!U$6:U$956)</f>
        <v>4</v>
      </c>
      <c r="K216" s="2106">
        <f>SUMIF(CONTRATOS!D$6:D$956,'Resumen Docentes'!C216,CONTRATOS!V$6:V$956)</f>
        <v>0</v>
      </c>
      <c r="L216" s="372">
        <f t="shared" si="6"/>
        <v>40</v>
      </c>
      <c r="M216" t="str">
        <f t="shared" si="7"/>
        <v>NO APLICA</v>
      </c>
    </row>
    <row r="217" spans="1:13" x14ac:dyDescent="0.25">
      <c r="A217" s="2106">
        <v>216</v>
      </c>
      <c r="B217" s="2106" t="s">
        <v>728</v>
      </c>
      <c r="C217" s="2106" t="s">
        <v>862</v>
      </c>
      <c r="D217" s="2109" t="s">
        <v>35</v>
      </c>
      <c r="E217" s="2107" t="s">
        <v>2164</v>
      </c>
      <c r="F217" s="2106" t="s">
        <v>2172</v>
      </c>
      <c r="G217" s="2106">
        <f>SUMIF(CONTRATOS!D$6:D$956,'Resumen Docentes'!C217,CONTRATOS!AE$6:AE$956)</f>
        <v>22</v>
      </c>
      <c r="H217" s="2106">
        <f>SUMIF(CONTRATOS!D$6:D$956,'Resumen Docentes'!C217,CONTRATOS!AF$6:AF$956)</f>
        <v>8</v>
      </c>
      <c r="I217" s="2106">
        <f>SUMIF(CONTRATOS!D$6:D$956,'Resumen Docentes'!C217,CONTRATOS!T$6:T$956)</f>
        <v>8</v>
      </c>
      <c r="J217" s="2106">
        <f>SUMIF(CONTRATOS!D$6:D$956,'Resumen Docentes'!C217,CONTRATOS!U$6:U$956)</f>
        <v>2</v>
      </c>
      <c r="K217" s="2106">
        <f>SUMIF(CONTRATOS!D$6:D$956,'Resumen Docentes'!C217,CONTRATOS!V$6:V$956)</f>
        <v>0</v>
      </c>
      <c r="L217" s="372">
        <f t="shared" si="6"/>
        <v>40</v>
      </c>
      <c r="M217" t="str">
        <f t="shared" si="7"/>
        <v>NO APLICA</v>
      </c>
    </row>
    <row r="218" spans="1:13" x14ac:dyDescent="0.25">
      <c r="A218" s="2106">
        <v>217</v>
      </c>
      <c r="B218" s="2106" t="s">
        <v>729</v>
      </c>
      <c r="C218" s="2106" t="s">
        <v>730</v>
      </c>
      <c r="D218" s="2109" t="s">
        <v>83</v>
      </c>
      <c r="E218" s="2107" t="s">
        <v>2164</v>
      </c>
      <c r="F218" s="2106" t="s">
        <v>2172</v>
      </c>
      <c r="G218" s="2106">
        <f>SUMIF(CONTRATOS!D$6:D$956,'Resumen Docentes'!C218,CONTRATOS!AE$6:AE$956)</f>
        <v>13</v>
      </c>
      <c r="H218" s="2106">
        <f>SUMIF(CONTRATOS!D$6:D$956,'Resumen Docentes'!C218,CONTRATOS!AF$6:AF$956)</f>
        <v>2</v>
      </c>
      <c r="I218" s="2106">
        <f>SUMIF(CONTRATOS!D$6:D$956,'Resumen Docentes'!C218,CONTRATOS!T$6:T$956)</f>
        <v>5</v>
      </c>
      <c r="J218" s="2106">
        <f>SUMIF(CONTRATOS!D$6:D$956,'Resumen Docentes'!C218,CONTRATOS!U$6:U$956)</f>
        <v>0</v>
      </c>
      <c r="K218" s="2106">
        <f>SUMIF(CONTRATOS!D$6:D$956,'Resumen Docentes'!C218,CONTRATOS!V$6:V$956)</f>
        <v>0</v>
      </c>
      <c r="L218" s="372">
        <f t="shared" si="6"/>
        <v>20</v>
      </c>
      <c r="M218" t="str">
        <f t="shared" si="7"/>
        <v>NO APLICA</v>
      </c>
    </row>
    <row r="219" spans="1:13" x14ac:dyDescent="0.25">
      <c r="A219" s="2114">
        <v>218</v>
      </c>
      <c r="B219" s="2114" t="s">
        <v>731</v>
      </c>
      <c r="C219" s="2114" t="s">
        <v>732</v>
      </c>
      <c r="D219" s="2115" t="s">
        <v>35</v>
      </c>
      <c r="E219" s="2114" t="s">
        <v>2164</v>
      </c>
      <c r="F219" s="2114" t="s">
        <v>2172</v>
      </c>
      <c r="G219" s="2114">
        <f>SUMIF(CONTRATOS!D$6:D$956,'Resumen Docentes'!C219,CONTRATOS!AE$6:AE$956)</f>
        <v>15</v>
      </c>
      <c r="H219" s="2114">
        <f>SUMIF(CONTRATOS!D$6:D$956,'Resumen Docentes'!C219,CONTRATOS!AF$6:AF$956)</f>
        <v>8</v>
      </c>
      <c r="I219" s="2114">
        <f>SUMIF(CONTRATOS!D$6:D$956,'Resumen Docentes'!C219,CONTRATOS!T$6:T$956)</f>
        <v>10</v>
      </c>
      <c r="J219" s="2114">
        <f>SUMIF(CONTRATOS!D$6:D$956,'Resumen Docentes'!C219,CONTRATOS!U$6:U$956)</f>
        <v>2</v>
      </c>
      <c r="K219" s="2114">
        <f>SUMIF(CONTRATOS!D$6:D$956,'Resumen Docentes'!C219,CONTRATOS!V$6:V$956)</f>
        <v>5</v>
      </c>
      <c r="L219" s="2116">
        <f t="shared" si="6"/>
        <v>40</v>
      </c>
      <c r="M219" t="str">
        <f t="shared" si="7"/>
        <v>APLICA</v>
      </c>
    </row>
    <row r="220" spans="1:13" x14ac:dyDescent="0.25">
      <c r="A220" s="2106">
        <v>219</v>
      </c>
      <c r="B220" s="2106" t="s">
        <v>734</v>
      </c>
      <c r="C220" s="2106" t="s">
        <v>735</v>
      </c>
      <c r="D220" s="2109" t="s">
        <v>35</v>
      </c>
      <c r="E220" s="2107" t="s">
        <v>2164</v>
      </c>
      <c r="F220" s="2106" t="s">
        <v>2172</v>
      </c>
      <c r="G220" s="2106">
        <f>SUMIF(CONTRATOS!D$6:D$956,'Resumen Docentes'!C220,CONTRATOS!AE$6:AE$956)</f>
        <v>23</v>
      </c>
      <c r="H220" s="2106">
        <f>SUMIF(CONTRATOS!D$6:D$956,'Resumen Docentes'!C220,CONTRATOS!AF$6:AF$956)</f>
        <v>8</v>
      </c>
      <c r="I220" s="2106">
        <f>SUMIF(CONTRATOS!D$6:D$956,'Resumen Docentes'!C220,CONTRATOS!T$6:T$956)</f>
        <v>9</v>
      </c>
      <c r="J220" s="2106">
        <f>SUMIF(CONTRATOS!D$6:D$956,'Resumen Docentes'!C220,CONTRATOS!U$6:U$956)</f>
        <v>0</v>
      </c>
      <c r="K220" s="2106">
        <f>SUMIF(CONTRATOS!D$6:D$956,'Resumen Docentes'!C220,CONTRATOS!V$6:V$956)</f>
        <v>0</v>
      </c>
      <c r="L220" s="372">
        <f t="shared" si="6"/>
        <v>40</v>
      </c>
      <c r="M220" t="str">
        <f t="shared" si="7"/>
        <v>NO APLICA</v>
      </c>
    </row>
    <row r="221" spans="1:13" x14ac:dyDescent="0.25">
      <c r="A221" s="2106">
        <v>220</v>
      </c>
      <c r="B221" s="2106" t="s">
        <v>736</v>
      </c>
      <c r="C221" s="2106" t="s">
        <v>749</v>
      </c>
      <c r="D221" s="2109" t="s">
        <v>83</v>
      </c>
      <c r="E221" s="2107" t="s">
        <v>2164</v>
      </c>
      <c r="F221" s="2106" t="s">
        <v>2172</v>
      </c>
      <c r="G221" s="2106">
        <f>SUMIF(CONTRATOS!D$6:D$956,'Resumen Docentes'!C221,CONTRATOS!AE$6:AE$956)</f>
        <v>20</v>
      </c>
      <c r="H221" s="2106">
        <f>SUMIF(CONTRATOS!D$6:D$956,'Resumen Docentes'!C221,CONTRATOS!AF$6:AF$956)</f>
        <v>0</v>
      </c>
      <c r="I221" s="2106">
        <f>SUMIF(CONTRATOS!D$6:D$956,'Resumen Docentes'!C221,CONTRATOS!T$6:T$956)</f>
        <v>0</v>
      </c>
      <c r="J221" s="2106">
        <f>SUMIF(CONTRATOS!D$6:D$956,'Resumen Docentes'!C221,CONTRATOS!U$6:U$956)</f>
        <v>0</v>
      </c>
      <c r="K221" s="2106">
        <f>SUMIF(CONTRATOS!D$6:D$956,'Resumen Docentes'!C221,CONTRATOS!V$6:V$956)</f>
        <v>0</v>
      </c>
      <c r="L221" s="372">
        <f t="shared" si="6"/>
        <v>20</v>
      </c>
      <c r="M221" t="str">
        <f t="shared" si="7"/>
        <v>NO APLICA</v>
      </c>
    </row>
    <row r="222" spans="1:13" x14ac:dyDescent="0.25">
      <c r="A222" s="2106">
        <v>221</v>
      </c>
      <c r="B222" s="2106" t="s">
        <v>1723</v>
      </c>
      <c r="C222" s="2106" t="s">
        <v>1776</v>
      </c>
      <c r="D222" s="2109" t="s">
        <v>35</v>
      </c>
      <c r="E222" s="2107" t="s">
        <v>2164</v>
      </c>
      <c r="F222" s="2106" t="s">
        <v>2172</v>
      </c>
      <c r="G222" s="2106">
        <f>SUMIF(CONTRATOS!D$6:D$956,'Resumen Docentes'!C222,CONTRATOS!AE$6:AE$956)</f>
        <v>22</v>
      </c>
      <c r="H222" s="2106">
        <f>SUMIF(CONTRATOS!D$6:D$956,'Resumen Docentes'!C222,CONTRATOS!AF$6:AF$956)</f>
        <v>12</v>
      </c>
      <c r="I222" s="2106">
        <f>SUMIF(CONTRATOS!D$6:D$956,'Resumen Docentes'!C222,CONTRATOS!T$6:T$956)</f>
        <v>6</v>
      </c>
      <c r="J222" s="2106">
        <f>SUMIF(CONTRATOS!D$6:D$956,'Resumen Docentes'!C222,CONTRATOS!U$6:U$956)</f>
        <v>0</v>
      </c>
      <c r="K222" s="2106">
        <f>SUMIF(CONTRATOS!D$6:D$956,'Resumen Docentes'!C222,CONTRATOS!V$6:V$956)</f>
        <v>0</v>
      </c>
      <c r="L222" s="372">
        <f t="shared" si="6"/>
        <v>40</v>
      </c>
      <c r="M222" t="str">
        <f t="shared" si="7"/>
        <v>NO APLICA</v>
      </c>
    </row>
    <row r="223" spans="1:13" x14ac:dyDescent="0.25">
      <c r="A223" s="2106">
        <v>222</v>
      </c>
      <c r="B223" s="2106" t="s">
        <v>737</v>
      </c>
      <c r="C223" s="2106" t="s">
        <v>738</v>
      </c>
      <c r="D223" s="2109" t="s">
        <v>83</v>
      </c>
      <c r="E223" s="2107" t="s">
        <v>2164</v>
      </c>
      <c r="F223" s="2106" t="s">
        <v>2172</v>
      </c>
      <c r="G223" s="2106">
        <f>SUMIF(CONTRATOS!D$6:D$956,'Resumen Docentes'!C223,CONTRATOS!AE$6:AE$956)</f>
        <v>19</v>
      </c>
      <c r="H223" s="2106">
        <f>SUMIF(CONTRATOS!D$6:D$956,'Resumen Docentes'!C223,CONTRATOS!AF$6:AF$956)</f>
        <v>1</v>
      </c>
      <c r="I223" s="2106">
        <f>SUMIF(CONTRATOS!D$6:D$956,'Resumen Docentes'!C223,CONTRATOS!T$6:T$956)</f>
        <v>0</v>
      </c>
      <c r="J223" s="2106">
        <f>SUMIF(CONTRATOS!D$6:D$956,'Resumen Docentes'!C223,CONTRATOS!U$6:U$956)</f>
        <v>0</v>
      </c>
      <c r="K223" s="2106">
        <f>SUMIF(CONTRATOS!D$6:D$956,'Resumen Docentes'!C223,CONTRATOS!V$6:V$956)</f>
        <v>0</v>
      </c>
      <c r="L223" s="372">
        <f t="shared" si="6"/>
        <v>20</v>
      </c>
      <c r="M223" t="str">
        <f t="shared" si="7"/>
        <v>NO APLICA</v>
      </c>
    </row>
    <row r="224" spans="1:13" x14ac:dyDescent="0.25">
      <c r="A224" s="2106">
        <v>223</v>
      </c>
      <c r="B224" s="2106" t="s">
        <v>739</v>
      </c>
      <c r="C224" s="2106" t="s">
        <v>740</v>
      </c>
      <c r="D224" s="2109" t="s">
        <v>332</v>
      </c>
      <c r="E224" s="2107" t="s">
        <v>2164</v>
      </c>
      <c r="F224" s="2106" t="s">
        <v>2172</v>
      </c>
      <c r="G224" s="2106">
        <f>SUMIF(CONTRATOS!D$6:D$956,'Resumen Docentes'!C224,CONTRATOS!AE$6:AE$956)</f>
        <v>12</v>
      </c>
      <c r="H224" s="2106">
        <f>SUMIF(CONTRATOS!D$6:D$956,'Resumen Docentes'!C224,CONTRATOS!AF$6:AF$956)</f>
        <v>0</v>
      </c>
      <c r="I224" s="2106">
        <f>SUMIF(CONTRATOS!D$6:D$956,'Resumen Docentes'!C224,CONTRATOS!T$6:T$956)</f>
        <v>0</v>
      </c>
      <c r="J224" s="2106">
        <f>SUMIF(CONTRATOS!D$6:D$956,'Resumen Docentes'!C224,CONTRATOS!U$6:U$956)</f>
        <v>0</v>
      </c>
      <c r="K224" s="2106">
        <f>SUMIF(CONTRATOS!D$6:D$956,'Resumen Docentes'!C224,CONTRATOS!V$6:V$956)</f>
        <v>0</v>
      </c>
      <c r="L224" s="372">
        <f t="shared" si="6"/>
        <v>12</v>
      </c>
      <c r="M224" t="str">
        <f t="shared" si="7"/>
        <v>NO APLICA</v>
      </c>
    </row>
    <row r="225" spans="1:13" x14ac:dyDescent="0.25">
      <c r="A225" s="2106">
        <v>224</v>
      </c>
      <c r="B225" s="2106" t="s">
        <v>741</v>
      </c>
      <c r="C225" s="2106" t="s">
        <v>742</v>
      </c>
      <c r="D225" s="2109" t="s">
        <v>35</v>
      </c>
      <c r="E225" s="2107" t="s">
        <v>2164</v>
      </c>
      <c r="F225" s="2106" t="s">
        <v>2172</v>
      </c>
      <c r="G225" s="2106">
        <f>SUMIF(CONTRATOS!D$6:D$956,'Resumen Docentes'!C225,CONTRATOS!AE$6:AE$956)</f>
        <v>21</v>
      </c>
      <c r="H225" s="2106">
        <f>SUMIF(CONTRATOS!D$6:D$956,'Resumen Docentes'!C225,CONTRATOS!AF$6:AF$956)</f>
        <v>10</v>
      </c>
      <c r="I225" s="2106">
        <f>SUMIF(CONTRATOS!D$6:D$956,'Resumen Docentes'!C225,CONTRATOS!T$6:T$956)</f>
        <v>6</v>
      </c>
      <c r="J225" s="2106">
        <f>SUMIF(CONTRATOS!D$6:D$956,'Resumen Docentes'!C225,CONTRATOS!U$6:U$956)</f>
        <v>0</v>
      </c>
      <c r="K225" s="2106">
        <f>SUMIF(CONTRATOS!D$6:D$956,'Resumen Docentes'!C225,CONTRATOS!V$6:V$956)</f>
        <v>3</v>
      </c>
      <c r="L225" s="372">
        <f t="shared" si="6"/>
        <v>40</v>
      </c>
      <c r="M225" t="str">
        <f t="shared" si="7"/>
        <v>NO APLICA</v>
      </c>
    </row>
    <row r="226" spans="1:13" x14ac:dyDescent="0.25">
      <c r="A226" s="2106">
        <v>225</v>
      </c>
      <c r="B226" s="2106" t="s">
        <v>743</v>
      </c>
      <c r="C226" s="2106" t="s">
        <v>744</v>
      </c>
      <c r="D226" s="2109" t="s">
        <v>83</v>
      </c>
      <c r="E226" s="2107" t="s">
        <v>2164</v>
      </c>
      <c r="F226" s="2106" t="s">
        <v>2172</v>
      </c>
      <c r="G226" s="2106">
        <f>SUMIF(CONTRATOS!D$6:D$956,'Resumen Docentes'!C226,CONTRATOS!AE$6:AE$956)</f>
        <v>16</v>
      </c>
      <c r="H226" s="2106">
        <f>SUMIF(CONTRATOS!D$6:D$956,'Resumen Docentes'!C226,CONTRATOS!AF$6:AF$956)</f>
        <v>0</v>
      </c>
      <c r="I226" s="2106">
        <f>SUMIF(CONTRATOS!D$6:D$956,'Resumen Docentes'!C226,CONTRATOS!T$6:T$956)</f>
        <v>2</v>
      </c>
      <c r="J226" s="2106">
        <f>SUMIF(CONTRATOS!D$6:D$956,'Resumen Docentes'!C226,CONTRATOS!U$6:U$956)</f>
        <v>2</v>
      </c>
      <c r="K226" s="2106">
        <f>SUMIF(CONTRATOS!D$6:D$956,'Resumen Docentes'!C226,CONTRATOS!V$6:V$956)</f>
        <v>0</v>
      </c>
      <c r="L226" s="372">
        <f t="shared" si="6"/>
        <v>20</v>
      </c>
      <c r="M226" t="str">
        <f t="shared" si="7"/>
        <v>NO APLICA</v>
      </c>
    </row>
    <row r="227" spans="1:13" x14ac:dyDescent="0.25">
      <c r="A227" s="2106">
        <v>226</v>
      </c>
      <c r="B227" s="2106" t="s">
        <v>1096</v>
      </c>
      <c r="C227" s="2106" t="s">
        <v>1095</v>
      </c>
      <c r="D227" s="2109" t="s">
        <v>83</v>
      </c>
      <c r="E227" s="2107" t="s">
        <v>2164</v>
      </c>
      <c r="F227" s="2106" t="s">
        <v>2172</v>
      </c>
      <c r="G227" s="2106">
        <f>SUMIF(CONTRATOS!D$6:D$956,'Resumen Docentes'!C227,CONTRATOS!AE$6:AE$956)</f>
        <v>18</v>
      </c>
      <c r="H227" s="2106">
        <f>SUMIF(CONTRATOS!D$6:D$956,'Resumen Docentes'!C227,CONTRATOS!AF$6:AF$956)</f>
        <v>2</v>
      </c>
      <c r="I227" s="2106">
        <f>SUMIF(CONTRATOS!D$6:D$956,'Resumen Docentes'!C227,CONTRATOS!T$6:T$956)</f>
        <v>0</v>
      </c>
      <c r="J227" s="2106">
        <f>SUMIF(CONTRATOS!D$6:D$956,'Resumen Docentes'!C227,CONTRATOS!U$6:U$956)</f>
        <v>0</v>
      </c>
      <c r="K227" s="2106">
        <f>SUMIF(CONTRATOS!D$6:D$956,'Resumen Docentes'!C227,CONTRATOS!V$6:V$956)</f>
        <v>0</v>
      </c>
      <c r="L227" s="372">
        <f t="shared" si="6"/>
        <v>20</v>
      </c>
      <c r="M227" t="str">
        <f t="shared" si="7"/>
        <v>NO APLICA</v>
      </c>
    </row>
    <row r="228" spans="1:13" x14ac:dyDescent="0.25">
      <c r="A228" s="2106">
        <v>227</v>
      </c>
      <c r="B228" s="2106" t="s">
        <v>745</v>
      </c>
      <c r="C228" s="2106" t="s">
        <v>746</v>
      </c>
      <c r="D228" s="2109" t="s">
        <v>35</v>
      </c>
      <c r="E228" s="2107" t="s">
        <v>2164</v>
      </c>
      <c r="F228" s="2106" t="s">
        <v>2172</v>
      </c>
      <c r="G228" s="2106">
        <f>SUMIF(CONTRATOS!D$6:D$956,'Resumen Docentes'!C228,CONTRATOS!AE$6:AE$956)</f>
        <v>20</v>
      </c>
      <c r="H228" s="2106">
        <f>SUMIF(CONTRATOS!D$6:D$956,'Resumen Docentes'!C228,CONTRATOS!AF$6:AF$956)</f>
        <v>8</v>
      </c>
      <c r="I228" s="2106">
        <f>SUMIF(CONTRATOS!D$6:D$956,'Resumen Docentes'!C228,CONTRATOS!T$6:T$956)</f>
        <v>12</v>
      </c>
      <c r="J228" s="2106">
        <f>SUMIF(CONTRATOS!D$6:D$956,'Resumen Docentes'!C228,CONTRATOS!U$6:U$956)</f>
        <v>0</v>
      </c>
      <c r="K228" s="2106">
        <f>SUMIF(CONTRATOS!D$6:D$956,'Resumen Docentes'!C228,CONTRATOS!V$6:V$956)</f>
        <v>0</v>
      </c>
      <c r="L228" s="372">
        <f t="shared" si="6"/>
        <v>40</v>
      </c>
      <c r="M228" t="str">
        <f t="shared" si="7"/>
        <v>NO APLICA</v>
      </c>
    </row>
    <row r="229" spans="1:13" x14ac:dyDescent="0.25">
      <c r="A229" s="2106">
        <v>228</v>
      </c>
      <c r="B229" s="2106" t="s">
        <v>747</v>
      </c>
      <c r="C229" s="2106" t="s">
        <v>748</v>
      </c>
      <c r="D229" s="2109" t="s">
        <v>35</v>
      </c>
      <c r="E229" s="2107" t="s">
        <v>2164</v>
      </c>
      <c r="F229" s="2106" t="s">
        <v>2172</v>
      </c>
      <c r="G229" s="2106">
        <f>SUMIF(CONTRATOS!D$6:D$956,'Resumen Docentes'!C229,CONTRATOS!AE$6:AE$956)</f>
        <v>20</v>
      </c>
      <c r="H229" s="2106">
        <f>SUMIF(CONTRATOS!D$6:D$956,'Resumen Docentes'!C229,CONTRATOS!AF$6:AF$956)</f>
        <v>8</v>
      </c>
      <c r="I229" s="2106">
        <f>SUMIF(CONTRATOS!D$6:D$956,'Resumen Docentes'!C229,CONTRATOS!T$6:T$956)</f>
        <v>12</v>
      </c>
      <c r="J229" s="2106">
        <f>SUMIF(CONTRATOS!D$6:D$956,'Resumen Docentes'!C229,CONTRATOS!U$6:U$956)</f>
        <v>0</v>
      </c>
      <c r="K229" s="2106">
        <f>SUMIF(CONTRATOS!D$6:D$956,'Resumen Docentes'!C229,CONTRATOS!V$6:V$956)</f>
        <v>0</v>
      </c>
      <c r="L229" s="372">
        <f t="shared" si="6"/>
        <v>40</v>
      </c>
      <c r="M229" t="str">
        <f t="shared" si="7"/>
        <v>NO APLICA</v>
      </c>
    </row>
    <row r="230" spans="1:13" x14ac:dyDescent="0.25">
      <c r="A230" s="2106">
        <v>229</v>
      </c>
      <c r="B230" s="2106" t="s">
        <v>1729</v>
      </c>
      <c r="C230" s="2106" t="s">
        <v>1728</v>
      </c>
      <c r="D230" s="2109" t="s">
        <v>83</v>
      </c>
      <c r="E230" s="2107" t="s">
        <v>2164</v>
      </c>
      <c r="F230" s="2106" t="s">
        <v>2172</v>
      </c>
      <c r="G230" s="2106">
        <f>SUMIF(CONTRATOS!D$6:D$956,'Resumen Docentes'!C230,CONTRATOS!AE$6:AE$956)</f>
        <v>19</v>
      </c>
      <c r="H230" s="2106">
        <f>SUMIF(CONTRATOS!D$6:D$956,'Resumen Docentes'!C230,CONTRATOS!AF$6:AF$956)</f>
        <v>1</v>
      </c>
      <c r="I230" s="2106">
        <f>SUMIF(CONTRATOS!D$6:D$956,'Resumen Docentes'!C230,CONTRATOS!T$6:T$956)</f>
        <v>0</v>
      </c>
      <c r="J230" s="2106">
        <f>SUMIF(CONTRATOS!D$6:D$956,'Resumen Docentes'!C230,CONTRATOS!U$6:U$956)</f>
        <v>0</v>
      </c>
      <c r="K230" s="2106">
        <f>SUMIF(CONTRATOS!D$6:D$956,'Resumen Docentes'!C230,CONTRATOS!V$6:V$956)</f>
        <v>0</v>
      </c>
      <c r="L230" s="372">
        <f t="shared" si="6"/>
        <v>20</v>
      </c>
      <c r="M230" t="str">
        <f t="shared" si="7"/>
        <v>NO APLICA</v>
      </c>
    </row>
    <row r="231" spans="1:13" x14ac:dyDescent="0.25">
      <c r="A231" s="2106">
        <v>230</v>
      </c>
      <c r="B231" s="2106" t="s">
        <v>1289</v>
      </c>
      <c r="C231" s="2106" t="s">
        <v>1779</v>
      </c>
      <c r="D231" s="2109" t="s">
        <v>35</v>
      </c>
      <c r="E231" s="2107" t="s">
        <v>2164</v>
      </c>
      <c r="F231" s="2106" t="s">
        <v>2174</v>
      </c>
      <c r="G231" s="2106">
        <f>SUMIF(CONTRATOS!D$6:D$956,'Resumen Docentes'!C231,CONTRATOS!AE$6:AE$956)</f>
        <v>12</v>
      </c>
      <c r="H231" s="2106">
        <f>SUMIF(CONTRATOS!D$6:D$956,'Resumen Docentes'!C231,CONTRATOS!AF$6:AF$956)</f>
        <v>3</v>
      </c>
      <c r="I231" s="2106">
        <f>SUMIF(CONTRATOS!D$6:D$956,'Resumen Docentes'!C231,CONTRATOS!T$6:T$956)</f>
        <v>21</v>
      </c>
      <c r="J231" s="2106">
        <f>SUMIF(CONTRATOS!D$6:D$956,'Resumen Docentes'!C231,CONTRATOS!U$6:U$956)</f>
        <v>4</v>
      </c>
      <c r="K231" s="2106">
        <f>SUMIF(CONTRATOS!D$6:D$956,'Resumen Docentes'!C231,CONTRATOS!V$6:V$956)</f>
        <v>0</v>
      </c>
      <c r="L231" s="372">
        <f t="shared" si="6"/>
        <v>40</v>
      </c>
      <c r="M231" t="str">
        <f t="shared" si="7"/>
        <v>NO APLICA</v>
      </c>
    </row>
    <row r="232" spans="1:13" x14ac:dyDescent="0.25">
      <c r="A232" s="2106">
        <v>231</v>
      </c>
      <c r="B232" s="2106" t="s">
        <v>1283</v>
      </c>
      <c r="C232" s="2106" t="s">
        <v>1782</v>
      </c>
      <c r="D232" s="2109" t="s">
        <v>83</v>
      </c>
      <c r="E232" s="2107" t="s">
        <v>2164</v>
      </c>
      <c r="F232" s="2106" t="s">
        <v>2172</v>
      </c>
      <c r="G232" s="2106">
        <f>SUMIF(CONTRATOS!D$6:D$956,'Resumen Docentes'!C232,CONTRATOS!AE$6:AE$956)</f>
        <v>14</v>
      </c>
      <c r="H232" s="2106">
        <f>SUMIF(CONTRATOS!D$6:D$956,'Resumen Docentes'!C232,CONTRATOS!AF$6:AF$956)</f>
        <v>6</v>
      </c>
      <c r="I232" s="2106">
        <f>SUMIF(CONTRATOS!D$6:D$956,'Resumen Docentes'!C232,CONTRATOS!T$6:T$956)</f>
        <v>0</v>
      </c>
      <c r="J232" s="2106">
        <f>SUMIF(CONTRATOS!D$6:D$956,'Resumen Docentes'!C232,CONTRATOS!U$6:U$956)</f>
        <v>0</v>
      </c>
      <c r="K232" s="2106">
        <f>SUMIF(CONTRATOS!D$6:D$956,'Resumen Docentes'!C232,CONTRATOS!V$6:V$956)</f>
        <v>0</v>
      </c>
      <c r="L232" s="372">
        <f t="shared" si="6"/>
        <v>20</v>
      </c>
      <c r="M232" t="str">
        <f t="shared" si="7"/>
        <v>NO APLICA</v>
      </c>
    </row>
    <row r="233" spans="1:13" x14ac:dyDescent="0.25">
      <c r="A233" s="2106">
        <v>232</v>
      </c>
      <c r="B233" s="2106" t="s">
        <v>2039</v>
      </c>
      <c r="C233" s="2106" t="s">
        <v>2040</v>
      </c>
      <c r="D233" s="2109" t="s">
        <v>83</v>
      </c>
      <c r="E233" s="2107" t="s">
        <v>2164</v>
      </c>
      <c r="F233" s="2106" t="s">
        <v>2172</v>
      </c>
      <c r="G233" s="2106">
        <f>SUMIF(CONTRATOS!D$6:D$956,'Resumen Docentes'!C233,CONTRATOS!AE$6:AE$956)</f>
        <v>16</v>
      </c>
      <c r="H233" s="2106">
        <f>SUMIF(CONTRATOS!D$6:D$956,'Resumen Docentes'!C233,CONTRATOS!AF$6:AF$956)</f>
        <v>2</v>
      </c>
      <c r="I233" s="2106">
        <f>SUMIF(CONTRATOS!D$6:D$956,'Resumen Docentes'!C233,CONTRATOS!T$6:T$956)</f>
        <v>2</v>
      </c>
      <c r="J233" s="2106">
        <f>SUMIF(CONTRATOS!D$6:D$956,'Resumen Docentes'!C233,CONTRATOS!U$6:U$956)</f>
        <v>0</v>
      </c>
      <c r="K233" s="2106">
        <f>SUMIF(CONTRATOS!D$6:D$956,'Resumen Docentes'!C233,CONTRATOS!V$6:V$956)</f>
        <v>0</v>
      </c>
      <c r="L233" s="372">
        <f t="shared" si="6"/>
        <v>20</v>
      </c>
      <c r="M233" t="str">
        <f t="shared" si="7"/>
        <v>NO APLICA</v>
      </c>
    </row>
    <row r="234" spans="1:13" x14ac:dyDescent="0.25">
      <c r="A234" s="2106">
        <v>233</v>
      </c>
      <c r="B234" s="2106" t="s">
        <v>1307</v>
      </c>
      <c r="C234" s="2106" t="s">
        <v>1784</v>
      </c>
      <c r="D234" s="2109" t="s">
        <v>83</v>
      </c>
      <c r="E234" s="2107" t="s">
        <v>2164</v>
      </c>
      <c r="F234" s="2106" t="s">
        <v>2172</v>
      </c>
      <c r="G234" s="2106">
        <f>SUMIF(CONTRATOS!D$6:D$956,'Resumen Docentes'!C234,CONTRATOS!AE$6:AE$956)</f>
        <v>18</v>
      </c>
      <c r="H234" s="2106">
        <f>SUMIF(CONTRATOS!D$6:D$956,'Resumen Docentes'!C234,CONTRATOS!AF$6:AF$956)</f>
        <v>2</v>
      </c>
      <c r="I234" s="2106">
        <f>SUMIF(CONTRATOS!D$6:D$956,'Resumen Docentes'!C234,CONTRATOS!T$6:T$956)</f>
        <v>0</v>
      </c>
      <c r="J234" s="2106">
        <f>SUMIF(CONTRATOS!D$6:D$956,'Resumen Docentes'!C234,CONTRATOS!U$6:U$956)</f>
        <v>0</v>
      </c>
      <c r="K234" s="2106">
        <f>SUMIF(CONTRATOS!D$6:D$956,'Resumen Docentes'!C234,CONTRATOS!V$6:V$956)</f>
        <v>0</v>
      </c>
      <c r="L234" s="372">
        <f t="shared" si="6"/>
        <v>20</v>
      </c>
      <c r="M234" t="str">
        <f t="shared" si="7"/>
        <v>NO APLICA</v>
      </c>
    </row>
    <row r="235" spans="1:13" x14ac:dyDescent="0.25">
      <c r="A235" s="2106">
        <v>234</v>
      </c>
      <c r="B235" s="2106" t="s">
        <v>1068</v>
      </c>
      <c r="C235" s="2106" t="s">
        <v>1094</v>
      </c>
      <c r="D235" s="2109" t="s">
        <v>332</v>
      </c>
      <c r="E235" s="2107" t="s">
        <v>2164</v>
      </c>
      <c r="F235" s="2106" t="s">
        <v>2172</v>
      </c>
      <c r="G235" s="2106">
        <f>SUMIF(CONTRATOS!D$6:D$956,'Resumen Docentes'!C235,CONTRATOS!AE$6:AE$956)</f>
        <v>6</v>
      </c>
      <c r="H235" s="2106">
        <f>SUMIF(CONTRATOS!D$6:D$956,'Resumen Docentes'!C235,CONTRATOS!AF$6:AF$956)</f>
        <v>0</v>
      </c>
      <c r="I235" s="2106">
        <f>SUMIF(CONTRATOS!D$6:D$956,'Resumen Docentes'!C235,CONTRATOS!T$6:T$956)</f>
        <v>0</v>
      </c>
      <c r="J235" s="2106">
        <f>SUMIF(CONTRATOS!D$6:D$956,'Resumen Docentes'!C235,CONTRATOS!U$6:U$956)</f>
        <v>0</v>
      </c>
      <c r="K235" s="2106">
        <f>SUMIF(CONTRATOS!D$6:D$956,'Resumen Docentes'!C235,CONTRATOS!V$6:V$956)</f>
        <v>0</v>
      </c>
      <c r="L235" s="372">
        <f t="shared" si="6"/>
        <v>6</v>
      </c>
      <c r="M235" t="str">
        <f t="shared" si="7"/>
        <v>NO APLICA</v>
      </c>
    </row>
    <row r="236" spans="1:13" x14ac:dyDescent="0.25">
      <c r="A236" s="2106">
        <v>235</v>
      </c>
      <c r="B236" s="2106" t="s">
        <v>2098</v>
      </c>
      <c r="C236" s="2106" t="s">
        <v>2097</v>
      </c>
      <c r="D236" s="2109" t="s">
        <v>332</v>
      </c>
      <c r="E236" s="2107" t="s">
        <v>2164</v>
      </c>
      <c r="F236" s="2106" t="s">
        <v>2172</v>
      </c>
      <c r="G236" s="2106">
        <f>SUMIF(CONTRATOS!D$6:D$956,'Resumen Docentes'!C236,CONTRATOS!AE$6:AE$956)</f>
        <v>6</v>
      </c>
      <c r="H236" s="2106">
        <f>SUMIF(CONTRATOS!D$6:D$956,'Resumen Docentes'!C236,CONTRATOS!AF$6:AF$956)</f>
        <v>3</v>
      </c>
      <c r="I236" s="2106">
        <f>SUMIF(CONTRATOS!D$6:D$956,'Resumen Docentes'!C236,CONTRATOS!T$6:T$956)</f>
        <v>5</v>
      </c>
      <c r="J236" s="2106">
        <f>SUMIF(CONTRATOS!D$6:D$956,'Resumen Docentes'!C236,CONTRATOS!U$6:U$956)</f>
        <v>0</v>
      </c>
      <c r="K236" s="2106">
        <f>SUMIF(CONTRATOS!D$6:D$956,'Resumen Docentes'!C236,CONTRATOS!V$6:V$956)</f>
        <v>0</v>
      </c>
      <c r="L236" s="372">
        <f t="shared" si="6"/>
        <v>14</v>
      </c>
      <c r="M236" t="str">
        <f t="shared" si="7"/>
        <v>NO APLICA</v>
      </c>
    </row>
    <row r="237" spans="1:13" x14ac:dyDescent="0.25">
      <c r="A237" s="2106">
        <v>236</v>
      </c>
      <c r="B237" s="2106" t="s">
        <v>1098</v>
      </c>
      <c r="C237" s="2106" t="s">
        <v>1099</v>
      </c>
      <c r="D237" s="2109" t="s">
        <v>83</v>
      </c>
      <c r="E237" s="2107" t="s">
        <v>2164</v>
      </c>
      <c r="F237" s="2106" t="s">
        <v>2172</v>
      </c>
      <c r="G237" s="2106">
        <f>SUMIF(CONTRATOS!D$6:D$956,'Resumen Docentes'!C237,CONTRATOS!AE$6:AE$956)</f>
        <v>20</v>
      </c>
      <c r="H237" s="2106">
        <f>SUMIF(CONTRATOS!D$6:D$956,'Resumen Docentes'!C237,CONTRATOS!AF$6:AF$956)</f>
        <v>0</v>
      </c>
      <c r="I237" s="2106">
        <f>SUMIF(CONTRATOS!D$6:D$956,'Resumen Docentes'!C237,CONTRATOS!T$6:T$956)</f>
        <v>0</v>
      </c>
      <c r="J237" s="2106">
        <f>SUMIF(CONTRATOS!D$6:D$956,'Resumen Docentes'!C237,CONTRATOS!U$6:U$956)</f>
        <v>0</v>
      </c>
      <c r="K237" s="2106">
        <f>SUMIF(CONTRATOS!D$6:D$956,'Resumen Docentes'!C237,CONTRATOS!V$6:V$956)</f>
        <v>0</v>
      </c>
      <c r="L237" s="372">
        <f t="shared" si="6"/>
        <v>20</v>
      </c>
      <c r="M237" t="str">
        <f t="shared" si="7"/>
        <v>NO APLICA</v>
      </c>
    </row>
    <row r="238" spans="1:13" x14ac:dyDescent="0.25">
      <c r="A238" s="2106">
        <v>237</v>
      </c>
      <c r="B238" s="2106" t="s">
        <v>751</v>
      </c>
      <c r="C238" s="2106" t="s">
        <v>860</v>
      </c>
      <c r="D238" s="2109" t="s">
        <v>35</v>
      </c>
      <c r="E238" s="2107" t="s">
        <v>2164</v>
      </c>
      <c r="F238" s="2106" t="s">
        <v>2172</v>
      </c>
      <c r="G238" s="2106">
        <f>SUMIF(CONTRATOS!D$6:D$956,'Resumen Docentes'!C238,CONTRATOS!AE$6:AE$956)</f>
        <v>26</v>
      </c>
      <c r="H238" s="2106">
        <f>SUMIF(CONTRATOS!D$6:D$956,'Resumen Docentes'!C238,CONTRATOS!AF$6:AF$956)</f>
        <v>9</v>
      </c>
      <c r="I238" s="2106">
        <f>SUMIF(CONTRATOS!D$6:D$956,'Resumen Docentes'!C238,CONTRATOS!T$6:T$956)</f>
        <v>5</v>
      </c>
      <c r="J238" s="2106">
        <f>SUMIF(CONTRATOS!D$6:D$956,'Resumen Docentes'!C238,CONTRATOS!U$6:U$956)</f>
        <v>0</v>
      </c>
      <c r="K238" s="2106">
        <f>SUMIF(CONTRATOS!D$6:D$956,'Resumen Docentes'!C238,CONTRATOS!V$6:V$956)</f>
        <v>0</v>
      </c>
      <c r="L238" s="372">
        <f t="shared" si="6"/>
        <v>40</v>
      </c>
      <c r="M238" t="str">
        <f t="shared" si="7"/>
        <v>NO APLICA</v>
      </c>
    </row>
    <row r="239" spans="1:13" x14ac:dyDescent="0.25">
      <c r="A239" s="2106">
        <v>238</v>
      </c>
      <c r="B239" s="2106" t="s">
        <v>1694</v>
      </c>
      <c r="C239" s="2106" t="s">
        <v>1693</v>
      </c>
      <c r="D239" s="2109" t="s">
        <v>83</v>
      </c>
      <c r="E239" s="2107" t="s">
        <v>2164</v>
      </c>
      <c r="F239" s="2106" t="s">
        <v>2172</v>
      </c>
      <c r="G239" s="2106">
        <f>SUMIF(CONTRATOS!D$6:D$956,'Resumen Docentes'!C239,CONTRATOS!AE$6:AE$956)</f>
        <v>19</v>
      </c>
      <c r="H239" s="2106">
        <f>SUMIF(CONTRATOS!D$6:D$956,'Resumen Docentes'!C239,CONTRATOS!AF$6:AF$956)</f>
        <v>1</v>
      </c>
      <c r="I239" s="2106">
        <f>SUMIF(CONTRATOS!D$6:D$956,'Resumen Docentes'!C239,CONTRATOS!T$6:T$956)</f>
        <v>0</v>
      </c>
      <c r="J239" s="2106">
        <f>SUMIF(CONTRATOS!D$6:D$956,'Resumen Docentes'!C239,CONTRATOS!U$6:U$956)</f>
        <v>0</v>
      </c>
      <c r="K239" s="2106">
        <f>SUMIF(CONTRATOS!D$6:D$956,'Resumen Docentes'!C239,CONTRATOS!V$6:V$956)</f>
        <v>0</v>
      </c>
      <c r="L239" s="372">
        <f t="shared" si="6"/>
        <v>20</v>
      </c>
      <c r="M239" t="str">
        <f t="shared" si="7"/>
        <v>NO APLICA</v>
      </c>
    </row>
    <row r="240" spans="1:13" x14ac:dyDescent="0.25">
      <c r="A240" s="2106">
        <v>239</v>
      </c>
      <c r="B240" s="2106" t="s">
        <v>1265</v>
      </c>
      <c r="C240" s="2106" t="s">
        <v>1266</v>
      </c>
      <c r="D240" s="2109" t="s">
        <v>35</v>
      </c>
      <c r="E240" s="2107" t="s">
        <v>2164</v>
      </c>
      <c r="F240" s="2106" t="s">
        <v>2172</v>
      </c>
      <c r="G240" s="2106">
        <f>SUMIF(CONTRATOS!D$6:D$956,'Resumen Docentes'!C240,CONTRATOS!AE$6:AE$956)</f>
        <v>17</v>
      </c>
      <c r="H240" s="2106">
        <f>SUMIF(CONTRATOS!D$6:D$956,'Resumen Docentes'!C240,CONTRATOS!AF$6:AF$956)</f>
        <v>6</v>
      </c>
      <c r="I240" s="2106">
        <f>SUMIF(CONTRATOS!D$6:D$956,'Resumen Docentes'!C240,CONTRATOS!T$6:T$956)</f>
        <v>17</v>
      </c>
      <c r="J240" s="2106">
        <f>SUMIF(CONTRATOS!D$6:D$956,'Resumen Docentes'!C240,CONTRATOS!U$6:U$956)</f>
        <v>0</v>
      </c>
      <c r="K240" s="2106">
        <f>SUMIF(CONTRATOS!D$6:D$956,'Resumen Docentes'!C240,CONTRATOS!V$6:V$956)</f>
        <v>0</v>
      </c>
      <c r="L240" s="372">
        <f t="shared" si="6"/>
        <v>40</v>
      </c>
      <c r="M240" t="str">
        <f t="shared" si="7"/>
        <v>NO APLICA</v>
      </c>
    </row>
    <row r="241" spans="1:13" x14ac:dyDescent="0.25">
      <c r="A241" s="2106">
        <v>240</v>
      </c>
      <c r="B241" s="2106" t="s">
        <v>1481</v>
      </c>
      <c r="C241" s="2106" t="s">
        <v>1276</v>
      </c>
      <c r="D241" s="2109" t="s">
        <v>35</v>
      </c>
      <c r="E241" s="2107" t="s">
        <v>2164</v>
      </c>
      <c r="F241" s="2106" t="s">
        <v>2172</v>
      </c>
      <c r="G241" s="2106">
        <f>SUMIF(CONTRATOS!D$6:D$956,'Resumen Docentes'!C241,CONTRATOS!AE$6:AE$956)</f>
        <v>0</v>
      </c>
      <c r="H241" s="2106">
        <f>SUMIF(CONTRATOS!D$6:D$956,'Resumen Docentes'!C241,CONTRATOS!AF$6:AF$956)</f>
        <v>0</v>
      </c>
      <c r="I241" s="2106">
        <f>SUMIF(CONTRATOS!D$6:D$956,'Resumen Docentes'!C241,CONTRATOS!T$6:T$956)</f>
        <v>0</v>
      </c>
      <c r="J241" s="2106">
        <f>SUMIF(CONTRATOS!D$6:D$956,'Resumen Docentes'!C241,CONTRATOS!U$6:U$956)</f>
        <v>0</v>
      </c>
      <c r="K241" s="2106">
        <f>SUMIF(CONTRATOS!D$6:D$956,'Resumen Docentes'!C241,CONTRATOS!V$6:V$956)</f>
        <v>0</v>
      </c>
      <c r="L241" s="372">
        <f t="shared" si="6"/>
        <v>0</v>
      </c>
      <c r="M241" t="str">
        <f t="shared" si="7"/>
        <v>APLICA</v>
      </c>
    </row>
    <row r="242" spans="1:13" x14ac:dyDescent="0.25">
      <c r="A242" s="2106">
        <v>241</v>
      </c>
      <c r="B242" s="2106" t="s">
        <v>1004</v>
      </c>
      <c r="C242" s="2106" t="s">
        <v>1007</v>
      </c>
      <c r="D242" s="2109" t="s">
        <v>83</v>
      </c>
      <c r="E242" s="2107" t="s">
        <v>2164</v>
      </c>
      <c r="F242" s="2106" t="s">
        <v>2172</v>
      </c>
      <c r="G242" s="2106">
        <f>SUMIF(CONTRATOS!D$6:D$956,'Resumen Docentes'!C242,CONTRATOS!AE$6:AE$956)</f>
        <v>18</v>
      </c>
      <c r="H242" s="2106">
        <f>SUMIF(CONTRATOS!D$6:D$956,'Resumen Docentes'!C242,CONTRATOS!AF$6:AF$956)</f>
        <v>2</v>
      </c>
      <c r="I242" s="2106">
        <f>SUMIF(CONTRATOS!D$6:D$956,'Resumen Docentes'!C242,CONTRATOS!T$6:T$956)</f>
        <v>0</v>
      </c>
      <c r="J242" s="2106">
        <f>SUMIF(CONTRATOS!D$6:D$956,'Resumen Docentes'!C242,CONTRATOS!U$6:U$956)</f>
        <v>0</v>
      </c>
      <c r="K242" s="2106">
        <f>SUMIF(CONTRATOS!D$6:D$956,'Resumen Docentes'!C242,CONTRATOS!V$6:V$956)</f>
        <v>0</v>
      </c>
      <c r="L242" s="372">
        <f t="shared" si="6"/>
        <v>20</v>
      </c>
      <c r="M242" t="str">
        <f t="shared" si="7"/>
        <v>NO APLICA</v>
      </c>
    </row>
    <row r="243" spans="1:13" x14ac:dyDescent="0.25">
      <c r="A243" s="2106">
        <v>242</v>
      </c>
      <c r="B243" s="2106" t="s">
        <v>754</v>
      </c>
      <c r="C243" s="2106" t="s">
        <v>864</v>
      </c>
      <c r="D243" s="2109" t="s">
        <v>35</v>
      </c>
      <c r="E243" s="2107" t="s">
        <v>2164</v>
      </c>
      <c r="F243" s="2106" t="s">
        <v>2172</v>
      </c>
      <c r="G243" s="2106">
        <f>SUMIF(CONTRATOS!D$6:D$956,'Resumen Docentes'!C243,CONTRATOS!AE$6:AE$956)</f>
        <v>24</v>
      </c>
      <c r="H243" s="2106">
        <f>SUMIF(CONTRATOS!D$6:D$956,'Resumen Docentes'!C243,CONTRATOS!AF$6:AF$956)</f>
        <v>9</v>
      </c>
      <c r="I243" s="2106">
        <f>SUMIF(CONTRATOS!D$6:D$956,'Resumen Docentes'!C243,CONTRATOS!T$6:T$956)</f>
        <v>7</v>
      </c>
      <c r="J243" s="2106">
        <f>SUMIF(CONTRATOS!D$6:D$956,'Resumen Docentes'!C243,CONTRATOS!U$6:U$956)</f>
        <v>0</v>
      </c>
      <c r="K243" s="2106">
        <f>SUMIF(CONTRATOS!D$6:D$956,'Resumen Docentes'!C243,CONTRATOS!V$6:V$956)</f>
        <v>0</v>
      </c>
      <c r="L243" s="372">
        <f t="shared" si="6"/>
        <v>40</v>
      </c>
      <c r="M243" t="str">
        <f t="shared" si="7"/>
        <v>NO APLICA</v>
      </c>
    </row>
    <row r="244" spans="1:13" x14ac:dyDescent="0.25">
      <c r="A244" s="2106">
        <v>243</v>
      </c>
      <c r="B244" s="2106" t="s">
        <v>2037</v>
      </c>
      <c r="C244" s="2106" t="s">
        <v>2038</v>
      </c>
      <c r="D244" s="2109" t="s">
        <v>83</v>
      </c>
      <c r="E244" s="2107" t="s">
        <v>2164</v>
      </c>
      <c r="F244" s="2106" t="s">
        <v>2172</v>
      </c>
      <c r="G244" s="2106">
        <f>SUMIF(CONTRATOS!D$6:D$956,'Resumen Docentes'!C244,CONTRATOS!AE$6:AE$956)</f>
        <v>19</v>
      </c>
      <c r="H244" s="2106">
        <f>SUMIF(CONTRATOS!D$6:D$956,'Resumen Docentes'!C244,CONTRATOS!AF$6:AF$956)</f>
        <v>1</v>
      </c>
      <c r="I244" s="2106">
        <f>SUMIF(CONTRATOS!D$6:D$956,'Resumen Docentes'!C244,CONTRATOS!T$6:T$956)</f>
        <v>0</v>
      </c>
      <c r="J244" s="2106">
        <f>SUMIF(CONTRATOS!D$6:D$956,'Resumen Docentes'!C244,CONTRATOS!U$6:U$956)</f>
        <v>0</v>
      </c>
      <c r="K244" s="2106">
        <f>SUMIF(CONTRATOS!D$6:D$956,'Resumen Docentes'!C244,CONTRATOS!V$6:V$956)</f>
        <v>0</v>
      </c>
      <c r="L244" s="372">
        <f t="shared" si="6"/>
        <v>20</v>
      </c>
      <c r="M244" t="str">
        <f t="shared" si="7"/>
        <v>NO APLICA</v>
      </c>
    </row>
    <row r="245" spans="1:13" x14ac:dyDescent="0.25">
      <c r="A245" s="2106">
        <v>244</v>
      </c>
      <c r="B245" s="2106" t="s">
        <v>829</v>
      </c>
      <c r="C245" s="2106" t="s">
        <v>865</v>
      </c>
      <c r="D245" s="2109" t="s">
        <v>83</v>
      </c>
      <c r="E245" s="2107" t="s">
        <v>2164</v>
      </c>
      <c r="F245" s="2106" t="s">
        <v>2172</v>
      </c>
      <c r="G245" s="2106">
        <f>SUMIF(CONTRATOS!D$6:D$956,'Resumen Docentes'!C245,CONTRATOS!AE$6:AE$956)</f>
        <v>18</v>
      </c>
      <c r="H245" s="2106">
        <f>SUMIF(CONTRATOS!D$6:D$956,'Resumen Docentes'!C245,CONTRATOS!AF$6:AF$956)</f>
        <v>2</v>
      </c>
      <c r="I245" s="2106">
        <f>SUMIF(CONTRATOS!D$6:D$956,'Resumen Docentes'!C245,CONTRATOS!T$6:T$956)</f>
        <v>0</v>
      </c>
      <c r="J245" s="2106">
        <f>SUMIF(CONTRATOS!D$6:D$956,'Resumen Docentes'!C245,CONTRATOS!U$6:U$956)</f>
        <v>0</v>
      </c>
      <c r="K245" s="2106">
        <f>SUMIF(CONTRATOS!D$6:D$956,'Resumen Docentes'!C245,CONTRATOS!V$6:V$956)</f>
        <v>0</v>
      </c>
      <c r="L245" s="372">
        <f t="shared" si="6"/>
        <v>20</v>
      </c>
      <c r="M245" t="str">
        <f t="shared" si="7"/>
        <v>NO APLICA</v>
      </c>
    </row>
    <row r="246" spans="1:13" x14ac:dyDescent="0.25">
      <c r="A246" s="2106">
        <v>245</v>
      </c>
      <c r="B246" s="2106" t="s">
        <v>1089</v>
      </c>
      <c r="C246" s="2106" t="s">
        <v>1091</v>
      </c>
      <c r="D246" s="2109" t="s">
        <v>83</v>
      </c>
      <c r="E246" s="2107" t="s">
        <v>2164</v>
      </c>
      <c r="F246" s="2106" t="s">
        <v>2172</v>
      </c>
      <c r="G246" s="2106">
        <f>SUMIF(CONTRATOS!D$6:D$956,'Resumen Docentes'!C246,CONTRATOS!AE$6:AE$956)</f>
        <v>18</v>
      </c>
      <c r="H246" s="2106">
        <f>SUMIF(CONTRATOS!D$6:D$956,'Resumen Docentes'!C246,CONTRATOS!AF$6:AF$956)</f>
        <v>2</v>
      </c>
      <c r="I246" s="2106">
        <f>SUMIF(CONTRATOS!D$6:D$956,'Resumen Docentes'!C246,CONTRATOS!T$6:T$956)</f>
        <v>0</v>
      </c>
      <c r="J246" s="2106">
        <f>SUMIF(CONTRATOS!D$6:D$956,'Resumen Docentes'!C246,CONTRATOS!U$6:U$956)</f>
        <v>0</v>
      </c>
      <c r="K246" s="2106">
        <f>SUMIF(CONTRATOS!D$6:D$956,'Resumen Docentes'!C246,CONTRATOS!V$6:V$956)</f>
        <v>0</v>
      </c>
      <c r="L246" s="372">
        <f t="shared" si="6"/>
        <v>20</v>
      </c>
      <c r="M246" t="str">
        <f t="shared" si="7"/>
        <v>NO APLICA</v>
      </c>
    </row>
    <row r="247" spans="1:13" x14ac:dyDescent="0.25">
      <c r="A247" s="2106">
        <v>246</v>
      </c>
      <c r="B247" s="2106" t="s">
        <v>756</v>
      </c>
      <c r="C247" s="2106" t="s">
        <v>757</v>
      </c>
      <c r="D247" s="2109" t="s">
        <v>83</v>
      </c>
      <c r="E247" s="2107" t="s">
        <v>2164</v>
      </c>
      <c r="F247" s="2106" t="s">
        <v>2172</v>
      </c>
      <c r="G247" s="2106">
        <f>SUMIF(CONTRATOS!D$6:D$956,'Resumen Docentes'!C247,CONTRATOS!AE$6:AE$956)</f>
        <v>16</v>
      </c>
      <c r="H247" s="2106">
        <f>SUMIF(CONTRATOS!D$6:D$956,'Resumen Docentes'!C247,CONTRATOS!AF$6:AF$956)</f>
        <v>1</v>
      </c>
      <c r="I247" s="2106">
        <f>SUMIF(CONTRATOS!D$6:D$956,'Resumen Docentes'!C247,CONTRATOS!T$6:T$956)</f>
        <v>3</v>
      </c>
      <c r="J247" s="2106">
        <f>SUMIF(CONTRATOS!D$6:D$956,'Resumen Docentes'!C247,CONTRATOS!U$6:U$956)</f>
        <v>0</v>
      </c>
      <c r="K247" s="2106">
        <f>SUMIF(CONTRATOS!D$6:D$956,'Resumen Docentes'!C247,CONTRATOS!V$6:V$956)</f>
        <v>0</v>
      </c>
      <c r="L247" s="372">
        <f t="shared" si="6"/>
        <v>20</v>
      </c>
      <c r="M247" t="str">
        <f t="shared" si="7"/>
        <v>NO APLICA</v>
      </c>
    </row>
    <row r="248" spans="1:13" x14ac:dyDescent="0.25">
      <c r="A248" s="2106">
        <v>247</v>
      </c>
      <c r="B248" s="2106" t="s">
        <v>760</v>
      </c>
      <c r="C248" s="2106" t="s">
        <v>869</v>
      </c>
      <c r="D248" s="2109" t="s">
        <v>35</v>
      </c>
      <c r="E248" s="2107" t="s">
        <v>2164</v>
      </c>
      <c r="F248" s="2106" t="s">
        <v>2172</v>
      </c>
      <c r="G248" s="2106">
        <f>SUMIF(CONTRATOS!D$6:D$956,'Resumen Docentes'!C248,CONTRATOS!AE$6:AE$956)</f>
        <v>20</v>
      </c>
      <c r="H248" s="2106">
        <f>SUMIF(CONTRATOS!D$6:D$956,'Resumen Docentes'!C248,CONTRATOS!AF$6:AF$956)</f>
        <v>6</v>
      </c>
      <c r="I248" s="2106">
        <f>SUMIF(CONTRATOS!D$6:D$956,'Resumen Docentes'!C248,CONTRATOS!T$6:T$956)</f>
        <v>14</v>
      </c>
      <c r="J248" s="2106">
        <f>SUMIF(CONTRATOS!D$6:D$956,'Resumen Docentes'!C248,CONTRATOS!U$6:U$956)</f>
        <v>0</v>
      </c>
      <c r="K248" s="2106">
        <f>SUMIF(CONTRATOS!D$6:D$956,'Resumen Docentes'!C248,CONTRATOS!V$6:V$956)</f>
        <v>0</v>
      </c>
      <c r="L248" s="372">
        <f t="shared" si="6"/>
        <v>40</v>
      </c>
      <c r="M248" t="str">
        <f t="shared" si="7"/>
        <v>NO APLICA</v>
      </c>
    </row>
    <row r="249" spans="1:13" x14ac:dyDescent="0.25">
      <c r="A249" s="2106">
        <v>248</v>
      </c>
      <c r="B249" s="2106" t="s">
        <v>855</v>
      </c>
      <c r="C249" s="2106" t="s">
        <v>856</v>
      </c>
      <c r="D249" s="2109" t="s">
        <v>83</v>
      </c>
      <c r="E249" s="2107" t="s">
        <v>2164</v>
      </c>
      <c r="F249" s="2106" t="s">
        <v>2172</v>
      </c>
      <c r="G249" s="2106">
        <f>SUMIF(CONTRATOS!D$6:D$956,'Resumen Docentes'!C249,CONTRATOS!AE$6:AE$956)</f>
        <v>17</v>
      </c>
      <c r="H249" s="2106">
        <f>SUMIF(CONTRATOS!D$6:D$956,'Resumen Docentes'!C249,CONTRATOS!AF$6:AF$956)</f>
        <v>3</v>
      </c>
      <c r="I249" s="2106">
        <f>SUMIF(CONTRATOS!D$6:D$956,'Resumen Docentes'!C249,CONTRATOS!T$6:T$956)</f>
        <v>0</v>
      </c>
      <c r="J249" s="2106">
        <f>SUMIF(CONTRATOS!D$6:D$956,'Resumen Docentes'!C249,CONTRATOS!U$6:U$956)</f>
        <v>0</v>
      </c>
      <c r="K249" s="2106">
        <f>SUMIF(CONTRATOS!D$6:D$956,'Resumen Docentes'!C249,CONTRATOS!V$6:V$956)</f>
        <v>0</v>
      </c>
      <c r="L249" s="372">
        <f t="shared" si="6"/>
        <v>20</v>
      </c>
      <c r="M249" t="str">
        <f t="shared" si="7"/>
        <v>NO APLICA</v>
      </c>
    </row>
    <row r="250" spans="1:13" x14ac:dyDescent="0.25">
      <c r="A250" s="2106">
        <v>249</v>
      </c>
      <c r="B250" s="2106" t="s">
        <v>1294</v>
      </c>
      <c r="C250" s="2106" t="s">
        <v>1295</v>
      </c>
      <c r="D250" s="2109" t="s">
        <v>332</v>
      </c>
      <c r="E250" s="2107" t="s">
        <v>2164</v>
      </c>
      <c r="F250" s="2106" t="s">
        <v>2172</v>
      </c>
      <c r="G250" s="2106">
        <f>SUMIF(CONTRATOS!D$6:D$956,'Resumen Docentes'!C250,CONTRATOS!AE$6:AE$956)</f>
        <v>0</v>
      </c>
      <c r="H250" s="2106">
        <f>SUMIF(CONTRATOS!D$6:D$956,'Resumen Docentes'!C250,CONTRATOS!AF$6:AF$956)</f>
        <v>0</v>
      </c>
      <c r="I250" s="2106">
        <f>SUMIF(CONTRATOS!D$6:D$956,'Resumen Docentes'!C250,CONTRATOS!T$6:T$956)</f>
        <v>0</v>
      </c>
      <c r="J250" s="2106">
        <f>SUMIF(CONTRATOS!D$6:D$956,'Resumen Docentes'!C250,CONTRATOS!U$6:U$956)</f>
        <v>0</v>
      </c>
      <c r="K250" s="2106">
        <f>SUMIF(CONTRATOS!D$6:D$956,'Resumen Docentes'!C250,CONTRATOS!V$6:V$956)</f>
        <v>0</v>
      </c>
      <c r="L250" s="372">
        <f t="shared" si="6"/>
        <v>0</v>
      </c>
      <c r="M250" t="str">
        <f t="shared" si="7"/>
        <v>NO APLICA</v>
      </c>
    </row>
    <row r="251" spans="1:13" x14ac:dyDescent="0.25">
      <c r="A251" s="2106">
        <v>250</v>
      </c>
      <c r="B251" s="2106" t="s">
        <v>762</v>
      </c>
      <c r="C251" s="2106" t="s">
        <v>763</v>
      </c>
      <c r="D251" s="2109" t="s">
        <v>35</v>
      </c>
      <c r="E251" s="2107" t="s">
        <v>2164</v>
      </c>
      <c r="F251" s="2106" t="s">
        <v>2172</v>
      </c>
      <c r="G251" s="2106">
        <f>SUMIF(CONTRATOS!D$6:D$956,'Resumen Docentes'!C251,CONTRATOS!AE$6:AE$956)</f>
        <v>22</v>
      </c>
      <c r="H251" s="2106">
        <f>SUMIF(CONTRATOS!D$6:D$956,'Resumen Docentes'!C251,CONTRATOS!AF$6:AF$956)</f>
        <v>12</v>
      </c>
      <c r="I251" s="2106">
        <f>SUMIF(CONTRATOS!D$6:D$956,'Resumen Docentes'!C251,CONTRATOS!T$6:T$956)</f>
        <v>4</v>
      </c>
      <c r="J251" s="2106">
        <f>SUMIF(CONTRATOS!D$6:D$956,'Resumen Docentes'!C251,CONTRATOS!U$6:U$956)</f>
        <v>2</v>
      </c>
      <c r="K251" s="2106">
        <f>SUMIF(CONTRATOS!D$6:D$956,'Resumen Docentes'!C251,CONTRATOS!V$6:V$956)</f>
        <v>0</v>
      </c>
      <c r="L251" s="372">
        <f t="shared" si="6"/>
        <v>40</v>
      </c>
      <c r="M251" t="str">
        <f t="shared" si="7"/>
        <v>NO APLICA</v>
      </c>
    </row>
    <row r="252" spans="1:13" x14ac:dyDescent="0.25">
      <c r="A252" s="2106">
        <v>251</v>
      </c>
      <c r="B252" s="2106" t="s">
        <v>766</v>
      </c>
      <c r="C252" s="2106" t="s">
        <v>872</v>
      </c>
      <c r="D252" s="2109" t="s">
        <v>83</v>
      </c>
      <c r="E252" s="2107" t="s">
        <v>2164</v>
      </c>
      <c r="F252" s="2106" t="s">
        <v>2172</v>
      </c>
      <c r="G252" s="2106">
        <f>SUMIF(CONTRATOS!D$6:D$956,'Resumen Docentes'!C252,CONTRATOS!AE$6:AE$956)</f>
        <v>18</v>
      </c>
      <c r="H252" s="2106">
        <f>SUMIF(CONTRATOS!D$6:D$956,'Resumen Docentes'!C252,CONTRATOS!AF$6:AF$956)</f>
        <v>2</v>
      </c>
      <c r="I252" s="2106">
        <f>SUMIF(CONTRATOS!D$6:D$956,'Resumen Docentes'!C252,CONTRATOS!T$6:T$956)</f>
        <v>0</v>
      </c>
      <c r="J252" s="2106">
        <f>SUMIF(CONTRATOS!D$6:D$956,'Resumen Docentes'!C252,CONTRATOS!U$6:U$956)</f>
        <v>0</v>
      </c>
      <c r="K252" s="2106">
        <f>SUMIF(CONTRATOS!D$6:D$956,'Resumen Docentes'!C252,CONTRATOS!V$6:V$956)</f>
        <v>0</v>
      </c>
      <c r="L252" s="372">
        <f t="shared" si="6"/>
        <v>20</v>
      </c>
      <c r="M252" t="str">
        <f t="shared" si="7"/>
        <v>NO APLICA</v>
      </c>
    </row>
    <row r="253" spans="1:13" x14ac:dyDescent="0.25">
      <c r="A253" s="2106">
        <v>252</v>
      </c>
      <c r="B253" s="2106" t="s">
        <v>1686</v>
      </c>
      <c r="C253" s="2106" t="s">
        <v>1788</v>
      </c>
      <c r="D253" s="2109" t="s">
        <v>35</v>
      </c>
      <c r="E253" s="2107" t="s">
        <v>2164</v>
      </c>
      <c r="F253" s="2106" t="s">
        <v>2174</v>
      </c>
      <c r="G253" s="2106">
        <f>SUMIF(CONTRATOS!D$6:D$956,'Resumen Docentes'!C253,CONTRATOS!AE$6:AE$956)</f>
        <v>8</v>
      </c>
      <c r="H253" s="2106">
        <f>SUMIF(CONTRATOS!D$6:D$956,'Resumen Docentes'!C253,CONTRATOS!AF$6:AF$956)</f>
        <v>3</v>
      </c>
      <c r="I253" s="2106">
        <f>SUMIF(CONTRATOS!D$6:D$956,'Resumen Docentes'!C253,CONTRATOS!T$6:T$956)</f>
        <v>24</v>
      </c>
      <c r="J253" s="2106">
        <f>SUMIF(CONTRATOS!D$6:D$956,'Resumen Docentes'!C253,CONTRATOS!U$6:U$956)</f>
        <v>5</v>
      </c>
      <c r="K253" s="2106">
        <f>SUMIF(CONTRATOS!D$6:D$956,'Resumen Docentes'!C253,CONTRATOS!V$6:V$956)</f>
        <v>0</v>
      </c>
      <c r="L253" s="372">
        <f t="shared" si="6"/>
        <v>40</v>
      </c>
      <c r="M253" t="str">
        <f t="shared" si="7"/>
        <v>NO APLICA</v>
      </c>
    </row>
    <row r="254" spans="1:13" x14ac:dyDescent="0.25">
      <c r="A254" s="2106">
        <v>253</v>
      </c>
      <c r="B254" s="2106" t="s">
        <v>1803</v>
      </c>
      <c r="C254" s="2106" t="s">
        <v>1804</v>
      </c>
      <c r="D254" s="2109" t="s">
        <v>83</v>
      </c>
      <c r="E254" s="2107" t="s">
        <v>2164</v>
      </c>
      <c r="F254" s="2106" t="s">
        <v>2172</v>
      </c>
      <c r="G254" s="2106">
        <f>SUMIF(CONTRATOS!D$6:D$956,'Resumen Docentes'!C254,CONTRATOS!AE$6:AE$956)</f>
        <v>19</v>
      </c>
      <c r="H254" s="2106">
        <f>SUMIF(CONTRATOS!D$6:D$956,'Resumen Docentes'!C254,CONTRATOS!AF$6:AF$956)</f>
        <v>1</v>
      </c>
      <c r="I254" s="2106">
        <f>SUMIF(CONTRATOS!D$6:D$956,'Resumen Docentes'!C254,CONTRATOS!T$6:T$956)</f>
        <v>0</v>
      </c>
      <c r="J254" s="2106">
        <f>SUMIF(CONTRATOS!D$6:D$956,'Resumen Docentes'!C254,CONTRATOS!U$6:U$956)</f>
        <v>0</v>
      </c>
      <c r="K254" s="2106">
        <f>SUMIF(CONTRATOS!D$6:D$956,'Resumen Docentes'!C254,CONTRATOS!V$6:V$956)</f>
        <v>0</v>
      </c>
      <c r="L254" s="372">
        <f t="shared" si="6"/>
        <v>20</v>
      </c>
      <c r="M254" t="str">
        <f t="shared" si="7"/>
        <v>NO APLICA</v>
      </c>
    </row>
    <row r="255" spans="1:13" x14ac:dyDescent="0.25">
      <c r="A255" s="2106">
        <v>254</v>
      </c>
      <c r="B255" s="2106" t="s">
        <v>1687</v>
      </c>
      <c r="C255" s="2106" t="s">
        <v>1690</v>
      </c>
      <c r="D255" s="2109" t="s">
        <v>332</v>
      </c>
      <c r="E255" s="2107" t="s">
        <v>2164</v>
      </c>
      <c r="F255" s="2106" t="s">
        <v>2172</v>
      </c>
      <c r="G255" s="2106">
        <f>SUMIF(CONTRATOS!D$6:D$956,'Resumen Docentes'!C255,CONTRATOS!AE$6:AE$956)</f>
        <v>11</v>
      </c>
      <c r="H255" s="2106">
        <f>SUMIF(CONTRATOS!D$6:D$956,'Resumen Docentes'!C255,CONTRATOS!AF$6:AF$956)</f>
        <v>0</v>
      </c>
      <c r="I255" s="2106">
        <f>SUMIF(CONTRATOS!D$6:D$956,'Resumen Docentes'!C255,CONTRATOS!T$6:T$956)</f>
        <v>0</v>
      </c>
      <c r="J255" s="2106">
        <f>SUMIF(CONTRATOS!D$6:D$956,'Resumen Docentes'!C255,CONTRATOS!U$6:U$956)</f>
        <v>0</v>
      </c>
      <c r="K255" s="2106">
        <f>SUMIF(CONTRATOS!D$6:D$956,'Resumen Docentes'!C255,CONTRATOS!V$6:V$956)</f>
        <v>0</v>
      </c>
      <c r="L255" s="372">
        <f t="shared" si="6"/>
        <v>11</v>
      </c>
      <c r="M255" t="str">
        <f t="shared" si="7"/>
        <v>NO APLICA</v>
      </c>
    </row>
    <row r="256" spans="1:13" x14ac:dyDescent="0.25">
      <c r="A256" s="2106">
        <v>255</v>
      </c>
      <c r="B256" s="2106" t="s">
        <v>1702</v>
      </c>
      <c r="C256" s="2106" t="s">
        <v>1703</v>
      </c>
      <c r="D256" s="2109" t="s">
        <v>83</v>
      </c>
      <c r="E256" s="2107" t="s">
        <v>2164</v>
      </c>
      <c r="F256" s="2106" t="s">
        <v>2172</v>
      </c>
      <c r="G256" s="2106">
        <f>SUMIF(CONTRATOS!D$6:D$956,'Resumen Docentes'!C256,CONTRATOS!AE$6:AE$956)</f>
        <v>18</v>
      </c>
      <c r="H256" s="2106">
        <f>SUMIF(CONTRATOS!D$6:D$956,'Resumen Docentes'!C256,CONTRATOS!AF$6:AF$956)</f>
        <v>2</v>
      </c>
      <c r="I256" s="2106">
        <f>SUMIF(CONTRATOS!D$6:D$956,'Resumen Docentes'!C256,CONTRATOS!T$6:T$956)</f>
        <v>0</v>
      </c>
      <c r="J256" s="2106">
        <f>SUMIF(CONTRATOS!D$6:D$956,'Resumen Docentes'!C256,CONTRATOS!U$6:U$956)</f>
        <v>0</v>
      </c>
      <c r="K256" s="2106">
        <f>SUMIF(CONTRATOS!D$6:D$956,'Resumen Docentes'!C256,CONTRATOS!V$6:V$956)</f>
        <v>0</v>
      </c>
      <c r="L256" s="372">
        <f t="shared" si="6"/>
        <v>20</v>
      </c>
      <c r="M256" t="str">
        <f t="shared" si="7"/>
        <v>NO APLICA</v>
      </c>
    </row>
    <row r="257" spans="1:13" x14ac:dyDescent="0.25">
      <c r="A257" s="2106">
        <v>256</v>
      </c>
      <c r="B257" s="2106" t="s">
        <v>1700</v>
      </c>
      <c r="C257" s="2106" t="s">
        <v>1701</v>
      </c>
      <c r="D257" s="2109" t="s">
        <v>83</v>
      </c>
      <c r="E257" s="2107" t="s">
        <v>2164</v>
      </c>
      <c r="F257" s="2106" t="s">
        <v>2172</v>
      </c>
      <c r="G257" s="2106">
        <f>SUMIF(CONTRATOS!D$6:D$956,'Resumen Docentes'!C257,CONTRATOS!AE$6:AE$956)</f>
        <v>15</v>
      </c>
      <c r="H257" s="2106">
        <f>SUMIF(CONTRATOS!D$6:D$956,'Resumen Docentes'!C257,CONTRATOS!AF$6:AF$956)</f>
        <v>5</v>
      </c>
      <c r="I257" s="2106">
        <f>SUMIF(CONTRATOS!D$6:D$956,'Resumen Docentes'!C257,CONTRATOS!T$6:T$956)</f>
        <v>0</v>
      </c>
      <c r="J257" s="2106">
        <f>SUMIF(CONTRATOS!D$6:D$956,'Resumen Docentes'!C257,CONTRATOS!U$6:U$956)</f>
        <v>0</v>
      </c>
      <c r="K257" s="2106">
        <f>SUMIF(CONTRATOS!D$6:D$956,'Resumen Docentes'!C257,CONTRATOS!V$6:V$956)</f>
        <v>0</v>
      </c>
      <c r="L257" s="372">
        <f t="shared" si="6"/>
        <v>20</v>
      </c>
      <c r="M257" t="str">
        <f t="shared" si="7"/>
        <v>NO APLICA</v>
      </c>
    </row>
    <row r="258" spans="1:13" x14ac:dyDescent="0.25">
      <c r="A258" s="2106">
        <v>257</v>
      </c>
      <c r="B258" s="2106" t="s">
        <v>1696</v>
      </c>
      <c r="C258" s="2106" t="s">
        <v>1697</v>
      </c>
      <c r="D258" s="2109" t="s">
        <v>83</v>
      </c>
      <c r="E258" s="2107" t="s">
        <v>2164</v>
      </c>
      <c r="F258" s="2106" t="s">
        <v>2172</v>
      </c>
      <c r="G258" s="2106">
        <f>SUMIF(CONTRATOS!D$6:D$956,'Resumen Docentes'!C258,CONTRATOS!AE$6:AE$956)</f>
        <v>14</v>
      </c>
      <c r="H258" s="2106">
        <f>SUMIF(CONTRATOS!D$6:D$956,'Resumen Docentes'!C258,CONTRATOS!AF$6:AF$956)</f>
        <v>6</v>
      </c>
      <c r="I258" s="2106">
        <f>SUMIF(CONTRATOS!D$6:D$956,'Resumen Docentes'!C258,CONTRATOS!T$6:T$956)</f>
        <v>0</v>
      </c>
      <c r="J258" s="2106">
        <f>SUMIF(CONTRATOS!D$6:D$956,'Resumen Docentes'!C258,CONTRATOS!U$6:U$956)</f>
        <v>0</v>
      </c>
      <c r="K258" s="2106">
        <f>SUMIF(CONTRATOS!D$6:D$956,'Resumen Docentes'!C258,CONTRATOS!V$6:V$956)</f>
        <v>0</v>
      </c>
      <c r="L258" s="372">
        <f t="shared" si="6"/>
        <v>20</v>
      </c>
      <c r="M258" t="str">
        <f t="shared" si="7"/>
        <v>NO APLICA</v>
      </c>
    </row>
    <row r="259" spans="1:13" x14ac:dyDescent="0.25">
      <c r="A259" s="2106">
        <v>258</v>
      </c>
      <c r="B259" s="2106" t="s">
        <v>1537</v>
      </c>
      <c r="C259" s="2106" t="s">
        <v>1695</v>
      </c>
      <c r="D259" s="2109" t="s">
        <v>332</v>
      </c>
      <c r="E259" s="2107" t="s">
        <v>2164</v>
      </c>
      <c r="F259" s="2106" t="s">
        <v>2172</v>
      </c>
      <c r="G259" s="2106">
        <f>SUMIF(CONTRATOS!D$6:D$956,'Resumen Docentes'!C259,CONTRATOS!AE$6:AE$956)</f>
        <v>15</v>
      </c>
      <c r="H259" s="2106">
        <f>SUMIF(CONTRATOS!D$6:D$956,'Resumen Docentes'!C259,CONTRATOS!AF$6:AF$956)</f>
        <v>0</v>
      </c>
      <c r="I259" s="2106">
        <f>SUMIF(CONTRATOS!D$6:D$956,'Resumen Docentes'!C259,CONTRATOS!T$6:T$956)</f>
        <v>0</v>
      </c>
      <c r="J259" s="2106">
        <f>SUMIF(CONTRATOS!D$6:D$956,'Resumen Docentes'!C259,CONTRATOS!U$6:U$956)</f>
        <v>0</v>
      </c>
      <c r="K259" s="2106">
        <f>SUMIF(CONTRATOS!D$6:D$956,'Resumen Docentes'!C259,CONTRATOS!V$6:V$956)</f>
        <v>0</v>
      </c>
      <c r="L259" s="372">
        <f t="shared" ref="L259:L289" si="8">SUM(G259:K259)</f>
        <v>15</v>
      </c>
      <c r="M259" t="str">
        <f t="shared" ref="M259:M289" si="9">IF(AND(F259="NO",D259="TC",G259&lt;16),"APLICA","NO APLICA")</f>
        <v>NO APLICA</v>
      </c>
    </row>
    <row r="260" spans="1:13" x14ac:dyDescent="0.25">
      <c r="A260" s="2106">
        <v>259</v>
      </c>
      <c r="B260" s="2106" t="s">
        <v>1856</v>
      </c>
      <c r="C260" s="2106" t="s">
        <v>1857</v>
      </c>
      <c r="D260" s="2109" t="s">
        <v>83</v>
      </c>
      <c r="E260" s="2107" t="s">
        <v>2164</v>
      </c>
      <c r="F260" s="2106" t="s">
        <v>2172</v>
      </c>
      <c r="G260" s="2106">
        <f>SUMIF(CONTRATOS!D$6:D$956,'Resumen Docentes'!C260,CONTRATOS!AE$6:AE$956)</f>
        <v>15</v>
      </c>
      <c r="H260" s="2106">
        <f>SUMIF(CONTRATOS!D$6:D$956,'Resumen Docentes'!C260,CONTRATOS!AF$6:AF$956)</f>
        <v>5</v>
      </c>
      <c r="I260" s="2106">
        <f>SUMIF(CONTRATOS!D$6:D$956,'Resumen Docentes'!C260,CONTRATOS!T$6:T$956)</f>
        <v>0</v>
      </c>
      <c r="J260" s="2106">
        <f>SUMIF(CONTRATOS!D$6:D$956,'Resumen Docentes'!C260,CONTRATOS!U$6:U$956)</f>
        <v>0</v>
      </c>
      <c r="K260" s="2106">
        <f>SUMIF(CONTRATOS!D$6:D$956,'Resumen Docentes'!C260,CONTRATOS!V$6:V$956)</f>
        <v>0</v>
      </c>
      <c r="L260" s="372">
        <f t="shared" si="8"/>
        <v>20</v>
      </c>
      <c r="M260" t="str">
        <f t="shared" si="9"/>
        <v>NO APLICA</v>
      </c>
    </row>
    <row r="261" spans="1:13" x14ac:dyDescent="0.25">
      <c r="A261" s="2106">
        <v>260</v>
      </c>
      <c r="B261" s="2106" t="s">
        <v>1865</v>
      </c>
      <c r="C261" s="2106" t="s">
        <v>1866</v>
      </c>
      <c r="D261" s="2109" t="s">
        <v>332</v>
      </c>
      <c r="E261" s="2107" t="s">
        <v>2164</v>
      </c>
      <c r="F261" s="2106" t="s">
        <v>2172</v>
      </c>
      <c r="G261" s="2106">
        <f>SUMIF(CONTRATOS!D$6:D$956,'Resumen Docentes'!C261,CONTRATOS!AE$6:AE$956)</f>
        <v>10</v>
      </c>
      <c r="H261" s="2106">
        <f>SUMIF(CONTRATOS!D$6:D$956,'Resumen Docentes'!C261,CONTRATOS!AF$6:AF$956)</f>
        <v>0</v>
      </c>
      <c r="I261" s="2106">
        <f>SUMIF(CONTRATOS!D$6:D$956,'Resumen Docentes'!C261,CONTRATOS!T$6:T$956)</f>
        <v>0</v>
      </c>
      <c r="J261" s="2106">
        <f>SUMIF(CONTRATOS!D$6:D$956,'Resumen Docentes'!C261,CONTRATOS!U$6:U$956)</f>
        <v>0</v>
      </c>
      <c r="K261" s="2106">
        <f>SUMIF(CONTRATOS!D$6:D$956,'Resumen Docentes'!C261,CONTRATOS!V$6:V$956)</f>
        <v>0</v>
      </c>
      <c r="L261" s="372">
        <f t="shared" si="8"/>
        <v>10</v>
      </c>
      <c r="M261" t="str">
        <f t="shared" si="9"/>
        <v>NO APLICA</v>
      </c>
    </row>
    <row r="262" spans="1:13" x14ac:dyDescent="0.25">
      <c r="A262" s="2106">
        <v>261</v>
      </c>
      <c r="B262" s="2106" t="s">
        <v>1870</v>
      </c>
      <c r="C262" s="2106" t="s">
        <v>1871</v>
      </c>
      <c r="D262" s="2109" t="s">
        <v>83</v>
      </c>
      <c r="E262" s="2107" t="s">
        <v>2164</v>
      </c>
      <c r="F262" s="2106" t="s">
        <v>2172</v>
      </c>
      <c r="G262" s="2106">
        <f>SUMIF(CONTRATOS!D$6:D$956,'Resumen Docentes'!C262,CONTRATOS!AE$6:AE$956)</f>
        <v>14</v>
      </c>
      <c r="H262" s="2106">
        <f>SUMIF(CONTRATOS!D$6:D$956,'Resumen Docentes'!C262,CONTRATOS!AF$6:AF$956)</f>
        <v>6</v>
      </c>
      <c r="I262" s="2106">
        <f>SUMIF(CONTRATOS!D$6:D$956,'Resumen Docentes'!C262,CONTRATOS!T$6:T$956)</f>
        <v>0</v>
      </c>
      <c r="J262" s="2106">
        <f>SUMIF(CONTRATOS!D$6:D$956,'Resumen Docentes'!C262,CONTRATOS!U$6:U$956)</f>
        <v>0</v>
      </c>
      <c r="K262" s="2106">
        <f>SUMIF(CONTRATOS!D$6:D$956,'Resumen Docentes'!C262,CONTRATOS!V$6:V$956)</f>
        <v>0</v>
      </c>
      <c r="L262" s="372">
        <f t="shared" si="8"/>
        <v>20</v>
      </c>
      <c r="M262" t="str">
        <f t="shared" si="9"/>
        <v>NO APLICA</v>
      </c>
    </row>
    <row r="263" spans="1:13" x14ac:dyDescent="0.25">
      <c r="A263" s="2106">
        <v>262</v>
      </c>
      <c r="B263" s="2106" t="s">
        <v>1878</v>
      </c>
      <c r="C263" s="2106" t="s">
        <v>1879</v>
      </c>
      <c r="D263" s="2109" t="s">
        <v>83</v>
      </c>
      <c r="E263" s="2107" t="s">
        <v>2164</v>
      </c>
      <c r="F263" s="2106" t="s">
        <v>2172</v>
      </c>
      <c r="G263" s="2106">
        <f>SUMIF(CONTRATOS!D$6:D$956,'Resumen Docentes'!C263,CONTRATOS!AE$6:AE$956)</f>
        <v>20</v>
      </c>
      <c r="H263" s="2106">
        <f>SUMIF(CONTRATOS!D$6:D$956,'Resumen Docentes'!C263,CONTRATOS!AF$6:AF$956)</f>
        <v>0</v>
      </c>
      <c r="I263" s="2106">
        <f>SUMIF(CONTRATOS!D$6:D$956,'Resumen Docentes'!C263,CONTRATOS!T$6:T$956)</f>
        <v>0</v>
      </c>
      <c r="J263" s="2106">
        <f>SUMIF(CONTRATOS!D$6:D$956,'Resumen Docentes'!C263,CONTRATOS!U$6:U$956)</f>
        <v>0</v>
      </c>
      <c r="K263" s="2106">
        <f>SUMIF(CONTRATOS!D$6:D$956,'Resumen Docentes'!C263,CONTRATOS!V$6:V$956)</f>
        <v>0</v>
      </c>
      <c r="L263" s="372">
        <f t="shared" si="8"/>
        <v>20</v>
      </c>
      <c r="M263" t="str">
        <f t="shared" si="9"/>
        <v>NO APLICA</v>
      </c>
    </row>
    <row r="264" spans="1:13" x14ac:dyDescent="0.25">
      <c r="A264" s="2106">
        <v>263</v>
      </c>
      <c r="B264" s="2106" t="s">
        <v>1884</v>
      </c>
      <c r="C264" s="2106" t="s">
        <v>1885</v>
      </c>
      <c r="D264" s="2109" t="s">
        <v>35</v>
      </c>
      <c r="E264" s="2107" t="s">
        <v>2164</v>
      </c>
      <c r="F264" s="2106" t="s">
        <v>2172</v>
      </c>
      <c r="G264" s="2106">
        <f>SUMIF(CONTRATOS!D$6:D$956,'Resumen Docentes'!C264,CONTRATOS!AE$6:AE$956)</f>
        <v>25</v>
      </c>
      <c r="H264" s="2106">
        <f>SUMIF(CONTRATOS!D$6:D$956,'Resumen Docentes'!C264,CONTRATOS!AF$6:AF$956)</f>
        <v>8</v>
      </c>
      <c r="I264" s="2106">
        <f>SUMIF(CONTRATOS!D$6:D$956,'Resumen Docentes'!C264,CONTRATOS!T$6:T$956)</f>
        <v>5</v>
      </c>
      <c r="J264" s="2106">
        <f>SUMIF(CONTRATOS!D$6:D$956,'Resumen Docentes'!C264,CONTRATOS!U$6:U$956)</f>
        <v>2</v>
      </c>
      <c r="K264" s="2106">
        <f>SUMIF(CONTRATOS!D$6:D$956,'Resumen Docentes'!C264,CONTRATOS!V$6:V$956)</f>
        <v>0</v>
      </c>
      <c r="L264" s="372">
        <f t="shared" si="8"/>
        <v>40</v>
      </c>
      <c r="M264" t="str">
        <f t="shared" si="9"/>
        <v>NO APLICA</v>
      </c>
    </row>
    <row r="265" spans="1:13" x14ac:dyDescent="0.25">
      <c r="A265" s="2106">
        <v>264</v>
      </c>
      <c r="B265" s="2106" t="s">
        <v>2058</v>
      </c>
      <c r="C265" s="2106" t="s">
        <v>2059</v>
      </c>
      <c r="D265" s="2109" t="s">
        <v>83</v>
      </c>
      <c r="E265" s="2107" t="s">
        <v>2164</v>
      </c>
      <c r="F265" s="2106" t="s">
        <v>2172</v>
      </c>
      <c r="G265" s="2106">
        <f>SUMIF(CONTRATOS!D$6:D$956,'Resumen Docentes'!C265,CONTRATOS!AE$6:AE$956)</f>
        <v>18</v>
      </c>
      <c r="H265" s="2106">
        <f>SUMIF(CONTRATOS!D$6:D$956,'Resumen Docentes'!C265,CONTRATOS!AF$6:AF$956)</f>
        <v>2</v>
      </c>
      <c r="I265" s="2106">
        <f>SUMIF(CONTRATOS!D$6:D$956,'Resumen Docentes'!C265,CONTRATOS!T$6:T$956)</f>
        <v>0</v>
      </c>
      <c r="J265" s="2106">
        <f>SUMIF(CONTRATOS!D$6:D$956,'Resumen Docentes'!C265,CONTRATOS!U$6:U$956)</f>
        <v>0</v>
      </c>
      <c r="K265" s="2106">
        <f>SUMIF(CONTRATOS!D$6:D$956,'Resumen Docentes'!C265,CONTRATOS!V$6:V$956)</f>
        <v>0</v>
      </c>
      <c r="L265" s="372">
        <f t="shared" si="8"/>
        <v>20</v>
      </c>
      <c r="M265" t="str">
        <f t="shared" si="9"/>
        <v>NO APLICA</v>
      </c>
    </row>
    <row r="266" spans="1:13" x14ac:dyDescent="0.25">
      <c r="A266" s="2106">
        <v>265</v>
      </c>
      <c r="B266" s="2106" t="s">
        <v>1897</v>
      </c>
      <c r="C266" s="2106" t="s">
        <v>1898</v>
      </c>
      <c r="D266" s="2109" t="s">
        <v>83</v>
      </c>
      <c r="E266" s="2107" t="s">
        <v>2164</v>
      </c>
      <c r="F266" s="2106" t="s">
        <v>2172</v>
      </c>
      <c r="G266" s="2106">
        <f>SUMIF(CONTRATOS!D$6:D$956,'Resumen Docentes'!C266,CONTRATOS!AE$6:AE$956)</f>
        <v>20</v>
      </c>
      <c r="H266" s="2106">
        <f>SUMIF(CONTRATOS!D$6:D$956,'Resumen Docentes'!C266,CONTRATOS!AF$6:AF$956)</f>
        <v>0</v>
      </c>
      <c r="I266" s="2106">
        <f>SUMIF(CONTRATOS!D$6:D$956,'Resumen Docentes'!C266,CONTRATOS!T$6:T$956)</f>
        <v>0</v>
      </c>
      <c r="J266" s="2106">
        <f>SUMIF(CONTRATOS!D$6:D$956,'Resumen Docentes'!C266,CONTRATOS!U$6:U$956)</f>
        <v>0</v>
      </c>
      <c r="K266" s="2106">
        <f>SUMIF(CONTRATOS!D$6:D$956,'Resumen Docentes'!C266,CONTRATOS!V$6:V$956)</f>
        <v>0</v>
      </c>
      <c r="L266" s="372">
        <f t="shared" si="8"/>
        <v>20</v>
      </c>
      <c r="M266" t="str">
        <f t="shared" si="9"/>
        <v>NO APLICA</v>
      </c>
    </row>
    <row r="267" spans="1:13" x14ac:dyDescent="0.25">
      <c r="A267" s="2106">
        <v>266</v>
      </c>
      <c r="B267" s="2106" t="s">
        <v>1808</v>
      </c>
      <c r="C267" s="2106" t="s">
        <v>1809</v>
      </c>
      <c r="D267" s="2109" t="s">
        <v>83</v>
      </c>
      <c r="E267" s="2107" t="s">
        <v>2164</v>
      </c>
      <c r="F267" s="2106" t="s">
        <v>2172</v>
      </c>
      <c r="G267" s="2106">
        <f>SUMIF(CONTRATOS!D$6:D$956,'Resumen Docentes'!C267,CONTRATOS!AE$6:AE$956)</f>
        <v>15</v>
      </c>
      <c r="H267" s="2106">
        <f>SUMIF(CONTRATOS!D$6:D$956,'Resumen Docentes'!C267,CONTRATOS!AF$6:AF$956)</f>
        <v>0</v>
      </c>
      <c r="I267" s="2106">
        <f>SUMIF(CONTRATOS!D$6:D$956,'Resumen Docentes'!C267,CONTRATOS!T$6:T$956)</f>
        <v>0</v>
      </c>
      <c r="J267" s="2106">
        <f>SUMIF(CONTRATOS!D$6:D$956,'Resumen Docentes'!C267,CONTRATOS!U$6:U$956)</f>
        <v>0</v>
      </c>
      <c r="K267" s="2106">
        <f>SUMIF(CONTRATOS!D$6:D$956,'Resumen Docentes'!C267,CONTRATOS!V$6:V$956)</f>
        <v>5</v>
      </c>
      <c r="L267" s="372">
        <f t="shared" si="8"/>
        <v>20</v>
      </c>
      <c r="M267" t="str">
        <f t="shared" si="9"/>
        <v>NO APLICA</v>
      </c>
    </row>
    <row r="268" spans="1:13" x14ac:dyDescent="0.25">
      <c r="A268" s="2106">
        <v>267</v>
      </c>
      <c r="B268" s="2106" t="s">
        <v>1903</v>
      </c>
      <c r="C268" s="2106" t="s">
        <v>1904</v>
      </c>
      <c r="D268" s="2109" t="s">
        <v>83</v>
      </c>
      <c r="E268" s="2107" t="s">
        <v>2164</v>
      </c>
      <c r="F268" s="2106" t="s">
        <v>2172</v>
      </c>
      <c r="G268" s="2106">
        <f>SUMIF(CONTRATOS!D$6:D$956,'Resumen Docentes'!C268,CONTRATOS!AE$6:AE$956)</f>
        <v>16</v>
      </c>
      <c r="H268" s="2106">
        <f>SUMIF(CONTRATOS!D$6:D$956,'Resumen Docentes'!C268,CONTRATOS!AF$6:AF$956)</f>
        <v>4</v>
      </c>
      <c r="I268" s="2106">
        <f>SUMIF(CONTRATOS!D$6:D$956,'Resumen Docentes'!C268,CONTRATOS!T$6:T$956)</f>
        <v>0</v>
      </c>
      <c r="J268" s="2106">
        <f>SUMIF(CONTRATOS!D$6:D$956,'Resumen Docentes'!C268,CONTRATOS!U$6:U$956)</f>
        <v>0</v>
      </c>
      <c r="K268" s="2106">
        <f>SUMIF(CONTRATOS!D$6:D$956,'Resumen Docentes'!C268,CONTRATOS!V$6:V$956)</f>
        <v>0</v>
      </c>
      <c r="L268" s="372">
        <f t="shared" si="8"/>
        <v>20</v>
      </c>
      <c r="M268" t="str">
        <f t="shared" si="9"/>
        <v>NO APLICA</v>
      </c>
    </row>
    <row r="269" spans="1:13" x14ac:dyDescent="0.25">
      <c r="A269" s="2106">
        <v>268</v>
      </c>
      <c r="B269" s="2106" t="s">
        <v>1910</v>
      </c>
      <c r="C269" s="2106" t="s">
        <v>1911</v>
      </c>
      <c r="D269" s="2109" t="s">
        <v>83</v>
      </c>
      <c r="E269" s="2107" t="s">
        <v>2164</v>
      </c>
      <c r="F269" s="2106" t="s">
        <v>2172</v>
      </c>
      <c r="G269" s="2106">
        <f>SUMIF(CONTRATOS!D$6:D$956,'Resumen Docentes'!C269,CONTRATOS!AE$6:AE$956)</f>
        <v>17</v>
      </c>
      <c r="H269" s="2106">
        <f>SUMIF(CONTRATOS!D$6:D$956,'Resumen Docentes'!C269,CONTRATOS!AF$6:AF$956)</f>
        <v>3</v>
      </c>
      <c r="I269" s="2106">
        <f>SUMIF(CONTRATOS!D$6:D$956,'Resumen Docentes'!C269,CONTRATOS!T$6:T$956)</f>
        <v>0</v>
      </c>
      <c r="J269" s="2106">
        <f>SUMIF(CONTRATOS!D$6:D$956,'Resumen Docentes'!C269,CONTRATOS!U$6:U$956)</f>
        <v>0</v>
      </c>
      <c r="K269" s="2106">
        <f>SUMIF(CONTRATOS!D$6:D$956,'Resumen Docentes'!C269,CONTRATOS!V$6:V$956)</f>
        <v>0</v>
      </c>
      <c r="L269" s="372">
        <f t="shared" si="8"/>
        <v>20</v>
      </c>
      <c r="M269" t="str">
        <f t="shared" si="9"/>
        <v>NO APLICA</v>
      </c>
    </row>
    <row r="270" spans="1:13" x14ac:dyDescent="0.25">
      <c r="A270" s="2106">
        <v>269</v>
      </c>
      <c r="B270" s="2106" t="s">
        <v>1915</v>
      </c>
      <c r="C270" s="2106" t="s">
        <v>1916</v>
      </c>
      <c r="D270" s="2109" t="s">
        <v>332</v>
      </c>
      <c r="E270" s="2107" t="s">
        <v>2164</v>
      </c>
      <c r="F270" s="2106" t="s">
        <v>2172</v>
      </c>
      <c r="G270" s="2106">
        <f>SUMIF(CONTRATOS!D$6:D$956,'Resumen Docentes'!C270,CONTRATOS!AE$6:AE$956)</f>
        <v>14</v>
      </c>
      <c r="H270" s="2106">
        <f>SUMIF(CONTRATOS!D$6:D$956,'Resumen Docentes'!C270,CONTRATOS!AF$6:AF$956)</f>
        <v>0</v>
      </c>
      <c r="I270" s="2106">
        <f>SUMIF(CONTRATOS!D$6:D$956,'Resumen Docentes'!C270,CONTRATOS!T$6:T$956)</f>
        <v>0</v>
      </c>
      <c r="J270" s="2106">
        <f>SUMIF(CONTRATOS!D$6:D$956,'Resumen Docentes'!C270,CONTRATOS!U$6:U$956)</f>
        <v>0</v>
      </c>
      <c r="K270" s="2106">
        <f>SUMIF(CONTRATOS!D$6:D$956,'Resumen Docentes'!C270,CONTRATOS!V$6:V$956)</f>
        <v>0</v>
      </c>
      <c r="L270" s="372">
        <f t="shared" si="8"/>
        <v>14</v>
      </c>
      <c r="M270" t="str">
        <f t="shared" si="9"/>
        <v>NO APLICA</v>
      </c>
    </row>
    <row r="271" spans="1:13" x14ac:dyDescent="0.25">
      <c r="A271" s="2106">
        <v>270</v>
      </c>
      <c r="B271" s="2106" t="s">
        <v>1919</v>
      </c>
      <c r="C271" s="2106" t="s">
        <v>1920</v>
      </c>
      <c r="D271" s="2109" t="s">
        <v>83</v>
      </c>
      <c r="E271" s="2107" t="s">
        <v>2164</v>
      </c>
      <c r="F271" s="2106" t="s">
        <v>2172</v>
      </c>
      <c r="G271" s="2106">
        <f>SUMIF(CONTRATOS!D$6:D$956,'Resumen Docentes'!C271,CONTRATOS!AE$6:AE$956)</f>
        <v>20</v>
      </c>
      <c r="H271" s="2106">
        <f>SUMIF(CONTRATOS!D$6:D$956,'Resumen Docentes'!C271,CONTRATOS!AF$6:AF$956)</f>
        <v>0</v>
      </c>
      <c r="I271" s="2106">
        <f>SUMIF(CONTRATOS!D$6:D$956,'Resumen Docentes'!C271,CONTRATOS!T$6:T$956)</f>
        <v>0</v>
      </c>
      <c r="J271" s="2106">
        <f>SUMIF(CONTRATOS!D$6:D$956,'Resumen Docentes'!C271,CONTRATOS!U$6:U$956)</f>
        <v>0</v>
      </c>
      <c r="K271" s="2106">
        <f>SUMIF(CONTRATOS!D$6:D$956,'Resumen Docentes'!C271,CONTRATOS!V$6:V$956)</f>
        <v>0</v>
      </c>
      <c r="L271" s="372">
        <f t="shared" si="8"/>
        <v>20</v>
      </c>
      <c r="M271" t="str">
        <f t="shared" si="9"/>
        <v>NO APLICA</v>
      </c>
    </row>
    <row r="272" spans="1:13" x14ac:dyDescent="0.25">
      <c r="A272" s="2106">
        <v>271</v>
      </c>
      <c r="B272" s="2106" t="s">
        <v>1653</v>
      </c>
      <c r="C272" s="2106" t="s">
        <v>1654</v>
      </c>
      <c r="D272" s="2109" t="s">
        <v>83</v>
      </c>
      <c r="E272" s="2107" t="s">
        <v>2164</v>
      </c>
      <c r="F272" s="2106" t="s">
        <v>2172</v>
      </c>
      <c r="G272" s="2106">
        <f>SUMIF(CONTRATOS!D$6:D$956,'Resumen Docentes'!C272,CONTRATOS!AE$6:AE$956)</f>
        <v>18</v>
      </c>
      <c r="H272" s="2106">
        <f>SUMIF(CONTRATOS!D$6:D$956,'Resumen Docentes'!C272,CONTRATOS!AF$6:AF$956)</f>
        <v>2</v>
      </c>
      <c r="I272" s="2106">
        <f>SUMIF(CONTRATOS!D$6:D$956,'Resumen Docentes'!C272,CONTRATOS!T$6:T$956)</f>
        <v>0</v>
      </c>
      <c r="J272" s="2106">
        <f>SUMIF(CONTRATOS!D$6:D$956,'Resumen Docentes'!C272,CONTRATOS!U$6:U$956)</f>
        <v>0</v>
      </c>
      <c r="K272" s="2106">
        <f>SUMIF(CONTRATOS!D$6:D$956,'Resumen Docentes'!C272,CONTRATOS!V$6:V$956)</f>
        <v>0</v>
      </c>
      <c r="L272" s="372">
        <f t="shared" si="8"/>
        <v>20</v>
      </c>
      <c r="M272" t="str">
        <f t="shared" si="9"/>
        <v>NO APLICA</v>
      </c>
    </row>
    <row r="273" spans="1:13" x14ac:dyDescent="0.25">
      <c r="A273" s="2106">
        <v>272</v>
      </c>
      <c r="B273" s="2106" t="s">
        <v>1661</v>
      </c>
      <c r="C273" s="2106" t="s">
        <v>1662</v>
      </c>
      <c r="D273" s="2109" t="s">
        <v>35</v>
      </c>
      <c r="E273" s="2107" t="s">
        <v>2164</v>
      </c>
      <c r="F273" s="2106" t="s">
        <v>2172</v>
      </c>
      <c r="G273" s="2106">
        <f>SUMIF(CONTRATOS!D$6:D$956,'Resumen Docentes'!C273,CONTRATOS!AE$6:AE$956)</f>
        <v>24</v>
      </c>
      <c r="H273" s="2106">
        <f>SUMIF(CONTRATOS!D$6:D$956,'Resumen Docentes'!C273,CONTRATOS!AF$6:AF$956)</f>
        <v>8</v>
      </c>
      <c r="I273" s="2106">
        <f>SUMIF(CONTRATOS!D$6:D$956,'Resumen Docentes'!C273,CONTRATOS!T$6:T$956)</f>
        <v>3</v>
      </c>
      <c r="J273" s="2106">
        <f>SUMIF(CONTRATOS!D$6:D$956,'Resumen Docentes'!C273,CONTRATOS!U$6:U$956)</f>
        <v>2</v>
      </c>
      <c r="K273" s="2106">
        <f>SUMIF(CONTRATOS!D$6:D$956,'Resumen Docentes'!C273,CONTRATOS!V$6:V$956)</f>
        <v>3</v>
      </c>
      <c r="L273" s="372">
        <f t="shared" si="8"/>
        <v>40</v>
      </c>
      <c r="M273" t="str">
        <f t="shared" si="9"/>
        <v>NO APLICA</v>
      </c>
    </row>
    <row r="274" spans="1:13" x14ac:dyDescent="0.25">
      <c r="A274" s="2106">
        <v>273</v>
      </c>
      <c r="B274" s="2106" t="s">
        <v>1925</v>
      </c>
      <c r="C274" s="2106" t="s">
        <v>1926</v>
      </c>
      <c r="D274" s="2109" t="s">
        <v>35</v>
      </c>
      <c r="E274" s="2107" t="s">
        <v>2164</v>
      </c>
      <c r="F274" s="2106" t="s">
        <v>2172</v>
      </c>
      <c r="G274" s="2106">
        <f>SUMIF(CONTRATOS!D$6:D$956,'Resumen Docentes'!C274,CONTRATOS!AE$6:AE$956)</f>
        <v>23</v>
      </c>
      <c r="H274" s="2106">
        <f>SUMIF(CONTRATOS!D$6:D$956,'Resumen Docentes'!C274,CONTRATOS!AF$6:AF$956)</f>
        <v>9</v>
      </c>
      <c r="I274" s="2106">
        <f>SUMIF(CONTRATOS!D$6:D$956,'Resumen Docentes'!C274,CONTRATOS!T$6:T$956)</f>
        <v>8</v>
      </c>
      <c r="J274" s="2106">
        <f>SUMIF(CONTRATOS!D$6:D$956,'Resumen Docentes'!C274,CONTRATOS!U$6:U$956)</f>
        <v>0</v>
      </c>
      <c r="K274" s="2106">
        <f>SUMIF(CONTRATOS!D$6:D$956,'Resumen Docentes'!C274,CONTRATOS!V$6:V$956)</f>
        <v>0</v>
      </c>
      <c r="L274" s="372">
        <f t="shared" si="8"/>
        <v>40</v>
      </c>
      <c r="M274" t="str">
        <f t="shared" si="9"/>
        <v>NO APLICA</v>
      </c>
    </row>
    <row r="275" spans="1:13" x14ac:dyDescent="0.25">
      <c r="A275" s="2106">
        <v>274</v>
      </c>
      <c r="B275" s="2106" t="s">
        <v>1932</v>
      </c>
      <c r="C275" s="2106" t="s">
        <v>1933</v>
      </c>
      <c r="D275" s="2109" t="s">
        <v>35</v>
      </c>
      <c r="E275" s="2107" t="s">
        <v>2164</v>
      </c>
      <c r="F275" s="2106" t="s">
        <v>2172</v>
      </c>
      <c r="G275" s="2106">
        <f>SUMIF(CONTRATOS!D$6:D$956,'Resumen Docentes'!C275,CONTRATOS!AE$6:AE$956)</f>
        <v>24</v>
      </c>
      <c r="H275" s="2106">
        <f>SUMIF(CONTRATOS!D$6:D$956,'Resumen Docentes'!C275,CONTRATOS!AF$6:AF$956)</f>
        <v>9</v>
      </c>
      <c r="I275" s="2106">
        <f>SUMIF(CONTRATOS!D$6:D$956,'Resumen Docentes'!C275,CONTRATOS!T$6:T$956)</f>
        <v>5</v>
      </c>
      <c r="J275" s="2106">
        <f>SUMIF(CONTRATOS!D$6:D$956,'Resumen Docentes'!C275,CONTRATOS!U$6:U$956)</f>
        <v>2</v>
      </c>
      <c r="K275" s="2106">
        <f>SUMIF(CONTRATOS!D$6:D$956,'Resumen Docentes'!C275,CONTRATOS!V$6:V$956)</f>
        <v>0</v>
      </c>
      <c r="L275" s="372">
        <f t="shared" si="8"/>
        <v>40</v>
      </c>
      <c r="M275" t="str">
        <f t="shared" si="9"/>
        <v>NO APLICA</v>
      </c>
    </row>
    <row r="276" spans="1:13" x14ac:dyDescent="0.25">
      <c r="A276" s="2106">
        <v>275</v>
      </c>
      <c r="B276" s="2106" t="s">
        <v>1937</v>
      </c>
      <c r="C276" s="2106" t="s">
        <v>1938</v>
      </c>
      <c r="D276" s="2109" t="s">
        <v>83</v>
      </c>
      <c r="E276" s="2107" t="s">
        <v>2164</v>
      </c>
      <c r="F276" s="2106" t="s">
        <v>2172</v>
      </c>
      <c r="G276" s="2106">
        <f>SUMIF(CONTRATOS!D$6:D$956,'Resumen Docentes'!C276,CONTRATOS!AE$6:AE$956)</f>
        <v>18</v>
      </c>
      <c r="H276" s="2106">
        <f>SUMIF(CONTRATOS!D$6:D$956,'Resumen Docentes'!C276,CONTRATOS!AF$6:AF$956)</f>
        <v>2</v>
      </c>
      <c r="I276" s="2106">
        <f>SUMIF(CONTRATOS!D$6:D$956,'Resumen Docentes'!C276,CONTRATOS!T$6:T$956)</f>
        <v>0</v>
      </c>
      <c r="J276" s="2106">
        <f>SUMIF(CONTRATOS!D$6:D$956,'Resumen Docentes'!C276,CONTRATOS!U$6:U$956)</f>
        <v>0</v>
      </c>
      <c r="K276" s="2106">
        <f>SUMIF(CONTRATOS!D$6:D$956,'Resumen Docentes'!C276,CONTRATOS!V$6:V$956)</f>
        <v>0</v>
      </c>
      <c r="L276" s="372">
        <f t="shared" si="8"/>
        <v>20</v>
      </c>
      <c r="M276" t="str">
        <f t="shared" si="9"/>
        <v>NO APLICA</v>
      </c>
    </row>
    <row r="277" spans="1:13" x14ac:dyDescent="0.25">
      <c r="A277" s="2106">
        <v>276</v>
      </c>
      <c r="B277" s="2106" t="s">
        <v>1669</v>
      </c>
      <c r="C277" s="2106" t="s">
        <v>1670</v>
      </c>
      <c r="D277" s="2109" t="s">
        <v>35</v>
      </c>
      <c r="E277" s="2107" t="s">
        <v>2164</v>
      </c>
      <c r="F277" s="2106" t="s">
        <v>2172</v>
      </c>
      <c r="G277" s="2106">
        <f>SUMIF(CONTRATOS!D$6:D$956,'Resumen Docentes'!C277,CONTRATOS!AE$6:AE$956)</f>
        <v>23</v>
      </c>
      <c r="H277" s="2106">
        <f>SUMIF(CONTRATOS!D$6:D$956,'Resumen Docentes'!C277,CONTRATOS!AF$6:AF$956)</f>
        <v>11</v>
      </c>
      <c r="I277" s="2106">
        <f>SUMIF(CONTRATOS!D$6:D$956,'Resumen Docentes'!C277,CONTRATOS!T$6:T$956)</f>
        <v>0</v>
      </c>
      <c r="J277" s="2106">
        <f>SUMIF(CONTRATOS!D$6:D$956,'Resumen Docentes'!C277,CONTRATOS!U$6:U$956)</f>
        <v>2</v>
      </c>
      <c r="K277" s="2106">
        <f>SUMIF(CONTRATOS!D$6:D$956,'Resumen Docentes'!C277,CONTRATOS!V$6:V$956)</f>
        <v>4</v>
      </c>
      <c r="L277" s="372">
        <f t="shared" si="8"/>
        <v>40</v>
      </c>
      <c r="M277" t="str">
        <f t="shared" si="9"/>
        <v>NO APLICA</v>
      </c>
    </row>
    <row r="278" spans="1:13" x14ac:dyDescent="0.25">
      <c r="A278" s="2106">
        <v>277</v>
      </c>
      <c r="B278" s="2106" t="s">
        <v>2118</v>
      </c>
      <c r="C278" s="2106" t="s">
        <v>2119</v>
      </c>
      <c r="D278" s="2109" t="s">
        <v>83</v>
      </c>
      <c r="E278" s="2107" t="s">
        <v>2164</v>
      </c>
      <c r="F278" s="2106" t="s">
        <v>2172</v>
      </c>
      <c r="G278" s="2106">
        <f>SUMIF(CONTRATOS!D$6:D$956,'Resumen Docentes'!C278,CONTRATOS!AE$6:AE$956)</f>
        <v>17</v>
      </c>
      <c r="H278" s="2106">
        <f>SUMIF(CONTRATOS!D$6:D$956,'Resumen Docentes'!C278,CONTRATOS!AF$6:AF$956)</f>
        <v>3</v>
      </c>
      <c r="I278" s="2106">
        <f>SUMIF(CONTRATOS!D$6:D$956,'Resumen Docentes'!C278,CONTRATOS!T$6:T$956)</f>
        <v>0</v>
      </c>
      <c r="J278" s="2106">
        <f>SUMIF(CONTRATOS!D$6:D$956,'Resumen Docentes'!C278,CONTRATOS!U$6:U$956)</f>
        <v>0</v>
      </c>
      <c r="K278" s="2106">
        <f>SUMIF(CONTRATOS!D$6:D$956,'Resumen Docentes'!C278,CONTRATOS!V$6:V$956)</f>
        <v>0</v>
      </c>
      <c r="L278" s="372">
        <f t="shared" si="8"/>
        <v>20</v>
      </c>
      <c r="M278" t="str">
        <f t="shared" si="9"/>
        <v>NO APLICA</v>
      </c>
    </row>
    <row r="279" spans="1:13" x14ac:dyDescent="0.25">
      <c r="A279" s="2106">
        <v>278</v>
      </c>
      <c r="B279" s="2106" t="s">
        <v>1673</v>
      </c>
      <c r="C279" s="2106" t="s">
        <v>1674</v>
      </c>
      <c r="D279" s="2109" t="s">
        <v>35</v>
      </c>
      <c r="E279" s="2107" t="s">
        <v>2164</v>
      </c>
      <c r="F279" s="2106" t="s">
        <v>2172</v>
      </c>
      <c r="G279" s="2106">
        <f>SUMIF(CONTRATOS!D$6:D$956,'Resumen Docentes'!C279,CONTRATOS!AE$6:AE$956)</f>
        <v>23</v>
      </c>
      <c r="H279" s="2106">
        <f>SUMIF(CONTRATOS!D$6:D$956,'Resumen Docentes'!C279,CONTRATOS!AF$6:AF$956)</f>
        <v>13</v>
      </c>
      <c r="I279" s="2106">
        <f>SUMIF(CONTRATOS!D$6:D$956,'Resumen Docentes'!C279,CONTRATOS!T$6:T$956)</f>
        <v>0</v>
      </c>
      <c r="J279" s="2106">
        <f>SUMIF(CONTRATOS!D$6:D$956,'Resumen Docentes'!C279,CONTRATOS!U$6:U$956)</f>
        <v>0</v>
      </c>
      <c r="K279" s="2106">
        <f>SUMIF(CONTRATOS!D$6:D$956,'Resumen Docentes'!C279,CONTRATOS!V$6:V$956)</f>
        <v>4</v>
      </c>
      <c r="L279" s="372">
        <f t="shared" si="8"/>
        <v>40</v>
      </c>
      <c r="M279" t="str">
        <f t="shared" si="9"/>
        <v>NO APLICA</v>
      </c>
    </row>
    <row r="280" spans="1:13" x14ac:dyDescent="0.25">
      <c r="A280" s="2106">
        <v>279</v>
      </c>
      <c r="B280" s="2106" t="s">
        <v>1944</v>
      </c>
      <c r="C280" s="2106" t="s">
        <v>1945</v>
      </c>
      <c r="D280" s="2109" t="s">
        <v>83</v>
      </c>
      <c r="E280" s="2107" t="s">
        <v>2164</v>
      </c>
      <c r="F280" s="2106" t="s">
        <v>2172</v>
      </c>
      <c r="G280" s="2106">
        <f>SUMIF(CONTRATOS!D$6:D$956,'Resumen Docentes'!C280,CONTRATOS!AE$6:AE$956)</f>
        <v>12</v>
      </c>
      <c r="H280" s="2106">
        <f>SUMIF(CONTRATOS!D$6:D$956,'Resumen Docentes'!C280,CONTRATOS!AF$6:AF$956)</f>
        <v>2</v>
      </c>
      <c r="I280" s="2106">
        <f>SUMIF(CONTRATOS!D$6:D$956,'Resumen Docentes'!C280,CONTRATOS!T$6:T$956)</f>
        <v>0</v>
      </c>
      <c r="J280" s="2106">
        <f>SUMIF(CONTRATOS!D$6:D$956,'Resumen Docentes'!C280,CONTRATOS!U$6:U$956)</f>
        <v>2</v>
      </c>
      <c r="K280" s="2106">
        <f>SUMIF(CONTRATOS!D$6:D$956,'Resumen Docentes'!C280,CONTRATOS!V$6:V$956)</f>
        <v>4</v>
      </c>
      <c r="L280" s="372">
        <f t="shared" si="8"/>
        <v>20</v>
      </c>
      <c r="M280" t="str">
        <f t="shared" si="9"/>
        <v>NO APLICA</v>
      </c>
    </row>
    <row r="281" spans="1:13" x14ac:dyDescent="0.25">
      <c r="A281" s="2106">
        <v>280</v>
      </c>
      <c r="B281" s="2106" t="s">
        <v>699</v>
      </c>
      <c r="C281" s="2108" t="s">
        <v>2166</v>
      </c>
      <c r="D281" s="2109" t="s">
        <v>35</v>
      </c>
      <c r="E281" s="2107" t="s">
        <v>2165</v>
      </c>
      <c r="F281" s="2106" t="s">
        <v>2172</v>
      </c>
      <c r="G281" s="2106">
        <v>40</v>
      </c>
      <c r="H281" s="2106">
        <v>0</v>
      </c>
      <c r="I281" s="2106">
        <f ca="1">SUMIF(TITULARES!D$6:D$1505,'Resumen Docentes'!C281,TITULARES!T286:T$1505)</f>
        <v>0</v>
      </c>
      <c r="J281" s="2106">
        <f ca="1">SUMIF(TITULARES!D$6:D$1505,'Resumen Docentes'!C281,TITULARES!U286:U$1505)</f>
        <v>0</v>
      </c>
      <c r="K281" s="2106">
        <f ca="1">SUMIF(TITULARES!D$6:D$1505,'Resumen Docentes'!C281,TITULARES!V286:V$1505)</f>
        <v>0</v>
      </c>
      <c r="L281" s="372">
        <f t="shared" ca="1" si="8"/>
        <v>40</v>
      </c>
      <c r="M281" t="str">
        <f t="shared" si="9"/>
        <v>NO APLICA</v>
      </c>
    </row>
    <row r="282" spans="1:13" x14ac:dyDescent="0.25">
      <c r="A282" s="2106">
        <v>281</v>
      </c>
      <c r="B282" s="2106" t="s">
        <v>2135</v>
      </c>
      <c r="C282" s="2108" t="s">
        <v>2136</v>
      </c>
      <c r="D282" s="2109" t="s">
        <v>35</v>
      </c>
      <c r="E282" s="2107" t="s">
        <v>2165</v>
      </c>
      <c r="F282" s="2106" t="s">
        <v>2172</v>
      </c>
      <c r="G282" s="2106">
        <v>40</v>
      </c>
      <c r="H282" s="2106">
        <v>0</v>
      </c>
      <c r="I282" s="2106">
        <f ca="1">SUMIF(TITULARES!D$6:D$1505,'Resumen Docentes'!C282,TITULARES!T287:T$1505)</f>
        <v>0</v>
      </c>
      <c r="J282" s="2106">
        <f ca="1">SUMIF(TITULARES!D$6:D$1505,'Resumen Docentes'!C282,TITULARES!U287:U$1505)</f>
        <v>0</v>
      </c>
      <c r="K282" s="2106">
        <f ca="1">SUMIF(TITULARES!D$6:D$1505,'Resumen Docentes'!C282,TITULARES!V287:V$1505)</f>
        <v>0</v>
      </c>
      <c r="L282" s="372">
        <f t="shared" ca="1" si="8"/>
        <v>40</v>
      </c>
      <c r="M282" t="str">
        <f t="shared" si="9"/>
        <v>NO APLICA</v>
      </c>
    </row>
    <row r="283" spans="1:13" x14ac:dyDescent="0.25">
      <c r="A283" s="2106">
        <v>282</v>
      </c>
      <c r="B283" s="2106" t="s">
        <v>406</v>
      </c>
      <c r="C283" s="2108" t="s">
        <v>405</v>
      </c>
      <c r="D283" s="2109" t="s">
        <v>35</v>
      </c>
      <c r="E283" s="2107" t="s">
        <v>2165</v>
      </c>
      <c r="F283" s="2106" t="s">
        <v>2172</v>
      </c>
      <c r="G283" s="2106">
        <v>40</v>
      </c>
      <c r="H283" s="2106">
        <v>0</v>
      </c>
      <c r="I283" s="2106">
        <f ca="1">SUMIF(TITULARES!D$6:D$1505,'Resumen Docentes'!C283,TITULARES!T288:T$1505)</f>
        <v>0</v>
      </c>
      <c r="J283" s="2106">
        <f ca="1">SUMIF(TITULARES!D$6:D$1505,'Resumen Docentes'!C283,TITULARES!U288:U$1505)</f>
        <v>0</v>
      </c>
      <c r="K283" s="2106">
        <f ca="1">SUMIF(TITULARES!D$6:D$1505,'Resumen Docentes'!C283,TITULARES!V288:V$1505)</f>
        <v>0</v>
      </c>
      <c r="L283" s="372">
        <f t="shared" ca="1" si="8"/>
        <v>40</v>
      </c>
      <c r="M283" t="str">
        <f t="shared" si="9"/>
        <v>NO APLICA</v>
      </c>
    </row>
    <row r="284" spans="1:13" x14ac:dyDescent="0.25">
      <c r="A284" s="2106">
        <v>283</v>
      </c>
      <c r="B284" s="2106" t="s">
        <v>412</v>
      </c>
      <c r="C284" s="2108" t="s">
        <v>411</v>
      </c>
      <c r="D284" s="2109" t="s">
        <v>35</v>
      </c>
      <c r="E284" s="2107" t="s">
        <v>2165</v>
      </c>
      <c r="F284" s="2106" t="s">
        <v>2172</v>
      </c>
      <c r="G284" s="2106">
        <v>40</v>
      </c>
      <c r="H284" s="2106">
        <v>0</v>
      </c>
      <c r="I284" s="2106">
        <f ca="1">SUMIF(TITULARES!D$6:D$1505,'Resumen Docentes'!C284,TITULARES!T289:T$1505)</f>
        <v>0</v>
      </c>
      <c r="J284" s="2106">
        <f ca="1">SUMIF(TITULARES!D$6:D$1505,'Resumen Docentes'!C284,TITULARES!U289:U$1505)</f>
        <v>0</v>
      </c>
      <c r="K284" s="2106">
        <f ca="1">SUMIF(TITULARES!D$6:D$1505,'Resumen Docentes'!C284,TITULARES!V289:V$1505)</f>
        <v>0</v>
      </c>
      <c r="L284" s="372">
        <f t="shared" ca="1" si="8"/>
        <v>40</v>
      </c>
      <c r="M284" t="str">
        <f t="shared" si="9"/>
        <v>NO APLICA</v>
      </c>
    </row>
    <row r="285" spans="1:13" x14ac:dyDescent="0.25">
      <c r="A285" s="2106">
        <v>284</v>
      </c>
      <c r="B285" s="2106" t="s">
        <v>415</v>
      </c>
      <c r="C285" s="2108" t="s">
        <v>414</v>
      </c>
      <c r="D285" s="2109" t="s">
        <v>35</v>
      </c>
      <c r="E285" s="2107" t="s">
        <v>2165</v>
      </c>
      <c r="F285" s="2106" t="s">
        <v>2172</v>
      </c>
      <c r="G285" s="2106">
        <v>40</v>
      </c>
      <c r="H285" s="2106">
        <v>0</v>
      </c>
      <c r="I285" s="2106">
        <f ca="1">SUMIF(TITULARES!D$6:D$1505,'Resumen Docentes'!C285,TITULARES!T290:T$1505)</f>
        <v>0</v>
      </c>
      <c r="J285" s="2106">
        <f ca="1">SUMIF(TITULARES!D$6:D$1505,'Resumen Docentes'!C285,TITULARES!U290:U$1505)</f>
        <v>0</v>
      </c>
      <c r="K285" s="2106">
        <f ca="1">SUMIF(TITULARES!D$6:D$1505,'Resumen Docentes'!C285,TITULARES!V290:V$1505)</f>
        <v>0</v>
      </c>
      <c r="L285" s="372">
        <f t="shared" ca="1" si="8"/>
        <v>40</v>
      </c>
      <c r="M285" t="str">
        <f t="shared" si="9"/>
        <v>NO APLICA</v>
      </c>
    </row>
    <row r="286" spans="1:13" x14ac:dyDescent="0.25">
      <c r="A286" s="2106">
        <v>285</v>
      </c>
      <c r="B286" s="2106" t="s">
        <v>1826</v>
      </c>
      <c r="C286" s="2108" t="s">
        <v>1827</v>
      </c>
      <c r="D286" s="2109" t="s">
        <v>35</v>
      </c>
      <c r="E286" s="2107" t="s">
        <v>2165</v>
      </c>
      <c r="F286" s="2106" t="s">
        <v>2172</v>
      </c>
      <c r="G286" s="2106">
        <v>40</v>
      </c>
      <c r="H286" s="2106">
        <v>0</v>
      </c>
      <c r="I286" s="2106">
        <f ca="1">SUMIF(TITULARES!D$6:D$1505,'Resumen Docentes'!C286,TITULARES!T291:T$1505)</f>
        <v>0</v>
      </c>
      <c r="J286" s="2106">
        <f ca="1">SUMIF(TITULARES!D$6:D$1505,'Resumen Docentes'!C286,TITULARES!U291:U$1505)</f>
        <v>0</v>
      </c>
      <c r="K286" s="2106">
        <f ca="1">SUMIF(TITULARES!D$6:D$1505,'Resumen Docentes'!C286,TITULARES!V291:V$1505)</f>
        <v>0</v>
      </c>
      <c r="L286" s="372">
        <f t="shared" ca="1" si="8"/>
        <v>40</v>
      </c>
      <c r="M286" t="str">
        <f t="shared" si="9"/>
        <v>NO APLICA</v>
      </c>
    </row>
    <row r="287" spans="1:13" x14ac:dyDescent="0.25">
      <c r="A287" s="2106">
        <v>286</v>
      </c>
      <c r="B287" s="2106" t="s">
        <v>410</v>
      </c>
      <c r="C287" s="2108" t="s">
        <v>409</v>
      </c>
      <c r="D287" s="2109" t="s">
        <v>35</v>
      </c>
      <c r="E287" s="2107" t="s">
        <v>2165</v>
      </c>
      <c r="F287" s="2106" t="s">
        <v>2172</v>
      </c>
      <c r="G287" s="2106">
        <v>40</v>
      </c>
      <c r="H287" s="2106">
        <v>0</v>
      </c>
      <c r="I287" s="2106">
        <f ca="1">SUMIF(TITULARES!D$6:D$1505,'Resumen Docentes'!C287,TITULARES!T292:T$1505)</f>
        <v>0</v>
      </c>
      <c r="J287" s="2106">
        <f ca="1">SUMIF(TITULARES!D$6:D$1505,'Resumen Docentes'!C287,TITULARES!U292:U$1505)</f>
        <v>0</v>
      </c>
      <c r="K287" s="2106">
        <f ca="1">SUMIF(TITULARES!D$6:D$1505,'Resumen Docentes'!C287,TITULARES!V292:V$1505)</f>
        <v>0</v>
      </c>
      <c r="L287" s="372">
        <f t="shared" ca="1" si="8"/>
        <v>40</v>
      </c>
      <c r="M287" t="str">
        <f t="shared" si="9"/>
        <v>NO APLICA</v>
      </c>
    </row>
    <row r="288" spans="1:13" x14ac:dyDescent="0.25">
      <c r="A288" s="2106">
        <v>287</v>
      </c>
      <c r="B288" s="2106" t="s">
        <v>2110</v>
      </c>
      <c r="C288" s="2108" t="s">
        <v>2167</v>
      </c>
      <c r="D288" s="2109" t="s">
        <v>35</v>
      </c>
      <c r="E288" s="2107" t="s">
        <v>2165</v>
      </c>
      <c r="F288" s="2106" t="s">
        <v>2172</v>
      </c>
      <c r="G288" s="2106">
        <v>40</v>
      </c>
      <c r="H288" s="2106">
        <v>0</v>
      </c>
      <c r="I288" s="2106">
        <f ca="1">SUMIF(TITULARES!D$6:D$1505,'Resumen Docentes'!C288,TITULARES!T293:T$1505)</f>
        <v>0</v>
      </c>
      <c r="J288" s="2106">
        <f ca="1">SUMIF(TITULARES!D$6:D$1505,'Resumen Docentes'!C288,TITULARES!U293:U$1505)</f>
        <v>0</v>
      </c>
      <c r="K288" s="2106">
        <f ca="1">SUMIF(TITULARES!D$6:D$1505,'Resumen Docentes'!C288,TITULARES!V293:V$1505)</f>
        <v>0</v>
      </c>
      <c r="L288" s="372">
        <f t="shared" ca="1" si="8"/>
        <v>40</v>
      </c>
      <c r="M288" t="str">
        <f t="shared" si="9"/>
        <v>NO APLICA</v>
      </c>
    </row>
    <row r="289" spans="1:13" x14ac:dyDescent="0.25">
      <c r="A289" s="2106">
        <v>288</v>
      </c>
      <c r="B289" s="2106" t="s">
        <v>907</v>
      </c>
      <c r="C289" s="2108" t="s">
        <v>1054</v>
      </c>
      <c r="D289" s="2109" t="s">
        <v>35</v>
      </c>
      <c r="E289" s="2107" t="s">
        <v>2165</v>
      </c>
      <c r="F289" s="2106" t="s">
        <v>2172</v>
      </c>
      <c r="G289" s="2106">
        <v>20</v>
      </c>
      <c r="H289" s="2106">
        <v>0</v>
      </c>
      <c r="I289" s="2106">
        <f ca="1">SUMIF(TITULARES!D$6:D$1505,'Resumen Docentes'!C289,TITULARES!T294:T$1505)</f>
        <v>0</v>
      </c>
      <c r="J289" s="2106">
        <v>20</v>
      </c>
      <c r="K289" s="2106">
        <f ca="1">SUMIF(TITULARES!D$6:D$1505,'Resumen Docentes'!C289,TITULARES!V294:V$1505)</f>
        <v>0</v>
      </c>
      <c r="L289" s="372">
        <f t="shared" ca="1" si="8"/>
        <v>40</v>
      </c>
      <c r="M289" t="str">
        <f t="shared" si="9"/>
        <v>NO APLICA</v>
      </c>
    </row>
    <row r="290" spans="1:13" x14ac:dyDescent="0.25">
      <c r="E290" s="2107" t="s">
        <v>2168</v>
      </c>
      <c r="F290" s="2107"/>
      <c r="G290" s="372">
        <f>SUM(G2:G289)</f>
        <v>5129</v>
      </c>
      <c r="H290" s="372">
        <f>SUM(H2:H289)</f>
        <v>2135</v>
      </c>
      <c r="I290" s="372">
        <f ca="1">SUM(I2:I289)</f>
        <v>1592</v>
      </c>
      <c r="J290" s="372">
        <f ca="1">SUM(J2:J289)</f>
        <v>415</v>
      </c>
      <c r="K290" s="372">
        <f ca="1">SUM(K2:K289)</f>
        <v>194</v>
      </c>
    </row>
  </sheetData>
  <autoFilter ref="A1:M290" xr:uid="{623F3E2B-1EB0-4478-8799-8ACF0C34C3CE}"/>
  <conditionalFormatting sqref="A2:L2">
    <cfRule type="expression" dxfId="1" priority="6">
      <formula>$G$2&lt;16</formula>
    </cfRule>
  </conditionalFormatting>
  <conditionalFormatting sqref="A1:L289">
    <cfRule type="expression" dxfId="0" priority="1">
      <formula>$M$2:$M$289="APLICA"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347E-46B4-48A4-9609-095C96A00F1E}">
  <dimension ref="A1:G92"/>
  <sheetViews>
    <sheetView workbookViewId="0">
      <pane xSplit="2" ySplit="6" topLeftCell="C89" activePane="bottomRight" state="frozen"/>
      <selection pane="topRight" activeCell="C1" sqref="C1"/>
      <selection pane="bottomLeft" activeCell="A7" sqref="A7"/>
      <selection pane="bottomRight" activeCell="F94" sqref="F94"/>
    </sheetView>
  </sheetViews>
  <sheetFormatPr baseColWidth="10" defaultRowHeight="15" x14ac:dyDescent="0.25"/>
  <cols>
    <col min="1" max="1" width="4.85546875" customWidth="1"/>
    <col min="2" max="2" width="28.85546875" customWidth="1"/>
    <col min="3" max="4" width="13.85546875" customWidth="1"/>
    <col min="5" max="5" width="23.5703125" customWidth="1"/>
    <col min="6" max="6" width="40" customWidth="1"/>
  </cols>
  <sheetData>
    <row r="1" spans="1:7" x14ac:dyDescent="0.25">
      <c r="A1" s="2354" t="s">
        <v>2183</v>
      </c>
      <c r="B1" s="2355"/>
      <c r="C1" s="2355"/>
      <c r="D1" s="2355"/>
      <c r="E1" s="2355"/>
      <c r="F1" s="2355"/>
      <c r="G1" s="2356"/>
    </row>
    <row r="2" spans="1:7" x14ac:dyDescent="0.25">
      <c r="A2" s="2357"/>
      <c r="B2" s="2358"/>
      <c r="C2" s="2358"/>
      <c r="D2" s="2358"/>
      <c r="E2" s="2358"/>
      <c r="F2" s="2358"/>
      <c r="G2" s="2359"/>
    </row>
    <row r="3" spans="1:7" x14ac:dyDescent="0.25">
      <c r="A3" s="2360" t="s">
        <v>2184</v>
      </c>
      <c r="B3" s="2361"/>
      <c r="C3" s="2361"/>
      <c r="D3" s="2361"/>
      <c r="E3" s="2361"/>
      <c r="F3" s="2361"/>
      <c r="G3" s="2362"/>
    </row>
    <row r="4" spans="1:7" x14ac:dyDescent="0.25">
      <c r="A4" s="2363" t="s">
        <v>2185</v>
      </c>
      <c r="B4" s="2364"/>
      <c r="C4" s="2364"/>
      <c r="D4" s="2364"/>
      <c r="E4" s="2364"/>
      <c r="F4" s="2364"/>
      <c r="G4" s="2365"/>
    </row>
    <row r="5" spans="1:7" ht="15.75" thickBot="1" x14ac:dyDescent="0.3">
      <c r="A5" s="2363" t="s">
        <v>2186</v>
      </c>
      <c r="B5" s="2364"/>
      <c r="C5" s="2364"/>
      <c r="D5" s="2364"/>
      <c r="E5" s="2364"/>
      <c r="F5" s="2364"/>
      <c r="G5" s="2365"/>
    </row>
    <row r="6" spans="1:7" ht="24.75" x14ac:dyDescent="0.25">
      <c r="A6" s="2130" t="s">
        <v>2159</v>
      </c>
      <c r="B6" s="2131" t="s">
        <v>2187</v>
      </c>
      <c r="C6" s="2131" t="s">
        <v>2188</v>
      </c>
      <c r="D6" s="2131" t="s">
        <v>6</v>
      </c>
      <c r="E6" s="2131" t="s">
        <v>7</v>
      </c>
      <c r="F6" s="2131" t="s">
        <v>1734</v>
      </c>
      <c r="G6" s="2132" t="s">
        <v>13</v>
      </c>
    </row>
    <row r="7" spans="1:7" ht="26.25" x14ac:dyDescent="0.25">
      <c r="A7" s="2236">
        <v>1</v>
      </c>
      <c r="B7" s="2237" t="s">
        <v>147</v>
      </c>
      <c r="C7" s="2238" t="s">
        <v>2189</v>
      </c>
      <c r="D7" s="2238" t="s">
        <v>23</v>
      </c>
      <c r="E7" s="2238" t="s">
        <v>103</v>
      </c>
      <c r="F7" s="2239" t="s">
        <v>1712</v>
      </c>
      <c r="G7" s="2240">
        <v>5</v>
      </c>
    </row>
    <row r="8" spans="1:7" ht="26.25" x14ac:dyDescent="0.25">
      <c r="A8" s="2138">
        <v>2</v>
      </c>
      <c r="B8" s="2135" t="s">
        <v>714</v>
      </c>
      <c r="C8" s="2119" t="s">
        <v>2190</v>
      </c>
      <c r="D8" s="976" t="s">
        <v>23</v>
      </c>
      <c r="E8" s="2241" t="s">
        <v>103</v>
      </c>
      <c r="F8" s="2120" t="s">
        <v>1712</v>
      </c>
      <c r="G8" s="2242">
        <v>2</v>
      </c>
    </row>
    <row r="9" spans="1:7" ht="42.75" x14ac:dyDescent="0.25">
      <c r="A9" s="2138">
        <v>3</v>
      </c>
      <c r="B9" s="2243" t="s">
        <v>536</v>
      </c>
      <c r="C9" s="2119" t="s">
        <v>2189</v>
      </c>
      <c r="D9" s="2119" t="s">
        <v>539</v>
      </c>
      <c r="E9" s="2119" t="s">
        <v>1017</v>
      </c>
      <c r="F9" s="2120" t="s">
        <v>1843</v>
      </c>
      <c r="G9" s="2244">
        <v>4</v>
      </c>
    </row>
    <row r="10" spans="1:7" ht="42.75" x14ac:dyDescent="0.25">
      <c r="A10" s="2138">
        <v>4</v>
      </c>
      <c r="B10" s="2243" t="s">
        <v>153</v>
      </c>
      <c r="C10" s="2119" t="s">
        <v>2189</v>
      </c>
      <c r="D10" s="2119" t="s">
        <v>23</v>
      </c>
      <c r="E10" s="2119" t="s">
        <v>108</v>
      </c>
      <c r="F10" s="2120" t="s">
        <v>1711</v>
      </c>
      <c r="G10" s="2245">
        <v>5</v>
      </c>
    </row>
    <row r="11" spans="1:7" ht="26.25" x14ac:dyDescent="0.25">
      <c r="A11" s="2138">
        <v>5</v>
      </c>
      <c r="B11" s="2243" t="s">
        <v>355</v>
      </c>
      <c r="C11" s="2119" t="s">
        <v>2189</v>
      </c>
      <c r="D11" s="2119" t="s">
        <v>509</v>
      </c>
      <c r="E11" s="2119" t="s">
        <v>1848</v>
      </c>
      <c r="F11" s="2120" t="s">
        <v>1814</v>
      </c>
      <c r="G11" s="2246">
        <v>20</v>
      </c>
    </row>
    <row r="12" spans="1:7" ht="26.25" x14ac:dyDescent="0.25">
      <c r="A12" s="2138">
        <v>6</v>
      </c>
      <c r="B12" s="2243" t="s">
        <v>441</v>
      </c>
      <c r="C12" s="2119" t="s">
        <v>2189</v>
      </c>
      <c r="D12" s="2119" t="s">
        <v>509</v>
      </c>
      <c r="E12" s="2119" t="s">
        <v>511</v>
      </c>
      <c r="F12" s="2120" t="s">
        <v>1712</v>
      </c>
      <c r="G12" s="2245">
        <v>2</v>
      </c>
    </row>
    <row r="13" spans="1:7" ht="42.75" x14ac:dyDescent="0.25">
      <c r="A13" s="2138">
        <v>7</v>
      </c>
      <c r="B13" s="2243" t="s">
        <v>159</v>
      </c>
      <c r="C13" s="2119" t="s">
        <v>2189</v>
      </c>
      <c r="D13" s="2119" t="s">
        <v>23</v>
      </c>
      <c r="E13" s="2119" t="s">
        <v>104</v>
      </c>
      <c r="F13" s="2120" t="s">
        <v>1711</v>
      </c>
      <c r="G13" s="2245">
        <v>5</v>
      </c>
    </row>
    <row r="14" spans="1:7" ht="42.75" x14ac:dyDescent="0.25">
      <c r="A14" s="2138">
        <v>8</v>
      </c>
      <c r="B14" s="2243" t="s">
        <v>357</v>
      </c>
      <c r="C14" s="2119" t="s">
        <v>2189</v>
      </c>
      <c r="D14" s="2119" t="s">
        <v>351</v>
      </c>
      <c r="E14" s="2119" t="s">
        <v>1371</v>
      </c>
      <c r="F14" s="2120" t="s">
        <v>1711</v>
      </c>
      <c r="G14" s="2246">
        <v>5</v>
      </c>
    </row>
    <row r="15" spans="1:7" ht="42.75" x14ac:dyDescent="0.25">
      <c r="A15" s="2138">
        <v>9</v>
      </c>
      <c r="B15" s="2243" t="s">
        <v>169</v>
      </c>
      <c r="C15" s="2119" t="s">
        <v>2189</v>
      </c>
      <c r="D15" s="2119" t="s">
        <v>23</v>
      </c>
      <c r="E15" s="2119" t="s">
        <v>104</v>
      </c>
      <c r="F15" s="2120" t="s">
        <v>1711</v>
      </c>
      <c r="G15" s="2245">
        <v>4</v>
      </c>
    </row>
    <row r="16" spans="1:7" ht="26.25" x14ac:dyDescent="0.25">
      <c r="A16" s="2138">
        <v>10</v>
      </c>
      <c r="B16" s="2243" t="s">
        <v>540</v>
      </c>
      <c r="C16" s="2119" t="s">
        <v>2189</v>
      </c>
      <c r="D16" s="2119" t="s">
        <v>539</v>
      </c>
      <c r="E16" s="2119" t="s">
        <v>1019</v>
      </c>
      <c r="F16" s="2120" t="s">
        <v>1712</v>
      </c>
      <c r="G16" s="2244">
        <v>5</v>
      </c>
    </row>
    <row r="17" spans="1:7" ht="26.25" x14ac:dyDescent="0.25">
      <c r="A17" s="2138">
        <v>11</v>
      </c>
      <c r="B17" s="2136" t="s">
        <v>720</v>
      </c>
      <c r="C17" s="2119" t="s">
        <v>2190</v>
      </c>
      <c r="D17" s="2119" t="s">
        <v>23</v>
      </c>
      <c r="E17" s="2119" t="s">
        <v>103</v>
      </c>
      <c r="F17" s="2120" t="s">
        <v>1712</v>
      </c>
      <c r="G17" s="2247">
        <v>2</v>
      </c>
    </row>
    <row r="18" spans="1:7" ht="26.25" x14ac:dyDescent="0.25">
      <c r="A18" s="2138">
        <v>12</v>
      </c>
      <c r="B18" s="2243" t="s">
        <v>2141</v>
      </c>
      <c r="C18" s="2119" t="s">
        <v>2189</v>
      </c>
      <c r="D18" s="2119" t="s">
        <v>421</v>
      </c>
      <c r="E18" s="2119" t="s">
        <v>1847</v>
      </c>
      <c r="F18" s="2120" t="s">
        <v>1969</v>
      </c>
      <c r="G18" s="2246">
        <v>4</v>
      </c>
    </row>
    <row r="19" spans="1:7" ht="42.75" x14ac:dyDescent="0.25">
      <c r="A19" s="2138">
        <v>13</v>
      </c>
      <c r="B19" s="2243" t="s">
        <v>175</v>
      </c>
      <c r="C19" s="2119" t="s">
        <v>2189</v>
      </c>
      <c r="D19" s="2119" t="s">
        <v>23</v>
      </c>
      <c r="E19" s="2119" t="s">
        <v>100</v>
      </c>
      <c r="F19" s="2120" t="s">
        <v>2143</v>
      </c>
      <c r="G19" s="2245">
        <v>5</v>
      </c>
    </row>
    <row r="20" spans="1:7" ht="26.25" x14ac:dyDescent="0.25">
      <c r="A20" s="2138">
        <v>14</v>
      </c>
      <c r="B20" s="2243" t="s">
        <v>541</v>
      </c>
      <c r="C20" s="2119" t="s">
        <v>2189</v>
      </c>
      <c r="D20" s="2119" t="s">
        <v>539</v>
      </c>
      <c r="E20" s="2119" t="s">
        <v>1023</v>
      </c>
      <c r="F20" s="2120" t="s">
        <v>1712</v>
      </c>
      <c r="G20" s="2244">
        <v>5</v>
      </c>
    </row>
    <row r="21" spans="1:7" ht="42.75" x14ac:dyDescent="0.25">
      <c r="A21" s="2138">
        <v>15</v>
      </c>
      <c r="B21" s="2243" t="s">
        <v>38</v>
      </c>
      <c r="C21" s="2119" t="s">
        <v>2189</v>
      </c>
      <c r="D21" s="2119" t="s">
        <v>23</v>
      </c>
      <c r="E21" s="2119" t="s">
        <v>103</v>
      </c>
      <c r="F21" s="2120" t="s">
        <v>2144</v>
      </c>
      <c r="G21" s="2248">
        <v>5</v>
      </c>
    </row>
    <row r="22" spans="1:7" ht="26.25" x14ac:dyDescent="0.25">
      <c r="A22" s="2138">
        <v>16</v>
      </c>
      <c r="B22" s="2243" t="s">
        <v>179</v>
      </c>
      <c r="C22" s="2119" t="s">
        <v>2189</v>
      </c>
      <c r="D22" s="2119" t="s">
        <v>23</v>
      </c>
      <c r="E22" s="2119" t="s">
        <v>104</v>
      </c>
      <c r="F22" s="2120" t="s">
        <v>1712</v>
      </c>
      <c r="G22" s="2248">
        <v>4</v>
      </c>
    </row>
    <row r="23" spans="1:7" ht="26.25" x14ac:dyDescent="0.25">
      <c r="A23" s="2138">
        <v>17</v>
      </c>
      <c r="B23" s="2243" t="s">
        <v>42</v>
      </c>
      <c r="C23" s="2119" t="s">
        <v>2189</v>
      </c>
      <c r="D23" s="2119" t="s">
        <v>23</v>
      </c>
      <c r="E23" s="2119" t="s">
        <v>99</v>
      </c>
      <c r="F23" s="2120" t="s">
        <v>1816</v>
      </c>
      <c r="G23" s="2245">
        <v>5</v>
      </c>
    </row>
    <row r="24" spans="1:7" ht="42.75" x14ac:dyDescent="0.25">
      <c r="A24" s="2138">
        <v>18</v>
      </c>
      <c r="B24" s="2243" t="s">
        <v>45</v>
      </c>
      <c r="C24" s="2119" t="s">
        <v>2189</v>
      </c>
      <c r="D24" s="2119" t="s">
        <v>23</v>
      </c>
      <c r="E24" s="2119" t="s">
        <v>99</v>
      </c>
      <c r="F24" s="2120" t="s">
        <v>2143</v>
      </c>
      <c r="G24" s="2248">
        <v>4</v>
      </c>
    </row>
    <row r="25" spans="1:7" ht="26.25" x14ac:dyDescent="0.25">
      <c r="A25" s="2138">
        <v>19</v>
      </c>
      <c r="B25" s="2136" t="s">
        <v>726</v>
      </c>
      <c r="C25" s="2119" t="s">
        <v>2190</v>
      </c>
      <c r="D25" s="2119" t="s">
        <v>23</v>
      </c>
      <c r="E25" s="976" t="s">
        <v>105</v>
      </c>
      <c r="F25" s="2120" t="s">
        <v>1712</v>
      </c>
      <c r="G25" s="2247">
        <v>4</v>
      </c>
    </row>
    <row r="26" spans="1:7" ht="26.25" x14ac:dyDescent="0.25">
      <c r="A26" s="2138">
        <v>20</v>
      </c>
      <c r="B26" s="2243" t="s">
        <v>361</v>
      </c>
      <c r="C26" s="2119" t="s">
        <v>2189</v>
      </c>
      <c r="D26" s="2119" t="s">
        <v>351</v>
      </c>
      <c r="E26" s="2119" t="s">
        <v>352</v>
      </c>
      <c r="F26" s="2120" t="s">
        <v>1712</v>
      </c>
      <c r="G26" s="2246">
        <v>3</v>
      </c>
    </row>
    <row r="27" spans="1:7" ht="42.75" x14ac:dyDescent="0.25">
      <c r="A27" s="2138">
        <v>21</v>
      </c>
      <c r="B27" s="2243" t="s">
        <v>191</v>
      </c>
      <c r="C27" s="2119" t="s">
        <v>2189</v>
      </c>
      <c r="D27" s="2119" t="s">
        <v>23</v>
      </c>
      <c r="E27" s="2119" t="s">
        <v>108</v>
      </c>
      <c r="F27" s="2120" t="s">
        <v>1711</v>
      </c>
      <c r="G27" s="2245">
        <v>8</v>
      </c>
    </row>
    <row r="28" spans="1:7" ht="26.25" x14ac:dyDescent="0.25">
      <c r="A28" s="2138">
        <v>22</v>
      </c>
      <c r="B28" s="2135" t="s">
        <v>1884</v>
      </c>
      <c r="C28" s="2119" t="s">
        <v>2190</v>
      </c>
      <c r="D28" s="2119" t="s">
        <v>421</v>
      </c>
      <c r="E28" s="2119" t="s">
        <v>1849</v>
      </c>
      <c r="F28" s="2120" t="s">
        <v>1712</v>
      </c>
      <c r="G28" s="2249">
        <v>2</v>
      </c>
    </row>
    <row r="29" spans="1:7" ht="26.25" x14ac:dyDescent="0.25">
      <c r="A29" s="2138">
        <v>23</v>
      </c>
      <c r="B29" s="2243" t="s">
        <v>442</v>
      </c>
      <c r="C29" s="2119" t="s">
        <v>2189</v>
      </c>
      <c r="D29" s="2119" t="s">
        <v>539</v>
      </c>
      <c r="E29" s="2119" t="s">
        <v>1024</v>
      </c>
      <c r="F29" s="2120" t="s">
        <v>1712</v>
      </c>
      <c r="G29" s="2244">
        <v>5</v>
      </c>
    </row>
    <row r="30" spans="1:7" ht="26.25" x14ac:dyDescent="0.25">
      <c r="A30" s="2138">
        <v>24</v>
      </c>
      <c r="B30" s="2243" t="s">
        <v>362</v>
      </c>
      <c r="C30" s="2119" t="s">
        <v>2189</v>
      </c>
      <c r="D30" s="2119" t="s">
        <v>351</v>
      </c>
      <c r="E30" s="2119" t="s">
        <v>394</v>
      </c>
      <c r="F30" s="2120" t="s">
        <v>1712</v>
      </c>
      <c r="G30" s="2246">
        <v>5</v>
      </c>
    </row>
    <row r="31" spans="1:7" ht="26.25" x14ac:dyDescent="0.25">
      <c r="A31" s="2138">
        <v>25</v>
      </c>
      <c r="B31" s="2243" t="s">
        <v>52</v>
      </c>
      <c r="C31" s="2119" t="s">
        <v>2189</v>
      </c>
      <c r="D31" s="2119" t="s">
        <v>23</v>
      </c>
      <c r="E31" s="2119" t="s">
        <v>103</v>
      </c>
      <c r="F31" s="2120" t="s">
        <v>1712</v>
      </c>
      <c r="G31" s="2245">
        <v>3</v>
      </c>
    </row>
    <row r="32" spans="1:7" ht="42.75" x14ac:dyDescent="0.25">
      <c r="A32" s="2138">
        <v>26</v>
      </c>
      <c r="B32" s="2243" t="s">
        <v>198</v>
      </c>
      <c r="C32" s="2119" t="s">
        <v>2189</v>
      </c>
      <c r="D32" s="2119" t="s">
        <v>23</v>
      </c>
      <c r="E32" s="2119" t="s">
        <v>104</v>
      </c>
      <c r="F32" s="2120" t="s">
        <v>1711</v>
      </c>
      <c r="G32" s="2245">
        <v>10</v>
      </c>
    </row>
    <row r="33" spans="1:7" ht="42.75" x14ac:dyDescent="0.25">
      <c r="A33" s="2138">
        <v>27</v>
      </c>
      <c r="B33" s="2243" t="s">
        <v>54</v>
      </c>
      <c r="C33" s="2119" t="s">
        <v>2189</v>
      </c>
      <c r="D33" s="2119" t="s">
        <v>23</v>
      </c>
      <c r="E33" s="2119" t="s">
        <v>103</v>
      </c>
      <c r="F33" s="2120" t="s">
        <v>2143</v>
      </c>
      <c r="G33" s="2245">
        <v>4</v>
      </c>
    </row>
    <row r="34" spans="1:7" ht="26.25" x14ac:dyDescent="0.25">
      <c r="A34" s="2138">
        <v>28</v>
      </c>
      <c r="B34" s="2243" t="s">
        <v>443</v>
      </c>
      <c r="C34" s="2119" t="s">
        <v>2189</v>
      </c>
      <c r="D34" s="2119" t="s">
        <v>509</v>
      </c>
      <c r="E34" s="2119" t="s">
        <v>515</v>
      </c>
      <c r="F34" s="2120" t="s">
        <v>1712</v>
      </c>
      <c r="G34" s="2245">
        <v>4</v>
      </c>
    </row>
    <row r="35" spans="1:7" ht="42.75" x14ac:dyDescent="0.25">
      <c r="A35" s="2138">
        <v>29</v>
      </c>
      <c r="B35" s="2243" t="s">
        <v>57</v>
      </c>
      <c r="C35" s="2119" t="s">
        <v>2189</v>
      </c>
      <c r="D35" s="2119" t="s">
        <v>539</v>
      </c>
      <c r="E35" s="2119" t="s">
        <v>2129</v>
      </c>
      <c r="F35" s="2120" t="s">
        <v>1711</v>
      </c>
      <c r="G35" s="2245">
        <v>8</v>
      </c>
    </row>
    <row r="36" spans="1:7" ht="42.75" x14ac:dyDescent="0.25">
      <c r="A36" s="2138">
        <v>30</v>
      </c>
      <c r="B36" s="2243" t="s">
        <v>1981</v>
      </c>
      <c r="C36" s="2119" t="s">
        <v>2189</v>
      </c>
      <c r="D36" s="2119" t="s">
        <v>421</v>
      </c>
      <c r="E36" s="2119" t="s">
        <v>1847</v>
      </c>
      <c r="F36" s="2120" t="s">
        <v>1711</v>
      </c>
      <c r="G36" s="2250">
        <v>5</v>
      </c>
    </row>
    <row r="37" spans="1:7" ht="42.75" x14ac:dyDescent="0.25">
      <c r="A37" s="2138">
        <v>31</v>
      </c>
      <c r="B37" s="2243" t="s">
        <v>365</v>
      </c>
      <c r="C37" s="2119" t="s">
        <v>2189</v>
      </c>
      <c r="D37" s="2119" t="s">
        <v>351</v>
      </c>
      <c r="E37" s="2119" t="s">
        <v>1371</v>
      </c>
      <c r="F37" s="2120" t="s">
        <v>1711</v>
      </c>
      <c r="G37" s="2246">
        <v>10</v>
      </c>
    </row>
    <row r="38" spans="1:7" ht="42.75" x14ac:dyDescent="0.25">
      <c r="A38" s="2138">
        <v>32</v>
      </c>
      <c r="B38" s="2243" t="s">
        <v>201</v>
      </c>
      <c r="C38" s="2119" t="s">
        <v>2189</v>
      </c>
      <c r="D38" s="2119" t="s">
        <v>23</v>
      </c>
      <c r="E38" s="2119" t="s">
        <v>103</v>
      </c>
      <c r="F38" s="2120" t="s">
        <v>2143</v>
      </c>
      <c r="G38" s="2245">
        <v>5</v>
      </c>
    </row>
    <row r="39" spans="1:7" ht="26.25" x14ac:dyDescent="0.25">
      <c r="A39" s="2138">
        <v>33</v>
      </c>
      <c r="B39" s="2136" t="s">
        <v>728</v>
      </c>
      <c r="C39" s="2119" t="s">
        <v>2190</v>
      </c>
      <c r="D39" s="2119" t="s">
        <v>23</v>
      </c>
      <c r="E39" s="2125" t="s">
        <v>104</v>
      </c>
      <c r="F39" s="2120" t="s">
        <v>1712</v>
      </c>
      <c r="G39" s="2251">
        <v>2</v>
      </c>
    </row>
    <row r="40" spans="1:7" ht="26.25" x14ac:dyDescent="0.25">
      <c r="A40" s="2138">
        <v>34</v>
      </c>
      <c r="B40" s="2243" t="s">
        <v>205</v>
      </c>
      <c r="C40" s="2119" t="s">
        <v>2189</v>
      </c>
      <c r="D40" s="2119" t="s">
        <v>23</v>
      </c>
      <c r="E40" s="2119" t="s">
        <v>103</v>
      </c>
      <c r="F40" s="2120" t="s">
        <v>1712</v>
      </c>
      <c r="G40" s="2245">
        <v>4</v>
      </c>
    </row>
    <row r="41" spans="1:7" ht="42.75" x14ac:dyDescent="0.25">
      <c r="A41" s="2138">
        <v>35</v>
      </c>
      <c r="B41" s="2243" t="s">
        <v>207</v>
      </c>
      <c r="C41" s="2119" t="s">
        <v>2189</v>
      </c>
      <c r="D41" s="2119" t="s">
        <v>23</v>
      </c>
      <c r="E41" s="2119" t="s">
        <v>103</v>
      </c>
      <c r="F41" s="2120" t="s">
        <v>2143</v>
      </c>
      <c r="G41" s="2252">
        <v>4</v>
      </c>
    </row>
    <row r="42" spans="1:7" ht="26.25" x14ac:dyDescent="0.25">
      <c r="A42" s="2138">
        <v>36</v>
      </c>
      <c r="B42" s="2136" t="s">
        <v>731</v>
      </c>
      <c r="C42" s="2119" t="s">
        <v>2190</v>
      </c>
      <c r="D42" s="976" t="s">
        <v>23</v>
      </c>
      <c r="E42" s="2119" t="s">
        <v>105</v>
      </c>
      <c r="F42" s="2120" t="s">
        <v>1712</v>
      </c>
      <c r="G42" s="2251">
        <v>2</v>
      </c>
    </row>
    <row r="43" spans="1:7" ht="26.25" x14ac:dyDescent="0.25">
      <c r="A43" s="2138">
        <v>37</v>
      </c>
      <c r="B43" s="2243" t="s">
        <v>211</v>
      </c>
      <c r="C43" s="2119" t="s">
        <v>2189</v>
      </c>
      <c r="D43" s="2119" t="s">
        <v>23</v>
      </c>
      <c r="E43" s="2119" t="s">
        <v>103</v>
      </c>
      <c r="F43" s="2120" t="s">
        <v>1712</v>
      </c>
      <c r="G43" s="2252">
        <v>2</v>
      </c>
    </row>
    <row r="44" spans="1:7" ht="42.75" x14ac:dyDescent="0.25">
      <c r="A44" s="2138">
        <v>38</v>
      </c>
      <c r="B44" s="2243" t="s">
        <v>214</v>
      </c>
      <c r="C44" s="2119" t="s">
        <v>2189</v>
      </c>
      <c r="D44" s="2119" t="s">
        <v>23</v>
      </c>
      <c r="E44" s="2119" t="s">
        <v>107</v>
      </c>
      <c r="F44" s="2120" t="s">
        <v>2143</v>
      </c>
      <c r="G44" s="2245">
        <v>4</v>
      </c>
    </row>
    <row r="45" spans="1:7" ht="42.75" x14ac:dyDescent="0.25">
      <c r="A45" s="2138">
        <v>39</v>
      </c>
      <c r="B45" s="2243" t="s">
        <v>219</v>
      </c>
      <c r="C45" s="2119" t="s">
        <v>2189</v>
      </c>
      <c r="D45" s="2119" t="s">
        <v>23</v>
      </c>
      <c r="E45" s="2119" t="s">
        <v>104</v>
      </c>
      <c r="F45" s="2120" t="s">
        <v>2143</v>
      </c>
      <c r="G45" s="2245">
        <v>2</v>
      </c>
    </row>
    <row r="46" spans="1:7" ht="26.25" x14ac:dyDescent="0.25">
      <c r="A46" s="2138">
        <v>40</v>
      </c>
      <c r="B46" s="2243" t="s">
        <v>545</v>
      </c>
      <c r="C46" s="2119" t="s">
        <v>2189</v>
      </c>
      <c r="D46" s="2119" t="s">
        <v>539</v>
      </c>
      <c r="E46" s="2119" t="s">
        <v>1017</v>
      </c>
      <c r="F46" s="2120" t="s">
        <v>1712</v>
      </c>
      <c r="G46" s="2244">
        <v>5</v>
      </c>
    </row>
    <row r="47" spans="1:7" ht="42.75" x14ac:dyDescent="0.25">
      <c r="A47" s="2138">
        <v>41</v>
      </c>
      <c r="B47" s="2243" t="s">
        <v>368</v>
      </c>
      <c r="C47" s="2119" t="s">
        <v>2189</v>
      </c>
      <c r="D47" s="2119" t="s">
        <v>351</v>
      </c>
      <c r="E47" s="2119" t="s">
        <v>1371</v>
      </c>
      <c r="F47" s="2120" t="s">
        <v>1711</v>
      </c>
      <c r="G47" s="2246">
        <v>10</v>
      </c>
    </row>
    <row r="48" spans="1:7" ht="51" x14ac:dyDescent="0.25">
      <c r="A48" s="2138">
        <v>42</v>
      </c>
      <c r="B48" s="2243" t="s">
        <v>369</v>
      </c>
      <c r="C48" s="2119" t="s">
        <v>2189</v>
      </c>
      <c r="D48" s="2119" t="s">
        <v>351</v>
      </c>
      <c r="E48" s="2119" t="s">
        <v>1371</v>
      </c>
      <c r="F48" s="2120" t="s">
        <v>1821</v>
      </c>
      <c r="G48" s="2246">
        <v>10</v>
      </c>
    </row>
    <row r="49" spans="1:7" ht="42.75" x14ac:dyDescent="0.25">
      <c r="A49" s="2138">
        <v>43</v>
      </c>
      <c r="B49" s="2243" t="s">
        <v>67</v>
      </c>
      <c r="C49" s="2119" t="s">
        <v>2189</v>
      </c>
      <c r="D49" s="2119" t="s">
        <v>23</v>
      </c>
      <c r="E49" s="2119" t="s">
        <v>99</v>
      </c>
      <c r="F49" s="2120" t="s">
        <v>2143</v>
      </c>
      <c r="G49" s="2245">
        <v>9</v>
      </c>
    </row>
    <row r="50" spans="1:7" ht="42.75" x14ac:dyDescent="0.25">
      <c r="A50" s="2138">
        <v>44</v>
      </c>
      <c r="B50" s="2243" t="s">
        <v>69</v>
      </c>
      <c r="C50" s="2119" t="s">
        <v>2189</v>
      </c>
      <c r="D50" s="2119" t="s">
        <v>23</v>
      </c>
      <c r="E50" s="2119" t="s">
        <v>103</v>
      </c>
      <c r="F50" s="2120" t="s">
        <v>2143</v>
      </c>
      <c r="G50" s="2245">
        <v>6</v>
      </c>
    </row>
    <row r="51" spans="1:7" ht="34.5" x14ac:dyDescent="0.25">
      <c r="A51" s="2138">
        <v>45</v>
      </c>
      <c r="B51" s="2243" t="s">
        <v>448</v>
      </c>
      <c r="C51" s="2119" t="s">
        <v>2189</v>
      </c>
      <c r="D51" s="2119" t="s">
        <v>509</v>
      </c>
      <c r="E51" s="2119" t="s">
        <v>515</v>
      </c>
      <c r="F51" s="2120" t="s">
        <v>1822</v>
      </c>
      <c r="G51" s="2245">
        <v>10</v>
      </c>
    </row>
    <row r="52" spans="1:7" ht="34.5" x14ac:dyDescent="0.25">
      <c r="A52" s="2138">
        <v>46</v>
      </c>
      <c r="B52" s="2243" t="s">
        <v>370</v>
      </c>
      <c r="C52" s="2119" t="s">
        <v>2189</v>
      </c>
      <c r="D52" s="2119" t="s">
        <v>351</v>
      </c>
      <c r="E52" s="2119" t="s">
        <v>352</v>
      </c>
      <c r="F52" s="2120" t="s">
        <v>1822</v>
      </c>
      <c r="G52" s="2245">
        <v>4</v>
      </c>
    </row>
    <row r="53" spans="1:7" ht="26.25" x14ac:dyDescent="0.25">
      <c r="A53" s="2138">
        <v>47</v>
      </c>
      <c r="B53" s="2243" t="s">
        <v>449</v>
      </c>
      <c r="C53" s="2119" t="s">
        <v>2189</v>
      </c>
      <c r="D53" s="2119" t="s">
        <v>509</v>
      </c>
      <c r="E53" s="2119" t="s">
        <v>515</v>
      </c>
      <c r="F53" s="2120" t="s">
        <v>1712</v>
      </c>
      <c r="G53" s="2253">
        <v>3</v>
      </c>
    </row>
    <row r="54" spans="1:7" ht="42.75" x14ac:dyDescent="0.25">
      <c r="A54" s="2138">
        <v>48</v>
      </c>
      <c r="B54" s="2243" t="s">
        <v>375</v>
      </c>
      <c r="C54" s="2119" t="s">
        <v>2189</v>
      </c>
      <c r="D54" s="2119" t="s">
        <v>351</v>
      </c>
      <c r="E54" s="2119" t="s">
        <v>1371</v>
      </c>
      <c r="F54" s="2120" t="s">
        <v>1711</v>
      </c>
      <c r="G54" s="2246">
        <v>5</v>
      </c>
    </row>
    <row r="55" spans="1:7" ht="26.25" x14ac:dyDescent="0.25">
      <c r="A55" s="2138">
        <v>49</v>
      </c>
      <c r="B55" s="2243" t="s">
        <v>2001</v>
      </c>
      <c r="C55" s="2119" t="s">
        <v>2189</v>
      </c>
      <c r="D55" s="2119" t="s">
        <v>421</v>
      </c>
      <c r="E55" s="2119" t="s">
        <v>1847</v>
      </c>
      <c r="F55" s="2120" t="s">
        <v>1712</v>
      </c>
      <c r="G55" s="2245">
        <v>2</v>
      </c>
    </row>
    <row r="56" spans="1:7" ht="26.25" x14ac:dyDescent="0.25">
      <c r="A56" s="2138">
        <v>50</v>
      </c>
      <c r="B56" s="2136" t="s">
        <v>1289</v>
      </c>
      <c r="C56" s="2119" t="s">
        <v>2190</v>
      </c>
      <c r="D56" s="2119" t="s">
        <v>1046</v>
      </c>
      <c r="E56" s="2125" t="s">
        <v>1238</v>
      </c>
      <c r="F56" s="2120" t="s">
        <v>1712</v>
      </c>
      <c r="G56" s="2247">
        <v>4</v>
      </c>
    </row>
    <row r="57" spans="1:7" ht="26.25" x14ac:dyDescent="0.25">
      <c r="A57" s="2138">
        <v>51</v>
      </c>
      <c r="B57" s="2243" t="s">
        <v>453</v>
      </c>
      <c r="C57" s="2119" t="s">
        <v>2189</v>
      </c>
      <c r="D57" s="2119" t="s">
        <v>509</v>
      </c>
      <c r="E57" s="2119" t="s">
        <v>1848</v>
      </c>
      <c r="F57" s="2120" t="s">
        <v>1712</v>
      </c>
      <c r="G57" s="2245">
        <v>4</v>
      </c>
    </row>
    <row r="58" spans="1:7" ht="42.75" x14ac:dyDescent="0.25">
      <c r="A58" s="2138">
        <v>52</v>
      </c>
      <c r="B58" s="2243" t="s">
        <v>72</v>
      </c>
      <c r="C58" s="2119" t="s">
        <v>2189</v>
      </c>
      <c r="D58" s="2119" t="s">
        <v>23</v>
      </c>
      <c r="E58" s="2119" t="s">
        <v>100</v>
      </c>
      <c r="F58" s="2120" t="s">
        <v>2143</v>
      </c>
      <c r="G58" s="2245">
        <v>6</v>
      </c>
    </row>
    <row r="59" spans="1:7" ht="26.25" x14ac:dyDescent="0.25">
      <c r="A59" s="2138">
        <v>53</v>
      </c>
      <c r="B59" s="2243" t="s">
        <v>551</v>
      </c>
      <c r="C59" s="2119" t="s">
        <v>2189</v>
      </c>
      <c r="D59" s="2119" t="s">
        <v>539</v>
      </c>
      <c r="E59" s="2119" t="s">
        <v>1017</v>
      </c>
      <c r="F59" s="2120" t="s">
        <v>1712</v>
      </c>
      <c r="G59" s="2244">
        <v>5</v>
      </c>
    </row>
    <row r="60" spans="1:7" ht="26.25" x14ac:dyDescent="0.25">
      <c r="A60" s="2138">
        <v>54</v>
      </c>
      <c r="B60" s="2243" t="s">
        <v>333</v>
      </c>
      <c r="C60" s="2119" t="s">
        <v>2189</v>
      </c>
      <c r="D60" s="2119" t="s">
        <v>23</v>
      </c>
      <c r="E60" s="2119" t="s">
        <v>99</v>
      </c>
      <c r="F60" s="2120" t="s">
        <v>1712</v>
      </c>
      <c r="G60" s="2252">
        <v>3</v>
      </c>
    </row>
    <row r="61" spans="1:7" ht="26.25" x14ac:dyDescent="0.25">
      <c r="A61" s="2138">
        <v>55</v>
      </c>
      <c r="B61" s="2243" t="s">
        <v>457</v>
      </c>
      <c r="C61" s="2119" t="s">
        <v>2189</v>
      </c>
      <c r="D61" s="2119" t="s">
        <v>509</v>
      </c>
      <c r="E61" s="2119" t="s">
        <v>511</v>
      </c>
      <c r="F61" s="2120" t="s">
        <v>1712</v>
      </c>
      <c r="G61" s="2245">
        <v>5</v>
      </c>
    </row>
    <row r="62" spans="1:7" ht="42.75" x14ac:dyDescent="0.25">
      <c r="A62" s="2138">
        <v>56</v>
      </c>
      <c r="B62" s="2243" t="s">
        <v>376</v>
      </c>
      <c r="C62" s="2119" t="s">
        <v>2189</v>
      </c>
      <c r="D62" s="2119" t="s">
        <v>351</v>
      </c>
      <c r="E62" s="2119" t="s">
        <v>352</v>
      </c>
      <c r="F62" s="2120" t="s">
        <v>1711</v>
      </c>
      <c r="G62" s="2246">
        <v>6</v>
      </c>
    </row>
    <row r="63" spans="1:7" ht="26.25" x14ac:dyDescent="0.25">
      <c r="A63" s="2138">
        <v>57</v>
      </c>
      <c r="B63" s="2243" t="s">
        <v>553</v>
      </c>
      <c r="C63" s="2119" t="s">
        <v>2189</v>
      </c>
      <c r="D63" s="2119" t="s">
        <v>539</v>
      </c>
      <c r="E63" s="2119" t="s">
        <v>1026</v>
      </c>
      <c r="F63" s="2120" t="s">
        <v>1712</v>
      </c>
      <c r="G63" s="2244">
        <v>4</v>
      </c>
    </row>
    <row r="64" spans="1:7" ht="26.25" x14ac:dyDescent="0.25">
      <c r="A64" s="2138">
        <v>58</v>
      </c>
      <c r="B64" s="2243" t="s">
        <v>243</v>
      </c>
      <c r="C64" s="2119" t="s">
        <v>2189</v>
      </c>
      <c r="D64" s="2119" t="s">
        <v>23</v>
      </c>
      <c r="E64" s="2119" t="s">
        <v>100</v>
      </c>
      <c r="F64" s="2120" t="s">
        <v>1712</v>
      </c>
      <c r="G64" s="2245">
        <v>2</v>
      </c>
    </row>
    <row r="65" spans="1:7" ht="26.25" x14ac:dyDescent="0.25">
      <c r="A65" s="2138">
        <v>59</v>
      </c>
      <c r="B65" s="2243" t="s">
        <v>459</v>
      </c>
      <c r="C65" s="2119" t="s">
        <v>2189</v>
      </c>
      <c r="D65" s="2119" t="s">
        <v>509</v>
      </c>
      <c r="E65" s="2119" t="s">
        <v>511</v>
      </c>
      <c r="F65" s="2120" t="s">
        <v>1712</v>
      </c>
      <c r="G65" s="2245">
        <v>5</v>
      </c>
    </row>
    <row r="66" spans="1:7" ht="42.75" x14ac:dyDescent="0.25">
      <c r="A66" s="2138">
        <v>60</v>
      </c>
      <c r="B66" s="2243" t="s">
        <v>377</v>
      </c>
      <c r="C66" s="2119" t="s">
        <v>2189</v>
      </c>
      <c r="D66" s="2119" t="s">
        <v>351</v>
      </c>
      <c r="E66" s="2119" t="s">
        <v>352</v>
      </c>
      <c r="F66" s="2120" t="s">
        <v>1711</v>
      </c>
      <c r="G66" s="2246">
        <v>5</v>
      </c>
    </row>
    <row r="67" spans="1:7" ht="26.25" x14ac:dyDescent="0.25">
      <c r="A67" s="2138">
        <v>61</v>
      </c>
      <c r="B67" s="2254" t="s">
        <v>1661</v>
      </c>
      <c r="C67" s="2119" t="s">
        <v>2190</v>
      </c>
      <c r="D67" s="2125" t="s">
        <v>421</v>
      </c>
      <c r="E67" s="2125" t="s">
        <v>1849</v>
      </c>
      <c r="F67" s="2120" t="s">
        <v>1712</v>
      </c>
      <c r="G67" s="2249">
        <v>2</v>
      </c>
    </row>
    <row r="68" spans="1:7" ht="26.25" x14ac:dyDescent="0.25">
      <c r="A68" s="2138">
        <v>62</v>
      </c>
      <c r="B68" s="2243" t="s">
        <v>461</v>
      </c>
      <c r="C68" s="2119" t="s">
        <v>2189</v>
      </c>
      <c r="D68" s="2119" t="s">
        <v>509</v>
      </c>
      <c r="E68" s="2119" t="s">
        <v>515</v>
      </c>
      <c r="F68" s="2120" t="s">
        <v>1712</v>
      </c>
      <c r="G68" s="2245">
        <v>3</v>
      </c>
    </row>
    <row r="69" spans="1:7" ht="26.25" x14ac:dyDescent="0.25">
      <c r="A69" s="2138">
        <v>63</v>
      </c>
      <c r="B69" s="2243" t="s">
        <v>74</v>
      </c>
      <c r="C69" s="2119" t="s">
        <v>2189</v>
      </c>
      <c r="D69" s="2119" t="s">
        <v>23</v>
      </c>
      <c r="E69" s="2119" t="s">
        <v>107</v>
      </c>
      <c r="F69" s="2120" t="s">
        <v>1712</v>
      </c>
      <c r="G69" s="2245">
        <v>3</v>
      </c>
    </row>
    <row r="70" spans="1:7" ht="42.75" x14ac:dyDescent="0.25">
      <c r="A70" s="2138">
        <v>64</v>
      </c>
      <c r="B70" s="2243" t="s">
        <v>246</v>
      </c>
      <c r="C70" s="2119" t="s">
        <v>2189</v>
      </c>
      <c r="D70" s="2119" t="s">
        <v>23</v>
      </c>
      <c r="E70" s="2119" t="s">
        <v>104</v>
      </c>
      <c r="F70" s="2120" t="s">
        <v>2143</v>
      </c>
      <c r="G70" s="2252">
        <v>6</v>
      </c>
    </row>
    <row r="71" spans="1:7" ht="42.75" x14ac:dyDescent="0.25">
      <c r="A71" s="2138">
        <v>65</v>
      </c>
      <c r="B71" s="2243" t="s">
        <v>76</v>
      </c>
      <c r="C71" s="2119" t="s">
        <v>2189</v>
      </c>
      <c r="D71" s="2119" t="s">
        <v>23</v>
      </c>
      <c r="E71" s="2119" t="s">
        <v>99</v>
      </c>
      <c r="F71" s="2120" t="s">
        <v>1711</v>
      </c>
      <c r="G71" s="2252">
        <v>2</v>
      </c>
    </row>
    <row r="72" spans="1:7" ht="42.75" x14ac:dyDescent="0.25">
      <c r="A72" s="2138">
        <v>66</v>
      </c>
      <c r="B72" s="2243" t="s">
        <v>378</v>
      </c>
      <c r="C72" s="2119" t="s">
        <v>2189</v>
      </c>
      <c r="D72" s="2119" t="s">
        <v>351</v>
      </c>
      <c r="E72" s="2119" t="s">
        <v>394</v>
      </c>
      <c r="F72" s="2120" t="s">
        <v>1711</v>
      </c>
      <c r="G72" s="2246">
        <v>5</v>
      </c>
    </row>
    <row r="73" spans="1:7" ht="26.25" x14ac:dyDescent="0.25">
      <c r="A73" s="2138">
        <v>67</v>
      </c>
      <c r="B73" s="2243" t="s">
        <v>250</v>
      </c>
      <c r="C73" s="2119" t="s">
        <v>2189</v>
      </c>
      <c r="D73" s="2119" t="s">
        <v>23</v>
      </c>
      <c r="E73" s="2119" t="s">
        <v>99</v>
      </c>
      <c r="F73" s="2120" t="s">
        <v>1712</v>
      </c>
      <c r="G73" s="2245">
        <v>3</v>
      </c>
    </row>
    <row r="74" spans="1:7" ht="26.25" x14ac:dyDescent="0.25">
      <c r="A74" s="2138">
        <v>68</v>
      </c>
      <c r="B74" s="2243" t="s">
        <v>252</v>
      </c>
      <c r="C74" s="2119" t="s">
        <v>2189</v>
      </c>
      <c r="D74" s="2119" t="s">
        <v>23</v>
      </c>
      <c r="E74" s="2119" t="s">
        <v>107</v>
      </c>
      <c r="F74" s="2120" t="s">
        <v>1712</v>
      </c>
      <c r="G74" s="2248">
        <v>4</v>
      </c>
    </row>
    <row r="75" spans="1:7" ht="26.25" x14ac:dyDescent="0.25">
      <c r="A75" s="2138">
        <v>69</v>
      </c>
      <c r="B75" s="2243" t="s">
        <v>2016</v>
      </c>
      <c r="C75" s="2119" t="s">
        <v>2189</v>
      </c>
      <c r="D75" s="2119" t="s">
        <v>421</v>
      </c>
      <c r="E75" s="2119" t="s">
        <v>1847</v>
      </c>
      <c r="F75" s="2120" t="s">
        <v>1969</v>
      </c>
      <c r="G75" s="2250">
        <v>4</v>
      </c>
    </row>
    <row r="76" spans="1:7" ht="26.25" x14ac:dyDescent="0.25">
      <c r="A76" s="2138">
        <v>70</v>
      </c>
      <c r="B76" s="2243" t="s">
        <v>380</v>
      </c>
      <c r="C76" s="2119" t="s">
        <v>2189</v>
      </c>
      <c r="D76" s="2119" t="s">
        <v>351</v>
      </c>
      <c r="E76" s="2119" t="s">
        <v>394</v>
      </c>
      <c r="F76" s="2120" t="s">
        <v>1712</v>
      </c>
      <c r="G76" s="2246">
        <v>4</v>
      </c>
    </row>
    <row r="77" spans="1:7" ht="26.25" x14ac:dyDescent="0.25">
      <c r="A77" s="2138">
        <v>71</v>
      </c>
      <c r="B77" s="2136" t="s">
        <v>743</v>
      </c>
      <c r="C77" s="2119" t="s">
        <v>2190</v>
      </c>
      <c r="D77" s="2119" t="s">
        <v>23</v>
      </c>
      <c r="E77" s="2119" t="s">
        <v>103</v>
      </c>
      <c r="F77" s="2120" t="s">
        <v>1712</v>
      </c>
      <c r="G77" s="2251">
        <v>2</v>
      </c>
    </row>
    <row r="78" spans="1:7" ht="26.25" x14ac:dyDescent="0.25">
      <c r="A78" s="2138">
        <v>72</v>
      </c>
      <c r="B78" s="2243" t="s">
        <v>382</v>
      </c>
      <c r="C78" s="2119" t="s">
        <v>2189</v>
      </c>
      <c r="D78" s="2119" t="s">
        <v>351</v>
      </c>
      <c r="E78" s="2119" t="s">
        <v>394</v>
      </c>
      <c r="F78" s="2120" t="s">
        <v>1712</v>
      </c>
      <c r="G78" s="2246">
        <v>4</v>
      </c>
    </row>
    <row r="79" spans="1:7" ht="26.25" x14ac:dyDescent="0.25">
      <c r="A79" s="2138">
        <v>73</v>
      </c>
      <c r="B79" s="2136" t="s">
        <v>1932</v>
      </c>
      <c r="C79" s="2119" t="s">
        <v>2190</v>
      </c>
      <c r="D79" s="2119" t="s">
        <v>421</v>
      </c>
      <c r="E79" s="2119" t="s">
        <v>1847</v>
      </c>
      <c r="F79" s="2120" t="s">
        <v>1712</v>
      </c>
      <c r="G79" s="2251">
        <v>2</v>
      </c>
    </row>
    <row r="80" spans="1:7" ht="26.25" x14ac:dyDescent="0.25">
      <c r="A80" s="2138">
        <v>74</v>
      </c>
      <c r="B80" s="2243" t="s">
        <v>384</v>
      </c>
      <c r="C80" s="2119" t="s">
        <v>2189</v>
      </c>
      <c r="D80" s="2119" t="s">
        <v>351</v>
      </c>
      <c r="E80" s="2119" t="s">
        <v>352</v>
      </c>
      <c r="F80" s="2120" t="s">
        <v>1712</v>
      </c>
      <c r="G80" s="2246">
        <v>4</v>
      </c>
    </row>
    <row r="81" spans="1:7" ht="42.75" x14ac:dyDescent="0.25">
      <c r="A81" s="2138">
        <v>75</v>
      </c>
      <c r="B81" s="2243" t="s">
        <v>258</v>
      </c>
      <c r="C81" s="2119" t="s">
        <v>2189</v>
      </c>
      <c r="D81" s="2119" t="s">
        <v>23</v>
      </c>
      <c r="E81" s="2119" t="s">
        <v>104</v>
      </c>
      <c r="F81" s="2120" t="s">
        <v>2143</v>
      </c>
      <c r="G81" s="2245">
        <v>6</v>
      </c>
    </row>
    <row r="82" spans="1:7" ht="26.25" x14ac:dyDescent="0.25">
      <c r="A82" s="2138">
        <v>76</v>
      </c>
      <c r="B82" s="2135" t="s">
        <v>762</v>
      </c>
      <c r="C82" s="2119" t="s">
        <v>2190</v>
      </c>
      <c r="D82" s="2136" t="s">
        <v>509</v>
      </c>
      <c r="E82" s="976" t="s">
        <v>515</v>
      </c>
      <c r="F82" s="2120" t="s">
        <v>1712</v>
      </c>
      <c r="G82" s="2255">
        <v>2</v>
      </c>
    </row>
    <row r="83" spans="1:7" ht="26.25" x14ac:dyDescent="0.25">
      <c r="A83" s="2138">
        <v>77</v>
      </c>
      <c r="B83" s="2243" t="s">
        <v>262</v>
      </c>
      <c r="C83" s="2119" t="s">
        <v>2189</v>
      </c>
      <c r="D83" s="2119" t="s">
        <v>23</v>
      </c>
      <c r="E83" s="2119" t="s">
        <v>108</v>
      </c>
      <c r="F83" s="2120" t="s">
        <v>1712</v>
      </c>
      <c r="G83" s="2250">
        <v>4</v>
      </c>
    </row>
    <row r="84" spans="1:7" ht="26.25" x14ac:dyDescent="0.25">
      <c r="A84" s="2138">
        <v>78</v>
      </c>
      <c r="B84" s="2254" t="s">
        <v>1669</v>
      </c>
      <c r="C84" s="2119" t="s">
        <v>2190</v>
      </c>
      <c r="D84" s="2119" t="s">
        <v>421</v>
      </c>
      <c r="E84" s="2119" t="s">
        <v>1849</v>
      </c>
      <c r="F84" s="2120" t="s">
        <v>1712</v>
      </c>
      <c r="G84" s="2249">
        <v>2</v>
      </c>
    </row>
    <row r="85" spans="1:7" ht="26.25" x14ac:dyDescent="0.25">
      <c r="A85" s="2138">
        <v>79</v>
      </c>
      <c r="B85" s="2243" t="s">
        <v>386</v>
      </c>
      <c r="C85" s="2119" t="s">
        <v>2189</v>
      </c>
      <c r="D85" s="2119" t="s">
        <v>351</v>
      </c>
      <c r="E85" s="2119" t="s">
        <v>394</v>
      </c>
      <c r="F85" s="2120" t="s">
        <v>1712</v>
      </c>
      <c r="G85" s="2250">
        <v>5</v>
      </c>
    </row>
    <row r="86" spans="1:7" ht="26.25" x14ac:dyDescent="0.25">
      <c r="A86" s="2138">
        <v>80</v>
      </c>
      <c r="B86" s="2136" t="s">
        <v>1944</v>
      </c>
      <c r="C86" s="2119" t="s">
        <v>2190</v>
      </c>
      <c r="D86" s="2119" t="s">
        <v>421</v>
      </c>
      <c r="E86" s="2119" t="s">
        <v>1847</v>
      </c>
      <c r="F86" s="2120" t="s">
        <v>1712</v>
      </c>
      <c r="G86" s="2251">
        <v>2</v>
      </c>
    </row>
    <row r="87" spans="1:7" ht="26.25" x14ac:dyDescent="0.25">
      <c r="A87" s="2138">
        <v>81</v>
      </c>
      <c r="B87" s="2243" t="s">
        <v>805</v>
      </c>
      <c r="C87" s="2119" t="s">
        <v>2190</v>
      </c>
      <c r="D87" s="2119" t="s">
        <v>539</v>
      </c>
      <c r="E87" s="2119" t="s">
        <v>1017</v>
      </c>
      <c r="F87" s="2120" t="s">
        <v>1712</v>
      </c>
      <c r="G87" s="2251">
        <v>6</v>
      </c>
    </row>
    <row r="88" spans="1:7" ht="26.25" x14ac:dyDescent="0.25">
      <c r="A88" s="2138">
        <v>82</v>
      </c>
      <c r="B88" s="2135" t="s">
        <v>1686</v>
      </c>
      <c r="C88" s="2119" t="s">
        <v>2190</v>
      </c>
      <c r="D88" s="976" t="s">
        <v>509</v>
      </c>
      <c r="E88" s="976" t="s">
        <v>515</v>
      </c>
      <c r="F88" s="2120" t="s">
        <v>1712</v>
      </c>
      <c r="G88" s="2255">
        <v>5</v>
      </c>
    </row>
    <row r="89" spans="1:7" ht="26.25" x14ac:dyDescent="0.25">
      <c r="A89" s="2138">
        <v>83</v>
      </c>
      <c r="B89" s="2243" t="s">
        <v>463</v>
      </c>
      <c r="C89" s="2119" t="s">
        <v>2189</v>
      </c>
      <c r="D89" s="2119" t="s">
        <v>509</v>
      </c>
      <c r="E89" s="2119" t="s">
        <v>511</v>
      </c>
      <c r="F89" s="2120" t="s">
        <v>1712</v>
      </c>
      <c r="G89" s="2245">
        <v>5</v>
      </c>
    </row>
    <row r="90" spans="1:7" ht="26.25" x14ac:dyDescent="0.25">
      <c r="A90" s="2138">
        <v>84</v>
      </c>
      <c r="B90" s="2243" t="s">
        <v>270</v>
      </c>
      <c r="C90" s="2119" t="s">
        <v>2189</v>
      </c>
      <c r="D90" s="2119" t="s">
        <v>23</v>
      </c>
      <c r="E90" s="2119" t="s">
        <v>103</v>
      </c>
      <c r="F90" s="2120" t="s">
        <v>2127</v>
      </c>
      <c r="G90" s="2245">
        <v>5</v>
      </c>
    </row>
    <row r="91" spans="1:7" ht="26.25" x14ac:dyDescent="0.25">
      <c r="A91" s="2138">
        <v>85</v>
      </c>
      <c r="B91" s="2243" t="s">
        <v>2023</v>
      </c>
      <c r="C91" s="2119" t="s">
        <v>2189</v>
      </c>
      <c r="D91" s="2119" t="s">
        <v>421</v>
      </c>
      <c r="E91" s="2119" t="s">
        <v>1847</v>
      </c>
      <c r="F91" s="2120" t="s">
        <v>1712</v>
      </c>
      <c r="G91" s="2252">
        <v>3</v>
      </c>
    </row>
    <row r="92" spans="1:7" ht="43.5" thickBot="1" x14ac:dyDescent="0.3">
      <c r="A92" s="2139">
        <v>86</v>
      </c>
      <c r="B92" s="2256" t="s">
        <v>389</v>
      </c>
      <c r="C92" s="1471" t="s">
        <v>2189</v>
      </c>
      <c r="D92" s="1471" t="s">
        <v>351</v>
      </c>
      <c r="E92" s="1471" t="s">
        <v>394</v>
      </c>
      <c r="F92" s="2129" t="s">
        <v>1711</v>
      </c>
      <c r="G92" s="2257">
        <v>5</v>
      </c>
    </row>
  </sheetData>
  <sortState xmlns:xlrd2="http://schemas.microsoft.com/office/spreadsheetml/2017/richdata2" ref="B8:G58">
    <sortCondition ref="B8:B58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63FA-6772-4F64-A289-EEECE4F69FC9}">
  <dimension ref="A1:G51"/>
  <sheetViews>
    <sheetView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A52" sqref="A52"/>
    </sheetView>
  </sheetViews>
  <sheetFormatPr baseColWidth="10" defaultRowHeight="15" x14ac:dyDescent="0.25"/>
  <cols>
    <col min="1" max="1" width="4.85546875" customWidth="1"/>
    <col min="2" max="2" width="28.85546875" customWidth="1"/>
    <col min="3" max="4" width="13.85546875" customWidth="1"/>
    <col min="5" max="5" width="15.7109375" customWidth="1"/>
    <col min="6" max="6" width="40" customWidth="1"/>
  </cols>
  <sheetData>
    <row r="1" spans="1:7" x14ac:dyDescent="0.25">
      <c r="A1" s="2354" t="s">
        <v>2183</v>
      </c>
      <c r="B1" s="2355"/>
      <c r="C1" s="2355"/>
      <c r="D1" s="2355"/>
      <c r="E1" s="2355"/>
      <c r="F1" s="2355"/>
      <c r="G1" s="2356"/>
    </row>
    <row r="2" spans="1:7" x14ac:dyDescent="0.25">
      <c r="A2" s="2357"/>
      <c r="B2" s="2358"/>
      <c r="C2" s="2358"/>
      <c r="D2" s="2358"/>
      <c r="E2" s="2358"/>
      <c r="F2" s="2358"/>
      <c r="G2" s="2359"/>
    </row>
    <row r="3" spans="1:7" x14ac:dyDescent="0.25">
      <c r="A3" s="2360" t="s">
        <v>2184</v>
      </c>
      <c r="B3" s="2361"/>
      <c r="C3" s="2361"/>
      <c r="D3" s="2361"/>
      <c r="E3" s="2361"/>
      <c r="F3" s="2361"/>
      <c r="G3" s="2362"/>
    </row>
    <row r="4" spans="1:7" x14ac:dyDescent="0.25">
      <c r="A4" s="2363" t="s">
        <v>2185</v>
      </c>
      <c r="B4" s="2364"/>
      <c r="C4" s="2364"/>
      <c r="D4" s="2364"/>
      <c r="E4" s="2364"/>
      <c r="F4" s="2364"/>
      <c r="G4" s="2365"/>
    </row>
    <row r="5" spans="1:7" ht="15.75" thickBot="1" x14ac:dyDescent="0.3">
      <c r="A5" s="2363" t="s">
        <v>2191</v>
      </c>
      <c r="B5" s="2364"/>
      <c r="C5" s="2364"/>
      <c r="D5" s="2364"/>
      <c r="E5" s="2364"/>
      <c r="F5" s="2364"/>
      <c r="G5" s="2365"/>
    </row>
    <row r="6" spans="1:7" ht="25.5" thickBot="1" x14ac:dyDescent="0.3">
      <c r="A6" s="2130" t="s">
        <v>2159</v>
      </c>
      <c r="B6" s="2131" t="s">
        <v>2187</v>
      </c>
      <c r="C6" s="2131" t="s">
        <v>2188</v>
      </c>
      <c r="D6" s="2131" t="s">
        <v>6</v>
      </c>
      <c r="E6" s="2131" t="s">
        <v>7</v>
      </c>
      <c r="F6" s="2131" t="s">
        <v>1734</v>
      </c>
      <c r="G6" s="2132" t="s">
        <v>13</v>
      </c>
    </row>
    <row r="7" spans="1:7" ht="34.5" x14ac:dyDescent="0.25">
      <c r="A7" s="2137">
        <v>1</v>
      </c>
      <c r="B7" s="2133" t="s">
        <v>354</v>
      </c>
      <c r="C7" s="2127" t="s">
        <v>2189</v>
      </c>
      <c r="D7" s="2127" t="s">
        <v>351</v>
      </c>
      <c r="E7" s="2127" t="s">
        <v>1371</v>
      </c>
      <c r="F7" s="2128" t="s">
        <v>1469</v>
      </c>
      <c r="G7" s="2140">
        <v>2</v>
      </c>
    </row>
    <row r="8" spans="1:7" ht="34.5" x14ac:dyDescent="0.25">
      <c r="A8" s="2138">
        <v>2</v>
      </c>
      <c r="B8" s="2126" t="s">
        <v>1706</v>
      </c>
      <c r="C8" s="2119" t="s">
        <v>2190</v>
      </c>
      <c r="D8" s="2123" t="s">
        <v>351</v>
      </c>
      <c r="E8" s="2124" t="s">
        <v>394</v>
      </c>
      <c r="F8" s="2120" t="s">
        <v>2146</v>
      </c>
      <c r="G8" s="2147">
        <v>4</v>
      </c>
    </row>
    <row r="9" spans="1:7" ht="34.5" x14ac:dyDescent="0.25">
      <c r="A9" s="2138">
        <v>3</v>
      </c>
      <c r="B9" s="2134" t="s">
        <v>1947</v>
      </c>
      <c r="C9" s="2119" t="s">
        <v>2189</v>
      </c>
      <c r="D9" s="2119" t="s">
        <v>421</v>
      </c>
      <c r="E9" s="2119" t="s">
        <v>1847</v>
      </c>
      <c r="F9" s="2120" t="s">
        <v>2146</v>
      </c>
      <c r="G9" s="2143">
        <v>5</v>
      </c>
    </row>
    <row r="10" spans="1:7" ht="34.5" x14ac:dyDescent="0.25">
      <c r="A10" s="2138">
        <v>4</v>
      </c>
      <c r="B10" s="990" t="s">
        <v>165</v>
      </c>
      <c r="C10" s="2119" t="s">
        <v>2189</v>
      </c>
      <c r="D10" s="2121" t="s">
        <v>23</v>
      </c>
      <c r="E10" s="2122" t="s">
        <v>107</v>
      </c>
      <c r="F10" s="2120" t="s">
        <v>1469</v>
      </c>
      <c r="G10" s="2148">
        <v>6</v>
      </c>
    </row>
    <row r="11" spans="1:7" ht="34.5" x14ac:dyDescent="0.25">
      <c r="A11" s="2138">
        <v>5</v>
      </c>
      <c r="B11" s="2134" t="s">
        <v>1959</v>
      </c>
      <c r="C11" s="2119" t="s">
        <v>2189</v>
      </c>
      <c r="D11" s="2119" t="s">
        <v>421</v>
      </c>
      <c r="E11" s="2119" t="s">
        <v>1847</v>
      </c>
      <c r="F11" s="2120" t="s">
        <v>1958</v>
      </c>
      <c r="G11" s="2141">
        <v>7</v>
      </c>
    </row>
    <row r="12" spans="1:7" ht="34.5" x14ac:dyDescent="0.25">
      <c r="A12" s="2138">
        <v>6</v>
      </c>
      <c r="B12" s="2134" t="s">
        <v>169</v>
      </c>
      <c r="C12" s="2119" t="s">
        <v>2189</v>
      </c>
      <c r="D12" s="2119" t="s">
        <v>23</v>
      </c>
      <c r="E12" s="2119" t="s">
        <v>104</v>
      </c>
      <c r="F12" s="2120" t="s">
        <v>1469</v>
      </c>
      <c r="G12" s="2142">
        <v>4</v>
      </c>
    </row>
    <row r="13" spans="1:7" ht="34.5" x14ac:dyDescent="0.25">
      <c r="A13" s="2138">
        <v>7</v>
      </c>
      <c r="B13" s="2134" t="s">
        <v>2141</v>
      </c>
      <c r="C13" s="2119" t="s">
        <v>2189</v>
      </c>
      <c r="D13" s="2119" t="s">
        <v>421</v>
      </c>
      <c r="E13" s="2119" t="s">
        <v>1847</v>
      </c>
      <c r="F13" s="2120" t="s">
        <v>2146</v>
      </c>
      <c r="G13" s="2143">
        <v>5</v>
      </c>
    </row>
    <row r="14" spans="1:7" ht="34.5" x14ac:dyDescent="0.25">
      <c r="A14" s="2138">
        <v>8</v>
      </c>
      <c r="B14" s="2134" t="s">
        <v>45</v>
      </c>
      <c r="C14" s="2119" t="s">
        <v>2189</v>
      </c>
      <c r="D14" s="2119" t="s">
        <v>23</v>
      </c>
      <c r="E14" s="2119" t="s">
        <v>99</v>
      </c>
      <c r="F14" s="2120" t="s">
        <v>1469</v>
      </c>
      <c r="G14" s="2142">
        <v>6</v>
      </c>
    </row>
    <row r="15" spans="1:7" ht="34.5" x14ac:dyDescent="0.25">
      <c r="A15" s="2138">
        <v>9</v>
      </c>
      <c r="B15" s="2134" t="s">
        <v>187</v>
      </c>
      <c r="C15" s="2119" t="s">
        <v>2189</v>
      </c>
      <c r="D15" s="2119" t="s">
        <v>23</v>
      </c>
      <c r="E15" s="2119" t="s">
        <v>107</v>
      </c>
      <c r="F15" s="2120" t="s">
        <v>1469</v>
      </c>
      <c r="G15" s="2142">
        <v>4</v>
      </c>
    </row>
    <row r="16" spans="1:7" ht="34.5" x14ac:dyDescent="0.25">
      <c r="A16" s="2138">
        <v>10</v>
      </c>
      <c r="B16" s="2134" t="s">
        <v>362</v>
      </c>
      <c r="C16" s="2119" t="s">
        <v>2189</v>
      </c>
      <c r="D16" s="2119" t="s">
        <v>351</v>
      </c>
      <c r="E16" s="2119" t="s">
        <v>394</v>
      </c>
      <c r="F16" s="2120" t="s">
        <v>1469</v>
      </c>
      <c r="G16" s="2143">
        <v>2</v>
      </c>
    </row>
    <row r="17" spans="1:7" ht="34.5" x14ac:dyDescent="0.25">
      <c r="A17" s="2138">
        <v>11</v>
      </c>
      <c r="B17" s="2134" t="s">
        <v>52</v>
      </c>
      <c r="C17" s="2119" t="s">
        <v>2189</v>
      </c>
      <c r="D17" s="2119" t="s">
        <v>23</v>
      </c>
      <c r="E17" s="2119" t="s">
        <v>103</v>
      </c>
      <c r="F17" s="2120" t="s">
        <v>1469</v>
      </c>
      <c r="G17" s="2142">
        <v>5</v>
      </c>
    </row>
    <row r="18" spans="1:7" ht="34.5" x14ac:dyDescent="0.25">
      <c r="A18" s="2138">
        <v>12</v>
      </c>
      <c r="B18" s="2134" t="s">
        <v>1984</v>
      </c>
      <c r="C18" s="2119" t="s">
        <v>2189</v>
      </c>
      <c r="D18" s="2119" t="s">
        <v>421</v>
      </c>
      <c r="E18" s="2119" t="s">
        <v>1847</v>
      </c>
      <c r="F18" s="2120" t="s">
        <v>2146</v>
      </c>
      <c r="G18" s="2141">
        <v>5</v>
      </c>
    </row>
    <row r="19" spans="1:7" ht="34.5" x14ac:dyDescent="0.25">
      <c r="A19" s="2138">
        <v>13</v>
      </c>
      <c r="B19" s="2126" t="s">
        <v>207</v>
      </c>
      <c r="C19" s="2119" t="s">
        <v>2189</v>
      </c>
      <c r="D19" s="2123" t="s">
        <v>23</v>
      </c>
      <c r="E19" s="2123" t="s">
        <v>103</v>
      </c>
      <c r="F19" s="2120" t="s">
        <v>1469</v>
      </c>
      <c r="G19" s="2149">
        <v>8</v>
      </c>
    </row>
    <row r="20" spans="1:7" ht="34.5" x14ac:dyDescent="0.25">
      <c r="A20" s="2138">
        <v>14</v>
      </c>
      <c r="B20" s="2134" t="s">
        <v>731</v>
      </c>
      <c r="C20" s="2119" t="s">
        <v>2190</v>
      </c>
      <c r="D20" s="2119" t="s">
        <v>23</v>
      </c>
      <c r="E20" s="2119" t="s">
        <v>103</v>
      </c>
      <c r="F20" s="2120" t="s">
        <v>2146</v>
      </c>
      <c r="G20" s="2142">
        <v>5</v>
      </c>
    </row>
    <row r="21" spans="1:7" ht="34.5" x14ac:dyDescent="0.25">
      <c r="A21" s="2138">
        <v>15</v>
      </c>
      <c r="B21" s="2134" t="s">
        <v>1808</v>
      </c>
      <c r="C21" s="2119" t="s">
        <v>2190</v>
      </c>
      <c r="D21" s="2119" t="s">
        <v>421</v>
      </c>
      <c r="E21" s="2119" t="s">
        <v>1849</v>
      </c>
      <c r="F21" s="2120" t="s">
        <v>2146</v>
      </c>
      <c r="G21" s="2143">
        <v>5</v>
      </c>
    </row>
    <row r="22" spans="1:7" ht="34.5" x14ac:dyDescent="0.25">
      <c r="A22" s="2138">
        <v>16</v>
      </c>
      <c r="B22" s="2134" t="s">
        <v>64</v>
      </c>
      <c r="C22" s="2119" t="s">
        <v>2189</v>
      </c>
      <c r="D22" s="2119" t="s">
        <v>23</v>
      </c>
      <c r="E22" s="2119" t="s">
        <v>108</v>
      </c>
      <c r="F22" s="2120" t="s">
        <v>1469</v>
      </c>
      <c r="G22" s="2142">
        <v>5</v>
      </c>
    </row>
    <row r="23" spans="1:7" ht="34.5" x14ac:dyDescent="0.25">
      <c r="A23" s="2138">
        <v>17</v>
      </c>
      <c r="B23" s="2134" t="s">
        <v>211</v>
      </c>
      <c r="C23" s="2119" t="s">
        <v>2189</v>
      </c>
      <c r="D23" s="2119" t="s">
        <v>23</v>
      </c>
      <c r="E23" s="2119" t="s">
        <v>103</v>
      </c>
      <c r="F23" s="2120" t="s">
        <v>1469</v>
      </c>
      <c r="G23" s="2141">
        <v>4</v>
      </c>
    </row>
    <row r="24" spans="1:7" ht="34.5" x14ac:dyDescent="0.25">
      <c r="A24" s="2138">
        <v>18</v>
      </c>
      <c r="B24" s="2134" t="s">
        <v>1110</v>
      </c>
      <c r="C24" s="2119" t="s">
        <v>2189</v>
      </c>
      <c r="D24" s="2119" t="s">
        <v>351</v>
      </c>
      <c r="E24" s="2119" t="s">
        <v>394</v>
      </c>
      <c r="F24" s="2120" t="s">
        <v>2146</v>
      </c>
      <c r="G24" s="2144">
        <v>3</v>
      </c>
    </row>
    <row r="25" spans="1:7" ht="34.5" x14ac:dyDescent="0.25">
      <c r="A25" s="2138">
        <v>19</v>
      </c>
      <c r="B25" s="2134" t="s">
        <v>214</v>
      </c>
      <c r="C25" s="2119" t="s">
        <v>2189</v>
      </c>
      <c r="D25" s="2119" t="s">
        <v>23</v>
      </c>
      <c r="E25" s="2119" t="s">
        <v>107</v>
      </c>
      <c r="F25" s="2120" t="s">
        <v>1469</v>
      </c>
      <c r="G25" s="2144">
        <v>2</v>
      </c>
    </row>
    <row r="26" spans="1:7" ht="34.5" x14ac:dyDescent="0.25">
      <c r="A26" s="2138">
        <v>20</v>
      </c>
      <c r="B26" s="2134" t="s">
        <v>219</v>
      </c>
      <c r="C26" s="2119" t="s">
        <v>2189</v>
      </c>
      <c r="D26" s="2119" t="s">
        <v>23</v>
      </c>
      <c r="E26" s="2119" t="s">
        <v>104</v>
      </c>
      <c r="F26" s="2120" t="s">
        <v>1469</v>
      </c>
      <c r="G26" s="2142">
        <v>5</v>
      </c>
    </row>
    <row r="27" spans="1:7" ht="34.5" x14ac:dyDescent="0.25">
      <c r="A27" s="2138">
        <v>21</v>
      </c>
      <c r="B27" s="2134" t="s">
        <v>367</v>
      </c>
      <c r="C27" s="2119" t="s">
        <v>2189</v>
      </c>
      <c r="D27" s="2119" t="s">
        <v>351</v>
      </c>
      <c r="E27" s="2119" t="s">
        <v>352</v>
      </c>
      <c r="F27" s="2120" t="s">
        <v>2149</v>
      </c>
      <c r="G27" s="2144">
        <v>5</v>
      </c>
    </row>
    <row r="28" spans="1:7" ht="34.5" x14ac:dyDescent="0.25">
      <c r="A28" s="2138">
        <v>22</v>
      </c>
      <c r="B28" s="2126" t="s">
        <v>67</v>
      </c>
      <c r="C28" s="2119" t="s">
        <v>2189</v>
      </c>
      <c r="D28" s="2123" t="s">
        <v>23</v>
      </c>
      <c r="E28" s="2121" t="s">
        <v>99</v>
      </c>
      <c r="F28" s="2120" t="s">
        <v>1469</v>
      </c>
      <c r="G28" s="2149">
        <v>6</v>
      </c>
    </row>
    <row r="29" spans="1:7" ht="34.5" x14ac:dyDescent="0.25">
      <c r="A29" s="2138">
        <v>23</v>
      </c>
      <c r="B29" s="2134" t="s">
        <v>547</v>
      </c>
      <c r="C29" s="2119" t="s">
        <v>2189</v>
      </c>
      <c r="D29" s="2119" t="s">
        <v>539</v>
      </c>
      <c r="E29" s="2119" t="s">
        <v>1019</v>
      </c>
      <c r="F29" s="2120" t="s">
        <v>1832</v>
      </c>
      <c r="G29" s="2143">
        <v>5</v>
      </c>
    </row>
    <row r="30" spans="1:7" ht="34.5" x14ac:dyDescent="0.25">
      <c r="A30" s="2138">
        <v>24</v>
      </c>
      <c r="B30" s="2134" t="s">
        <v>549</v>
      </c>
      <c r="C30" s="2119" t="s">
        <v>2189</v>
      </c>
      <c r="D30" s="2119" t="s">
        <v>539</v>
      </c>
      <c r="E30" s="2119" t="s">
        <v>1017</v>
      </c>
      <c r="F30" s="2120" t="s">
        <v>1832</v>
      </c>
      <c r="G30" s="2142">
        <v>4</v>
      </c>
    </row>
    <row r="31" spans="1:7" ht="34.5" x14ac:dyDescent="0.25">
      <c r="A31" s="2138">
        <v>25</v>
      </c>
      <c r="B31" s="2135" t="s">
        <v>1111</v>
      </c>
      <c r="C31" s="2119" t="s">
        <v>2189</v>
      </c>
      <c r="D31" s="2119" t="s">
        <v>351</v>
      </c>
      <c r="E31" s="2119" t="s">
        <v>352</v>
      </c>
      <c r="F31" s="2120" t="s">
        <v>2150</v>
      </c>
      <c r="G31" s="2150">
        <v>4</v>
      </c>
    </row>
    <row r="32" spans="1:7" ht="34.5" x14ac:dyDescent="0.25">
      <c r="A32" s="2138">
        <v>26</v>
      </c>
      <c r="B32" s="2134" t="s">
        <v>372</v>
      </c>
      <c r="C32" s="2119" t="s">
        <v>2189</v>
      </c>
      <c r="D32" s="2119" t="s">
        <v>351</v>
      </c>
      <c r="E32" s="2119" t="s">
        <v>394</v>
      </c>
      <c r="F32" s="2120" t="s">
        <v>1469</v>
      </c>
      <c r="G32" s="2141">
        <v>4</v>
      </c>
    </row>
    <row r="33" spans="1:7" ht="34.5" x14ac:dyDescent="0.25">
      <c r="A33" s="2138">
        <v>27</v>
      </c>
      <c r="B33" s="2134" t="s">
        <v>1751</v>
      </c>
      <c r="C33" s="2119" t="s">
        <v>2190</v>
      </c>
      <c r="D33" s="2119" t="s">
        <v>351</v>
      </c>
      <c r="E33" s="2119" t="s">
        <v>1371</v>
      </c>
      <c r="F33" s="2120" t="s">
        <v>2146</v>
      </c>
      <c r="G33" s="2146">
        <v>3</v>
      </c>
    </row>
    <row r="34" spans="1:7" ht="34.5" x14ac:dyDescent="0.25">
      <c r="A34" s="2138">
        <v>28</v>
      </c>
      <c r="B34" s="2126" t="s">
        <v>1754</v>
      </c>
      <c r="C34" s="2119" t="s">
        <v>2190</v>
      </c>
      <c r="D34" s="2121" t="s">
        <v>351</v>
      </c>
      <c r="E34" s="2123" t="s">
        <v>352</v>
      </c>
      <c r="F34" s="2120" t="s">
        <v>2146</v>
      </c>
      <c r="G34" s="2147">
        <v>4</v>
      </c>
    </row>
    <row r="35" spans="1:7" ht="34.5" x14ac:dyDescent="0.25">
      <c r="A35" s="2138">
        <v>29</v>
      </c>
      <c r="B35" s="2134" t="s">
        <v>2010</v>
      </c>
      <c r="C35" s="2119" t="s">
        <v>2189</v>
      </c>
      <c r="D35" s="2119" t="s">
        <v>421</v>
      </c>
      <c r="E35" s="2119" t="s">
        <v>1847</v>
      </c>
      <c r="F35" s="2120" t="s">
        <v>2146</v>
      </c>
      <c r="G35" s="2143">
        <v>5</v>
      </c>
    </row>
    <row r="36" spans="1:7" ht="34.5" x14ac:dyDescent="0.25">
      <c r="A36" s="2138">
        <v>30</v>
      </c>
      <c r="B36" s="2134" t="s">
        <v>454</v>
      </c>
      <c r="C36" s="2119" t="s">
        <v>2189</v>
      </c>
      <c r="D36" s="2119" t="s">
        <v>509</v>
      </c>
      <c r="E36" s="2119" t="s">
        <v>511</v>
      </c>
      <c r="F36" s="2120" t="s">
        <v>1469</v>
      </c>
      <c r="G36" s="2142">
        <v>3</v>
      </c>
    </row>
    <row r="37" spans="1:7" ht="34.5" x14ac:dyDescent="0.25">
      <c r="A37" s="2138">
        <v>31</v>
      </c>
      <c r="B37" s="2134" t="s">
        <v>456</v>
      </c>
      <c r="C37" s="2119" t="s">
        <v>2189</v>
      </c>
      <c r="D37" s="2119" t="s">
        <v>509</v>
      </c>
      <c r="E37" s="2119" t="s">
        <v>515</v>
      </c>
      <c r="F37" s="2120" t="s">
        <v>1469</v>
      </c>
      <c r="G37" s="2142">
        <v>2</v>
      </c>
    </row>
    <row r="38" spans="1:7" ht="34.5" x14ac:dyDescent="0.25">
      <c r="A38" s="2138">
        <v>32</v>
      </c>
      <c r="B38" s="2134" t="s">
        <v>238</v>
      </c>
      <c r="C38" s="2119" t="s">
        <v>2189</v>
      </c>
      <c r="D38" s="2119" t="s">
        <v>23</v>
      </c>
      <c r="E38" s="2119" t="s">
        <v>108</v>
      </c>
      <c r="F38" s="2120" t="s">
        <v>1469</v>
      </c>
      <c r="G38" s="2142">
        <v>6</v>
      </c>
    </row>
    <row r="39" spans="1:7" ht="34.5" x14ac:dyDescent="0.25">
      <c r="A39" s="2138">
        <v>33</v>
      </c>
      <c r="B39" s="2134" t="s">
        <v>1661</v>
      </c>
      <c r="C39" s="2119" t="s">
        <v>2190</v>
      </c>
      <c r="D39" s="2119" t="s">
        <v>421</v>
      </c>
      <c r="E39" s="2119" t="s">
        <v>1849</v>
      </c>
      <c r="F39" s="2120" t="s">
        <v>2146</v>
      </c>
      <c r="G39" s="2143">
        <v>3</v>
      </c>
    </row>
    <row r="40" spans="1:7" ht="34.5" x14ac:dyDescent="0.25">
      <c r="A40" s="2138">
        <v>34</v>
      </c>
      <c r="B40" s="2134" t="s">
        <v>1299</v>
      </c>
      <c r="C40" s="2119" t="s">
        <v>2190</v>
      </c>
      <c r="D40" s="2119" t="s">
        <v>351</v>
      </c>
      <c r="E40" s="2119" t="s">
        <v>352</v>
      </c>
      <c r="F40" s="2120" t="s">
        <v>2146</v>
      </c>
      <c r="G40" s="2142">
        <v>3</v>
      </c>
    </row>
    <row r="41" spans="1:7" ht="34.5" x14ac:dyDescent="0.25">
      <c r="A41" s="2138">
        <v>35</v>
      </c>
      <c r="B41" s="2134" t="s">
        <v>741</v>
      </c>
      <c r="C41" s="2119" t="s">
        <v>2190</v>
      </c>
      <c r="D41" s="2119" t="s">
        <v>23</v>
      </c>
      <c r="E41" s="2119" t="s">
        <v>108</v>
      </c>
      <c r="F41" s="2120" t="s">
        <v>2146</v>
      </c>
      <c r="G41" s="2141">
        <v>3</v>
      </c>
    </row>
    <row r="42" spans="1:7" ht="34.5" x14ac:dyDescent="0.25">
      <c r="A42" s="2138">
        <v>36</v>
      </c>
      <c r="B42" s="2134" t="s">
        <v>382</v>
      </c>
      <c r="C42" s="2119" t="s">
        <v>2189</v>
      </c>
      <c r="D42" s="2119" t="s">
        <v>351</v>
      </c>
      <c r="E42" s="2119" t="s">
        <v>394</v>
      </c>
      <c r="F42" s="2120" t="s">
        <v>2146</v>
      </c>
      <c r="G42" s="2142">
        <v>5</v>
      </c>
    </row>
    <row r="43" spans="1:7" ht="34.5" x14ac:dyDescent="0.25">
      <c r="A43" s="2138">
        <v>37</v>
      </c>
      <c r="B43" s="2134" t="s">
        <v>1669</v>
      </c>
      <c r="C43" s="2119" t="s">
        <v>2190</v>
      </c>
      <c r="D43" s="2119" t="s">
        <v>421</v>
      </c>
      <c r="E43" s="2119" t="s">
        <v>1849</v>
      </c>
      <c r="F43" s="2120" t="s">
        <v>2146</v>
      </c>
      <c r="G43" s="2142">
        <v>4</v>
      </c>
    </row>
    <row r="44" spans="1:7" ht="34.5" x14ac:dyDescent="0.25">
      <c r="A44" s="2138">
        <v>38</v>
      </c>
      <c r="B44" s="2134" t="s">
        <v>1673</v>
      </c>
      <c r="C44" s="2119" t="s">
        <v>2190</v>
      </c>
      <c r="D44" s="2119" t="s">
        <v>421</v>
      </c>
      <c r="E44" s="2119" t="s">
        <v>1849</v>
      </c>
      <c r="F44" s="2120" t="s">
        <v>2146</v>
      </c>
      <c r="G44" s="2142">
        <v>4</v>
      </c>
    </row>
    <row r="45" spans="1:7" ht="34.5" x14ac:dyDescent="0.25">
      <c r="A45" s="2138">
        <v>39</v>
      </c>
      <c r="B45" s="2134" t="s">
        <v>1944</v>
      </c>
      <c r="C45" s="2119" t="s">
        <v>2190</v>
      </c>
      <c r="D45" s="2119" t="s">
        <v>421</v>
      </c>
      <c r="E45" s="2119" t="s">
        <v>1847</v>
      </c>
      <c r="F45" s="2120" t="s">
        <v>2146</v>
      </c>
      <c r="G45" s="2142">
        <v>4</v>
      </c>
    </row>
    <row r="46" spans="1:7" ht="34.5" x14ac:dyDescent="0.25">
      <c r="A46" s="2138">
        <v>40</v>
      </c>
      <c r="B46" s="2134" t="s">
        <v>2020</v>
      </c>
      <c r="C46" s="2119" t="s">
        <v>2189</v>
      </c>
      <c r="D46" s="2119" t="s">
        <v>421</v>
      </c>
      <c r="E46" s="2119" t="s">
        <v>1847</v>
      </c>
      <c r="F46" s="2120" t="s">
        <v>2146</v>
      </c>
      <c r="G46" s="2142">
        <v>5</v>
      </c>
    </row>
    <row r="47" spans="1:7" ht="34.5" x14ac:dyDescent="0.25">
      <c r="A47" s="2138">
        <v>41</v>
      </c>
      <c r="B47" s="2134" t="s">
        <v>1301</v>
      </c>
      <c r="C47" s="2119" t="s">
        <v>2190</v>
      </c>
      <c r="D47" s="2119" t="s">
        <v>351</v>
      </c>
      <c r="E47" s="2119" t="s">
        <v>394</v>
      </c>
      <c r="F47" s="2120" t="s">
        <v>2146</v>
      </c>
      <c r="G47" s="2146">
        <v>4</v>
      </c>
    </row>
    <row r="48" spans="1:7" ht="34.5" x14ac:dyDescent="0.25">
      <c r="A48" s="2138">
        <v>42</v>
      </c>
      <c r="B48" s="2134" t="s">
        <v>273</v>
      </c>
      <c r="C48" s="2119" t="s">
        <v>2189</v>
      </c>
      <c r="D48" s="2119" t="s">
        <v>23</v>
      </c>
      <c r="E48" s="2119" t="s">
        <v>107</v>
      </c>
      <c r="F48" s="2120" t="s">
        <v>1469</v>
      </c>
      <c r="G48" s="2145">
        <v>4</v>
      </c>
    </row>
    <row r="49" spans="1:7" ht="34.5" x14ac:dyDescent="0.25">
      <c r="A49" s="2138">
        <v>43</v>
      </c>
      <c r="B49" s="2134" t="s">
        <v>278</v>
      </c>
      <c r="C49" s="2119" t="s">
        <v>2189</v>
      </c>
      <c r="D49" s="2119" t="s">
        <v>23</v>
      </c>
      <c r="E49" s="2119" t="s">
        <v>100</v>
      </c>
      <c r="F49" s="2120" t="s">
        <v>1469</v>
      </c>
      <c r="G49" s="2143">
        <v>3</v>
      </c>
    </row>
    <row r="50" spans="1:7" ht="34.5" x14ac:dyDescent="0.25">
      <c r="A50" s="2138">
        <v>44</v>
      </c>
      <c r="B50" s="2134" t="s">
        <v>388</v>
      </c>
      <c r="C50" s="2119" t="s">
        <v>2189</v>
      </c>
      <c r="D50" s="2119" t="s">
        <v>351</v>
      </c>
      <c r="E50" s="2119" t="s">
        <v>352</v>
      </c>
      <c r="F50" s="2120" t="s">
        <v>2146</v>
      </c>
      <c r="G50" s="2142">
        <v>5</v>
      </c>
    </row>
    <row r="51" spans="1:7" ht="35.25" thickBot="1" x14ac:dyDescent="0.3">
      <c r="A51" s="2139">
        <v>45</v>
      </c>
      <c r="B51" s="2151" t="s">
        <v>768</v>
      </c>
      <c r="C51" s="1471" t="s">
        <v>2190</v>
      </c>
      <c r="D51" s="1471" t="s">
        <v>539</v>
      </c>
      <c r="E51" s="1471" t="s">
        <v>1024</v>
      </c>
      <c r="F51" s="2129" t="s">
        <v>2146</v>
      </c>
      <c r="G51" s="2152">
        <v>4</v>
      </c>
    </row>
  </sheetData>
  <sortState xmlns:xlrd2="http://schemas.microsoft.com/office/spreadsheetml/2017/richdata2" ref="B8:G51">
    <sortCondition ref="B8:B51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37B1-2932-42C4-8DDA-FFD5935A9C63}">
  <dimension ref="A1:AE310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3" sqref="H3"/>
    </sheetView>
  </sheetViews>
  <sheetFormatPr baseColWidth="10" defaultRowHeight="15" x14ac:dyDescent="0.25"/>
  <cols>
    <col min="1" max="1" width="4.28515625" customWidth="1"/>
    <col min="2" max="2" width="22.7109375" customWidth="1"/>
    <col min="3" max="3" width="9.5703125" bestFit="1" customWidth="1"/>
    <col min="4" max="4" width="13.42578125" bestFit="1" customWidth="1"/>
    <col min="5" max="29" width="8.140625" customWidth="1"/>
    <col min="30" max="30" width="6.28515625" customWidth="1"/>
    <col min="31" max="31" width="23.5703125" customWidth="1"/>
  </cols>
  <sheetData>
    <row r="1" spans="1:31" ht="20.25" customHeight="1" x14ac:dyDescent="0.25">
      <c r="E1" s="2366" t="s">
        <v>1844</v>
      </c>
      <c r="F1" s="2366"/>
      <c r="G1" s="2366"/>
      <c r="H1" s="2366"/>
      <c r="I1" s="2366"/>
      <c r="J1" s="2366"/>
      <c r="K1" s="2366" t="s">
        <v>1845</v>
      </c>
      <c r="L1" s="2366"/>
      <c r="M1" s="2366"/>
      <c r="N1" s="2366"/>
      <c r="O1" s="2366"/>
      <c r="P1" s="2366" t="s">
        <v>1846</v>
      </c>
      <c r="Q1" s="2366"/>
      <c r="R1" s="2366"/>
      <c r="S1" s="2366"/>
      <c r="T1" s="2366"/>
      <c r="U1" s="2167" t="s">
        <v>1304</v>
      </c>
      <c r="V1" s="2366" t="s">
        <v>421</v>
      </c>
      <c r="W1" s="2366"/>
      <c r="X1" s="2366" t="s">
        <v>2196</v>
      </c>
      <c r="Y1" s="2366"/>
      <c r="Z1" s="2366"/>
      <c r="AA1" s="2366"/>
      <c r="AB1" s="2168" t="s">
        <v>1047</v>
      </c>
      <c r="AC1" s="2168" t="s">
        <v>1028</v>
      </c>
    </row>
    <row r="2" spans="1:31" ht="22.5" customHeight="1" x14ac:dyDescent="0.25">
      <c r="A2" s="2164" t="s">
        <v>2192</v>
      </c>
      <c r="B2" s="2164" t="s">
        <v>2</v>
      </c>
      <c r="C2" s="2164" t="s">
        <v>418</v>
      </c>
      <c r="D2" s="2165" t="s">
        <v>419</v>
      </c>
      <c r="E2" s="2166" t="s">
        <v>103</v>
      </c>
      <c r="F2" s="2166" t="s">
        <v>107</v>
      </c>
      <c r="G2" s="2166" t="s">
        <v>99</v>
      </c>
      <c r="H2" s="2166" t="s">
        <v>100</v>
      </c>
      <c r="I2" s="2166" t="s">
        <v>104</v>
      </c>
      <c r="J2" s="2166" t="s">
        <v>108</v>
      </c>
      <c r="K2" s="2166" t="s">
        <v>1371</v>
      </c>
      <c r="L2" s="2166" t="s">
        <v>394</v>
      </c>
      <c r="M2" s="2166" t="s">
        <v>1812</v>
      </c>
      <c r="N2" s="2166" t="s">
        <v>352</v>
      </c>
      <c r="O2" s="2166" t="s">
        <v>2177</v>
      </c>
      <c r="P2" s="2166" t="s">
        <v>1017</v>
      </c>
      <c r="Q2" s="2166" t="s">
        <v>1019</v>
      </c>
      <c r="R2" s="2166" t="s">
        <v>1024</v>
      </c>
      <c r="S2" s="2166" t="s">
        <v>1023</v>
      </c>
      <c r="T2" s="2166" t="s">
        <v>1026</v>
      </c>
      <c r="U2" s="2166" t="s">
        <v>1238</v>
      </c>
      <c r="V2" s="2166" t="s">
        <v>1847</v>
      </c>
      <c r="W2" s="2166" t="s">
        <v>1849</v>
      </c>
      <c r="X2" s="2166" t="s">
        <v>511</v>
      </c>
      <c r="Y2" s="2166" t="s">
        <v>515</v>
      </c>
      <c r="Z2" s="2166" t="s">
        <v>1848</v>
      </c>
      <c r="AA2" s="2166" t="s">
        <v>1027</v>
      </c>
      <c r="AB2" s="2166" t="s">
        <v>1047</v>
      </c>
      <c r="AC2" s="2166" t="s">
        <v>1028</v>
      </c>
      <c r="AD2" s="2166" t="s">
        <v>2197</v>
      </c>
      <c r="AE2" s="2166" t="s">
        <v>2200</v>
      </c>
    </row>
    <row r="3" spans="1:31" x14ac:dyDescent="0.25">
      <c r="A3" s="372">
        <v>1</v>
      </c>
      <c r="B3" s="974" t="s">
        <v>147</v>
      </c>
      <c r="C3" s="974" t="s">
        <v>148</v>
      </c>
      <c r="D3" s="974" t="s">
        <v>2194</v>
      </c>
      <c r="E3" s="372">
        <f>SUMIFS(TITULARES!$P$6:$P$1505,TITULARES!$I$6:$I$1505,'RESUMEN POR CARRERAS'!E$2,TITULARES!$D$6:$D$1505,'RESUMEN POR CARRERAS'!$C3)</f>
        <v>10</v>
      </c>
      <c r="F3" s="372">
        <f>SUMIFS(TITULARES!$P$6:$P$1505,TITULARES!$I$6:$I$1505,'RESUMEN POR CARRERAS'!F$2,TITULARES!$D$6:$D$1505,'RESUMEN POR CARRERAS'!$C3)</f>
        <v>6</v>
      </c>
      <c r="G3" s="372">
        <f>SUMIFS(TITULARES!$P$6:$P$1505,TITULARES!$I$6:$I$1505,'RESUMEN POR CARRERAS'!G$2,TITULARES!$D$6:$D$1505,'RESUMEN POR CARRERAS'!$C3)</f>
        <v>0</v>
      </c>
      <c r="H3" s="372">
        <f>SUMIFS(TITULARES!$P$6:$P$1505,TITULARES!$I$6:$I$1505,'RESUMEN POR CARRERAS'!H$2,TITULARES!$D$6:$D$1505,'RESUMEN POR CARRERAS'!$C3)</f>
        <v>3</v>
      </c>
      <c r="I3" s="372">
        <f>SUMIFS(TITULARES!$P$6:$P$1505,TITULARES!$I$6:$I$1505,'RESUMEN POR CARRERAS'!I$2,TITULARES!$D$6:$D$1505,'RESUMEN POR CARRERAS'!$C3)</f>
        <v>0</v>
      </c>
      <c r="J3" s="372">
        <f>SUMIFS(TITULARES!$P$6:$P$1505,TITULARES!$I$6:$I$1505,'RESUMEN POR CARRERAS'!J$2,TITULARES!$D$6:$D$1505,'RESUMEN POR CARRERAS'!$C3)</f>
        <v>0</v>
      </c>
      <c r="K3" s="372">
        <f>SUMIFS(TITULARES!$P$6:$P$1505,TITULARES!$I$6:$I$1505,'RESUMEN POR CARRERAS'!K$2,TITULARES!$D$6:$D$1505,'RESUMEN POR CARRERAS'!$C3)</f>
        <v>0</v>
      </c>
      <c r="L3" s="372">
        <f>SUMIFS(TITULARES!$P$6:$P$1505,TITULARES!$I$6:$I$1505,'RESUMEN POR CARRERAS'!L$2,TITULARES!$D$6:$D$1505,'RESUMEN POR CARRERAS'!$C3)</f>
        <v>0</v>
      </c>
      <c r="M3" s="372">
        <f>SUMIFS(TITULARES!$P$6:$P$1505,TITULARES!$I$6:$I$1505,'RESUMEN POR CARRERAS'!M$2,TITULARES!$D$6:$D$1505,'RESUMEN POR CARRERAS'!$C3)</f>
        <v>0</v>
      </c>
      <c r="N3" s="372">
        <f>SUMIFS(TITULARES!$P$6:$P$1505,TITULARES!$I$6:$I$1505,'RESUMEN POR CARRERAS'!N$2,TITULARES!$D$6:$D$1505,'RESUMEN POR CARRERAS'!$C3)</f>
        <v>0</v>
      </c>
      <c r="O3" s="372">
        <f>SUMIFS(TITULARES!$P$6:$P$1505,TITULARES!$I$6:$I$1505,'RESUMEN POR CARRERAS'!O$2,TITULARES!$D$6:$D$1505,'RESUMEN POR CARRERAS'!$C3)</f>
        <v>0</v>
      </c>
      <c r="P3" s="372">
        <f>SUMIFS(TITULARES!$P$6:$P$1505,TITULARES!$I$6:$I$1505,'RESUMEN POR CARRERAS'!P$2,TITULARES!$D$6:$D$1505,'RESUMEN POR CARRERAS'!$C3)</f>
        <v>0</v>
      </c>
      <c r="Q3" s="372">
        <f>SUMIFS(TITULARES!$P$6:$P$1505,TITULARES!$I$6:$I$1505,'RESUMEN POR CARRERAS'!Q$2,TITULARES!$D$6:$D$1505,'RESUMEN POR CARRERAS'!$C3)</f>
        <v>0</v>
      </c>
      <c r="R3" s="372">
        <f>SUMIFS(TITULARES!$P$6:$P$1505,TITULARES!$I$6:$I$1505,'RESUMEN POR CARRERAS'!R$2,TITULARES!$D$6:$D$1505,'RESUMEN POR CARRERAS'!$C3)</f>
        <v>0</v>
      </c>
      <c r="S3" s="372">
        <f>SUMIFS(TITULARES!$P$6:$P$1505,TITULARES!$I$6:$I$1505,'RESUMEN POR CARRERAS'!S$2,TITULARES!$D$6:$D$1505,'RESUMEN POR CARRERAS'!$C3)</f>
        <v>0</v>
      </c>
      <c r="T3" s="372">
        <f>SUMIFS(TITULARES!$P$6:$P$1505,TITULARES!$I$6:$I$1505,'RESUMEN POR CARRERAS'!T$2,TITULARES!$D$6:$D$1505,'RESUMEN POR CARRERAS'!$C3)</f>
        <v>0</v>
      </c>
      <c r="U3" s="372">
        <f>SUMIFS(TITULARES!$P$6:$P$1505,TITULARES!$I$6:$I$1505,'RESUMEN POR CARRERAS'!U$2,TITULARES!$D$6:$D$1505,'RESUMEN POR CARRERAS'!$C3)</f>
        <v>0</v>
      </c>
      <c r="V3" s="372">
        <f>SUMIFS(TITULARES!$P$6:$P$1505,TITULARES!$I$6:$I$1505,'RESUMEN POR CARRERAS'!V$2,TITULARES!$D$6:$D$1505,'RESUMEN POR CARRERAS'!$C3)</f>
        <v>0</v>
      </c>
      <c r="W3" s="372">
        <f>SUMIFS(TITULARES!$P$6:$P$1505,TITULARES!$I$6:$I$1505,'RESUMEN POR CARRERAS'!W$2,TITULARES!$D$6:$D$1505,'RESUMEN POR CARRERAS'!$C3)</f>
        <v>0</v>
      </c>
      <c r="X3" s="372">
        <f>SUMIFS(TITULARES!$P$6:$P$1505,TITULARES!$I$6:$I$1505,'RESUMEN POR CARRERAS'!X$2,TITULARES!$D$6:$D$1505,'RESUMEN POR CARRERAS'!$C3)</f>
        <v>0</v>
      </c>
      <c r="Y3" s="372">
        <f>SUMIFS(TITULARES!$P$6:$P$1505,TITULARES!$I$6:$I$1505,'RESUMEN POR CARRERAS'!Y$2,TITULARES!$D$6:$D$1505,'RESUMEN POR CARRERAS'!$C3)</f>
        <v>0</v>
      </c>
      <c r="Z3" s="372">
        <f>SUMIFS(TITULARES!$P$6:$P$1505,TITULARES!$I$6:$I$1505,'RESUMEN POR CARRERAS'!Z$2,TITULARES!$D$6:$D$1505,'RESUMEN POR CARRERAS'!$C3)</f>
        <v>0</v>
      </c>
      <c r="AA3" s="372">
        <f>SUMIFS(TITULARES!$P$6:$P$1505,TITULARES!$I$6:$I$1505,'RESUMEN POR CARRERAS'!AA$2,TITULARES!$D$6:$D$1505,'RESUMEN POR CARRERAS'!$C3)</f>
        <v>0</v>
      </c>
      <c r="AB3" s="372">
        <f>SUMIFS(TITULARES!$P$6:$P$1505,TITULARES!$I$6:$I$1505,'RESUMEN POR CARRERAS'!AB$2,TITULARES!$D$6:$D$1505,'RESUMEN POR CARRERAS'!$C3)</f>
        <v>0</v>
      </c>
      <c r="AC3" s="372">
        <f>SUMIFS(TITULARES!$P$6:$P$1505,TITULARES!$I$6:$I$1505,'RESUMEN POR CARRERAS'!AC$2,TITULARES!$D$6:$D$1505,'RESUMEN POR CARRERAS'!$C3)</f>
        <v>0</v>
      </c>
      <c r="AD3" s="372">
        <f t="shared" ref="AD3:AD67" si="0">MAX(E3:AC3)</f>
        <v>10</v>
      </c>
      <c r="AE3" s="2163" t="str">
        <f>IF(AD3=E3,E$2,IF(AD3=F3,F$2,IF(AD3=G3,G$2,IF(AD3=H3,H$2,IF(AD3=I3,I$2,IF(AD3=J3,J$2,IF(AD3=K3,K$2,IF(AD3=L3,L$2,IF(AD3=M3,M$2,IF(AD3=N3,N$2,IF(AD3=O3,O$2,IF(AD3=P3,P$2,IF(AD3=Q3,Q$2,IF(AD3=R3,R$2,IF(AD3=S3,S$2,IF(AD3=T3,T$2,IF(AD3=U3,U$2,IF(AD3=V3,V$2,IF(AD3=W3,W$2,IF(AD3=X3,X$2,IF(AD3=Y3,Y$2,IF(AD3=Z3,Z$2,IF(AD3=AA3,AA$2,IF(AD3=AB3,AB$2,IF(AD3=AC3,AC$2,"")))))))))))))))))))))))))</f>
        <v>ADMINISTRACIÓN DE EMPRESAS</v>
      </c>
    </row>
    <row r="4" spans="1:31" x14ac:dyDescent="0.25">
      <c r="A4" s="372">
        <v>2</v>
      </c>
      <c r="B4" s="974" t="s">
        <v>149</v>
      </c>
      <c r="C4" s="974" t="s">
        <v>150</v>
      </c>
      <c r="D4" s="974" t="s">
        <v>2193</v>
      </c>
      <c r="E4" s="372">
        <f>SUMIFS(TITULARES!$P$6:$P$1505,TITULARES!$I$6:$I$1505,'RESUMEN POR CARRERAS'!E$2,TITULARES!$D$6:$D$1505,'RESUMEN POR CARRERAS'!$C4)</f>
        <v>0</v>
      </c>
      <c r="F4" s="372">
        <f>SUMIFS(TITULARES!$P$6:$P$1505,TITULARES!$I$6:$I$1505,'RESUMEN POR CARRERAS'!F$2,TITULARES!$D$6:$D$1505,'RESUMEN POR CARRERAS'!$C4)</f>
        <v>3</v>
      </c>
      <c r="G4" s="372">
        <f>SUMIFS(TITULARES!$P$6:$P$1505,TITULARES!$I$6:$I$1505,'RESUMEN POR CARRERAS'!G$2,TITULARES!$D$6:$D$1505,'RESUMEN POR CARRERAS'!$C4)</f>
        <v>0</v>
      </c>
      <c r="H4" s="372">
        <f>SUMIFS(TITULARES!$P$6:$P$1505,TITULARES!$I$6:$I$1505,'RESUMEN POR CARRERAS'!H$2,TITULARES!$D$6:$D$1505,'RESUMEN POR CARRERAS'!$C4)</f>
        <v>0</v>
      </c>
      <c r="I4" s="372">
        <f>SUMIFS(TITULARES!$P$6:$P$1505,TITULARES!$I$6:$I$1505,'RESUMEN POR CARRERAS'!I$2,TITULARES!$D$6:$D$1505,'RESUMEN POR CARRERAS'!$C4)</f>
        <v>5</v>
      </c>
      <c r="J4" s="372">
        <f>SUMIFS(TITULARES!$P$6:$P$1505,TITULARES!$I$6:$I$1505,'RESUMEN POR CARRERAS'!J$2,TITULARES!$D$6:$D$1505,'RESUMEN POR CARRERAS'!$C4)</f>
        <v>0</v>
      </c>
      <c r="K4" s="372">
        <f>SUMIFS(TITULARES!$P$6:$P$1505,TITULARES!$I$6:$I$1505,'RESUMEN POR CARRERAS'!K$2,TITULARES!$D$6:$D$1505,'RESUMEN POR CARRERAS'!$C4)</f>
        <v>0</v>
      </c>
      <c r="L4" s="372">
        <f>SUMIFS(TITULARES!$P$6:$P$1505,TITULARES!$I$6:$I$1505,'RESUMEN POR CARRERAS'!L$2,TITULARES!$D$6:$D$1505,'RESUMEN POR CARRERAS'!$C4)</f>
        <v>0</v>
      </c>
      <c r="M4" s="372">
        <f>SUMIFS(TITULARES!$P$6:$P$1505,TITULARES!$I$6:$I$1505,'RESUMEN POR CARRERAS'!M$2,TITULARES!$D$6:$D$1505,'RESUMEN POR CARRERAS'!$C4)</f>
        <v>0</v>
      </c>
      <c r="N4" s="372">
        <f>SUMIFS(TITULARES!$P$6:$P$1505,TITULARES!$I$6:$I$1505,'RESUMEN POR CARRERAS'!N$2,TITULARES!$D$6:$D$1505,'RESUMEN POR CARRERAS'!$C4)</f>
        <v>0</v>
      </c>
      <c r="O4" s="372">
        <f>SUMIFS(TITULARES!$P$6:$P$1505,TITULARES!$I$6:$I$1505,'RESUMEN POR CARRERAS'!O$2,TITULARES!$D$6:$D$1505,'RESUMEN POR CARRERAS'!$C4)</f>
        <v>0</v>
      </c>
      <c r="P4" s="372">
        <f>SUMIFS(TITULARES!$P$6:$P$1505,TITULARES!$I$6:$I$1505,'RESUMEN POR CARRERAS'!P$2,TITULARES!$D$6:$D$1505,'RESUMEN POR CARRERAS'!$C4)</f>
        <v>0</v>
      </c>
      <c r="Q4" s="372">
        <f>SUMIFS(TITULARES!$P$6:$P$1505,TITULARES!$I$6:$I$1505,'RESUMEN POR CARRERAS'!Q$2,TITULARES!$D$6:$D$1505,'RESUMEN POR CARRERAS'!$C4)</f>
        <v>0</v>
      </c>
      <c r="R4" s="372">
        <f>SUMIFS(TITULARES!$P$6:$P$1505,TITULARES!$I$6:$I$1505,'RESUMEN POR CARRERAS'!R$2,TITULARES!$D$6:$D$1505,'RESUMEN POR CARRERAS'!$C4)</f>
        <v>0</v>
      </c>
      <c r="S4" s="372">
        <f>SUMIFS(TITULARES!$P$6:$P$1505,TITULARES!$I$6:$I$1505,'RESUMEN POR CARRERAS'!S$2,TITULARES!$D$6:$D$1505,'RESUMEN POR CARRERAS'!$C4)</f>
        <v>0</v>
      </c>
      <c r="T4" s="372">
        <f>SUMIFS(TITULARES!$P$6:$P$1505,TITULARES!$I$6:$I$1505,'RESUMEN POR CARRERAS'!T$2,TITULARES!$D$6:$D$1505,'RESUMEN POR CARRERAS'!$C4)</f>
        <v>0</v>
      </c>
      <c r="U4" s="372">
        <f>SUMIFS(TITULARES!$P$6:$P$1505,TITULARES!$I$6:$I$1505,'RESUMEN POR CARRERAS'!U$2,TITULARES!$D$6:$D$1505,'RESUMEN POR CARRERAS'!$C4)</f>
        <v>0</v>
      </c>
      <c r="V4" s="372">
        <f>SUMIFS(TITULARES!$P$6:$P$1505,TITULARES!$I$6:$I$1505,'RESUMEN POR CARRERAS'!V$2,TITULARES!$D$6:$D$1505,'RESUMEN POR CARRERAS'!$C4)</f>
        <v>0</v>
      </c>
      <c r="W4" s="372">
        <f>SUMIFS(TITULARES!$P$6:$P$1505,TITULARES!$I$6:$I$1505,'RESUMEN POR CARRERAS'!W$2,TITULARES!$D$6:$D$1505,'RESUMEN POR CARRERAS'!$C4)</f>
        <v>0</v>
      </c>
      <c r="X4" s="372">
        <f>SUMIFS(TITULARES!$P$6:$P$1505,TITULARES!$I$6:$I$1505,'RESUMEN POR CARRERAS'!X$2,TITULARES!$D$6:$D$1505,'RESUMEN POR CARRERAS'!$C4)</f>
        <v>0</v>
      </c>
      <c r="Y4" s="372">
        <f>SUMIFS(TITULARES!$P$6:$P$1505,TITULARES!$I$6:$I$1505,'RESUMEN POR CARRERAS'!Y$2,TITULARES!$D$6:$D$1505,'RESUMEN POR CARRERAS'!$C4)</f>
        <v>0</v>
      </c>
      <c r="Z4" s="372">
        <f>SUMIFS(TITULARES!$P$6:$P$1505,TITULARES!$I$6:$I$1505,'RESUMEN POR CARRERAS'!Z$2,TITULARES!$D$6:$D$1505,'RESUMEN POR CARRERAS'!$C4)</f>
        <v>0</v>
      </c>
      <c r="AA4" s="372">
        <f>SUMIFS(TITULARES!$P$6:$P$1505,TITULARES!$I$6:$I$1505,'RESUMEN POR CARRERAS'!AA$2,TITULARES!$D$6:$D$1505,'RESUMEN POR CARRERAS'!$C4)</f>
        <v>0</v>
      </c>
      <c r="AB4" s="372">
        <f>SUMIFS(TITULARES!$P$6:$P$1505,TITULARES!$I$6:$I$1505,'RESUMEN POR CARRERAS'!AB$2,TITULARES!$D$6:$D$1505,'RESUMEN POR CARRERAS'!$C4)</f>
        <v>0</v>
      </c>
      <c r="AC4" s="372">
        <f>SUMIFS(TITULARES!$P$6:$P$1505,TITULARES!$I$6:$I$1505,'RESUMEN POR CARRERAS'!AC$2,TITULARES!$D$6:$D$1505,'RESUMEN POR CARRERAS'!$C4)</f>
        <v>0</v>
      </c>
      <c r="AD4" s="372">
        <f t="shared" si="0"/>
        <v>5</v>
      </c>
      <c r="AE4" s="2163" t="str">
        <f t="shared" ref="AE4:AE67" si="1">IF(AD4=E4,E$2,IF(AD4=F4,F$2,IF(AD4=G4,G$2,IF(AD4=H4,H$2,IF(AD4=I4,I$2,IF(AD4=J4,J$2,IF(AD4=K4,K$2,IF(AD4=L4,L$2,IF(AD4=M4,M$2,IF(AD4=N4,N$2,IF(AD4=O4,O$2,IF(AD4=P4,P$2,IF(AD4=Q4,Q$2,IF(AD4=R4,R$2,IF(AD4=S4,S$2,IF(AD4=T4,T$2,IF(AD4=U4,U$2,IF(AD4=V4,V$2,IF(AD4=W4,W$2,IF(AD4=X4,X$2,IF(AD4=Y4,Y$2,IF(AD4=Z4,Z$2,IF(AD4=AA4,AA$2,IF(AD4=AB4,AB$2,IF(AD4=AC4,AC$2,"")))))))))))))))))))))))))</f>
        <v>SOFTWARE</v>
      </c>
    </row>
    <row r="5" spans="1:31" x14ac:dyDescent="0.25">
      <c r="A5" s="372">
        <v>3</v>
      </c>
      <c r="B5" s="974" t="s">
        <v>350</v>
      </c>
      <c r="C5" s="974" t="s">
        <v>559</v>
      </c>
      <c r="D5" s="974" t="s">
        <v>2194</v>
      </c>
      <c r="E5" s="372">
        <f>SUMIFS(TITULARES!$P$6:$P$1505,TITULARES!$I$6:$I$1505,'RESUMEN POR CARRERAS'!E$2,TITULARES!$D$6:$D$1505,'RESUMEN POR CARRERAS'!$C5)</f>
        <v>0</v>
      </c>
      <c r="F5" s="372">
        <f>SUMIFS(TITULARES!$P$6:$P$1505,TITULARES!$I$6:$I$1505,'RESUMEN POR CARRERAS'!F$2,TITULARES!$D$6:$D$1505,'RESUMEN POR CARRERAS'!$C5)</f>
        <v>0</v>
      </c>
      <c r="G5" s="372">
        <f>SUMIFS(TITULARES!$P$6:$P$1505,TITULARES!$I$6:$I$1505,'RESUMEN POR CARRERAS'!G$2,TITULARES!$D$6:$D$1505,'RESUMEN POR CARRERAS'!$C5)</f>
        <v>0</v>
      </c>
      <c r="H5" s="372">
        <f>SUMIFS(TITULARES!$P$6:$P$1505,TITULARES!$I$6:$I$1505,'RESUMEN POR CARRERAS'!H$2,TITULARES!$D$6:$D$1505,'RESUMEN POR CARRERAS'!$C5)</f>
        <v>0</v>
      </c>
      <c r="I5" s="372">
        <f>SUMIFS(TITULARES!$P$6:$P$1505,TITULARES!$I$6:$I$1505,'RESUMEN POR CARRERAS'!I$2,TITULARES!$D$6:$D$1505,'RESUMEN POR CARRERAS'!$C5)</f>
        <v>0</v>
      </c>
      <c r="J5" s="372">
        <f>SUMIFS(TITULARES!$P$6:$P$1505,TITULARES!$I$6:$I$1505,'RESUMEN POR CARRERAS'!J$2,TITULARES!$D$6:$D$1505,'RESUMEN POR CARRERAS'!$C5)</f>
        <v>0</v>
      </c>
      <c r="K5" s="372">
        <f>SUMIFS(TITULARES!$P$6:$P$1505,TITULARES!$I$6:$I$1505,'RESUMEN POR CARRERAS'!K$2,TITULARES!$D$6:$D$1505,'RESUMEN POR CARRERAS'!$C5)</f>
        <v>0</v>
      </c>
      <c r="L5" s="372">
        <f>SUMIFS(TITULARES!$P$6:$P$1505,TITULARES!$I$6:$I$1505,'RESUMEN POR CARRERAS'!L$2,TITULARES!$D$6:$D$1505,'RESUMEN POR CARRERAS'!$C5)</f>
        <v>0</v>
      </c>
      <c r="M5" s="372">
        <f>SUMIFS(TITULARES!$P$6:$P$1505,TITULARES!$I$6:$I$1505,'RESUMEN POR CARRERAS'!M$2,TITULARES!$D$6:$D$1505,'RESUMEN POR CARRERAS'!$C5)</f>
        <v>0</v>
      </c>
      <c r="N5" s="372">
        <f>SUMIFS(TITULARES!$P$6:$P$1505,TITULARES!$I$6:$I$1505,'RESUMEN POR CARRERAS'!N$2,TITULARES!$D$6:$D$1505,'RESUMEN POR CARRERAS'!$C5)</f>
        <v>18</v>
      </c>
      <c r="O5" s="372">
        <f>SUMIFS(TITULARES!$P$6:$P$1505,TITULARES!$I$6:$I$1505,'RESUMEN POR CARRERAS'!O$2,TITULARES!$D$6:$D$1505,'RESUMEN POR CARRERAS'!$C5)</f>
        <v>0</v>
      </c>
      <c r="P5" s="372">
        <f>SUMIFS(TITULARES!$P$6:$P$1505,TITULARES!$I$6:$I$1505,'RESUMEN POR CARRERAS'!P$2,TITULARES!$D$6:$D$1505,'RESUMEN POR CARRERAS'!$C5)</f>
        <v>0</v>
      </c>
      <c r="Q5" s="372">
        <f>SUMIFS(TITULARES!$P$6:$P$1505,TITULARES!$I$6:$I$1505,'RESUMEN POR CARRERAS'!Q$2,TITULARES!$D$6:$D$1505,'RESUMEN POR CARRERAS'!$C5)</f>
        <v>0</v>
      </c>
      <c r="R5" s="372">
        <f>SUMIFS(TITULARES!$P$6:$P$1505,TITULARES!$I$6:$I$1505,'RESUMEN POR CARRERAS'!R$2,TITULARES!$D$6:$D$1505,'RESUMEN POR CARRERAS'!$C5)</f>
        <v>0</v>
      </c>
      <c r="S5" s="372">
        <f>SUMIFS(TITULARES!$P$6:$P$1505,TITULARES!$I$6:$I$1505,'RESUMEN POR CARRERAS'!S$2,TITULARES!$D$6:$D$1505,'RESUMEN POR CARRERAS'!$C5)</f>
        <v>0</v>
      </c>
      <c r="T5" s="372">
        <f>SUMIFS(TITULARES!$P$6:$P$1505,TITULARES!$I$6:$I$1505,'RESUMEN POR CARRERAS'!T$2,TITULARES!$D$6:$D$1505,'RESUMEN POR CARRERAS'!$C5)</f>
        <v>0</v>
      </c>
      <c r="U5" s="372">
        <f>SUMIFS(TITULARES!$P$6:$P$1505,TITULARES!$I$6:$I$1505,'RESUMEN POR CARRERAS'!U$2,TITULARES!$D$6:$D$1505,'RESUMEN POR CARRERAS'!$C5)</f>
        <v>0</v>
      </c>
      <c r="V5" s="372">
        <f>SUMIFS(TITULARES!$P$6:$P$1505,TITULARES!$I$6:$I$1505,'RESUMEN POR CARRERAS'!V$2,TITULARES!$D$6:$D$1505,'RESUMEN POR CARRERAS'!$C5)</f>
        <v>0</v>
      </c>
      <c r="W5" s="372">
        <f>SUMIFS(TITULARES!$P$6:$P$1505,TITULARES!$I$6:$I$1505,'RESUMEN POR CARRERAS'!W$2,TITULARES!$D$6:$D$1505,'RESUMEN POR CARRERAS'!$C5)</f>
        <v>0</v>
      </c>
      <c r="X5" s="372">
        <f>SUMIFS(TITULARES!$P$6:$P$1505,TITULARES!$I$6:$I$1505,'RESUMEN POR CARRERAS'!X$2,TITULARES!$D$6:$D$1505,'RESUMEN POR CARRERAS'!$C5)</f>
        <v>0</v>
      </c>
      <c r="Y5" s="372">
        <f>SUMIFS(TITULARES!$P$6:$P$1505,TITULARES!$I$6:$I$1505,'RESUMEN POR CARRERAS'!Y$2,TITULARES!$D$6:$D$1505,'RESUMEN POR CARRERAS'!$C5)</f>
        <v>0</v>
      </c>
      <c r="Z5" s="372">
        <f>SUMIFS(TITULARES!$P$6:$P$1505,TITULARES!$I$6:$I$1505,'RESUMEN POR CARRERAS'!Z$2,TITULARES!$D$6:$D$1505,'RESUMEN POR CARRERAS'!$C5)</f>
        <v>0</v>
      </c>
      <c r="AA5" s="372">
        <f>SUMIFS(TITULARES!$P$6:$P$1505,TITULARES!$I$6:$I$1505,'RESUMEN POR CARRERAS'!AA$2,TITULARES!$D$6:$D$1505,'RESUMEN POR CARRERAS'!$C5)</f>
        <v>0</v>
      </c>
      <c r="AB5" s="372">
        <f>SUMIFS(TITULARES!$P$6:$P$1505,TITULARES!$I$6:$I$1505,'RESUMEN POR CARRERAS'!AB$2,TITULARES!$D$6:$D$1505,'RESUMEN POR CARRERAS'!$C5)</f>
        <v>0</v>
      </c>
      <c r="AC5" s="372">
        <f>SUMIFS(TITULARES!$P$6:$P$1505,TITULARES!$I$6:$I$1505,'RESUMEN POR CARRERAS'!AC$2,TITULARES!$D$6:$D$1505,'RESUMEN POR CARRERAS'!$C5)</f>
        <v>0</v>
      </c>
      <c r="AD5" s="372">
        <f t="shared" si="0"/>
        <v>18</v>
      </c>
      <c r="AE5" s="2163" t="str">
        <f t="shared" si="1"/>
        <v>MEDICINA VETERINARIA</v>
      </c>
    </row>
    <row r="6" spans="1:31" x14ac:dyDescent="0.25">
      <c r="A6" s="372">
        <v>4</v>
      </c>
      <c r="B6" s="974" t="s">
        <v>354</v>
      </c>
      <c r="C6" s="974" t="s">
        <v>562</v>
      </c>
      <c r="D6" s="974" t="s">
        <v>2194</v>
      </c>
      <c r="E6" s="372">
        <f>SUMIFS(TITULARES!$P$6:$P$1505,TITULARES!$I$6:$I$1505,'RESUMEN POR CARRERAS'!E$2,TITULARES!$D$6:$D$1505,'RESUMEN POR CARRERAS'!$C6)</f>
        <v>0</v>
      </c>
      <c r="F6" s="372">
        <f>SUMIFS(TITULARES!$P$6:$P$1505,TITULARES!$I$6:$I$1505,'RESUMEN POR CARRERAS'!F$2,TITULARES!$D$6:$D$1505,'RESUMEN POR CARRERAS'!$C6)</f>
        <v>0</v>
      </c>
      <c r="G6" s="372">
        <f>SUMIFS(TITULARES!$P$6:$P$1505,TITULARES!$I$6:$I$1505,'RESUMEN POR CARRERAS'!G$2,TITULARES!$D$6:$D$1505,'RESUMEN POR CARRERAS'!$C6)</f>
        <v>0</v>
      </c>
      <c r="H6" s="372">
        <f>SUMIFS(TITULARES!$P$6:$P$1505,TITULARES!$I$6:$I$1505,'RESUMEN POR CARRERAS'!H$2,TITULARES!$D$6:$D$1505,'RESUMEN POR CARRERAS'!$C6)</f>
        <v>0</v>
      </c>
      <c r="I6" s="372">
        <f>SUMIFS(TITULARES!$P$6:$P$1505,TITULARES!$I$6:$I$1505,'RESUMEN POR CARRERAS'!I$2,TITULARES!$D$6:$D$1505,'RESUMEN POR CARRERAS'!$C6)</f>
        <v>0</v>
      </c>
      <c r="J6" s="372">
        <f>SUMIFS(TITULARES!$P$6:$P$1505,TITULARES!$I$6:$I$1505,'RESUMEN POR CARRERAS'!J$2,TITULARES!$D$6:$D$1505,'RESUMEN POR CARRERAS'!$C6)</f>
        <v>0</v>
      </c>
      <c r="K6" s="372">
        <f>SUMIFS(TITULARES!$P$6:$P$1505,TITULARES!$I$6:$I$1505,'RESUMEN POR CARRERAS'!K$2,TITULARES!$D$6:$D$1505,'RESUMEN POR CARRERAS'!$C6)</f>
        <v>20</v>
      </c>
      <c r="L6" s="372">
        <f>SUMIFS(TITULARES!$P$6:$P$1505,TITULARES!$I$6:$I$1505,'RESUMEN POR CARRERAS'!L$2,TITULARES!$D$6:$D$1505,'RESUMEN POR CARRERAS'!$C6)</f>
        <v>0</v>
      </c>
      <c r="M6" s="372">
        <f>SUMIFS(TITULARES!$P$6:$P$1505,TITULARES!$I$6:$I$1505,'RESUMEN POR CARRERAS'!M$2,TITULARES!$D$6:$D$1505,'RESUMEN POR CARRERAS'!$C6)</f>
        <v>0</v>
      </c>
      <c r="N6" s="372">
        <f>SUMIFS(TITULARES!$P$6:$P$1505,TITULARES!$I$6:$I$1505,'RESUMEN POR CARRERAS'!N$2,TITULARES!$D$6:$D$1505,'RESUMEN POR CARRERAS'!$C6)</f>
        <v>0</v>
      </c>
      <c r="O6" s="372">
        <f>SUMIFS(TITULARES!$P$6:$P$1505,TITULARES!$I$6:$I$1505,'RESUMEN POR CARRERAS'!O$2,TITULARES!$D$6:$D$1505,'RESUMEN POR CARRERAS'!$C6)</f>
        <v>0</v>
      </c>
      <c r="P6" s="372">
        <f>SUMIFS(TITULARES!$P$6:$P$1505,TITULARES!$I$6:$I$1505,'RESUMEN POR CARRERAS'!P$2,TITULARES!$D$6:$D$1505,'RESUMEN POR CARRERAS'!$C6)</f>
        <v>0</v>
      </c>
      <c r="Q6" s="372">
        <f>SUMIFS(TITULARES!$P$6:$P$1505,TITULARES!$I$6:$I$1505,'RESUMEN POR CARRERAS'!Q$2,TITULARES!$D$6:$D$1505,'RESUMEN POR CARRERAS'!$C6)</f>
        <v>0</v>
      </c>
      <c r="R6" s="372">
        <f>SUMIFS(TITULARES!$P$6:$P$1505,TITULARES!$I$6:$I$1505,'RESUMEN POR CARRERAS'!R$2,TITULARES!$D$6:$D$1505,'RESUMEN POR CARRERAS'!$C6)</f>
        <v>0</v>
      </c>
      <c r="S6" s="372">
        <f>SUMIFS(TITULARES!$P$6:$P$1505,TITULARES!$I$6:$I$1505,'RESUMEN POR CARRERAS'!S$2,TITULARES!$D$6:$D$1505,'RESUMEN POR CARRERAS'!$C6)</f>
        <v>0</v>
      </c>
      <c r="T6" s="372">
        <f>SUMIFS(TITULARES!$P$6:$P$1505,TITULARES!$I$6:$I$1505,'RESUMEN POR CARRERAS'!T$2,TITULARES!$D$6:$D$1505,'RESUMEN POR CARRERAS'!$C6)</f>
        <v>0</v>
      </c>
      <c r="U6" s="372">
        <f>SUMIFS(TITULARES!$P$6:$P$1505,TITULARES!$I$6:$I$1505,'RESUMEN POR CARRERAS'!U$2,TITULARES!$D$6:$D$1505,'RESUMEN POR CARRERAS'!$C6)</f>
        <v>0</v>
      </c>
      <c r="V6" s="372">
        <f>SUMIFS(TITULARES!$P$6:$P$1505,TITULARES!$I$6:$I$1505,'RESUMEN POR CARRERAS'!V$2,TITULARES!$D$6:$D$1505,'RESUMEN POR CARRERAS'!$C6)</f>
        <v>0</v>
      </c>
      <c r="W6" s="372">
        <f>SUMIFS(TITULARES!$P$6:$P$1505,TITULARES!$I$6:$I$1505,'RESUMEN POR CARRERAS'!W$2,TITULARES!$D$6:$D$1505,'RESUMEN POR CARRERAS'!$C6)</f>
        <v>0</v>
      </c>
      <c r="X6" s="372">
        <f>SUMIFS(TITULARES!$P$6:$P$1505,TITULARES!$I$6:$I$1505,'RESUMEN POR CARRERAS'!X$2,TITULARES!$D$6:$D$1505,'RESUMEN POR CARRERAS'!$C6)</f>
        <v>0</v>
      </c>
      <c r="Y6" s="372">
        <f>SUMIFS(TITULARES!$P$6:$P$1505,TITULARES!$I$6:$I$1505,'RESUMEN POR CARRERAS'!Y$2,TITULARES!$D$6:$D$1505,'RESUMEN POR CARRERAS'!$C6)</f>
        <v>0</v>
      </c>
      <c r="Z6" s="372">
        <f>SUMIFS(TITULARES!$P$6:$P$1505,TITULARES!$I$6:$I$1505,'RESUMEN POR CARRERAS'!Z$2,TITULARES!$D$6:$D$1505,'RESUMEN POR CARRERAS'!$C6)</f>
        <v>0</v>
      </c>
      <c r="AA6" s="372">
        <f>SUMIFS(TITULARES!$P$6:$P$1505,TITULARES!$I$6:$I$1505,'RESUMEN POR CARRERAS'!AA$2,TITULARES!$D$6:$D$1505,'RESUMEN POR CARRERAS'!$C6)</f>
        <v>0</v>
      </c>
      <c r="AB6" s="372">
        <f>SUMIFS(TITULARES!$P$6:$P$1505,TITULARES!$I$6:$I$1505,'RESUMEN POR CARRERAS'!AB$2,TITULARES!$D$6:$D$1505,'RESUMEN POR CARRERAS'!$C6)</f>
        <v>0</v>
      </c>
      <c r="AC6" s="372">
        <f>SUMIFS(TITULARES!$P$6:$P$1505,TITULARES!$I$6:$I$1505,'RESUMEN POR CARRERAS'!AC$2,TITULARES!$D$6:$D$1505,'RESUMEN POR CARRERAS'!$C6)</f>
        <v>0</v>
      </c>
      <c r="AD6" s="372">
        <f t="shared" si="0"/>
        <v>20</v>
      </c>
      <c r="AE6" s="2163" t="str">
        <f t="shared" si="1"/>
        <v>AGROINDUSTRIA</v>
      </c>
    </row>
    <row r="7" spans="1:31" x14ac:dyDescent="0.25">
      <c r="A7" s="372">
        <v>5</v>
      </c>
      <c r="B7" s="974" t="s">
        <v>536</v>
      </c>
      <c r="C7" s="974" t="s">
        <v>537</v>
      </c>
      <c r="D7" s="974" t="s">
        <v>2194</v>
      </c>
      <c r="E7" s="372">
        <f>SUMIFS(TITULARES!$P$6:$P$1505,TITULARES!$I$6:$I$1505,'RESUMEN POR CARRERAS'!E$2,TITULARES!$D$6:$D$1505,'RESUMEN POR CARRERAS'!$C7)</f>
        <v>0</v>
      </c>
      <c r="F7" s="372">
        <f>SUMIFS(TITULARES!$P$6:$P$1505,TITULARES!$I$6:$I$1505,'RESUMEN POR CARRERAS'!F$2,TITULARES!$D$6:$D$1505,'RESUMEN POR CARRERAS'!$C7)</f>
        <v>0</v>
      </c>
      <c r="G7" s="372">
        <f>SUMIFS(TITULARES!$P$6:$P$1505,TITULARES!$I$6:$I$1505,'RESUMEN POR CARRERAS'!G$2,TITULARES!$D$6:$D$1505,'RESUMEN POR CARRERAS'!$C7)</f>
        <v>0</v>
      </c>
      <c r="H7" s="372">
        <f>SUMIFS(TITULARES!$P$6:$P$1505,TITULARES!$I$6:$I$1505,'RESUMEN POR CARRERAS'!H$2,TITULARES!$D$6:$D$1505,'RESUMEN POR CARRERAS'!$C7)</f>
        <v>0</v>
      </c>
      <c r="I7" s="372">
        <f>SUMIFS(TITULARES!$P$6:$P$1505,TITULARES!$I$6:$I$1505,'RESUMEN POR CARRERAS'!I$2,TITULARES!$D$6:$D$1505,'RESUMEN POR CARRERAS'!$C7)</f>
        <v>0</v>
      </c>
      <c r="J7" s="372">
        <f>SUMIFS(TITULARES!$P$6:$P$1505,TITULARES!$I$6:$I$1505,'RESUMEN POR CARRERAS'!J$2,TITULARES!$D$6:$D$1505,'RESUMEN POR CARRERAS'!$C7)</f>
        <v>0</v>
      </c>
      <c r="K7" s="372">
        <f>SUMIFS(TITULARES!$P$6:$P$1505,TITULARES!$I$6:$I$1505,'RESUMEN POR CARRERAS'!K$2,TITULARES!$D$6:$D$1505,'RESUMEN POR CARRERAS'!$C7)</f>
        <v>0</v>
      </c>
      <c r="L7" s="372">
        <f>SUMIFS(TITULARES!$P$6:$P$1505,TITULARES!$I$6:$I$1505,'RESUMEN POR CARRERAS'!L$2,TITULARES!$D$6:$D$1505,'RESUMEN POR CARRERAS'!$C7)</f>
        <v>0</v>
      </c>
      <c r="M7" s="372">
        <f>SUMIFS(TITULARES!$P$6:$P$1505,TITULARES!$I$6:$I$1505,'RESUMEN POR CARRERAS'!M$2,TITULARES!$D$6:$D$1505,'RESUMEN POR CARRERAS'!$C7)</f>
        <v>0</v>
      </c>
      <c r="N7" s="372">
        <f>SUMIFS(TITULARES!$P$6:$P$1505,TITULARES!$I$6:$I$1505,'RESUMEN POR CARRERAS'!N$2,TITULARES!$D$6:$D$1505,'RESUMEN POR CARRERAS'!$C7)</f>
        <v>0</v>
      </c>
      <c r="O7" s="372">
        <f>SUMIFS(TITULARES!$P$6:$P$1505,TITULARES!$I$6:$I$1505,'RESUMEN POR CARRERAS'!O$2,TITULARES!$D$6:$D$1505,'RESUMEN POR CARRERAS'!$C7)</f>
        <v>0</v>
      </c>
      <c r="P7" s="372">
        <f>SUMIFS(TITULARES!$P$6:$P$1505,TITULARES!$I$6:$I$1505,'RESUMEN POR CARRERAS'!P$2,TITULARES!$D$6:$D$1505,'RESUMEN POR CARRERAS'!$C7)</f>
        <v>15</v>
      </c>
      <c r="Q7" s="372">
        <f>SUMIFS(TITULARES!$P$6:$P$1505,TITULARES!$I$6:$I$1505,'RESUMEN POR CARRERAS'!Q$2,TITULARES!$D$6:$D$1505,'RESUMEN POR CARRERAS'!$C7)</f>
        <v>0</v>
      </c>
      <c r="R7" s="372">
        <f>SUMIFS(TITULARES!$P$6:$P$1505,TITULARES!$I$6:$I$1505,'RESUMEN POR CARRERAS'!R$2,TITULARES!$D$6:$D$1505,'RESUMEN POR CARRERAS'!$C7)</f>
        <v>5</v>
      </c>
      <c r="S7" s="372">
        <f>SUMIFS(TITULARES!$P$6:$P$1505,TITULARES!$I$6:$I$1505,'RESUMEN POR CARRERAS'!S$2,TITULARES!$D$6:$D$1505,'RESUMEN POR CARRERAS'!$C7)</f>
        <v>0</v>
      </c>
      <c r="T7" s="372">
        <f>SUMIFS(TITULARES!$P$6:$P$1505,TITULARES!$I$6:$I$1505,'RESUMEN POR CARRERAS'!T$2,TITULARES!$D$6:$D$1505,'RESUMEN POR CARRERAS'!$C7)</f>
        <v>0</v>
      </c>
      <c r="U7" s="372">
        <f>SUMIFS(TITULARES!$P$6:$P$1505,TITULARES!$I$6:$I$1505,'RESUMEN POR CARRERAS'!U$2,TITULARES!$D$6:$D$1505,'RESUMEN POR CARRERAS'!$C7)</f>
        <v>0</v>
      </c>
      <c r="V7" s="372">
        <f>SUMIFS(TITULARES!$P$6:$P$1505,TITULARES!$I$6:$I$1505,'RESUMEN POR CARRERAS'!V$2,TITULARES!$D$6:$D$1505,'RESUMEN POR CARRERAS'!$C7)</f>
        <v>0</v>
      </c>
      <c r="W7" s="372">
        <f>SUMIFS(TITULARES!$P$6:$P$1505,TITULARES!$I$6:$I$1505,'RESUMEN POR CARRERAS'!W$2,TITULARES!$D$6:$D$1505,'RESUMEN POR CARRERAS'!$C7)</f>
        <v>0</v>
      </c>
      <c r="X7" s="372">
        <f>SUMIFS(TITULARES!$P$6:$P$1505,TITULARES!$I$6:$I$1505,'RESUMEN POR CARRERAS'!X$2,TITULARES!$D$6:$D$1505,'RESUMEN POR CARRERAS'!$C7)</f>
        <v>0</v>
      </c>
      <c r="Y7" s="372">
        <f>SUMIFS(TITULARES!$P$6:$P$1505,TITULARES!$I$6:$I$1505,'RESUMEN POR CARRERAS'!Y$2,TITULARES!$D$6:$D$1505,'RESUMEN POR CARRERAS'!$C7)</f>
        <v>0</v>
      </c>
      <c r="Z7" s="372">
        <f>SUMIFS(TITULARES!$P$6:$P$1505,TITULARES!$I$6:$I$1505,'RESUMEN POR CARRERAS'!Z$2,TITULARES!$D$6:$D$1505,'RESUMEN POR CARRERAS'!$C7)</f>
        <v>0</v>
      </c>
      <c r="AA7" s="372">
        <f>SUMIFS(TITULARES!$P$6:$P$1505,TITULARES!$I$6:$I$1505,'RESUMEN POR CARRERAS'!AA$2,TITULARES!$D$6:$D$1505,'RESUMEN POR CARRERAS'!$C7)</f>
        <v>0</v>
      </c>
      <c r="AB7" s="372">
        <f>SUMIFS(TITULARES!$P$6:$P$1505,TITULARES!$I$6:$I$1505,'RESUMEN POR CARRERAS'!AB$2,TITULARES!$D$6:$D$1505,'RESUMEN POR CARRERAS'!$C7)</f>
        <v>0</v>
      </c>
      <c r="AC7" s="372">
        <f>SUMIFS(TITULARES!$P$6:$P$1505,TITULARES!$I$6:$I$1505,'RESUMEN POR CARRERAS'!AC$2,TITULARES!$D$6:$D$1505,'RESUMEN POR CARRERAS'!$C7)</f>
        <v>0</v>
      </c>
      <c r="AD7" s="372">
        <f t="shared" si="0"/>
        <v>15</v>
      </c>
      <c r="AE7" s="2163" t="str">
        <f t="shared" si="1"/>
        <v>EDUCACIÓN BÁSICA</v>
      </c>
    </row>
    <row r="8" spans="1:31" x14ac:dyDescent="0.25">
      <c r="A8" s="372">
        <v>6</v>
      </c>
      <c r="B8" s="974" t="s">
        <v>153</v>
      </c>
      <c r="C8" s="974" t="s">
        <v>154</v>
      </c>
      <c r="D8" s="974" t="s">
        <v>2194</v>
      </c>
      <c r="E8" s="372">
        <f>SUMIFS(TITULARES!$P$6:$P$1505,TITULARES!$I$6:$I$1505,'RESUMEN POR CARRERAS'!E$2,TITULARES!$D$6:$D$1505,'RESUMEN POR CARRERAS'!$C8)</f>
        <v>0</v>
      </c>
      <c r="F8" s="372">
        <f>SUMIFS(TITULARES!$P$6:$P$1505,TITULARES!$I$6:$I$1505,'RESUMEN POR CARRERAS'!F$2,TITULARES!$D$6:$D$1505,'RESUMEN POR CARRERAS'!$C8)</f>
        <v>0</v>
      </c>
      <c r="G8" s="372">
        <f>SUMIFS(TITULARES!$P$6:$P$1505,TITULARES!$I$6:$I$1505,'RESUMEN POR CARRERAS'!G$2,TITULARES!$D$6:$D$1505,'RESUMEN POR CARRERAS'!$C8)</f>
        <v>0</v>
      </c>
      <c r="H8" s="372">
        <f>SUMIFS(TITULARES!$P$6:$P$1505,TITULARES!$I$6:$I$1505,'RESUMEN POR CARRERAS'!H$2,TITULARES!$D$6:$D$1505,'RESUMEN POR CARRERAS'!$C8)</f>
        <v>0</v>
      </c>
      <c r="I8" s="372">
        <f>SUMIFS(TITULARES!$P$6:$P$1505,TITULARES!$I$6:$I$1505,'RESUMEN POR CARRERAS'!I$2,TITULARES!$D$6:$D$1505,'RESUMEN POR CARRERAS'!$C8)</f>
        <v>0</v>
      </c>
      <c r="J8" s="372">
        <f>SUMIFS(TITULARES!$P$6:$P$1505,TITULARES!$I$6:$I$1505,'RESUMEN POR CARRERAS'!J$2,TITULARES!$D$6:$D$1505,'RESUMEN POR CARRERAS'!$C8)</f>
        <v>18</v>
      </c>
      <c r="K8" s="372">
        <f>SUMIFS(TITULARES!$P$6:$P$1505,TITULARES!$I$6:$I$1505,'RESUMEN POR CARRERAS'!K$2,TITULARES!$D$6:$D$1505,'RESUMEN POR CARRERAS'!$C8)</f>
        <v>0</v>
      </c>
      <c r="L8" s="372">
        <f>SUMIFS(TITULARES!$P$6:$P$1505,TITULARES!$I$6:$I$1505,'RESUMEN POR CARRERAS'!L$2,TITULARES!$D$6:$D$1505,'RESUMEN POR CARRERAS'!$C8)</f>
        <v>0</v>
      </c>
      <c r="M8" s="372">
        <f>SUMIFS(TITULARES!$P$6:$P$1505,TITULARES!$I$6:$I$1505,'RESUMEN POR CARRERAS'!M$2,TITULARES!$D$6:$D$1505,'RESUMEN POR CARRERAS'!$C8)</f>
        <v>0</v>
      </c>
      <c r="N8" s="372">
        <f>SUMIFS(TITULARES!$P$6:$P$1505,TITULARES!$I$6:$I$1505,'RESUMEN POR CARRERAS'!N$2,TITULARES!$D$6:$D$1505,'RESUMEN POR CARRERAS'!$C8)</f>
        <v>0</v>
      </c>
      <c r="O8" s="372">
        <f>SUMIFS(TITULARES!$P$6:$P$1505,TITULARES!$I$6:$I$1505,'RESUMEN POR CARRERAS'!O$2,TITULARES!$D$6:$D$1505,'RESUMEN POR CARRERAS'!$C8)</f>
        <v>0</v>
      </c>
      <c r="P8" s="372">
        <f>SUMIFS(TITULARES!$P$6:$P$1505,TITULARES!$I$6:$I$1505,'RESUMEN POR CARRERAS'!P$2,TITULARES!$D$6:$D$1505,'RESUMEN POR CARRERAS'!$C8)</f>
        <v>0</v>
      </c>
      <c r="Q8" s="372">
        <f>SUMIFS(TITULARES!$P$6:$P$1505,TITULARES!$I$6:$I$1505,'RESUMEN POR CARRERAS'!Q$2,TITULARES!$D$6:$D$1505,'RESUMEN POR CARRERAS'!$C8)</f>
        <v>0</v>
      </c>
      <c r="R8" s="372">
        <f>SUMIFS(TITULARES!$P$6:$P$1505,TITULARES!$I$6:$I$1505,'RESUMEN POR CARRERAS'!R$2,TITULARES!$D$6:$D$1505,'RESUMEN POR CARRERAS'!$C8)</f>
        <v>0</v>
      </c>
      <c r="S8" s="372">
        <f>SUMIFS(TITULARES!$P$6:$P$1505,TITULARES!$I$6:$I$1505,'RESUMEN POR CARRERAS'!S$2,TITULARES!$D$6:$D$1505,'RESUMEN POR CARRERAS'!$C8)</f>
        <v>0</v>
      </c>
      <c r="T8" s="372">
        <f>SUMIFS(TITULARES!$P$6:$P$1505,TITULARES!$I$6:$I$1505,'RESUMEN POR CARRERAS'!T$2,TITULARES!$D$6:$D$1505,'RESUMEN POR CARRERAS'!$C8)</f>
        <v>0</v>
      </c>
      <c r="U8" s="372">
        <f>SUMIFS(TITULARES!$P$6:$P$1505,TITULARES!$I$6:$I$1505,'RESUMEN POR CARRERAS'!U$2,TITULARES!$D$6:$D$1505,'RESUMEN POR CARRERAS'!$C8)</f>
        <v>0</v>
      </c>
      <c r="V8" s="372">
        <f>SUMIFS(TITULARES!$P$6:$P$1505,TITULARES!$I$6:$I$1505,'RESUMEN POR CARRERAS'!V$2,TITULARES!$D$6:$D$1505,'RESUMEN POR CARRERAS'!$C8)</f>
        <v>0</v>
      </c>
      <c r="W8" s="372">
        <f>SUMIFS(TITULARES!$P$6:$P$1505,TITULARES!$I$6:$I$1505,'RESUMEN POR CARRERAS'!W$2,TITULARES!$D$6:$D$1505,'RESUMEN POR CARRERAS'!$C8)</f>
        <v>0</v>
      </c>
      <c r="X8" s="372">
        <f>SUMIFS(TITULARES!$P$6:$P$1505,TITULARES!$I$6:$I$1505,'RESUMEN POR CARRERAS'!X$2,TITULARES!$D$6:$D$1505,'RESUMEN POR CARRERAS'!$C8)</f>
        <v>0</v>
      </c>
      <c r="Y8" s="372">
        <f>SUMIFS(TITULARES!$P$6:$P$1505,TITULARES!$I$6:$I$1505,'RESUMEN POR CARRERAS'!Y$2,TITULARES!$D$6:$D$1505,'RESUMEN POR CARRERAS'!$C8)</f>
        <v>0</v>
      </c>
      <c r="Z8" s="372">
        <f>SUMIFS(TITULARES!$P$6:$P$1505,TITULARES!$I$6:$I$1505,'RESUMEN POR CARRERAS'!Z$2,TITULARES!$D$6:$D$1505,'RESUMEN POR CARRERAS'!$C8)</f>
        <v>0</v>
      </c>
      <c r="AA8" s="372">
        <f>SUMIFS(TITULARES!$P$6:$P$1505,TITULARES!$I$6:$I$1505,'RESUMEN POR CARRERAS'!AA$2,TITULARES!$D$6:$D$1505,'RESUMEN POR CARRERAS'!$C8)</f>
        <v>0</v>
      </c>
      <c r="AB8" s="372">
        <f>SUMIFS(TITULARES!$P$6:$P$1505,TITULARES!$I$6:$I$1505,'RESUMEN POR CARRERAS'!AB$2,TITULARES!$D$6:$D$1505,'RESUMEN POR CARRERAS'!$C8)</f>
        <v>0</v>
      </c>
      <c r="AC8" s="372">
        <f>SUMIFS(TITULARES!$P$6:$P$1505,TITULARES!$I$6:$I$1505,'RESUMEN POR CARRERAS'!AC$2,TITULARES!$D$6:$D$1505,'RESUMEN POR CARRERAS'!$C8)</f>
        <v>0</v>
      </c>
      <c r="AD8" s="372">
        <f t="shared" si="0"/>
        <v>18</v>
      </c>
      <c r="AE8" s="2163" t="str">
        <f t="shared" si="1"/>
        <v>TURISMO</v>
      </c>
    </row>
    <row r="9" spans="1:31" x14ac:dyDescent="0.25">
      <c r="A9" s="372">
        <v>7</v>
      </c>
      <c r="B9" s="974" t="s">
        <v>26</v>
      </c>
      <c r="C9" s="974" t="s">
        <v>27</v>
      </c>
      <c r="D9" s="974" t="s">
        <v>2194</v>
      </c>
      <c r="E9" s="372">
        <f>SUMIFS(TITULARES!$P$6:$P$1505,TITULARES!$I$6:$I$1505,'RESUMEN POR CARRERAS'!E$2,TITULARES!$D$6:$D$1505,'RESUMEN POR CARRERAS'!$C9)</f>
        <v>0</v>
      </c>
      <c r="F9" s="372">
        <f>SUMIFS(TITULARES!$P$6:$P$1505,TITULARES!$I$6:$I$1505,'RESUMEN POR CARRERAS'!F$2,TITULARES!$D$6:$D$1505,'RESUMEN POR CARRERAS'!$C9)</f>
        <v>0</v>
      </c>
      <c r="G9" s="372">
        <f>SUMIFS(TITULARES!$P$6:$P$1505,TITULARES!$I$6:$I$1505,'RESUMEN POR CARRERAS'!G$2,TITULARES!$D$6:$D$1505,'RESUMEN POR CARRERAS'!$C9)</f>
        <v>19</v>
      </c>
      <c r="H9" s="372">
        <f>SUMIFS(TITULARES!$P$6:$P$1505,TITULARES!$I$6:$I$1505,'RESUMEN POR CARRERAS'!H$2,TITULARES!$D$6:$D$1505,'RESUMEN POR CARRERAS'!$C9)</f>
        <v>0</v>
      </c>
      <c r="I9" s="372">
        <f>SUMIFS(TITULARES!$P$6:$P$1505,TITULARES!$I$6:$I$1505,'RESUMEN POR CARRERAS'!I$2,TITULARES!$D$6:$D$1505,'RESUMEN POR CARRERAS'!$C9)</f>
        <v>0</v>
      </c>
      <c r="J9" s="372">
        <f>SUMIFS(TITULARES!$P$6:$P$1505,TITULARES!$I$6:$I$1505,'RESUMEN POR CARRERAS'!J$2,TITULARES!$D$6:$D$1505,'RESUMEN POR CARRERAS'!$C9)</f>
        <v>0</v>
      </c>
      <c r="K9" s="372">
        <f>SUMIFS(TITULARES!$P$6:$P$1505,TITULARES!$I$6:$I$1505,'RESUMEN POR CARRERAS'!K$2,TITULARES!$D$6:$D$1505,'RESUMEN POR CARRERAS'!$C9)</f>
        <v>0</v>
      </c>
      <c r="L9" s="372">
        <f>SUMIFS(TITULARES!$P$6:$P$1505,TITULARES!$I$6:$I$1505,'RESUMEN POR CARRERAS'!L$2,TITULARES!$D$6:$D$1505,'RESUMEN POR CARRERAS'!$C9)</f>
        <v>0</v>
      </c>
      <c r="M9" s="372">
        <f>SUMIFS(TITULARES!$P$6:$P$1505,TITULARES!$I$6:$I$1505,'RESUMEN POR CARRERAS'!M$2,TITULARES!$D$6:$D$1505,'RESUMEN POR CARRERAS'!$C9)</f>
        <v>0</v>
      </c>
      <c r="N9" s="372">
        <f>SUMIFS(TITULARES!$P$6:$P$1505,TITULARES!$I$6:$I$1505,'RESUMEN POR CARRERAS'!N$2,TITULARES!$D$6:$D$1505,'RESUMEN POR CARRERAS'!$C9)</f>
        <v>0</v>
      </c>
      <c r="O9" s="372">
        <f>SUMIFS(TITULARES!$P$6:$P$1505,TITULARES!$I$6:$I$1505,'RESUMEN POR CARRERAS'!O$2,TITULARES!$D$6:$D$1505,'RESUMEN POR CARRERAS'!$C9)</f>
        <v>0</v>
      </c>
      <c r="P9" s="372">
        <f>SUMIFS(TITULARES!$P$6:$P$1505,TITULARES!$I$6:$I$1505,'RESUMEN POR CARRERAS'!P$2,TITULARES!$D$6:$D$1505,'RESUMEN POR CARRERAS'!$C9)</f>
        <v>0</v>
      </c>
      <c r="Q9" s="372">
        <f>SUMIFS(TITULARES!$P$6:$P$1505,TITULARES!$I$6:$I$1505,'RESUMEN POR CARRERAS'!Q$2,TITULARES!$D$6:$D$1505,'RESUMEN POR CARRERAS'!$C9)</f>
        <v>0</v>
      </c>
      <c r="R9" s="372">
        <f>SUMIFS(TITULARES!$P$6:$P$1505,TITULARES!$I$6:$I$1505,'RESUMEN POR CARRERAS'!R$2,TITULARES!$D$6:$D$1505,'RESUMEN POR CARRERAS'!$C9)</f>
        <v>0</v>
      </c>
      <c r="S9" s="372">
        <f>SUMIFS(TITULARES!$P$6:$P$1505,TITULARES!$I$6:$I$1505,'RESUMEN POR CARRERAS'!S$2,TITULARES!$D$6:$D$1505,'RESUMEN POR CARRERAS'!$C9)</f>
        <v>0</v>
      </c>
      <c r="T9" s="372">
        <f>SUMIFS(TITULARES!$P$6:$P$1505,TITULARES!$I$6:$I$1505,'RESUMEN POR CARRERAS'!T$2,TITULARES!$D$6:$D$1505,'RESUMEN POR CARRERAS'!$C9)</f>
        <v>0</v>
      </c>
      <c r="U9" s="372">
        <f>SUMIFS(TITULARES!$P$6:$P$1505,TITULARES!$I$6:$I$1505,'RESUMEN POR CARRERAS'!U$2,TITULARES!$D$6:$D$1505,'RESUMEN POR CARRERAS'!$C9)</f>
        <v>0</v>
      </c>
      <c r="V9" s="372">
        <f>SUMIFS(TITULARES!$P$6:$P$1505,TITULARES!$I$6:$I$1505,'RESUMEN POR CARRERAS'!V$2,TITULARES!$D$6:$D$1505,'RESUMEN POR CARRERAS'!$C9)</f>
        <v>0</v>
      </c>
      <c r="W9" s="372">
        <f>SUMIFS(TITULARES!$P$6:$P$1505,TITULARES!$I$6:$I$1505,'RESUMEN POR CARRERAS'!W$2,TITULARES!$D$6:$D$1505,'RESUMEN POR CARRERAS'!$C9)</f>
        <v>0</v>
      </c>
      <c r="X9" s="372">
        <f>SUMIFS(TITULARES!$P$6:$P$1505,TITULARES!$I$6:$I$1505,'RESUMEN POR CARRERAS'!X$2,TITULARES!$D$6:$D$1505,'RESUMEN POR CARRERAS'!$C9)</f>
        <v>0</v>
      </c>
      <c r="Y9" s="372">
        <f>SUMIFS(TITULARES!$P$6:$P$1505,TITULARES!$I$6:$I$1505,'RESUMEN POR CARRERAS'!Y$2,TITULARES!$D$6:$D$1505,'RESUMEN POR CARRERAS'!$C9)</f>
        <v>0</v>
      </c>
      <c r="Z9" s="372">
        <f>SUMIFS(TITULARES!$P$6:$P$1505,TITULARES!$I$6:$I$1505,'RESUMEN POR CARRERAS'!Z$2,TITULARES!$D$6:$D$1505,'RESUMEN POR CARRERAS'!$C9)</f>
        <v>0</v>
      </c>
      <c r="AA9" s="372">
        <f>SUMIFS(TITULARES!$P$6:$P$1505,TITULARES!$I$6:$I$1505,'RESUMEN POR CARRERAS'!AA$2,TITULARES!$D$6:$D$1505,'RESUMEN POR CARRERAS'!$C9)</f>
        <v>0</v>
      </c>
      <c r="AB9" s="372">
        <f>SUMIFS(TITULARES!$P$6:$P$1505,TITULARES!$I$6:$I$1505,'RESUMEN POR CARRERAS'!AB$2,TITULARES!$D$6:$D$1505,'RESUMEN POR CARRERAS'!$C9)</f>
        <v>0</v>
      </c>
      <c r="AC9" s="372">
        <f>SUMIFS(TITULARES!$P$6:$P$1505,TITULARES!$I$6:$I$1505,'RESUMEN POR CARRERAS'!AC$2,TITULARES!$D$6:$D$1505,'RESUMEN POR CARRERAS'!$C9)</f>
        <v>0</v>
      </c>
      <c r="AD9" s="372">
        <f t="shared" si="0"/>
        <v>19</v>
      </c>
      <c r="AE9" s="2163" t="str">
        <f t="shared" si="1"/>
        <v>CONTABILIDAD Y AUDITORÍA</v>
      </c>
    </row>
    <row r="10" spans="1:31" x14ac:dyDescent="0.25">
      <c r="A10" s="372">
        <v>8</v>
      </c>
      <c r="B10" s="974" t="s">
        <v>30</v>
      </c>
      <c r="C10" s="974" t="s">
        <v>31</v>
      </c>
      <c r="D10" s="974" t="s">
        <v>2194</v>
      </c>
      <c r="E10" s="372">
        <f>SUMIFS(TITULARES!$P$6:$P$1505,TITULARES!$I$6:$I$1505,'RESUMEN POR CARRERAS'!E$2,TITULARES!$D$6:$D$1505,'RESUMEN POR CARRERAS'!$C10)</f>
        <v>15</v>
      </c>
      <c r="F10" s="372">
        <f>SUMIFS(TITULARES!$P$6:$P$1505,TITULARES!$I$6:$I$1505,'RESUMEN POR CARRERAS'!F$2,TITULARES!$D$6:$D$1505,'RESUMEN POR CARRERAS'!$C10)</f>
        <v>0</v>
      </c>
      <c r="G10" s="372">
        <f>SUMIFS(TITULARES!$P$6:$P$1505,TITULARES!$I$6:$I$1505,'RESUMEN POR CARRERAS'!G$2,TITULARES!$D$6:$D$1505,'RESUMEN POR CARRERAS'!$C10)</f>
        <v>0</v>
      </c>
      <c r="H10" s="372">
        <f>SUMIFS(TITULARES!$P$6:$P$1505,TITULARES!$I$6:$I$1505,'RESUMEN POR CARRERAS'!H$2,TITULARES!$D$6:$D$1505,'RESUMEN POR CARRERAS'!$C10)</f>
        <v>0</v>
      </c>
      <c r="I10" s="372">
        <f>SUMIFS(TITULARES!$P$6:$P$1505,TITULARES!$I$6:$I$1505,'RESUMEN POR CARRERAS'!I$2,TITULARES!$D$6:$D$1505,'RESUMEN POR CARRERAS'!$C10)</f>
        <v>0</v>
      </c>
      <c r="J10" s="372">
        <f>SUMIFS(TITULARES!$P$6:$P$1505,TITULARES!$I$6:$I$1505,'RESUMEN POR CARRERAS'!J$2,TITULARES!$D$6:$D$1505,'RESUMEN POR CARRERAS'!$C10)</f>
        <v>0</v>
      </c>
      <c r="K10" s="372">
        <f>SUMIFS(TITULARES!$P$6:$P$1505,TITULARES!$I$6:$I$1505,'RESUMEN POR CARRERAS'!K$2,TITULARES!$D$6:$D$1505,'RESUMEN POR CARRERAS'!$C10)</f>
        <v>0</v>
      </c>
      <c r="L10" s="372">
        <f>SUMIFS(TITULARES!$P$6:$P$1505,TITULARES!$I$6:$I$1505,'RESUMEN POR CARRERAS'!L$2,TITULARES!$D$6:$D$1505,'RESUMEN POR CARRERAS'!$C10)</f>
        <v>0</v>
      </c>
      <c r="M10" s="372">
        <f>SUMIFS(TITULARES!$P$6:$P$1505,TITULARES!$I$6:$I$1505,'RESUMEN POR CARRERAS'!M$2,TITULARES!$D$6:$D$1505,'RESUMEN POR CARRERAS'!$C10)</f>
        <v>4</v>
      </c>
      <c r="N10" s="372">
        <f>SUMIFS(TITULARES!$P$6:$P$1505,TITULARES!$I$6:$I$1505,'RESUMEN POR CARRERAS'!N$2,TITULARES!$D$6:$D$1505,'RESUMEN POR CARRERAS'!$C10)</f>
        <v>0</v>
      </c>
      <c r="O10" s="372">
        <f>SUMIFS(TITULARES!$P$6:$P$1505,TITULARES!$I$6:$I$1505,'RESUMEN POR CARRERAS'!O$2,TITULARES!$D$6:$D$1505,'RESUMEN POR CARRERAS'!$C10)</f>
        <v>0</v>
      </c>
      <c r="P10" s="372">
        <f>SUMIFS(TITULARES!$P$6:$P$1505,TITULARES!$I$6:$I$1505,'RESUMEN POR CARRERAS'!P$2,TITULARES!$D$6:$D$1505,'RESUMEN POR CARRERAS'!$C10)</f>
        <v>0</v>
      </c>
      <c r="Q10" s="372">
        <f>SUMIFS(TITULARES!$P$6:$P$1505,TITULARES!$I$6:$I$1505,'RESUMEN POR CARRERAS'!Q$2,TITULARES!$D$6:$D$1505,'RESUMEN POR CARRERAS'!$C10)</f>
        <v>0</v>
      </c>
      <c r="R10" s="372">
        <f>SUMIFS(TITULARES!$P$6:$P$1505,TITULARES!$I$6:$I$1505,'RESUMEN POR CARRERAS'!R$2,TITULARES!$D$6:$D$1505,'RESUMEN POR CARRERAS'!$C10)</f>
        <v>0</v>
      </c>
      <c r="S10" s="372">
        <f>SUMIFS(TITULARES!$P$6:$P$1505,TITULARES!$I$6:$I$1505,'RESUMEN POR CARRERAS'!S$2,TITULARES!$D$6:$D$1505,'RESUMEN POR CARRERAS'!$C10)</f>
        <v>0</v>
      </c>
      <c r="T10" s="372">
        <f>SUMIFS(TITULARES!$P$6:$P$1505,TITULARES!$I$6:$I$1505,'RESUMEN POR CARRERAS'!T$2,TITULARES!$D$6:$D$1505,'RESUMEN POR CARRERAS'!$C10)</f>
        <v>0</v>
      </c>
      <c r="U10" s="372">
        <f>SUMIFS(TITULARES!$P$6:$P$1505,TITULARES!$I$6:$I$1505,'RESUMEN POR CARRERAS'!U$2,TITULARES!$D$6:$D$1505,'RESUMEN POR CARRERAS'!$C10)</f>
        <v>0</v>
      </c>
      <c r="V10" s="372">
        <f>SUMIFS(TITULARES!$P$6:$P$1505,TITULARES!$I$6:$I$1505,'RESUMEN POR CARRERAS'!V$2,TITULARES!$D$6:$D$1505,'RESUMEN POR CARRERAS'!$C10)</f>
        <v>0</v>
      </c>
      <c r="W10" s="372">
        <f>SUMIFS(TITULARES!$P$6:$P$1505,TITULARES!$I$6:$I$1505,'RESUMEN POR CARRERAS'!W$2,TITULARES!$D$6:$D$1505,'RESUMEN POR CARRERAS'!$C10)</f>
        <v>0</v>
      </c>
      <c r="X10" s="372">
        <f>SUMIFS(TITULARES!$P$6:$P$1505,TITULARES!$I$6:$I$1505,'RESUMEN POR CARRERAS'!X$2,TITULARES!$D$6:$D$1505,'RESUMEN POR CARRERAS'!$C10)</f>
        <v>0</v>
      </c>
      <c r="Y10" s="372">
        <f>SUMIFS(TITULARES!$P$6:$P$1505,TITULARES!$I$6:$I$1505,'RESUMEN POR CARRERAS'!Y$2,TITULARES!$D$6:$D$1505,'RESUMEN POR CARRERAS'!$C10)</f>
        <v>0</v>
      </c>
      <c r="Z10" s="372">
        <f>SUMIFS(TITULARES!$P$6:$P$1505,TITULARES!$I$6:$I$1505,'RESUMEN POR CARRERAS'!Z$2,TITULARES!$D$6:$D$1505,'RESUMEN POR CARRERAS'!$C10)</f>
        <v>0</v>
      </c>
      <c r="AA10" s="372">
        <f>SUMIFS(TITULARES!$P$6:$P$1505,TITULARES!$I$6:$I$1505,'RESUMEN POR CARRERAS'!AA$2,TITULARES!$D$6:$D$1505,'RESUMEN POR CARRERAS'!$C10)</f>
        <v>0</v>
      </c>
      <c r="AB10" s="372">
        <f>SUMIFS(TITULARES!$P$6:$P$1505,TITULARES!$I$6:$I$1505,'RESUMEN POR CARRERAS'!AB$2,TITULARES!$D$6:$D$1505,'RESUMEN POR CARRERAS'!$C10)</f>
        <v>0</v>
      </c>
      <c r="AC10" s="372">
        <f>SUMIFS(TITULARES!$P$6:$P$1505,TITULARES!$I$6:$I$1505,'RESUMEN POR CARRERAS'!AC$2,TITULARES!$D$6:$D$1505,'RESUMEN POR CARRERAS'!$C10)</f>
        <v>0</v>
      </c>
      <c r="AD10" s="372">
        <f t="shared" si="0"/>
        <v>15</v>
      </c>
      <c r="AE10" s="2163" t="str">
        <f t="shared" si="1"/>
        <v>ADMINISTRACIÓN DE EMPRESAS</v>
      </c>
    </row>
    <row r="11" spans="1:31" x14ac:dyDescent="0.25">
      <c r="A11" s="372">
        <v>9</v>
      </c>
      <c r="B11" s="974" t="s">
        <v>355</v>
      </c>
      <c r="C11" s="974" t="s">
        <v>465</v>
      </c>
      <c r="D11" s="974" t="s">
        <v>2194</v>
      </c>
      <c r="E11" s="372">
        <f>SUMIFS(TITULARES!$P$6:$P$1505,TITULARES!$I$6:$I$1505,'RESUMEN POR CARRERAS'!E$2,TITULARES!$D$6:$D$1505,'RESUMEN POR CARRERAS'!$C11)</f>
        <v>0</v>
      </c>
      <c r="F11" s="372">
        <f>SUMIFS(TITULARES!$P$6:$P$1505,TITULARES!$I$6:$I$1505,'RESUMEN POR CARRERAS'!F$2,TITULARES!$D$6:$D$1505,'RESUMEN POR CARRERAS'!$C11)</f>
        <v>0</v>
      </c>
      <c r="G11" s="372">
        <f>SUMIFS(TITULARES!$P$6:$P$1505,TITULARES!$I$6:$I$1505,'RESUMEN POR CARRERAS'!G$2,TITULARES!$D$6:$D$1505,'RESUMEN POR CARRERAS'!$C11)</f>
        <v>0</v>
      </c>
      <c r="H11" s="372">
        <f>SUMIFS(TITULARES!$P$6:$P$1505,TITULARES!$I$6:$I$1505,'RESUMEN POR CARRERAS'!H$2,TITULARES!$D$6:$D$1505,'RESUMEN POR CARRERAS'!$C11)</f>
        <v>0</v>
      </c>
      <c r="I11" s="372">
        <f>SUMIFS(TITULARES!$P$6:$P$1505,TITULARES!$I$6:$I$1505,'RESUMEN POR CARRERAS'!I$2,TITULARES!$D$6:$D$1505,'RESUMEN POR CARRERAS'!$C11)</f>
        <v>0</v>
      </c>
      <c r="J11" s="372">
        <f>SUMIFS(TITULARES!$P$6:$P$1505,TITULARES!$I$6:$I$1505,'RESUMEN POR CARRERAS'!J$2,TITULARES!$D$6:$D$1505,'RESUMEN POR CARRERAS'!$C11)</f>
        <v>0</v>
      </c>
      <c r="K11" s="372">
        <f>SUMIFS(TITULARES!$P$6:$P$1505,TITULARES!$I$6:$I$1505,'RESUMEN POR CARRERAS'!K$2,TITULARES!$D$6:$D$1505,'RESUMEN POR CARRERAS'!$C11)</f>
        <v>5</v>
      </c>
      <c r="L11" s="372">
        <f>SUMIFS(TITULARES!$P$6:$P$1505,TITULARES!$I$6:$I$1505,'RESUMEN POR CARRERAS'!L$2,TITULARES!$D$6:$D$1505,'RESUMEN POR CARRERAS'!$C11)</f>
        <v>0</v>
      </c>
      <c r="M11" s="372">
        <f>SUMIFS(TITULARES!$P$6:$P$1505,TITULARES!$I$6:$I$1505,'RESUMEN POR CARRERAS'!M$2,TITULARES!$D$6:$D$1505,'RESUMEN POR CARRERAS'!$C11)</f>
        <v>0</v>
      </c>
      <c r="N11" s="372">
        <f>SUMIFS(TITULARES!$P$6:$P$1505,TITULARES!$I$6:$I$1505,'RESUMEN POR CARRERAS'!N$2,TITULARES!$D$6:$D$1505,'RESUMEN POR CARRERAS'!$C11)</f>
        <v>0</v>
      </c>
      <c r="O11" s="372">
        <f>SUMIFS(TITULARES!$P$6:$P$1505,TITULARES!$I$6:$I$1505,'RESUMEN POR CARRERAS'!O$2,TITULARES!$D$6:$D$1505,'RESUMEN POR CARRERAS'!$C11)</f>
        <v>0</v>
      </c>
      <c r="P11" s="372">
        <f>SUMIFS(TITULARES!$P$6:$P$1505,TITULARES!$I$6:$I$1505,'RESUMEN POR CARRERAS'!P$2,TITULARES!$D$6:$D$1505,'RESUMEN POR CARRERAS'!$C11)</f>
        <v>0</v>
      </c>
      <c r="Q11" s="372">
        <f>SUMIFS(TITULARES!$P$6:$P$1505,TITULARES!$I$6:$I$1505,'RESUMEN POR CARRERAS'!Q$2,TITULARES!$D$6:$D$1505,'RESUMEN POR CARRERAS'!$C11)</f>
        <v>0</v>
      </c>
      <c r="R11" s="372">
        <f>SUMIFS(TITULARES!$P$6:$P$1505,TITULARES!$I$6:$I$1505,'RESUMEN POR CARRERAS'!R$2,TITULARES!$D$6:$D$1505,'RESUMEN POR CARRERAS'!$C11)</f>
        <v>0</v>
      </c>
      <c r="S11" s="372">
        <f>SUMIFS(TITULARES!$P$6:$P$1505,TITULARES!$I$6:$I$1505,'RESUMEN POR CARRERAS'!S$2,TITULARES!$D$6:$D$1505,'RESUMEN POR CARRERAS'!$C11)</f>
        <v>0</v>
      </c>
      <c r="T11" s="372">
        <f>SUMIFS(TITULARES!$P$6:$P$1505,TITULARES!$I$6:$I$1505,'RESUMEN POR CARRERAS'!T$2,TITULARES!$D$6:$D$1505,'RESUMEN POR CARRERAS'!$C11)</f>
        <v>0</v>
      </c>
      <c r="U11" s="372">
        <f>SUMIFS(TITULARES!$P$6:$P$1505,TITULARES!$I$6:$I$1505,'RESUMEN POR CARRERAS'!U$2,TITULARES!$D$6:$D$1505,'RESUMEN POR CARRERAS'!$C11)</f>
        <v>0</v>
      </c>
      <c r="V11" s="372">
        <f>SUMIFS(TITULARES!$P$6:$P$1505,TITULARES!$I$6:$I$1505,'RESUMEN POR CARRERAS'!V$2,TITULARES!$D$6:$D$1505,'RESUMEN POR CARRERAS'!$C11)</f>
        <v>0</v>
      </c>
      <c r="W11" s="372">
        <f>SUMIFS(TITULARES!$P$6:$P$1505,TITULARES!$I$6:$I$1505,'RESUMEN POR CARRERAS'!W$2,TITULARES!$D$6:$D$1505,'RESUMEN POR CARRERAS'!$C11)</f>
        <v>0</v>
      </c>
      <c r="X11" s="372">
        <f>SUMIFS(TITULARES!$P$6:$P$1505,TITULARES!$I$6:$I$1505,'RESUMEN POR CARRERAS'!X$2,TITULARES!$D$6:$D$1505,'RESUMEN POR CARRERAS'!$C11)</f>
        <v>0</v>
      </c>
      <c r="Y11" s="372">
        <f>SUMIFS(TITULARES!$P$6:$P$1505,TITULARES!$I$6:$I$1505,'RESUMEN POR CARRERAS'!Y$2,TITULARES!$D$6:$D$1505,'RESUMEN POR CARRERAS'!$C11)</f>
        <v>0</v>
      </c>
      <c r="Z11" s="372">
        <f>SUMIFS(TITULARES!$P$6:$P$1505,TITULARES!$I$6:$I$1505,'RESUMEN POR CARRERAS'!Z$2,TITULARES!$D$6:$D$1505,'RESUMEN POR CARRERAS'!$C11)</f>
        <v>10</v>
      </c>
      <c r="AA11" s="372">
        <f>SUMIFS(TITULARES!$P$6:$P$1505,TITULARES!$I$6:$I$1505,'RESUMEN POR CARRERAS'!AA$2,TITULARES!$D$6:$D$1505,'RESUMEN POR CARRERAS'!$C11)</f>
        <v>0</v>
      </c>
      <c r="AB11" s="372">
        <f>SUMIFS(TITULARES!$P$6:$P$1505,TITULARES!$I$6:$I$1505,'RESUMEN POR CARRERAS'!AB$2,TITULARES!$D$6:$D$1505,'RESUMEN POR CARRERAS'!$C11)</f>
        <v>0</v>
      </c>
      <c r="AC11" s="372">
        <f>SUMIFS(TITULARES!$P$6:$P$1505,TITULARES!$I$6:$I$1505,'RESUMEN POR CARRERAS'!AC$2,TITULARES!$D$6:$D$1505,'RESUMEN POR CARRERAS'!$C11)</f>
        <v>0</v>
      </c>
      <c r="AD11" s="372">
        <f t="shared" si="0"/>
        <v>10</v>
      </c>
      <c r="AE11" s="2163" t="str">
        <f t="shared" si="1"/>
        <v>INGENIERÍA EN RIESGOS DE DESASTRES</v>
      </c>
    </row>
    <row r="12" spans="1:31" x14ac:dyDescent="0.25">
      <c r="A12" s="372">
        <v>10</v>
      </c>
      <c r="B12" s="974" t="s">
        <v>1109</v>
      </c>
      <c r="C12" s="974" t="s">
        <v>1053</v>
      </c>
      <c r="D12" s="974" t="s">
        <v>2194</v>
      </c>
      <c r="E12" s="372">
        <f>SUMIFS(TITULARES!$P$6:$P$1505,TITULARES!$I$6:$I$1505,'RESUMEN POR CARRERAS'!E$2,TITULARES!$D$6:$D$1505,'RESUMEN POR CARRERAS'!$C12)</f>
        <v>0</v>
      </c>
      <c r="F12" s="372">
        <f>SUMIFS(TITULARES!$P$6:$P$1505,TITULARES!$I$6:$I$1505,'RESUMEN POR CARRERAS'!F$2,TITULARES!$D$6:$D$1505,'RESUMEN POR CARRERAS'!$C12)</f>
        <v>0</v>
      </c>
      <c r="G12" s="372">
        <f>SUMIFS(TITULARES!$P$6:$P$1505,TITULARES!$I$6:$I$1505,'RESUMEN POR CARRERAS'!G$2,TITULARES!$D$6:$D$1505,'RESUMEN POR CARRERAS'!$C12)</f>
        <v>0</v>
      </c>
      <c r="H12" s="372">
        <f>SUMIFS(TITULARES!$P$6:$P$1505,TITULARES!$I$6:$I$1505,'RESUMEN POR CARRERAS'!H$2,TITULARES!$D$6:$D$1505,'RESUMEN POR CARRERAS'!$C12)</f>
        <v>0</v>
      </c>
      <c r="I12" s="372">
        <f>SUMIFS(TITULARES!$P$6:$P$1505,TITULARES!$I$6:$I$1505,'RESUMEN POR CARRERAS'!I$2,TITULARES!$D$6:$D$1505,'RESUMEN POR CARRERAS'!$C12)</f>
        <v>0</v>
      </c>
      <c r="J12" s="372">
        <f>SUMIFS(TITULARES!$P$6:$P$1505,TITULARES!$I$6:$I$1505,'RESUMEN POR CARRERAS'!J$2,TITULARES!$D$6:$D$1505,'RESUMEN POR CARRERAS'!$C12)</f>
        <v>0</v>
      </c>
      <c r="K12" s="372">
        <f>SUMIFS(TITULARES!$P$6:$P$1505,TITULARES!$I$6:$I$1505,'RESUMEN POR CARRERAS'!K$2,TITULARES!$D$6:$D$1505,'RESUMEN POR CARRERAS'!$C12)</f>
        <v>0</v>
      </c>
      <c r="L12" s="372">
        <f>SUMIFS(TITULARES!$P$6:$P$1505,TITULARES!$I$6:$I$1505,'RESUMEN POR CARRERAS'!L$2,TITULARES!$D$6:$D$1505,'RESUMEN POR CARRERAS'!$C12)</f>
        <v>0</v>
      </c>
      <c r="M12" s="372">
        <f>SUMIFS(TITULARES!$P$6:$P$1505,TITULARES!$I$6:$I$1505,'RESUMEN POR CARRERAS'!M$2,TITULARES!$D$6:$D$1505,'RESUMEN POR CARRERAS'!$C12)</f>
        <v>0</v>
      </c>
      <c r="N12" s="372">
        <f>SUMIFS(TITULARES!$P$6:$P$1505,TITULARES!$I$6:$I$1505,'RESUMEN POR CARRERAS'!N$2,TITULARES!$D$6:$D$1505,'RESUMEN POR CARRERAS'!$C12)</f>
        <v>0</v>
      </c>
      <c r="O12" s="372">
        <f>SUMIFS(TITULARES!$P$6:$P$1505,TITULARES!$I$6:$I$1505,'RESUMEN POR CARRERAS'!O$2,TITULARES!$D$6:$D$1505,'RESUMEN POR CARRERAS'!$C12)</f>
        <v>0</v>
      </c>
      <c r="P12" s="372">
        <f>SUMIFS(TITULARES!$P$6:$P$1505,TITULARES!$I$6:$I$1505,'RESUMEN POR CARRERAS'!P$2,TITULARES!$D$6:$D$1505,'RESUMEN POR CARRERAS'!$C12)</f>
        <v>0</v>
      </c>
      <c r="Q12" s="372">
        <f>SUMIFS(TITULARES!$P$6:$P$1505,TITULARES!$I$6:$I$1505,'RESUMEN POR CARRERAS'!Q$2,TITULARES!$D$6:$D$1505,'RESUMEN POR CARRERAS'!$C12)</f>
        <v>21</v>
      </c>
      <c r="R12" s="372">
        <f>SUMIFS(TITULARES!$P$6:$P$1505,TITULARES!$I$6:$I$1505,'RESUMEN POR CARRERAS'!R$2,TITULARES!$D$6:$D$1505,'RESUMEN POR CARRERAS'!$C12)</f>
        <v>0</v>
      </c>
      <c r="S12" s="372">
        <f>SUMIFS(TITULARES!$P$6:$P$1505,TITULARES!$I$6:$I$1505,'RESUMEN POR CARRERAS'!S$2,TITULARES!$D$6:$D$1505,'RESUMEN POR CARRERAS'!$C12)</f>
        <v>0</v>
      </c>
      <c r="T12" s="372">
        <f>SUMIFS(TITULARES!$P$6:$P$1505,TITULARES!$I$6:$I$1505,'RESUMEN POR CARRERAS'!T$2,TITULARES!$D$6:$D$1505,'RESUMEN POR CARRERAS'!$C12)</f>
        <v>0</v>
      </c>
      <c r="U12" s="372">
        <f>SUMIFS(TITULARES!$P$6:$P$1505,TITULARES!$I$6:$I$1505,'RESUMEN POR CARRERAS'!U$2,TITULARES!$D$6:$D$1505,'RESUMEN POR CARRERAS'!$C12)</f>
        <v>0</v>
      </c>
      <c r="V12" s="372">
        <f>SUMIFS(TITULARES!$P$6:$P$1505,TITULARES!$I$6:$I$1505,'RESUMEN POR CARRERAS'!V$2,TITULARES!$D$6:$D$1505,'RESUMEN POR CARRERAS'!$C12)</f>
        <v>0</v>
      </c>
      <c r="W12" s="372">
        <f>SUMIFS(TITULARES!$P$6:$P$1505,TITULARES!$I$6:$I$1505,'RESUMEN POR CARRERAS'!W$2,TITULARES!$D$6:$D$1505,'RESUMEN POR CARRERAS'!$C12)</f>
        <v>0</v>
      </c>
      <c r="X12" s="372">
        <f>SUMIFS(TITULARES!$P$6:$P$1505,TITULARES!$I$6:$I$1505,'RESUMEN POR CARRERAS'!X$2,TITULARES!$D$6:$D$1505,'RESUMEN POR CARRERAS'!$C12)</f>
        <v>0</v>
      </c>
      <c r="Y12" s="372">
        <f>SUMIFS(TITULARES!$P$6:$P$1505,TITULARES!$I$6:$I$1505,'RESUMEN POR CARRERAS'!Y$2,TITULARES!$D$6:$D$1505,'RESUMEN POR CARRERAS'!$C12)</f>
        <v>0</v>
      </c>
      <c r="Z12" s="372">
        <f>SUMIFS(TITULARES!$P$6:$P$1505,TITULARES!$I$6:$I$1505,'RESUMEN POR CARRERAS'!Z$2,TITULARES!$D$6:$D$1505,'RESUMEN POR CARRERAS'!$C12)</f>
        <v>0</v>
      </c>
      <c r="AA12" s="372">
        <f>SUMIFS(TITULARES!$P$6:$P$1505,TITULARES!$I$6:$I$1505,'RESUMEN POR CARRERAS'!AA$2,TITULARES!$D$6:$D$1505,'RESUMEN POR CARRERAS'!$C12)</f>
        <v>0</v>
      </c>
      <c r="AB12" s="372">
        <f>SUMIFS(TITULARES!$P$6:$P$1505,TITULARES!$I$6:$I$1505,'RESUMEN POR CARRERAS'!AB$2,TITULARES!$D$6:$D$1505,'RESUMEN POR CARRERAS'!$C12)</f>
        <v>0</v>
      </c>
      <c r="AC12" s="372">
        <f>SUMIFS(TITULARES!$P$6:$P$1505,TITULARES!$I$6:$I$1505,'RESUMEN POR CARRERAS'!AC$2,TITULARES!$D$6:$D$1505,'RESUMEN POR CARRERAS'!$C12)</f>
        <v>0</v>
      </c>
      <c r="AD12" s="372">
        <f t="shared" si="0"/>
        <v>21</v>
      </c>
      <c r="AE12" s="2163" t="str">
        <f t="shared" si="1"/>
        <v>EDUCACIÓN INICIAL</v>
      </c>
    </row>
    <row r="13" spans="1:31" x14ac:dyDescent="0.25">
      <c r="A13" s="372">
        <v>11</v>
      </c>
      <c r="B13" s="974" t="s">
        <v>1947</v>
      </c>
      <c r="C13" s="974" t="s">
        <v>1948</v>
      </c>
      <c r="D13" s="974" t="s">
        <v>2194</v>
      </c>
      <c r="E13" s="372">
        <f>SUMIFS(TITULARES!$P$6:$P$1505,TITULARES!$I$6:$I$1505,'RESUMEN POR CARRERAS'!E$2,TITULARES!$D$6:$D$1505,'RESUMEN POR CARRERAS'!$C13)</f>
        <v>0</v>
      </c>
      <c r="F13" s="372">
        <f>SUMIFS(TITULARES!$P$6:$P$1505,TITULARES!$I$6:$I$1505,'RESUMEN POR CARRERAS'!F$2,TITULARES!$D$6:$D$1505,'RESUMEN POR CARRERAS'!$C13)</f>
        <v>0</v>
      </c>
      <c r="G13" s="372">
        <f>SUMIFS(TITULARES!$P$6:$P$1505,TITULARES!$I$6:$I$1505,'RESUMEN POR CARRERAS'!G$2,TITULARES!$D$6:$D$1505,'RESUMEN POR CARRERAS'!$C13)</f>
        <v>0</v>
      </c>
      <c r="H13" s="372">
        <f>SUMIFS(TITULARES!$P$6:$P$1505,TITULARES!$I$6:$I$1505,'RESUMEN POR CARRERAS'!H$2,TITULARES!$D$6:$D$1505,'RESUMEN POR CARRERAS'!$C13)</f>
        <v>0</v>
      </c>
      <c r="I13" s="372">
        <f>SUMIFS(TITULARES!$P$6:$P$1505,TITULARES!$I$6:$I$1505,'RESUMEN POR CARRERAS'!I$2,TITULARES!$D$6:$D$1505,'RESUMEN POR CARRERAS'!$C13)</f>
        <v>0</v>
      </c>
      <c r="J13" s="372">
        <f>SUMIFS(TITULARES!$P$6:$P$1505,TITULARES!$I$6:$I$1505,'RESUMEN POR CARRERAS'!J$2,TITULARES!$D$6:$D$1505,'RESUMEN POR CARRERAS'!$C13)</f>
        <v>0</v>
      </c>
      <c r="K13" s="372">
        <f>SUMIFS(TITULARES!$P$6:$P$1505,TITULARES!$I$6:$I$1505,'RESUMEN POR CARRERAS'!K$2,TITULARES!$D$6:$D$1505,'RESUMEN POR CARRERAS'!$C13)</f>
        <v>0</v>
      </c>
      <c r="L13" s="372">
        <f>SUMIFS(TITULARES!$P$6:$P$1505,TITULARES!$I$6:$I$1505,'RESUMEN POR CARRERAS'!L$2,TITULARES!$D$6:$D$1505,'RESUMEN POR CARRERAS'!$C13)</f>
        <v>0</v>
      </c>
      <c r="M13" s="372">
        <f>SUMIFS(TITULARES!$P$6:$P$1505,TITULARES!$I$6:$I$1505,'RESUMEN POR CARRERAS'!M$2,TITULARES!$D$6:$D$1505,'RESUMEN POR CARRERAS'!$C13)</f>
        <v>0</v>
      </c>
      <c r="N13" s="372">
        <f>SUMIFS(TITULARES!$P$6:$P$1505,TITULARES!$I$6:$I$1505,'RESUMEN POR CARRERAS'!N$2,TITULARES!$D$6:$D$1505,'RESUMEN POR CARRERAS'!$C13)</f>
        <v>0</v>
      </c>
      <c r="O13" s="372">
        <f>SUMIFS(TITULARES!$P$6:$P$1505,TITULARES!$I$6:$I$1505,'RESUMEN POR CARRERAS'!O$2,TITULARES!$D$6:$D$1505,'RESUMEN POR CARRERAS'!$C13)</f>
        <v>0</v>
      </c>
      <c r="P13" s="372">
        <f>SUMIFS(TITULARES!$P$6:$P$1505,TITULARES!$I$6:$I$1505,'RESUMEN POR CARRERAS'!P$2,TITULARES!$D$6:$D$1505,'RESUMEN POR CARRERAS'!$C13)</f>
        <v>0</v>
      </c>
      <c r="Q13" s="372">
        <f>SUMIFS(TITULARES!$P$6:$P$1505,TITULARES!$I$6:$I$1505,'RESUMEN POR CARRERAS'!Q$2,TITULARES!$D$6:$D$1505,'RESUMEN POR CARRERAS'!$C13)</f>
        <v>0</v>
      </c>
      <c r="R13" s="372">
        <f>SUMIFS(TITULARES!$P$6:$P$1505,TITULARES!$I$6:$I$1505,'RESUMEN POR CARRERAS'!R$2,TITULARES!$D$6:$D$1505,'RESUMEN POR CARRERAS'!$C13)</f>
        <v>0</v>
      </c>
      <c r="S13" s="372">
        <f>SUMIFS(TITULARES!$P$6:$P$1505,TITULARES!$I$6:$I$1505,'RESUMEN POR CARRERAS'!S$2,TITULARES!$D$6:$D$1505,'RESUMEN POR CARRERAS'!$C13)</f>
        <v>0</v>
      </c>
      <c r="T13" s="372">
        <f>SUMIFS(TITULARES!$P$6:$P$1505,TITULARES!$I$6:$I$1505,'RESUMEN POR CARRERAS'!T$2,TITULARES!$D$6:$D$1505,'RESUMEN POR CARRERAS'!$C13)</f>
        <v>0</v>
      </c>
      <c r="U13" s="372">
        <f>SUMIFS(TITULARES!$P$6:$P$1505,TITULARES!$I$6:$I$1505,'RESUMEN POR CARRERAS'!U$2,TITULARES!$D$6:$D$1505,'RESUMEN POR CARRERAS'!$C13)</f>
        <v>0</v>
      </c>
      <c r="V13" s="372">
        <f>SUMIFS(TITULARES!$P$6:$P$1505,TITULARES!$I$6:$I$1505,'RESUMEN POR CARRERAS'!V$2,TITULARES!$D$6:$D$1505,'RESUMEN POR CARRERAS'!$C13)</f>
        <v>20</v>
      </c>
      <c r="W13" s="372">
        <f>SUMIFS(TITULARES!$P$6:$P$1505,TITULARES!$I$6:$I$1505,'RESUMEN POR CARRERAS'!W$2,TITULARES!$D$6:$D$1505,'RESUMEN POR CARRERAS'!$C13)</f>
        <v>0</v>
      </c>
      <c r="X13" s="372">
        <f>SUMIFS(TITULARES!$P$6:$P$1505,TITULARES!$I$6:$I$1505,'RESUMEN POR CARRERAS'!X$2,TITULARES!$D$6:$D$1505,'RESUMEN POR CARRERAS'!$C13)</f>
        <v>0</v>
      </c>
      <c r="Y13" s="372">
        <f>SUMIFS(TITULARES!$P$6:$P$1505,TITULARES!$I$6:$I$1505,'RESUMEN POR CARRERAS'!Y$2,TITULARES!$D$6:$D$1505,'RESUMEN POR CARRERAS'!$C13)</f>
        <v>0</v>
      </c>
      <c r="Z13" s="372">
        <f>SUMIFS(TITULARES!$P$6:$P$1505,TITULARES!$I$6:$I$1505,'RESUMEN POR CARRERAS'!Z$2,TITULARES!$D$6:$D$1505,'RESUMEN POR CARRERAS'!$C13)</f>
        <v>0</v>
      </c>
      <c r="AA13" s="372">
        <f>SUMIFS(TITULARES!$P$6:$P$1505,TITULARES!$I$6:$I$1505,'RESUMEN POR CARRERAS'!AA$2,TITULARES!$D$6:$D$1505,'RESUMEN POR CARRERAS'!$C13)</f>
        <v>0</v>
      </c>
      <c r="AB13" s="372">
        <f>SUMIFS(TITULARES!$P$6:$P$1505,TITULARES!$I$6:$I$1505,'RESUMEN POR CARRERAS'!AB$2,TITULARES!$D$6:$D$1505,'RESUMEN POR CARRERAS'!$C13)</f>
        <v>0</v>
      </c>
      <c r="AC13" s="372">
        <f>SUMIFS(TITULARES!$P$6:$P$1505,TITULARES!$I$6:$I$1505,'RESUMEN POR CARRERAS'!AC$2,TITULARES!$D$6:$D$1505,'RESUMEN POR CARRERAS'!$C13)</f>
        <v>0</v>
      </c>
      <c r="AD13" s="372">
        <f t="shared" si="0"/>
        <v>20</v>
      </c>
      <c r="AE13" s="2163" t="str">
        <f t="shared" si="1"/>
        <v>DERECHO</v>
      </c>
    </row>
    <row r="14" spans="1:31" x14ac:dyDescent="0.25">
      <c r="A14" s="372">
        <v>12</v>
      </c>
      <c r="B14" s="974" t="s">
        <v>441</v>
      </c>
      <c r="C14" s="974" t="s">
        <v>466</v>
      </c>
      <c r="D14" s="974" t="s">
        <v>2194</v>
      </c>
      <c r="E14" s="372">
        <f>SUMIFS(TITULARES!$P$6:$P$1505,TITULARES!$I$6:$I$1505,'RESUMEN POR CARRERAS'!E$2,TITULARES!$D$6:$D$1505,'RESUMEN POR CARRERAS'!$C14)</f>
        <v>0</v>
      </c>
      <c r="F14" s="372">
        <f>SUMIFS(TITULARES!$P$6:$P$1505,TITULARES!$I$6:$I$1505,'RESUMEN POR CARRERAS'!F$2,TITULARES!$D$6:$D$1505,'RESUMEN POR CARRERAS'!$C14)</f>
        <v>0</v>
      </c>
      <c r="G14" s="372">
        <f>SUMIFS(TITULARES!$P$6:$P$1505,TITULARES!$I$6:$I$1505,'RESUMEN POR CARRERAS'!G$2,TITULARES!$D$6:$D$1505,'RESUMEN POR CARRERAS'!$C14)</f>
        <v>0</v>
      </c>
      <c r="H14" s="372">
        <f>SUMIFS(TITULARES!$P$6:$P$1505,TITULARES!$I$6:$I$1505,'RESUMEN POR CARRERAS'!H$2,TITULARES!$D$6:$D$1505,'RESUMEN POR CARRERAS'!$C14)</f>
        <v>0</v>
      </c>
      <c r="I14" s="372">
        <f>SUMIFS(TITULARES!$P$6:$P$1505,TITULARES!$I$6:$I$1505,'RESUMEN POR CARRERAS'!I$2,TITULARES!$D$6:$D$1505,'RESUMEN POR CARRERAS'!$C14)</f>
        <v>0</v>
      </c>
      <c r="J14" s="372">
        <f>SUMIFS(TITULARES!$P$6:$P$1505,TITULARES!$I$6:$I$1505,'RESUMEN POR CARRERAS'!J$2,TITULARES!$D$6:$D$1505,'RESUMEN POR CARRERAS'!$C14)</f>
        <v>0</v>
      </c>
      <c r="K14" s="372">
        <f>SUMIFS(TITULARES!$P$6:$P$1505,TITULARES!$I$6:$I$1505,'RESUMEN POR CARRERAS'!K$2,TITULARES!$D$6:$D$1505,'RESUMEN POR CARRERAS'!$C14)</f>
        <v>0</v>
      </c>
      <c r="L14" s="372">
        <f>SUMIFS(TITULARES!$P$6:$P$1505,TITULARES!$I$6:$I$1505,'RESUMEN POR CARRERAS'!L$2,TITULARES!$D$6:$D$1505,'RESUMEN POR CARRERAS'!$C14)</f>
        <v>0</v>
      </c>
      <c r="M14" s="372">
        <f>SUMIFS(TITULARES!$P$6:$P$1505,TITULARES!$I$6:$I$1505,'RESUMEN POR CARRERAS'!M$2,TITULARES!$D$6:$D$1505,'RESUMEN POR CARRERAS'!$C14)</f>
        <v>0</v>
      </c>
      <c r="N14" s="372">
        <f>SUMIFS(TITULARES!$P$6:$P$1505,TITULARES!$I$6:$I$1505,'RESUMEN POR CARRERAS'!N$2,TITULARES!$D$6:$D$1505,'RESUMEN POR CARRERAS'!$C14)</f>
        <v>0</v>
      </c>
      <c r="O14" s="372">
        <f>SUMIFS(TITULARES!$P$6:$P$1505,TITULARES!$I$6:$I$1505,'RESUMEN POR CARRERAS'!O$2,TITULARES!$D$6:$D$1505,'RESUMEN POR CARRERAS'!$C14)</f>
        <v>0</v>
      </c>
      <c r="P14" s="372">
        <f>SUMIFS(TITULARES!$P$6:$P$1505,TITULARES!$I$6:$I$1505,'RESUMEN POR CARRERAS'!P$2,TITULARES!$D$6:$D$1505,'RESUMEN POR CARRERAS'!$C14)</f>
        <v>0</v>
      </c>
      <c r="Q14" s="372">
        <f>SUMIFS(TITULARES!$P$6:$P$1505,TITULARES!$I$6:$I$1505,'RESUMEN POR CARRERAS'!Q$2,TITULARES!$D$6:$D$1505,'RESUMEN POR CARRERAS'!$C14)</f>
        <v>0</v>
      </c>
      <c r="R14" s="372">
        <f>SUMIFS(TITULARES!$P$6:$P$1505,TITULARES!$I$6:$I$1505,'RESUMEN POR CARRERAS'!R$2,TITULARES!$D$6:$D$1505,'RESUMEN POR CARRERAS'!$C14)</f>
        <v>0</v>
      </c>
      <c r="S14" s="372">
        <f>SUMIFS(TITULARES!$P$6:$P$1505,TITULARES!$I$6:$I$1505,'RESUMEN POR CARRERAS'!S$2,TITULARES!$D$6:$D$1505,'RESUMEN POR CARRERAS'!$C14)</f>
        <v>0</v>
      </c>
      <c r="T14" s="372">
        <f>SUMIFS(TITULARES!$P$6:$P$1505,TITULARES!$I$6:$I$1505,'RESUMEN POR CARRERAS'!T$2,TITULARES!$D$6:$D$1505,'RESUMEN POR CARRERAS'!$C14)</f>
        <v>0</v>
      </c>
      <c r="U14" s="372">
        <f>SUMIFS(TITULARES!$P$6:$P$1505,TITULARES!$I$6:$I$1505,'RESUMEN POR CARRERAS'!U$2,TITULARES!$D$6:$D$1505,'RESUMEN POR CARRERAS'!$C14)</f>
        <v>0</v>
      </c>
      <c r="V14" s="372">
        <f>SUMIFS(TITULARES!$P$6:$P$1505,TITULARES!$I$6:$I$1505,'RESUMEN POR CARRERAS'!V$2,TITULARES!$D$6:$D$1505,'RESUMEN POR CARRERAS'!$C14)</f>
        <v>0</v>
      </c>
      <c r="W14" s="372">
        <f>SUMIFS(TITULARES!$P$6:$P$1505,TITULARES!$I$6:$I$1505,'RESUMEN POR CARRERAS'!W$2,TITULARES!$D$6:$D$1505,'RESUMEN POR CARRERAS'!$C14)</f>
        <v>0</v>
      </c>
      <c r="X14" s="372">
        <f>SUMIFS(TITULARES!$P$6:$P$1505,TITULARES!$I$6:$I$1505,'RESUMEN POR CARRERAS'!X$2,TITULARES!$D$6:$D$1505,'RESUMEN POR CARRERAS'!$C14)</f>
        <v>8</v>
      </c>
      <c r="Y14" s="372">
        <f>SUMIFS(TITULARES!$P$6:$P$1505,TITULARES!$I$6:$I$1505,'RESUMEN POR CARRERAS'!Y$2,TITULARES!$D$6:$D$1505,'RESUMEN POR CARRERAS'!$C14)</f>
        <v>0</v>
      </c>
      <c r="Z14" s="372">
        <f>SUMIFS(TITULARES!$P$6:$P$1505,TITULARES!$I$6:$I$1505,'RESUMEN POR CARRERAS'!Z$2,TITULARES!$D$6:$D$1505,'RESUMEN POR CARRERAS'!$C14)</f>
        <v>8</v>
      </c>
      <c r="AA14" s="372">
        <f>SUMIFS(TITULARES!$P$6:$P$1505,TITULARES!$I$6:$I$1505,'RESUMEN POR CARRERAS'!AA$2,TITULARES!$D$6:$D$1505,'RESUMEN POR CARRERAS'!$C14)</f>
        <v>0</v>
      </c>
      <c r="AB14" s="372">
        <f>SUMIFS(TITULARES!$P$6:$P$1505,TITULARES!$I$6:$I$1505,'RESUMEN POR CARRERAS'!AB$2,TITULARES!$D$6:$D$1505,'RESUMEN POR CARRERAS'!$C14)</f>
        <v>0</v>
      </c>
      <c r="AC14" s="372">
        <f>SUMIFS(TITULARES!$P$6:$P$1505,TITULARES!$I$6:$I$1505,'RESUMEN POR CARRERAS'!AC$2,TITULARES!$D$6:$D$1505,'RESUMEN POR CARRERAS'!$C14)</f>
        <v>0</v>
      </c>
      <c r="AD14" s="372">
        <f t="shared" si="0"/>
        <v>8</v>
      </c>
      <c r="AE14" s="2163" t="str">
        <f t="shared" si="1"/>
        <v>ADMINISTRACIÓN PARA DESASTRES Y GESTIÓN DE RIESGOS</v>
      </c>
    </row>
    <row r="15" spans="1:31" x14ac:dyDescent="0.25">
      <c r="A15" s="372">
        <v>13</v>
      </c>
      <c r="B15" s="974" t="s">
        <v>825</v>
      </c>
      <c r="C15" s="974" t="s">
        <v>826</v>
      </c>
      <c r="D15" s="974" t="s">
        <v>2194</v>
      </c>
      <c r="E15" s="372">
        <f>SUMIFS(TITULARES!$P$6:$P$1505,TITULARES!$I$6:$I$1505,'RESUMEN POR CARRERAS'!E$2,TITULARES!$D$6:$D$1505,'RESUMEN POR CARRERAS'!$C15)</f>
        <v>0</v>
      </c>
      <c r="F15" s="372">
        <f>SUMIFS(TITULARES!$P$6:$P$1505,TITULARES!$I$6:$I$1505,'RESUMEN POR CARRERAS'!F$2,TITULARES!$D$6:$D$1505,'RESUMEN POR CARRERAS'!$C15)</f>
        <v>0</v>
      </c>
      <c r="G15" s="372">
        <f>SUMIFS(TITULARES!$P$6:$P$1505,TITULARES!$I$6:$I$1505,'RESUMEN POR CARRERAS'!G$2,TITULARES!$D$6:$D$1505,'RESUMEN POR CARRERAS'!$C15)</f>
        <v>0</v>
      </c>
      <c r="H15" s="372">
        <f>SUMIFS(TITULARES!$P$6:$P$1505,TITULARES!$I$6:$I$1505,'RESUMEN POR CARRERAS'!H$2,TITULARES!$D$6:$D$1505,'RESUMEN POR CARRERAS'!$C15)</f>
        <v>0</v>
      </c>
      <c r="I15" s="372">
        <f>SUMIFS(TITULARES!$P$6:$P$1505,TITULARES!$I$6:$I$1505,'RESUMEN POR CARRERAS'!I$2,TITULARES!$D$6:$D$1505,'RESUMEN POR CARRERAS'!$C15)</f>
        <v>0</v>
      </c>
      <c r="J15" s="372">
        <f>SUMIFS(TITULARES!$P$6:$P$1505,TITULARES!$I$6:$I$1505,'RESUMEN POR CARRERAS'!J$2,TITULARES!$D$6:$D$1505,'RESUMEN POR CARRERAS'!$C15)</f>
        <v>0</v>
      </c>
      <c r="K15" s="372">
        <f>SUMIFS(TITULARES!$P$6:$P$1505,TITULARES!$I$6:$I$1505,'RESUMEN POR CARRERAS'!K$2,TITULARES!$D$6:$D$1505,'RESUMEN POR CARRERAS'!$C15)</f>
        <v>0</v>
      </c>
      <c r="L15" s="372">
        <f>SUMIFS(TITULARES!$P$6:$P$1505,TITULARES!$I$6:$I$1505,'RESUMEN POR CARRERAS'!L$2,TITULARES!$D$6:$D$1505,'RESUMEN POR CARRERAS'!$C15)</f>
        <v>0</v>
      </c>
      <c r="M15" s="372">
        <f>SUMIFS(TITULARES!$P$6:$P$1505,TITULARES!$I$6:$I$1505,'RESUMEN POR CARRERAS'!M$2,TITULARES!$D$6:$D$1505,'RESUMEN POR CARRERAS'!$C15)</f>
        <v>0</v>
      </c>
      <c r="N15" s="372">
        <f>SUMIFS(TITULARES!$P$6:$P$1505,TITULARES!$I$6:$I$1505,'RESUMEN POR CARRERAS'!N$2,TITULARES!$D$6:$D$1505,'RESUMEN POR CARRERAS'!$C15)</f>
        <v>0</v>
      </c>
      <c r="O15" s="372">
        <f>SUMIFS(TITULARES!$P$6:$P$1505,TITULARES!$I$6:$I$1505,'RESUMEN POR CARRERAS'!O$2,TITULARES!$D$6:$D$1505,'RESUMEN POR CARRERAS'!$C15)</f>
        <v>0</v>
      </c>
      <c r="P15" s="372">
        <f>SUMIFS(TITULARES!$P$6:$P$1505,TITULARES!$I$6:$I$1505,'RESUMEN POR CARRERAS'!P$2,TITULARES!$D$6:$D$1505,'RESUMEN POR CARRERAS'!$C15)</f>
        <v>12</v>
      </c>
      <c r="Q15" s="372">
        <f>SUMIFS(TITULARES!$P$6:$P$1505,TITULARES!$I$6:$I$1505,'RESUMEN POR CARRERAS'!Q$2,TITULARES!$D$6:$D$1505,'RESUMEN POR CARRERAS'!$C15)</f>
        <v>0</v>
      </c>
      <c r="R15" s="372">
        <f>SUMIFS(TITULARES!$P$6:$P$1505,TITULARES!$I$6:$I$1505,'RESUMEN POR CARRERAS'!R$2,TITULARES!$D$6:$D$1505,'RESUMEN POR CARRERAS'!$C15)</f>
        <v>0</v>
      </c>
      <c r="S15" s="372">
        <f>SUMIFS(TITULARES!$P$6:$P$1505,TITULARES!$I$6:$I$1505,'RESUMEN POR CARRERAS'!S$2,TITULARES!$D$6:$D$1505,'RESUMEN POR CARRERAS'!$C15)</f>
        <v>0</v>
      </c>
      <c r="T15" s="372">
        <f>SUMIFS(TITULARES!$P$6:$P$1505,TITULARES!$I$6:$I$1505,'RESUMEN POR CARRERAS'!T$2,TITULARES!$D$6:$D$1505,'RESUMEN POR CARRERAS'!$C15)</f>
        <v>0</v>
      </c>
      <c r="U15" s="372">
        <f>SUMIFS(TITULARES!$P$6:$P$1505,TITULARES!$I$6:$I$1505,'RESUMEN POR CARRERAS'!U$2,TITULARES!$D$6:$D$1505,'RESUMEN POR CARRERAS'!$C15)</f>
        <v>0</v>
      </c>
      <c r="V15" s="372">
        <f>SUMIFS(TITULARES!$P$6:$P$1505,TITULARES!$I$6:$I$1505,'RESUMEN POR CARRERAS'!V$2,TITULARES!$D$6:$D$1505,'RESUMEN POR CARRERAS'!$C15)</f>
        <v>10</v>
      </c>
      <c r="W15" s="372">
        <f>SUMIFS(TITULARES!$P$6:$P$1505,TITULARES!$I$6:$I$1505,'RESUMEN POR CARRERAS'!W$2,TITULARES!$D$6:$D$1505,'RESUMEN POR CARRERAS'!$C15)</f>
        <v>0</v>
      </c>
      <c r="X15" s="372">
        <f>SUMIFS(TITULARES!$P$6:$P$1505,TITULARES!$I$6:$I$1505,'RESUMEN POR CARRERAS'!X$2,TITULARES!$D$6:$D$1505,'RESUMEN POR CARRERAS'!$C15)</f>
        <v>0</v>
      </c>
      <c r="Y15" s="372">
        <f>SUMIFS(TITULARES!$P$6:$P$1505,TITULARES!$I$6:$I$1505,'RESUMEN POR CARRERAS'!Y$2,TITULARES!$D$6:$D$1505,'RESUMEN POR CARRERAS'!$C15)</f>
        <v>0</v>
      </c>
      <c r="Z15" s="372">
        <f>SUMIFS(TITULARES!$P$6:$P$1505,TITULARES!$I$6:$I$1505,'RESUMEN POR CARRERAS'!Z$2,TITULARES!$D$6:$D$1505,'RESUMEN POR CARRERAS'!$C15)</f>
        <v>0</v>
      </c>
      <c r="AA15" s="372">
        <f>SUMIFS(TITULARES!$P$6:$P$1505,TITULARES!$I$6:$I$1505,'RESUMEN POR CARRERAS'!AA$2,TITULARES!$D$6:$D$1505,'RESUMEN POR CARRERAS'!$C15)</f>
        <v>0</v>
      </c>
      <c r="AB15" s="372">
        <f>SUMIFS(TITULARES!$P$6:$P$1505,TITULARES!$I$6:$I$1505,'RESUMEN POR CARRERAS'!AB$2,TITULARES!$D$6:$D$1505,'RESUMEN POR CARRERAS'!$C15)</f>
        <v>0</v>
      </c>
      <c r="AC15" s="372">
        <f>SUMIFS(TITULARES!$P$6:$P$1505,TITULARES!$I$6:$I$1505,'RESUMEN POR CARRERAS'!AC$2,TITULARES!$D$6:$D$1505,'RESUMEN POR CARRERAS'!$C15)</f>
        <v>0</v>
      </c>
      <c r="AD15" s="372">
        <f t="shared" si="0"/>
        <v>12</v>
      </c>
      <c r="AE15" s="2163" t="str">
        <f t="shared" si="1"/>
        <v>EDUCACIÓN BÁSICA</v>
      </c>
    </row>
    <row r="16" spans="1:31" x14ac:dyDescent="0.25">
      <c r="A16" s="372">
        <v>14</v>
      </c>
      <c r="B16" s="974" t="s">
        <v>159</v>
      </c>
      <c r="C16" s="974" t="s">
        <v>160</v>
      </c>
      <c r="D16" s="974" t="s">
        <v>2194</v>
      </c>
      <c r="E16" s="372">
        <f>SUMIFS(TITULARES!$P$6:$P$1505,TITULARES!$I$6:$I$1505,'RESUMEN POR CARRERAS'!E$2,TITULARES!$D$6:$D$1505,'RESUMEN POR CARRERAS'!$C16)</f>
        <v>0</v>
      </c>
      <c r="F16" s="372">
        <f>SUMIFS(TITULARES!$P$6:$P$1505,TITULARES!$I$6:$I$1505,'RESUMEN POR CARRERAS'!F$2,TITULARES!$D$6:$D$1505,'RESUMEN POR CARRERAS'!$C16)</f>
        <v>0</v>
      </c>
      <c r="G16" s="372">
        <f>SUMIFS(TITULARES!$P$6:$P$1505,TITULARES!$I$6:$I$1505,'RESUMEN POR CARRERAS'!G$2,TITULARES!$D$6:$D$1505,'RESUMEN POR CARRERAS'!$C16)</f>
        <v>0</v>
      </c>
      <c r="H16" s="372">
        <f>SUMIFS(TITULARES!$P$6:$P$1505,TITULARES!$I$6:$I$1505,'RESUMEN POR CARRERAS'!H$2,TITULARES!$D$6:$D$1505,'RESUMEN POR CARRERAS'!$C16)</f>
        <v>0</v>
      </c>
      <c r="I16" s="372">
        <f>SUMIFS(TITULARES!$P$6:$P$1505,TITULARES!$I$6:$I$1505,'RESUMEN POR CARRERAS'!I$2,TITULARES!$D$6:$D$1505,'RESUMEN POR CARRERAS'!$C16)</f>
        <v>14</v>
      </c>
      <c r="J16" s="372">
        <f>SUMIFS(TITULARES!$P$6:$P$1505,TITULARES!$I$6:$I$1505,'RESUMEN POR CARRERAS'!J$2,TITULARES!$D$6:$D$1505,'RESUMEN POR CARRERAS'!$C16)</f>
        <v>0</v>
      </c>
      <c r="K16" s="372">
        <f>SUMIFS(TITULARES!$P$6:$P$1505,TITULARES!$I$6:$I$1505,'RESUMEN POR CARRERAS'!K$2,TITULARES!$D$6:$D$1505,'RESUMEN POR CARRERAS'!$C16)</f>
        <v>0</v>
      </c>
      <c r="L16" s="372">
        <f>SUMIFS(TITULARES!$P$6:$P$1505,TITULARES!$I$6:$I$1505,'RESUMEN POR CARRERAS'!L$2,TITULARES!$D$6:$D$1505,'RESUMEN POR CARRERAS'!$C16)</f>
        <v>0</v>
      </c>
      <c r="M16" s="372">
        <f>SUMIFS(TITULARES!$P$6:$P$1505,TITULARES!$I$6:$I$1505,'RESUMEN POR CARRERAS'!M$2,TITULARES!$D$6:$D$1505,'RESUMEN POR CARRERAS'!$C16)</f>
        <v>0</v>
      </c>
      <c r="N16" s="372">
        <f>SUMIFS(TITULARES!$P$6:$P$1505,TITULARES!$I$6:$I$1505,'RESUMEN POR CARRERAS'!N$2,TITULARES!$D$6:$D$1505,'RESUMEN POR CARRERAS'!$C16)</f>
        <v>0</v>
      </c>
      <c r="O16" s="372">
        <f>SUMIFS(TITULARES!$P$6:$P$1505,TITULARES!$I$6:$I$1505,'RESUMEN POR CARRERAS'!O$2,TITULARES!$D$6:$D$1505,'RESUMEN POR CARRERAS'!$C16)</f>
        <v>0</v>
      </c>
      <c r="P16" s="372">
        <f>SUMIFS(TITULARES!$P$6:$P$1505,TITULARES!$I$6:$I$1505,'RESUMEN POR CARRERAS'!P$2,TITULARES!$D$6:$D$1505,'RESUMEN POR CARRERAS'!$C16)</f>
        <v>0</v>
      </c>
      <c r="Q16" s="372">
        <f>SUMIFS(TITULARES!$P$6:$P$1505,TITULARES!$I$6:$I$1505,'RESUMEN POR CARRERAS'!Q$2,TITULARES!$D$6:$D$1505,'RESUMEN POR CARRERAS'!$C16)</f>
        <v>0</v>
      </c>
      <c r="R16" s="372">
        <f>SUMIFS(TITULARES!$P$6:$P$1505,TITULARES!$I$6:$I$1505,'RESUMEN POR CARRERAS'!R$2,TITULARES!$D$6:$D$1505,'RESUMEN POR CARRERAS'!$C16)</f>
        <v>0</v>
      </c>
      <c r="S16" s="372">
        <f>SUMIFS(TITULARES!$P$6:$P$1505,TITULARES!$I$6:$I$1505,'RESUMEN POR CARRERAS'!S$2,TITULARES!$D$6:$D$1505,'RESUMEN POR CARRERAS'!$C16)</f>
        <v>0</v>
      </c>
      <c r="T16" s="372">
        <f>SUMIFS(TITULARES!$P$6:$P$1505,TITULARES!$I$6:$I$1505,'RESUMEN POR CARRERAS'!T$2,TITULARES!$D$6:$D$1505,'RESUMEN POR CARRERAS'!$C16)</f>
        <v>0</v>
      </c>
      <c r="U16" s="372">
        <f>SUMIFS(TITULARES!$P$6:$P$1505,TITULARES!$I$6:$I$1505,'RESUMEN POR CARRERAS'!U$2,TITULARES!$D$6:$D$1505,'RESUMEN POR CARRERAS'!$C16)</f>
        <v>0</v>
      </c>
      <c r="V16" s="372">
        <f>SUMIFS(TITULARES!$P$6:$P$1505,TITULARES!$I$6:$I$1505,'RESUMEN POR CARRERAS'!V$2,TITULARES!$D$6:$D$1505,'RESUMEN POR CARRERAS'!$C16)</f>
        <v>0</v>
      </c>
      <c r="W16" s="372">
        <f>SUMIFS(TITULARES!$P$6:$P$1505,TITULARES!$I$6:$I$1505,'RESUMEN POR CARRERAS'!W$2,TITULARES!$D$6:$D$1505,'RESUMEN POR CARRERAS'!$C16)</f>
        <v>0</v>
      </c>
      <c r="X16" s="372">
        <f>SUMIFS(TITULARES!$P$6:$P$1505,TITULARES!$I$6:$I$1505,'RESUMEN POR CARRERAS'!X$2,TITULARES!$D$6:$D$1505,'RESUMEN POR CARRERAS'!$C16)</f>
        <v>0</v>
      </c>
      <c r="Y16" s="372">
        <f>SUMIFS(TITULARES!$P$6:$P$1505,TITULARES!$I$6:$I$1505,'RESUMEN POR CARRERAS'!Y$2,TITULARES!$D$6:$D$1505,'RESUMEN POR CARRERAS'!$C16)</f>
        <v>0</v>
      </c>
      <c r="Z16" s="372">
        <f>SUMIFS(TITULARES!$P$6:$P$1505,TITULARES!$I$6:$I$1505,'RESUMEN POR CARRERAS'!Z$2,TITULARES!$D$6:$D$1505,'RESUMEN POR CARRERAS'!$C16)</f>
        <v>0</v>
      </c>
      <c r="AA16" s="372">
        <f>SUMIFS(TITULARES!$P$6:$P$1505,TITULARES!$I$6:$I$1505,'RESUMEN POR CARRERAS'!AA$2,TITULARES!$D$6:$D$1505,'RESUMEN POR CARRERAS'!$C16)</f>
        <v>0</v>
      </c>
      <c r="AB16" s="372">
        <f>SUMIFS(TITULARES!$P$6:$P$1505,TITULARES!$I$6:$I$1505,'RESUMEN POR CARRERAS'!AB$2,TITULARES!$D$6:$D$1505,'RESUMEN POR CARRERAS'!$C16)</f>
        <v>0</v>
      </c>
      <c r="AC16" s="372">
        <f>SUMIFS(TITULARES!$P$6:$P$1505,TITULARES!$I$6:$I$1505,'RESUMEN POR CARRERAS'!AC$2,TITULARES!$D$6:$D$1505,'RESUMEN POR CARRERAS'!$C16)</f>
        <v>0</v>
      </c>
      <c r="AD16" s="372">
        <f t="shared" si="0"/>
        <v>14</v>
      </c>
      <c r="AE16" s="2163" t="str">
        <f t="shared" si="1"/>
        <v>SOFTWARE</v>
      </c>
    </row>
    <row r="17" spans="1:31" x14ac:dyDescent="0.25">
      <c r="A17" s="372">
        <v>15</v>
      </c>
      <c r="B17" s="974" t="s">
        <v>165</v>
      </c>
      <c r="C17" s="974" t="s">
        <v>166</v>
      </c>
      <c r="D17" s="974" t="s">
        <v>2194</v>
      </c>
      <c r="E17" s="372">
        <f>SUMIFS(TITULARES!$P$6:$P$1505,TITULARES!$I$6:$I$1505,'RESUMEN POR CARRERAS'!E$2,TITULARES!$D$6:$D$1505,'RESUMEN POR CARRERAS'!$C17)</f>
        <v>0</v>
      </c>
      <c r="F17" s="372">
        <f>SUMIFS(TITULARES!$P$6:$P$1505,TITULARES!$I$6:$I$1505,'RESUMEN POR CARRERAS'!F$2,TITULARES!$D$6:$D$1505,'RESUMEN POR CARRERAS'!$C17)</f>
        <v>20</v>
      </c>
      <c r="G17" s="372">
        <f>SUMIFS(TITULARES!$P$6:$P$1505,TITULARES!$I$6:$I$1505,'RESUMEN POR CARRERAS'!G$2,TITULARES!$D$6:$D$1505,'RESUMEN POR CARRERAS'!$C17)</f>
        <v>0</v>
      </c>
      <c r="H17" s="372">
        <f>SUMIFS(TITULARES!$P$6:$P$1505,TITULARES!$I$6:$I$1505,'RESUMEN POR CARRERAS'!H$2,TITULARES!$D$6:$D$1505,'RESUMEN POR CARRERAS'!$C17)</f>
        <v>0</v>
      </c>
      <c r="I17" s="372">
        <f>SUMIFS(TITULARES!$P$6:$P$1505,TITULARES!$I$6:$I$1505,'RESUMEN POR CARRERAS'!I$2,TITULARES!$D$6:$D$1505,'RESUMEN POR CARRERAS'!$C17)</f>
        <v>0</v>
      </c>
      <c r="J17" s="372">
        <f>SUMIFS(TITULARES!$P$6:$P$1505,TITULARES!$I$6:$I$1505,'RESUMEN POR CARRERAS'!J$2,TITULARES!$D$6:$D$1505,'RESUMEN POR CARRERAS'!$C17)</f>
        <v>0</v>
      </c>
      <c r="K17" s="372">
        <f>SUMIFS(TITULARES!$P$6:$P$1505,TITULARES!$I$6:$I$1505,'RESUMEN POR CARRERAS'!K$2,TITULARES!$D$6:$D$1505,'RESUMEN POR CARRERAS'!$C17)</f>
        <v>0</v>
      </c>
      <c r="L17" s="372">
        <f>SUMIFS(TITULARES!$P$6:$P$1505,TITULARES!$I$6:$I$1505,'RESUMEN POR CARRERAS'!L$2,TITULARES!$D$6:$D$1505,'RESUMEN POR CARRERAS'!$C17)</f>
        <v>0</v>
      </c>
      <c r="M17" s="372">
        <f>SUMIFS(TITULARES!$P$6:$P$1505,TITULARES!$I$6:$I$1505,'RESUMEN POR CARRERAS'!M$2,TITULARES!$D$6:$D$1505,'RESUMEN POR CARRERAS'!$C17)</f>
        <v>0</v>
      </c>
      <c r="N17" s="372">
        <f>SUMIFS(TITULARES!$P$6:$P$1505,TITULARES!$I$6:$I$1505,'RESUMEN POR CARRERAS'!N$2,TITULARES!$D$6:$D$1505,'RESUMEN POR CARRERAS'!$C17)</f>
        <v>0</v>
      </c>
      <c r="O17" s="372">
        <f>SUMIFS(TITULARES!$P$6:$P$1505,TITULARES!$I$6:$I$1505,'RESUMEN POR CARRERAS'!O$2,TITULARES!$D$6:$D$1505,'RESUMEN POR CARRERAS'!$C17)</f>
        <v>0</v>
      </c>
      <c r="P17" s="372">
        <f>SUMIFS(TITULARES!$P$6:$P$1505,TITULARES!$I$6:$I$1505,'RESUMEN POR CARRERAS'!P$2,TITULARES!$D$6:$D$1505,'RESUMEN POR CARRERAS'!$C17)</f>
        <v>0</v>
      </c>
      <c r="Q17" s="372">
        <f>SUMIFS(TITULARES!$P$6:$P$1505,TITULARES!$I$6:$I$1505,'RESUMEN POR CARRERAS'!Q$2,TITULARES!$D$6:$D$1505,'RESUMEN POR CARRERAS'!$C17)</f>
        <v>0</v>
      </c>
      <c r="R17" s="372">
        <f>SUMIFS(TITULARES!$P$6:$P$1505,TITULARES!$I$6:$I$1505,'RESUMEN POR CARRERAS'!R$2,TITULARES!$D$6:$D$1505,'RESUMEN POR CARRERAS'!$C17)</f>
        <v>0</v>
      </c>
      <c r="S17" s="372">
        <f>SUMIFS(TITULARES!$P$6:$P$1505,TITULARES!$I$6:$I$1505,'RESUMEN POR CARRERAS'!S$2,TITULARES!$D$6:$D$1505,'RESUMEN POR CARRERAS'!$C17)</f>
        <v>0</v>
      </c>
      <c r="T17" s="372">
        <f>SUMIFS(TITULARES!$P$6:$P$1505,TITULARES!$I$6:$I$1505,'RESUMEN POR CARRERAS'!T$2,TITULARES!$D$6:$D$1505,'RESUMEN POR CARRERAS'!$C17)</f>
        <v>0</v>
      </c>
      <c r="U17" s="372">
        <f>SUMIFS(TITULARES!$P$6:$P$1505,TITULARES!$I$6:$I$1505,'RESUMEN POR CARRERAS'!U$2,TITULARES!$D$6:$D$1505,'RESUMEN POR CARRERAS'!$C17)</f>
        <v>0</v>
      </c>
      <c r="V17" s="372">
        <f>SUMIFS(TITULARES!$P$6:$P$1505,TITULARES!$I$6:$I$1505,'RESUMEN POR CARRERAS'!V$2,TITULARES!$D$6:$D$1505,'RESUMEN POR CARRERAS'!$C17)</f>
        <v>0</v>
      </c>
      <c r="W17" s="372">
        <f>SUMIFS(TITULARES!$P$6:$P$1505,TITULARES!$I$6:$I$1505,'RESUMEN POR CARRERAS'!W$2,TITULARES!$D$6:$D$1505,'RESUMEN POR CARRERAS'!$C17)</f>
        <v>0</v>
      </c>
      <c r="X17" s="372">
        <f>SUMIFS(TITULARES!$P$6:$P$1505,TITULARES!$I$6:$I$1505,'RESUMEN POR CARRERAS'!X$2,TITULARES!$D$6:$D$1505,'RESUMEN POR CARRERAS'!$C17)</f>
        <v>0</v>
      </c>
      <c r="Y17" s="372">
        <f>SUMIFS(TITULARES!$P$6:$P$1505,TITULARES!$I$6:$I$1505,'RESUMEN POR CARRERAS'!Y$2,TITULARES!$D$6:$D$1505,'RESUMEN POR CARRERAS'!$C17)</f>
        <v>0</v>
      </c>
      <c r="Z17" s="372">
        <f>SUMIFS(TITULARES!$P$6:$P$1505,TITULARES!$I$6:$I$1505,'RESUMEN POR CARRERAS'!Z$2,TITULARES!$D$6:$D$1505,'RESUMEN POR CARRERAS'!$C17)</f>
        <v>0</v>
      </c>
      <c r="AA17" s="372">
        <f>SUMIFS(TITULARES!$P$6:$P$1505,TITULARES!$I$6:$I$1505,'RESUMEN POR CARRERAS'!AA$2,TITULARES!$D$6:$D$1505,'RESUMEN POR CARRERAS'!$C17)</f>
        <v>0</v>
      </c>
      <c r="AB17" s="372">
        <f>SUMIFS(TITULARES!$P$6:$P$1505,TITULARES!$I$6:$I$1505,'RESUMEN POR CARRERAS'!AB$2,TITULARES!$D$6:$D$1505,'RESUMEN POR CARRERAS'!$C17)</f>
        <v>0</v>
      </c>
      <c r="AC17" s="372">
        <f>SUMIFS(TITULARES!$P$6:$P$1505,TITULARES!$I$6:$I$1505,'RESUMEN POR CARRERAS'!AC$2,TITULARES!$D$6:$D$1505,'RESUMEN POR CARRERAS'!$C17)</f>
        <v>0</v>
      </c>
      <c r="AD17" s="372">
        <f t="shared" si="0"/>
        <v>20</v>
      </c>
      <c r="AE17" s="2163" t="str">
        <f t="shared" si="1"/>
        <v>COMUNICACIÓN</v>
      </c>
    </row>
    <row r="18" spans="1:31" x14ac:dyDescent="0.25">
      <c r="A18" s="372">
        <v>16</v>
      </c>
      <c r="B18" s="974" t="s">
        <v>356</v>
      </c>
      <c r="C18" s="974" t="s">
        <v>565</v>
      </c>
      <c r="D18" s="974" t="s">
        <v>2194</v>
      </c>
      <c r="E18" s="372">
        <f>SUMIFS(TITULARES!$P$6:$P$1505,TITULARES!$I$6:$I$1505,'RESUMEN POR CARRERAS'!E$2,TITULARES!$D$6:$D$1505,'RESUMEN POR CARRERAS'!$C18)</f>
        <v>0</v>
      </c>
      <c r="F18" s="372">
        <f>SUMIFS(TITULARES!$P$6:$P$1505,TITULARES!$I$6:$I$1505,'RESUMEN POR CARRERAS'!F$2,TITULARES!$D$6:$D$1505,'RESUMEN POR CARRERAS'!$C18)</f>
        <v>0</v>
      </c>
      <c r="G18" s="372">
        <f>SUMIFS(TITULARES!$P$6:$P$1505,TITULARES!$I$6:$I$1505,'RESUMEN POR CARRERAS'!G$2,TITULARES!$D$6:$D$1505,'RESUMEN POR CARRERAS'!$C18)</f>
        <v>0</v>
      </c>
      <c r="H18" s="372">
        <f>SUMIFS(TITULARES!$P$6:$P$1505,TITULARES!$I$6:$I$1505,'RESUMEN POR CARRERAS'!H$2,TITULARES!$D$6:$D$1505,'RESUMEN POR CARRERAS'!$C18)</f>
        <v>0</v>
      </c>
      <c r="I18" s="372">
        <f>SUMIFS(TITULARES!$P$6:$P$1505,TITULARES!$I$6:$I$1505,'RESUMEN POR CARRERAS'!I$2,TITULARES!$D$6:$D$1505,'RESUMEN POR CARRERAS'!$C18)</f>
        <v>0</v>
      </c>
      <c r="J18" s="372">
        <f>SUMIFS(TITULARES!$P$6:$P$1505,TITULARES!$I$6:$I$1505,'RESUMEN POR CARRERAS'!J$2,TITULARES!$D$6:$D$1505,'RESUMEN POR CARRERAS'!$C18)</f>
        <v>0</v>
      </c>
      <c r="K18" s="372">
        <f>SUMIFS(TITULARES!$P$6:$P$1505,TITULARES!$I$6:$I$1505,'RESUMEN POR CARRERAS'!K$2,TITULARES!$D$6:$D$1505,'RESUMEN POR CARRERAS'!$C18)</f>
        <v>0</v>
      </c>
      <c r="L18" s="372">
        <f>SUMIFS(TITULARES!$P$6:$P$1505,TITULARES!$I$6:$I$1505,'RESUMEN POR CARRERAS'!L$2,TITULARES!$D$6:$D$1505,'RESUMEN POR CARRERAS'!$C18)</f>
        <v>0</v>
      </c>
      <c r="M18" s="372">
        <f>SUMIFS(TITULARES!$P$6:$P$1505,TITULARES!$I$6:$I$1505,'RESUMEN POR CARRERAS'!M$2,TITULARES!$D$6:$D$1505,'RESUMEN POR CARRERAS'!$C18)</f>
        <v>0</v>
      </c>
      <c r="N18" s="372">
        <f>SUMIFS(TITULARES!$P$6:$P$1505,TITULARES!$I$6:$I$1505,'RESUMEN POR CARRERAS'!N$2,TITULARES!$D$6:$D$1505,'RESUMEN POR CARRERAS'!$C18)</f>
        <v>14</v>
      </c>
      <c r="O18" s="372">
        <f>SUMIFS(TITULARES!$P$6:$P$1505,TITULARES!$I$6:$I$1505,'RESUMEN POR CARRERAS'!O$2,TITULARES!$D$6:$D$1505,'RESUMEN POR CARRERAS'!$C18)</f>
        <v>3</v>
      </c>
      <c r="P18" s="372">
        <f>SUMIFS(TITULARES!$P$6:$P$1505,TITULARES!$I$6:$I$1505,'RESUMEN POR CARRERAS'!P$2,TITULARES!$D$6:$D$1505,'RESUMEN POR CARRERAS'!$C18)</f>
        <v>0</v>
      </c>
      <c r="Q18" s="372">
        <f>SUMIFS(TITULARES!$P$6:$P$1505,TITULARES!$I$6:$I$1505,'RESUMEN POR CARRERAS'!Q$2,TITULARES!$D$6:$D$1505,'RESUMEN POR CARRERAS'!$C18)</f>
        <v>0</v>
      </c>
      <c r="R18" s="372">
        <f>SUMIFS(TITULARES!$P$6:$P$1505,TITULARES!$I$6:$I$1505,'RESUMEN POR CARRERAS'!R$2,TITULARES!$D$6:$D$1505,'RESUMEN POR CARRERAS'!$C18)</f>
        <v>0</v>
      </c>
      <c r="S18" s="372">
        <f>SUMIFS(TITULARES!$P$6:$P$1505,TITULARES!$I$6:$I$1505,'RESUMEN POR CARRERAS'!S$2,TITULARES!$D$6:$D$1505,'RESUMEN POR CARRERAS'!$C18)</f>
        <v>0</v>
      </c>
      <c r="T18" s="372">
        <f>SUMIFS(TITULARES!$P$6:$P$1505,TITULARES!$I$6:$I$1505,'RESUMEN POR CARRERAS'!T$2,TITULARES!$D$6:$D$1505,'RESUMEN POR CARRERAS'!$C18)</f>
        <v>0</v>
      </c>
      <c r="U18" s="372">
        <f>SUMIFS(TITULARES!$P$6:$P$1505,TITULARES!$I$6:$I$1505,'RESUMEN POR CARRERAS'!U$2,TITULARES!$D$6:$D$1505,'RESUMEN POR CARRERAS'!$C18)</f>
        <v>0</v>
      </c>
      <c r="V18" s="372">
        <f>SUMIFS(TITULARES!$P$6:$P$1505,TITULARES!$I$6:$I$1505,'RESUMEN POR CARRERAS'!V$2,TITULARES!$D$6:$D$1505,'RESUMEN POR CARRERAS'!$C18)</f>
        <v>0</v>
      </c>
      <c r="W18" s="372">
        <f>SUMIFS(TITULARES!$P$6:$P$1505,TITULARES!$I$6:$I$1505,'RESUMEN POR CARRERAS'!W$2,TITULARES!$D$6:$D$1505,'RESUMEN POR CARRERAS'!$C18)</f>
        <v>0</v>
      </c>
      <c r="X18" s="372">
        <f>SUMIFS(TITULARES!$P$6:$P$1505,TITULARES!$I$6:$I$1505,'RESUMEN POR CARRERAS'!X$2,TITULARES!$D$6:$D$1505,'RESUMEN POR CARRERAS'!$C18)</f>
        <v>0</v>
      </c>
      <c r="Y18" s="372">
        <f>SUMIFS(TITULARES!$P$6:$P$1505,TITULARES!$I$6:$I$1505,'RESUMEN POR CARRERAS'!Y$2,TITULARES!$D$6:$D$1505,'RESUMEN POR CARRERAS'!$C18)</f>
        <v>0</v>
      </c>
      <c r="Z18" s="372">
        <f>SUMIFS(TITULARES!$P$6:$P$1505,TITULARES!$I$6:$I$1505,'RESUMEN POR CARRERAS'!Z$2,TITULARES!$D$6:$D$1505,'RESUMEN POR CARRERAS'!$C18)</f>
        <v>0</v>
      </c>
      <c r="AA18" s="372">
        <f>SUMIFS(TITULARES!$P$6:$P$1505,TITULARES!$I$6:$I$1505,'RESUMEN POR CARRERAS'!AA$2,TITULARES!$D$6:$D$1505,'RESUMEN POR CARRERAS'!$C18)</f>
        <v>0</v>
      </c>
      <c r="AB18" s="372">
        <f>SUMIFS(TITULARES!$P$6:$P$1505,TITULARES!$I$6:$I$1505,'RESUMEN POR CARRERAS'!AB$2,TITULARES!$D$6:$D$1505,'RESUMEN POR CARRERAS'!$C18)</f>
        <v>0</v>
      </c>
      <c r="AC18" s="372">
        <f>SUMIFS(TITULARES!$P$6:$P$1505,TITULARES!$I$6:$I$1505,'RESUMEN POR CARRERAS'!AC$2,TITULARES!$D$6:$D$1505,'RESUMEN POR CARRERAS'!$C18)</f>
        <v>0</v>
      </c>
      <c r="AD18" s="372">
        <f t="shared" si="0"/>
        <v>14</v>
      </c>
      <c r="AE18" s="2163" t="str">
        <f t="shared" si="1"/>
        <v>MEDICINA VETERINARIA</v>
      </c>
    </row>
    <row r="19" spans="1:31" x14ac:dyDescent="0.25">
      <c r="A19" s="372">
        <v>17</v>
      </c>
      <c r="B19" s="974" t="s">
        <v>357</v>
      </c>
      <c r="C19" s="974" t="s">
        <v>568</v>
      </c>
      <c r="D19" s="974" t="s">
        <v>2194</v>
      </c>
      <c r="E19" s="372">
        <f>SUMIFS(TITULARES!$P$6:$P$1505,TITULARES!$I$6:$I$1505,'RESUMEN POR CARRERAS'!E$2,TITULARES!$D$6:$D$1505,'RESUMEN POR CARRERAS'!$C19)</f>
        <v>0</v>
      </c>
      <c r="F19" s="372">
        <f>SUMIFS(TITULARES!$P$6:$P$1505,TITULARES!$I$6:$I$1505,'RESUMEN POR CARRERAS'!F$2,TITULARES!$D$6:$D$1505,'RESUMEN POR CARRERAS'!$C19)</f>
        <v>0</v>
      </c>
      <c r="G19" s="372">
        <f>SUMIFS(TITULARES!$P$6:$P$1505,TITULARES!$I$6:$I$1505,'RESUMEN POR CARRERAS'!G$2,TITULARES!$D$6:$D$1505,'RESUMEN POR CARRERAS'!$C19)</f>
        <v>0</v>
      </c>
      <c r="H19" s="372">
        <f>SUMIFS(TITULARES!$P$6:$P$1505,TITULARES!$I$6:$I$1505,'RESUMEN POR CARRERAS'!H$2,TITULARES!$D$6:$D$1505,'RESUMEN POR CARRERAS'!$C19)</f>
        <v>0</v>
      </c>
      <c r="I19" s="372">
        <f>SUMIFS(TITULARES!$P$6:$P$1505,TITULARES!$I$6:$I$1505,'RESUMEN POR CARRERAS'!I$2,TITULARES!$D$6:$D$1505,'RESUMEN POR CARRERAS'!$C19)</f>
        <v>0</v>
      </c>
      <c r="J19" s="372">
        <f>SUMIFS(TITULARES!$P$6:$P$1505,TITULARES!$I$6:$I$1505,'RESUMEN POR CARRERAS'!J$2,TITULARES!$D$6:$D$1505,'RESUMEN POR CARRERAS'!$C19)</f>
        <v>0</v>
      </c>
      <c r="K19" s="372">
        <f>SUMIFS(TITULARES!$P$6:$P$1505,TITULARES!$I$6:$I$1505,'RESUMEN POR CARRERAS'!K$2,TITULARES!$D$6:$D$1505,'RESUMEN POR CARRERAS'!$C19)</f>
        <v>10</v>
      </c>
      <c r="L19" s="372">
        <f>SUMIFS(TITULARES!$P$6:$P$1505,TITULARES!$I$6:$I$1505,'RESUMEN POR CARRERAS'!L$2,TITULARES!$D$6:$D$1505,'RESUMEN POR CARRERAS'!$C19)</f>
        <v>0</v>
      </c>
      <c r="M19" s="372">
        <f>SUMIFS(TITULARES!$P$6:$P$1505,TITULARES!$I$6:$I$1505,'RESUMEN POR CARRERAS'!M$2,TITULARES!$D$6:$D$1505,'RESUMEN POR CARRERAS'!$C19)</f>
        <v>0</v>
      </c>
      <c r="N19" s="372">
        <f>SUMIFS(TITULARES!$P$6:$P$1505,TITULARES!$I$6:$I$1505,'RESUMEN POR CARRERAS'!N$2,TITULARES!$D$6:$D$1505,'RESUMEN POR CARRERAS'!$C19)</f>
        <v>11</v>
      </c>
      <c r="O19" s="372">
        <f>SUMIFS(TITULARES!$P$6:$P$1505,TITULARES!$I$6:$I$1505,'RESUMEN POR CARRERAS'!O$2,TITULARES!$D$6:$D$1505,'RESUMEN POR CARRERAS'!$C19)</f>
        <v>0</v>
      </c>
      <c r="P19" s="372">
        <f>SUMIFS(TITULARES!$P$6:$P$1505,TITULARES!$I$6:$I$1505,'RESUMEN POR CARRERAS'!P$2,TITULARES!$D$6:$D$1505,'RESUMEN POR CARRERAS'!$C19)</f>
        <v>0</v>
      </c>
      <c r="Q19" s="372">
        <f>SUMIFS(TITULARES!$P$6:$P$1505,TITULARES!$I$6:$I$1505,'RESUMEN POR CARRERAS'!Q$2,TITULARES!$D$6:$D$1505,'RESUMEN POR CARRERAS'!$C19)</f>
        <v>0</v>
      </c>
      <c r="R19" s="372">
        <f>SUMIFS(TITULARES!$P$6:$P$1505,TITULARES!$I$6:$I$1505,'RESUMEN POR CARRERAS'!R$2,TITULARES!$D$6:$D$1505,'RESUMEN POR CARRERAS'!$C19)</f>
        <v>0</v>
      </c>
      <c r="S19" s="372">
        <f>SUMIFS(TITULARES!$P$6:$P$1505,TITULARES!$I$6:$I$1505,'RESUMEN POR CARRERAS'!S$2,TITULARES!$D$6:$D$1505,'RESUMEN POR CARRERAS'!$C19)</f>
        <v>0</v>
      </c>
      <c r="T19" s="372">
        <f>SUMIFS(TITULARES!$P$6:$P$1505,TITULARES!$I$6:$I$1505,'RESUMEN POR CARRERAS'!T$2,TITULARES!$D$6:$D$1505,'RESUMEN POR CARRERAS'!$C19)</f>
        <v>0</v>
      </c>
      <c r="U19" s="372">
        <f>SUMIFS(TITULARES!$P$6:$P$1505,TITULARES!$I$6:$I$1505,'RESUMEN POR CARRERAS'!U$2,TITULARES!$D$6:$D$1505,'RESUMEN POR CARRERAS'!$C19)</f>
        <v>0</v>
      </c>
      <c r="V19" s="372">
        <f>SUMIFS(TITULARES!$P$6:$P$1505,TITULARES!$I$6:$I$1505,'RESUMEN POR CARRERAS'!V$2,TITULARES!$D$6:$D$1505,'RESUMEN POR CARRERAS'!$C19)</f>
        <v>0</v>
      </c>
      <c r="W19" s="372">
        <f>SUMIFS(TITULARES!$P$6:$P$1505,TITULARES!$I$6:$I$1505,'RESUMEN POR CARRERAS'!W$2,TITULARES!$D$6:$D$1505,'RESUMEN POR CARRERAS'!$C19)</f>
        <v>0</v>
      </c>
      <c r="X19" s="372">
        <f>SUMIFS(TITULARES!$P$6:$P$1505,TITULARES!$I$6:$I$1505,'RESUMEN POR CARRERAS'!X$2,TITULARES!$D$6:$D$1505,'RESUMEN POR CARRERAS'!$C19)</f>
        <v>0</v>
      </c>
      <c r="Y19" s="372">
        <f>SUMIFS(TITULARES!$P$6:$P$1505,TITULARES!$I$6:$I$1505,'RESUMEN POR CARRERAS'!Y$2,TITULARES!$D$6:$D$1505,'RESUMEN POR CARRERAS'!$C19)</f>
        <v>0</v>
      </c>
      <c r="Z19" s="372">
        <f>SUMIFS(TITULARES!$P$6:$P$1505,TITULARES!$I$6:$I$1505,'RESUMEN POR CARRERAS'!Z$2,TITULARES!$D$6:$D$1505,'RESUMEN POR CARRERAS'!$C19)</f>
        <v>0</v>
      </c>
      <c r="AA19" s="372">
        <f>SUMIFS(TITULARES!$P$6:$P$1505,TITULARES!$I$6:$I$1505,'RESUMEN POR CARRERAS'!AA$2,TITULARES!$D$6:$D$1505,'RESUMEN POR CARRERAS'!$C19)</f>
        <v>0</v>
      </c>
      <c r="AB19" s="372">
        <f>SUMIFS(TITULARES!$P$6:$P$1505,TITULARES!$I$6:$I$1505,'RESUMEN POR CARRERAS'!AB$2,TITULARES!$D$6:$D$1505,'RESUMEN POR CARRERAS'!$C19)</f>
        <v>0</v>
      </c>
      <c r="AC19" s="372">
        <f>SUMIFS(TITULARES!$P$6:$P$1505,TITULARES!$I$6:$I$1505,'RESUMEN POR CARRERAS'!AC$2,TITULARES!$D$6:$D$1505,'RESUMEN POR CARRERAS'!$C19)</f>
        <v>0</v>
      </c>
      <c r="AD19" s="372">
        <f t="shared" si="0"/>
        <v>11</v>
      </c>
      <c r="AE19" s="2163" t="str">
        <f t="shared" si="1"/>
        <v>MEDICINA VETERINARIA</v>
      </c>
    </row>
    <row r="20" spans="1:31" x14ac:dyDescent="0.25">
      <c r="A20" s="372">
        <v>18</v>
      </c>
      <c r="B20" s="974" t="s">
        <v>1954</v>
      </c>
      <c r="C20" s="974" t="s">
        <v>1955</v>
      </c>
      <c r="D20" s="974" t="s">
        <v>2195</v>
      </c>
      <c r="E20" s="372">
        <f>SUMIFS(TITULARES!$P$6:$P$1505,TITULARES!$I$6:$I$1505,'RESUMEN POR CARRERAS'!E$2,TITULARES!$D$6:$D$1505,'RESUMEN POR CARRERAS'!$C20)</f>
        <v>0</v>
      </c>
      <c r="F20" s="372">
        <f>SUMIFS(TITULARES!$P$6:$P$1505,TITULARES!$I$6:$I$1505,'RESUMEN POR CARRERAS'!F$2,TITULARES!$D$6:$D$1505,'RESUMEN POR CARRERAS'!$C20)</f>
        <v>0</v>
      </c>
      <c r="G20" s="372">
        <f>SUMIFS(TITULARES!$P$6:$P$1505,TITULARES!$I$6:$I$1505,'RESUMEN POR CARRERAS'!G$2,TITULARES!$D$6:$D$1505,'RESUMEN POR CARRERAS'!$C20)</f>
        <v>0</v>
      </c>
      <c r="H20" s="372">
        <f>SUMIFS(TITULARES!$P$6:$P$1505,TITULARES!$I$6:$I$1505,'RESUMEN POR CARRERAS'!H$2,TITULARES!$D$6:$D$1505,'RESUMEN POR CARRERAS'!$C20)</f>
        <v>0</v>
      </c>
      <c r="I20" s="372">
        <f>SUMIFS(TITULARES!$P$6:$P$1505,TITULARES!$I$6:$I$1505,'RESUMEN POR CARRERAS'!I$2,TITULARES!$D$6:$D$1505,'RESUMEN POR CARRERAS'!$C20)</f>
        <v>0</v>
      </c>
      <c r="J20" s="372">
        <f>SUMIFS(TITULARES!$P$6:$P$1505,TITULARES!$I$6:$I$1505,'RESUMEN POR CARRERAS'!J$2,TITULARES!$D$6:$D$1505,'RESUMEN POR CARRERAS'!$C20)</f>
        <v>0</v>
      </c>
      <c r="K20" s="372">
        <f>SUMIFS(TITULARES!$P$6:$P$1505,TITULARES!$I$6:$I$1505,'RESUMEN POR CARRERAS'!K$2,TITULARES!$D$6:$D$1505,'RESUMEN POR CARRERAS'!$C20)</f>
        <v>0</v>
      </c>
      <c r="L20" s="372">
        <f>SUMIFS(TITULARES!$P$6:$P$1505,TITULARES!$I$6:$I$1505,'RESUMEN POR CARRERAS'!L$2,TITULARES!$D$6:$D$1505,'RESUMEN POR CARRERAS'!$C20)</f>
        <v>0</v>
      </c>
      <c r="M20" s="372">
        <f>SUMIFS(TITULARES!$P$6:$P$1505,TITULARES!$I$6:$I$1505,'RESUMEN POR CARRERAS'!M$2,TITULARES!$D$6:$D$1505,'RESUMEN POR CARRERAS'!$C20)</f>
        <v>0</v>
      </c>
      <c r="N20" s="372">
        <f>SUMIFS(TITULARES!$P$6:$P$1505,TITULARES!$I$6:$I$1505,'RESUMEN POR CARRERAS'!N$2,TITULARES!$D$6:$D$1505,'RESUMEN POR CARRERAS'!$C20)</f>
        <v>0</v>
      </c>
      <c r="O20" s="372">
        <f>SUMIFS(TITULARES!$P$6:$P$1505,TITULARES!$I$6:$I$1505,'RESUMEN POR CARRERAS'!O$2,TITULARES!$D$6:$D$1505,'RESUMEN POR CARRERAS'!$C20)</f>
        <v>0</v>
      </c>
      <c r="P20" s="372">
        <f>SUMIFS(TITULARES!$P$6:$P$1505,TITULARES!$I$6:$I$1505,'RESUMEN POR CARRERAS'!P$2,TITULARES!$D$6:$D$1505,'RESUMEN POR CARRERAS'!$C20)</f>
        <v>0</v>
      </c>
      <c r="Q20" s="372">
        <f>SUMIFS(TITULARES!$P$6:$P$1505,TITULARES!$I$6:$I$1505,'RESUMEN POR CARRERAS'!Q$2,TITULARES!$D$6:$D$1505,'RESUMEN POR CARRERAS'!$C20)</f>
        <v>0</v>
      </c>
      <c r="R20" s="372">
        <f>SUMIFS(TITULARES!$P$6:$P$1505,TITULARES!$I$6:$I$1505,'RESUMEN POR CARRERAS'!R$2,TITULARES!$D$6:$D$1505,'RESUMEN POR CARRERAS'!$C20)</f>
        <v>0</v>
      </c>
      <c r="S20" s="372">
        <f>SUMIFS(TITULARES!$P$6:$P$1505,TITULARES!$I$6:$I$1505,'RESUMEN POR CARRERAS'!S$2,TITULARES!$D$6:$D$1505,'RESUMEN POR CARRERAS'!$C20)</f>
        <v>0</v>
      </c>
      <c r="T20" s="372">
        <f>SUMIFS(TITULARES!$P$6:$P$1505,TITULARES!$I$6:$I$1505,'RESUMEN POR CARRERAS'!T$2,TITULARES!$D$6:$D$1505,'RESUMEN POR CARRERAS'!$C20)</f>
        <v>0</v>
      </c>
      <c r="U20" s="372">
        <f>SUMIFS(TITULARES!$P$6:$P$1505,TITULARES!$I$6:$I$1505,'RESUMEN POR CARRERAS'!U$2,TITULARES!$D$6:$D$1505,'RESUMEN POR CARRERAS'!$C20)</f>
        <v>0</v>
      </c>
      <c r="V20" s="372">
        <f>SUMIFS(TITULARES!$P$6:$P$1505,TITULARES!$I$6:$I$1505,'RESUMEN POR CARRERAS'!V$2,TITULARES!$D$6:$D$1505,'RESUMEN POR CARRERAS'!$C20)</f>
        <v>17</v>
      </c>
      <c r="W20" s="372">
        <f>SUMIFS(TITULARES!$P$6:$P$1505,TITULARES!$I$6:$I$1505,'RESUMEN POR CARRERAS'!W$2,TITULARES!$D$6:$D$1505,'RESUMEN POR CARRERAS'!$C20)</f>
        <v>0</v>
      </c>
      <c r="X20" s="372">
        <f>SUMIFS(TITULARES!$P$6:$P$1505,TITULARES!$I$6:$I$1505,'RESUMEN POR CARRERAS'!X$2,TITULARES!$D$6:$D$1505,'RESUMEN POR CARRERAS'!$C20)</f>
        <v>0</v>
      </c>
      <c r="Y20" s="372">
        <f>SUMIFS(TITULARES!$P$6:$P$1505,TITULARES!$I$6:$I$1505,'RESUMEN POR CARRERAS'!Y$2,TITULARES!$D$6:$D$1505,'RESUMEN POR CARRERAS'!$C20)</f>
        <v>0</v>
      </c>
      <c r="Z20" s="372">
        <f>SUMIFS(TITULARES!$P$6:$P$1505,TITULARES!$I$6:$I$1505,'RESUMEN POR CARRERAS'!Z$2,TITULARES!$D$6:$D$1505,'RESUMEN POR CARRERAS'!$C20)</f>
        <v>0</v>
      </c>
      <c r="AA20" s="372">
        <f>SUMIFS(TITULARES!$P$6:$P$1505,TITULARES!$I$6:$I$1505,'RESUMEN POR CARRERAS'!AA$2,TITULARES!$D$6:$D$1505,'RESUMEN POR CARRERAS'!$C20)</f>
        <v>0</v>
      </c>
      <c r="AB20" s="372">
        <f>SUMIFS(TITULARES!$P$6:$P$1505,TITULARES!$I$6:$I$1505,'RESUMEN POR CARRERAS'!AB$2,TITULARES!$D$6:$D$1505,'RESUMEN POR CARRERAS'!$C20)</f>
        <v>0</v>
      </c>
      <c r="AC20" s="372">
        <f>SUMIFS(TITULARES!$P$6:$P$1505,TITULARES!$I$6:$I$1505,'RESUMEN POR CARRERAS'!AC$2,TITULARES!$D$6:$D$1505,'RESUMEN POR CARRERAS'!$C20)</f>
        <v>0</v>
      </c>
      <c r="AD20" s="372">
        <f t="shared" si="0"/>
        <v>17</v>
      </c>
      <c r="AE20" s="2163" t="str">
        <f t="shared" si="1"/>
        <v>DERECHO</v>
      </c>
    </row>
    <row r="21" spans="1:31" x14ac:dyDescent="0.25">
      <c r="A21" s="372">
        <v>19</v>
      </c>
      <c r="B21" s="974" t="s">
        <v>1959</v>
      </c>
      <c r="C21" s="974" t="s">
        <v>1960</v>
      </c>
      <c r="D21" s="974" t="s">
        <v>2194</v>
      </c>
      <c r="E21" s="372">
        <f>SUMIFS(TITULARES!$P$6:$P$1505,TITULARES!$I$6:$I$1505,'RESUMEN POR CARRERAS'!E$2,TITULARES!$D$6:$D$1505,'RESUMEN POR CARRERAS'!$C21)</f>
        <v>0</v>
      </c>
      <c r="F21" s="372">
        <f>SUMIFS(TITULARES!$P$6:$P$1505,TITULARES!$I$6:$I$1505,'RESUMEN POR CARRERAS'!F$2,TITULARES!$D$6:$D$1505,'RESUMEN POR CARRERAS'!$C21)</f>
        <v>0</v>
      </c>
      <c r="G21" s="372">
        <f>SUMIFS(TITULARES!$P$6:$P$1505,TITULARES!$I$6:$I$1505,'RESUMEN POR CARRERAS'!G$2,TITULARES!$D$6:$D$1505,'RESUMEN POR CARRERAS'!$C21)</f>
        <v>0</v>
      </c>
      <c r="H21" s="372">
        <f>SUMIFS(TITULARES!$P$6:$P$1505,TITULARES!$I$6:$I$1505,'RESUMEN POR CARRERAS'!H$2,TITULARES!$D$6:$D$1505,'RESUMEN POR CARRERAS'!$C21)</f>
        <v>0</v>
      </c>
      <c r="I21" s="372">
        <f>SUMIFS(TITULARES!$P$6:$P$1505,TITULARES!$I$6:$I$1505,'RESUMEN POR CARRERAS'!I$2,TITULARES!$D$6:$D$1505,'RESUMEN POR CARRERAS'!$C21)</f>
        <v>0</v>
      </c>
      <c r="J21" s="372">
        <f>SUMIFS(TITULARES!$P$6:$P$1505,TITULARES!$I$6:$I$1505,'RESUMEN POR CARRERAS'!J$2,TITULARES!$D$6:$D$1505,'RESUMEN POR CARRERAS'!$C21)</f>
        <v>0</v>
      </c>
      <c r="K21" s="372">
        <f>SUMIFS(TITULARES!$P$6:$P$1505,TITULARES!$I$6:$I$1505,'RESUMEN POR CARRERAS'!K$2,TITULARES!$D$6:$D$1505,'RESUMEN POR CARRERAS'!$C21)</f>
        <v>0</v>
      </c>
      <c r="L21" s="372">
        <f>SUMIFS(TITULARES!$P$6:$P$1505,TITULARES!$I$6:$I$1505,'RESUMEN POR CARRERAS'!L$2,TITULARES!$D$6:$D$1505,'RESUMEN POR CARRERAS'!$C21)</f>
        <v>0</v>
      </c>
      <c r="M21" s="372">
        <f>SUMIFS(TITULARES!$P$6:$P$1505,TITULARES!$I$6:$I$1505,'RESUMEN POR CARRERAS'!M$2,TITULARES!$D$6:$D$1505,'RESUMEN POR CARRERAS'!$C21)</f>
        <v>0</v>
      </c>
      <c r="N21" s="372">
        <f>SUMIFS(TITULARES!$P$6:$P$1505,TITULARES!$I$6:$I$1505,'RESUMEN POR CARRERAS'!N$2,TITULARES!$D$6:$D$1505,'RESUMEN POR CARRERAS'!$C21)</f>
        <v>0</v>
      </c>
      <c r="O21" s="372">
        <f>SUMIFS(TITULARES!$P$6:$P$1505,TITULARES!$I$6:$I$1505,'RESUMEN POR CARRERAS'!O$2,TITULARES!$D$6:$D$1505,'RESUMEN POR CARRERAS'!$C21)</f>
        <v>0</v>
      </c>
      <c r="P21" s="372">
        <f>SUMIFS(TITULARES!$P$6:$P$1505,TITULARES!$I$6:$I$1505,'RESUMEN POR CARRERAS'!P$2,TITULARES!$D$6:$D$1505,'RESUMEN POR CARRERAS'!$C21)</f>
        <v>0</v>
      </c>
      <c r="Q21" s="372">
        <f>SUMIFS(TITULARES!$P$6:$P$1505,TITULARES!$I$6:$I$1505,'RESUMEN POR CARRERAS'!Q$2,TITULARES!$D$6:$D$1505,'RESUMEN POR CARRERAS'!$C21)</f>
        <v>0</v>
      </c>
      <c r="R21" s="372">
        <f>SUMIFS(TITULARES!$P$6:$P$1505,TITULARES!$I$6:$I$1505,'RESUMEN POR CARRERAS'!R$2,TITULARES!$D$6:$D$1505,'RESUMEN POR CARRERAS'!$C21)</f>
        <v>0</v>
      </c>
      <c r="S21" s="372">
        <f>SUMIFS(TITULARES!$P$6:$P$1505,TITULARES!$I$6:$I$1505,'RESUMEN POR CARRERAS'!S$2,TITULARES!$D$6:$D$1505,'RESUMEN POR CARRERAS'!$C21)</f>
        <v>0</v>
      </c>
      <c r="T21" s="372">
        <f>SUMIFS(TITULARES!$P$6:$P$1505,TITULARES!$I$6:$I$1505,'RESUMEN POR CARRERAS'!T$2,TITULARES!$D$6:$D$1505,'RESUMEN POR CARRERAS'!$C21)</f>
        <v>0</v>
      </c>
      <c r="U21" s="372">
        <f>SUMIFS(TITULARES!$P$6:$P$1505,TITULARES!$I$6:$I$1505,'RESUMEN POR CARRERAS'!U$2,TITULARES!$D$6:$D$1505,'RESUMEN POR CARRERAS'!$C21)</f>
        <v>0</v>
      </c>
      <c r="V21" s="372">
        <f>SUMIFS(TITULARES!$P$6:$P$1505,TITULARES!$I$6:$I$1505,'RESUMEN POR CARRERAS'!V$2,TITULARES!$D$6:$D$1505,'RESUMEN POR CARRERAS'!$C21)</f>
        <v>17</v>
      </c>
      <c r="W21" s="372">
        <f>SUMIFS(TITULARES!$P$6:$P$1505,TITULARES!$I$6:$I$1505,'RESUMEN POR CARRERAS'!W$2,TITULARES!$D$6:$D$1505,'RESUMEN POR CARRERAS'!$C21)</f>
        <v>0</v>
      </c>
      <c r="X21" s="372">
        <f>SUMIFS(TITULARES!$P$6:$P$1505,TITULARES!$I$6:$I$1505,'RESUMEN POR CARRERAS'!X$2,TITULARES!$D$6:$D$1505,'RESUMEN POR CARRERAS'!$C21)</f>
        <v>0</v>
      </c>
      <c r="Y21" s="372">
        <f>SUMIFS(TITULARES!$P$6:$P$1505,TITULARES!$I$6:$I$1505,'RESUMEN POR CARRERAS'!Y$2,TITULARES!$D$6:$D$1505,'RESUMEN POR CARRERAS'!$C21)</f>
        <v>0</v>
      </c>
      <c r="Z21" s="372">
        <f>SUMIFS(TITULARES!$P$6:$P$1505,TITULARES!$I$6:$I$1505,'RESUMEN POR CARRERAS'!Z$2,TITULARES!$D$6:$D$1505,'RESUMEN POR CARRERAS'!$C21)</f>
        <v>0</v>
      </c>
      <c r="AA21" s="372">
        <f>SUMIFS(TITULARES!$P$6:$P$1505,TITULARES!$I$6:$I$1505,'RESUMEN POR CARRERAS'!AA$2,TITULARES!$D$6:$D$1505,'RESUMEN POR CARRERAS'!$C21)</f>
        <v>0</v>
      </c>
      <c r="AB21" s="372">
        <f>SUMIFS(TITULARES!$P$6:$P$1505,TITULARES!$I$6:$I$1505,'RESUMEN POR CARRERAS'!AB$2,TITULARES!$D$6:$D$1505,'RESUMEN POR CARRERAS'!$C21)</f>
        <v>0</v>
      </c>
      <c r="AC21" s="372">
        <f>SUMIFS(TITULARES!$P$6:$P$1505,TITULARES!$I$6:$I$1505,'RESUMEN POR CARRERAS'!AC$2,TITULARES!$D$6:$D$1505,'RESUMEN POR CARRERAS'!$C21)</f>
        <v>0</v>
      </c>
      <c r="AD21" s="372">
        <f t="shared" si="0"/>
        <v>17</v>
      </c>
      <c r="AE21" s="2163" t="str">
        <f t="shared" si="1"/>
        <v>DERECHO</v>
      </c>
    </row>
    <row r="22" spans="1:31" x14ac:dyDescent="0.25">
      <c r="A22" s="372">
        <v>20</v>
      </c>
      <c r="B22" s="974" t="s">
        <v>358</v>
      </c>
      <c r="C22" s="974" t="s">
        <v>570</v>
      </c>
      <c r="D22" s="974" t="s">
        <v>2194</v>
      </c>
      <c r="E22" s="372">
        <f>SUMIFS(TITULARES!$P$6:$P$1505,TITULARES!$I$6:$I$1505,'RESUMEN POR CARRERAS'!E$2,TITULARES!$D$6:$D$1505,'RESUMEN POR CARRERAS'!$C22)</f>
        <v>0</v>
      </c>
      <c r="F22" s="372">
        <f>SUMIFS(TITULARES!$P$6:$P$1505,TITULARES!$I$6:$I$1505,'RESUMEN POR CARRERAS'!F$2,TITULARES!$D$6:$D$1505,'RESUMEN POR CARRERAS'!$C22)</f>
        <v>0</v>
      </c>
      <c r="G22" s="372">
        <f>SUMIFS(TITULARES!$P$6:$P$1505,TITULARES!$I$6:$I$1505,'RESUMEN POR CARRERAS'!G$2,TITULARES!$D$6:$D$1505,'RESUMEN POR CARRERAS'!$C22)</f>
        <v>0</v>
      </c>
      <c r="H22" s="372">
        <f>SUMIFS(TITULARES!$P$6:$P$1505,TITULARES!$I$6:$I$1505,'RESUMEN POR CARRERAS'!H$2,TITULARES!$D$6:$D$1505,'RESUMEN POR CARRERAS'!$C22)</f>
        <v>0</v>
      </c>
      <c r="I22" s="372">
        <f>SUMIFS(TITULARES!$P$6:$P$1505,TITULARES!$I$6:$I$1505,'RESUMEN POR CARRERAS'!I$2,TITULARES!$D$6:$D$1505,'RESUMEN POR CARRERAS'!$C22)</f>
        <v>0</v>
      </c>
      <c r="J22" s="372">
        <f>SUMIFS(TITULARES!$P$6:$P$1505,TITULARES!$I$6:$I$1505,'RESUMEN POR CARRERAS'!J$2,TITULARES!$D$6:$D$1505,'RESUMEN POR CARRERAS'!$C22)</f>
        <v>0</v>
      </c>
      <c r="K22" s="372">
        <f>SUMIFS(TITULARES!$P$6:$P$1505,TITULARES!$I$6:$I$1505,'RESUMEN POR CARRERAS'!K$2,TITULARES!$D$6:$D$1505,'RESUMEN POR CARRERAS'!$C22)</f>
        <v>0</v>
      </c>
      <c r="L22" s="372">
        <f>SUMIFS(TITULARES!$P$6:$P$1505,TITULARES!$I$6:$I$1505,'RESUMEN POR CARRERAS'!L$2,TITULARES!$D$6:$D$1505,'RESUMEN POR CARRERAS'!$C22)</f>
        <v>0</v>
      </c>
      <c r="M22" s="372">
        <f>SUMIFS(TITULARES!$P$6:$P$1505,TITULARES!$I$6:$I$1505,'RESUMEN POR CARRERAS'!M$2,TITULARES!$D$6:$D$1505,'RESUMEN POR CARRERAS'!$C22)</f>
        <v>0</v>
      </c>
      <c r="N22" s="372">
        <f>SUMIFS(TITULARES!$P$6:$P$1505,TITULARES!$I$6:$I$1505,'RESUMEN POR CARRERAS'!N$2,TITULARES!$D$6:$D$1505,'RESUMEN POR CARRERAS'!$C22)</f>
        <v>0</v>
      </c>
      <c r="O22" s="372">
        <f>SUMIFS(TITULARES!$P$6:$P$1505,TITULARES!$I$6:$I$1505,'RESUMEN POR CARRERAS'!O$2,TITULARES!$D$6:$D$1505,'RESUMEN POR CARRERAS'!$C22)</f>
        <v>0</v>
      </c>
      <c r="P22" s="372">
        <f>SUMIFS(TITULARES!$P$6:$P$1505,TITULARES!$I$6:$I$1505,'RESUMEN POR CARRERAS'!P$2,TITULARES!$D$6:$D$1505,'RESUMEN POR CARRERAS'!$C22)</f>
        <v>0</v>
      </c>
      <c r="Q22" s="372">
        <f>SUMIFS(TITULARES!$P$6:$P$1505,TITULARES!$I$6:$I$1505,'RESUMEN POR CARRERAS'!Q$2,TITULARES!$D$6:$D$1505,'RESUMEN POR CARRERAS'!$C22)</f>
        <v>0</v>
      </c>
      <c r="R22" s="372">
        <f>SUMIFS(TITULARES!$P$6:$P$1505,TITULARES!$I$6:$I$1505,'RESUMEN POR CARRERAS'!R$2,TITULARES!$D$6:$D$1505,'RESUMEN POR CARRERAS'!$C22)</f>
        <v>0</v>
      </c>
      <c r="S22" s="372">
        <f>SUMIFS(TITULARES!$P$6:$P$1505,TITULARES!$I$6:$I$1505,'RESUMEN POR CARRERAS'!S$2,TITULARES!$D$6:$D$1505,'RESUMEN POR CARRERAS'!$C22)</f>
        <v>0</v>
      </c>
      <c r="T22" s="372">
        <f>SUMIFS(TITULARES!$P$6:$P$1505,TITULARES!$I$6:$I$1505,'RESUMEN POR CARRERAS'!T$2,TITULARES!$D$6:$D$1505,'RESUMEN POR CARRERAS'!$C22)</f>
        <v>10</v>
      </c>
      <c r="U22" s="372">
        <f>SUMIFS(TITULARES!$P$6:$P$1505,TITULARES!$I$6:$I$1505,'RESUMEN POR CARRERAS'!U$2,TITULARES!$D$6:$D$1505,'RESUMEN POR CARRERAS'!$C22)</f>
        <v>0</v>
      </c>
      <c r="V22" s="372">
        <f>SUMIFS(TITULARES!$P$6:$P$1505,TITULARES!$I$6:$I$1505,'RESUMEN POR CARRERAS'!V$2,TITULARES!$D$6:$D$1505,'RESUMEN POR CARRERAS'!$C22)</f>
        <v>0</v>
      </c>
      <c r="W22" s="372">
        <f>SUMIFS(TITULARES!$P$6:$P$1505,TITULARES!$I$6:$I$1505,'RESUMEN POR CARRERAS'!W$2,TITULARES!$D$6:$D$1505,'RESUMEN POR CARRERAS'!$C22)</f>
        <v>0</v>
      </c>
      <c r="X22" s="372">
        <f>SUMIFS(TITULARES!$P$6:$P$1505,TITULARES!$I$6:$I$1505,'RESUMEN POR CARRERAS'!X$2,TITULARES!$D$6:$D$1505,'RESUMEN POR CARRERAS'!$C22)</f>
        <v>0</v>
      </c>
      <c r="Y22" s="372">
        <f>SUMIFS(TITULARES!$P$6:$P$1505,TITULARES!$I$6:$I$1505,'RESUMEN POR CARRERAS'!Y$2,TITULARES!$D$6:$D$1505,'RESUMEN POR CARRERAS'!$C22)</f>
        <v>0</v>
      </c>
      <c r="Z22" s="372">
        <f>SUMIFS(TITULARES!$P$6:$P$1505,TITULARES!$I$6:$I$1505,'RESUMEN POR CARRERAS'!Z$2,TITULARES!$D$6:$D$1505,'RESUMEN POR CARRERAS'!$C22)</f>
        <v>0</v>
      </c>
      <c r="AA22" s="372">
        <f>SUMIFS(TITULARES!$P$6:$P$1505,TITULARES!$I$6:$I$1505,'RESUMEN POR CARRERAS'!AA$2,TITULARES!$D$6:$D$1505,'RESUMEN POR CARRERAS'!$C22)</f>
        <v>0</v>
      </c>
      <c r="AB22" s="372">
        <f>SUMIFS(TITULARES!$P$6:$P$1505,TITULARES!$I$6:$I$1505,'RESUMEN POR CARRERAS'!AB$2,TITULARES!$D$6:$D$1505,'RESUMEN POR CARRERAS'!$C22)</f>
        <v>0</v>
      </c>
      <c r="AC22" s="372">
        <f>SUMIFS(TITULARES!$P$6:$P$1505,TITULARES!$I$6:$I$1505,'RESUMEN POR CARRERAS'!AC$2,TITULARES!$D$6:$D$1505,'RESUMEN POR CARRERAS'!$C22)</f>
        <v>0</v>
      </c>
      <c r="AD22" s="372">
        <f t="shared" si="0"/>
        <v>10</v>
      </c>
      <c r="AE22" s="2163" t="str">
        <f t="shared" si="1"/>
        <v>PEDAGOGÍA DE LAS MATEMÁTICAS Y LA FÍSICA</v>
      </c>
    </row>
    <row r="23" spans="1:31" x14ac:dyDescent="0.25">
      <c r="A23" s="372">
        <v>21</v>
      </c>
      <c r="B23" s="974" t="s">
        <v>169</v>
      </c>
      <c r="C23" s="974" t="s">
        <v>170</v>
      </c>
      <c r="D23" s="974" t="s">
        <v>2194</v>
      </c>
      <c r="E23" s="372">
        <f>SUMIFS(TITULARES!$P$6:$P$1505,TITULARES!$I$6:$I$1505,'RESUMEN POR CARRERAS'!E$2,TITULARES!$D$6:$D$1505,'RESUMEN POR CARRERAS'!$C23)</f>
        <v>0</v>
      </c>
      <c r="F23" s="372">
        <f>SUMIFS(TITULARES!$P$6:$P$1505,TITULARES!$I$6:$I$1505,'RESUMEN POR CARRERAS'!F$2,TITULARES!$D$6:$D$1505,'RESUMEN POR CARRERAS'!$C23)</f>
        <v>0</v>
      </c>
      <c r="G23" s="372">
        <f>SUMIFS(TITULARES!$P$6:$P$1505,TITULARES!$I$6:$I$1505,'RESUMEN POR CARRERAS'!G$2,TITULARES!$D$6:$D$1505,'RESUMEN POR CARRERAS'!$C23)</f>
        <v>0</v>
      </c>
      <c r="H23" s="372">
        <f>SUMIFS(TITULARES!$P$6:$P$1505,TITULARES!$I$6:$I$1505,'RESUMEN POR CARRERAS'!H$2,TITULARES!$D$6:$D$1505,'RESUMEN POR CARRERAS'!$C23)</f>
        <v>0</v>
      </c>
      <c r="I23" s="372">
        <f>SUMIFS(TITULARES!$P$6:$P$1505,TITULARES!$I$6:$I$1505,'RESUMEN POR CARRERAS'!I$2,TITULARES!$D$6:$D$1505,'RESUMEN POR CARRERAS'!$C23)</f>
        <v>19</v>
      </c>
      <c r="J23" s="372">
        <f>SUMIFS(TITULARES!$P$6:$P$1505,TITULARES!$I$6:$I$1505,'RESUMEN POR CARRERAS'!J$2,TITULARES!$D$6:$D$1505,'RESUMEN POR CARRERAS'!$C23)</f>
        <v>0</v>
      </c>
      <c r="K23" s="372">
        <f>SUMIFS(TITULARES!$P$6:$P$1505,TITULARES!$I$6:$I$1505,'RESUMEN POR CARRERAS'!K$2,TITULARES!$D$6:$D$1505,'RESUMEN POR CARRERAS'!$C23)</f>
        <v>0</v>
      </c>
      <c r="L23" s="372">
        <f>SUMIFS(TITULARES!$P$6:$P$1505,TITULARES!$I$6:$I$1505,'RESUMEN POR CARRERAS'!L$2,TITULARES!$D$6:$D$1505,'RESUMEN POR CARRERAS'!$C23)</f>
        <v>0</v>
      </c>
      <c r="M23" s="372">
        <f>SUMIFS(TITULARES!$P$6:$P$1505,TITULARES!$I$6:$I$1505,'RESUMEN POR CARRERAS'!M$2,TITULARES!$D$6:$D$1505,'RESUMEN POR CARRERAS'!$C23)</f>
        <v>0</v>
      </c>
      <c r="N23" s="372">
        <f>SUMIFS(TITULARES!$P$6:$P$1505,TITULARES!$I$6:$I$1505,'RESUMEN POR CARRERAS'!N$2,TITULARES!$D$6:$D$1505,'RESUMEN POR CARRERAS'!$C23)</f>
        <v>0</v>
      </c>
      <c r="O23" s="372">
        <f>SUMIFS(TITULARES!$P$6:$P$1505,TITULARES!$I$6:$I$1505,'RESUMEN POR CARRERAS'!O$2,TITULARES!$D$6:$D$1505,'RESUMEN POR CARRERAS'!$C23)</f>
        <v>0</v>
      </c>
      <c r="P23" s="372">
        <f>SUMIFS(TITULARES!$P$6:$P$1505,TITULARES!$I$6:$I$1505,'RESUMEN POR CARRERAS'!P$2,TITULARES!$D$6:$D$1505,'RESUMEN POR CARRERAS'!$C23)</f>
        <v>0</v>
      </c>
      <c r="Q23" s="372">
        <f>SUMIFS(TITULARES!$P$6:$P$1505,TITULARES!$I$6:$I$1505,'RESUMEN POR CARRERAS'!Q$2,TITULARES!$D$6:$D$1505,'RESUMEN POR CARRERAS'!$C23)</f>
        <v>0</v>
      </c>
      <c r="R23" s="372">
        <f>SUMIFS(TITULARES!$P$6:$P$1505,TITULARES!$I$6:$I$1505,'RESUMEN POR CARRERAS'!R$2,TITULARES!$D$6:$D$1505,'RESUMEN POR CARRERAS'!$C23)</f>
        <v>0</v>
      </c>
      <c r="S23" s="372">
        <f>SUMIFS(TITULARES!$P$6:$P$1505,TITULARES!$I$6:$I$1505,'RESUMEN POR CARRERAS'!S$2,TITULARES!$D$6:$D$1505,'RESUMEN POR CARRERAS'!$C23)</f>
        <v>0</v>
      </c>
      <c r="T23" s="372">
        <f>SUMIFS(TITULARES!$P$6:$P$1505,TITULARES!$I$6:$I$1505,'RESUMEN POR CARRERAS'!T$2,TITULARES!$D$6:$D$1505,'RESUMEN POR CARRERAS'!$C23)</f>
        <v>0</v>
      </c>
      <c r="U23" s="372">
        <f>SUMIFS(TITULARES!$P$6:$P$1505,TITULARES!$I$6:$I$1505,'RESUMEN POR CARRERAS'!U$2,TITULARES!$D$6:$D$1505,'RESUMEN POR CARRERAS'!$C23)</f>
        <v>0</v>
      </c>
      <c r="V23" s="372">
        <f>SUMIFS(TITULARES!$P$6:$P$1505,TITULARES!$I$6:$I$1505,'RESUMEN POR CARRERAS'!V$2,TITULARES!$D$6:$D$1505,'RESUMEN POR CARRERAS'!$C23)</f>
        <v>0</v>
      </c>
      <c r="W23" s="372">
        <f>SUMIFS(TITULARES!$P$6:$P$1505,TITULARES!$I$6:$I$1505,'RESUMEN POR CARRERAS'!W$2,TITULARES!$D$6:$D$1505,'RESUMEN POR CARRERAS'!$C23)</f>
        <v>0</v>
      </c>
      <c r="X23" s="372">
        <f>SUMIFS(TITULARES!$P$6:$P$1505,TITULARES!$I$6:$I$1505,'RESUMEN POR CARRERAS'!X$2,TITULARES!$D$6:$D$1505,'RESUMEN POR CARRERAS'!$C23)</f>
        <v>0</v>
      </c>
      <c r="Y23" s="372">
        <f>SUMIFS(TITULARES!$P$6:$P$1505,TITULARES!$I$6:$I$1505,'RESUMEN POR CARRERAS'!Y$2,TITULARES!$D$6:$D$1505,'RESUMEN POR CARRERAS'!$C23)</f>
        <v>0</v>
      </c>
      <c r="Z23" s="372">
        <f>SUMIFS(TITULARES!$P$6:$P$1505,TITULARES!$I$6:$I$1505,'RESUMEN POR CARRERAS'!Z$2,TITULARES!$D$6:$D$1505,'RESUMEN POR CARRERAS'!$C23)</f>
        <v>0</v>
      </c>
      <c r="AA23" s="372">
        <f>SUMIFS(TITULARES!$P$6:$P$1505,TITULARES!$I$6:$I$1505,'RESUMEN POR CARRERAS'!AA$2,TITULARES!$D$6:$D$1505,'RESUMEN POR CARRERAS'!$C23)</f>
        <v>0</v>
      </c>
      <c r="AB23" s="372">
        <f>SUMIFS(TITULARES!$P$6:$P$1505,TITULARES!$I$6:$I$1505,'RESUMEN POR CARRERAS'!AB$2,TITULARES!$D$6:$D$1505,'RESUMEN POR CARRERAS'!$C23)</f>
        <v>0</v>
      </c>
      <c r="AC23" s="372">
        <f>SUMIFS(TITULARES!$P$6:$P$1505,TITULARES!$I$6:$I$1505,'RESUMEN POR CARRERAS'!AC$2,TITULARES!$D$6:$D$1505,'RESUMEN POR CARRERAS'!$C23)</f>
        <v>0</v>
      </c>
      <c r="AD23" s="372">
        <f t="shared" si="0"/>
        <v>19</v>
      </c>
      <c r="AE23" s="2163" t="str">
        <f t="shared" si="1"/>
        <v>SOFTWARE</v>
      </c>
    </row>
    <row r="24" spans="1:31" x14ac:dyDescent="0.25">
      <c r="A24" s="372">
        <v>22</v>
      </c>
      <c r="B24" s="974" t="s">
        <v>540</v>
      </c>
      <c r="C24" s="974" t="s">
        <v>571</v>
      </c>
      <c r="D24" s="974" t="s">
        <v>2194</v>
      </c>
      <c r="E24" s="372">
        <f>SUMIFS(TITULARES!$P$6:$P$1505,TITULARES!$I$6:$I$1505,'RESUMEN POR CARRERAS'!E$2,TITULARES!$D$6:$D$1505,'RESUMEN POR CARRERAS'!$C24)</f>
        <v>0</v>
      </c>
      <c r="F24" s="372">
        <f>SUMIFS(TITULARES!$P$6:$P$1505,TITULARES!$I$6:$I$1505,'RESUMEN POR CARRERAS'!F$2,TITULARES!$D$6:$D$1505,'RESUMEN POR CARRERAS'!$C24)</f>
        <v>0</v>
      </c>
      <c r="G24" s="372">
        <f>SUMIFS(TITULARES!$P$6:$P$1505,TITULARES!$I$6:$I$1505,'RESUMEN POR CARRERAS'!G$2,TITULARES!$D$6:$D$1505,'RESUMEN POR CARRERAS'!$C24)</f>
        <v>0</v>
      </c>
      <c r="H24" s="372">
        <f>SUMIFS(TITULARES!$P$6:$P$1505,TITULARES!$I$6:$I$1505,'RESUMEN POR CARRERAS'!H$2,TITULARES!$D$6:$D$1505,'RESUMEN POR CARRERAS'!$C24)</f>
        <v>0</v>
      </c>
      <c r="I24" s="372">
        <f>SUMIFS(TITULARES!$P$6:$P$1505,TITULARES!$I$6:$I$1505,'RESUMEN POR CARRERAS'!I$2,TITULARES!$D$6:$D$1505,'RESUMEN POR CARRERAS'!$C24)</f>
        <v>0</v>
      </c>
      <c r="J24" s="372">
        <f>SUMIFS(TITULARES!$P$6:$P$1505,TITULARES!$I$6:$I$1505,'RESUMEN POR CARRERAS'!J$2,TITULARES!$D$6:$D$1505,'RESUMEN POR CARRERAS'!$C24)</f>
        <v>0</v>
      </c>
      <c r="K24" s="372">
        <f>SUMIFS(TITULARES!$P$6:$P$1505,TITULARES!$I$6:$I$1505,'RESUMEN POR CARRERAS'!K$2,TITULARES!$D$6:$D$1505,'RESUMEN POR CARRERAS'!$C24)</f>
        <v>0</v>
      </c>
      <c r="L24" s="372">
        <f>SUMIFS(TITULARES!$P$6:$P$1505,TITULARES!$I$6:$I$1505,'RESUMEN POR CARRERAS'!L$2,TITULARES!$D$6:$D$1505,'RESUMEN POR CARRERAS'!$C24)</f>
        <v>0</v>
      </c>
      <c r="M24" s="372">
        <f>SUMIFS(TITULARES!$P$6:$P$1505,TITULARES!$I$6:$I$1505,'RESUMEN POR CARRERAS'!M$2,TITULARES!$D$6:$D$1505,'RESUMEN POR CARRERAS'!$C24)</f>
        <v>0</v>
      </c>
      <c r="N24" s="372">
        <f>SUMIFS(TITULARES!$P$6:$P$1505,TITULARES!$I$6:$I$1505,'RESUMEN POR CARRERAS'!N$2,TITULARES!$D$6:$D$1505,'RESUMEN POR CARRERAS'!$C24)</f>
        <v>0</v>
      </c>
      <c r="O24" s="372">
        <f>SUMIFS(TITULARES!$P$6:$P$1505,TITULARES!$I$6:$I$1505,'RESUMEN POR CARRERAS'!O$2,TITULARES!$D$6:$D$1505,'RESUMEN POR CARRERAS'!$C24)</f>
        <v>0</v>
      </c>
      <c r="P24" s="372">
        <f>SUMIFS(TITULARES!$P$6:$P$1505,TITULARES!$I$6:$I$1505,'RESUMEN POR CARRERAS'!P$2,TITULARES!$D$6:$D$1505,'RESUMEN POR CARRERAS'!$C24)</f>
        <v>0</v>
      </c>
      <c r="Q24" s="372">
        <f>SUMIFS(TITULARES!$P$6:$P$1505,TITULARES!$I$6:$I$1505,'RESUMEN POR CARRERAS'!Q$2,TITULARES!$D$6:$D$1505,'RESUMEN POR CARRERAS'!$C24)</f>
        <v>15</v>
      </c>
      <c r="R24" s="372">
        <f>SUMIFS(TITULARES!$P$6:$P$1505,TITULARES!$I$6:$I$1505,'RESUMEN POR CARRERAS'!R$2,TITULARES!$D$6:$D$1505,'RESUMEN POR CARRERAS'!$C24)</f>
        <v>0</v>
      </c>
      <c r="S24" s="372">
        <f>SUMIFS(TITULARES!$P$6:$P$1505,TITULARES!$I$6:$I$1505,'RESUMEN POR CARRERAS'!S$2,TITULARES!$D$6:$D$1505,'RESUMEN POR CARRERAS'!$C24)</f>
        <v>0</v>
      </c>
      <c r="T24" s="372">
        <f>SUMIFS(TITULARES!$P$6:$P$1505,TITULARES!$I$6:$I$1505,'RESUMEN POR CARRERAS'!T$2,TITULARES!$D$6:$D$1505,'RESUMEN POR CARRERAS'!$C24)</f>
        <v>0</v>
      </c>
      <c r="U24" s="372">
        <f>SUMIFS(TITULARES!$P$6:$P$1505,TITULARES!$I$6:$I$1505,'RESUMEN POR CARRERAS'!U$2,TITULARES!$D$6:$D$1505,'RESUMEN POR CARRERAS'!$C24)</f>
        <v>0</v>
      </c>
      <c r="V24" s="372">
        <f>SUMIFS(TITULARES!$P$6:$P$1505,TITULARES!$I$6:$I$1505,'RESUMEN POR CARRERAS'!V$2,TITULARES!$D$6:$D$1505,'RESUMEN POR CARRERAS'!$C24)</f>
        <v>0</v>
      </c>
      <c r="W24" s="372">
        <f>SUMIFS(TITULARES!$P$6:$P$1505,TITULARES!$I$6:$I$1505,'RESUMEN POR CARRERAS'!W$2,TITULARES!$D$6:$D$1505,'RESUMEN POR CARRERAS'!$C24)</f>
        <v>0</v>
      </c>
      <c r="X24" s="372">
        <f>SUMIFS(TITULARES!$P$6:$P$1505,TITULARES!$I$6:$I$1505,'RESUMEN POR CARRERAS'!X$2,TITULARES!$D$6:$D$1505,'RESUMEN POR CARRERAS'!$C24)</f>
        <v>0</v>
      </c>
      <c r="Y24" s="372">
        <f>SUMIFS(TITULARES!$P$6:$P$1505,TITULARES!$I$6:$I$1505,'RESUMEN POR CARRERAS'!Y$2,TITULARES!$D$6:$D$1505,'RESUMEN POR CARRERAS'!$C24)</f>
        <v>0</v>
      </c>
      <c r="Z24" s="372">
        <f>SUMIFS(TITULARES!$P$6:$P$1505,TITULARES!$I$6:$I$1505,'RESUMEN POR CARRERAS'!Z$2,TITULARES!$D$6:$D$1505,'RESUMEN POR CARRERAS'!$C24)</f>
        <v>0</v>
      </c>
      <c r="AA24" s="372">
        <f>SUMIFS(TITULARES!$P$6:$P$1505,TITULARES!$I$6:$I$1505,'RESUMEN POR CARRERAS'!AA$2,TITULARES!$D$6:$D$1505,'RESUMEN POR CARRERAS'!$C24)</f>
        <v>0</v>
      </c>
      <c r="AB24" s="372">
        <f>SUMIFS(TITULARES!$P$6:$P$1505,TITULARES!$I$6:$I$1505,'RESUMEN POR CARRERAS'!AB$2,TITULARES!$D$6:$D$1505,'RESUMEN POR CARRERAS'!$C24)</f>
        <v>0</v>
      </c>
      <c r="AC24" s="372">
        <f>SUMIFS(TITULARES!$P$6:$P$1505,TITULARES!$I$6:$I$1505,'RESUMEN POR CARRERAS'!AC$2,TITULARES!$D$6:$D$1505,'RESUMEN POR CARRERAS'!$C24)</f>
        <v>0</v>
      </c>
      <c r="AD24" s="372">
        <f t="shared" si="0"/>
        <v>15</v>
      </c>
      <c r="AE24" s="2163" t="str">
        <f t="shared" si="1"/>
        <v>EDUCACIÓN INICIAL</v>
      </c>
    </row>
    <row r="25" spans="1:31" x14ac:dyDescent="0.25">
      <c r="A25" s="372">
        <v>23</v>
      </c>
      <c r="B25" s="974" t="s">
        <v>2141</v>
      </c>
      <c r="C25" s="974" t="s">
        <v>1965</v>
      </c>
      <c r="D25" s="974" t="s">
        <v>2194</v>
      </c>
      <c r="E25" s="372">
        <f>SUMIFS(TITULARES!$P$6:$P$1505,TITULARES!$I$6:$I$1505,'RESUMEN POR CARRERAS'!E$2,TITULARES!$D$6:$D$1505,'RESUMEN POR CARRERAS'!$C25)</f>
        <v>0</v>
      </c>
      <c r="F25" s="372">
        <f>SUMIFS(TITULARES!$P$6:$P$1505,TITULARES!$I$6:$I$1505,'RESUMEN POR CARRERAS'!F$2,TITULARES!$D$6:$D$1505,'RESUMEN POR CARRERAS'!$C25)</f>
        <v>0</v>
      </c>
      <c r="G25" s="372">
        <f>SUMIFS(TITULARES!$P$6:$P$1505,TITULARES!$I$6:$I$1505,'RESUMEN POR CARRERAS'!G$2,TITULARES!$D$6:$D$1505,'RESUMEN POR CARRERAS'!$C25)</f>
        <v>0</v>
      </c>
      <c r="H25" s="372">
        <f>SUMIFS(TITULARES!$P$6:$P$1505,TITULARES!$I$6:$I$1505,'RESUMEN POR CARRERAS'!H$2,TITULARES!$D$6:$D$1505,'RESUMEN POR CARRERAS'!$C25)</f>
        <v>0</v>
      </c>
      <c r="I25" s="372">
        <f>SUMIFS(TITULARES!$P$6:$P$1505,TITULARES!$I$6:$I$1505,'RESUMEN POR CARRERAS'!I$2,TITULARES!$D$6:$D$1505,'RESUMEN POR CARRERAS'!$C25)</f>
        <v>0</v>
      </c>
      <c r="J25" s="372">
        <f>SUMIFS(TITULARES!$P$6:$P$1505,TITULARES!$I$6:$I$1505,'RESUMEN POR CARRERAS'!J$2,TITULARES!$D$6:$D$1505,'RESUMEN POR CARRERAS'!$C25)</f>
        <v>0</v>
      </c>
      <c r="K25" s="372">
        <f>SUMIFS(TITULARES!$P$6:$P$1505,TITULARES!$I$6:$I$1505,'RESUMEN POR CARRERAS'!K$2,TITULARES!$D$6:$D$1505,'RESUMEN POR CARRERAS'!$C25)</f>
        <v>0</v>
      </c>
      <c r="L25" s="372">
        <f>SUMIFS(TITULARES!$P$6:$P$1505,TITULARES!$I$6:$I$1505,'RESUMEN POR CARRERAS'!L$2,TITULARES!$D$6:$D$1505,'RESUMEN POR CARRERAS'!$C25)</f>
        <v>0</v>
      </c>
      <c r="M25" s="372">
        <f>SUMIFS(TITULARES!$P$6:$P$1505,TITULARES!$I$6:$I$1505,'RESUMEN POR CARRERAS'!M$2,TITULARES!$D$6:$D$1505,'RESUMEN POR CARRERAS'!$C25)</f>
        <v>0</v>
      </c>
      <c r="N25" s="372">
        <f>SUMIFS(TITULARES!$P$6:$P$1505,TITULARES!$I$6:$I$1505,'RESUMEN POR CARRERAS'!N$2,TITULARES!$D$6:$D$1505,'RESUMEN POR CARRERAS'!$C25)</f>
        <v>0</v>
      </c>
      <c r="O25" s="372">
        <f>SUMIFS(TITULARES!$P$6:$P$1505,TITULARES!$I$6:$I$1505,'RESUMEN POR CARRERAS'!O$2,TITULARES!$D$6:$D$1505,'RESUMEN POR CARRERAS'!$C25)</f>
        <v>0</v>
      </c>
      <c r="P25" s="372">
        <f>SUMIFS(TITULARES!$P$6:$P$1505,TITULARES!$I$6:$I$1505,'RESUMEN POR CARRERAS'!P$2,TITULARES!$D$6:$D$1505,'RESUMEN POR CARRERAS'!$C25)</f>
        <v>0</v>
      </c>
      <c r="Q25" s="372">
        <f>SUMIFS(TITULARES!$P$6:$P$1505,TITULARES!$I$6:$I$1505,'RESUMEN POR CARRERAS'!Q$2,TITULARES!$D$6:$D$1505,'RESUMEN POR CARRERAS'!$C25)</f>
        <v>0</v>
      </c>
      <c r="R25" s="372">
        <f>SUMIFS(TITULARES!$P$6:$P$1505,TITULARES!$I$6:$I$1505,'RESUMEN POR CARRERAS'!R$2,TITULARES!$D$6:$D$1505,'RESUMEN POR CARRERAS'!$C25)</f>
        <v>0</v>
      </c>
      <c r="S25" s="372">
        <f>SUMIFS(TITULARES!$P$6:$P$1505,TITULARES!$I$6:$I$1505,'RESUMEN POR CARRERAS'!S$2,TITULARES!$D$6:$D$1505,'RESUMEN POR CARRERAS'!$C25)</f>
        <v>0</v>
      </c>
      <c r="T25" s="372">
        <f>SUMIFS(TITULARES!$P$6:$P$1505,TITULARES!$I$6:$I$1505,'RESUMEN POR CARRERAS'!T$2,TITULARES!$D$6:$D$1505,'RESUMEN POR CARRERAS'!$C25)</f>
        <v>0</v>
      </c>
      <c r="U25" s="372">
        <f>SUMIFS(TITULARES!$P$6:$P$1505,TITULARES!$I$6:$I$1505,'RESUMEN POR CARRERAS'!U$2,TITULARES!$D$6:$D$1505,'RESUMEN POR CARRERAS'!$C25)</f>
        <v>0</v>
      </c>
      <c r="V25" s="372">
        <f>SUMIFS(TITULARES!$P$6:$P$1505,TITULARES!$I$6:$I$1505,'RESUMEN POR CARRERAS'!V$2,TITULARES!$D$6:$D$1505,'RESUMEN POR CARRERAS'!$C25)</f>
        <v>20</v>
      </c>
      <c r="W25" s="372">
        <f>SUMIFS(TITULARES!$P$6:$P$1505,TITULARES!$I$6:$I$1505,'RESUMEN POR CARRERAS'!W$2,TITULARES!$D$6:$D$1505,'RESUMEN POR CARRERAS'!$C25)</f>
        <v>0</v>
      </c>
      <c r="X25" s="372">
        <f>SUMIFS(TITULARES!$P$6:$P$1505,TITULARES!$I$6:$I$1505,'RESUMEN POR CARRERAS'!X$2,TITULARES!$D$6:$D$1505,'RESUMEN POR CARRERAS'!$C25)</f>
        <v>0</v>
      </c>
      <c r="Y25" s="372">
        <f>SUMIFS(TITULARES!$P$6:$P$1505,TITULARES!$I$6:$I$1505,'RESUMEN POR CARRERAS'!Y$2,TITULARES!$D$6:$D$1505,'RESUMEN POR CARRERAS'!$C25)</f>
        <v>0</v>
      </c>
      <c r="Z25" s="372">
        <f>SUMIFS(TITULARES!$P$6:$P$1505,TITULARES!$I$6:$I$1505,'RESUMEN POR CARRERAS'!Z$2,TITULARES!$D$6:$D$1505,'RESUMEN POR CARRERAS'!$C25)</f>
        <v>0</v>
      </c>
      <c r="AA25" s="372">
        <f>SUMIFS(TITULARES!$P$6:$P$1505,TITULARES!$I$6:$I$1505,'RESUMEN POR CARRERAS'!AA$2,TITULARES!$D$6:$D$1505,'RESUMEN POR CARRERAS'!$C25)</f>
        <v>0</v>
      </c>
      <c r="AB25" s="372">
        <f>SUMIFS(TITULARES!$P$6:$P$1505,TITULARES!$I$6:$I$1505,'RESUMEN POR CARRERAS'!AB$2,TITULARES!$D$6:$D$1505,'RESUMEN POR CARRERAS'!$C25)</f>
        <v>0</v>
      </c>
      <c r="AC25" s="372">
        <f>SUMIFS(TITULARES!$P$6:$P$1505,TITULARES!$I$6:$I$1505,'RESUMEN POR CARRERAS'!AC$2,TITULARES!$D$6:$D$1505,'RESUMEN POR CARRERAS'!$C25)</f>
        <v>0</v>
      </c>
      <c r="AD25" s="372">
        <f t="shared" si="0"/>
        <v>20</v>
      </c>
      <c r="AE25" s="2163" t="str">
        <f t="shared" si="1"/>
        <v>DERECHO</v>
      </c>
    </row>
    <row r="26" spans="1:31" x14ac:dyDescent="0.25">
      <c r="A26" s="372">
        <v>24</v>
      </c>
      <c r="B26" s="974" t="s">
        <v>769</v>
      </c>
      <c r="C26" s="974" t="s">
        <v>770</v>
      </c>
      <c r="D26" s="974" t="s">
        <v>2194</v>
      </c>
      <c r="E26" s="372">
        <f>SUMIFS(TITULARES!$P$6:$P$1505,TITULARES!$I$6:$I$1505,'RESUMEN POR CARRERAS'!E$2,TITULARES!$D$6:$D$1505,'RESUMEN POR CARRERAS'!$C26)</f>
        <v>0</v>
      </c>
      <c r="F26" s="372">
        <f>SUMIFS(TITULARES!$P$6:$P$1505,TITULARES!$I$6:$I$1505,'RESUMEN POR CARRERAS'!F$2,TITULARES!$D$6:$D$1505,'RESUMEN POR CARRERAS'!$C26)</f>
        <v>0</v>
      </c>
      <c r="G26" s="372">
        <f>SUMIFS(TITULARES!$P$6:$P$1505,TITULARES!$I$6:$I$1505,'RESUMEN POR CARRERAS'!G$2,TITULARES!$D$6:$D$1505,'RESUMEN POR CARRERAS'!$C26)</f>
        <v>0</v>
      </c>
      <c r="H26" s="372">
        <f>SUMIFS(TITULARES!$P$6:$P$1505,TITULARES!$I$6:$I$1505,'RESUMEN POR CARRERAS'!H$2,TITULARES!$D$6:$D$1505,'RESUMEN POR CARRERAS'!$C26)</f>
        <v>0</v>
      </c>
      <c r="I26" s="372">
        <f>SUMIFS(TITULARES!$P$6:$P$1505,TITULARES!$I$6:$I$1505,'RESUMEN POR CARRERAS'!I$2,TITULARES!$D$6:$D$1505,'RESUMEN POR CARRERAS'!$C26)</f>
        <v>0</v>
      </c>
      <c r="J26" s="372">
        <f>SUMIFS(TITULARES!$P$6:$P$1505,TITULARES!$I$6:$I$1505,'RESUMEN POR CARRERAS'!J$2,TITULARES!$D$6:$D$1505,'RESUMEN POR CARRERAS'!$C26)</f>
        <v>0</v>
      </c>
      <c r="K26" s="372">
        <f>SUMIFS(TITULARES!$P$6:$P$1505,TITULARES!$I$6:$I$1505,'RESUMEN POR CARRERAS'!K$2,TITULARES!$D$6:$D$1505,'RESUMEN POR CARRERAS'!$C26)</f>
        <v>0</v>
      </c>
      <c r="L26" s="372">
        <f>SUMIFS(TITULARES!$P$6:$P$1505,TITULARES!$I$6:$I$1505,'RESUMEN POR CARRERAS'!L$2,TITULARES!$D$6:$D$1505,'RESUMEN POR CARRERAS'!$C26)</f>
        <v>0</v>
      </c>
      <c r="M26" s="372">
        <f>SUMIFS(TITULARES!$P$6:$P$1505,TITULARES!$I$6:$I$1505,'RESUMEN POR CARRERAS'!M$2,TITULARES!$D$6:$D$1505,'RESUMEN POR CARRERAS'!$C26)</f>
        <v>0</v>
      </c>
      <c r="N26" s="372">
        <f>SUMIFS(TITULARES!$P$6:$P$1505,TITULARES!$I$6:$I$1505,'RESUMEN POR CARRERAS'!N$2,TITULARES!$D$6:$D$1505,'RESUMEN POR CARRERAS'!$C26)</f>
        <v>18</v>
      </c>
      <c r="O26" s="372">
        <f>SUMIFS(TITULARES!$P$6:$P$1505,TITULARES!$I$6:$I$1505,'RESUMEN POR CARRERAS'!O$2,TITULARES!$D$6:$D$1505,'RESUMEN POR CARRERAS'!$C26)</f>
        <v>0</v>
      </c>
      <c r="P26" s="372">
        <f>SUMIFS(TITULARES!$P$6:$P$1505,TITULARES!$I$6:$I$1505,'RESUMEN POR CARRERAS'!P$2,TITULARES!$D$6:$D$1505,'RESUMEN POR CARRERAS'!$C26)</f>
        <v>0</v>
      </c>
      <c r="Q26" s="372">
        <f>SUMIFS(TITULARES!$P$6:$P$1505,TITULARES!$I$6:$I$1505,'RESUMEN POR CARRERAS'!Q$2,TITULARES!$D$6:$D$1505,'RESUMEN POR CARRERAS'!$C26)</f>
        <v>0</v>
      </c>
      <c r="R26" s="372">
        <f>SUMIFS(TITULARES!$P$6:$P$1505,TITULARES!$I$6:$I$1505,'RESUMEN POR CARRERAS'!R$2,TITULARES!$D$6:$D$1505,'RESUMEN POR CARRERAS'!$C26)</f>
        <v>0</v>
      </c>
      <c r="S26" s="372">
        <f>SUMIFS(TITULARES!$P$6:$P$1505,TITULARES!$I$6:$I$1505,'RESUMEN POR CARRERAS'!S$2,TITULARES!$D$6:$D$1505,'RESUMEN POR CARRERAS'!$C26)</f>
        <v>0</v>
      </c>
      <c r="T26" s="372">
        <f>SUMIFS(TITULARES!$P$6:$P$1505,TITULARES!$I$6:$I$1505,'RESUMEN POR CARRERAS'!T$2,TITULARES!$D$6:$D$1505,'RESUMEN POR CARRERAS'!$C26)</f>
        <v>0</v>
      </c>
      <c r="U26" s="372">
        <f>SUMIFS(TITULARES!$P$6:$P$1505,TITULARES!$I$6:$I$1505,'RESUMEN POR CARRERAS'!U$2,TITULARES!$D$6:$D$1505,'RESUMEN POR CARRERAS'!$C26)</f>
        <v>0</v>
      </c>
      <c r="V26" s="372">
        <f>SUMIFS(TITULARES!$P$6:$P$1505,TITULARES!$I$6:$I$1505,'RESUMEN POR CARRERAS'!V$2,TITULARES!$D$6:$D$1505,'RESUMEN POR CARRERAS'!$C26)</f>
        <v>0</v>
      </c>
      <c r="W26" s="372">
        <f>SUMIFS(TITULARES!$P$6:$P$1505,TITULARES!$I$6:$I$1505,'RESUMEN POR CARRERAS'!W$2,TITULARES!$D$6:$D$1505,'RESUMEN POR CARRERAS'!$C26)</f>
        <v>0</v>
      </c>
      <c r="X26" s="372">
        <f>SUMIFS(TITULARES!$P$6:$P$1505,TITULARES!$I$6:$I$1505,'RESUMEN POR CARRERAS'!X$2,TITULARES!$D$6:$D$1505,'RESUMEN POR CARRERAS'!$C26)</f>
        <v>0</v>
      </c>
      <c r="Y26" s="372">
        <f>SUMIFS(TITULARES!$P$6:$P$1505,TITULARES!$I$6:$I$1505,'RESUMEN POR CARRERAS'!Y$2,TITULARES!$D$6:$D$1505,'RESUMEN POR CARRERAS'!$C26)</f>
        <v>0</v>
      </c>
      <c r="Z26" s="372">
        <f>SUMIFS(TITULARES!$P$6:$P$1505,TITULARES!$I$6:$I$1505,'RESUMEN POR CARRERAS'!Z$2,TITULARES!$D$6:$D$1505,'RESUMEN POR CARRERAS'!$C26)</f>
        <v>0</v>
      </c>
      <c r="AA26" s="372">
        <f>SUMIFS(TITULARES!$P$6:$P$1505,TITULARES!$I$6:$I$1505,'RESUMEN POR CARRERAS'!AA$2,TITULARES!$D$6:$D$1505,'RESUMEN POR CARRERAS'!$C26)</f>
        <v>0</v>
      </c>
      <c r="AB26" s="372">
        <f>SUMIFS(TITULARES!$P$6:$P$1505,TITULARES!$I$6:$I$1505,'RESUMEN POR CARRERAS'!AB$2,TITULARES!$D$6:$D$1505,'RESUMEN POR CARRERAS'!$C26)</f>
        <v>0</v>
      </c>
      <c r="AC26" s="372">
        <f>SUMIFS(TITULARES!$P$6:$P$1505,TITULARES!$I$6:$I$1505,'RESUMEN POR CARRERAS'!AC$2,TITULARES!$D$6:$D$1505,'RESUMEN POR CARRERAS'!$C26)</f>
        <v>0</v>
      </c>
      <c r="AD26" s="372">
        <f t="shared" si="0"/>
        <v>18</v>
      </c>
      <c r="AE26" s="2163" t="str">
        <f t="shared" si="1"/>
        <v>MEDICINA VETERINARIA</v>
      </c>
    </row>
    <row r="27" spans="1:31" x14ac:dyDescent="0.25">
      <c r="A27" s="372">
        <v>25</v>
      </c>
      <c r="B27" s="974" t="s">
        <v>1970</v>
      </c>
      <c r="C27" s="974" t="s">
        <v>1971</v>
      </c>
      <c r="D27" s="974" t="s">
        <v>2194</v>
      </c>
      <c r="E27" s="372">
        <f>SUMIFS(TITULARES!$P$6:$P$1505,TITULARES!$I$6:$I$1505,'RESUMEN POR CARRERAS'!E$2,TITULARES!$D$6:$D$1505,'RESUMEN POR CARRERAS'!$C27)</f>
        <v>0</v>
      </c>
      <c r="F27" s="372">
        <f>SUMIFS(TITULARES!$P$6:$P$1505,TITULARES!$I$6:$I$1505,'RESUMEN POR CARRERAS'!F$2,TITULARES!$D$6:$D$1505,'RESUMEN POR CARRERAS'!$C27)</f>
        <v>0</v>
      </c>
      <c r="G27" s="372">
        <f>SUMIFS(TITULARES!$P$6:$P$1505,TITULARES!$I$6:$I$1505,'RESUMEN POR CARRERAS'!G$2,TITULARES!$D$6:$D$1505,'RESUMEN POR CARRERAS'!$C27)</f>
        <v>0</v>
      </c>
      <c r="H27" s="372">
        <f>SUMIFS(TITULARES!$P$6:$P$1505,TITULARES!$I$6:$I$1505,'RESUMEN POR CARRERAS'!H$2,TITULARES!$D$6:$D$1505,'RESUMEN POR CARRERAS'!$C27)</f>
        <v>0</v>
      </c>
      <c r="I27" s="372">
        <f>SUMIFS(TITULARES!$P$6:$P$1505,TITULARES!$I$6:$I$1505,'RESUMEN POR CARRERAS'!I$2,TITULARES!$D$6:$D$1505,'RESUMEN POR CARRERAS'!$C27)</f>
        <v>0</v>
      </c>
      <c r="J27" s="372">
        <f>SUMIFS(TITULARES!$P$6:$P$1505,TITULARES!$I$6:$I$1505,'RESUMEN POR CARRERAS'!J$2,TITULARES!$D$6:$D$1505,'RESUMEN POR CARRERAS'!$C27)</f>
        <v>0</v>
      </c>
      <c r="K27" s="372">
        <f>SUMIFS(TITULARES!$P$6:$P$1505,TITULARES!$I$6:$I$1505,'RESUMEN POR CARRERAS'!K$2,TITULARES!$D$6:$D$1505,'RESUMEN POR CARRERAS'!$C27)</f>
        <v>0</v>
      </c>
      <c r="L27" s="372">
        <f>SUMIFS(TITULARES!$P$6:$P$1505,TITULARES!$I$6:$I$1505,'RESUMEN POR CARRERAS'!L$2,TITULARES!$D$6:$D$1505,'RESUMEN POR CARRERAS'!$C27)</f>
        <v>0</v>
      </c>
      <c r="M27" s="372">
        <f>SUMIFS(TITULARES!$P$6:$P$1505,TITULARES!$I$6:$I$1505,'RESUMEN POR CARRERAS'!M$2,TITULARES!$D$6:$D$1505,'RESUMEN POR CARRERAS'!$C27)</f>
        <v>0</v>
      </c>
      <c r="N27" s="372">
        <f>SUMIFS(TITULARES!$P$6:$P$1505,TITULARES!$I$6:$I$1505,'RESUMEN POR CARRERAS'!N$2,TITULARES!$D$6:$D$1505,'RESUMEN POR CARRERAS'!$C27)</f>
        <v>0</v>
      </c>
      <c r="O27" s="372">
        <f>SUMIFS(TITULARES!$P$6:$P$1505,TITULARES!$I$6:$I$1505,'RESUMEN POR CARRERAS'!O$2,TITULARES!$D$6:$D$1505,'RESUMEN POR CARRERAS'!$C27)</f>
        <v>0</v>
      </c>
      <c r="P27" s="372">
        <f>SUMIFS(TITULARES!$P$6:$P$1505,TITULARES!$I$6:$I$1505,'RESUMEN POR CARRERAS'!P$2,TITULARES!$D$6:$D$1505,'RESUMEN POR CARRERAS'!$C27)</f>
        <v>0</v>
      </c>
      <c r="Q27" s="372">
        <f>SUMIFS(TITULARES!$P$6:$P$1505,TITULARES!$I$6:$I$1505,'RESUMEN POR CARRERAS'!Q$2,TITULARES!$D$6:$D$1505,'RESUMEN POR CARRERAS'!$C27)</f>
        <v>0</v>
      </c>
      <c r="R27" s="372">
        <f>SUMIFS(TITULARES!$P$6:$P$1505,TITULARES!$I$6:$I$1505,'RESUMEN POR CARRERAS'!R$2,TITULARES!$D$6:$D$1505,'RESUMEN POR CARRERAS'!$C27)</f>
        <v>0</v>
      </c>
      <c r="S27" s="372">
        <f>SUMIFS(TITULARES!$P$6:$P$1505,TITULARES!$I$6:$I$1505,'RESUMEN POR CARRERAS'!S$2,TITULARES!$D$6:$D$1505,'RESUMEN POR CARRERAS'!$C27)</f>
        <v>0</v>
      </c>
      <c r="T27" s="372">
        <f>SUMIFS(TITULARES!$P$6:$P$1505,TITULARES!$I$6:$I$1505,'RESUMEN POR CARRERAS'!T$2,TITULARES!$D$6:$D$1505,'RESUMEN POR CARRERAS'!$C27)</f>
        <v>0</v>
      </c>
      <c r="U27" s="372">
        <f>SUMIFS(TITULARES!$P$6:$P$1505,TITULARES!$I$6:$I$1505,'RESUMEN POR CARRERAS'!U$2,TITULARES!$D$6:$D$1505,'RESUMEN POR CARRERAS'!$C27)</f>
        <v>0</v>
      </c>
      <c r="V27" s="372">
        <f>SUMIFS(TITULARES!$P$6:$P$1505,TITULARES!$I$6:$I$1505,'RESUMEN POR CARRERAS'!V$2,TITULARES!$D$6:$D$1505,'RESUMEN POR CARRERAS'!$C27)</f>
        <v>21</v>
      </c>
      <c r="W27" s="372">
        <f>SUMIFS(TITULARES!$P$6:$P$1505,TITULARES!$I$6:$I$1505,'RESUMEN POR CARRERAS'!W$2,TITULARES!$D$6:$D$1505,'RESUMEN POR CARRERAS'!$C27)</f>
        <v>0</v>
      </c>
      <c r="X27" s="372">
        <f>SUMIFS(TITULARES!$P$6:$P$1505,TITULARES!$I$6:$I$1505,'RESUMEN POR CARRERAS'!X$2,TITULARES!$D$6:$D$1505,'RESUMEN POR CARRERAS'!$C27)</f>
        <v>0</v>
      </c>
      <c r="Y27" s="372">
        <f>SUMIFS(TITULARES!$P$6:$P$1505,TITULARES!$I$6:$I$1505,'RESUMEN POR CARRERAS'!Y$2,TITULARES!$D$6:$D$1505,'RESUMEN POR CARRERAS'!$C27)</f>
        <v>0</v>
      </c>
      <c r="Z27" s="372">
        <f>SUMIFS(TITULARES!$P$6:$P$1505,TITULARES!$I$6:$I$1505,'RESUMEN POR CARRERAS'!Z$2,TITULARES!$D$6:$D$1505,'RESUMEN POR CARRERAS'!$C27)</f>
        <v>0</v>
      </c>
      <c r="AA27" s="372">
        <f>SUMIFS(TITULARES!$P$6:$P$1505,TITULARES!$I$6:$I$1505,'RESUMEN POR CARRERAS'!AA$2,TITULARES!$D$6:$D$1505,'RESUMEN POR CARRERAS'!$C27)</f>
        <v>0</v>
      </c>
      <c r="AB27" s="372">
        <f>SUMIFS(TITULARES!$P$6:$P$1505,TITULARES!$I$6:$I$1505,'RESUMEN POR CARRERAS'!AB$2,TITULARES!$D$6:$D$1505,'RESUMEN POR CARRERAS'!$C27)</f>
        <v>0</v>
      </c>
      <c r="AC27" s="372">
        <f>SUMIFS(TITULARES!$P$6:$P$1505,TITULARES!$I$6:$I$1505,'RESUMEN POR CARRERAS'!AC$2,TITULARES!$D$6:$D$1505,'RESUMEN POR CARRERAS'!$C27)</f>
        <v>0</v>
      </c>
      <c r="AD27" s="372">
        <f t="shared" si="0"/>
        <v>21</v>
      </c>
      <c r="AE27" s="2163" t="str">
        <f t="shared" si="1"/>
        <v>DERECHO</v>
      </c>
    </row>
    <row r="28" spans="1:31" x14ac:dyDescent="0.25">
      <c r="A28" s="372">
        <v>26</v>
      </c>
      <c r="B28" s="974" t="s">
        <v>175</v>
      </c>
      <c r="C28" s="974" t="s">
        <v>176</v>
      </c>
      <c r="D28" s="974" t="s">
        <v>2194</v>
      </c>
      <c r="E28" s="372">
        <f>SUMIFS(TITULARES!$P$6:$P$1505,TITULARES!$I$6:$I$1505,'RESUMEN POR CARRERAS'!E$2,TITULARES!$D$6:$D$1505,'RESUMEN POR CARRERAS'!$C28)</f>
        <v>0</v>
      </c>
      <c r="F28" s="372">
        <f>SUMIFS(TITULARES!$P$6:$P$1505,TITULARES!$I$6:$I$1505,'RESUMEN POR CARRERAS'!F$2,TITULARES!$D$6:$D$1505,'RESUMEN POR CARRERAS'!$C28)</f>
        <v>3</v>
      </c>
      <c r="G28" s="372">
        <f>SUMIFS(TITULARES!$P$6:$P$1505,TITULARES!$I$6:$I$1505,'RESUMEN POR CARRERAS'!G$2,TITULARES!$D$6:$D$1505,'RESUMEN POR CARRERAS'!$C28)</f>
        <v>0</v>
      </c>
      <c r="H28" s="372">
        <f>SUMIFS(TITULARES!$P$6:$P$1505,TITULARES!$I$6:$I$1505,'RESUMEN POR CARRERAS'!H$2,TITULARES!$D$6:$D$1505,'RESUMEN POR CARRERAS'!$C28)</f>
        <v>14</v>
      </c>
      <c r="I28" s="372">
        <f>SUMIFS(TITULARES!$P$6:$P$1505,TITULARES!$I$6:$I$1505,'RESUMEN POR CARRERAS'!I$2,TITULARES!$D$6:$D$1505,'RESUMEN POR CARRERAS'!$C28)</f>
        <v>0</v>
      </c>
      <c r="J28" s="372">
        <f>SUMIFS(TITULARES!$P$6:$P$1505,TITULARES!$I$6:$I$1505,'RESUMEN POR CARRERAS'!J$2,TITULARES!$D$6:$D$1505,'RESUMEN POR CARRERAS'!$C28)</f>
        <v>0</v>
      </c>
      <c r="K28" s="372">
        <f>SUMIFS(TITULARES!$P$6:$P$1505,TITULARES!$I$6:$I$1505,'RESUMEN POR CARRERAS'!K$2,TITULARES!$D$6:$D$1505,'RESUMEN POR CARRERAS'!$C28)</f>
        <v>0</v>
      </c>
      <c r="L28" s="372">
        <f>SUMIFS(TITULARES!$P$6:$P$1505,TITULARES!$I$6:$I$1505,'RESUMEN POR CARRERAS'!L$2,TITULARES!$D$6:$D$1505,'RESUMEN POR CARRERAS'!$C28)</f>
        <v>0</v>
      </c>
      <c r="M28" s="372">
        <f>SUMIFS(TITULARES!$P$6:$P$1505,TITULARES!$I$6:$I$1505,'RESUMEN POR CARRERAS'!M$2,TITULARES!$D$6:$D$1505,'RESUMEN POR CARRERAS'!$C28)</f>
        <v>0</v>
      </c>
      <c r="N28" s="372">
        <f>SUMIFS(TITULARES!$P$6:$P$1505,TITULARES!$I$6:$I$1505,'RESUMEN POR CARRERAS'!N$2,TITULARES!$D$6:$D$1505,'RESUMEN POR CARRERAS'!$C28)</f>
        <v>0</v>
      </c>
      <c r="O28" s="372">
        <f>SUMIFS(TITULARES!$P$6:$P$1505,TITULARES!$I$6:$I$1505,'RESUMEN POR CARRERAS'!O$2,TITULARES!$D$6:$D$1505,'RESUMEN POR CARRERAS'!$C28)</f>
        <v>0</v>
      </c>
      <c r="P28" s="372">
        <f>SUMIFS(TITULARES!$P$6:$P$1505,TITULARES!$I$6:$I$1505,'RESUMEN POR CARRERAS'!P$2,TITULARES!$D$6:$D$1505,'RESUMEN POR CARRERAS'!$C28)</f>
        <v>0</v>
      </c>
      <c r="Q28" s="372">
        <f>SUMIFS(TITULARES!$P$6:$P$1505,TITULARES!$I$6:$I$1505,'RESUMEN POR CARRERAS'!Q$2,TITULARES!$D$6:$D$1505,'RESUMEN POR CARRERAS'!$C28)</f>
        <v>0</v>
      </c>
      <c r="R28" s="372">
        <f>SUMIFS(TITULARES!$P$6:$P$1505,TITULARES!$I$6:$I$1505,'RESUMEN POR CARRERAS'!R$2,TITULARES!$D$6:$D$1505,'RESUMEN POR CARRERAS'!$C28)</f>
        <v>0</v>
      </c>
      <c r="S28" s="372">
        <f>SUMIFS(TITULARES!$P$6:$P$1505,TITULARES!$I$6:$I$1505,'RESUMEN POR CARRERAS'!S$2,TITULARES!$D$6:$D$1505,'RESUMEN POR CARRERAS'!$C28)</f>
        <v>0</v>
      </c>
      <c r="T28" s="372">
        <f>SUMIFS(TITULARES!$P$6:$P$1505,TITULARES!$I$6:$I$1505,'RESUMEN POR CARRERAS'!T$2,TITULARES!$D$6:$D$1505,'RESUMEN POR CARRERAS'!$C28)</f>
        <v>0</v>
      </c>
      <c r="U28" s="372">
        <f>SUMIFS(TITULARES!$P$6:$P$1505,TITULARES!$I$6:$I$1505,'RESUMEN POR CARRERAS'!U$2,TITULARES!$D$6:$D$1505,'RESUMEN POR CARRERAS'!$C28)</f>
        <v>0</v>
      </c>
      <c r="V28" s="372">
        <f>SUMIFS(TITULARES!$P$6:$P$1505,TITULARES!$I$6:$I$1505,'RESUMEN POR CARRERAS'!V$2,TITULARES!$D$6:$D$1505,'RESUMEN POR CARRERAS'!$C28)</f>
        <v>0</v>
      </c>
      <c r="W28" s="372">
        <f>SUMIFS(TITULARES!$P$6:$P$1505,TITULARES!$I$6:$I$1505,'RESUMEN POR CARRERAS'!W$2,TITULARES!$D$6:$D$1505,'RESUMEN POR CARRERAS'!$C28)</f>
        <v>0</v>
      </c>
      <c r="X28" s="372">
        <f>SUMIFS(TITULARES!$P$6:$P$1505,TITULARES!$I$6:$I$1505,'RESUMEN POR CARRERAS'!X$2,TITULARES!$D$6:$D$1505,'RESUMEN POR CARRERAS'!$C28)</f>
        <v>0</v>
      </c>
      <c r="Y28" s="372">
        <f>SUMIFS(TITULARES!$P$6:$P$1505,TITULARES!$I$6:$I$1505,'RESUMEN POR CARRERAS'!Y$2,TITULARES!$D$6:$D$1505,'RESUMEN POR CARRERAS'!$C28)</f>
        <v>0</v>
      </c>
      <c r="Z28" s="372">
        <f>SUMIFS(TITULARES!$P$6:$P$1505,TITULARES!$I$6:$I$1505,'RESUMEN POR CARRERAS'!Z$2,TITULARES!$D$6:$D$1505,'RESUMEN POR CARRERAS'!$C28)</f>
        <v>0</v>
      </c>
      <c r="AA28" s="372">
        <f>SUMIFS(TITULARES!$P$6:$P$1505,TITULARES!$I$6:$I$1505,'RESUMEN POR CARRERAS'!AA$2,TITULARES!$D$6:$D$1505,'RESUMEN POR CARRERAS'!$C28)</f>
        <v>0</v>
      </c>
      <c r="AB28" s="372">
        <f>SUMIFS(TITULARES!$P$6:$P$1505,TITULARES!$I$6:$I$1505,'RESUMEN POR CARRERAS'!AB$2,TITULARES!$D$6:$D$1505,'RESUMEN POR CARRERAS'!$C28)</f>
        <v>0</v>
      </c>
      <c r="AC28" s="372">
        <f>SUMIFS(TITULARES!$P$6:$P$1505,TITULARES!$I$6:$I$1505,'RESUMEN POR CARRERAS'!AC$2,TITULARES!$D$6:$D$1505,'RESUMEN POR CARRERAS'!$C28)</f>
        <v>0</v>
      </c>
      <c r="AD28" s="372">
        <f t="shared" si="0"/>
        <v>14</v>
      </c>
      <c r="AE28" s="2163" t="str">
        <f t="shared" si="1"/>
        <v>MERCADOTECNIA</v>
      </c>
    </row>
    <row r="29" spans="1:31" x14ac:dyDescent="0.25">
      <c r="A29" s="372">
        <v>27</v>
      </c>
      <c r="B29" s="974" t="s">
        <v>541</v>
      </c>
      <c r="C29" s="974" t="s">
        <v>542</v>
      </c>
      <c r="D29" s="974" t="s">
        <v>2194</v>
      </c>
      <c r="E29" s="372">
        <f>SUMIFS(TITULARES!$P$6:$P$1505,TITULARES!$I$6:$I$1505,'RESUMEN POR CARRERAS'!E$2,TITULARES!$D$6:$D$1505,'RESUMEN POR CARRERAS'!$C29)</f>
        <v>0</v>
      </c>
      <c r="F29" s="372">
        <f>SUMIFS(TITULARES!$P$6:$P$1505,TITULARES!$I$6:$I$1505,'RESUMEN POR CARRERAS'!F$2,TITULARES!$D$6:$D$1505,'RESUMEN POR CARRERAS'!$C29)</f>
        <v>0</v>
      </c>
      <c r="G29" s="372">
        <f>SUMIFS(TITULARES!$P$6:$P$1505,TITULARES!$I$6:$I$1505,'RESUMEN POR CARRERAS'!G$2,TITULARES!$D$6:$D$1505,'RESUMEN POR CARRERAS'!$C29)</f>
        <v>0</v>
      </c>
      <c r="H29" s="372">
        <f>SUMIFS(TITULARES!$P$6:$P$1505,TITULARES!$I$6:$I$1505,'RESUMEN POR CARRERAS'!H$2,TITULARES!$D$6:$D$1505,'RESUMEN POR CARRERAS'!$C29)</f>
        <v>0</v>
      </c>
      <c r="I29" s="372">
        <f>SUMIFS(TITULARES!$P$6:$P$1505,TITULARES!$I$6:$I$1505,'RESUMEN POR CARRERAS'!I$2,TITULARES!$D$6:$D$1505,'RESUMEN POR CARRERAS'!$C29)</f>
        <v>0</v>
      </c>
      <c r="J29" s="372">
        <f>SUMIFS(TITULARES!$P$6:$P$1505,TITULARES!$I$6:$I$1505,'RESUMEN POR CARRERAS'!J$2,TITULARES!$D$6:$D$1505,'RESUMEN POR CARRERAS'!$C29)</f>
        <v>0</v>
      </c>
      <c r="K29" s="372">
        <f>SUMIFS(TITULARES!$P$6:$P$1505,TITULARES!$I$6:$I$1505,'RESUMEN POR CARRERAS'!K$2,TITULARES!$D$6:$D$1505,'RESUMEN POR CARRERAS'!$C29)</f>
        <v>0</v>
      </c>
      <c r="L29" s="372">
        <f>SUMIFS(TITULARES!$P$6:$P$1505,TITULARES!$I$6:$I$1505,'RESUMEN POR CARRERAS'!L$2,TITULARES!$D$6:$D$1505,'RESUMEN POR CARRERAS'!$C29)</f>
        <v>0</v>
      </c>
      <c r="M29" s="372">
        <f>SUMIFS(TITULARES!$P$6:$P$1505,TITULARES!$I$6:$I$1505,'RESUMEN POR CARRERAS'!M$2,TITULARES!$D$6:$D$1505,'RESUMEN POR CARRERAS'!$C29)</f>
        <v>0</v>
      </c>
      <c r="N29" s="372">
        <f>SUMIFS(TITULARES!$P$6:$P$1505,TITULARES!$I$6:$I$1505,'RESUMEN POR CARRERAS'!N$2,TITULARES!$D$6:$D$1505,'RESUMEN POR CARRERAS'!$C29)</f>
        <v>0</v>
      </c>
      <c r="O29" s="372">
        <f>SUMIFS(TITULARES!$P$6:$P$1505,TITULARES!$I$6:$I$1505,'RESUMEN POR CARRERAS'!O$2,TITULARES!$D$6:$D$1505,'RESUMEN POR CARRERAS'!$C29)</f>
        <v>0</v>
      </c>
      <c r="P29" s="372">
        <f>SUMIFS(TITULARES!$P$6:$P$1505,TITULARES!$I$6:$I$1505,'RESUMEN POR CARRERAS'!P$2,TITULARES!$D$6:$D$1505,'RESUMEN POR CARRERAS'!$C29)</f>
        <v>12</v>
      </c>
      <c r="Q29" s="372">
        <f>SUMIFS(TITULARES!$P$6:$P$1505,TITULARES!$I$6:$I$1505,'RESUMEN POR CARRERAS'!Q$2,TITULARES!$D$6:$D$1505,'RESUMEN POR CARRERAS'!$C29)</f>
        <v>0</v>
      </c>
      <c r="R29" s="372">
        <f>SUMIFS(TITULARES!$P$6:$P$1505,TITULARES!$I$6:$I$1505,'RESUMEN POR CARRERAS'!R$2,TITULARES!$D$6:$D$1505,'RESUMEN POR CARRERAS'!$C29)</f>
        <v>0</v>
      </c>
      <c r="S29" s="372">
        <f>SUMIFS(TITULARES!$P$6:$P$1505,TITULARES!$I$6:$I$1505,'RESUMEN POR CARRERAS'!S$2,TITULARES!$D$6:$D$1505,'RESUMEN POR CARRERAS'!$C29)</f>
        <v>4</v>
      </c>
      <c r="T29" s="372">
        <f>SUMIFS(TITULARES!$P$6:$P$1505,TITULARES!$I$6:$I$1505,'RESUMEN POR CARRERAS'!T$2,TITULARES!$D$6:$D$1505,'RESUMEN POR CARRERAS'!$C29)</f>
        <v>0</v>
      </c>
      <c r="U29" s="372">
        <f>SUMIFS(TITULARES!$P$6:$P$1505,TITULARES!$I$6:$I$1505,'RESUMEN POR CARRERAS'!U$2,TITULARES!$D$6:$D$1505,'RESUMEN POR CARRERAS'!$C29)</f>
        <v>0</v>
      </c>
      <c r="V29" s="372">
        <f>SUMIFS(TITULARES!$P$6:$P$1505,TITULARES!$I$6:$I$1505,'RESUMEN POR CARRERAS'!V$2,TITULARES!$D$6:$D$1505,'RESUMEN POR CARRERAS'!$C29)</f>
        <v>0</v>
      </c>
      <c r="W29" s="372">
        <f>SUMIFS(TITULARES!$P$6:$P$1505,TITULARES!$I$6:$I$1505,'RESUMEN POR CARRERAS'!W$2,TITULARES!$D$6:$D$1505,'RESUMEN POR CARRERAS'!$C29)</f>
        <v>0</v>
      </c>
      <c r="X29" s="372">
        <f>SUMIFS(TITULARES!$P$6:$P$1505,TITULARES!$I$6:$I$1505,'RESUMEN POR CARRERAS'!X$2,TITULARES!$D$6:$D$1505,'RESUMEN POR CARRERAS'!$C29)</f>
        <v>0</v>
      </c>
      <c r="Y29" s="372">
        <f>SUMIFS(TITULARES!$P$6:$P$1505,TITULARES!$I$6:$I$1505,'RESUMEN POR CARRERAS'!Y$2,TITULARES!$D$6:$D$1505,'RESUMEN POR CARRERAS'!$C29)</f>
        <v>0</v>
      </c>
      <c r="Z29" s="372">
        <f>SUMIFS(TITULARES!$P$6:$P$1505,TITULARES!$I$6:$I$1505,'RESUMEN POR CARRERAS'!Z$2,TITULARES!$D$6:$D$1505,'RESUMEN POR CARRERAS'!$C29)</f>
        <v>0</v>
      </c>
      <c r="AA29" s="372">
        <f>SUMIFS(TITULARES!$P$6:$P$1505,TITULARES!$I$6:$I$1505,'RESUMEN POR CARRERAS'!AA$2,TITULARES!$D$6:$D$1505,'RESUMEN POR CARRERAS'!$C29)</f>
        <v>0</v>
      </c>
      <c r="AB29" s="372">
        <f>SUMIFS(TITULARES!$P$6:$P$1505,TITULARES!$I$6:$I$1505,'RESUMEN POR CARRERAS'!AB$2,TITULARES!$D$6:$D$1505,'RESUMEN POR CARRERAS'!$C29)</f>
        <v>0</v>
      </c>
      <c r="AC29" s="372">
        <f>SUMIFS(TITULARES!$P$6:$P$1505,TITULARES!$I$6:$I$1505,'RESUMEN POR CARRERAS'!AC$2,TITULARES!$D$6:$D$1505,'RESUMEN POR CARRERAS'!$C29)</f>
        <v>0</v>
      </c>
      <c r="AD29" s="372">
        <f t="shared" si="0"/>
        <v>12</v>
      </c>
      <c r="AE29" s="2163" t="str">
        <f t="shared" si="1"/>
        <v>EDUCACIÓN BÁSICA</v>
      </c>
    </row>
    <row r="30" spans="1:31" x14ac:dyDescent="0.25">
      <c r="A30" s="372">
        <v>28</v>
      </c>
      <c r="B30" s="974" t="s">
        <v>38</v>
      </c>
      <c r="C30" s="974" t="s">
        <v>39</v>
      </c>
      <c r="D30" s="974" t="s">
        <v>2194</v>
      </c>
      <c r="E30" s="372">
        <f>SUMIFS(TITULARES!$P$6:$P$1505,TITULARES!$I$6:$I$1505,'RESUMEN POR CARRERAS'!E$2,TITULARES!$D$6:$D$1505,'RESUMEN POR CARRERAS'!$C30)</f>
        <v>14</v>
      </c>
      <c r="F30" s="372">
        <f>SUMIFS(TITULARES!$P$6:$P$1505,TITULARES!$I$6:$I$1505,'RESUMEN POR CARRERAS'!F$2,TITULARES!$D$6:$D$1505,'RESUMEN POR CARRERAS'!$C30)</f>
        <v>4</v>
      </c>
      <c r="G30" s="372">
        <f>SUMIFS(TITULARES!$P$6:$P$1505,TITULARES!$I$6:$I$1505,'RESUMEN POR CARRERAS'!G$2,TITULARES!$D$6:$D$1505,'RESUMEN POR CARRERAS'!$C30)</f>
        <v>3</v>
      </c>
      <c r="H30" s="372">
        <f>SUMIFS(TITULARES!$P$6:$P$1505,TITULARES!$I$6:$I$1505,'RESUMEN POR CARRERAS'!H$2,TITULARES!$D$6:$D$1505,'RESUMEN POR CARRERAS'!$C30)</f>
        <v>0</v>
      </c>
      <c r="I30" s="372">
        <f>SUMIFS(TITULARES!$P$6:$P$1505,TITULARES!$I$6:$I$1505,'RESUMEN POR CARRERAS'!I$2,TITULARES!$D$6:$D$1505,'RESUMEN POR CARRERAS'!$C30)</f>
        <v>0</v>
      </c>
      <c r="J30" s="372">
        <f>SUMIFS(TITULARES!$P$6:$P$1505,TITULARES!$I$6:$I$1505,'RESUMEN POR CARRERAS'!J$2,TITULARES!$D$6:$D$1505,'RESUMEN POR CARRERAS'!$C30)</f>
        <v>0</v>
      </c>
      <c r="K30" s="372">
        <f>SUMIFS(TITULARES!$P$6:$P$1505,TITULARES!$I$6:$I$1505,'RESUMEN POR CARRERAS'!K$2,TITULARES!$D$6:$D$1505,'RESUMEN POR CARRERAS'!$C30)</f>
        <v>0</v>
      </c>
      <c r="L30" s="372">
        <f>SUMIFS(TITULARES!$P$6:$P$1505,TITULARES!$I$6:$I$1505,'RESUMEN POR CARRERAS'!L$2,TITULARES!$D$6:$D$1505,'RESUMEN POR CARRERAS'!$C30)</f>
        <v>0</v>
      </c>
      <c r="M30" s="372">
        <f>SUMIFS(TITULARES!$P$6:$P$1505,TITULARES!$I$6:$I$1505,'RESUMEN POR CARRERAS'!M$2,TITULARES!$D$6:$D$1505,'RESUMEN POR CARRERAS'!$C30)</f>
        <v>0</v>
      </c>
      <c r="N30" s="372">
        <f>SUMIFS(TITULARES!$P$6:$P$1505,TITULARES!$I$6:$I$1505,'RESUMEN POR CARRERAS'!N$2,TITULARES!$D$6:$D$1505,'RESUMEN POR CARRERAS'!$C30)</f>
        <v>0</v>
      </c>
      <c r="O30" s="372">
        <f>SUMIFS(TITULARES!$P$6:$P$1505,TITULARES!$I$6:$I$1505,'RESUMEN POR CARRERAS'!O$2,TITULARES!$D$6:$D$1505,'RESUMEN POR CARRERAS'!$C30)</f>
        <v>0</v>
      </c>
      <c r="P30" s="372">
        <f>SUMIFS(TITULARES!$P$6:$P$1505,TITULARES!$I$6:$I$1505,'RESUMEN POR CARRERAS'!P$2,TITULARES!$D$6:$D$1505,'RESUMEN POR CARRERAS'!$C30)</f>
        <v>0</v>
      </c>
      <c r="Q30" s="372">
        <f>SUMIFS(TITULARES!$P$6:$P$1505,TITULARES!$I$6:$I$1505,'RESUMEN POR CARRERAS'!Q$2,TITULARES!$D$6:$D$1505,'RESUMEN POR CARRERAS'!$C30)</f>
        <v>0</v>
      </c>
      <c r="R30" s="372">
        <f>SUMIFS(TITULARES!$P$6:$P$1505,TITULARES!$I$6:$I$1505,'RESUMEN POR CARRERAS'!R$2,TITULARES!$D$6:$D$1505,'RESUMEN POR CARRERAS'!$C30)</f>
        <v>0</v>
      </c>
      <c r="S30" s="372">
        <f>SUMIFS(TITULARES!$P$6:$P$1505,TITULARES!$I$6:$I$1505,'RESUMEN POR CARRERAS'!S$2,TITULARES!$D$6:$D$1505,'RESUMEN POR CARRERAS'!$C30)</f>
        <v>0</v>
      </c>
      <c r="T30" s="372">
        <f>SUMIFS(TITULARES!$P$6:$P$1505,TITULARES!$I$6:$I$1505,'RESUMEN POR CARRERAS'!T$2,TITULARES!$D$6:$D$1505,'RESUMEN POR CARRERAS'!$C30)</f>
        <v>0</v>
      </c>
      <c r="U30" s="372">
        <f>SUMIFS(TITULARES!$P$6:$P$1505,TITULARES!$I$6:$I$1505,'RESUMEN POR CARRERAS'!U$2,TITULARES!$D$6:$D$1505,'RESUMEN POR CARRERAS'!$C30)</f>
        <v>0</v>
      </c>
      <c r="V30" s="372">
        <f>SUMIFS(TITULARES!$P$6:$P$1505,TITULARES!$I$6:$I$1505,'RESUMEN POR CARRERAS'!V$2,TITULARES!$D$6:$D$1505,'RESUMEN POR CARRERAS'!$C30)</f>
        <v>0</v>
      </c>
      <c r="W30" s="372">
        <f>SUMIFS(TITULARES!$P$6:$P$1505,TITULARES!$I$6:$I$1505,'RESUMEN POR CARRERAS'!W$2,TITULARES!$D$6:$D$1505,'RESUMEN POR CARRERAS'!$C30)</f>
        <v>0</v>
      </c>
      <c r="X30" s="372">
        <f>SUMIFS(TITULARES!$P$6:$P$1505,TITULARES!$I$6:$I$1505,'RESUMEN POR CARRERAS'!X$2,TITULARES!$D$6:$D$1505,'RESUMEN POR CARRERAS'!$C30)</f>
        <v>0</v>
      </c>
      <c r="Y30" s="372">
        <f>SUMIFS(TITULARES!$P$6:$P$1505,TITULARES!$I$6:$I$1505,'RESUMEN POR CARRERAS'!Y$2,TITULARES!$D$6:$D$1505,'RESUMEN POR CARRERAS'!$C30)</f>
        <v>0</v>
      </c>
      <c r="Z30" s="372">
        <f>SUMIFS(TITULARES!$P$6:$P$1505,TITULARES!$I$6:$I$1505,'RESUMEN POR CARRERAS'!Z$2,TITULARES!$D$6:$D$1505,'RESUMEN POR CARRERAS'!$C30)</f>
        <v>0</v>
      </c>
      <c r="AA30" s="372">
        <f>SUMIFS(TITULARES!$P$6:$P$1505,TITULARES!$I$6:$I$1505,'RESUMEN POR CARRERAS'!AA$2,TITULARES!$D$6:$D$1505,'RESUMEN POR CARRERAS'!$C30)</f>
        <v>0</v>
      </c>
      <c r="AB30" s="372">
        <f>SUMIFS(TITULARES!$P$6:$P$1505,TITULARES!$I$6:$I$1505,'RESUMEN POR CARRERAS'!AB$2,TITULARES!$D$6:$D$1505,'RESUMEN POR CARRERAS'!$C30)</f>
        <v>0</v>
      </c>
      <c r="AC30" s="372">
        <f>SUMIFS(TITULARES!$P$6:$P$1505,TITULARES!$I$6:$I$1505,'RESUMEN POR CARRERAS'!AC$2,TITULARES!$D$6:$D$1505,'RESUMEN POR CARRERAS'!$C30)</f>
        <v>0</v>
      </c>
      <c r="AD30" s="372">
        <f t="shared" si="0"/>
        <v>14</v>
      </c>
      <c r="AE30" s="2163" t="str">
        <f t="shared" si="1"/>
        <v>ADMINISTRACIÓN DE EMPRESAS</v>
      </c>
    </row>
    <row r="31" spans="1:31" x14ac:dyDescent="0.25">
      <c r="A31" s="372">
        <v>29</v>
      </c>
      <c r="B31" s="974" t="s">
        <v>360</v>
      </c>
      <c r="C31" s="974" t="s">
        <v>572</v>
      </c>
      <c r="D31" s="974" t="s">
        <v>2194</v>
      </c>
      <c r="E31" s="372">
        <f>SUMIFS(TITULARES!$P$6:$P$1505,TITULARES!$I$6:$I$1505,'RESUMEN POR CARRERAS'!E$2,TITULARES!$D$6:$D$1505,'RESUMEN POR CARRERAS'!$C31)</f>
        <v>0</v>
      </c>
      <c r="F31" s="372">
        <f>SUMIFS(TITULARES!$P$6:$P$1505,TITULARES!$I$6:$I$1505,'RESUMEN POR CARRERAS'!F$2,TITULARES!$D$6:$D$1505,'RESUMEN POR CARRERAS'!$C31)</f>
        <v>0</v>
      </c>
      <c r="G31" s="372">
        <f>SUMIFS(TITULARES!$P$6:$P$1505,TITULARES!$I$6:$I$1505,'RESUMEN POR CARRERAS'!G$2,TITULARES!$D$6:$D$1505,'RESUMEN POR CARRERAS'!$C31)</f>
        <v>0</v>
      </c>
      <c r="H31" s="372">
        <f>SUMIFS(TITULARES!$P$6:$P$1505,TITULARES!$I$6:$I$1505,'RESUMEN POR CARRERAS'!H$2,TITULARES!$D$6:$D$1505,'RESUMEN POR CARRERAS'!$C31)</f>
        <v>0</v>
      </c>
      <c r="I31" s="372">
        <f>SUMIFS(TITULARES!$P$6:$P$1505,TITULARES!$I$6:$I$1505,'RESUMEN POR CARRERAS'!I$2,TITULARES!$D$6:$D$1505,'RESUMEN POR CARRERAS'!$C31)</f>
        <v>0</v>
      </c>
      <c r="J31" s="372">
        <f>SUMIFS(TITULARES!$P$6:$P$1505,TITULARES!$I$6:$I$1505,'RESUMEN POR CARRERAS'!J$2,TITULARES!$D$6:$D$1505,'RESUMEN POR CARRERAS'!$C31)</f>
        <v>0</v>
      </c>
      <c r="K31" s="372">
        <f>SUMIFS(TITULARES!$P$6:$P$1505,TITULARES!$I$6:$I$1505,'RESUMEN POR CARRERAS'!K$2,TITULARES!$D$6:$D$1505,'RESUMEN POR CARRERAS'!$C31)</f>
        <v>0</v>
      </c>
      <c r="L31" s="372">
        <f>SUMIFS(TITULARES!$P$6:$P$1505,TITULARES!$I$6:$I$1505,'RESUMEN POR CARRERAS'!L$2,TITULARES!$D$6:$D$1505,'RESUMEN POR CARRERAS'!$C31)</f>
        <v>0</v>
      </c>
      <c r="M31" s="372">
        <f>SUMIFS(TITULARES!$P$6:$P$1505,TITULARES!$I$6:$I$1505,'RESUMEN POR CARRERAS'!M$2,TITULARES!$D$6:$D$1505,'RESUMEN POR CARRERAS'!$C31)</f>
        <v>0</v>
      </c>
      <c r="N31" s="372">
        <f>SUMIFS(TITULARES!$P$6:$P$1505,TITULARES!$I$6:$I$1505,'RESUMEN POR CARRERAS'!N$2,TITULARES!$D$6:$D$1505,'RESUMEN POR CARRERAS'!$C31)</f>
        <v>21</v>
      </c>
      <c r="O31" s="372">
        <f>SUMIFS(TITULARES!$P$6:$P$1505,TITULARES!$I$6:$I$1505,'RESUMEN POR CARRERAS'!O$2,TITULARES!$D$6:$D$1505,'RESUMEN POR CARRERAS'!$C31)</f>
        <v>0</v>
      </c>
      <c r="P31" s="372">
        <f>SUMIFS(TITULARES!$P$6:$P$1505,TITULARES!$I$6:$I$1505,'RESUMEN POR CARRERAS'!P$2,TITULARES!$D$6:$D$1505,'RESUMEN POR CARRERAS'!$C31)</f>
        <v>0</v>
      </c>
      <c r="Q31" s="372">
        <f>SUMIFS(TITULARES!$P$6:$P$1505,TITULARES!$I$6:$I$1505,'RESUMEN POR CARRERAS'!Q$2,TITULARES!$D$6:$D$1505,'RESUMEN POR CARRERAS'!$C31)</f>
        <v>0</v>
      </c>
      <c r="R31" s="372">
        <f>SUMIFS(TITULARES!$P$6:$P$1505,TITULARES!$I$6:$I$1505,'RESUMEN POR CARRERAS'!R$2,TITULARES!$D$6:$D$1505,'RESUMEN POR CARRERAS'!$C31)</f>
        <v>0</v>
      </c>
      <c r="S31" s="372">
        <f>SUMIFS(TITULARES!$P$6:$P$1505,TITULARES!$I$6:$I$1505,'RESUMEN POR CARRERAS'!S$2,TITULARES!$D$6:$D$1505,'RESUMEN POR CARRERAS'!$C31)</f>
        <v>0</v>
      </c>
      <c r="T31" s="372">
        <f>SUMIFS(TITULARES!$P$6:$P$1505,TITULARES!$I$6:$I$1505,'RESUMEN POR CARRERAS'!T$2,TITULARES!$D$6:$D$1505,'RESUMEN POR CARRERAS'!$C31)</f>
        <v>0</v>
      </c>
      <c r="U31" s="372">
        <f>SUMIFS(TITULARES!$P$6:$P$1505,TITULARES!$I$6:$I$1505,'RESUMEN POR CARRERAS'!U$2,TITULARES!$D$6:$D$1505,'RESUMEN POR CARRERAS'!$C31)</f>
        <v>0</v>
      </c>
      <c r="V31" s="372">
        <f>SUMIFS(TITULARES!$P$6:$P$1505,TITULARES!$I$6:$I$1505,'RESUMEN POR CARRERAS'!V$2,TITULARES!$D$6:$D$1505,'RESUMEN POR CARRERAS'!$C31)</f>
        <v>0</v>
      </c>
      <c r="W31" s="372">
        <f>SUMIFS(TITULARES!$P$6:$P$1505,TITULARES!$I$6:$I$1505,'RESUMEN POR CARRERAS'!W$2,TITULARES!$D$6:$D$1505,'RESUMEN POR CARRERAS'!$C31)</f>
        <v>0</v>
      </c>
      <c r="X31" s="372">
        <f>SUMIFS(TITULARES!$P$6:$P$1505,TITULARES!$I$6:$I$1505,'RESUMEN POR CARRERAS'!X$2,TITULARES!$D$6:$D$1505,'RESUMEN POR CARRERAS'!$C31)</f>
        <v>0</v>
      </c>
      <c r="Y31" s="372">
        <f>SUMIFS(TITULARES!$P$6:$P$1505,TITULARES!$I$6:$I$1505,'RESUMEN POR CARRERAS'!Y$2,TITULARES!$D$6:$D$1505,'RESUMEN POR CARRERAS'!$C31)</f>
        <v>0</v>
      </c>
      <c r="Z31" s="372">
        <f>SUMIFS(TITULARES!$P$6:$P$1505,TITULARES!$I$6:$I$1505,'RESUMEN POR CARRERAS'!Z$2,TITULARES!$D$6:$D$1505,'RESUMEN POR CARRERAS'!$C31)</f>
        <v>0</v>
      </c>
      <c r="AA31" s="372">
        <f>SUMIFS(TITULARES!$P$6:$P$1505,TITULARES!$I$6:$I$1505,'RESUMEN POR CARRERAS'!AA$2,TITULARES!$D$6:$D$1505,'RESUMEN POR CARRERAS'!$C31)</f>
        <v>0</v>
      </c>
      <c r="AB31" s="372">
        <f>SUMIFS(TITULARES!$P$6:$P$1505,TITULARES!$I$6:$I$1505,'RESUMEN POR CARRERAS'!AB$2,TITULARES!$D$6:$D$1505,'RESUMEN POR CARRERAS'!$C31)</f>
        <v>0</v>
      </c>
      <c r="AC31" s="372">
        <f>SUMIFS(TITULARES!$P$6:$P$1505,TITULARES!$I$6:$I$1505,'RESUMEN POR CARRERAS'!AC$2,TITULARES!$D$6:$D$1505,'RESUMEN POR CARRERAS'!$C31)</f>
        <v>0</v>
      </c>
      <c r="AD31" s="372">
        <f t="shared" si="0"/>
        <v>21</v>
      </c>
      <c r="AE31" s="2163" t="str">
        <f t="shared" si="1"/>
        <v>MEDICINA VETERINARIA</v>
      </c>
    </row>
    <row r="32" spans="1:31" x14ac:dyDescent="0.25">
      <c r="A32" s="372">
        <v>30</v>
      </c>
      <c r="B32" s="974" t="s">
        <v>772</v>
      </c>
      <c r="C32" s="974" t="s">
        <v>773</v>
      </c>
      <c r="D32" s="974" t="s">
        <v>2194</v>
      </c>
      <c r="E32" s="372">
        <f>SUMIFS(TITULARES!$P$6:$P$1505,TITULARES!$I$6:$I$1505,'RESUMEN POR CARRERAS'!E$2,TITULARES!$D$6:$D$1505,'RESUMEN POR CARRERAS'!$C32)</f>
        <v>0</v>
      </c>
      <c r="F32" s="372">
        <f>SUMIFS(TITULARES!$P$6:$P$1505,TITULARES!$I$6:$I$1505,'RESUMEN POR CARRERAS'!F$2,TITULARES!$D$6:$D$1505,'RESUMEN POR CARRERAS'!$C32)</f>
        <v>0</v>
      </c>
      <c r="G32" s="372">
        <f>SUMIFS(TITULARES!$P$6:$P$1505,TITULARES!$I$6:$I$1505,'RESUMEN POR CARRERAS'!G$2,TITULARES!$D$6:$D$1505,'RESUMEN POR CARRERAS'!$C32)</f>
        <v>0</v>
      </c>
      <c r="H32" s="372">
        <f>SUMIFS(TITULARES!$P$6:$P$1505,TITULARES!$I$6:$I$1505,'RESUMEN POR CARRERAS'!H$2,TITULARES!$D$6:$D$1505,'RESUMEN POR CARRERAS'!$C32)</f>
        <v>0</v>
      </c>
      <c r="I32" s="372">
        <f>SUMIFS(TITULARES!$P$6:$P$1505,TITULARES!$I$6:$I$1505,'RESUMEN POR CARRERAS'!I$2,TITULARES!$D$6:$D$1505,'RESUMEN POR CARRERAS'!$C32)</f>
        <v>0</v>
      </c>
      <c r="J32" s="372">
        <f>SUMIFS(TITULARES!$P$6:$P$1505,TITULARES!$I$6:$I$1505,'RESUMEN POR CARRERAS'!J$2,TITULARES!$D$6:$D$1505,'RESUMEN POR CARRERAS'!$C32)</f>
        <v>0</v>
      </c>
      <c r="K32" s="372">
        <f>SUMIFS(TITULARES!$P$6:$P$1505,TITULARES!$I$6:$I$1505,'RESUMEN POR CARRERAS'!K$2,TITULARES!$D$6:$D$1505,'RESUMEN POR CARRERAS'!$C32)</f>
        <v>0</v>
      </c>
      <c r="L32" s="372">
        <f>SUMIFS(TITULARES!$P$6:$P$1505,TITULARES!$I$6:$I$1505,'RESUMEN POR CARRERAS'!L$2,TITULARES!$D$6:$D$1505,'RESUMEN POR CARRERAS'!$C32)</f>
        <v>0</v>
      </c>
      <c r="M32" s="372">
        <f>SUMIFS(TITULARES!$P$6:$P$1505,TITULARES!$I$6:$I$1505,'RESUMEN POR CARRERAS'!M$2,TITULARES!$D$6:$D$1505,'RESUMEN POR CARRERAS'!$C32)</f>
        <v>0</v>
      </c>
      <c r="N32" s="372">
        <f>SUMIFS(TITULARES!$P$6:$P$1505,TITULARES!$I$6:$I$1505,'RESUMEN POR CARRERAS'!N$2,TITULARES!$D$6:$D$1505,'RESUMEN POR CARRERAS'!$C32)</f>
        <v>0</v>
      </c>
      <c r="O32" s="372">
        <f>SUMIFS(TITULARES!$P$6:$P$1505,TITULARES!$I$6:$I$1505,'RESUMEN POR CARRERAS'!O$2,TITULARES!$D$6:$D$1505,'RESUMEN POR CARRERAS'!$C32)</f>
        <v>0</v>
      </c>
      <c r="P32" s="372">
        <f>SUMIFS(TITULARES!$P$6:$P$1505,TITULARES!$I$6:$I$1505,'RESUMEN POR CARRERAS'!P$2,TITULARES!$D$6:$D$1505,'RESUMEN POR CARRERAS'!$C32)</f>
        <v>0</v>
      </c>
      <c r="Q32" s="372">
        <f>SUMIFS(TITULARES!$P$6:$P$1505,TITULARES!$I$6:$I$1505,'RESUMEN POR CARRERAS'!Q$2,TITULARES!$D$6:$D$1505,'RESUMEN POR CARRERAS'!$C32)</f>
        <v>0</v>
      </c>
      <c r="R32" s="372">
        <f>SUMIFS(TITULARES!$P$6:$P$1505,TITULARES!$I$6:$I$1505,'RESUMEN POR CARRERAS'!R$2,TITULARES!$D$6:$D$1505,'RESUMEN POR CARRERAS'!$C32)</f>
        <v>0</v>
      </c>
      <c r="S32" s="372">
        <f>SUMIFS(TITULARES!$P$6:$P$1505,TITULARES!$I$6:$I$1505,'RESUMEN POR CARRERAS'!S$2,TITULARES!$D$6:$D$1505,'RESUMEN POR CARRERAS'!$C32)</f>
        <v>0</v>
      </c>
      <c r="T32" s="372">
        <f>SUMIFS(TITULARES!$P$6:$P$1505,TITULARES!$I$6:$I$1505,'RESUMEN POR CARRERAS'!T$2,TITULARES!$D$6:$D$1505,'RESUMEN POR CARRERAS'!$C32)</f>
        <v>0</v>
      </c>
      <c r="U32" s="372">
        <f>SUMIFS(TITULARES!$P$6:$P$1505,TITULARES!$I$6:$I$1505,'RESUMEN POR CARRERAS'!U$2,TITULARES!$D$6:$D$1505,'RESUMEN POR CARRERAS'!$C32)</f>
        <v>0</v>
      </c>
      <c r="V32" s="372">
        <f>SUMIFS(TITULARES!$P$6:$P$1505,TITULARES!$I$6:$I$1505,'RESUMEN POR CARRERAS'!V$2,TITULARES!$D$6:$D$1505,'RESUMEN POR CARRERAS'!$C32)</f>
        <v>0</v>
      </c>
      <c r="W32" s="372">
        <f>SUMIFS(TITULARES!$P$6:$P$1505,TITULARES!$I$6:$I$1505,'RESUMEN POR CARRERAS'!W$2,TITULARES!$D$6:$D$1505,'RESUMEN POR CARRERAS'!$C32)</f>
        <v>0</v>
      </c>
      <c r="X32" s="372">
        <f>SUMIFS(TITULARES!$P$6:$P$1505,TITULARES!$I$6:$I$1505,'RESUMEN POR CARRERAS'!X$2,TITULARES!$D$6:$D$1505,'RESUMEN POR CARRERAS'!$C32)</f>
        <v>0</v>
      </c>
      <c r="Y32" s="372">
        <f>SUMIFS(TITULARES!$P$6:$P$1505,TITULARES!$I$6:$I$1505,'RESUMEN POR CARRERAS'!Y$2,TITULARES!$D$6:$D$1505,'RESUMEN POR CARRERAS'!$C32)</f>
        <v>0</v>
      </c>
      <c r="Z32" s="372">
        <f>SUMIFS(TITULARES!$P$6:$P$1505,TITULARES!$I$6:$I$1505,'RESUMEN POR CARRERAS'!Z$2,TITULARES!$D$6:$D$1505,'RESUMEN POR CARRERAS'!$C32)</f>
        <v>0</v>
      </c>
      <c r="AA32" s="372">
        <f>SUMIFS(TITULARES!$P$6:$P$1505,TITULARES!$I$6:$I$1505,'RESUMEN POR CARRERAS'!AA$2,TITULARES!$D$6:$D$1505,'RESUMEN POR CARRERAS'!$C32)</f>
        <v>0</v>
      </c>
      <c r="AB32" s="372">
        <f>SUMIFS(TITULARES!$P$6:$P$1505,TITULARES!$I$6:$I$1505,'RESUMEN POR CARRERAS'!AB$2,TITULARES!$D$6:$D$1505,'RESUMEN POR CARRERAS'!$C32)</f>
        <v>0</v>
      </c>
      <c r="AC32" s="372">
        <f>SUMIFS(TITULARES!$P$6:$P$1505,TITULARES!$I$6:$I$1505,'RESUMEN POR CARRERAS'!AC$2,TITULARES!$D$6:$D$1505,'RESUMEN POR CARRERAS'!$C32)</f>
        <v>0</v>
      </c>
      <c r="AD32" s="372">
        <f t="shared" si="0"/>
        <v>0</v>
      </c>
      <c r="AE32" s="2163" t="str">
        <f t="shared" si="1"/>
        <v>ADMINISTRACIÓN DE EMPRESAS</v>
      </c>
    </row>
    <row r="33" spans="1:31" x14ac:dyDescent="0.25">
      <c r="A33" s="372">
        <v>31</v>
      </c>
      <c r="B33" s="974" t="s">
        <v>179</v>
      </c>
      <c r="C33" s="974" t="s">
        <v>180</v>
      </c>
      <c r="D33" s="974" t="s">
        <v>2194</v>
      </c>
      <c r="E33" s="372">
        <f>SUMIFS(TITULARES!$P$6:$P$1505,TITULARES!$I$6:$I$1505,'RESUMEN POR CARRERAS'!E$2,TITULARES!$D$6:$D$1505,'RESUMEN POR CARRERAS'!$C33)</f>
        <v>0</v>
      </c>
      <c r="F33" s="372">
        <f>SUMIFS(TITULARES!$P$6:$P$1505,TITULARES!$I$6:$I$1505,'RESUMEN POR CARRERAS'!F$2,TITULARES!$D$6:$D$1505,'RESUMEN POR CARRERAS'!$C33)</f>
        <v>0</v>
      </c>
      <c r="G33" s="372">
        <f>SUMIFS(TITULARES!$P$6:$P$1505,TITULARES!$I$6:$I$1505,'RESUMEN POR CARRERAS'!G$2,TITULARES!$D$6:$D$1505,'RESUMEN POR CARRERAS'!$C33)</f>
        <v>4</v>
      </c>
      <c r="H33" s="372">
        <f>SUMIFS(TITULARES!$P$6:$P$1505,TITULARES!$I$6:$I$1505,'RESUMEN POR CARRERAS'!H$2,TITULARES!$D$6:$D$1505,'RESUMEN POR CARRERAS'!$C33)</f>
        <v>0</v>
      </c>
      <c r="I33" s="372">
        <f>SUMIFS(TITULARES!$P$6:$P$1505,TITULARES!$I$6:$I$1505,'RESUMEN POR CARRERAS'!I$2,TITULARES!$D$6:$D$1505,'RESUMEN POR CARRERAS'!$C33)</f>
        <v>15</v>
      </c>
      <c r="J33" s="372">
        <f>SUMIFS(TITULARES!$P$6:$P$1505,TITULARES!$I$6:$I$1505,'RESUMEN POR CARRERAS'!J$2,TITULARES!$D$6:$D$1505,'RESUMEN POR CARRERAS'!$C33)</f>
        <v>0</v>
      </c>
      <c r="K33" s="372">
        <f>SUMIFS(TITULARES!$P$6:$P$1505,TITULARES!$I$6:$I$1505,'RESUMEN POR CARRERAS'!K$2,TITULARES!$D$6:$D$1505,'RESUMEN POR CARRERAS'!$C33)</f>
        <v>0</v>
      </c>
      <c r="L33" s="372">
        <f>SUMIFS(TITULARES!$P$6:$P$1505,TITULARES!$I$6:$I$1505,'RESUMEN POR CARRERAS'!L$2,TITULARES!$D$6:$D$1505,'RESUMEN POR CARRERAS'!$C33)</f>
        <v>0</v>
      </c>
      <c r="M33" s="372">
        <f>SUMIFS(TITULARES!$P$6:$P$1505,TITULARES!$I$6:$I$1505,'RESUMEN POR CARRERAS'!M$2,TITULARES!$D$6:$D$1505,'RESUMEN POR CARRERAS'!$C33)</f>
        <v>0</v>
      </c>
      <c r="N33" s="372">
        <f>SUMIFS(TITULARES!$P$6:$P$1505,TITULARES!$I$6:$I$1505,'RESUMEN POR CARRERAS'!N$2,TITULARES!$D$6:$D$1505,'RESUMEN POR CARRERAS'!$C33)</f>
        <v>0</v>
      </c>
      <c r="O33" s="372">
        <f>SUMIFS(TITULARES!$P$6:$P$1505,TITULARES!$I$6:$I$1505,'RESUMEN POR CARRERAS'!O$2,TITULARES!$D$6:$D$1505,'RESUMEN POR CARRERAS'!$C33)</f>
        <v>0</v>
      </c>
      <c r="P33" s="372">
        <f>SUMIFS(TITULARES!$P$6:$P$1505,TITULARES!$I$6:$I$1505,'RESUMEN POR CARRERAS'!P$2,TITULARES!$D$6:$D$1505,'RESUMEN POR CARRERAS'!$C33)</f>
        <v>0</v>
      </c>
      <c r="Q33" s="372">
        <f>SUMIFS(TITULARES!$P$6:$P$1505,TITULARES!$I$6:$I$1505,'RESUMEN POR CARRERAS'!Q$2,TITULARES!$D$6:$D$1505,'RESUMEN POR CARRERAS'!$C33)</f>
        <v>0</v>
      </c>
      <c r="R33" s="372">
        <f>SUMIFS(TITULARES!$P$6:$P$1505,TITULARES!$I$6:$I$1505,'RESUMEN POR CARRERAS'!R$2,TITULARES!$D$6:$D$1505,'RESUMEN POR CARRERAS'!$C33)</f>
        <v>0</v>
      </c>
      <c r="S33" s="372">
        <f>SUMIFS(TITULARES!$P$6:$P$1505,TITULARES!$I$6:$I$1505,'RESUMEN POR CARRERAS'!S$2,TITULARES!$D$6:$D$1505,'RESUMEN POR CARRERAS'!$C33)</f>
        <v>0</v>
      </c>
      <c r="T33" s="372">
        <f>SUMIFS(TITULARES!$P$6:$P$1505,TITULARES!$I$6:$I$1505,'RESUMEN POR CARRERAS'!T$2,TITULARES!$D$6:$D$1505,'RESUMEN POR CARRERAS'!$C33)</f>
        <v>0</v>
      </c>
      <c r="U33" s="372">
        <f>SUMIFS(TITULARES!$P$6:$P$1505,TITULARES!$I$6:$I$1505,'RESUMEN POR CARRERAS'!U$2,TITULARES!$D$6:$D$1505,'RESUMEN POR CARRERAS'!$C33)</f>
        <v>0</v>
      </c>
      <c r="V33" s="372">
        <f>SUMIFS(TITULARES!$P$6:$P$1505,TITULARES!$I$6:$I$1505,'RESUMEN POR CARRERAS'!V$2,TITULARES!$D$6:$D$1505,'RESUMEN POR CARRERAS'!$C33)</f>
        <v>0</v>
      </c>
      <c r="W33" s="372">
        <f>SUMIFS(TITULARES!$P$6:$P$1505,TITULARES!$I$6:$I$1505,'RESUMEN POR CARRERAS'!W$2,TITULARES!$D$6:$D$1505,'RESUMEN POR CARRERAS'!$C33)</f>
        <v>0</v>
      </c>
      <c r="X33" s="372">
        <f>SUMIFS(TITULARES!$P$6:$P$1505,TITULARES!$I$6:$I$1505,'RESUMEN POR CARRERAS'!X$2,TITULARES!$D$6:$D$1505,'RESUMEN POR CARRERAS'!$C33)</f>
        <v>0</v>
      </c>
      <c r="Y33" s="372">
        <f>SUMIFS(TITULARES!$P$6:$P$1505,TITULARES!$I$6:$I$1505,'RESUMEN POR CARRERAS'!Y$2,TITULARES!$D$6:$D$1505,'RESUMEN POR CARRERAS'!$C33)</f>
        <v>0</v>
      </c>
      <c r="Z33" s="372">
        <f>SUMIFS(TITULARES!$P$6:$P$1505,TITULARES!$I$6:$I$1505,'RESUMEN POR CARRERAS'!Z$2,TITULARES!$D$6:$D$1505,'RESUMEN POR CARRERAS'!$C33)</f>
        <v>0</v>
      </c>
      <c r="AA33" s="372">
        <f>SUMIFS(TITULARES!$P$6:$P$1505,TITULARES!$I$6:$I$1505,'RESUMEN POR CARRERAS'!AA$2,TITULARES!$D$6:$D$1505,'RESUMEN POR CARRERAS'!$C33)</f>
        <v>0</v>
      </c>
      <c r="AB33" s="372">
        <f>SUMIFS(TITULARES!$P$6:$P$1505,TITULARES!$I$6:$I$1505,'RESUMEN POR CARRERAS'!AB$2,TITULARES!$D$6:$D$1505,'RESUMEN POR CARRERAS'!$C33)</f>
        <v>0</v>
      </c>
      <c r="AC33" s="372">
        <f>SUMIFS(TITULARES!$P$6:$P$1505,TITULARES!$I$6:$I$1505,'RESUMEN POR CARRERAS'!AC$2,TITULARES!$D$6:$D$1505,'RESUMEN POR CARRERAS'!$C33)</f>
        <v>0</v>
      </c>
      <c r="AD33" s="372">
        <f t="shared" si="0"/>
        <v>15</v>
      </c>
      <c r="AE33" s="2163" t="str">
        <f t="shared" si="1"/>
        <v>SOFTWARE</v>
      </c>
    </row>
    <row r="34" spans="1:31" x14ac:dyDescent="0.25">
      <c r="A34" s="372">
        <v>32</v>
      </c>
      <c r="B34" s="974" t="s">
        <v>42</v>
      </c>
      <c r="C34" s="974" t="s">
        <v>43</v>
      </c>
      <c r="D34" s="974" t="s">
        <v>2194</v>
      </c>
      <c r="E34" s="372">
        <f>SUMIFS(TITULARES!$P$6:$P$1505,TITULARES!$I$6:$I$1505,'RESUMEN POR CARRERAS'!E$2,TITULARES!$D$6:$D$1505,'RESUMEN POR CARRERAS'!$C34)</f>
        <v>8</v>
      </c>
      <c r="F34" s="372">
        <f>SUMIFS(TITULARES!$P$6:$P$1505,TITULARES!$I$6:$I$1505,'RESUMEN POR CARRERAS'!F$2,TITULARES!$D$6:$D$1505,'RESUMEN POR CARRERAS'!$C34)</f>
        <v>0</v>
      </c>
      <c r="G34" s="372">
        <f>SUMIFS(TITULARES!$P$6:$P$1505,TITULARES!$I$6:$I$1505,'RESUMEN POR CARRERAS'!G$2,TITULARES!$D$6:$D$1505,'RESUMEN POR CARRERAS'!$C34)</f>
        <v>12</v>
      </c>
      <c r="H34" s="372">
        <f>SUMIFS(TITULARES!$P$6:$P$1505,TITULARES!$I$6:$I$1505,'RESUMEN POR CARRERAS'!H$2,TITULARES!$D$6:$D$1505,'RESUMEN POR CARRERAS'!$C34)</f>
        <v>0</v>
      </c>
      <c r="I34" s="372">
        <f>SUMIFS(TITULARES!$P$6:$P$1505,TITULARES!$I$6:$I$1505,'RESUMEN POR CARRERAS'!I$2,TITULARES!$D$6:$D$1505,'RESUMEN POR CARRERAS'!$C34)</f>
        <v>0</v>
      </c>
      <c r="J34" s="372">
        <f>SUMIFS(TITULARES!$P$6:$P$1505,TITULARES!$I$6:$I$1505,'RESUMEN POR CARRERAS'!J$2,TITULARES!$D$6:$D$1505,'RESUMEN POR CARRERAS'!$C34)</f>
        <v>0</v>
      </c>
      <c r="K34" s="372">
        <f>SUMIFS(TITULARES!$P$6:$P$1505,TITULARES!$I$6:$I$1505,'RESUMEN POR CARRERAS'!K$2,TITULARES!$D$6:$D$1505,'RESUMEN POR CARRERAS'!$C34)</f>
        <v>0</v>
      </c>
      <c r="L34" s="372">
        <f>SUMIFS(TITULARES!$P$6:$P$1505,TITULARES!$I$6:$I$1505,'RESUMEN POR CARRERAS'!L$2,TITULARES!$D$6:$D$1505,'RESUMEN POR CARRERAS'!$C34)</f>
        <v>0</v>
      </c>
      <c r="M34" s="372">
        <f>SUMIFS(TITULARES!$P$6:$P$1505,TITULARES!$I$6:$I$1505,'RESUMEN POR CARRERAS'!M$2,TITULARES!$D$6:$D$1505,'RESUMEN POR CARRERAS'!$C34)</f>
        <v>0</v>
      </c>
      <c r="N34" s="372">
        <f>SUMIFS(TITULARES!$P$6:$P$1505,TITULARES!$I$6:$I$1505,'RESUMEN POR CARRERAS'!N$2,TITULARES!$D$6:$D$1505,'RESUMEN POR CARRERAS'!$C34)</f>
        <v>0</v>
      </c>
      <c r="O34" s="372">
        <f>SUMIFS(TITULARES!$P$6:$P$1505,TITULARES!$I$6:$I$1505,'RESUMEN POR CARRERAS'!O$2,TITULARES!$D$6:$D$1505,'RESUMEN POR CARRERAS'!$C34)</f>
        <v>0</v>
      </c>
      <c r="P34" s="372">
        <f>SUMIFS(TITULARES!$P$6:$P$1505,TITULARES!$I$6:$I$1505,'RESUMEN POR CARRERAS'!P$2,TITULARES!$D$6:$D$1505,'RESUMEN POR CARRERAS'!$C34)</f>
        <v>0</v>
      </c>
      <c r="Q34" s="372">
        <f>SUMIFS(TITULARES!$P$6:$P$1505,TITULARES!$I$6:$I$1505,'RESUMEN POR CARRERAS'!Q$2,TITULARES!$D$6:$D$1505,'RESUMEN POR CARRERAS'!$C34)</f>
        <v>0</v>
      </c>
      <c r="R34" s="372">
        <f>SUMIFS(TITULARES!$P$6:$P$1505,TITULARES!$I$6:$I$1505,'RESUMEN POR CARRERAS'!R$2,TITULARES!$D$6:$D$1505,'RESUMEN POR CARRERAS'!$C34)</f>
        <v>0</v>
      </c>
      <c r="S34" s="372">
        <f>SUMIFS(TITULARES!$P$6:$P$1505,TITULARES!$I$6:$I$1505,'RESUMEN POR CARRERAS'!S$2,TITULARES!$D$6:$D$1505,'RESUMEN POR CARRERAS'!$C34)</f>
        <v>0</v>
      </c>
      <c r="T34" s="372">
        <f>SUMIFS(TITULARES!$P$6:$P$1505,TITULARES!$I$6:$I$1505,'RESUMEN POR CARRERAS'!T$2,TITULARES!$D$6:$D$1505,'RESUMEN POR CARRERAS'!$C34)</f>
        <v>0</v>
      </c>
      <c r="U34" s="372">
        <f>SUMIFS(TITULARES!$P$6:$P$1505,TITULARES!$I$6:$I$1505,'RESUMEN POR CARRERAS'!U$2,TITULARES!$D$6:$D$1505,'RESUMEN POR CARRERAS'!$C34)</f>
        <v>0</v>
      </c>
      <c r="V34" s="372">
        <f>SUMIFS(TITULARES!$P$6:$P$1505,TITULARES!$I$6:$I$1505,'RESUMEN POR CARRERAS'!V$2,TITULARES!$D$6:$D$1505,'RESUMEN POR CARRERAS'!$C34)</f>
        <v>0</v>
      </c>
      <c r="W34" s="372">
        <f>SUMIFS(TITULARES!$P$6:$P$1505,TITULARES!$I$6:$I$1505,'RESUMEN POR CARRERAS'!W$2,TITULARES!$D$6:$D$1505,'RESUMEN POR CARRERAS'!$C34)</f>
        <v>0</v>
      </c>
      <c r="X34" s="372">
        <f>SUMIFS(TITULARES!$P$6:$P$1505,TITULARES!$I$6:$I$1505,'RESUMEN POR CARRERAS'!X$2,TITULARES!$D$6:$D$1505,'RESUMEN POR CARRERAS'!$C34)</f>
        <v>0</v>
      </c>
      <c r="Y34" s="372">
        <f>SUMIFS(TITULARES!$P$6:$P$1505,TITULARES!$I$6:$I$1505,'RESUMEN POR CARRERAS'!Y$2,TITULARES!$D$6:$D$1505,'RESUMEN POR CARRERAS'!$C34)</f>
        <v>0</v>
      </c>
      <c r="Z34" s="372">
        <f>SUMIFS(TITULARES!$P$6:$P$1505,TITULARES!$I$6:$I$1505,'RESUMEN POR CARRERAS'!Z$2,TITULARES!$D$6:$D$1505,'RESUMEN POR CARRERAS'!$C34)</f>
        <v>0</v>
      </c>
      <c r="AA34" s="372">
        <f>SUMIFS(TITULARES!$P$6:$P$1505,TITULARES!$I$6:$I$1505,'RESUMEN POR CARRERAS'!AA$2,TITULARES!$D$6:$D$1505,'RESUMEN POR CARRERAS'!$C34)</f>
        <v>0</v>
      </c>
      <c r="AB34" s="372">
        <f>SUMIFS(TITULARES!$P$6:$P$1505,TITULARES!$I$6:$I$1505,'RESUMEN POR CARRERAS'!AB$2,TITULARES!$D$6:$D$1505,'RESUMEN POR CARRERAS'!$C34)</f>
        <v>0</v>
      </c>
      <c r="AC34" s="372">
        <f>SUMIFS(TITULARES!$P$6:$P$1505,TITULARES!$I$6:$I$1505,'RESUMEN POR CARRERAS'!AC$2,TITULARES!$D$6:$D$1505,'RESUMEN POR CARRERAS'!$C34)</f>
        <v>0</v>
      </c>
      <c r="AD34" s="372">
        <f t="shared" si="0"/>
        <v>12</v>
      </c>
      <c r="AE34" s="2163" t="str">
        <f t="shared" si="1"/>
        <v>CONTABILIDAD Y AUDITORÍA</v>
      </c>
    </row>
    <row r="35" spans="1:31" x14ac:dyDescent="0.25">
      <c r="A35" s="372">
        <v>33</v>
      </c>
      <c r="B35" s="974" t="s">
        <v>45</v>
      </c>
      <c r="C35" s="974" t="s">
        <v>46</v>
      </c>
      <c r="D35" s="974" t="s">
        <v>2194</v>
      </c>
      <c r="E35" s="372">
        <f>SUMIFS(TITULARES!$P$6:$P$1505,TITULARES!$I$6:$I$1505,'RESUMEN POR CARRERAS'!E$2,TITULARES!$D$6:$D$1505,'RESUMEN POR CARRERAS'!$C35)</f>
        <v>0</v>
      </c>
      <c r="F35" s="372">
        <f>SUMIFS(TITULARES!$P$6:$P$1505,TITULARES!$I$6:$I$1505,'RESUMEN POR CARRERAS'!F$2,TITULARES!$D$6:$D$1505,'RESUMEN POR CARRERAS'!$C35)</f>
        <v>0</v>
      </c>
      <c r="G35" s="372">
        <f>SUMIFS(TITULARES!$P$6:$P$1505,TITULARES!$I$6:$I$1505,'RESUMEN POR CARRERAS'!G$2,TITULARES!$D$6:$D$1505,'RESUMEN POR CARRERAS'!$C35)</f>
        <v>6</v>
      </c>
      <c r="H35" s="372">
        <f>SUMIFS(TITULARES!$P$6:$P$1505,TITULARES!$I$6:$I$1505,'RESUMEN POR CARRERAS'!H$2,TITULARES!$D$6:$D$1505,'RESUMEN POR CARRERAS'!$C35)</f>
        <v>0</v>
      </c>
      <c r="I35" s="372">
        <f>SUMIFS(TITULARES!$P$6:$P$1505,TITULARES!$I$6:$I$1505,'RESUMEN POR CARRERAS'!I$2,TITULARES!$D$6:$D$1505,'RESUMEN POR CARRERAS'!$C35)</f>
        <v>0</v>
      </c>
      <c r="J35" s="372">
        <f>SUMIFS(TITULARES!$P$6:$P$1505,TITULARES!$I$6:$I$1505,'RESUMEN POR CARRERAS'!J$2,TITULARES!$D$6:$D$1505,'RESUMEN POR CARRERAS'!$C35)</f>
        <v>2</v>
      </c>
      <c r="K35" s="372">
        <f>SUMIFS(TITULARES!$P$6:$P$1505,TITULARES!$I$6:$I$1505,'RESUMEN POR CARRERAS'!K$2,TITULARES!$D$6:$D$1505,'RESUMEN POR CARRERAS'!$C35)</f>
        <v>0</v>
      </c>
      <c r="L35" s="372">
        <f>SUMIFS(TITULARES!$P$6:$P$1505,TITULARES!$I$6:$I$1505,'RESUMEN POR CARRERAS'!L$2,TITULARES!$D$6:$D$1505,'RESUMEN POR CARRERAS'!$C35)</f>
        <v>0</v>
      </c>
      <c r="M35" s="372">
        <f>SUMIFS(TITULARES!$P$6:$P$1505,TITULARES!$I$6:$I$1505,'RESUMEN POR CARRERAS'!M$2,TITULARES!$D$6:$D$1505,'RESUMEN POR CARRERAS'!$C35)</f>
        <v>0</v>
      </c>
      <c r="N35" s="372">
        <f>SUMIFS(TITULARES!$P$6:$P$1505,TITULARES!$I$6:$I$1505,'RESUMEN POR CARRERAS'!N$2,TITULARES!$D$6:$D$1505,'RESUMEN POR CARRERAS'!$C35)</f>
        <v>0</v>
      </c>
      <c r="O35" s="372">
        <f>SUMIFS(TITULARES!$P$6:$P$1505,TITULARES!$I$6:$I$1505,'RESUMEN POR CARRERAS'!O$2,TITULARES!$D$6:$D$1505,'RESUMEN POR CARRERAS'!$C35)</f>
        <v>0</v>
      </c>
      <c r="P35" s="372">
        <f>SUMIFS(TITULARES!$P$6:$P$1505,TITULARES!$I$6:$I$1505,'RESUMEN POR CARRERAS'!P$2,TITULARES!$D$6:$D$1505,'RESUMEN POR CARRERAS'!$C35)</f>
        <v>3</v>
      </c>
      <c r="Q35" s="372">
        <f>SUMIFS(TITULARES!$P$6:$P$1505,TITULARES!$I$6:$I$1505,'RESUMEN POR CARRERAS'!Q$2,TITULARES!$D$6:$D$1505,'RESUMEN POR CARRERAS'!$C35)</f>
        <v>9</v>
      </c>
      <c r="R35" s="372">
        <f>SUMIFS(TITULARES!$P$6:$P$1505,TITULARES!$I$6:$I$1505,'RESUMEN POR CARRERAS'!R$2,TITULARES!$D$6:$D$1505,'RESUMEN POR CARRERAS'!$C35)</f>
        <v>0</v>
      </c>
      <c r="S35" s="372">
        <f>SUMIFS(TITULARES!$P$6:$P$1505,TITULARES!$I$6:$I$1505,'RESUMEN POR CARRERAS'!S$2,TITULARES!$D$6:$D$1505,'RESUMEN POR CARRERAS'!$C35)</f>
        <v>0</v>
      </c>
      <c r="T35" s="372">
        <f>SUMIFS(TITULARES!$P$6:$P$1505,TITULARES!$I$6:$I$1505,'RESUMEN POR CARRERAS'!T$2,TITULARES!$D$6:$D$1505,'RESUMEN POR CARRERAS'!$C35)</f>
        <v>0</v>
      </c>
      <c r="U35" s="372">
        <f>SUMIFS(TITULARES!$P$6:$P$1505,TITULARES!$I$6:$I$1505,'RESUMEN POR CARRERAS'!U$2,TITULARES!$D$6:$D$1505,'RESUMEN POR CARRERAS'!$C35)</f>
        <v>0</v>
      </c>
      <c r="V35" s="372">
        <f>SUMIFS(TITULARES!$P$6:$P$1505,TITULARES!$I$6:$I$1505,'RESUMEN POR CARRERAS'!V$2,TITULARES!$D$6:$D$1505,'RESUMEN POR CARRERAS'!$C35)</f>
        <v>0</v>
      </c>
      <c r="W35" s="372">
        <f>SUMIFS(TITULARES!$P$6:$P$1505,TITULARES!$I$6:$I$1505,'RESUMEN POR CARRERAS'!W$2,TITULARES!$D$6:$D$1505,'RESUMEN POR CARRERAS'!$C35)</f>
        <v>0</v>
      </c>
      <c r="X35" s="372">
        <f>SUMIFS(TITULARES!$P$6:$P$1505,TITULARES!$I$6:$I$1505,'RESUMEN POR CARRERAS'!X$2,TITULARES!$D$6:$D$1505,'RESUMEN POR CARRERAS'!$C35)</f>
        <v>0</v>
      </c>
      <c r="Y35" s="372">
        <f>SUMIFS(TITULARES!$P$6:$P$1505,TITULARES!$I$6:$I$1505,'RESUMEN POR CARRERAS'!Y$2,TITULARES!$D$6:$D$1505,'RESUMEN POR CARRERAS'!$C35)</f>
        <v>0</v>
      </c>
      <c r="Z35" s="372">
        <f>SUMIFS(TITULARES!$P$6:$P$1505,TITULARES!$I$6:$I$1505,'RESUMEN POR CARRERAS'!Z$2,TITULARES!$D$6:$D$1505,'RESUMEN POR CARRERAS'!$C35)</f>
        <v>0</v>
      </c>
      <c r="AA35" s="372">
        <f>SUMIFS(TITULARES!$P$6:$P$1505,TITULARES!$I$6:$I$1505,'RESUMEN POR CARRERAS'!AA$2,TITULARES!$D$6:$D$1505,'RESUMEN POR CARRERAS'!$C35)</f>
        <v>0</v>
      </c>
      <c r="AB35" s="372">
        <f>SUMIFS(TITULARES!$P$6:$P$1505,TITULARES!$I$6:$I$1505,'RESUMEN POR CARRERAS'!AB$2,TITULARES!$D$6:$D$1505,'RESUMEN POR CARRERAS'!$C35)</f>
        <v>0</v>
      </c>
      <c r="AC35" s="372">
        <f>SUMIFS(TITULARES!$P$6:$P$1505,TITULARES!$I$6:$I$1505,'RESUMEN POR CARRERAS'!AC$2,TITULARES!$D$6:$D$1505,'RESUMEN POR CARRERAS'!$C35)</f>
        <v>0</v>
      </c>
      <c r="AD35" s="372">
        <f t="shared" si="0"/>
        <v>9</v>
      </c>
      <c r="AE35" s="2163" t="str">
        <f t="shared" si="1"/>
        <v>EDUCACIÓN INICIAL</v>
      </c>
    </row>
    <row r="36" spans="1:31" x14ac:dyDescent="0.25">
      <c r="A36" s="372">
        <v>34</v>
      </c>
      <c r="B36" s="974" t="s">
        <v>187</v>
      </c>
      <c r="C36" s="974" t="s">
        <v>188</v>
      </c>
      <c r="D36" s="974" t="s">
        <v>2194</v>
      </c>
      <c r="E36" s="372">
        <f>SUMIFS(TITULARES!$P$6:$P$1505,TITULARES!$I$6:$I$1505,'RESUMEN POR CARRERAS'!E$2,TITULARES!$D$6:$D$1505,'RESUMEN POR CARRERAS'!$C36)</f>
        <v>0</v>
      </c>
      <c r="F36" s="372">
        <f>SUMIFS(TITULARES!$P$6:$P$1505,TITULARES!$I$6:$I$1505,'RESUMEN POR CARRERAS'!F$2,TITULARES!$D$6:$D$1505,'RESUMEN POR CARRERAS'!$C36)</f>
        <v>20</v>
      </c>
      <c r="G36" s="372">
        <f>SUMIFS(TITULARES!$P$6:$P$1505,TITULARES!$I$6:$I$1505,'RESUMEN POR CARRERAS'!G$2,TITULARES!$D$6:$D$1505,'RESUMEN POR CARRERAS'!$C36)</f>
        <v>0</v>
      </c>
      <c r="H36" s="372">
        <f>SUMIFS(TITULARES!$P$6:$P$1505,TITULARES!$I$6:$I$1505,'RESUMEN POR CARRERAS'!H$2,TITULARES!$D$6:$D$1505,'RESUMEN POR CARRERAS'!$C36)</f>
        <v>0</v>
      </c>
      <c r="I36" s="372">
        <f>SUMIFS(TITULARES!$P$6:$P$1505,TITULARES!$I$6:$I$1505,'RESUMEN POR CARRERAS'!I$2,TITULARES!$D$6:$D$1505,'RESUMEN POR CARRERAS'!$C36)</f>
        <v>0</v>
      </c>
      <c r="J36" s="372">
        <f>SUMIFS(TITULARES!$P$6:$P$1505,TITULARES!$I$6:$I$1505,'RESUMEN POR CARRERAS'!J$2,TITULARES!$D$6:$D$1505,'RESUMEN POR CARRERAS'!$C36)</f>
        <v>0</v>
      </c>
      <c r="K36" s="372">
        <f>SUMIFS(TITULARES!$P$6:$P$1505,TITULARES!$I$6:$I$1505,'RESUMEN POR CARRERAS'!K$2,TITULARES!$D$6:$D$1505,'RESUMEN POR CARRERAS'!$C36)</f>
        <v>0</v>
      </c>
      <c r="L36" s="372">
        <f>SUMIFS(TITULARES!$P$6:$P$1505,TITULARES!$I$6:$I$1505,'RESUMEN POR CARRERAS'!L$2,TITULARES!$D$6:$D$1505,'RESUMEN POR CARRERAS'!$C36)</f>
        <v>0</v>
      </c>
      <c r="M36" s="372">
        <f>SUMIFS(TITULARES!$P$6:$P$1505,TITULARES!$I$6:$I$1505,'RESUMEN POR CARRERAS'!M$2,TITULARES!$D$6:$D$1505,'RESUMEN POR CARRERAS'!$C36)</f>
        <v>0</v>
      </c>
      <c r="N36" s="372">
        <f>SUMIFS(TITULARES!$P$6:$P$1505,TITULARES!$I$6:$I$1505,'RESUMEN POR CARRERAS'!N$2,TITULARES!$D$6:$D$1505,'RESUMEN POR CARRERAS'!$C36)</f>
        <v>0</v>
      </c>
      <c r="O36" s="372">
        <f>SUMIFS(TITULARES!$P$6:$P$1505,TITULARES!$I$6:$I$1505,'RESUMEN POR CARRERAS'!O$2,TITULARES!$D$6:$D$1505,'RESUMEN POR CARRERAS'!$C36)</f>
        <v>0</v>
      </c>
      <c r="P36" s="372">
        <f>SUMIFS(TITULARES!$P$6:$P$1505,TITULARES!$I$6:$I$1505,'RESUMEN POR CARRERAS'!P$2,TITULARES!$D$6:$D$1505,'RESUMEN POR CARRERAS'!$C36)</f>
        <v>0</v>
      </c>
      <c r="Q36" s="372">
        <f>SUMIFS(TITULARES!$P$6:$P$1505,TITULARES!$I$6:$I$1505,'RESUMEN POR CARRERAS'!Q$2,TITULARES!$D$6:$D$1505,'RESUMEN POR CARRERAS'!$C36)</f>
        <v>0</v>
      </c>
      <c r="R36" s="372">
        <f>SUMIFS(TITULARES!$P$6:$P$1505,TITULARES!$I$6:$I$1505,'RESUMEN POR CARRERAS'!R$2,TITULARES!$D$6:$D$1505,'RESUMEN POR CARRERAS'!$C36)</f>
        <v>0</v>
      </c>
      <c r="S36" s="372">
        <f>SUMIFS(TITULARES!$P$6:$P$1505,TITULARES!$I$6:$I$1505,'RESUMEN POR CARRERAS'!S$2,TITULARES!$D$6:$D$1505,'RESUMEN POR CARRERAS'!$C36)</f>
        <v>0</v>
      </c>
      <c r="T36" s="372">
        <f>SUMIFS(TITULARES!$P$6:$P$1505,TITULARES!$I$6:$I$1505,'RESUMEN POR CARRERAS'!T$2,TITULARES!$D$6:$D$1505,'RESUMEN POR CARRERAS'!$C36)</f>
        <v>0</v>
      </c>
      <c r="U36" s="372">
        <f>SUMIFS(TITULARES!$P$6:$P$1505,TITULARES!$I$6:$I$1505,'RESUMEN POR CARRERAS'!U$2,TITULARES!$D$6:$D$1505,'RESUMEN POR CARRERAS'!$C36)</f>
        <v>0</v>
      </c>
      <c r="V36" s="372">
        <f>SUMIFS(TITULARES!$P$6:$P$1505,TITULARES!$I$6:$I$1505,'RESUMEN POR CARRERAS'!V$2,TITULARES!$D$6:$D$1505,'RESUMEN POR CARRERAS'!$C36)</f>
        <v>0</v>
      </c>
      <c r="W36" s="372">
        <f>SUMIFS(TITULARES!$P$6:$P$1505,TITULARES!$I$6:$I$1505,'RESUMEN POR CARRERAS'!W$2,TITULARES!$D$6:$D$1505,'RESUMEN POR CARRERAS'!$C36)</f>
        <v>0</v>
      </c>
      <c r="X36" s="372">
        <f>SUMIFS(TITULARES!$P$6:$P$1505,TITULARES!$I$6:$I$1505,'RESUMEN POR CARRERAS'!X$2,TITULARES!$D$6:$D$1505,'RESUMEN POR CARRERAS'!$C36)</f>
        <v>0</v>
      </c>
      <c r="Y36" s="372">
        <f>SUMIFS(TITULARES!$P$6:$P$1505,TITULARES!$I$6:$I$1505,'RESUMEN POR CARRERAS'!Y$2,TITULARES!$D$6:$D$1505,'RESUMEN POR CARRERAS'!$C36)</f>
        <v>0</v>
      </c>
      <c r="Z36" s="372">
        <f>SUMIFS(TITULARES!$P$6:$P$1505,TITULARES!$I$6:$I$1505,'RESUMEN POR CARRERAS'!Z$2,TITULARES!$D$6:$D$1505,'RESUMEN POR CARRERAS'!$C36)</f>
        <v>0</v>
      </c>
      <c r="AA36" s="372">
        <f>SUMIFS(TITULARES!$P$6:$P$1505,TITULARES!$I$6:$I$1505,'RESUMEN POR CARRERAS'!AA$2,TITULARES!$D$6:$D$1505,'RESUMEN POR CARRERAS'!$C36)</f>
        <v>0</v>
      </c>
      <c r="AB36" s="372">
        <f>SUMIFS(TITULARES!$P$6:$P$1505,TITULARES!$I$6:$I$1505,'RESUMEN POR CARRERAS'!AB$2,TITULARES!$D$6:$D$1505,'RESUMEN POR CARRERAS'!$C36)</f>
        <v>0</v>
      </c>
      <c r="AC36" s="372">
        <f>SUMIFS(TITULARES!$P$6:$P$1505,TITULARES!$I$6:$I$1505,'RESUMEN POR CARRERAS'!AC$2,TITULARES!$D$6:$D$1505,'RESUMEN POR CARRERAS'!$C36)</f>
        <v>0</v>
      </c>
      <c r="AD36" s="372">
        <f t="shared" si="0"/>
        <v>20</v>
      </c>
      <c r="AE36" s="2163" t="str">
        <f t="shared" si="1"/>
        <v>COMUNICACIÓN</v>
      </c>
    </row>
    <row r="37" spans="1:31" x14ac:dyDescent="0.25">
      <c r="A37" s="372">
        <v>35</v>
      </c>
      <c r="B37" s="974" t="s">
        <v>1976</v>
      </c>
      <c r="C37" s="974" t="s">
        <v>1977</v>
      </c>
      <c r="D37" s="974" t="s">
        <v>2194</v>
      </c>
      <c r="E37" s="372">
        <f>SUMIFS(TITULARES!$P$6:$P$1505,TITULARES!$I$6:$I$1505,'RESUMEN POR CARRERAS'!E$2,TITULARES!$D$6:$D$1505,'RESUMEN POR CARRERAS'!$C37)</f>
        <v>0</v>
      </c>
      <c r="F37" s="372">
        <f>SUMIFS(TITULARES!$P$6:$P$1505,TITULARES!$I$6:$I$1505,'RESUMEN POR CARRERAS'!F$2,TITULARES!$D$6:$D$1505,'RESUMEN POR CARRERAS'!$C37)</f>
        <v>0</v>
      </c>
      <c r="G37" s="372">
        <f>SUMIFS(TITULARES!$P$6:$P$1505,TITULARES!$I$6:$I$1505,'RESUMEN POR CARRERAS'!G$2,TITULARES!$D$6:$D$1505,'RESUMEN POR CARRERAS'!$C37)</f>
        <v>0</v>
      </c>
      <c r="H37" s="372">
        <f>SUMIFS(TITULARES!$P$6:$P$1505,TITULARES!$I$6:$I$1505,'RESUMEN POR CARRERAS'!H$2,TITULARES!$D$6:$D$1505,'RESUMEN POR CARRERAS'!$C37)</f>
        <v>0</v>
      </c>
      <c r="I37" s="372">
        <f>SUMIFS(TITULARES!$P$6:$P$1505,TITULARES!$I$6:$I$1505,'RESUMEN POR CARRERAS'!I$2,TITULARES!$D$6:$D$1505,'RESUMEN POR CARRERAS'!$C37)</f>
        <v>0</v>
      </c>
      <c r="J37" s="372">
        <f>SUMIFS(TITULARES!$P$6:$P$1505,TITULARES!$I$6:$I$1505,'RESUMEN POR CARRERAS'!J$2,TITULARES!$D$6:$D$1505,'RESUMEN POR CARRERAS'!$C37)</f>
        <v>0</v>
      </c>
      <c r="K37" s="372">
        <f>SUMIFS(TITULARES!$P$6:$P$1505,TITULARES!$I$6:$I$1505,'RESUMEN POR CARRERAS'!K$2,TITULARES!$D$6:$D$1505,'RESUMEN POR CARRERAS'!$C37)</f>
        <v>0</v>
      </c>
      <c r="L37" s="372">
        <f>SUMIFS(TITULARES!$P$6:$P$1505,TITULARES!$I$6:$I$1505,'RESUMEN POR CARRERAS'!L$2,TITULARES!$D$6:$D$1505,'RESUMEN POR CARRERAS'!$C37)</f>
        <v>0</v>
      </c>
      <c r="M37" s="372">
        <f>SUMIFS(TITULARES!$P$6:$P$1505,TITULARES!$I$6:$I$1505,'RESUMEN POR CARRERAS'!M$2,TITULARES!$D$6:$D$1505,'RESUMEN POR CARRERAS'!$C37)</f>
        <v>0</v>
      </c>
      <c r="N37" s="372">
        <f>SUMIFS(TITULARES!$P$6:$P$1505,TITULARES!$I$6:$I$1505,'RESUMEN POR CARRERAS'!N$2,TITULARES!$D$6:$D$1505,'RESUMEN POR CARRERAS'!$C37)</f>
        <v>0</v>
      </c>
      <c r="O37" s="372">
        <f>SUMIFS(TITULARES!$P$6:$P$1505,TITULARES!$I$6:$I$1505,'RESUMEN POR CARRERAS'!O$2,TITULARES!$D$6:$D$1505,'RESUMEN POR CARRERAS'!$C37)</f>
        <v>0</v>
      </c>
      <c r="P37" s="372">
        <f>SUMIFS(TITULARES!$P$6:$P$1505,TITULARES!$I$6:$I$1505,'RESUMEN POR CARRERAS'!P$2,TITULARES!$D$6:$D$1505,'RESUMEN POR CARRERAS'!$C37)</f>
        <v>0</v>
      </c>
      <c r="Q37" s="372">
        <f>SUMIFS(TITULARES!$P$6:$P$1505,TITULARES!$I$6:$I$1505,'RESUMEN POR CARRERAS'!Q$2,TITULARES!$D$6:$D$1505,'RESUMEN POR CARRERAS'!$C37)</f>
        <v>0</v>
      </c>
      <c r="R37" s="372">
        <f>SUMIFS(TITULARES!$P$6:$P$1505,TITULARES!$I$6:$I$1505,'RESUMEN POR CARRERAS'!R$2,TITULARES!$D$6:$D$1505,'RESUMEN POR CARRERAS'!$C37)</f>
        <v>0</v>
      </c>
      <c r="S37" s="372">
        <f>SUMIFS(TITULARES!$P$6:$P$1505,TITULARES!$I$6:$I$1505,'RESUMEN POR CARRERAS'!S$2,TITULARES!$D$6:$D$1505,'RESUMEN POR CARRERAS'!$C37)</f>
        <v>0</v>
      </c>
      <c r="T37" s="372">
        <f>SUMIFS(TITULARES!$P$6:$P$1505,TITULARES!$I$6:$I$1505,'RESUMEN POR CARRERAS'!T$2,TITULARES!$D$6:$D$1505,'RESUMEN POR CARRERAS'!$C37)</f>
        <v>0</v>
      </c>
      <c r="U37" s="372">
        <f>SUMIFS(TITULARES!$P$6:$P$1505,TITULARES!$I$6:$I$1505,'RESUMEN POR CARRERAS'!U$2,TITULARES!$D$6:$D$1505,'RESUMEN POR CARRERAS'!$C37)</f>
        <v>0</v>
      </c>
      <c r="V37" s="372">
        <f>SUMIFS(TITULARES!$P$6:$P$1505,TITULARES!$I$6:$I$1505,'RESUMEN POR CARRERAS'!V$2,TITULARES!$D$6:$D$1505,'RESUMEN POR CARRERAS'!$C37)</f>
        <v>16</v>
      </c>
      <c r="W37" s="372">
        <f>SUMIFS(TITULARES!$P$6:$P$1505,TITULARES!$I$6:$I$1505,'RESUMEN POR CARRERAS'!W$2,TITULARES!$D$6:$D$1505,'RESUMEN POR CARRERAS'!$C37)</f>
        <v>0</v>
      </c>
      <c r="X37" s="372">
        <f>SUMIFS(TITULARES!$P$6:$P$1505,TITULARES!$I$6:$I$1505,'RESUMEN POR CARRERAS'!X$2,TITULARES!$D$6:$D$1505,'RESUMEN POR CARRERAS'!$C37)</f>
        <v>0</v>
      </c>
      <c r="Y37" s="372">
        <f>SUMIFS(TITULARES!$P$6:$P$1505,TITULARES!$I$6:$I$1505,'RESUMEN POR CARRERAS'!Y$2,TITULARES!$D$6:$D$1505,'RESUMEN POR CARRERAS'!$C37)</f>
        <v>0</v>
      </c>
      <c r="Z37" s="372">
        <f>SUMIFS(TITULARES!$P$6:$P$1505,TITULARES!$I$6:$I$1505,'RESUMEN POR CARRERAS'!Z$2,TITULARES!$D$6:$D$1505,'RESUMEN POR CARRERAS'!$C37)</f>
        <v>0</v>
      </c>
      <c r="AA37" s="372">
        <f>SUMIFS(TITULARES!$P$6:$P$1505,TITULARES!$I$6:$I$1505,'RESUMEN POR CARRERAS'!AA$2,TITULARES!$D$6:$D$1505,'RESUMEN POR CARRERAS'!$C37)</f>
        <v>0</v>
      </c>
      <c r="AB37" s="372">
        <f>SUMIFS(TITULARES!$P$6:$P$1505,TITULARES!$I$6:$I$1505,'RESUMEN POR CARRERAS'!AB$2,TITULARES!$D$6:$D$1505,'RESUMEN POR CARRERAS'!$C37)</f>
        <v>0</v>
      </c>
      <c r="AC37" s="372">
        <f>SUMIFS(TITULARES!$P$6:$P$1505,TITULARES!$I$6:$I$1505,'RESUMEN POR CARRERAS'!AC$2,TITULARES!$D$6:$D$1505,'RESUMEN POR CARRERAS'!$C37)</f>
        <v>0</v>
      </c>
      <c r="AD37" s="372">
        <f t="shared" si="0"/>
        <v>16</v>
      </c>
      <c r="AE37" s="2163" t="str">
        <f t="shared" si="1"/>
        <v>DERECHO</v>
      </c>
    </row>
    <row r="38" spans="1:31" x14ac:dyDescent="0.25">
      <c r="A38" s="372">
        <v>36</v>
      </c>
      <c r="B38" s="974" t="s">
        <v>361</v>
      </c>
      <c r="C38" s="974" t="s">
        <v>575</v>
      </c>
      <c r="D38" s="974" t="s">
        <v>2194</v>
      </c>
      <c r="E38" s="372">
        <f>SUMIFS(TITULARES!$P$6:$P$1505,TITULARES!$I$6:$I$1505,'RESUMEN POR CARRERAS'!E$2,TITULARES!$D$6:$D$1505,'RESUMEN POR CARRERAS'!$C38)</f>
        <v>0</v>
      </c>
      <c r="F38" s="372">
        <f>SUMIFS(TITULARES!$P$6:$P$1505,TITULARES!$I$6:$I$1505,'RESUMEN POR CARRERAS'!F$2,TITULARES!$D$6:$D$1505,'RESUMEN POR CARRERAS'!$C38)</f>
        <v>0</v>
      </c>
      <c r="G38" s="372">
        <f>SUMIFS(TITULARES!$P$6:$P$1505,TITULARES!$I$6:$I$1505,'RESUMEN POR CARRERAS'!G$2,TITULARES!$D$6:$D$1505,'RESUMEN POR CARRERAS'!$C38)</f>
        <v>0</v>
      </c>
      <c r="H38" s="372">
        <f>SUMIFS(TITULARES!$P$6:$P$1505,TITULARES!$I$6:$I$1505,'RESUMEN POR CARRERAS'!H$2,TITULARES!$D$6:$D$1505,'RESUMEN POR CARRERAS'!$C38)</f>
        <v>0</v>
      </c>
      <c r="I38" s="372">
        <f>SUMIFS(TITULARES!$P$6:$P$1505,TITULARES!$I$6:$I$1505,'RESUMEN POR CARRERAS'!I$2,TITULARES!$D$6:$D$1505,'RESUMEN POR CARRERAS'!$C38)</f>
        <v>0</v>
      </c>
      <c r="J38" s="372">
        <f>SUMIFS(TITULARES!$P$6:$P$1505,TITULARES!$I$6:$I$1505,'RESUMEN POR CARRERAS'!J$2,TITULARES!$D$6:$D$1505,'RESUMEN POR CARRERAS'!$C38)</f>
        <v>0</v>
      </c>
      <c r="K38" s="372">
        <f>SUMIFS(TITULARES!$P$6:$P$1505,TITULARES!$I$6:$I$1505,'RESUMEN POR CARRERAS'!K$2,TITULARES!$D$6:$D$1505,'RESUMEN POR CARRERAS'!$C38)</f>
        <v>0</v>
      </c>
      <c r="L38" s="372">
        <f>SUMIFS(TITULARES!$P$6:$P$1505,TITULARES!$I$6:$I$1505,'RESUMEN POR CARRERAS'!L$2,TITULARES!$D$6:$D$1505,'RESUMEN POR CARRERAS'!$C38)</f>
        <v>0</v>
      </c>
      <c r="M38" s="372">
        <f>SUMIFS(TITULARES!$P$6:$P$1505,TITULARES!$I$6:$I$1505,'RESUMEN POR CARRERAS'!M$2,TITULARES!$D$6:$D$1505,'RESUMEN POR CARRERAS'!$C38)</f>
        <v>0</v>
      </c>
      <c r="N38" s="372">
        <f>SUMIFS(TITULARES!$P$6:$P$1505,TITULARES!$I$6:$I$1505,'RESUMEN POR CARRERAS'!N$2,TITULARES!$D$6:$D$1505,'RESUMEN POR CARRERAS'!$C38)</f>
        <v>21</v>
      </c>
      <c r="O38" s="372">
        <f>SUMIFS(TITULARES!$P$6:$P$1505,TITULARES!$I$6:$I$1505,'RESUMEN POR CARRERAS'!O$2,TITULARES!$D$6:$D$1505,'RESUMEN POR CARRERAS'!$C38)</f>
        <v>0</v>
      </c>
      <c r="P38" s="372">
        <f>SUMIFS(TITULARES!$P$6:$P$1505,TITULARES!$I$6:$I$1505,'RESUMEN POR CARRERAS'!P$2,TITULARES!$D$6:$D$1505,'RESUMEN POR CARRERAS'!$C38)</f>
        <v>0</v>
      </c>
      <c r="Q38" s="372">
        <f>SUMIFS(TITULARES!$P$6:$P$1505,TITULARES!$I$6:$I$1505,'RESUMEN POR CARRERAS'!Q$2,TITULARES!$D$6:$D$1505,'RESUMEN POR CARRERAS'!$C38)</f>
        <v>0</v>
      </c>
      <c r="R38" s="372">
        <f>SUMIFS(TITULARES!$P$6:$P$1505,TITULARES!$I$6:$I$1505,'RESUMEN POR CARRERAS'!R$2,TITULARES!$D$6:$D$1505,'RESUMEN POR CARRERAS'!$C38)</f>
        <v>0</v>
      </c>
      <c r="S38" s="372">
        <f>SUMIFS(TITULARES!$P$6:$P$1505,TITULARES!$I$6:$I$1505,'RESUMEN POR CARRERAS'!S$2,TITULARES!$D$6:$D$1505,'RESUMEN POR CARRERAS'!$C38)</f>
        <v>0</v>
      </c>
      <c r="T38" s="372">
        <f>SUMIFS(TITULARES!$P$6:$P$1505,TITULARES!$I$6:$I$1505,'RESUMEN POR CARRERAS'!T$2,TITULARES!$D$6:$D$1505,'RESUMEN POR CARRERAS'!$C38)</f>
        <v>0</v>
      </c>
      <c r="U38" s="372">
        <f>SUMIFS(TITULARES!$P$6:$P$1505,TITULARES!$I$6:$I$1505,'RESUMEN POR CARRERAS'!U$2,TITULARES!$D$6:$D$1505,'RESUMEN POR CARRERAS'!$C38)</f>
        <v>0</v>
      </c>
      <c r="V38" s="372">
        <f>SUMIFS(TITULARES!$P$6:$P$1505,TITULARES!$I$6:$I$1505,'RESUMEN POR CARRERAS'!V$2,TITULARES!$D$6:$D$1505,'RESUMEN POR CARRERAS'!$C38)</f>
        <v>0</v>
      </c>
      <c r="W38" s="372">
        <f>SUMIFS(TITULARES!$P$6:$P$1505,TITULARES!$I$6:$I$1505,'RESUMEN POR CARRERAS'!W$2,TITULARES!$D$6:$D$1505,'RESUMEN POR CARRERAS'!$C38)</f>
        <v>0</v>
      </c>
      <c r="X38" s="372">
        <f>SUMIFS(TITULARES!$P$6:$P$1505,TITULARES!$I$6:$I$1505,'RESUMEN POR CARRERAS'!X$2,TITULARES!$D$6:$D$1505,'RESUMEN POR CARRERAS'!$C38)</f>
        <v>0</v>
      </c>
      <c r="Y38" s="372">
        <f>SUMIFS(TITULARES!$P$6:$P$1505,TITULARES!$I$6:$I$1505,'RESUMEN POR CARRERAS'!Y$2,TITULARES!$D$6:$D$1505,'RESUMEN POR CARRERAS'!$C38)</f>
        <v>0</v>
      </c>
      <c r="Z38" s="372">
        <f>SUMIFS(TITULARES!$P$6:$P$1505,TITULARES!$I$6:$I$1505,'RESUMEN POR CARRERAS'!Z$2,TITULARES!$D$6:$D$1505,'RESUMEN POR CARRERAS'!$C38)</f>
        <v>0</v>
      </c>
      <c r="AA38" s="372">
        <f>SUMIFS(TITULARES!$P$6:$P$1505,TITULARES!$I$6:$I$1505,'RESUMEN POR CARRERAS'!AA$2,TITULARES!$D$6:$D$1505,'RESUMEN POR CARRERAS'!$C38)</f>
        <v>0</v>
      </c>
      <c r="AB38" s="372">
        <f>SUMIFS(TITULARES!$P$6:$P$1505,TITULARES!$I$6:$I$1505,'RESUMEN POR CARRERAS'!AB$2,TITULARES!$D$6:$D$1505,'RESUMEN POR CARRERAS'!$C38)</f>
        <v>0</v>
      </c>
      <c r="AC38" s="372">
        <f>SUMIFS(TITULARES!$P$6:$P$1505,TITULARES!$I$6:$I$1505,'RESUMEN POR CARRERAS'!AC$2,TITULARES!$D$6:$D$1505,'RESUMEN POR CARRERAS'!$C38)</f>
        <v>0</v>
      </c>
      <c r="AD38" s="372">
        <f t="shared" si="0"/>
        <v>21</v>
      </c>
      <c r="AE38" s="2163" t="str">
        <f t="shared" si="1"/>
        <v>MEDICINA VETERINARIA</v>
      </c>
    </row>
    <row r="39" spans="1:31" x14ac:dyDescent="0.25">
      <c r="A39" s="372">
        <v>37</v>
      </c>
      <c r="B39" s="974" t="s">
        <v>558</v>
      </c>
      <c r="C39" s="974" t="s">
        <v>185</v>
      </c>
      <c r="D39" s="974" t="s">
        <v>2194</v>
      </c>
      <c r="E39" s="372">
        <f>SUMIFS(TITULARES!$P$6:$P$1505,TITULARES!$I$6:$I$1505,'RESUMEN POR CARRERAS'!E$2,TITULARES!$D$6:$D$1505,'RESUMEN POR CARRERAS'!$C39)</f>
        <v>0</v>
      </c>
      <c r="F39" s="372">
        <f>SUMIFS(TITULARES!$P$6:$P$1505,TITULARES!$I$6:$I$1505,'RESUMEN POR CARRERAS'!F$2,TITULARES!$D$6:$D$1505,'RESUMEN POR CARRERAS'!$C39)</f>
        <v>0</v>
      </c>
      <c r="G39" s="372">
        <f>SUMIFS(TITULARES!$P$6:$P$1505,TITULARES!$I$6:$I$1505,'RESUMEN POR CARRERAS'!G$2,TITULARES!$D$6:$D$1505,'RESUMEN POR CARRERAS'!$C39)</f>
        <v>0</v>
      </c>
      <c r="H39" s="372">
        <f>SUMIFS(TITULARES!$P$6:$P$1505,TITULARES!$I$6:$I$1505,'RESUMEN POR CARRERAS'!H$2,TITULARES!$D$6:$D$1505,'RESUMEN POR CARRERAS'!$C39)</f>
        <v>0</v>
      </c>
      <c r="I39" s="372">
        <f>SUMIFS(TITULARES!$P$6:$P$1505,TITULARES!$I$6:$I$1505,'RESUMEN POR CARRERAS'!I$2,TITULARES!$D$6:$D$1505,'RESUMEN POR CARRERAS'!$C39)</f>
        <v>0</v>
      </c>
      <c r="J39" s="372">
        <f>SUMIFS(TITULARES!$P$6:$P$1505,TITULARES!$I$6:$I$1505,'RESUMEN POR CARRERAS'!J$2,TITULARES!$D$6:$D$1505,'RESUMEN POR CARRERAS'!$C39)</f>
        <v>0</v>
      </c>
      <c r="K39" s="372">
        <f>SUMIFS(TITULARES!$P$6:$P$1505,TITULARES!$I$6:$I$1505,'RESUMEN POR CARRERAS'!K$2,TITULARES!$D$6:$D$1505,'RESUMEN POR CARRERAS'!$C39)</f>
        <v>0</v>
      </c>
      <c r="L39" s="372">
        <f>SUMIFS(TITULARES!$P$6:$P$1505,TITULARES!$I$6:$I$1505,'RESUMEN POR CARRERAS'!L$2,TITULARES!$D$6:$D$1505,'RESUMEN POR CARRERAS'!$C39)</f>
        <v>0</v>
      </c>
      <c r="M39" s="372">
        <f>SUMIFS(TITULARES!$P$6:$P$1505,TITULARES!$I$6:$I$1505,'RESUMEN POR CARRERAS'!M$2,TITULARES!$D$6:$D$1505,'RESUMEN POR CARRERAS'!$C39)</f>
        <v>0</v>
      </c>
      <c r="N39" s="372">
        <f>SUMIFS(TITULARES!$P$6:$P$1505,TITULARES!$I$6:$I$1505,'RESUMEN POR CARRERAS'!N$2,TITULARES!$D$6:$D$1505,'RESUMEN POR CARRERAS'!$C39)</f>
        <v>0</v>
      </c>
      <c r="O39" s="372">
        <f>SUMIFS(TITULARES!$P$6:$P$1505,TITULARES!$I$6:$I$1505,'RESUMEN POR CARRERAS'!O$2,TITULARES!$D$6:$D$1505,'RESUMEN POR CARRERAS'!$C39)</f>
        <v>0</v>
      </c>
      <c r="P39" s="372">
        <f>SUMIFS(TITULARES!$P$6:$P$1505,TITULARES!$I$6:$I$1505,'RESUMEN POR CARRERAS'!P$2,TITULARES!$D$6:$D$1505,'RESUMEN POR CARRERAS'!$C39)</f>
        <v>0</v>
      </c>
      <c r="Q39" s="372">
        <f>SUMIFS(TITULARES!$P$6:$P$1505,TITULARES!$I$6:$I$1505,'RESUMEN POR CARRERAS'!Q$2,TITULARES!$D$6:$D$1505,'RESUMEN POR CARRERAS'!$C39)</f>
        <v>0</v>
      </c>
      <c r="R39" s="372">
        <f>SUMIFS(TITULARES!$P$6:$P$1505,TITULARES!$I$6:$I$1505,'RESUMEN POR CARRERAS'!R$2,TITULARES!$D$6:$D$1505,'RESUMEN POR CARRERAS'!$C39)</f>
        <v>0</v>
      </c>
      <c r="S39" s="372">
        <f>SUMIFS(TITULARES!$P$6:$P$1505,TITULARES!$I$6:$I$1505,'RESUMEN POR CARRERAS'!S$2,TITULARES!$D$6:$D$1505,'RESUMEN POR CARRERAS'!$C39)</f>
        <v>0</v>
      </c>
      <c r="T39" s="372">
        <f>SUMIFS(TITULARES!$P$6:$P$1505,TITULARES!$I$6:$I$1505,'RESUMEN POR CARRERAS'!T$2,TITULARES!$D$6:$D$1505,'RESUMEN POR CARRERAS'!$C39)</f>
        <v>0</v>
      </c>
      <c r="U39" s="372">
        <f>SUMIFS(TITULARES!$P$6:$P$1505,TITULARES!$I$6:$I$1505,'RESUMEN POR CARRERAS'!U$2,TITULARES!$D$6:$D$1505,'RESUMEN POR CARRERAS'!$C39)</f>
        <v>0</v>
      </c>
      <c r="V39" s="372">
        <f>SUMIFS(TITULARES!$P$6:$P$1505,TITULARES!$I$6:$I$1505,'RESUMEN POR CARRERAS'!V$2,TITULARES!$D$6:$D$1505,'RESUMEN POR CARRERAS'!$C39)</f>
        <v>0</v>
      </c>
      <c r="W39" s="372">
        <f>SUMIFS(TITULARES!$P$6:$P$1505,TITULARES!$I$6:$I$1505,'RESUMEN POR CARRERAS'!W$2,TITULARES!$D$6:$D$1505,'RESUMEN POR CARRERAS'!$C39)</f>
        <v>0</v>
      </c>
      <c r="X39" s="372">
        <f>SUMIFS(TITULARES!$P$6:$P$1505,TITULARES!$I$6:$I$1505,'RESUMEN POR CARRERAS'!X$2,TITULARES!$D$6:$D$1505,'RESUMEN POR CARRERAS'!$C39)</f>
        <v>0</v>
      </c>
      <c r="Y39" s="372">
        <f>SUMIFS(TITULARES!$P$6:$P$1505,TITULARES!$I$6:$I$1505,'RESUMEN POR CARRERAS'!Y$2,TITULARES!$D$6:$D$1505,'RESUMEN POR CARRERAS'!$C39)</f>
        <v>0</v>
      </c>
      <c r="Z39" s="372">
        <f>SUMIFS(TITULARES!$P$6:$P$1505,TITULARES!$I$6:$I$1505,'RESUMEN POR CARRERAS'!Z$2,TITULARES!$D$6:$D$1505,'RESUMEN POR CARRERAS'!$C39)</f>
        <v>0</v>
      </c>
      <c r="AA39" s="372">
        <f>SUMIFS(TITULARES!$P$6:$P$1505,TITULARES!$I$6:$I$1505,'RESUMEN POR CARRERAS'!AA$2,TITULARES!$D$6:$D$1505,'RESUMEN POR CARRERAS'!$C39)</f>
        <v>0</v>
      </c>
      <c r="AB39" s="372">
        <f>SUMIFS(TITULARES!$P$6:$P$1505,TITULARES!$I$6:$I$1505,'RESUMEN POR CARRERAS'!AB$2,TITULARES!$D$6:$D$1505,'RESUMEN POR CARRERAS'!$C39)</f>
        <v>32</v>
      </c>
      <c r="AC39" s="372">
        <f>SUMIFS(TITULARES!$P$6:$P$1505,TITULARES!$I$6:$I$1505,'RESUMEN POR CARRERAS'!AC$2,TITULARES!$D$6:$D$1505,'RESUMEN POR CARRERAS'!$C39)</f>
        <v>0</v>
      </c>
      <c r="AD39" s="372">
        <f t="shared" si="0"/>
        <v>32</v>
      </c>
      <c r="AE39" s="2163" t="str">
        <f t="shared" si="1"/>
        <v>DPTO. IDIOMAS</v>
      </c>
    </row>
    <row r="40" spans="1:31" x14ac:dyDescent="0.25">
      <c r="A40" s="372">
        <v>38</v>
      </c>
      <c r="B40" s="974" t="s">
        <v>48</v>
      </c>
      <c r="C40" s="974" t="s">
        <v>49</v>
      </c>
      <c r="D40" s="974" t="s">
        <v>2193</v>
      </c>
      <c r="E40" s="372">
        <f>SUMIFS(TITULARES!$P$6:$P$1505,TITULARES!$I$6:$I$1505,'RESUMEN POR CARRERAS'!E$2,TITULARES!$D$6:$D$1505,'RESUMEN POR CARRERAS'!$C40)</f>
        <v>0</v>
      </c>
      <c r="F40" s="372">
        <f>SUMIFS(TITULARES!$P$6:$P$1505,TITULARES!$I$6:$I$1505,'RESUMEN POR CARRERAS'!F$2,TITULARES!$D$6:$D$1505,'RESUMEN POR CARRERAS'!$C40)</f>
        <v>4</v>
      </c>
      <c r="G40" s="372">
        <f>SUMIFS(TITULARES!$P$6:$P$1505,TITULARES!$I$6:$I$1505,'RESUMEN POR CARRERAS'!G$2,TITULARES!$D$6:$D$1505,'RESUMEN POR CARRERAS'!$C40)</f>
        <v>0</v>
      </c>
      <c r="H40" s="372">
        <f>SUMIFS(TITULARES!$P$6:$P$1505,TITULARES!$I$6:$I$1505,'RESUMEN POR CARRERAS'!H$2,TITULARES!$D$6:$D$1505,'RESUMEN POR CARRERAS'!$C40)</f>
        <v>0</v>
      </c>
      <c r="I40" s="372">
        <f>SUMIFS(TITULARES!$P$6:$P$1505,TITULARES!$I$6:$I$1505,'RESUMEN POR CARRERAS'!I$2,TITULARES!$D$6:$D$1505,'RESUMEN POR CARRERAS'!$C40)</f>
        <v>7</v>
      </c>
      <c r="J40" s="372">
        <f>SUMIFS(TITULARES!$P$6:$P$1505,TITULARES!$I$6:$I$1505,'RESUMEN POR CARRERAS'!J$2,TITULARES!$D$6:$D$1505,'RESUMEN POR CARRERAS'!$C40)</f>
        <v>0</v>
      </c>
      <c r="K40" s="372">
        <f>SUMIFS(TITULARES!$P$6:$P$1505,TITULARES!$I$6:$I$1505,'RESUMEN POR CARRERAS'!K$2,TITULARES!$D$6:$D$1505,'RESUMEN POR CARRERAS'!$C40)</f>
        <v>0</v>
      </c>
      <c r="L40" s="372">
        <f>SUMIFS(TITULARES!$P$6:$P$1505,TITULARES!$I$6:$I$1505,'RESUMEN POR CARRERAS'!L$2,TITULARES!$D$6:$D$1505,'RESUMEN POR CARRERAS'!$C40)</f>
        <v>0</v>
      </c>
      <c r="M40" s="372">
        <f>SUMIFS(TITULARES!$P$6:$P$1505,TITULARES!$I$6:$I$1505,'RESUMEN POR CARRERAS'!M$2,TITULARES!$D$6:$D$1505,'RESUMEN POR CARRERAS'!$C40)</f>
        <v>0</v>
      </c>
      <c r="N40" s="372">
        <f>SUMIFS(TITULARES!$P$6:$P$1505,TITULARES!$I$6:$I$1505,'RESUMEN POR CARRERAS'!N$2,TITULARES!$D$6:$D$1505,'RESUMEN POR CARRERAS'!$C40)</f>
        <v>0</v>
      </c>
      <c r="O40" s="372">
        <f>SUMIFS(TITULARES!$P$6:$P$1505,TITULARES!$I$6:$I$1505,'RESUMEN POR CARRERAS'!O$2,TITULARES!$D$6:$D$1505,'RESUMEN POR CARRERAS'!$C40)</f>
        <v>0</v>
      </c>
      <c r="P40" s="372">
        <f>SUMIFS(TITULARES!$P$6:$P$1505,TITULARES!$I$6:$I$1505,'RESUMEN POR CARRERAS'!P$2,TITULARES!$D$6:$D$1505,'RESUMEN POR CARRERAS'!$C40)</f>
        <v>0</v>
      </c>
      <c r="Q40" s="372">
        <f>SUMIFS(TITULARES!$P$6:$P$1505,TITULARES!$I$6:$I$1505,'RESUMEN POR CARRERAS'!Q$2,TITULARES!$D$6:$D$1505,'RESUMEN POR CARRERAS'!$C40)</f>
        <v>0</v>
      </c>
      <c r="R40" s="372">
        <f>SUMIFS(TITULARES!$P$6:$P$1505,TITULARES!$I$6:$I$1505,'RESUMEN POR CARRERAS'!R$2,TITULARES!$D$6:$D$1505,'RESUMEN POR CARRERAS'!$C40)</f>
        <v>0</v>
      </c>
      <c r="S40" s="372">
        <f>SUMIFS(TITULARES!$P$6:$P$1505,TITULARES!$I$6:$I$1505,'RESUMEN POR CARRERAS'!S$2,TITULARES!$D$6:$D$1505,'RESUMEN POR CARRERAS'!$C40)</f>
        <v>0</v>
      </c>
      <c r="T40" s="372">
        <f>SUMIFS(TITULARES!$P$6:$P$1505,TITULARES!$I$6:$I$1505,'RESUMEN POR CARRERAS'!T$2,TITULARES!$D$6:$D$1505,'RESUMEN POR CARRERAS'!$C40)</f>
        <v>0</v>
      </c>
      <c r="U40" s="372">
        <f>SUMIFS(TITULARES!$P$6:$P$1505,TITULARES!$I$6:$I$1505,'RESUMEN POR CARRERAS'!U$2,TITULARES!$D$6:$D$1505,'RESUMEN POR CARRERAS'!$C40)</f>
        <v>0</v>
      </c>
      <c r="V40" s="372">
        <f>SUMIFS(TITULARES!$P$6:$P$1505,TITULARES!$I$6:$I$1505,'RESUMEN POR CARRERAS'!V$2,TITULARES!$D$6:$D$1505,'RESUMEN POR CARRERAS'!$C40)</f>
        <v>0</v>
      </c>
      <c r="W40" s="372">
        <f>SUMIFS(TITULARES!$P$6:$P$1505,TITULARES!$I$6:$I$1505,'RESUMEN POR CARRERAS'!W$2,TITULARES!$D$6:$D$1505,'RESUMEN POR CARRERAS'!$C40)</f>
        <v>0</v>
      </c>
      <c r="X40" s="372">
        <f>SUMIFS(TITULARES!$P$6:$P$1505,TITULARES!$I$6:$I$1505,'RESUMEN POR CARRERAS'!X$2,TITULARES!$D$6:$D$1505,'RESUMEN POR CARRERAS'!$C40)</f>
        <v>0</v>
      </c>
      <c r="Y40" s="372">
        <f>SUMIFS(TITULARES!$P$6:$P$1505,TITULARES!$I$6:$I$1505,'RESUMEN POR CARRERAS'!Y$2,TITULARES!$D$6:$D$1505,'RESUMEN POR CARRERAS'!$C40)</f>
        <v>0</v>
      </c>
      <c r="Z40" s="372">
        <f>SUMIFS(TITULARES!$P$6:$P$1505,TITULARES!$I$6:$I$1505,'RESUMEN POR CARRERAS'!Z$2,TITULARES!$D$6:$D$1505,'RESUMEN POR CARRERAS'!$C40)</f>
        <v>0</v>
      </c>
      <c r="AA40" s="372">
        <f>SUMIFS(TITULARES!$P$6:$P$1505,TITULARES!$I$6:$I$1505,'RESUMEN POR CARRERAS'!AA$2,TITULARES!$D$6:$D$1505,'RESUMEN POR CARRERAS'!$C40)</f>
        <v>0</v>
      </c>
      <c r="AB40" s="372">
        <f>SUMIFS(TITULARES!$P$6:$P$1505,TITULARES!$I$6:$I$1505,'RESUMEN POR CARRERAS'!AB$2,TITULARES!$D$6:$D$1505,'RESUMEN POR CARRERAS'!$C40)</f>
        <v>0</v>
      </c>
      <c r="AC40" s="372">
        <f>SUMIFS(TITULARES!$P$6:$P$1505,TITULARES!$I$6:$I$1505,'RESUMEN POR CARRERAS'!AC$2,TITULARES!$D$6:$D$1505,'RESUMEN POR CARRERAS'!$C40)</f>
        <v>0</v>
      </c>
      <c r="AD40" s="372">
        <f t="shared" si="0"/>
        <v>7</v>
      </c>
      <c r="AE40" s="2163" t="str">
        <f t="shared" si="1"/>
        <v>SOFTWARE</v>
      </c>
    </row>
    <row r="41" spans="1:31" x14ac:dyDescent="0.25">
      <c r="A41" s="372">
        <v>39</v>
      </c>
      <c r="B41" s="974" t="s">
        <v>191</v>
      </c>
      <c r="C41" s="974" t="s">
        <v>192</v>
      </c>
      <c r="D41" s="974" t="s">
        <v>2194</v>
      </c>
      <c r="E41" s="372">
        <f>SUMIFS(TITULARES!$P$6:$P$1505,TITULARES!$I$6:$I$1505,'RESUMEN POR CARRERAS'!E$2,TITULARES!$D$6:$D$1505,'RESUMEN POR CARRERAS'!$C41)</f>
        <v>0</v>
      </c>
      <c r="F41" s="372">
        <f>SUMIFS(TITULARES!$P$6:$P$1505,TITULARES!$I$6:$I$1505,'RESUMEN POR CARRERAS'!F$2,TITULARES!$D$6:$D$1505,'RESUMEN POR CARRERAS'!$C41)</f>
        <v>0</v>
      </c>
      <c r="G41" s="372">
        <f>SUMIFS(TITULARES!$P$6:$P$1505,TITULARES!$I$6:$I$1505,'RESUMEN POR CARRERAS'!G$2,TITULARES!$D$6:$D$1505,'RESUMEN POR CARRERAS'!$C41)</f>
        <v>0</v>
      </c>
      <c r="H41" s="372">
        <f>SUMIFS(TITULARES!$P$6:$P$1505,TITULARES!$I$6:$I$1505,'RESUMEN POR CARRERAS'!H$2,TITULARES!$D$6:$D$1505,'RESUMEN POR CARRERAS'!$C41)</f>
        <v>0</v>
      </c>
      <c r="I41" s="372">
        <f>SUMIFS(TITULARES!$P$6:$P$1505,TITULARES!$I$6:$I$1505,'RESUMEN POR CARRERAS'!I$2,TITULARES!$D$6:$D$1505,'RESUMEN POR CARRERAS'!$C41)</f>
        <v>0</v>
      </c>
      <c r="J41" s="372">
        <f>SUMIFS(TITULARES!$P$6:$P$1505,TITULARES!$I$6:$I$1505,'RESUMEN POR CARRERAS'!J$2,TITULARES!$D$6:$D$1505,'RESUMEN POR CARRERAS'!$C41)</f>
        <v>20</v>
      </c>
      <c r="K41" s="372">
        <f>SUMIFS(TITULARES!$P$6:$P$1505,TITULARES!$I$6:$I$1505,'RESUMEN POR CARRERAS'!K$2,TITULARES!$D$6:$D$1505,'RESUMEN POR CARRERAS'!$C41)</f>
        <v>0</v>
      </c>
      <c r="L41" s="372">
        <f>SUMIFS(TITULARES!$P$6:$P$1505,TITULARES!$I$6:$I$1505,'RESUMEN POR CARRERAS'!L$2,TITULARES!$D$6:$D$1505,'RESUMEN POR CARRERAS'!$C41)</f>
        <v>0</v>
      </c>
      <c r="M41" s="372">
        <f>SUMIFS(TITULARES!$P$6:$P$1505,TITULARES!$I$6:$I$1505,'RESUMEN POR CARRERAS'!M$2,TITULARES!$D$6:$D$1505,'RESUMEN POR CARRERAS'!$C41)</f>
        <v>0</v>
      </c>
      <c r="N41" s="372">
        <f>SUMIFS(TITULARES!$P$6:$P$1505,TITULARES!$I$6:$I$1505,'RESUMEN POR CARRERAS'!N$2,TITULARES!$D$6:$D$1505,'RESUMEN POR CARRERAS'!$C41)</f>
        <v>0</v>
      </c>
      <c r="O41" s="372">
        <f>SUMIFS(TITULARES!$P$6:$P$1505,TITULARES!$I$6:$I$1505,'RESUMEN POR CARRERAS'!O$2,TITULARES!$D$6:$D$1505,'RESUMEN POR CARRERAS'!$C41)</f>
        <v>0</v>
      </c>
      <c r="P41" s="372">
        <f>SUMIFS(TITULARES!$P$6:$P$1505,TITULARES!$I$6:$I$1505,'RESUMEN POR CARRERAS'!P$2,TITULARES!$D$6:$D$1505,'RESUMEN POR CARRERAS'!$C41)</f>
        <v>0</v>
      </c>
      <c r="Q41" s="372">
        <f>SUMIFS(TITULARES!$P$6:$P$1505,TITULARES!$I$6:$I$1505,'RESUMEN POR CARRERAS'!Q$2,TITULARES!$D$6:$D$1505,'RESUMEN POR CARRERAS'!$C41)</f>
        <v>0</v>
      </c>
      <c r="R41" s="372">
        <f>SUMIFS(TITULARES!$P$6:$P$1505,TITULARES!$I$6:$I$1505,'RESUMEN POR CARRERAS'!R$2,TITULARES!$D$6:$D$1505,'RESUMEN POR CARRERAS'!$C41)</f>
        <v>0</v>
      </c>
      <c r="S41" s="372">
        <f>SUMIFS(TITULARES!$P$6:$P$1505,TITULARES!$I$6:$I$1505,'RESUMEN POR CARRERAS'!S$2,TITULARES!$D$6:$D$1505,'RESUMEN POR CARRERAS'!$C41)</f>
        <v>0</v>
      </c>
      <c r="T41" s="372">
        <f>SUMIFS(TITULARES!$P$6:$P$1505,TITULARES!$I$6:$I$1505,'RESUMEN POR CARRERAS'!T$2,TITULARES!$D$6:$D$1505,'RESUMEN POR CARRERAS'!$C41)</f>
        <v>0</v>
      </c>
      <c r="U41" s="372">
        <f>SUMIFS(TITULARES!$P$6:$P$1505,TITULARES!$I$6:$I$1505,'RESUMEN POR CARRERAS'!U$2,TITULARES!$D$6:$D$1505,'RESUMEN POR CARRERAS'!$C41)</f>
        <v>0</v>
      </c>
      <c r="V41" s="372">
        <f>SUMIFS(TITULARES!$P$6:$P$1505,TITULARES!$I$6:$I$1505,'RESUMEN POR CARRERAS'!V$2,TITULARES!$D$6:$D$1505,'RESUMEN POR CARRERAS'!$C41)</f>
        <v>0</v>
      </c>
      <c r="W41" s="372">
        <f>SUMIFS(TITULARES!$P$6:$P$1505,TITULARES!$I$6:$I$1505,'RESUMEN POR CARRERAS'!W$2,TITULARES!$D$6:$D$1505,'RESUMEN POR CARRERAS'!$C41)</f>
        <v>0</v>
      </c>
      <c r="X41" s="372">
        <f>SUMIFS(TITULARES!$P$6:$P$1505,TITULARES!$I$6:$I$1505,'RESUMEN POR CARRERAS'!X$2,TITULARES!$D$6:$D$1505,'RESUMEN POR CARRERAS'!$C41)</f>
        <v>0</v>
      </c>
      <c r="Y41" s="372">
        <f>SUMIFS(TITULARES!$P$6:$P$1505,TITULARES!$I$6:$I$1505,'RESUMEN POR CARRERAS'!Y$2,TITULARES!$D$6:$D$1505,'RESUMEN POR CARRERAS'!$C41)</f>
        <v>0</v>
      </c>
      <c r="Z41" s="372">
        <f>SUMIFS(TITULARES!$P$6:$P$1505,TITULARES!$I$6:$I$1505,'RESUMEN POR CARRERAS'!Z$2,TITULARES!$D$6:$D$1505,'RESUMEN POR CARRERAS'!$C41)</f>
        <v>0</v>
      </c>
      <c r="AA41" s="372">
        <f>SUMIFS(TITULARES!$P$6:$P$1505,TITULARES!$I$6:$I$1505,'RESUMEN POR CARRERAS'!AA$2,TITULARES!$D$6:$D$1505,'RESUMEN POR CARRERAS'!$C41)</f>
        <v>0</v>
      </c>
      <c r="AB41" s="372">
        <f>SUMIFS(TITULARES!$P$6:$P$1505,TITULARES!$I$6:$I$1505,'RESUMEN POR CARRERAS'!AB$2,TITULARES!$D$6:$D$1505,'RESUMEN POR CARRERAS'!$C41)</f>
        <v>0</v>
      </c>
      <c r="AC41" s="372">
        <f>SUMIFS(TITULARES!$P$6:$P$1505,TITULARES!$I$6:$I$1505,'RESUMEN POR CARRERAS'!AC$2,TITULARES!$D$6:$D$1505,'RESUMEN POR CARRERAS'!$C41)</f>
        <v>0</v>
      </c>
      <c r="AD41" s="372">
        <f t="shared" si="0"/>
        <v>20</v>
      </c>
      <c r="AE41" s="2163" t="str">
        <f t="shared" si="1"/>
        <v>TURISMO</v>
      </c>
    </row>
    <row r="42" spans="1:31" x14ac:dyDescent="0.25">
      <c r="A42" s="372">
        <v>40</v>
      </c>
      <c r="B42" s="974" t="s">
        <v>442</v>
      </c>
      <c r="C42" s="974" t="s">
        <v>467</v>
      </c>
      <c r="D42" s="974" t="s">
        <v>2194</v>
      </c>
      <c r="E42" s="372">
        <f>SUMIFS(TITULARES!$P$6:$P$1505,TITULARES!$I$6:$I$1505,'RESUMEN POR CARRERAS'!E$2,TITULARES!$D$6:$D$1505,'RESUMEN POR CARRERAS'!$C42)</f>
        <v>0</v>
      </c>
      <c r="F42" s="372">
        <f>SUMIFS(TITULARES!$P$6:$P$1505,TITULARES!$I$6:$I$1505,'RESUMEN POR CARRERAS'!F$2,TITULARES!$D$6:$D$1505,'RESUMEN POR CARRERAS'!$C42)</f>
        <v>0</v>
      </c>
      <c r="G42" s="372">
        <f>SUMIFS(TITULARES!$P$6:$P$1505,TITULARES!$I$6:$I$1505,'RESUMEN POR CARRERAS'!G$2,TITULARES!$D$6:$D$1505,'RESUMEN POR CARRERAS'!$C42)</f>
        <v>0</v>
      </c>
      <c r="H42" s="372">
        <f>SUMIFS(TITULARES!$P$6:$P$1505,TITULARES!$I$6:$I$1505,'RESUMEN POR CARRERAS'!H$2,TITULARES!$D$6:$D$1505,'RESUMEN POR CARRERAS'!$C42)</f>
        <v>0</v>
      </c>
      <c r="I42" s="372">
        <f>SUMIFS(TITULARES!$P$6:$P$1505,TITULARES!$I$6:$I$1505,'RESUMEN POR CARRERAS'!I$2,TITULARES!$D$6:$D$1505,'RESUMEN POR CARRERAS'!$C42)</f>
        <v>0</v>
      </c>
      <c r="J42" s="372">
        <f>SUMIFS(TITULARES!$P$6:$P$1505,TITULARES!$I$6:$I$1505,'RESUMEN POR CARRERAS'!J$2,TITULARES!$D$6:$D$1505,'RESUMEN POR CARRERAS'!$C42)</f>
        <v>0</v>
      </c>
      <c r="K42" s="372">
        <f>SUMIFS(TITULARES!$P$6:$P$1505,TITULARES!$I$6:$I$1505,'RESUMEN POR CARRERAS'!K$2,TITULARES!$D$6:$D$1505,'RESUMEN POR CARRERAS'!$C42)</f>
        <v>0</v>
      </c>
      <c r="L42" s="372">
        <f>SUMIFS(TITULARES!$P$6:$P$1505,TITULARES!$I$6:$I$1505,'RESUMEN POR CARRERAS'!L$2,TITULARES!$D$6:$D$1505,'RESUMEN POR CARRERAS'!$C42)</f>
        <v>0</v>
      </c>
      <c r="M42" s="372">
        <f>SUMIFS(TITULARES!$P$6:$P$1505,TITULARES!$I$6:$I$1505,'RESUMEN POR CARRERAS'!M$2,TITULARES!$D$6:$D$1505,'RESUMEN POR CARRERAS'!$C42)</f>
        <v>0</v>
      </c>
      <c r="N42" s="372">
        <f>SUMIFS(TITULARES!$P$6:$P$1505,TITULARES!$I$6:$I$1505,'RESUMEN POR CARRERAS'!N$2,TITULARES!$D$6:$D$1505,'RESUMEN POR CARRERAS'!$C42)</f>
        <v>0</v>
      </c>
      <c r="O42" s="372">
        <f>SUMIFS(TITULARES!$P$6:$P$1505,TITULARES!$I$6:$I$1505,'RESUMEN POR CARRERAS'!O$2,TITULARES!$D$6:$D$1505,'RESUMEN POR CARRERAS'!$C42)</f>
        <v>0</v>
      </c>
      <c r="P42" s="372">
        <f>SUMIFS(TITULARES!$P$6:$P$1505,TITULARES!$I$6:$I$1505,'RESUMEN POR CARRERAS'!P$2,TITULARES!$D$6:$D$1505,'RESUMEN POR CARRERAS'!$C42)</f>
        <v>0</v>
      </c>
      <c r="Q42" s="372">
        <f>SUMIFS(TITULARES!$P$6:$P$1505,TITULARES!$I$6:$I$1505,'RESUMEN POR CARRERAS'!Q$2,TITULARES!$D$6:$D$1505,'RESUMEN POR CARRERAS'!$C42)</f>
        <v>6</v>
      </c>
      <c r="R42" s="372">
        <f>SUMIFS(TITULARES!$P$6:$P$1505,TITULARES!$I$6:$I$1505,'RESUMEN POR CARRERAS'!R$2,TITULARES!$D$6:$D$1505,'RESUMEN POR CARRERAS'!$C42)</f>
        <v>5</v>
      </c>
      <c r="S42" s="372">
        <f>SUMIFS(TITULARES!$P$6:$P$1505,TITULARES!$I$6:$I$1505,'RESUMEN POR CARRERAS'!S$2,TITULARES!$D$6:$D$1505,'RESUMEN POR CARRERAS'!$C42)</f>
        <v>0</v>
      </c>
      <c r="T42" s="372">
        <f>SUMIFS(TITULARES!$P$6:$P$1505,TITULARES!$I$6:$I$1505,'RESUMEN POR CARRERAS'!T$2,TITULARES!$D$6:$D$1505,'RESUMEN POR CARRERAS'!$C42)</f>
        <v>0</v>
      </c>
      <c r="U42" s="372">
        <f>SUMIFS(TITULARES!$P$6:$P$1505,TITULARES!$I$6:$I$1505,'RESUMEN POR CARRERAS'!U$2,TITULARES!$D$6:$D$1505,'RESUMEN POR CARRERAS'!$C42)</f>
        <v>0</v>
      </c>
      <c r="V42" s="372">
        <f>SUMIFS(TITULARES!$P$6:$P$1505,TITULARES!$I$6:$I$1505,'RESUMEN POR CARRERAS'!V$2,TITULARES!$D$6:$D$1505,'RESUMEN POR CARRERAS'!$C42)</f>
        <v>0</v>
      </c>
      <c r="W42" s="372">
        <f>SUMIFS(TITULARES!$P$6:$P$1505,TITULARES!$I$6:$I$1505,'RESUMEN POR CARRERAS'!W$2,TITULARES!$D$6:$D$1505,'RESUMEN POR CARRERAS'!$C42)</f>
        <v>0</v>
      </c>
      <c r="X42" s="372">
        <f>SUMIFS(TITULARES!$P$6:$P$1505,TITULARES!$I$6:$I$1505,'RESUMEN POR CARRERAS'!X$2,TITULARES!$D$6:$D$1505,'RESUMEN POR CARRERAS'!$C42)</f>
        <v>0</v>
      </c>
      <c r="Y42" s="372">
        <f>SUMIFS(TITULARES!$P$6:$P$1505,TITULARES!$I$6:$I$1505,'RESUMEN POR CARRERAS'!Y$2,TITULARES!$D$6:$D$1505,'RESUMEN POR CARRERAS'!$C42)</f>
        <v>0</v>
      </c>
      <c r="Z42" s="372">
        <f>SUMIFS(TITULARES!$P$6:$P$1505,TITULARES!$I$6:$I$1505,'RESUMEN POR CARRERAS'!Z$2,TITULARES!$D$6:$D$1505,'RESUMEN POR CARRERAS'!$C42)</f>
        <v>0</v>
      </c>
      <c r="AA42" s="372">
        <f>SUMIFS(TITULARES!$P$6:$P$1505,TITULARES!$I$6:$I$1505,'RESUMEN POR CARRERAS'!AA$2,TITULARES!$D$6:$D$1505,'RESUMEN POR CARRERAS'!$C42)</f>
        <v>0</v>
      </c>
      <c r="AB42" s="372">
        <f>SUMIFS(TITULARES!$P$6:$P$1505,TITULARES!$I$6:$I$1505,'RESUMEN POR CARRERAS'!AB$2,TITULARES!$D$6:$D$1505,'RESUMEN POR CARRERAS'!$C42)</f>
        <v>0</v>
      </c>
      <c r="AC42" s="372">
        <f>SUMIFS(TITULARES!$P$6:$P$1505,TITULARES!$I$6:$I$1505,'RESUMEN POR CARRERAS'!AC$2,TITULARES!$D$6:$D$1505,'RESUMEN POR CARRERAS'!$C42)</f>
        <v>0</v>
      </c>
      <c r="AD42" s="372">
        <f t="shared" si="0"/>
        <v>6</v>
      </c>
      <c r="AE42" s="2163" t="str">
        <f t="shared" si="1"/>
        <v>EDUCACIÓN INICIAL</v>
      </c>
    </row>
    <row r="43" spans="1:31" x14ac:dyDescent="0.25">
      <c r="A43" s="372">
        <v>41</v>
      </c>
      <c r="B43" s="974" t="s">
        <v>362</v>
      </c>
      <c r="C43" s="974" t="s">
        <v>578</v>
      </c>
      <c r="D43" s="974" t="s">
        <v>2194</v>
      </c>
      <c r="E43" s="372">
        <f>SUMIFS(TITULARES!$P$6:$P$1505,TITULARES!$I$6:$I$1505,'RESUMEN POR CARRERAS'!E$2,TITULARES!$D$6:$D$1505,'RESUMEN POR CARRERAS'!$C43)</f>
        <v>0</v>
      </c>
      <c r="F43" s="372">
        <f>SUMIFS(TITULARES!$P$6:$P$1505,TITULARES!$I$6:$I$1505,'RESUMEN POR CARRERAS'!F$2,TITULARES!$D$6:$D$1505,'RESUMEN POR CARRERAS'!$C43)</f>
        <v>0</v>
      </c>
      <c r="G43" s="372">
        <f>SUMIFS(TITULARES!$P$6:$P$1505,TITULARES!$I$6:$I$1505,'RESUMEN POR CARRERAS'!G$2,TITULARES!$D$6:$D$1505,'RESUMEN POR CARRERAS'!$C43)</f>
        <v>0</v>
      </c>
      <c r="H43" s="372">
        <f>SUMIFS(TITULARES!$P$6:$P$1505,TITULARES!$I$6:$I$1505,'RESUMEN POR CARRERAS'!H$2,TITULARES!$D$6:$D$1505,'RESUMEN POR CARRERAS'!$C43)</f>
        <v>0</v>
      </c>
      <c r="I43" s="372">
        <f>SUMIFS(TITULARES!$P$6:$P$1505,TITULARES!$I$6:$I$1505,'RESUMEN POR CARRERAS'!I$2,TITULARES!$D$6:$D$1505,'RESUMEN POR CARRERAS'!$C43)</f>
        <v>0</v>
      </c>
      <c r="J43" s="372">
        <f>SUMIFS(TITULARES!$P$6:$P$1505,TITULARES!$I$6:$I$1505,'RESUMEN POR CARRERAS'!J$2,TITULARES!$D$6:$D$1505,'RESUMEN POR CARRERAS'!$C43)</f>
        <v>0</v>
      </c>
      <c r="K43" s="372">
        <f>SUMIFS(TITULARES!$P$6:$P$1505,TITULARES!$I$6:$I$1505,'RESUMEN POR CARRERAS'!K$2,TITULARES!$D$6:$D$1505,'RESUMEN POR CARRERAS'!$C43)</f>
        <v>0</v>
      </c>
      <c r="L43" s="372">
        <f>SUMIFS(TITULARES!$P$6:$P$1505,TITULARES!$I$6:$I$1505,'RESUMEN POR CARRERAS'!L$2,TITULARES!$D$6:$D$1505,'RESUMEN POR CARRERAS'!$C43)</f>
        <v>20</v>
      </c>
      <c r="M43" s="372">
        <f>SUMIFS(TITULARES!$P$6:$P$1505,TITULARES!$I$6:$I$1505,'RESUMEN POR CARRERAS'!M$2,TITULARES!$D$6:$D$1505,'RESUMEN POR CARRERAS'!$C43)</f>
        <v>0</v>
      </c>
      <c r="N43" s="372">
        <f>SUMIFS(TITULARES!$P$6:$P$1505,TITULARES!$I$6:$I$1505,'RESUMEN POR CARRERAS'!N$2,TITULARES!$D$6:$D$1505,'RESUMEN POR CARRERAS'!$C43)</f>
        <v>0</v>
      </c>
      <c r="O43" s="372">
        <f>SUMIFS(TITULARES!$P$6:$P$1505,TITULARES!$I$6:$I$1505,'RESUMEN POR CARRERAS'!O$2,TITULARES!$D$6:$D$1505,'RESUMEN POR CARRERAS'!$C43)</f>
        <v>0</v>
      </c>
      <c r="P43" s="372">
        <f>SUMIFS(TITULARES!$P$6:$P$1505,TITULARES!$I$6:$I$1505,'RESUMEN POR CARRERAS'!P$2,TITULARES!$D$6:$D$1505,'RESUMEN POR CARRERAS'!$C43)</f>
        <v>0</v>
      </c>
      <c r="Q43" s="372">
        <f>SUMIFS(TITULARES!$P$6:$P$1505,TITULARES!$I$6:$I$1505,'RESUMEN POR CARRERAS'!Q$2,TITULARES!$D$6:$D$1505,'RESUMEN POR CARRERAS'!$C43)</f>
        <v>0</v>
      </c>
      <c r="R43" s="372">
        <f>SUMIFS(TITULARES!$P$6:$P$1505,TITULARES!$I$6:$I$1505,'RESUMEN POR CARRERAS'!R$2,TITULARES!$D$6:$D$1505,'RESUMEN POR CARRERAS'!$C43)</f>
        <v>0</v>
      </c>
      <c r="S43" s="372">
        <f>SUMIFS(TITULARES!$P$6:$P$1505,TITULARES!$I$6:$I$1505,'RESUMEN POR CARRERAS'!S$2,TITULARES!$D$6:$D$1505,'RESUMEN POR CARRERAS'!$C43)</f>
        <v>0</v>
      </c>
      <c r="T43" s="372">
        <f>SUMIFS(TITULARES!$P$6:$P$1505,TITULARES!$I$6:$I$1505,'RESUMEN POR CARRERAS'!T$2,TITULARES!$D$6:$D$1505,'RESUMEN POR CARRERAS'!$C43)</f>
        <v>0</v>
      </c>
      <c r="U43" s="372">
        <f>SUMIFS(TITULARES!$P$6:$P$1505,TITULARES!$I$6:$I$1505,'RESUMEN POR CARRERAS'!U$2,TITULARES!$D$6:$D$1505,'RESUMEN POR CARRERAS'!$C43)</f>
        <v>0</v>
      </c>
      <c r="V43" s="372">
        <f>SUMIFS(TITULARES!$P$6:$P$1505,TITULARES!$I$6:$I$1505,'RESUMEN POR CARRERAS'!V$2,TITULARES!$D$6:$D$1505,'RESUMEN POR CARRERAS'!$C43)</f>
        <v>0</v>
      </c>
      <c r="W43" s="372">
        <f>SUMIFS(TITULARES!$P$6:$P$1505,TITULARES!$I$6:$I$1505,'RESUMEN POR CARRERAS'!W$2,TITULARES!$D$6:$D$1505,'RESUMEN POR CARRERAS'!$C43)</f>
        <v>0</v>
      </c>
      <c r="X43" s="372">
        <f>SUMIFS(TITULARES!$P$6:$P$1505,TITULARES!$I$6:$I$1505,'RESUMEN POR CARRERAS'!X$2,TITULARES!$D$6:$D$1505,'RESUMEN POR CARRERAS'!$C43)</f>
        <v>0</v>
      </c>
      <c r="Y43" s="372">
        <f>SUMIFS(TITULARES!$P$6:$P$1505,TITULARES!$I$6:$I$1505,'RESUMEN POR CARRERAS'!Y$2,TITULARES!$D$6:$D$1505,'RESUMEN POR CARRERAS'!$C43)</f>
        <v>0</v>
      </c>
      <c r="Z43" s="372">
        <f>SUMIFS(TITULARES!$P$6:$P$1505,TITULARES!$I$6:$I$1505,'RESUMEN POR CARRERAS'!Z$2,TITULARES!$D$6:$D$1505,'RESUMEN POR CARRERAS'!$C43)</f>
        <v>0</v>
      </c>
      <c r="AA43" s="372">
        <f>SUMIFS(TITULARES!$P$6:$P$1505,TITULARES!$I$6:$I$1505,'RESUMEN POR CARRERAS'!AA$2,TITULARES!$D$6:$D$1505,'RESUMEN POR CARRERAS'!$C43)</f>
        <v>0</v>
      </c>
      <c r="AB43" s="372">
        <f>SUMIFS(TITULARES!$P$6:$P$1505,TITULARES!$I$6:$I$1505,'RESUMEN POR CARRERAS'!AB$2,TITULARES!$D$6:$D$1505,'RESUMEN POR CARRERAS'!$C43)</f>
        <v>0</v>
      </c>
      <c r="AC43" s="372">
        <f>SUMIFS(TITULARES!$P$6:$P$1505,TITULARES!$I$6:$I$1505,'RESUMEN POR CARRERAS'!AC$2,TITULARES!$D$6:$D$1505,'RESUMEN POR CARRERAS'!$C43)</f>
        <v>0</v>
      </c>
      <c r="AD43" s="372">
        <f t="shared" si="0"/>
        <v>20</v>
      </c>
      <c r="AE43" s="2163" t="str">
        <f t="shared" si="1"/>
        <v>AGRONOMÍA</v>
      </c>
    </row>
    <row r="44" spans="1:31" x14ac:dyDescent="0.25">
      <c r="A44" s="372">
        <v>42</v>
      </c>
      <c r="B44" s="974" t="s">
        <v>52</v>
      </c>
      <c r="C44" s="974" t="s">
        <v>53</v>
      </c>
      <c r="D44" s="974" t="s">
        <v>2194</v>
      </c>
      <c r="E44" s="372">
        <f>SUMIFS(TITULARES!$P$6:$P$1505,TITULARES!$I$6:$I$1505,'RESUMEN POR CARRERAS'!E$2,TITULARES!$D$6:$D$1505,'RESUMEN POR CARRERAS'!$C44)</f>
        <v>18</v>
      </c>
      <c r="F44" s="372">
        <f>SUMIFS(TITULARES!$P$6:$P$1505,TITULARES!$I$6:$I$1505,'RESUMEN POR CARRERAS'!F$2,TITULARES!$D$6:$D$1505,'RESUMEN POR CARRERAS'!$C44)</f>
        <v>0</v>
      </c>
      <c r="G44" s="372">
        <f>SUMIFS(TITULARES!$P$6:$P$1505,TITULARES!$I$6:$I$1505,'RESUMEN POR CARRERAS'!G$2,TITULARES!$D$6:$D$1505,'RESUMEN POR CARRERAS'!$C44)</f>
        <v>0</v>
      </c>
      <c r="H44" s="372">
        <f>SUMIFS(TITULARES!$P$6:$P$1505,TITULARES!$I$6:$I$1505,'RESUMEN POR CARRERAS'!H$2,TITULARES!$D$6:$D$1505,'RESUMEN POR CARRERAS'!$C44)</f>
        <v>0</v>
      </c>
      <c r="I44" s="372">
        <f>SUMIFS(TITULARES!$P$6:$P$1505,TITULARES!$I$6:$I$1505,'RESUMEN POR CARRERAS'!I$2,TITULARES!$D$6:$D$1505,'RESUMEN POR CARRERAS'!$C44)</f>
        <v>0</v>
      </c>
      <c r="J44" s="372">
        <f>SUMIFS(TITULARES!$P$6:$P$1505,TITULARES!$I$6:$I$1505,'RESUMEN POR CARRERAS'!J$2,TITULARES!$D$6:$D$1505,'RESUMEN POR CARRERAS'!$C44)</f>
        <v>0</v>
      </c>
      <c r="K44" s="372">
        <f>SUMIFS(TITULARES!$P$6:$P$1505,TITULARES!$I$6:$I$1505,'RESUMEN POR CARRERAS'!K$2,TITULARES!$D$6:$D$1505,'RESUMEN POR CARRERAS'!$C44)</f>
        <v>0</v>
      </c>
      <c r="L44" s="372">
        <f>SUMIFS(TITULARES!$P$6:$P$1505,TITULARES!$I$6:$I$1505,'RESUMEN POR CARRERAS'!L$2,TITULARES!$D$6:$D$1505,'RESUMEN POR CARRERAS'!$C44)</f>
        <v>0</v>
      </c>
      <c r="M44" s="372">
        <f>SUMIFS(TITULARES!$P$6:$P$1505,TITULARES!$I$6:$I$1505,'RESUMEN POR CARRERAS'!M$2,TITULARES!$D$6:$D$1505,'RESUMEN POR CARRERAS'!$C44)</f>
        <v>0</v>
      </c>
      <c r="N44" s="372">
        <f>SUMIFS(TITULARES!$P$6:$P$1505,TITULARES!$I$6:$I$1505,'RESUMEN POR CARRERAS'!N$2,TITULARES!$D$6:$D$1505,'RESUMEN POR CARRERAS'!$C44)</f>
        <v>0</v>
      </c>
      <c r="O44" s="372">
        <f>SUMIFS(TITULARES!$P$6:$P$1505,TITULARES!$I$6:$I$1505,'RESUMEN POR CARRERAS'!O$2,TITULARES!$D$6:$D$1505,'RESUMEN POR CARRERAS'!$C44)</f>
        <v>0</v>
      </c>
      <c r="P44" s="372">
        <f>SUMIFS(TITULARES!$P$6:$P$1505,TITULARES!$I$6:$I$1505,'RESUMEN POR CARRERAS'!P$2,TITULARES!$D$6:$D$1505,'RESUMEN POR CARRERAS'!$C44)</f>
        <v>0</v>
      </c>
      <c r="Q44" s="372">
        <f>SUMIFS(TITULARES!$P$6:$P$1505,TITULARES!$I$6:$I$1505,'RESUMEN POR CARRERAS'!Q$2,TITULARES!$D$6:$D$1505,'RESUMEN POR CARRERAS'!$C44)</f>
        <v>0</v>
      </c>
      <c r="R44" s="372">
        <f>SUMIFS(TITULARES!$P$6:$P$1505,TITULARES!$I$6:$I$1505,'RESUMEN POR CARRERAS'!R$2,TITULARES!$D$6:$D$1505,'RESUMEN POR CARRERAS'!$C44)</f>
        <v>0</v>
      </c>
      <c r="S44" s="372">
        <f>SUMIFS(TITULARES!$P$6:$P$1505,TITULARES!$I$6:$I$1505,'RESUMEN POR CARRERAS'!S$2,TITULARES!$D$6:$D$1505,'RESUMEN POR CARRERAS'!$C44)</f>
        <v>0</v>
      </c>
      <c r="T44" s="372">
        <f>SUMIFS(TITULARES!$P$6:$P$1505,TITULARES!$I$6:$I$1505,'RESUMEN POR CARRERAS'!T$2,TITULARES!$D$6:$D$1505,'RESUMEN POR CARRERAS'!$C44)</f>
        <v>0</v>
      </c>
      <c r="U44" s="372">
        <f>SUMIFS(TITULARES!$P$6:$P$1505,TITULARES!$I$6:$I$1505,'RESUMEN POR CARRERAS'!U$2,TITULARES!$D$6:$D$1505,'RESUMEN POR CARRERAS'!$C44)</f>
        <v>0</v>
      </c>
      <c r="V44" s="372">
        <f>SUMIFS(TITULARES!$P$6:$P$1505,TITULARES!$I$6:$I$1505,'RESUMEN POR CARRERAS'!V$2,TITULARES!$D$6:$D$1505,'RESUMEN POR CARRERAS'!$C44)</f>
        <v>0</v>
      </c>
      <c r="W44" s="372">
        <f>SUMIFS(TITULARES!$P$6:$P$1505,TITULARES!$I$6:$I$1505,'RESUMEN POR CARRERAS'!W$2,TITULARES!$D$6:$D$1505,'RESUMEN POR CARRERAS'!$C44)</f>
        <v>0</v>
      </c>
      <c r="X44" s="372">
        <f>SUMIFS(TITULARES!$P$6:$P$1505,TITULARES!$I$6:$I$1505,'RESUMEN POR CARRERAS'!X$2,TITULARES!$D$6:$D$1505,'RESUMEN POR CARRERAS'!$C44)</f>
        <v>0</v>
      </c>
      <c r="Y44" s="372">
        <f>SUMIFS(TITULARES!$P$6:$P$1505,TITULARES!$I$6:$I$1505,'RESUMEN POR CARRERAS'!Y$2,TITULARES!$D$6:$D$1505,'RESUMEN POR CARRERAS'!$C44)</f>
        <v>0</v>
      </c>
      <c r="Z44" s="372">
        <f>SUMIFS(TITULARES!$P$6:$P$1505,TITULARES!$I$6:$I$1505,'RESUMEN POR CARRERAS'!Z$2,TITULARES!$D$6:$D$1505,'RESUMEN POR CARRERAS'!$C44)</f>
        <v>0</v>
      </c>
      <c r="AA44" s="372">
        <f>SUMIFS(TITULARES!$P$6:$P$1505,TITULARES!$I$6:$I$1505,'RESUMEN POR CARRERAS'!AA$2,TITULARES!$D$6:$D$1505,'RESUMEN POR CARRERAS'!$C44)</f>
        <v>0</v>
      </c>
      <c r="AB44" s="372">
        <f>SUMIFS(TITULARES!$P$6:$P$1505,TITULARES!$I$6:$I$1505,'RESUMEN POR CARRERAS'!AB$2,TITULARES!$D$6:$D$1505,'RESUMEN POR CARRERAS'!$C44)</f>
        <v>0</v>
      </c>
      <c r="AC44" s="372">
        <f>SUMIFS(TITULARES!$P$6:$P$1505,TITULARES!$I$6:$I$1505,'RESUMEN POR CARRERAS'!AC$2,TITULARES!$D$6:$D$1505,'RESUMEN POR CARRERAS'!$C44)</f>
        <v>0</v>
      </c>
      <c r="AD44" s="372">
        <f t="shared" si="0"/>
        <v>18</v>
      </c>
      <c r="AE44" s="2163" t="str">
        <f t="shared" si="1"/>
        <v>ADMINISTRACIÓN DE EMPRESAS</v>
      </c>
    </row>
    <row r="45" spans="1:31" x14ac:dyDescent="0.25">
      <c r="A45" s="372">
        <v>43</v>
      </c>
      <c r="B45" s="974" t="s">
        <v>198</v>
      </c>
      <c r="C45" s="974" t="s">
        <v>199</v>
      </c>
      <c r="D45" s="974" t="s">
        <v>2194</v>
      </c>
      <c r="E45" s="372">
        <f>SUMIFS(TITULARES!$P$6:$P$1505,TITULARES!$I$6:$I$1505,'RESUMEN POR CARRERAS'!E$2,TITULARES!$D$6:$D$1505,'RESUMEN POR CARRERAS'!$C45)</f>
        <v>0</v>
      </c>
      <c r="F45" s="372">
        <f>SUMIFS(TITULARES!$P$6:$P$1505,TITULARES!$I$6:$I$1505,'RESUMEN POR CARRERAS'!F$2,TITULARES!$D$6:$D$1505,'RESUMEN POR CARRERAS'!$C45)</f>
        <v>0</v>
      </c>
      <c r="G45" s="372">
        <f>SUMIFS(TITULARES!$P$6:$P$1505,TITULARES!$I$6:$I$1505,'RESUMEN POR CARRERAS'!G$2,TITULARES!$D$6:$D$1505,'RESUMEN POR CARRERAS'!$C45)</f>
        <v>0</v>
      </c>
      <c r="H45" s="372">
        <f>SUMIFS(TITULARES!$P$6:$P$1505,TITULARES!$I$6:$I$1505,'RESUMEN POR CARRERAS'!H$2,TITULARES!$D$6:$D$1505,'RESUMEN POR CARRERAS'!$C45)</f>
        <v>0</v>
      </c>
      <c r="I45" s="372">
        <f>SUMIFS(TITULARES!$P$6:$P$1505,TITULARES!$I$6:$I$1505,'RESUMEN POR CARRERAS'!I$2,TITULARES!$D$6:$D$1505,'RESUMEN POR CARRERAS'!$C45)</f>
        <v>18</v>
      </c>
      <c r="J45" s="372">
        <f>SUMIFS(TITULARES!$P$6:$P$1505,TITULARES!$I$6:$I$1505,'RESUMEN POR CARRERAS'!J$2,TITULARES!$D$6:$D$1505,'RESUMEN POR CARRERAS'!$C45)</f>
        <v>0</v>
      </c>
      <c r="K45" s="372">
        <f>SUMIFS(TITULARES!$P$6:$P$1505,TITULARES!$I$6:$I$1505,'RESUMEN POR CARRERAS'!K$2,TITULARES!$D$6:$D$1505,'RESUMEN POR CARRERAS'!$C45)</f>
        <v>0</v>
      </c>
      <c r="L45" s="372">
        <f>SUMIFS(TITULARES!$P$6:$P$1505,TITULARES!$I$6:$I$1505,'RESUMEN POR CARRERAS'!L$2,TITULARES!$D$6:$D$1505,'RESUMEN POR CARRERAS'!$C45)</f>
        <v>0</v>
      </c>
      <c r="M45" s="372">
        <f>SUMIFS(TITULARES!$P$6:$P$1505,TITULARES!$I$6:$I$1505,'RESUMEN POR CARRERAS'!M$2,TITULARES!$D$6:$D$1505,'RESUMEN POR CARRERAS'!$C45)</f>
        <v>0</v>
      </c>
      <c r="N45" s="372">
        <f>SUMIFS(TITULARES!$P$6:$P$1505,TITULARES!$I$6:$I$1505,'RESUMEN POR CARRERAS'!N$2,TITULARES!$D$6:$D$1505,'RESUMEN POR CARRERAS'!$C45)</f>
        <v>0</v>
      </c>
      <c r="O45" s="372">
        <f>SUMIFS(TITULARES!$P$6:$P$1505,TITULARES!$I$6:$I$1505,'RESUMEN POR CARRERAS'!O$2,TITULARES!$D$6:$D$1505,'RESUMEN POR CARRERAS'!$C45)</f>
        <v>0</v>
      </c>
      <c r="P45" s="372">
        <f>SUMIFS(TITULARES!$P$6:$P$1505,TITULARES!$I$6:$I$1505,'RESUMEN POR CARRERAS'!P$2,TITULARES!$D$6:$D$1505,'RESUMEN POR CARRERAS'!$C45)</f>
        <v>0</v>
      </c>
      <c r="Q45" s="372">
        <f>SUMIFS(TITULARES!$P$6:$P$1505,TITULARES!$I$6:$I$1505,'RESUMEN POR CARRERAS'!Q$2,TITULARES!$D$6:$D$1505,'RESUMEN POR CARRERAS'!$C45)</f>
        <v>0</v>
      </c>
      <c r="R45" s="372">
        <f>SUMIFS(TITULARES!$P$6:$P$1505,TITULARES!$I$6:$I$1505,'RESUMEN POR CARRERAS'!R$2,TITULARES!$D$6:$D$1505,'RESUMEN POR CARRERAS'!$C45)</f>
        <v>0</v>
      </c>
      <c r="S45" s="372">
        <f>SUMIFS(TITULARES!$P$6:$P$1505,TITULARES!$I$6:$I$1505,'RESUMEN POR CARRERAS'!S$2,TITULARES!$D$6:$D$1505,'RESUMEN POR CARRERAS'!$C45)</f>
        <v>0</v>
      </c>
      <c r="T45" s="372">
        <f>SUMIFS(TITULARES!$P$6:$P$1505,TITULARES!$I$6:$I$1505,'RESUMEN POR CARRERAS'!T$2,TITULARES!$D$6:$D$1505,'RESUMEN POR CARRERAS'!$C45)</f>
        <v>0</v>
      </c>
      <c r="U45" s="372">
        <f>SUMIFS(TITULARES!$P$6:$P$1505,TITULARES!$I$6:$I$1505,'RESUMEN POR CARRERAS'!U$2,TITULARES!$D$6:$D$1505,'RESUMEN POR CARRERAS'!$C45)</f>
        <v>0</v>
      </c>
      <c r="V45" s="372">
        <f>SUMIFS(TITULARES!$P$6:$P$1505,TITULARES!$I$6:$I$1505,'RESUMEN POR CARRERAS'!V$2,TITULARES!$D$6:$D$1505,'RESUMEN POR CARRERAS'!$C45)</f>
        <v>0</v>
      </c>
      <c r="W45" s="372">
        <f>SUMIFS(TITULARES!$P$6:$P$1505,TITULARES!$I$6:$I$1505,'RESUMEN POR CARRERAS'!W$2,TITULARES!$D$6:$D$1505,'RESUMEN POR CARRERAS'!$C45)</f>
        <v>0</v>
      </c>
      <c r="X45" s="372">
        <f>SUMIFS(TITULARES!$P$6:$P$1505,TITULARES!$I$6:$I$1505,'RESUMEN POR CARRERAS'!X$2,TITULARES!$D$6:$D$1505,'RESUMEN POR CARRERAS'!$C45)</f>
        <v>0</v>
      </c>
      <c r="Y45" s="372">
        <f>SUMIFS(TITULARES!$P$6:$P$1505,TITULARES!$I$6:$I$1505,'RESUMEN POR CARRERAS'!Y$2,TITULARES!$D$6:$D$1505,'RESUMEN POR CARRERAS'!$C45)</f>
        <v>0</v>
      </c>
      <c r="Z45" s="372">
        <f>SUMIFS(TITULARES!$P$6:$P$1505,TITULARES!$I$6:$I$1505,'RESUMEN POR CARRERAS'!Z$2,TITULARES!$D$6:$D$1505,'RESUMEN POR CARRERAS'!$C45)</f>
        <v>0</v>
      </c>
      <c r="AA45" s="372">
        <f>SUMIFS(TITULARES!$P$6:$P$1505,TITULARES!$I$6:$I$1505,'RESUMEN POR CARRERAS'!AA$2,TITULARES!$D$6:$D$1505,'RESUMEN POR CARRERAS'!$C45)</f>
        <v>0</v>
      </c>
      <c r="AB45" s="372">
        <f>SUMIFS(TITULARES!$P$6:$P$1505,TITULARES!$I$6:$I$1505,'RESUMEN POR CARRERAS'!AB$2,TITULARES!$D$6:$D$1505,'RESUMEN POR CARRERAS'!$C45)</f>
        <v>0</v>
      </c>
      <c r="AC45" s="372">
        <f>SUMIFS(TITULARES!$P$6:$P$1505,TITULARES!$I$6:$I$1505,'RESUMEN POR CARRERAS'!AC$2,TITULARES!$D$6:$D$1505,'RESUMEN POR CARRERAS'!$C45)</f>
        <v>0</v>
      </c>
      <c r="AD45" s="372">
        <f t="shared" si="0"/>
        <v>18</v>
      </c>
      <c r="AE45" s="2163" t="str">
        <f t="shared" si="1"/>
        <v>SOFTWARE</v>
      </c>
    </row>
    <row r="46" spans="1:31" x14ac:dyDescent="0.25">
      <c r="A46" s="372">
        <v>44</v>
      </c>
      <c r="B46" s="974" t="s">
        <v>363</v>
      </c>
      <c r="C46" s="974" t="s">
        <v>580</v>
      </c>
      <c r="D46" s="974" t="s">
        <v>2194</v>
      </c>
      <c r="E46" s="372">
        <f>SUMIFS(TITULARES!$P$6:$P$1505,TITULARES!$I$6:$I$1505,'RESUMEN POR CARRERAS'!E$2,TITULARES!$D$6:$D$1505,'RESUMEN POR CARRERAS'!$C46)</f>
        <v>0</v>
      </c>
      <c r="F46" s="372">
        <f>SUMIFS(TITULARES!$P$6:$P$1505,TITULARES!$I$6:$I$1505,'RESUMEN POR CARRERAS'!F$2,TITULARES!$D$6:$D$1505,'RESUMEN POR CARRERAS'!$C46)</f>
        <v>0</v>
      </c>
      <c r="G46" s="372">
        <f>SUMIFS(TITULARES!$P$6:$P$1505,TITULARES!$I$6:$I$1505,'RESUMEN POR CARRERAS'!G$2,TITULARES!$D$6:$D$1505,'RESUMEN POR CARRERAS'!$C46)</f>
        <v>0</v>
      </c>
      <c r="H46" s="372">
        <f>SUMIFS(TITULARES!$P$6:$P$1505,TITULARES!$I$6:$I$1505,'RESUMEN POR CARRERAS'!H$2,TITULARES!$D$6:$D$1505,'RESUMEN POR CARRERAS'!$C46)</f>
        <v>0</v>
      </c>
      <c r="I46" s="372">
        <f>SUMIFS(TITULARES!$P$6:$P$1505,TITULARES!$I$6:$I$1505,'RESUMEN POR CARRERAS'!I$2,TITULARES!$D$6:$D$1505,'RESUMEN POR CARRERAS'!$C46)</f>
        <v>0</v>
      </c>
      <c r="J46" s="372">
        <f>SUMIFS(TITULARES!$P$6:$P$1505,TITULARES!$I$6:$I$1505,'RESUMEN POR CARRERAS'!J$2,TITULARES!$D$6:$D$1505,'RESUMEN POR CARRERAS'!$C46)</f>
        <v>0</v>
      </c>
      <c r="K46" s="372">
        <f>SUMIFS(TITULARES!$P$6:$P$1505,TITULARES!$I$6:$I$1505,'RESUMEN POR CARRERAS'!K$2,TITULARES!$D$6:$D$1505,'RESUMEN POR CARRERAS'!$C46)</f>
        <v>0</v>
      </c>
      <c r="L46" s="372">
        <f>SUMIFS(TITULARES!$P$6:$P$1505,TITULARES!$I$6:$I$1505,'RESUMEN POR CARRERAS'!L$2,TITULARES!$D$6:$D$1505,'RESUMEN POR CARRERAS'!$C46)</f>
        <v>20</v>
      </c>
      <c r="M46" s="372">
        <f>SUMIFS(TITULARES!$P$6:$P$1505,TITULARES!$I$6:$I$1505,'RESUMEN POR CARRERAS'!M$2,TITULARES!$D$6:$D$1505,'RESUMEN POR CARRERAS'!$C46)</f>
        <v>0</v>
      </c>
      <c r="N46" s="372">
        <f>SUMIFS(TITULARES!$P$6:$P$1505,TITULARES!$I$6:$I$1505,'RESUMEN POR CARRERAS'!N$2,TITULARES!$D$6:$D$1505,'RESUMEN POR CARRERAS'!$C46)</f>
        <v>0</v>
      </c>
      <c r="O46" s="372">
        <f>SUMIFS(TITULARES!$P$6:$P$1505,TITULARES!$I$6:$I$1505,'RESUMEN POR CARRERAS'!O$2,TITULARES!$D$6:$D$1505,'RESUMEN POR CARRERAS'!$C46)</f>
        <v>0</v>
      </c>
      <c r="P46" s="372">
        <f>SUMIFS(TITULARES!$P$6:$P$1505,TITULARES!$I$6:$I$1505,'RESUMEN POR CARRERAS'!P$2,TITULARES!$D$6:$D$1505,'RESUMEN POR CARRERAS'!$C46)</f>
        <v>0</v>
      </c>
      <c r="Q46" s="372">
        <f>SUMIFS(TITULARES!$P$6:$P$1505,TITULARES!$I$6:$I$1505,'RESUMEN POR CARRERAS'!Q$2,TITULARES!$D$6:$D$1505,'RESUMEN POR CARRERAS'!$C46)</f>
        <v>0</v>
      </c>
      <c r="R46" s="372">
        <f>SUMIFS(TITULARES!$P$6:$P$1505,TITULARES!$I$6:$I$1505,'RESUMEN POR CARRERAS'!R$2,TITULARES!$D$6:$D$1505,'RESUMEN POR CARRERAS'!$C46)</f>
        <v>0</v>
      </c>
      <c r="S46" s="372">
        <f>SUMIFS(TITULARES!$P$6:$P$1505,TITULARES!$I$6:$I$1505,'RESUMEN POR CARRERAS'!S$2,TITULARES!$D$6:$D$1505,'RESUMEN POR CARRERAS'!$C46)</f>
        <v>0</v>
      </c>
      <c r="T46" s="372">
        <f>SUMIFS(TITULARES!$P$6:$P$1505,TITULARES!$I$6:$I$1505,'RESUMEN POR CARRERAS'!T$2,TITULARES!$D$6:$D$1505,'RESUMEN POR CARRERAS'!$C46)</f>
        <v>0</v>
      </c>
      <c r="U46" s="372">
        <f>SUMIFS(TITULARES!$P$6:$P$1505,TITULARES!$I$6:$I$1505,'RESUMEN POR CARRERAS'!U$2,TITULARES!$D$6:$D$1505,'RESUMEN POR CARRERAS'!$C46)</f>
        <v>0</v>
      </c>
      <c r="V46" s="372">
        <f>SUMIFS(TITULARES!$P$6:$P$1505,TITULARES!$I$6:$I$1505,'RESUMEN POR CARRERAS'!V$2,TITULARES!$D$6:$D$1505,'RESUMEN POR CARRERAS'!$C46)</f>
        <v>0</v>
      </c>
      <c r="W46" s="372">
        <f>SUMIFS(TITULARES!$P$6:$P$1505,TITULARES!$I$6:$I$1505,'RESUMEN POR CARRERAS'!W$2,TITULARES!$D$6:$D$1505,'RESUMEN POR CARRERAS'!$C46)</f>
        <v>0</v>
      </c>
      <c r="X46" s="372">
        <f>SUMIFS(TITULARES!$P$6:$P$1505,TITULARES!$I$6:$I$1505,'RESUMEN POR CARRERAS'!X$2,TITULARES!$D$6:$D$1505,'RESUMEN POR CARRERAS'!$C46)</f>
        <v>0</v>
      </c>
      <c r="Y46" s="372">
        <f>SUMIFS(TITULARES!$P$6:$P$1505,TITULARES!$I$6:$I$1505,'RESUMEN POR CARRERAS'!Y$2,TITULARES!$D$6:$D$1505,'RESUMEN POR CARRERAS'!$C46)</f>
        <v>0</v>
      </c>
      <c r="Z46" s="372">
        <f>SUMIFS(TITULARES!$P$6:$P$1505,TITULARES!$I$6:$I$1505,'RESUMEN POR CARRERAS'!Z$2,TITULARES!$D$6:$D$1505,'RESUMEN POR CARRERAS'!$C46)</f>
        <v>0</v>
      </c>
      <c r="AA46" s="372">
        <f>SUMIFS(TITULARES!$P$6:$P$1505,TITULARES!$I$6:$I$1505,'RESUMEN POR CARRERAS'!AA$2,TITULARES!$D$6:$D$1505,'RESUMEN POR CARRERAS'!$C46)</f>
        <v>0</v>
      </c>
      <c r="AB46" s="372">
        <f>SUMIFS(TITULARES!$P$6:$P$1505,TITULARES!$I$6:$I$1505,'RESUMEN POR CARRERAS'!AB$2,TITULARES!$D$6:$D$1505,'RESUMEN POR CARRERAS'!$C46)</f>
        <v>0</v>
      </c>
      <c r="AC46" s="372">
        <f>SUMIFS(TITULARES!$P$6:$P$1505,TITULARES!$I$6:$I$1505,'RESUMEN POR CARRERAS'!AC$2,TITULARES!$D$6:$D$1505,'RESUMEN POR CARRERAS'!$C46)</f>
        <v>0</v>
      </c>
      <c r="AD46" s="372">
        <f t="shared" si="0"/>
        <v>20</v>
      </c>
      <c r="AE46" s="2163" t="str">
        <f t="shared" si="1"/>
        <v>AGRONOMÍA</v>
      </c>
    </row>
    <row r="47" spans="1:31" x14ac:dyDescent="0.25">
      <c r="A47" s="372">
        <v>45</v>
      </c>
      <c r="B47" s="974" t="s">
        <v>54</v>
      </c>
      <c r="C47" s="974" t="s">
        <v>55</v>
      </c>
      <c r="D47" s="974" t="s">
        <v>2194</v>
      </c>
      <c r="E47" s="372">
        <f>SUMIFS(TITULARES!$P$6:$P$1505,TITULARES!$I$6:$I$1505,'RESUMEN POR CARRERAS'!E$2,TITULARES!$D$6:$D$1505,'RESUMEN POR CARRERAS'!$C47)</f>
        <v>18</v>
      </c>
      <c r="F47" s="372">
        <f>SUMIFS(TITULARES!$P$6:$P$1505,TITULARES!$I$6:$I$1505,'RESUMEN POR CARRERAS'!F$2,TITULARES!$D$6:$D$1505,'RESUMEN POR CARRERAS'!$C47)</f>
        <v>0</v>
      </c>
      <c r="G47" s="372">
        <f>SUMIFS(TITULARES!$P$6:$P$1505,TITULARES!$I$6:$I$1505,'RESUMEN POR CARRERAS'!G$2,TITULARES!$D$6:$D$1505,'RESUMEN POR CARRERAS'!$C47)</f>
        <v>2</v>
      </c>
      <c r="H47" s="372">
        <f>SUMIFS(TITULARES!$P$6:$P$1505,TITULARES!$I$6:$I$1505,'RESUMEN POR CARRERAS'!H$2,TITULARES!$D$6:$D$1505,'RESUMEN POR CARRERAS'!$C47)</f>
        <v>0</v>
      </c>
      <c r="I47" s="372">
        <f>SUMIFS(TITULARES!$P$6:$P$1505,TITULARES!$I$6:$I$1505,'RESUMEN POR CARRERAS'!I$2,TITULARES!$D$6:$D$1505,'RESUMEN POR CARRERAS'!$C47)</f>
        <v>0</v>
      </c>
      <c r="J47" s="372">
        <f>SUMIFS(TITULARES!$P$6:$P$1505,TITULARES!$I$6:$I$1505,'RESUMEN POR CARRERAS'!J$2,TITULARES!$D$6:$D$1505,'RESUMEN POR CARRERAS'!$C47)</f>
        <v>0</v>
      </c>
      <c r="K47" s="372">
        <f>SUMIFS(TITULARES!$P$6:$P$1505,TITULARES!$I$6:$I$1505,'RESUMEN POR CARRERAS'!K$2,TITULARES!$D$6:$D$1505,'RESUMEN POR CARRERAS'!$C47)</f>
        <v>0</v>
      </c>
      <c r="L47" s="372">
        <f>SUMIFS(TITULARES!$P$6:$P$1505,TITULARES!$I$6:$I$1505,'RESUMEN POR CARRERAS'!L$2,TITULARES!$D$6:$D$1505,'RESUMEN POR CARRERAS'!$C47)</f>
        <v>0</v>
      </c>
      <c r="M47" s="372">
        <f>SUMIFS(TITULARES!$P$6:$P$1505,TITULARES!$I$6:$I$1505,'RESUMEN POR CARRERAS'!M$2,TITULARES!$D$6:$D$1505,'RESUMEN POR CARRERAS'!$C47)</f>
        <v>0</v>
      </c>
      <c r="N47" s="372">
        <f>SUMIFS(TITULARES!$P$6:$P$1505,TITULARES!$I$6:$I$1505,'RESUMEN POR CARRERAS'!N$2,TITULARES!$D$6:$D$1505,'RESUMEN POR CARRERAS'!$C47)</f>
        <v>0</v>
      </c>
      <c r="O47" s="372">
        <f>SUMIFS(TITULARES!$P$6:$P$1505,TITULARES!$I$6:$I$1505,'RESUMEN POR CARRERAS'!O$2,TITULARES!$D$6:$D$1505,'RESUMEN POR CARRERAS'!$C47)</f>
        <v>0</v>
      </c>
      <c r="P47" s="372">
        <f>SUMIFS(TITULARES!$P$6:$P$1505,TITULARES!$I$6:$I$1505,'RESUMEN POR CARRERAS'!P$2,TITULARES!$D$6:$D$1505,'RESUMEN POR CARRERAS'!$C47)</f>
        <v>0</v>
      </c>
      <c r="Q47" s="372">
        <f>SUMIFS(TITULARES!$P$6:$P$1505,TITULARES!$I$6:$I$1505,'RESUMEN POR CARRERAS'!Q$2,TITULARES!$D$6:$D$1505,'RESUMEN POR CARRERAS'!$C47)</f>
        <v>0</v>
      </c>
      <c r="R47" s="372">
        <f>SUMIFS(TITULARES!$P$6:$P$1505,TITULARES!$I$6:$I$1505,'RESUMEN POR CARRERAS'!R$2,TITULARES!$D$6:$D$1505,'RESUMEN POR CARRERAS'!$C47)</f>
        <v>0</v>
      </c>
      <c r="S47" s="372">
        <f>SUMIFS(TITULARES!$P$6:$P$1505,TITULARES!$I$6:$I$1505,'RESUMEN POR CARRERAS'!S$2,TITULARES!$D$6:$D$1505,'RESUMEN POR CARRERAS'!$C47)</f>
        <v>0</v>
      </c>
      <c r="T47" s="372">
        <f>SUMIFS(TITULARES!$P$6:$P$1505,TITULARES!$I$6:$I$1505,'RESUMEN POR CARRERAS'!T$2,TITULARES!$D$6:$D$1505,'RESUMEN POR CARRERAS'!$C47)</f>
        <v>0</v>
      </c>
      <c r="U47" s="372">
        <f>SUMIFS(TITULARES!$P$6:$P$1505,TITULARES!$I$6:$I$1505,'RESUMEN POR CARRERAS'!U$2,TITULARES!$D$6:$D$1505,'RESUMEN POR CARRERAS'!$C47)</f>
        <v>0</v>
      </c>
      <c r="V47" s="372">
        <f>SUMIFS(TITULARES!$P$6:$P$1505,TITULARES!$I$6:$I$1505,'RESUMEN POR CARRERAS'!V$2,TITULARES!$D$6:$D$1505,'RESUMEN POR CARRERAS'!$C47)</f>
        <v>0</v>
      </c>
      <c r="W47" s="372">
        <f>SUMIFS(TITULARES!$P$6:$P$1505,TITULARES!$I$6:$I$1505,'RESUMEN POR CARRERAS'!W$2,TITULARES!$D$6:$D$1505,'RESUMEN POR CARRERAS'!$C47)</f>
        <v>0</v>
      </c>
      <c r="X47" s="372">
        <f>SUMIFS(TITULARES!$P$6:$P$1505,TITULARES!$I$6:$I$1505,'RESUMEN POR CARRERAS'!X$2,TITULARES!$D$6:$D$1505,'RESUMEN POR CARRERAS'!$C47)</f>
        <v>0</v>
      </c>
      <c r="Y47" s="372">
        <f>SUMIFS(TITULARES!$P$6:$P$1505,TITULARES!$I$6:$I$1505,'RESUMEN POR CARRERAS'!Y$2,TITULARES!$D$6:$D$1505,'RESUMEN POR CARRERAS'!$C47)</f>
        <v>0</v>
      </c>
      <c r="Z47" s="372">
        <f>SUMIFS(TITULARES!$P$6:$P$1505,TITULARES!$I$6:$I$1505,'RESUMEN POR CARRERAS'!Z$2,TITULARES!$D$6:$D$1505,'RESUMEN POR CARRERAS'!$C47)</f>
        <v>0</v>
      </c>
      <c r="AA47" s="372">
        <f>SUMIFS(TITULARES!$P$6:$P$1505,TITULARES!$I$6:$I$1505,'RESUMEN POR CARRERAS'!AA$2,TITULARES!$D$6:$D$1505,'RESUMEN POR CARRERAS'!$C47)</f>
        <v>0</v>
      </c>
      <c r="AB47" s="372">
        <f>SUMIFS(TITULARES!$P$6:$P$1505,TITULARES!$I$6:$I$1505,'RESUMEN POR CARRERAS'!AB$2,TITULARES!$D$6:$D$1505,'RESUMEN POR CARRERAS'!$C47)</f>
        <v>0</v>
      </c>
      <c r="AC47" s="372">
        <f>SUMIFS(TITULARES!$P$6:$P$1505,TITULARES!$I$6:$I$1505,'RESUMEN POR CARRERAS'!AC$2,TITULARES!$D$6:$D$1505,'RESUMEN POR CARRERAS'!$C47)</f>
        <v>0</v>
      </c>
      <c r="AD47" s="372">
        <f t="shared" si="0"/>
        <v>18</v>
      </c>
      <c r="AE47" s="2163" t="str">
        <f t="shared" si="1"/>
        <v>ADMINISTRACIÓN DE EMPRESAS</v>
      </c>
    </row>
    <row r="48" spans="1:31" x14ac:dyDescent="0.25">
      <c r="A48" s="372">
        <v>46</v>
      </c>
      <c r="B48" s="974" t="s">
        <v>364</v>
      </c>
      <c r="C48" s="974" t="s">
        <v>582</v>
      </c>
      <c r="D48" s="974" t="s">
        <v>2194</v>
      </c>
      <c r="E48" s="372">
        <f>SUMIFS(TITULARES!$P$6:$P$1505,TITULARES!$I$6:$I$1505,'RESUMEN POR CARRERAS'!E$2,TITULARES!$D$6:$D$1505,'RESUMEN POR CARRERAS'!$C48)</f>
        <v>0</v>
      </c>
      <c r="F48" s="372">
        <f>SUMIFS(TITULARES!$P$6:$P$1505,TITULARES!$I$6:$I$1505,'RESUMEN POR CARRERAS'!F$2,TITULARES!$D$6:$D$1505,'RESUMEN POR CARRERAS'!$C48)</f>
        <v>0</v>
      </c>
      <c r="G48" s="372">
        <f>SUMIFS(TITULARES!$P$6:$P$1505,TITULARES!$I$6:$I$1505,'RESUMEN POR CARRERAS'!G$2,TITULARES!$D$6:$D$1505,'RESUMEN POR CARRERAS'!$C48)</f>
        <v>0</v>
      </c>
      <c r="H48" s="372">
        <f>SUMIFS(TITULARES!$P$6:$P$1505,TITULARES!$I$6:$I$1505,'RESUMEN POR CARRERAS'!H$2,TITULARES!$D$6:$D$1505,'RESUMEN POR CARRERAS'!$C48)</f>
        <v>0</v>
      </c>
      <c r="I48" s="372">
        <f>SUMIFS(TITULARES!$P$6:$P$1505,TITULARES!$I$6:$I$1505,'RESUMEN POR CARRERAS'!I$2,TITULARES!$D$6:$D$1505,'RESUMEN POR CARRERAS'!$C48)</f>
        <v>0</v>
      </c>
      <c r="J48" s="372">
        <f>SUMIFS(TITULARES!$P$6:$P$1505,TITULARES!$I$6:$I$1505,'RESUMEN POR CARRERAS'!J$2,TITULARES!$D$6:$D$1505,'RESUMEN POR CARRERAS'!$C48)</f>
        <v>0</v>
      </c>
      <c r="K48" s="372">
        <f>SUMIFS(TITULARES!$P$6:$P$1505,TITULARES!$I$6:$I$1505,'RESUMEN POR CARRERAS'!K$2,TITULARES!$D$6:$D$1505,'RESUMEN POR CARRERAS'!$C48)</f>
        <v>0</v>
      </c>
      <c r="L48" s="372">
        <f>SUMIFS(TITULARES!$P$6:$P$1505,TITULARES!$I$6:$I$1505,'RESUMEN POR CARRERAS'!L$2,TITULARES!$D$6:$D$1505,'RESUMEN POR CARRERAS'!$C48)</f>
        <v>20</v>
      </c>
      <c r="M48" s="372">
        <f>SUMIFS(TITULARES!$P$6:$P$1505,TITULARES!$I$6:$I$1505,'RESUMEN POR CARRERAS'!M$2,TITULARES!$D$6:$D$1505,'RESUMEN POR CARRERAS'!$C48)</f>
        <v>0</v>
      </c>
      <c r="N48" s="372">
        <f>SUMIFS(TITULARES!$P$6:$P$1505,TITULARES!$I$6:$I$1505,'RESUMEN POR CARRERAS'!N$2,TITULARES!$D$6:$D$1505,'RESUMEN POR CARRERAS'!$C48)</f>
        <v>0</v>
      </c>
      <c r="O48" s="372">
        <f>SUMIFS(TITULARES!$P$6:$P$1505,TITULARES!$I$6:$I$1505,'RESUMEN POR CARRERAS'!O$2,TITULARES!$D$6:$D$1505,'RESUMEN POR CARRERAS'!$C48)</f>
        <v>0</v>
      </c>
      <c r="P48" s="372">
        <f>SUMIFS(TITULARES!$P$6:$P$1505,TITULARES!$I$6:$I$1505,'RESUMEN POR CARRERAS'!P$2,TITULARES!$D$6:$D$1505,'RESUMEN POR CARRERAS'!$C48)</f>
        <v>0</v>
      </c>
      <c r="Q48" s="372">
        <f>SUMIFS(TITULARES!$P$6:$P$1505,TITULARES!$I$6:$I$1505,'RESUMEN POR CARRERAS'!Q$2,TITULARES!$D$6:$D$1505,'RESUMEN POR CARRERAS'!$C48)</f>
        <v>0</v>
      </c>
      <c r="R48" s="372">
        <f>SUMIFS(TITULARES!$P$6:$P$1505,TITULARES!$I$6:$I$1505,'RESUMEN POR CARRERAS'!R$2,TITULARES!$D$6:$D$1505,'RESUMEN POR CARRERAS'!$C48)</f>
        <v>0</v>
      </c>
      <c r="S48" s="372">
        <f>SUMIFS(TITULARES!$P$6:$P$1505,TITULARES!$I$6:$I$1505,'RESUMEN POR CARRERAS'!S$2,TITULARES!$D$6:$D$1505,'RESUMEN POR CARRERAS'!$C48)</f>
        <v>0</v>
      </c>
      <c r="T48" s="372">
        <f>SUMIFS(TITULARES!$P$6:$P$1505,TITULARES!$I$6:$I$1505,'RESUMEN POR CARRERAS'!T$2,TITULARES!$D$6:$D$1505,'RESUMEN POR CARRERAS'!$C48)</f>
        <v>0</v>
      </c>
      <c r="U48" s="372">
        <f>SUMIFS(TITULARES!$P$6:$P$1505,TITULARES!$I$6:$I$1505,'RESUMEN POR CARRERAS'!U$2,TITULARES!$D$6:$D$1505,'RESUMEN POR CARRERAS'!$C48)</f>
        <v>0</v>
      </c>
      <c r="V48" s="372">
        <f>SUMIFS(TITULARES!$P$6:$P$1505,TITULARES!$I$6:$I$1505,'RESUMEN POR CARRERAS'!V$2,TITULARES!$D$6:$D$1505,'RESUMEN POR CARRERAS'!$C48)</f>
        <v>0</v>
      </c>
      <c r="W48" s="372">
        <f>SUMIFS(TITULARES!$P$6:$P$1505,TITULARES!$I$6:$I$1505,'RESUMEN POR CARRERAS'!W$2,TITULARES!$D$6:$D$1505,'RESUMEN POR CARRERAS'!$C48)</f>
        <v>0</v>
      </c>
      <c r="X48" s="372">
        <f>SUMIFS(TITULARES!$P$6:$P$1505,TITULARES!$I$6:$I$1505,'RESUMEN POR CARRERAS'!X$2,TITULARES!$D$6:$D$1505,'RESUMEN POR CARRERAS'!$C48)</f>
        <v>0</v>
      </c>
      <c r="Y48" s="372">
        <f>SUMIFS(TITULARES!$P$6:$P$1505,TITULARES!$I$6:$I$1505,'RESUMEN POR CARRERAS'!Y$2,TITULARES!$D$6:$D$1505,'RESUMEN POR CARRERAS'!$C48)</f>
        <v>0</v>
      </c>
      <c r="Z48" s="372">
        <f>SUMIFS(TITULARES!$P$6:$P$1505,TITULARES!$I$6:$I$1505,'RESUMEN POR CARRERAS'!Z$2,TITULARES!$D$6:$D$1505,'RESUMEN POR CARRERAS'!$C48)</f>
        <v>0</v>
      </c>
      <c r="AA48" s="372">
        <f>SUMIFS(TITULARES!$P$6:$P$1505,TITULARES!$I$6:$I$1505,'RESUMEN POR CARRERAS'!AA$2,TITULARES!$D$6:$D$1505,'RESUMEN POR CARRERAS'!$C48)</f>
        <v>0</v>
      </c>
      <c r="AB48" s="372">
        <f>SUMIFS(TITULARES!$P$6:$P$1505,TITULARES!$I$6:$I$1505,'RESUMEN POR CARRERAS'!AB$2,TITULARES!$D$6:$D$1505,'RESUMEN POR CARRERAS'!$C48)</f>
        <v>0</v>
      </c>
      <c r="AC48" s="372">
        <f>SUMIFS(TITULARES!$P$6:$P$1505,TITULARES!$I$6:$I$1505,'RESUMEN POR CARRERAS'!AC$2,TITULARES!$D$6:$D$1505,'RESUMEN POR CARRERAS'!$C48)</f>
        <v>0</v>
      </c>
      <c r="AD48" s="372">
        <f t="shared" si="0"/>
        <v>20</v>
      </c>
      <c r="AE48" s="2163" t="str">
        <f t="shared" si="1"/>
        <v>AGRONOMÍA</v>
      </c>
    </row>
    <row r="49" spans="1:31" x14ac:dyDescent="0.25">
      <c r="A49" s="372">
        <v>47</v>
      </c>
      <c r="B49" s="974" t="s">
        <v>443</v>
      </c>
      <c r="C49" s="974" t="s">
        <v>468</v>
      </c>
      <c r="D49" s="974" t="s">
        <v>2194</v>
      </c>
      <c r="E49" s="372">
        <f>SUMIFS(TITULARES!$P$6:$P$1505,TITULARES!$I$6:$I$1505,'RESUMEN POR CARRERAS'!E$2,TITULARES!$D$6:$D$1505,'RESUMEN POR CARRERAS'!$C49)</f>
        <v>0</v>
      </c>
      <c r="F49" s="372">
        <f>SUMIFS(TITULARES!$P$6:$P$1505,TITULARES!$I$6:$I$1505,'RESUMEN POR CARRERAS'!F$2,TITULARES!$D$6:$D$1505,'RESUMEN POR CARRERAS'!$C49)</f>
        <v>0</v>
      </c>
      <c r="G49" s="372">
        <f>SUMIFS(TITULARES!$P$6:$P$1505,TITULARES!$I$6:$I$1505,'RESUMEN POR CARRERAS'!G$2,TITULARES!$D$6:$D$1505,'RESUMEN POR CARRERAS'!$C49)</f>
        <v>0</v>
      </c>
      <c r="H49" s="372">
        <f>SUMIFS(TITULARES!$P$6:$P$1505,TITULARES!$I$6:$I$1505,'RESUMEN POR CARRERAS'!H$2,TITULARES!$D$6:$D$1505,'RESUMEN POR CARRERAS'!$C49)</f>
        <v>0</v>
      </c>
      <c r="I49" s="372">
        <f>SUMIFS(TITULARES!$P$6:$P$1505,TITULARES!$I$6:$I$1505,'RESUMEN POR CARRERAS'!I$2,TITULARES!$D$6:$D$1505,'RESUMEN POR CARRERAS'!$C49)</f>
        <v>0</v>
      </c>
      <c r="J49" s="372">
        <f>SUMIFS(TITULARES!$P$6:$P$1505,TITULARES!$I$6:$I$1505,'RESUMEN POR CARRERAS'!J$2,TITULARES!$D$6:$D$1505,'RESUMEN POR CARRERAS'!$C49)</f>
        <v>0</v>
      </c>
      <c r="K49" s="372">
        <f>SUMIFS(TITULARES!$P$6:$P$1505,TITULARES!$I$6:$I$1505,'RESUMEN POR CARRERAS'!K$2,TITULARES!$D$6:$D$1505,'RESUMEN POR CARRERAS'!$C49)</f>
        <v>0</v>
      </c>
      <c r="L49" s="372">
        <f>SUMIFS(TITULARES!$P$6:$P$1505,TITULARES!$I$6:$I$1505,'RESUMEN POR CARRERAS'!L$2,TITULARES!$D$6:$D$1505,'RESUMEN POR CARRERAS'!$C49)</f>
        <v>0</v>
      </c>
      <c r="M49" s="372">
        <f>SUMIFS(TITULARES!$P$6:$P$1505,TITULARES!$I$6:$I$1505,'RESUMEN POR CARRERAS'!M$2,TITULARES!$D$6:$D$1505,'RESUMEN POR CARRERAS'!$C49)</f>
        <v>0</v>
      </c>
      <c r="N49" s="372">
        <f>SUMIFS(TITULARES!$P$6:$P$1505,TITULARES!$I$6:$I$1505,'RESUMEN POR CARRERAS'!N$2,TITULARES!$D$6:$D$1505,'RESUMEN POR CARRERAS'!$C49)</f>
        <v>0</v>
      </c>
      <c r="O49" s="372">
        <f>SUMIFS(TITULARES!$P$6:$P$1505,TITULARES!$I$6:$I$1505,'RESUMEN POR CARRERAS'!O$2,TITULARES!$D$6:$D$1505,'RESUMEN POR CARRERAS'!$C49)</f>
        <v>0</v>
      </c>
      <c r="P49" s="372">
        <f>SUMIFS(TITULARES!$P$6:$P$1505,TITULARES!$I$6:$I$1505,'RESUMEN POR CARRERAS'!P$2,TITULARES!$D$6:$D$1505,'RESUMEN POR CARRERAS'!$C49)</f>
        <v>0</v>
      </c>
      <c r="Q49" s="372">
        <f>SUMIFS(TITULARES!$P$6:$P$1505,TITULARES!$I$6:$I$1505,'RESUMEN POR CARRERAS'!Q$2,TITULARES!$D$6:$D$1505,'RESUMEN POR CARRERAS'!$C49)</f>
        <v>0</v>
      </c>
      <c r="R49" s="372">
        <f>SUMIFS(TITULARES!$P$6:$P$1505,TITULARES!$I$6:$I$1505,'RESUMEN POR CARRERAS'!R$2,TITULARES!$D$6:$D$1505,'RESUMEN POR CARRERAS'!$C49)</f>
        <v>0</v>
      </c>
      <c r="S49" s="372">
        <f>SUMIFS(TITULARES!$P$6:$P$1505,TITULARES!$I$6:$I$1505,'RESUMEN POR CARRERAS'!S$2,TITULARES!$D$6:$D$1505,'RESUMEN POR CARRERAS'!$C49)</f>
        <v>0</v>
      </c>
      <c r="T49" s="372">
        <f>SUMIFS(TITULARES!$P$6:$P$1505,TITULARES!$I$6:$I$1505,'RESUMEN POR CARRERAS'!T$2,TITULARES!$D$6:$D$1505,'RESUMEN POR CARRERAS'!$C49)</f>
        <v>0</v>
      </c>
      <c r="U49" s="372">
        <f>SUMIFS(TITULARES!$P$6:$P$1505,TITULARES!$I$6:$I$1505,'RESUMEN POR CARRERAS'!U$2,TITULARES!$D$6:$D$1505,'RESUMEN POR CARRERAS'!$C49)</f>
        <v>0</v>
      </c>
      <c r="V49" s="372">
        <f>SUMIFS(TITULARES!$P$6:$P$1505,TITULARES!$I$6:$I$1505,'RESUMEN POR CARRERAS'!V$2,TITULARES!$D$6:$D$1505,'RESUMEN POR CARRERAS'!$C49)</f>
        <v>0</v>
      </c>
      <c r="W49" s="372">
        <f>SUMIFS(TITULARES!$P$6:$P$1505,TITULARES!$I$6:$I$1505,'RESUMEN POR CARRERAS'!W$2,TITULARES!$D$6:$D$1505,'RESUMEN POR CARRERAS'!$C49)</f>
        <v>0</v>
      </c>
      <c r="X49" s="372">
        <f>SUMIFS(TITULARES!$P$6:$P$1505,TITULARES!$I$6:$I$1505,'RESUMEN POR CARRERAS'!X$2,TITULARES!$D$6:$D$1505,'RESUMEN POR CARRERAS'!$C49)</f>
        <v>4</v>
      </c>
      <c r="Y49" s="372">
        <f>SUMIFS(TITULARES!$P$6:$P$1505,TITULARES!$I$6:$I$1505,'RESUMEN POR CARRERAS'!Y$2,TITULARES!$D$6:$D$1505,'RESUMEN POR CARRERAS'!$C49)</f>
        <v>14</v>
      </c>
      <c r="Z49" s="372">
        <f>SUMIFS(TITULARES!$P$6:$P$1505,TITULARES!$I$6:$I$1505,'RESUMEN POR CARRERAS'!Z$2,TITULARES!$D$6:$D$1505,'RESUMEN POR CARRERAS'!$C49)</f>
        <v>0</v>
      </c>
      <c r="AA49" s="372">
        <f>SUMIFS(TITULARES!$P$6:$P$1505,TITULARES!$I$6:$I$1505,'RESUMEN POR CARRERAS'!AA$2,TITULARES!$D$6:$D$1505,'RESUMEN POR CARRERAS'!$C49)</f>
        <v>4</v>
      </c>
      <c r="AB49" s="372">
        <f>SUMIFS(TITULARES!$P$6:$P$1505,TITULARES!$I$6:$I$1505,'RESUMEN POR CARRERAS'!AB$2,TITULARES!$D$6:$D$1505,'RESUMEN POR CARRERAS'!$C49)</f>
        <v>0</v>
      </c>
      <c r="AC49" s="372">
        <f>SUMIFS(TITULARES!$P$6:$P$1505,TITULARES!$I$6:$I$1505,'RESUMEN POR CARRERAS'!AC$2,TITULARES!$D$6:$D$1505,'RESUMEN POR CARRERAS'!$C49)</f>
        <v>0</v>
      </c>
      <c r="AD49" s="372">
        <f t="shared" si="0"/>
        <v>14</v>
      </c>
      <c r="AE49" s="2163" t="str">
        <f t="shared" si="1"/>
        <v>ENFERMERÍA</v>
      </c>
    </row>
    <row r="50" spans="1:31" x14ac:dyDescent="0.25">
      <c r="A50" s="372">
        <v>48</v>
      </c>
      <c r="B50" s="974" t="s">
        <v>57</v>
      </c>
      <c r="C50" s="974" t="s">
        <v>58</v>
      </c>
      <c r="D50" s="974" t="s">
        <v>2193</v>
      </c>
      <c r="E50" s="372">
        <f>SUMIFS(TITULARES!$P$6:$P$1505,TITULARES!$I$6:$I$1505,'RESUMEN POR CARRERAS'!E$2,TITULARES!$D$6:$D$1505,'RESUMEN POR CARRERAS'!$C50)</f>
        <v>0</v>
      </c>
      <c r="F50" s="372">
        <f>SUMIFS(TITULARES!$P$6:$P$1505,TITULARES!$I$6:$I$1505,'RESUMEN POR CARRERAS'!F$2,TITULARES!$D$6:$D$1505,'RESUMEN POR CARRERAS'!$C50)</f>
        <v>0</v>
      </c>
      <c r="G50" s="372">
        <f>SUMIFS(TITULARES!$P$6:$P$1505,TITULARES!$I$6:$I$1505,'RESUMEN POR CARRERAS'!G$2,TITULARES!$D$6:$D$1505,'RESUMEN POR CARRERAS'!$C50)</f>
        <v>0</v>
      </c>
      <c r="H50" s="372">
        <f>SUMIFS(TITULARES!$P$6:$P$1505,TITULARES!$I$6:$I$1505,'RESUMEN POR CARRERAS'!H$2,TITULARES!$D$6:$D$1505,'RESUMEN POR CARRERAS'!$C50)</f>
        <v>0</v>
      </c>
      <c r="I50" s="372">
        <f>SUMIFS(TITULARES!$P$6:$P$1505,TITULARES!$I$6:$I$1505,'RESUMEN POR CARRERAS'!I$2,TITULARES!$D$6:$D$1505,'RESUMEN POR CARRERAS'!$C50)</f>
        <v>0</v>
      </c>
      <c r="J50" s="372">
        <f>SUMIFS(TITULARES!$P$6:$P$1505,TITULARES!$I$6:$I$1505,'RESUMEN POR CARRERAS'!J$2,TITULARES!$D$6:$D$1505,'RESUMEN POR CARRERAS'!$C50)</f>
        <v>0</v>
      </c>
      <c r="K50" s="372">
        <f>SUMIFS(TITULARES!$P$6:$P$1505,TITULARES!$I$6:$I$1505,'RESUMEN POR CARRERAS'!K$2,TITULARES!$D$6:$D$1505,'RESUMEN POR CARRERAS'!$C50)</f>
        <v>0</v>
      </c>
      <c r="L50" s="372">
        <f>SUMIFS(TITULARES!$P$6:$P$1505,TITULARES!$I$6:$I$1505,'RESUMEN POR CARRERAS'!L$2,TITULARES!$D$6:$D$1505,'RESUMEN POR CARRERAS'!$C50)</f>
        <v>0</v>
      </c>
      <c r="M50" s="372">
        <f>SUMIFS(TITULARES!$P$6:$P$1505,TITULARES!$I$6:$I$1505,'RESUMEN POR CARRERAS'!M$2,TITULARES!$D$6:$D$1505,'RESUMEN POR CARRERAS'!$C50)</f>
        <v>0</v>
      </c>
      <c r="N50" s="372">
        <f>SUMIFS(TITULARES!$P$6:$P$1505,TITULARES!$I$6:$I$1505,'RESUMEN POR CARRERAS'!N$2,TITULARES!$D$6:$D$1505,'RESUMEN POR CARRERAS'!$C50)</f>
        <v>0</v>
      </c>
      <c r="O50" s="372">
        <f>SUMIFS(TITULARES!$P$6:$P$1505,TITULARES!$I$6:$I$1505,'RESUMEN POR CARRERAS'!O$2,TITULARES!$D$6:$D$1505,'RESUMEN POR CARRERAS'!$C50)</f>
        <v>0</v>
      </c>
      <c r="P50" s="372">
        <f>SUMIFS(TITULARES!$P$6:$P$1505,TITULARES!$I$6:$I$1505,'RESUMEN POR CARRERAS'!P$2,TITULARES!$D$6:$D$1505,'RESUMEN POR CARRERAS'!$C50)</f>
        <v>0</v>
      </c>
      <c r="Q50" s="372">
        <f>SUMIFS(TITULARES!$P$6:$P$1505,TITULARES!$I$6:$I$1505,'RESUMEN POR CARRERAS'!Q$2,TITULARES!$D$6:$D$1505,'RESUMEN POR CARRERAS'!$C50)</f>
        <v>0</v>
      </c>
      <c r="R50" s="372">
        <f>SUMIFS(TITULARES!$P$6:$P$1505,TITULARES!$I$6:$I$1505,'RESUMEN POR CARRERAS'!R$2,TITULARES!$D$6:$D$1505,'RESUMEN POR CARRERAS'!$C50)</f>
        <v>0</v>
      </c>
      <c r="S50" s="372">
        <f>SUMIFS(TITULARES!$P$6:$P$1505,TITULARES!$I$6:$I$1505,'RESUMEN POR CARRERAS'!S$2,TITULARES!$D$6:$D$1505,'RESUMEN POR CARRERAS'!$C50)</f>
        <v>0</v>
      </c>
      <c r="T50" s="372">
        <f>SUMIFS(TITULARES!$P$6:$P$1505,TITULARES!$I$6:$I$1505,'RESUMEN POR CARRERAS'!T$2,TITULARES!$D$6:$D$1505,'RESUMEN POR CARRERAS'!$C50)</f>
        <v>0</v>
      </c>
      <c r="U50" s="372">
        <f>SUMIFS(TITULARES!$P$6:$P$1505,TITULARES!$I$6:$I$1505,'RESUMEN POR CARRERAS'!U$2,TITULARES!$D$6:$D$1505,'RESUMEN POR CARRERAS'!$C50)</f>
        <v>0</v>
      </c>
      <c r="V50" s="372">
        <f>SUMIFS(TITULARES!$P$6:$P$1505,TITULARES!$I$6:$I$1505,'RESUMEN POR CARRERAS'!V$2,TITULARES!$D$6:$D$1505,'RESUMEN POR CARRERAS'!$C50)</f>
        <v>5</v>
      </c>
      <c r="W50" s="372">
        <f>SUMIFS(TITULARES!$P$6:$P$1505,TITULARES!$I$6:$I$1505,'RESUMEN POR CARRERAS'!W$2,TITULARES!$D$6:$D$1505,'RESUMEN POR CARRERAS'!$C50)</f>
        <v>0</v>
      </c>
      <c r="X50" s="372">
        <f>SUMIFS(TITULARES!$P$6:$P$1505,TITULARES!$I$6:$I$1505,'RESUMEN POR CARRERAS'!X$2,TITULARES!$D$6:$D$1505,'RESUMEN POR CARRERAS'!$C50)</f>
        <v>0</v>
      </c>
      <c r="Y50" s="372">
        <f>SUMIFS(TITULARES!$P$6:$P$1505,TITULARES!$I$6:$I$1505,'RESUMEN POR CARRERAS'!Y$2,TITULARES!$D$6:$D$1505,'RESUMEN POR CARRERAS'!$C50)</f>
        <v>0</v>
      </c>
      <c r="Z50" s="372">
        <f>SUMIFS(TITULARES!$P$6:$P$1505,TITULARES!$I$6:$I$1505,'RESUMEN POR CARRERAS'!Z$2,TITULARES!$D$6:$D$1505,'RESUMEN POR CARRERAS'!$C50)</f>
        <v>0</v>
      </c>
      <c r="AA50" s="372">
        <f>SUMIFS(TITULARES!$P$6:$P$1505,TITULARES!$I$6:$I$1505,'RESUMEN POR CARRERAS'!AA$2,TITULARES!$D$6:$D$1505,'RESUMEN POR CARRERAS'!$C50)</f>
        <v>0</v>
      </c>
      <c r="AB50" s="372">
        <f>SUMIFS(TITULARES!$P$6:$P$1505,TITULARES!$I$6:$I$1505,'RESUMEN POR CARRERAS'!AB$2,TITULARES!$D$6:$D$1505,'RESUMEN POR CARRERAS'!$C50)</f>
        <v>0</v>
      </c>
      <c r="AC50" s="372">
        <f>SUMIFS(TITULARES!$P$6:$P$1505,TITULARES!$I$6:$I$1505,'RESUMEN POR CARRERAS'!AC$2,TITULARES!$D$6:$D$1505,'RESUMEN POR CARRERAS'!$C50)</f>
        <v>0</v>
      </c>
      <c r="AD50" s="372">
        <f t="shared" si="0"/>
        <v>5</v>
      </c>
      <c r="AE50" s="2163" t="str">
        <f t="shared" si="1"/>
        <v>DERECHO</v>
      </c>
    </row>
    <row r="51" spans="1:31" x14ac:dyDescent="0.25">
      <c r="A51" s="372">
        <v>49</v>
      </c>
      <c r="B51" s="974" t="s">
        <v>1981</v>
      </c>
      <c r="C51" s="974" t="s">
        <v>1982</v>
      </c>
      <c r="D51" s="974" t="s">
        <v>2194</v>
      </c>
      <c r="E51" s="372">
        <f>SUMIFS(TITULARES!$P$6:$P$1505,TITULARES!$I$6:$I$1505,'RESUMEN POR CARRERAS'!E$2,TITULARES!$D$6:$D$1505,'RESUMEN POR CARRERAS'!$C51)</f>
        <v>0</v>
      </c>
      <c r="F51" s="372">
        <f>SUMIFS(TITULARES!$P$6:$P$1505,TITULARES!$I$6:$I$1505,'RESUMEN POR CARRERAS'!F$2,TITULARES!$D$6:$D$1505,'RESUMEN POR CARRERAS'!$C51)</f>
        <v>0</v>
      </c>
      <c r="G51" s="372">
        <f>SUMIFS(TITULARES!$P$6:$P$1505,TITULARES!$I$6:$I$1505,'RESUMEN POR CARRERAS'!G$2,TITULARES!$D$6:$D$1505,'RESUMEN POR CARRERAS'!$C51)</f>
        <v>0</v>
      </c>
      <c r="H51" s="372">
        <f>SUMIFS(TITULARES!$P$6:$P$1505,TITULARES!$I$6:$I$1505,'RESUMEN POR CARRERAS'!H$2,TITULARES!$D$6:$D$1505,'RESUMEN POR CARRERAS'!$C51)</f>
        <v>0</v>
      </c>
      <c r="I51" s="372">
        <f>SUMIFS(TITULARES!$P$6:$P$1505,TITULARES!$I$6:$I$1505,'RESUMEN POR CARRERAS'!I$2,TITULARES!$D$6:$D$1505,'RESUMEN POR CARRERAS'!$C51)</f>
        <v>0</v>
      </c>
      <c r="J51" s="372">
        <f>SUMIFS(TITULARES!$P$6:$P$1505,TITULARES!$I$6:$I$1505,'RESUMEN POR CARRERAS'!J$2,TITULARES!$D$6:$D$1505,'RESUMEN POR CARRERAS'!$C51)</f>
        <v>0</v>
      </c>
      <c r="K51" s="372">
        <f>SUMIFS(TITULARES!$P$6:$P$1505,TITULARES!$I$6:$I$1505,'RESUMEN POR CARRERAS'!K$2,TITULARES!$D$6:$D$1505,'RESUMEN POR CARRERAS'!$C51)</f>
        <v>0</v>
      </c>
      <c r="L51" s="372">
        <f>SUMIFS(TITULARES!$P$6:$P$1505,TITULARES!$I$6:$I$1505,'RESUMEN POR CARRERAS'!L$2,TITULARES!$D$6:$D$1505,'RESUMEN POR CARRERAS'!$C51)</f>
        <v>0</v>
      </c>
      <c r="M51" s="372">
        <f>SUMIFS(TITULARES!$P$6:$P$1505,TITULARES!$I$6:$I$1505,'RESUMEN POR CARRERAS'!M$2,TITULARES!$D$6:$D$1505,'RESUMEN POR CARRERAS'!$C51)</f>
        <v>0</v>
      </c>
      <c r="N51" s="372">
        <f>SUMIFS(TITULARES!$P$6:$P$1505,TITULARES!$I$6:$I$1505,'RESUMEN POR CARRERAS'!N$2,TITULARES!$D$6:$D$1505,'RESUMEN POR CARRERAS'!$C51)</f>
        <v>0</v>
      </c>
      <c r="O51" s="372">
        <f>SUMIFS(TITULARES!$P$6:$P$1505,TITULARES!$I$6:$I$1505,'RESUMEN POR CARRERAS'!O$2,TITULARES!$D$6:$D$1505,'RESUMEN POR CARRERAS'!$C51)</f>
        <v>0</v>
      </c>
      <c r="P51" s="372">
        <f>SUMIFS(TITULARES!$P$6:$P$1505,TITULARES!$I$6:$I$1505,'RESUMEN POR CARRERAS'!P$2,TITULARES!$D$6:$D$1505,'RESUMEN POR CARRERAS'!$C51)</f>
        <v>0</v>
      </c>
      <c r="Q51" s="372">
        <f>SUMIFS(TITULARES!$P$6:$P$1505,TITULARES!$I$6:$I$1505,'RESUMEN POR CARRERAS'!Q$2,TITULARES!$D$6:$D$1505,'RESUMEN POR CARRERAS'!$C51)</f>
        <v>0</v>
      </c>
      <c r="R51" s="372">
        <f>SUMIFS(TITULARES!$P$6:$P$1505,TITULARES!$I$6:$I$1505,'RESUMEN POR CARRERAS'!R$2,TITULARES!$D$6:$D$1505,'RESUMEN POR CARRERAS'!$C51)</f>
        <v>0</v>
      </c>
      <c r="S51" s="372">
        <f>SUMIFS(TITULARES!$P$6:$P$1505,TITULARES!$I$6:$I$1505,'RESUMEN POR CARRERAS'!S$2,TITULARES!$D$6:$D$1505,'RESUMEN POR CARRERAS'!$C51)</f>
        <v>0</v>
      </c>
      <c r="T51" s="372">
        <f>SUMIFS(TITULARES!$P$6:$P$1505,TITULARES!$I$6:$I$1505,'RESUMEN POR CARRERAS'!T$2,TITULARES!$D$6:$D$1505,'RESUMEN POR CARRERAS'!$C51)</f>
        <v>0</v>
      </c>
      <c r="U51" s="372">
        <f>SUMIFS(TITULARES!$P$6:$P$1505,TITULARES!$I$6:$I$1505,'RESUMEN POR CARRERAS'!U$2,TITULARES!$D$6:$D$1505,'RESUMEN POR CARRERAS'!$C51)</f>
        <v>0</v>
      </c>
      <c r="V51" s="372">
        <f>SUMIFS(TITULARES!$P$6:$P$1505,TITULARES!$I$6:$I$1505,'RESUMEN POR CARRERAS'!V$2,TITULARES!$D$6:$D$1505,'RESUMEN POR CARRERAS'!$C51)</f>
        <v>20</v>
      </c>
      <c r="W51" s="372">
        <f>SUMIFS(TITULARES!$P$6:$P$1505,TITULARES!$I$6:$I$1505,'RESUMEN POR CARRERAS'!W$2,TITULARES!$D$6:$D$1505,'RESUMEN POR CARRERAS'!$C51)</f>
        <v>0</v>
      </c>
      <c r="X51" s="372">
        <f>SUMIFS(TITULARES!$P$6:$P$1505,TITULARES!$I$6:$I$1505,'RESUMEN POR CARRERAS'!X$2,TITULARES!$D$6:$D$1505,'RESUMEN POR CARRERAS'!$C51)</f>
        <v>0</v>
      </c>
      <c r="Y51" s="372">
        <f>SUMIFS(TITULARES!$P$6:$P$1505,TITULARES!$I$6:$I$1505,'RESUMEN POR CARRERAS'!Y$2,TITULARES!$D$6:$D$1505,'RESUMEN POR CARRERAS'!$C51)</f>
        <v>0</v>
      </c>
      <c r="Z51" s="372">
        <f>SUMIFS(TITULARES!$P$6:$P$1505,TITULARES!$I$6:$I$1505,'RESUMEN POR CARRERAS'!Z$2,TITULARES!$D$6:$D$1505,'RESUMEN POR CARRERAS'!$C51)</f>
        <v>0</v>
      </c>
      <c r="AA51" s="372">
        <f>SUMIFS(TITULARES!$P$6:$P$1505,TITULARES!$I$6:$I$1505,'RESUMEN POR CARRERAS'!AA$2,TITULARES!$D$6:$D$1505,'RESUMEN POR CARRERAS'!$C51)</f>
        <v>0</v>
      </c>
      <c r="AB51" s="372">
        <f>SUMIFS(TITULARES!$P$6:$P$1505,TITULARES!$I$6:$I$1505,'RESUMEN POR CARRERAS'!AB$2,TITULARES!$D$6:$D$1505,'RESUMEN POR CARRERAS'!$C51)</f>
        <v>0</v>
      </c>
      <c r="AC51" s="372">
        <f>SUMIFS(TITULARES!$P$6:$P$1505,TITULARES!$I$6:$I$1505,'RESUMEN POR CARRERAS'!AC$2,TITULARES!$D$6:$D$1505,'RESUMEN POR CARRERAS'!$C51)</f>
        <v>0</v>
      </c>
      <c r="AD51" s="372">
        <f t="shared" si="0"/>
        <v>20</v>
      </c>
      <c r="AE51" s="2163" t="str">
        <f t="shared" si="1"/>
        <v>DERECHO</v>
      </c>
    </row>
    <row r="52" spans="1:31" x14ac:dyDescent="0.25">
      <c r="A52" s="372">
        <v>50</v>
      </c>
      <c r="B52" s="974" t="s">
        <v>1984</v>
      </c>
      <c r="C52" s="974" t="s">
        <v>1985</v>
      </c>
      <c r="D52" s="974" t="s">
        <v>2194</v>
      </c>
      <c r="E52" s="372">
        <f>SUMIFS(TITULARES!$P$6:$P$1505,TITULARES!$I$6:$I$1505,'RESUMEN POR CARRERAS'!E$2,TITULARES!$D$6:$D$1505,'RESUMEN POR CARRERAS'!$C52)</f>
        <v>0</v>
      </c>
      <c r="F52" s="372">
        <f>SUMIFS(TITULARES!$P$6:$P$1505,TITULARES!$I$6:$I$1505,'RESUMEN POR CARRERAS'!F$2,TITULARES!$D$6:$D$1505,'RESUMEN POR CARRERAS'!$C52)</f>
        <v>0</v>
      </c>
      <c r="G52" s="372">
        <f>SUMIFS(TITULARES!$P$6:$P$1505,TITULARES!$I$6:$I$1505,'RESUMEN POR CARRERAS'!G$2,TITULARES!$D$6:$D$1505,'RESUMEN POR CARRERAS'!$C52)</f>
        <v>0</v>
      </c>
      <c r="H52" s="372">
        <f>SUMIFS(TITULARES!$P$6:$P$1505,TITULARES!$I$6:$I$1505,'RESUMEN POR CARRERAS'!H$2,TITULARES!$D$6:$D$1505,'RESUMEN POR CARRERAS'!$C52)</f>
        <v>0</v>
      </c>
      <c r="I52" s="372">
        <f>SUMIFS(TITULARES!$P$6:$P$1505,TITULARES!$I$6:$I$1505,'RESUMEN POR CARRERAS'!I$2,TITULARES!$D$6:$D$1505,'RESUMEN POR CARRERAS'!$C52)</f>
        <v>0</v>
      </c>
      <c r="J52" s="372">
        <f>SUMIFS(TITULARES!$P$6:$P$1505,TITULARES!$I$6:$I$1505,'RESUMEN POR CARRERAS'!J$2,TITULARES!$D$6:$D$1505,'RESUMEN POR CARRERAS'!$C52)</f>
        <v>0</v>
      </c>
      <c r="K52" s="372">
        <f>SUMIFS(TITULARES!$P$6:$P$1505,TITULARES!$I$6:$I$1505,'RESUMEN POR CARRERAS'!K$2,TITULARES!$D$6:$D$1505,'RESUMEN POR CARRERAS'!$C52)</f>
        <v>0</v>
      </c>
      <c r="L52" s="372">
        <f>SUMIFS(TITULARES!$P$6:$P$1505,TITULARES!$I$6:$I$1505,'RESUMEN POR CARRERAS'!L$2,TITULARES!$D$6:$D$1505,'RESUMEN POR CARRERAS'!$C52)</f>
        <v>0</v>
      </c>
      <c r="M52" s="372">
        <f>SUMIFS(TITULARES!$P$6:$P$1505,TITULARES!$I$6:$I$1505,'RESUMEN POR CARRERAS'!M$2,TITULARES!$D$6:$D$1505,'RESUMEN POR CARRERAS'!$C52)</f>
        <v>0</v>
      </c>
      <c r="N52" s="372">
        <f>SUMIFS(TITULARES!$P$6:$P$1505,TITULARES!$I$6:$I$1505,'RESUMEN POR CARRERAS'!N$2,TITULARES!$D$6:$D$1505,'RESUMEN POR CARRERAS'!$C52)</f>
        <v>0</v>
      </c>
      <c r="O52" s="372">
        <f>SUMIFS(TITULARES!$P$6:$P$1505,TITULARES!$I$6:$I$1505,'RESUMEN POR CARRERAS'!O$2,TITULARES!$D$6:$D$1505,'RESUMEN POR CARRERAS'!$C52)</f>
        <v>0</v>
      </c>
      <c r="P52" s="372">
        <f>SUMIFS(TITULARES!$P$6:$P$1505,TITULARES!$I$6:$I$1505,'RESUMEN POR CARRERAS'!P$2,TITULARES!$D$6:$D$1505,'RESUMEN POR CARRERAS'!$C52)</f>
        <v>0</v>
      </c>
      <c r="Q52" s="372">
        <f>SUMIFS(TITULARES!$P$6:$P$1505,TITULARES!$I$6:$I$1505,'RESUMEN POR CARRERAS'!Q$2,TITULARES!$D$6:$D$1505,'RESUMEN POR CARRERAS'!$C52)</f>
        <v>0</v>
      </c>
      <c r="R52" s="372">
        <f>SUMIFS(TITULARES!$P$6:$P$1505,TITULARES!$I$6:$I$1505,'RESUMEN POR CARRERAS'!R$2,TITULARES!$D$6:$D$1505,'RESUMEN POR CARRERAS'!$C52)</f>
        <v>0</v>
      </c>
      <c r="S52" s="372">
        <f>SUMIFS(TITULARES!$P$6:$P$1505,TITULARES!$I$6:$I$1505,'RESUMEN POR CARRERAS'!S$2,TITULARES!$D$6:$D$1505,'RESUMEN POR CARRERAS'!$C52)</f>
        <v>0</v>
      </c>
      <c r="T52" s="372">
        <f>SUMIFS(TITULARES!$P$6:$P$1505,TITULARES!$I$6:$I$1505,'RESUMEN POR CARRERAS'!T$2,TITULARES!$D$6:$D$1505,'RESUMEN POR CARRERAS'!$C52)</f>
        <v>0</v>
      </c>
      <c r="U52" s="372">
        <f>SUMIFS(TITULARES!$P$6:$P$1505,TITULARES!$I$6:$I$1505,'RESUMEN POR CARRERAS'!U$2,TITULARES!$D$6:$D$1505,'RESUMEN POR CARRERAS'!$C52)</f>
        <v>0</v>
      </c>
      <c r="V52" s="372">
        <f>SUMIFS(TITULARES!$P$6:$P$1505,TITULARES!$I$6:$I$1505,'RESUMEN POR CARRERAS'!V$2,TITULARES!$D$6:$D$1505,'RESUMEN POR CARRERAS'!$C52)</f>
        <v>20</v>
      </c>
      <c r="W52" s="372">
        <f>SUMIFS(TITULARES!$P$6:$P$1505,TITULARES!$I$6:$I$1505,'RESUMEN POR CARRERAS'!W$2,TITULARES!$D$6:$D$1505,'RESUMEN POR CARRERAS'!$C52)</f>
        <v>0</v>
      </c>
      <c r="X52" s="372">
        <f>SUMIFS(TITULARES!$P$6:$P$1505,TITULARES!$I$6:$I$1505,'RESUMEN POR CARRERAS'!X$2,TITULARES!$D$6:$D$1505,'RESUMEN POR CARRERAS'!$C52)</f>
        <v>0</v>
      </c>
      <c r="Y52" s="372">
        <f>SUMIFS(TITULARES!$P$6:$P$1505,TITULARES!$I$6:$I$1505,'RESUMEN POR CARRERAS'!Y$2,TITULARES!$D$6:$D$1505,'RESUMEN POR CARRERAS'!$C52)</f>
        <v>0</v>
      </c>
      <c r="Z52" s="372">
        <f>SUMIFS(TITULARES!$P$6:$P$1505,TITULARES!$I$6:$I$1505,'RESUMEN POR CARRERAS'!Z$2,TITULARES!$D$6:$D$1505,'RESUMEN POR CARRERAS'!$C52)</f>
        <v>0</v>
      </c>
      <c r="AA52" s="372">
        <f>SUMIFS(TITULARES!$P$6:$P$1505,TITULARES!$I$6:$I$1505,'RESUMEN POR CARRERAS'!AA$2,TITULARES!$D$6:$D$1505,'RESUMEN POR CARRERAS'!$C52)</f>
        <v>0</v>
      </c>
      <c r="AB52" s="372">
        <f>SUMIFS(TITULARES!$P$6:$P$1505,TITULARES!$I$6:$I$1505,'RESUMEN POR CARRERAS'!AB$2,TITULARES!$D$6:$D$1505,'RESUMEN POR CARRERAS'!$C52)</f>
        <v>0</v>
      </c>
      <c r="AC52" s="372">
        <f>SUMIFS(TITULARES!$P$6:$P$1505,TITULARES!$I$6:$I$1505,'RESUMEN POR CARRERAS'!AC$2,TITULARES!$D$6:$D$1505,'RESUMEN POR CARRERAS'!$C52)</f>
        <v>0</v>
      </c>
      <c r="AD52" s="372">
        <f t="shared" si="0"/>
        <v>20</v>
      </c>
      <c r="AE52" s="2163" t="str">
        <f t="shared" si="1"/>
        <v>DERECHO</v>
      </c>
    </row>
    <row r="53" spans="1:31" x14ac:dyDescent="0.25">
      <c r="A53" s="372">
        <v>51</v>
      </c>
      <c r="B53" s="974" t="s">
        <v>365</v>
      </c>
      <c r="C53" s="974" t="s">
        <v>584</v>
      </c>
      <c r="D53" s="974" t="s">
        <v>2194</v>
      </c>
      <c r="E53" s="372">
        <f>SUMIFS(TITULARES!$P$6:$P$1505,TITULARES!$I$6:$I$1505,'RESUMEN POR CARRERAS'!E$2,TITULARES!$D$6:$D$1505,'RESUMEN POR CARRERAS'!$C53)</f>
        <v>0</v>
      </c>
      <c r="F53" s="372">
        <f>SUMIFS(TITULARES!$P$6:$P$1505,TITULARES!$I$6:$I$1505,'RESUMEN POR CARRERAS'!F$2,TITULARES!$D$6:$D$1505,'RESUMEN POR CARRERAS'!$C53)</f>
        <v>0</v>
      </c>
      <c r="G53" s="372">
        <f>SUMIFS(TITULARES!$P$6:$P$1505,TITULARES!$I$6:$I$1505,'RESUMEN POR CARRERAS'!G$2,TITULARES!$D$6:$D$1505,'RESUMEN POR CARRERAS'!$C53)</f>
        <v>0</v>
      </c>
      <c r="H53" s="372">
        <f>SUMIFS(TITULARES!$P$6:$P$1505,TITULARES!$I$6:$I$1505,'RESUMEN POR CARRERAS'!H$2,TITULARES!$D$6:$D$1505,'RESUMEN POR CARRERAS'!$C53)</f>
        <v>0</v>
      </c>
      <c r="I53" s="372">
        <f>SUMIFS(TITULARES!$P$6:$P$1505,TITULARES!$I$6:$I$1505,'RESUMEN POR CARRERAS'!I$2,TITULARES!$D$6:$D$1505,'RESUMEN POR CARRERAS'!$C53)</f>
        <v>0</v>
      </c>
      <c r="J53" s="372">
        <f>SUMIFS(TITULARES!$P$6:$P$1505,TITULARES!$I$6:$I$1505,'RESUMEN POR CARRERAS'!J$2,TITULARES!$D$6:$D$1505,'RESUMEN POR CARRERAS'!$C53)</f>
        <v>0</v>
      </c>
      <c r="K53" s="372">
        <f>SUMIFS(TITULARES!$P$6:$P$1505,TITULARES!$I$6:$I$1505,'RESUMEN POR CARRERAS'!K$2,TITULARES!$D$6:$D$1505,'RESUMEN POR CARRERAS'!$C53)</f>
        <v>17</v>
      </c>
      <c r="L53" s="372">
        <f>SUMIFS(TITULARES!$P$6:$P$1505,TITULARES!$I$6:$I$1505,'RESUMEN POR CARRERAS'!L$2,TITULARES!$D$6:$D$1505,'RESUMEN POR CARRERAS'!$C53)</f>
        <v>0</v>
      </c>
      <c r="M53" s="372">
        <f>SUMIFS(TITULARES!$P$6:$P$1505,TITULARES!$I$6:$I$1505,'RESUMEN POR CARRERAS'!M$2,TITULARES!$D$6:$D$1505,'RESUMEN POR CARRERAS'!$C53)</f>
        <v>0</v>
      </c>
      <c r="N53" s="372">
        <f>SUMIFS(TITULARES!$P$6:$P$1505,TITULARES!$I$6:$I$1505,'RESUMEN POR CARRERAS'!N$2,TITULARES!$D$6:$D$1505,'RESUMEN POR CARRERAS'!$C53)</f>
        <v>0</v>
      </c>
      <c r="O53" s="372">
        <f>SUMIFS(TITULARES!$P$6:$P$1505,TITULARES!$I$6:$I$1505,'RESUMEN POR CARRERAS'!O$2,TITULARES!$D$6:$D$1505,'RESUMEN POR CARRERAS'!$C53)</f>
        <v>0</v>
      </c>
      <c r="P53" s="372">
        <f>SUMIFS(TITULARES!$P$6:$P$1505,TITULARES!$I$6:$I$1505,'RESUMEN POR CARRERAS'!P$2,TITULARES!$D$6:$D$1505,'RESUMEN POR CARRERAS'!$C53)</f>
        <v>0</v>
      </c>
      <c r="Q53" s="372">
        <f>SUMIFS(TITULARES!$P$6:$P$1505,TITULARES!$I$6:$I$1505,'RESUMEN POR CARRERAS'!Q$2,TITULARES!$D$6:$D$1505,'RESUMEN POR CARRERAS'!$C53)</f>
        <v>0</v>
      </c>
      <c r="R53" s="372">
        <f>SUMIFS(TITULARES!$P$6:$P$1505,TITULARES!$I$6:$I$1505,'RESUMEN POR CARRERAS'!R$2,TITULARES!$D$6:$D$1505,'RESUMEN POR CARRERAS'!$C53)</f>
        <v>0</v>
      </c>
      <c r="S53" s="372">
        <f>SUMIFS(TITULARES!$P$6:$P$1505,TITULARES!$I$6:$I$1505,'RESUMEN POR CARRERAS'!S$2,TITULARES!$D$6:$D$1505,'RESUMEN POR CARRERAS'!$C53)</f>
        <v>0</v>
      </c>
      <c r="T53" s="372">
        <f>SUMIFS(TITULARES!$P$6:$P$1505,TITULARES!$I$6:$I$1505,'RESUMEN POR CARRERAS'!T$2,TITULARES!$D$6:$D$1505,'RESUMEN POR CARRERAS'!$C53)</f>
        <v>0</v>
      </c>
      <c r="U53" s="372">
        <f>SUMIFS(TITULARES!$P$6:$P$1505,TITULARES!$I$6:$I$1505,'RESUMEN POR CARRERAS'!U$2,TITULARES!$D$6:$D$1505,'RESUMEN POR CARRERAS'!$C53)</f>
        <v>0</v>
      </c>
      <c r="V53" s="372">
        <f>SUMIFS(TITULARES!$P$6:$P$1505,TITULARES!$I$6:$I$1505,'RESUMEN POR CARRERAS'!V$2,TITULARES!$D$6:$D$1505,'RESUMEN POR CARRERAS'!$C53)</f>
        <v>0</v>
      </c>
      <c r="W53" s="372">
        <f>SUMIFS(TITULARES!$P$6:$P$1505,TITULARES!$I$6:$I$1505,'RESUMEN POR CARRERAS'!W$2,TITULARES!$D$6:$D$1505,'RESUMEN POR CARRERAS'!$C53)</f>
        <v>0</v>
      </c>
      <c r="X53" s="372">
        <f>SUMIFS(TITULARES!$P$6:$P$1505,TITULARES!$I$6:$I$1505,'RESUMEN POR CARRERAS'!X$2,TITULARES!$D$6:$D$1505,'RESUMEN POR CARRERAS'!$C53)</f>
        <v>0</v>
      </c>
      <c r="Y53" s="372">
        <f>SUMIFS(TITULARES!$P$6:$P$1505,TITULARES!$I$6:$I$1505,'RESUMEN POR CARRERAS'!Y$2,TITULARES!$D$6:$D$1505,'RESUMEN POR CARRERAS'!$C53)</f>
        <v>0</v>
      </c>
      <c r="Z53" s="372">
        <f>SUMIFS(TITULARES!$P$6:$P$1505,TITULARES!$I$6:$I$1505,'RESUMEN POR CARRERAS'!Z$2,TITULARES!$D$6:$D$1505,'RESUMEN POR CARRERAS'!$C53)</f>
        <v>0</v>
      </c>
      <c r="AA53" s="372">
        <f>SUMIFS(TITULARES!$P$6:$P$1505,TITULARES!$I$6:$I$1505,'RESUMEN POR CARRERAS'!AA$2,TITULARES!$D$6:$D$1505,'RESUMEN POR CARRERAS'!$C53)</f>
        <v>0</v>
      </c>
      <c r="AB53" s="372">
        <f>SUMIFS(TITULARES!$P$6:$P$1505,TITULARES!$I$6:$I$1505,'RESUMEN POR CARRERAS'!AB$2,TITULARES!$D$6:$D$1505,'RESUMEN POR CARRERAS'!$C53)</f>
        <v>0</v>
      </c>
      <c r="AC53" s="372">
        <f>SUMIFS(TITULARES!$P$6:$P$1505,TITULARES!$I$6:$I$1505,'RESUMEN POR CARRERAS'!AC$2,TITULARES!$D$6:$D$1505,'RESUMEN POR CARRERAS'!$C53)</f>
        <v>0</v>
      </c>
      <c r="AD53" s="372">
        <f t="shared" si="0"/>
        <v>17</v>
      </c>
      <c r="AE53" s="2163" t="str">
        <f t="shared" si="1"/>
        <v>AGROINDUSTRIA</v>
      </c>
    </row>
    <row r="54" spans="1:31" x14ac:dyDescent="0.25">
      <c r="A54" s="372">
        <v>52</v>
      </c>
      <c r="B54" s="974" t="s">
        <v>444</v>
      </c>
      <c r="C54" s="974" t="s">
        <v>469</v>
      </c>
      <c r="D54" s="974" t="s">
        <v>2194</v>
      </c>
      <c r="E54" s="372">
        <f>SUMIFS(TITULARES!$P$6:$P$1505,TITULARES!$I$6:$I$1505,'RESUMEN POR CARRERAS'!E$2,TITULARES!$D$6:$D$1505,'RESUMEN POR CARRERAS'!$C54)</f>
        <v>0</v>
      </c>
      <c r="F54" s="372">
        <f>SUMIFS(TITULARES!$P$6:$P$1505,TITULARES!$I$6:$I$1505,'RESUMEN POR CARRERAS'!F$2,TITULARES!$D$6:$D$1505,'RESUMEN POR CARRERAS'!$C54)</f>
        <v>0</v>
      </c>
      <c r="G54" s="372">
        <f>SUMIFS(TITULARES!$P$6:$P$1505,TITULARES!$I$6:$I$1505,'RESUMEN POR CARRERAS'!G$2,TITULARES!$D$6:$D$1505,'RESUMEN POR CARRERAS'!$C54)</f>
        <v>0</v>
      </c>
      <c r="H54" s="372">
        <f>SUMIFS(TITULARES!$P$6:$P$1505,TITULARES!$I$6:$I$1505,'RESUMEN POR CARRERAS'!H$2,TITULARES!$D$6:$D$1505,'RESUMEN POR CARRERAS'!$C54)</f>
        <v>0</v>
      </c>
      <c r="I54" s="372">
        <f>SUMIFS(TITULARES!$P$6:$P$1505,TITULARES!$I$6:$I$1505,'RESUMEN POR CARRERAS'!I$2,TITULARES!$D$6:$D$1505,'RESUMEN POR CARRERAS'!$C54)</f>
        <v>0</v>
      </c>
      <c r="J54" s="372">
        <f>SUMIFS(TITULARES!$P$6:$P$1505,TITULARES!$I$6:$I$1505,'RESUMEN POR CARRERAS'!J$2,TITULARES!$D$6:$D$1505,'RESUMEN POR CARRERAS'!$C54)</f>
        <v>0</v>
      </c>
      <c r="K54" s="372">
        <f>SUMIFS(TITULARES!$P$6:$P$1505,TITULARES!$I$6:$I$1505,'RESUMEN POR CARRERAS'!K$2,TITULARES!$D$6:$D$1505,'RESUMEN POR CARRERAS'!$C54)</f>
        <v>0</v>
      </c>
      <c r="L54" s="372">
        <f>SUMIFS(TITULARES!$P$6:$P$1505,TITULARES!$I$6:$I$1505,'RESUMEN POR CARRERAS'!L$2,TITULARES!$D$6:$D$1505,'RESUMEN POR CARRERAS'!$C54)</f>
        <v>0</v>
      </c>
      <c r="M54" s="372">
        <f>SUMIFS(TITULARES!$P$6:$P$1505,TITULARES!$I$6:$I$1505,'RESUMEN POR CARRERAS'!M$2,TITULARES!$D$6:$D$1505,'RESUMEN POR CARRERAS'!$C54)</f>
        <v>0</v>
      </c>
      <c r="N54" s="372">
        <f>SUMIFS(TITULARES!$P$6:$P$1505,TITULARES!$I$6:$I$1505,'RESUMEN POR CARRERAS'!N$2,TITULARES!$D$6:$D$1505,'RESUMEN POR CARRERAS'!$C54)</f>
        <v>0</v>
      </c>
      <c r="O54" s="372">
        <f>SUMIFS(TITULARES!$P$6:$P$1505,TITULARES!$I$6:$I$1505,'RESUMEN POR CARRERAS'!O$2,TITULARES!$D$6:$D$1505,'RESUMEN POR CARRERAS'!$C54)</f>
        <v>0</v>
      </c>
      <c r="P54" s="372">
        <f>SUMIFS(TITULARES!$P$6:$P$1505,TITULARES!$I$6:$I$1505,'RESUMEN POR CARRERAS'!P$2,TITULARES!$D$6:$D$1505,'RESUMEN POR CARRERAS'!$C54)</f>
        <v>0</v>
      </c>
      <c r="Q54" s="372">
        <f>SUMIFS(TITULARES!$P$6:$P$1505,TITULARES!$I$6:$I$1505,'RESUMEN POR CARRERAS'!Q$2,TITULARES!$D$6:$D$1505,'RESUMEN POR CARRERAS'!$C54)</f>
        <v>0</v>
      </c>
      <c r="R54" s="372">
        <f>SUMIFS(TITULARES!$P$6:$P$1505,TITULARES!$I$6:$I$1505,'RESUMEN POR CARRERAS'!R$2,TITULARES!$D$6:$D$1505,'RESUMEN POR CARRERAS'!$C54)</f>
        <v>0</v>
      </c>
      <c r="S54" s="372">
        <f>SUMIFS(TITULARES!$P$6:$P$1505,TITULARES!$I$6:$I$1505,'RESUMEN POR CARRERAS'!S$2,TITULARES!$D$6:$D$1505,'RESUMEN POR CARRERAS'!$C54)</f>
        <v>0</v>
      </c>
      <c r="T54" s="372">
        <f>SUMIFS(TITULARES!$P$6:$P$1505,TITULARES!$I$6:$I$1505,'RESUMEN POR CARRERAS'!T$2,TITULARES!$D$6:$D$1505,'RESUMEN POR CARRERAS'!$C54)</f>
        <v>0</v>
      </c>
      <c r="U54" s="372">
        <f>SUMIFS(TITULARES!$P$6:$P$1505,TITULARES!$I$6:$I$1505,'RESUMEN POR CARRERAS'!U$2,TITULARES!$D$6:$D$1505,'RESUMEN POR CARRERAS'!$C54)</f>
        <v>0</v>
      </c>
      <c r="V54" s="372">
        <f>SUMIFS(TITULARES!$P$6:$P$1505,TITULARES!$I$6:$I$1505,'RESUMEN POR CARRERAS'!V$2,TITULARES!$D$6:$D$1505,'RESUMEN POR CARRERAS'!$C54)</f>
        <v>0</v>
      </c>
      <c r="W54" s="372">
        <f>SUMIFS(TITULARES!$P$6:$P$1505,TITULARES!$I$6:$I$1505,'RESUMEN POR CARRERAS'!W$2,TITULARES!$D$6:$D$1505,'RESUMEN POR CARRERAS'!$C54)</f>
        <v>0</v>
      </c>
      <c r="X54" s="372">
        <f>SUMIFS(TITULARES!$P$6:$P$1505,TITULARES!$I$6:$I$1505,'RESUMEN POR CARRERAS'!X$2,TITULARES!$D$6:$D$1505,'RESUMEN POR CARRERAS'!$C54)</f>
        <v>0</v>
      </c>
      <c r="Y54" s="372">
        <f>SUMIFS(TITULARES!$P$6:$P$1505,TITULARES!$I$6:$I$1505,'RESUMEN POR CARRERAS'!Y$2,TITULARES!$D$6:$D$1505,'RESUMEN POR CARRERAS'!$C54)</f>
        <v>14</v>
      </c>
      <c r="Z54" s="372">
        <f>SUMIFS(TITULARES!$P$6:$P$1505,TITULARES!$I$6:$I$1505,'RESUMEN POR CARRERAS'!Z$2,TITULARES!$D$6:$D$1505,'RESUMEN POR CARRERAS'!$C54)</f>
        <v>0</v>
      </c>
      <c r="AA54" s="372">
        <f>SUMIFS(TITULARES!$P$6:$P$1505,TITULARES!$I$6:$I$1505,'RESUMEN POR CARRERAS'!AA$2,TITULARES!$D$6:$D$1505,'RESUMEN POR CARRERAS'!$C54)</f>
        <v>4</v>
      </c>
      <c r="AB54" s="372">
        <f>SUMIFS(TITULARES!$P$6:$P$1505,TITULARES!$I$6:$I$1505,'RESUMEN POR CARRERAS'!AB$2,TITULARES!$D$6:$D$1505,'RESUMEN POR CARRERAS'!$C54)</f>
        <v>0</v>
      </c>
      <c r="AC54" s="372">
        <f>SUMIFS(TITULARES!$P$6:$P$1505,TITULARES!$I$6:$I$1505,'RESUMEN POR CARRERAS'!AC$2,TITULARES!$D$6:$D$1505,'RESUMEN POR CARRERAS'!$C54)</f>
        <v>0</v>
      </c>
      <c r="AD54" s="372">
        <f t="shared" si="0"/>
        <v>14</v>
      </c>
      <c r="AE54" s="2163" t="str">
        <f t="shared" si="1"/>
        <v>ENFERMERÍA</v>
      </c>
    </row>
    <row r="55" spans="1:31" x14ac:dyDescent="0.25">
      <c r="A55" s="372">
        <v>53</v>
      </c>
      <c r="B55" s="974" t="s">
        <v>201</v>
      </c>
      <c r="C55" s="974" t="s">
        <v>202</v>
      </c>
      <c r="D55" s="974" t="s">
        <v>2194</v>
      </c>
      <c r="E55" s="372">
        <f>SUMIFS(TITULARES!$P$6:$P$1505,TITULARES!$I$6:$I$1505,'RESUMEN POR CARRERAS'!E$2,TITULARES!$D$6:$D$1505,'RESUMEN POR CARRERAS'!$C55)</f>
        <v>6</v>
      </c>
      <c r="F55" s="372">
        <f>SUMIFS(TITULARES!$P$6:$P$1505,TITULARES!$I$6:$I$1505,'RESUMEN POR CARRERAS'!F$2,TITULARES!$D$6:$D$1505,'RESUMEN POR CARRERAS'!$C55)</f>
        <v>0</v>
      </c>
      <c r="G55" s="372">
        <f>SUMIFS(TITULARES!$P$6:$P$1505,TITULARES!$I$6:$I$1505,'RESUMEN POR CARRERAS'!G$2,TITULARES!$D$6:$D$1505,'RESUMEN POR CARRERAS'!$C55)</f>
        <v>6</v>
      </c>
      <c r="H55" s="372">
        <f>SUMIFS(TITULARES!$P$6:$P$1505,TITULARES!$I$6:$I$1505,'RESUMEN POR CARRERAS'!H$2,TITULARES!$D$6:$D$1505,'RESUMEN POR CARRERAS'!$C55)</f>
        <v>0</v>
      </c>
      <c r="I55" s="372">
        <f>SUMIFS(TITULARES!$P$6:$P$1505,TITULARES!$I$6:$I$1505,'RESUMEN POR CARRERAS'!I$2,TITULARES!$D$6:$D$1505,'RESUMEN POR CARRERAS'!$C55)</f>
        <v>7</v>
      </c>
      <c r="J55" s="372">
        <f>SUMIFS(TITULARES!$P$6:$P$1505,TITULARES!$I$6:$I$1505,'RESUMEN POR CARRERAS'!J$2,TITULARES!$D$6:$D$1505,'RESUMEN POR CARRERAS'!$C55)</f>
        <v>0</v>
      </c>
      <c r="K55" s="372">
        <f>SUMIFS(TITULARES!$P$6:$P$1505,TITULARES!$I$6:$I$1505,'RESUMEN POR CARRERAS'!K$2,TITULARES!$D$6:$D$1505,'RESUMEN POR CARRERAS'!$C55)</f>
        <v>0</v>
      </c>
      <c r="L55" s="372">
        <f>SUMIFS(TITULARES!$P$6:$P$1505,TITULARES!$I$6:$I$1505,'RESUMEN POR CARRERAS'!L$2,TITULARES!$D$6:$D$1505,'RESUMEN POR CARRERAS'!$C55)</f>
        <v>0</v>
      </c>
      <c r="M55" s="372">
        <f>SUMIFS(TITULARES!$P$6:$P$1505,TITULARES!$I$6:$I$1505,'RESUMEN POR CARRERAS'!M$2,TITULARES!$D$6:$D$1505,'RESUMEN POR CARRERAS'!$C55)</f>
        <v>0</v>
      </c>
      <c r="N55" s="372">
        <f>SUMIFS(TITULARES!$P$6:$P$1505,TITULARES!$I$6:$I$1505,'RESUMEN POR CARRERAS'!N$2,TITULARES!$D$6:$D$1505,'RESUMEN POR CARRERAS'!$C55)</f>
        <v>0</v>
      </c>
      <c r="O55" s="372">
        <f>SUMIFS(TITULARES!$P$6:$P$1505,TITULARES!$I$6:$I$1505,'RESUMEN POR CARRERAS'!O$2,TITULARES!$D$6:$D$1505,'RESUMEN POR CARRERAS'!$C55)</f>
        <v>0</v>
      </c>
      <c r="P55" s="372">
        <f>SUMIFS(TITULARES!$P$6:$P$1505,TITULARES!$I$6:$I$1505,'RESUMEN POR CARRERAS'!P$2,TITULARES!$D$6:$D$1505,'RESUMEN POR CARRERAS'!$C55)</f>
        <v>0</v>
      </c>
      <c r="Q55" s="372">
        <f>SUMIFS(TITULARES!$P$6:$P$1505,TITULARES!$I$6:$I$1505,'RESUMEN POR CARRERAS'!Q$2,TITULARES!$D$6:$D$1505,'RESUMEN POR CARRERAS'!$C55)</f>
        <v>0</v>
      </c>
      <c r="R55" s="372">
        <f>SUMIFS(TITULARES!$P$6:$P$1505,TITULARES!$I$6:$I$1505,'RESUMEN POR CARRERAS'!R$2,TITULARES!$D$6:$D$1505,'RESUMEN POR CARRERAS'!$C55)</f>
        <v>0</v>
      </c>
      <c r="S55" s="372">
        <f>SUMIFS(TITULARES!$P$6:$P$1505,TITULARES!$I$6:$I$1505,'RESUMEN POR CARRERAS'!S$2,TITULARES!$D$6:$D$1505,'RESUMEN POR CARRERAS'!$C55)</f>
        <v>0</v>
      </c>
      <c r="T55" s="372">
        <f>SUMIFS(TITULARES!$P$6:$P$1505,TITULARES!$I$6:$I$1505,'RESUMEN POR CARRERAS'!T$2,TITULARES!$D$6:$D$1505,'RESUMEN POR CARRERAS'!$C55)</f>
        <v>0</v>
      </c>
      <c r="U55" s="372">
        <f>SUMIFS(TITULARES!$P$6:$P$1505,TITULARES!$I$6:$I$1505,'RESUMEN POR CARRERAS'!U$2,TITULARES!$D$6:$D$1505,'RESUMEN POR CARRERAS'!$C55)</f>
        <v>0</v>
      </c>
      <c r="V55" s="372">
        <f>SUMIFS(TITULARES!$P$6:$P$1505,TITULARES!$I$6:$I$1505,'RESUMEN POR CARRERAS'!V$2,TITULARES!$D$6:$D$1505,'RESUMEN POR CARRERAS'!$C55)</f>
        <v>0</v>
      </c>
      <c r="W55" s="372">
        <f>SUMIFS(TITULARES!$P$6:$P$1505,TITULARES!$I$6:$I$1505,'RESUMEN POR CARRERAS'!W$2,TITULARES!$D$6:$D$1505,'RESUMEN POR CARRERAS'!$C55)</f>
        <v>0</v>
      </c>
      <c r="X55" s="372">
        <f>SUMIFS(TITULARES!$P$6:$P$1505,TITULARES!$I$6:$I$1505,'RESUMEN POR CARRERAS'!X$2,TITULARES!$D$6:$D$1505,'RESUMEN POR CARRERAS'!$C55)</f>
        <v>0</v>
      </c>
      <c r="Y55" s="372">
        <f>SUMIFS(TITULARES!$P$6:$P$1505,TITULARES!$I$6:$I$1505,'RESUMEN POR CARRERAS'!Y$2,TITULARES!$D$6:$D$1505,'RESUMEN POR CARRERAS'!$C55)</f>
        <v>0</v>
      </c>
      <c r="Z55" s="372">
        <f>SUMIFS(TITULARES!$P$6:$P$1505,TITULARES!$I$6:$I$1505,'RESUMEN POR CARRERAS'!Z$2,TITULARES!$D$6:$D$1505,'RESUMEN POR CARRERAS'!$C55)</f>
        <v>0</v>
      </c>
      <c r="AA55" s="372">
        <f>SUMIFS(TITULARES!$P$6:$P$1505,TITULARES!$I$6:$I$1505,'RESUMEN POR CARRERAS'!AA$2,TITULARES!$D$6:$D$1505,'RESUMEN POR CARRERAS'!$C55)</f>
        <v>0</v>
      </c>
      <c r="AB55" s="372">
        <f>SUMIFS(TITULARES!$P$6:$P$1505,TITULARES!$I$6:$I$1505,'RESUMEN POR CARRERAS'!AB$2,TITULARES!$D$6:$D$1505,'RESUMEN POR CARRERAS'!$C55)</f>
        <v>0</v>
      </c>
      <c r="AC55" s="372">
        <f>SUMIFS(TITULARES!$P$6:$P$1505,TITULARES!$I$6:$I$1505,'RESUMEN POR CARRERAS'!AC$2,TITULARES!$D$6:$D$1505,'RESUMEN POR CARRERAS'!$C55)</f>
        <v>0</v>
      </c>
      <c r="AD55" s="372">
        <f t="shared" si="0"/>
        <v>7</v>
      </c>
      <c r="AE55" s="2163" t="str">
        <f t="shared" si="1"/>
        <v>SOFTWARE</v>
      </c>
    </row>
    <row r="56" spans="1:31" x14ac:dyDescent="0.25">
      <c r="A56" s="372">
        <v>54</v>
      </c>
      <c r="B56" s="974" t="s">
        <v>205</v>
      </c>
      <c r="C56" s="974" t="s">
        <v>206</v>
      </c>
      <c r="D56" s="974" t="s">
        <v>2194</v>
      </c>
      <c r="E56" s="372">
        <f>SUMIFS(TITULARES!$P$6:$P$1505,TITULARES!$I$6:$I$1505,'RESUMEN POR CARRERAS'!E$2,TITULARES!$D$6:$D$1505,'RESUMEN POR CARRERAS'!$C56)</f>
        <v>13</v>
      </c>
      <c r="F56" s="372">
        <f>SUMIFS(TITULARES!$P$6:$P$1505,TITULARES!$I$6:$I$1505,'RESUMEN POR CARRERAS'!F$2,TITULARES!$D$6:$D$1505,'RESUMEN POR CARRERAS'!$C56)</f>
        <v>0</v>
      </c>
      <c r="G56" s="372">
        <f>SUMIFS(TITULARES!$P$6:$P$1505,TITULARES!$I$6:$I$1505,'RESUMEN POR CARRERAS'!G$2,TITULARES!$D$6:$D$1505,'RESUMEN POR CARRERAS'!$C56)</f>
        <v>0</v>
      </c>
      <c r="H56" s="372">
        <f>SUMIFS(TITULARES!$P$6:$P$1505,TITULARES!$I$6:$I$1505,'RESUMEN POR CARRERAS'!H$2,TITULARES!$D$6:$D$1505,'RESUMEN POR CARRERAS'!$C56)</f>
        <v>0</v>
      </c>
      <c r="I56" s="372">
        <f>SUMIFS(TITULARES!$P$6:$P$1505,TITULARES!$I$6:$I$1505,'RESUMEN POR CARRERAS'!I$2,TITULARES!$D$6:$D$1505,'RESUMEN POR CARRERAS'!$C56)</f>
        <v>0</v>
      </c>
      <c r="J56" s="372">
        <f>SUMIFS(TITULARES!$P$6:$P$1505,TITULARES!$I$6:$I$1505,'RESUMEN POR CARRERAS'!J$2,TITULARES!$D$6:$D$1505,'RESUMEN POR CARRERAS'!$C56)</f>
        <v>0</v>
      </c>
      <c r="K56" s="372">
        <f>SUMIFS(TITULARES!$P$6:$P$1505,TITULARES!$I$6:$I$1505,'RESUMEN POR CARRERAS'!K$2,TITULARES!$D$6:$D$1505,'RESUMEN POR CARRERAS'!$C56)</f>
        <v>0</v>
      </c>
      <c r="L56" s="372">
        <f>SUMIFS(TITULARES!$P$6:$P$1505,TITULARES!$I$6:$I$1505,'RESUMEN POR CARRERAS'!L$2,TITULARES!$D$6:$D$1505,'RESUMEN POR CARRERAS'!$C56)</f>
        <v>0</v>
      </c>
      <c r="M56" s="372">
        <f>SUMIFS(TITULARES!$P$6:$P$1505,TITULARES!$I$6:$I$1505,'RESUMEN POR CARRERAS'!M$2,TITULARES!$D$6:$D$1505,'RESUMEN POR CARRERAS'!$C56)</f>
        <v>0</v>
      </c>
      <c r="N56" s="372">
        <f>SUMIFS(TITULARES!$P$6:$P$1505,TITULARES!$I$6:$I$1505,'RESUMEN POR CARRERAS'!N$2,TITULARES!$D$6:$D$1505,'RESUMEN POR CARRERAS'!$C56)</f>
        <v>0</v>
      </c>
      <c r="O56" s="372">
        <f>SUMIFS(TITULARES!$P$6:$P$1505,TITULARES!$I$6:$I$1505,'RESUMEN POR CARRERAS'!O$2,TITULARES!$D$6:$D$1505,'RESUMEN POR CARRERAS'!$C56)</f>
        <v>0</v>
      </c>
      <c r="P56" s="372">
        <f>SUMIFS(TITULARES!$P$6:$P$1505,TITULARES!$I$6:$I$1505,'RESUMEN POR CARRERAS'!P$2,TITULARES!$D$6:$D$1505,'RESUMEN POR CARRERAS'!$C56)</f>
        <v>0</v>
      </c>
      <c r="Q56" s="372">
        <f>SUMIFS(TITULARES!$P$6:$P$1505,TITULARES!$I$6:$I$1505,'RESUMEN POR CARRERAS'!Q$2,TITULARES!$D$6:$D$1505,'RESUMEN POR CARRERAS'!$C56)</f>
        <v>0</v>
      </c>
      <c r="R56" s="372">
        <f>SUMIFS(TITULARES!$P$6:$P$1505,TITULARES!$I$6:$I$1505,'RESUMEN POR CARRERAS'!R$2,TITULARES!$D$6:$D$1505,'RESUMEN POR CARRERAS'!$C56)</f>
        <v>0</v>
      </c>
      <c r="S56" s="372">
        <f>SUMIFS(TITULARES!$P$6:$P$1505,TITULARES!$I$6:$I$1505,'RESUMEN POR CARRERAS'!S$2,TITULARES!$D$6:$D$1505,'RESUMEN POR CARRERAS'!$C56)</f>
        <v>0</v>
      </c>
      <c r="T56" s="372">
        <f>SUMIFS(TITULARES!$P$6:$P$1505,TITULARES!$I$6:$I$1505,'RESUMEN POR CARRERAS'!T$2,TITULARES!$D$6:$D$1505,'RESUMEN POR CARRERAS'!$C56)</f>
        <v>0</v>
      </c>
      <c r="U56" s="372">
        <f>SUMIFS(TITULARES!$P$6:$P$1505,TITULARES!$I$6:$I$1505,'RESUMEN POR CARRERAS'!U$2,TITULARES!$D$6:$D$1505,'RESUMEN POR CARRERAS'!$C56)</f>
        <v>0</v>
      </c>
      <c r="V56" s="372">
        <f>SUMIFS(TITULARES!$P$6:$P$1505,TITULARES!$I$6:$I$1505,'RESUMEN POR CARRERAS'!V$2,TITULARES!$D$6:$D$1505,'RESUMEN POR CARRERAS'!$C56)</f>
        <v>0</v>
      </c>
      <c r="W56" s="372">
        <f>SUMIFS(TITULARES!$P$6:$P$1505,TITULARES!$I$6:$I$1505,'RESUMEN POR CARRERAS'!W$2,TITULARES!$D$6:$D$1505,'RESUMEN POR CARRERAS'!$C56)</f>
        <v>0</v>
      </c>
      <c r="X56" s="372">
        <f>SUMIFS(TITULARES!$P$6:$P$1505,TITULARES!$I$6:$I$1505,'RESUMEN POR CARRERAS'!X$2,TITULARES!$D$6:$D$1505,'RESUMEN POR CARRERAS'!$C56)</f>
        <v>0</v>
      </c>
      <c r="Y56" s="372">
        <f>SUMIFS(TITULARES!$P$6:$P$1505,TITULARES!$I$6:$I$1505,'RESUMEN POR CARRERAS'!Y$2,TITULARES!$D$6:$D$1505,'RESUMEN POR CARRERAS'!$C56)</f>
        <v>0</v>
      </c>
      <c r="Z56" s="372">
        <f>SUMIFS(TITULARES!$P$6:$P$1505,TITULARES!$I$6:$I$1505,'RESUMEN POR CARRERAS'!Z$2,TITULARES!$D$6:$D$1505,'RESUMEN POR CARRERAS'!$C56)</f>
        <v>0</v>
      </c>
      <c r="AA56" s="372">
        <f>SUMIFS(TITULARES!$P$6:$P$1505,TITULARES!$I$6:$I$1505,'RESUMEN POR CARRERAS'!AA$2,TITULARES!$D$6:$D$1505,'RESUMEN POR CARRERAS'!$C56)</f>
        <v>0</v>
      </c>
      <c r="AB56" s="372">
        <f>SUMIFS(TITULARES!$P$6:$P$1505,TITULARES!$I$6:$I$1505,'RESUMEN POR CARRERAS'!AB$2,TITULARES!$D$6:$D$1505,'RESUMEN POR CARRERAS'!$C56)</f>
        <v>0</v>
      </c>
      <c r="AC56" s="372">
        <f>SUMIFS(TITULARES!$P$6:$P$1505,TITULARES!$I$6:$I$1505,'RESUMEN POR CARRERAS'!AC$2,TITULARES!$D$6:$D$1505,'RESUMEN POR CARRERAS'!$C56)</f>
        <v>0</v>
      </c>
      <c r="AD56" s="372">
        <f t="shared" si="0"/>
        <v>13</v>
      </c>
      <c r="AE56" s="2163" t="str">
        <f t="shared" si="1"/>
        <v>ADMINISTRACIÓN DE EMPRESAS</v>
      </c>
    </row>
    <row r="57" spans="1:31" x14ac:dyDescent="0.25">
      <c r="A57" s="372">
        <v>55</v>
      </c>
      <c r="B57" s="974" t="s">
        <v>61</v>
      </c>
      <c r="C57" s="974" t="s">
        <v>62</v>
      </c>
      <c r="D57" s="974" t="s">
        <v>2194</v>
      </c>
      <c r="E57" s="372">
        <f>SUMIFS(TITULARES!$P$6:$P$1505,TITULARES!$I$6:$I$1505,'RESUMEN POR CARRERAS'!E$2,TITULARES!$D$6:$D$1505,'RESUMEN POR CARRERAS'!$C57)</f>
        <v>0</v>
      </c>
      <c r="F57" s="372">
        <f>SUMIFS(TITULARES!$P$6:$P$1505,TITULARES!$I$6:$I$1505,'RESUMEN POR CARRERAS'!F$2,TITULARES!$D$6:$D$1505,'RESUMEN POR CARRERAS'!$C57)</f>
        <v>0</v>
      </c>
      <c r="G57" s="372">
        <f>SUMIFS(TITULARES!$P$6:$P$1505,TITULARES!$I$6:$I$1505,'RESUMEN POR CARRERAS'!G$2,TITULARES!$D$6:$D$1505,'RESUMEN POR CARRERAS'!$C57)</f>
        <v>12</v>
      </c>
      <c r="H57" s="372">
        <f>SUMIFS(TITULARES!$P$6:$P$1505,TITULARES!$I$6:$I$1505,'RESUMEN POR CARRERAS'!H$2,TITULARES!$D$6:$D$1505,'RESUMEN POR CARRERAS'!$C57)</f>
        <v>0</v>
      </c>
      <c r="I57" s="372">
        <f>SUMIFS(TITULARES!$P$6:$P$1505,TITULARES!$I$6:$I$1505,'RESUMEN POR CARRERAS'!I$2,TITULARES!$D$6:$D$1505,'RESUMEN POR CARRERAS'!$C57)</f>
        <v>0</v>
      </c>
      <c r="J57" s="372">
        <f>SUMIFS(TITULARES!$P$6:$P$1505,TITULARES!$I$6:$I$1505,'RESUMEN POR CARRERAS'!J$2,TITULARES!$D$6:$D$1505,'RESUMEN POR CARRERAS'!$C57)</f>
        <v>2</v>
      </c>
      <c r="K57" s="372">
        <f>SUMIFS(TITULARES!$P$6:$P$1505,TITULARES!$I$6:$I$1505,'RESUMEN POR CARRERAS'!K$2,TITULARES!$D$6:$D$1505,'RESUMEN POR CARRERAS'!$C57)</f>
        <v>0</v>
      </c>
      <c r="L57" s="372">
        <f>SUMIFS(TITULARES!$P$6:$P$1505,TITULARES!$I$6:$I$1505,'RESUMEN POR CARRERAS'!L$2,TITULARES!$D$6:$D$1505,'RESUMEN POR CARRERAS'!$C57)</f>
        <v>0</v>
      </c>
      <c r="M57" s="372">
        <f>SUMIFS(TITULARES!$P$6:$P$1505,TITULARES!$I$6:$I$1505,'RESUMEN POR CARRERAS'!M$2,TITULARES!$D$6:$D$1505,'RESUMEN POR CARRERAS'!$C57)</f>
        <v>0</v>
      </c>
      <c r="N57" s="372">
        <f>SUMIFS(TITULARES!$P$6:$P$1505,TITULARES!$I$6:$I$1505,'RESUMEN POR CARRERAS'!N$2,TITULARES!$D$6:$D$1505,'RESUMEN POR CARRERAS'!$C57)</f>
        <v>0</v>
      </c>
      <c r="O57" s="372">
        <f>SUMIFS(TITULARES!$P$6:$P$1505,TITULARES!$I$6:$I$1505,'RESUMEN POR CARRERAS'!O$2,TITULARES!$D$6:$D$1505,'RESUMEN POR CARRERAS'!$C57)</f>
        <v>0</v>
      </c>
      <c r="P57" s="372">
        <f>SUMIFS(TITULARES!$P$6:$P$1505,TITULARES!$I$6:$I$1505,'RESUMEN POR CARRERAS'!P$2,TITULARES!$D$6:$D$1505,'RESUMEN POR CARRERAS'!$C57)</f>
        <v>0</v>
      </c>
      <c r="Q57" s="372">
        <f>SUMIFS(TITULARES!$P$6:$P$1505,TITULARES!$I$6:$I$1505,'RESUMEN POR CARRERAS'!Q$2,TITULARES!$D$6:$D$1505,'RESUMEN POR CARRERAS'!$C57)</f>
        <v>0</v>
      </c>
      <c r="R57" s="372">
        <f>SUMIFS(TITULARES!$P$6:$P$1505,TITULARES!$I$6:$I$1505,'RESUMEN POR CARRERAS'!R$2,TITULARES!$D$6:$D$1505,'RESUMEN POR CARRERAS'!$C57)</f>
        <v>0</v>
      </c>
      <c r="S57" s="372">
        <f>SUMIFS(TITULARES!$P$6:$P$1505,TITULARES!$I$6:$I$1505,'RESUMEN POR CARRERAS'!S$2,TITULARES!$D$6:$D$1505,'RESUMEN POR CARRERAS'!$C57)</f>
        <v>0</v>
      </c>
      <c r="T57" s="372">
        <f>SUMIFS(TITULARES!$P$6:$P$1505,TITULARES!$I$6:$I$1505,'RESUMEN POR CARRERAS'!T$2,TITULARES!$D$6:$D$1505,'RESUMEN POR CARRERAS'!$C57)</f>
        <v>0</v>
      </c>
      <c r="U57" s="372">
        <f>SUMIFS(TITULARES!$P$6:$P$1505,TITULARES!$I$6:$I$1505,'RESUMEN POR CARRERAS'!U$2,TITULARES!$D$6:$D$1505,'RESUMEN POR CARRERAS'!$C57)</f>
        <v>0</v>
      </c>
      <c r="V57" s="372">
        <f>SUMIFS(TITULARES!$P$6:$P$1505,TITULARES!$I$6:$I$1505,'RESUMEN POR CARRERAS'!V$2,TITULARES!$D$6:$D$1505,'RESUMEN POR CARRERAS'!$C57)</f>
        <v>0</v>
      </c>
      <c r="W57" s="372">
        <f>SUMIFS(TITULARES!$P$6:$P$1505,TITULARES!$I$6:$I$1505,'RESUMEN POR CARRERAS'!W$2,TITULARES!$D$6:$D$1505,'RESUMEN POR CARRERAS'!$C57)</f>
        <v>0</v>
      </c>
      <c r="X57" s="372">
        <f>SUMIFS(TITULARES!$P$6:$P$1505,TITULARES!$I$6:$I$1505,'RESUMEN POR CARRERAS'!X$2,TITULARES!$D$6:$D$1505,'RESUMEN POR CARRERAS'!$C57)</f>
        <v>0</v>
      </c>
      <c r="Y57" s="372">
        <f>SUMIFS(TITULARES!$P$6:$P$1505,TITULARES!$I$6:$I$1505,'RESUMEN POR CARRERAS'!Y$2,TITULARES!$D$6:$D$1505,'RESUMEN POR CARRERAS'!$C57)</f>
        <v>0</v>
      </c>
      <c r="Z57" s="372">
        <f>SUMIFS(TITULARES!$P$6:$P$1505,TITULARES!$I$6:$I$1505,'RESUMEN POR CARRERAS'!Z$2,TITULARES!$D$6:$D$1505,'RESUMEN POR CARRERAS'!$C57)</f>
        <v>0</v>
      </c>
      <c r="AA57" s="372">
        <f>SUMIFS(TITULARES!$P$6:$P$1505,TITULARES!$I$6:$I$1505,'RESUMEN POR CARRERAS'!AA$2,TITULARES!$D$6:$D$1505,'RESUMEN POR CARRERAS'!$C57)</f>
        <v>0</v>
      </c>
      <c r="AB57" s="372">
        <f>SUMIFS(TITULARES!$P$6:$P$1505,TITULARES!$I$6:$I$1505,'RESUMEN POR CARRERAS'!AB$2,TITULARES!$D$6:$D$1505,'RESUMEN POR CARRERAS'!$C57)</f>
        <v>0</v>
      </c>
      <c r="AC57" s="372">
        <f>SUMIFS(TITULARES!$P$6:$P$1505,TITULARES!$I$6:$I$1505,'RESUMEN POR CARRERAS'!AC$2,TITULARES!$D$6:$D$1505,'RESUMEN POR CARRERAS'!$C57)</f>
        <v>0</v>
      </c>
      <c r="AD57" s="372">
        <f t="shared" si="0"/>
        <v>12</v>
      </c>
      <c r="AE57" s="2163" t="str">
        <f t="shared" si="1"/>
        <v>CONTABILIDAD Y AUDITORÍA</v>
      </c>
    </row>
    <row r="58" spans="1:31" x14ac:dyDescent="0.25">
      <c r="A58" s="372">
        <v>56</v>
      </c>
      <c r="B58" s="974" t="s">
        <v>366</v>
      </c>
      <c r="C58" s="974" t="s">
        <v>586</v>
      </c>
      <c r="D58" s="974" t="s">
        <v>2194</v>
      </c>
      <c r="E58" s="372">
        <f>SUMIFS(TITULARES!$P$6:$P$1505,TITULARES!$I$6:$I$1505,'RESUMEN POR CARRERAS'!E$2,TITULARES!$D$6:$D$1505,'RESUMEN POR CARRERAS'!$C58)</f>
        <v>0</v>
      </c>
      <c r="F58" s="372">
        <f>SUMIFS(TITULARES!$P$6:$P$1505,TITULARES!$I$6:$I$1505,'RESUMEN POR CARRERAS'!F$2,TITULARES!$D$6:$D$1505,'RESUMEN POR CARRERAS'!$C58)</f>
        <v>0</v>
      </c>
      <c r="G58" s="372">
        <f>SUMIFS(TITULARES!$P$6:$P$1505,TITULARES!$I$6:$I$1505,'RESUMEN POR CARRERAS'!G$2,TITULARES!$D$6:$D$1505,'RESUMEN POR CARRERAS'!$C58)</f>
        <v>0</v>
      </c>
      <c r="H58" s="372">
        <f>SUMIFS(TITULARES!$P$6:$P$1505,TITULARES!$I$6:$I$1505,'RESUMEN POR CARRERAS'!H$2,TITULARES!$D$6:$D$1505,'RESUMEN POR CARRERAS'!$C58)</f>
        <v>0</v>
      </c>
      <c r="I58" s="372">
        <f>SUMIFS(TITULARES!$P$6:$P$1505,TITULARES!$I$6:$I$1505,'RESUMEN POR CARRERAS'!I$2,TITULARES!$D$6:$D$1505,'RESUMEN POR CARRERAS'!$C58)</f>
        <v>0</v>
      </c>
      <c r="J58" s="372">
        <f>SUMIFS(TITULARES!$P$6:$P$1505,TITULARES!$I$6:$I$1505,'RESUMEN POR CARRERAS'!J$2,TITULARES!$D$6:$D$1505,'RESUMEN POR CARRERAS'!$C58)</f>
        <v>0</v>
      </c>
      <c r="K58" s="372">
        <f>SUMIFS(TITULARES!$P$6:$P$1505,TITULARES!$I$6:$I$1505,'RESUMEN POR CARRERAS'!K$2,TITULARES!$D$6:$D$1505,'RESUMEN POR CARRERAS'!$C58)</f>
        <v>20</v>
      </c>
      <c r="L58" s="372">
        <f>SUMIFS(TITULARES!$P$6:$P$1505,TITULARES!$I$6:$I$1505,'RESUMEN POR CARRERAS'!L$2,TITULARES!$D$6:$D$1505,'RESUMEN POR CARRERAS'!$C58)</f>
        <v>0</v>
      </c>
      <c r="M58" s="372">
        <f>SUMIFS(TITULARES!$P$6:$P$1505,TITULARES!$I$6:$I$1505,'RESUMEN POR CARRERAS'!M$2,TITULARES!$D$6:$D$1505,'RESUMEN POR CARRERAS'!$C58)</f>
        <v>0</v>
      </c>
      <c r="N58" s="372">
        <f>SUMIFS(TITULARES!$P$6:$P$1505,TITULARES!$I$6:$I$1505,'RESUMEN POR CARRERAS'!N$2,TITULARES!$D$6:$D$1505,'RESUMEN POR CARRERAS'!$C58)</f>
        <v>0</v>
      </c>
      <c r="O58" s="372">
        <f>SUMIFS(TITULARES!$P$6:$P$1505,TITULARES!$I$6:$I$1505,'RESUMEN POR CARRERAS'!O$2,TITULARES!$D$6:$D$1505,'RESUMEN POR CARRERAS'!$C58)</f>
        <v>0</v>
      </c>
      <c r="P58" s="372">
        <f>SUMIFS(TITULARES!$P$6:$P$1505,TITULARES!$I$6:$I$1505,'RESUMEN POR CARRERAS'!P$2,TITULARES!$D$6:$D$1505,'RESUMEN POR CARRERAS'!$C58)</f>
        <v>0</v>
      </c>
      <c r="Q58" s="372">
        <f>SUMIFS(TITULARES!$P$6:$P$1505,TITULARES!$I$6:$I$1505,'RESUMEN POR CARRERAS'!Q$2,TITULARES!$D$6:$D$1505,'RESUMEN POR CARRERAS'!$C58)</f>
        <v>0</v>
      </c>
      <c r="R58" s="372">
        <f>SUMIFS(TITULARES!$P$6:$P$1505,TITULARES!$I$6:$I$1505,'RESUMEN POR CARRERAS'!R$2,TITULARES!$D$6:$D$1505,'RESUMEN POR CARRERAS'!$C58)</f>
        <v>0</v>
      </c>
      <c r="S58" s="372">
        <f>SUMIFS(TITULARES!$P$6:$P$1505,TITULARES!$I$6:$I$1505,'RESUMEN POR CARRERAS'!S$2,TITULARES!$D$6:$D$1505,'RESUMEN POR CARRERAS'!$C58)</f>
        <v>0</v>
      </c>
      <c r="T58" s="372">
        <f>SUMIFS(TITULARES!$P$6:$P$1505,TITULARES!$I$6:$I$1505,'RESUMEN POR CARRERAS'!T$2,TITULARES!$D$6:$D$1505,'RESUMEN POR CARRERAS'!$C58)</f>
        <v>0</v>
      </c>
      <c r="U58" s="372">
        <f>SUMIFS(TITULARES!$P$6:$P$1505,TITULARES!$I$6:$I$1505,'RESUMEN POR CARRERAS'!U$2,TITULARES!$D$6:$D$1505,'RESUMEN POR CARRERAS'!$C58)</f>
        <v>0</v>
      </c>
      <c r="V58" s="372">
        <f>SUMIFS(TITULARES!$P$6:$P$1505,TITULARES!$I$6:$I$1505,'RESUMEN POR CARRERAS'!V$2,TITULARES!$D$6:$D$1505,'RESUMEN POR CARRERAS'!$C58)</f>
        <v>0</v>
      </c>
      <c r="W58" s="372">
        <f>SUMIFS(TITULARES!$P$6:$P$1505,TITULARES!$I$6:$I$1505,'RESUMEN POR CARRERAS'!W$2,TITULARES!$D$6:$D$1505,'RESUMEN POR CARRERAS'!$C58)</f>
        <v>0</v>
      </c>
      <c r="X58" s="372">
        <f>SUMIFS(TITULARES!$P$6:$P$1505,TITULARES!$I$6:$I$1505,'RESUMEN POR CARRERAS'!X$2,TITULARES!$D$6:$D$1505,'RESUMEN POR CARRERAS'!$C58)</f>
        <v>0</v>
      </c>
      <c r="Y58" s="372">
        <f>SUMIFS(TITULARES!$P$6:$P$1505,TITULARES!$I$6:$I$1505,'RESUMEN POR CARRERAS'!Y$2,TITULARES!$D$6:$D$1505,'RESUMEN POR CARRERAS'!$C58)</f>
        <v>0</v>
      </c>
      <c r="Z58" s="372">
        <f>SUMIFS(TITULARES!$P$6:$P$1505,TITULARES!$I$6:$I$1505,'RESUMEN POR CARRERAS'!Z$2,TITULARES!$D$6:$D$1505,'RESUMEN POR CARRERAS'!$C58)</f>
        <v>0</v>
      </c>
      <c r="AA58" s="372">
        <f>SUMIFS(TITULARES!$P$6:$P$1505,TITULARES!$I$6:$I$1505,'RESUMEN POR CARRERAS'!AA$2,TITULARES!$D$6:$D$1505,'RESUMEN POR CARRERAS'!$C58)</f>
        <v>0</v>
      </c>
      <c r="AB58" s="372">
        <f>SUMIFS(TITULARES!$P$6:$P$1505,TITULARES!$I$6:$I$1505,'RESUMEN POR CARRERAS'!AB$2,TITULARES!$D$6:$D$1505,'RESUMEN POR CARRERAS'!$C58)</f>
        <v>0</v>
      </c>
      <c r="AC58" s="372">
        <f>SUMIFS(TITULARES!$P$6:$P$1505,TITULARES!$I$6:$I$1505,'RESUMEN POR CARRERAS'!AC$2,TITULARES!$D$6:$D$1505,'RESUMEN POR CARRERAS'!$C58)</f>
        <v>0</v>
      </c>
      <c r="AD58" s="372">
        <f t="shared" si="0"/>
        <v>20</v>
      </c>
      <c r="AE58" s="2163" t="str">
        <f t="shared" si="1"/>
        <v>AGROINDUSTRIA</v>
      </c>
    </row>
    <row r="59" spans="1:31" x14ac:dyDescent="0.25">
      <c r="A59" s="372">
        <v>57</v>
      </c>
      <c r="B59" s="974" t="s">
        <v>207</v>
      </c>
      <c r="C59" s="974" t="s">
        <v>208</v>
      </c>
      <c r="D59" s="974" t="s">
        <v>2194</v>
      </c>
      <c r="E59" s="372">
        <f>SUMIFS(TITULARES!$P$6:$P$1505,TITULARES!$I$6:$I$1505,'RESUMEN POR CARRERAS'!E$2,TITULARES!$D$6:$D$1505,'RESUMEN POR CARRERAS'!$C59)</f>
        <v>18</v>
      </c>
      <c r="F59" s="372">
        <f>SUMIFS(TITULARES!$P$6:$P$1505,TITULARES!$I$6:$I$1505,'RESUMEN POR CARRERAS'!F$2,TITULARES!$D$6:$D$1505,'RESUMEN POR CARRERAS'!$C59)</f>
        <v>0</v>
      </c>
      <c r="G59" s="372">
        <f>SUMIFS(TITULARES!$P$6:$P$1505,TITULARES!$I$6:$I$1505,'RESUMEN POR CARRERAS'!G$2,TITULARES!$D$6:$D$1505,'RESUMEN POR CARRERAS'!$C59)</f>
        <v>0</v>
      </c>
      <c r="H59" s="372">
        <f>SUMIFS(TITULARES!$P$6:$P$1505,TITULARES!$I$6:$I$1505,'RESUMEN POR CARRERAS'!H$2,TITULARES!$D$6:$D$1505,'RESUMEN POR CARRERAS'!$C59)</f>
        <v>0</v>
      </c>
      <c r="I59" s="372">
        <f>SUMIFS(TITULARES!$P$6:$P$1505,TITULARES!$I$6:$I$1505,'RESUMEN POR CARRERAS'!I$2,TITULARES!$D$6:$D$1505,'RESUMEN POR CARRERAS'!$C59)</f>
        <v>0</v>
      </c>
      <c r="J59" s="372">
        <f>SUMIFS(TITULARES!$P$6:$P$1505,TITULARES!$I$6:$I$1505,'RESUMEN POR CARRERAS'!J$2,TITULARES!$D$6:$D$1505,'RESUMEN POR CARRERAS'!$C59)</f>
        <v>0</v>
      </c>
      <c r="K59" s="372">
        <f>SUMIFS(TITULARES!$P$6:$P$1505,TITULARES!$I$6:$I$1505,'RESUMEN POR CARRERAS'!K$2,TITULARES!$D$6:$D$1505,'RESUMEN POR CARRERAS'!$C59)</f>
        <v>0</v>
      </c>
      <c r="L59" s="372">
        <f>SUMIFS(TITULARES!$P$6:$P$1505,TITULARES!$I$6:$I$1505,'RESUMEN POR CARRERAS'!L$2,TITULARES!$D$6:$D$1505,'RESUMEN POR CARRERAS'!$C59)</f>
        <v>0</v>
      </c>
      <c r="M59" s="372">
        <f>SUMIFS(TITULARES!$P$6:$P$1505,TITULARES!$I$6:$I$1505,'RESUMEN POR CARRERAS'!M$2,TITULARES!$D$6:$D$1505,'RESUMEN POR CARRERAS'!$C59)</f>
        <v>0</v>
      </c>
      <c r="N59" s="372">
        <f>SUMIFS(TITULARES!$P$6:$P$1505,TITULARES!$I$6:$I$1505,'RESUMEN POR CARRERAS'!N$2,TITULARES!$D$6:$D$1505,'RESUMEN POR CARRERAS'!$C59)</f>
        <v>0</v>
      </c>
      <c r="O59" s="372">
        <f>SUMIFS(TITULARES!$P$6:$P$1505,TITULARES!$I$6:$I$1505,'RESUMEN POR CARRERAS'!O$2,TITULARES!$D$6:$D$1505,'RESUMEN POR CARRERAS'!$C59)</f>
        <v>0</v>
      </c>
      <c r="P59" s="372">
        <f>SUMIFS(TITULARES!$P$6:$P$1505,TITULARES!$I$6:$I$1505,'RESUMEN POR CARRERAS'!P$2,TITULARES!$D$6:$D$1505,'RESUMEN POR CARRERAS'!$C59)</f>
        <v>0</v>
      </c>
      <c r="Q59" s="372">
        <f>SUMIFS(TITULARES!$P$6:$P$1505,TITULARES!$I$6:$I$1505,'RESUMEN POR CARRERAS'!Q$2,TITULARES!$D$6:$D$1505,'RESUMEN POR CARRERAS'!$C59)</f>
        <v>0</v>
      </c>
      <c r="R59" s="372">
        <f>SUMIFS(TITULARES!$P$6:$P$1505,TITULARES!$I$6:$I$1505,'RESUMEN POR CARRERAS'!R$2,TITULARES!$D$6:$D$1505,'RESUMEN POR CARRERAS'!$C59)</f>
        <v>0</v>
      </c>
      <c r="S59" s="372">
        <f>SUMIFS(TITULARES!$P$6:$P$1505,TITULARES!$I$6:$I$1505,'RESUMEN POR CARRERAS'!S$2,TITULARES!$D$6:$D$1505,'RESUMEN POR CARRERAS'!$C59)</f>
        <v>0</v>
      </c>
      <c r="T59" s="372">
        <f>SUMIFS(TITULARES!$P$6:$P$1505,TITULARES!$I$6:$I$1505,'RESUMEN POR CARRERAS'!T$2,TITULARES!$D$6:$D$1505,'RESUMEN POR CARRERAS'!$C59)</f>
        <v>0</v>
      </c>
      <c r="U59" s="372">
        <f>SUMIFS(TITULARES!$P$6:$P$1505,TITULARES!$I$6:$I$1505,'RESUMEN POR CARRERAS'!U$2,TITULARES!$D$6:$D$1505,'RESUMEN POR CARRERAS'!$C59)</f>
        <v>0</v>
      </c>
      <c r="V59" s="372">
        <f>SUMIFS(TITULARES!$P$6:$P$1505,TITULARES!$I$6:$I$1505,'RESUMEN POR CARRERAS'!V$2,TITULARES!$D$6:$D$1505,'RESUMEN POR CARRERAS'!$C59)</f>
        <v>0</v>
      </c>
      <c r="W59" s="372">
        <f>SUMIFS(TITULARES!$P$6:$P$1505,TITULARES!$I$6:$I$1505,'RESUMEN POR CARRERAS'!W$2,TITULARES!$D$6:$D$1505,'RESUMEN POR CARRERAS'!$C59)</f>
        <v>0</v>
      </c>
      <c r="X59" s="372">
        <f>SUMIFS(TITULARES!$P$6:$P$1505,TITULARES!$I$6:$I$1505,'RESUMEN POR CARRERAS'!X$2,TITULARES!$D$6:$D$1505,'RESUMEN POR CARRERAS'!$C59)</f>
        <v>0</v>
      </c>
      <c r="Y59" s="372">
        <f>SUMIFS(TITULARES!$P$6:$P$1505,TITULARES!$I$6:$I$1505,'RESUMEN POR CARRERAS'!Y$2,TITULARES!$D$6:$D$1505,'RESUMEN POR CARRERAS'!$C59)</f>
        <v>0</v>
      </c>
      <c r="Z59" s="372">
        <f>SUMIFS(TITULARES!$P$6:$P$1505,TITULARES!$I$6:$I$1505,'RESUMEN POR CARRERAS'!Z$2,TITULARES!$D$6:$D$1505,'RESUMEN POR CARRERAS'!$C59)</f>
        <v>0</v>
      </c>
      <c r="AA59" s="372">
        <f>SUMIFS(TITULARES!$P$6:$P$1505,TITULARES!$I$6:$I$1505,'RESUMEN POR CARRERAS'!AA$2,TITULARES!$D$6:$D$1505,'RESUMEN POR CARRERAS'!$C59)</f>
        <v>0</v>
      </c>
      <c r="AB59" s="372">
        <f>SUMIFS(TITULARES!$P$6:$P$1505,TITULARES!$I$6:$I$1505,'RESUMEN POR CARRERAS'!AB$2,TITULARES!$D$6:$D$1505,'RESUMEN POR CARRERAS'!$C59)</f>
        <v>0</v>
      </c>
      <c r="AC59" s="372">
        <f>SUMIFS(TITULARES!$P$6:$P$1505,TITULARES!$I$6:$I$1505,'RESUMEN POR CARRERAS'!AC$2,TITULARES!$D$6:$D$1505,'RESUMEN POR CARRERAS'!$C59)</f>
        <v>0</v>
      </c>
      <c r="AD59" s="372">
        <f t="shared" si="0"/>
        <v>18</v>
      </c>
      <c r="AE59" s="2163" t="str">
        <f t="shared" si="1"/>
        <v>ADMINISTRACIÓN DE EMPRESAS</v>
      </c>
    </row>
    <row r="60" spans="1:31" x14ac:dyDescent="0.25">
      <c r="A60" s="372">
        <v>58</v>
      </c>
      <c r="B60" s="974" t="s">
        <v>672</v>
      </c>
      <c r="C60" s="974" t="s">
        <v>673</v>
      </c>
      <c r="D60" s="974" t="s">
        <v>2194</v>
      </c>
      <c r="E60" s="372">
        <f>SUMIFS(TITULARES!$P$6:$P$1505,TITULARES!$I$6:$I$1505,'RESUMEN POR CARRERAS'!E$2,TITULARES!$D$6:$D$1505,'RESUMEN POR CARRERAS'!$C60)</f>
        <v>0</v>
      </c>
      <c r="F60" s="372">
        <f>SUMIFS(TITULARES!$P$6:$P$1505,TITULARES!$I$6:$I$1505,'RESUMEN POR CARRERAS'!F$2,TITULARES!$D$6:$D$1505,'RESUMEN POR CARRERAS'!$C60)</f>
        <v>0</v>
      </c>
      <c r="G60" s="372">
        <f>SUMIFS(TITULARES!$P$6:$P$1505,TITULARES!$I$6:$I$1505,'RESUMEN POR CARRERAS'!G$2,TITULARES!$D$6:$D$1505,'RESUMEN POR CARRERAS'!$C60)</f>
        <v>0</v>
      </c>
      <c r="H60" s="372">
        <f>SUMIFS(TITULARES!$P$6:$P$1505,TITULARES!$I$6:$I$1505,'RESUMEN POR CARRERAS'!H$2,TITULARES!$D$6:$D$1505,'RESUMEN POR CARRERAS'!$C60)</f>
        <v>0</v>
      </c>
      <c r="I60" s="372">
        <f>SUMIFS(TITULARES!$P$6:$P$1505,TITULARES!$I$6:$I$1505,'RESUMEN POR CARRERAS'!I$2,TITULARES!$D$6:$D$1505,'RESUMEN POR CARRERAS'!$C60)</f>
        <v>0</v>
      </c>
      <c r="J60" s="372">
        <f>SUMIFS(TITULARES!$P$6:$P$1505,TITULARES!$I$6:$I$1505,'RESUMEN POR CARRERAS'!J$2,TITULARES!$D$6:$D$1505,'RESUMEN POR CARRERAS'!$C60)</f>
        <v>0</v>
      </c>
      <c r="K60" s="372">
        <f>SUMIFS(TITULARES!$P$6:$P$1505,TITULARES!$I$6:$I$1505,'RESUMEN POR CARRERAS'!K$2,TITULARES!$D$6:$D$1505,'RESUMEN POR CARRERAS'!$C60)</f>
        <v>0</v>
      </c>
      <c r="L60" s="372">
        <f>SUMIFS(TITULARES!$P$6:$P$1505,TITULARES!$I$6:$I$1505,'RESUMEN POR CARRERAS'!L$2,TITULARES!$D$6:$D$1505,'RESUMEN POR CARRERAS'!$C60)</f>
        <v>0</v>
      </c>
      <c r="M60" s="372">
        <f>SUMIFS(TITULARES!$P$6:$P$1505,TITULARES!$I$6:$I$1505,'RESUMEN POR CARRERAS'!M$2,TITULARES!$D$6:$D$1505,'RESUMEN POR CARRERAS'!$C60)</f>
        <v>0</v>
      </c>
      <c r="N60" s="372">
        <f>SUMIFS(TITULARES!$P$6:$P$1505,TITULARES!$I$6:$I$1505,'RESUMEN POR CARRERAS'!N$2,TITULARES!$D$6:$D$1505,'RESUMEN POR CARRERAS'!$C60)</f>
        <v>0</v>
      </c>
      <c r="O60" s="372">
        <f>SUMIFS(TITULARES!$P$6:$P$1505,TITULARES!$I$6:$I$1505,'RESUMEN POR CARRERAS'!O$2,TITULARES!$D$6:$D$1505,'RESUMEN POR CARRERAS'!$C60)</f>
        <v>0</v>
      </c>
      <c r="P60" s="372">
        <f>SUMIFS(TITULARES!$P$6:$P$1505,TITULARES!$I$6:$I$1505,'RESUMEN POR CARRERAS'!P$2,TITULARES!$D$6:$D$1505,'RESUMEN POR CARRERAS'!$C60)</f>
        <v>0</v>
      </c>
      <c r="Q60" s="372">
        <f>SUMIFS(TITULARES!$P$6:$P$1505,TITULARES!$I$6:$I$1505,'RESUMEN POR CARRERAS'!Q$2,TITULARES!$D$6:$D$1505,'RESUMEN POR CARRERAS'!$C60)</f>
        <v>0</v>
      </c>
      <c r="R60" s="372">
        <f>SUMIFS(TITULARES!$P$6:$P$1505,TITULARES!$I$6:$I$1505,'RESUMEN POR CARRERAS'!R$2,TITULARES!$D$6:$D$1505,'RESUMEN POR CARRERAS'!$C60)</f>
        <v>0</v>
      </c>
      <c r="S60" s="372">
        <f>SUMIFS(TITULARES!$P$6:$P$1505,TITULARES!$I$6:$I$1505,'RESUMEN POR CARRERAS'!S$2,TITULARES!$D$6:$D$1505,'RESUMEN POR CARRERAS'!$C60)</f>
        <v>0</v>
      </c>
      <c r="T60" s="372">
        <f>SUMIFS(TITULARES!$P$6:$P$1505,TITULARES!$I$6:$I$1505,'RESUMEN POR CARRERAS'!T$2,TITULARES!$D$6:$D$1505,'RESUMEN POR CARRERAS'!$C60)</f>
        <v>0</v>
      </c>
      <c r="U60" s="372">
        <f>SUMIFS(TITULARES!$P$6:$P$1505,TITULARES!$I$6:$I$1505,'RESUMEN POR CARRERAS'!U$2,TITULARES!$D$6:$D$1505,'RESUMEN POR CARRERAS'!$C60)</f>
        <v>0</v>
      </c>
      <c r="V60" s="372">
        <f>SUMIFS(TITULARES!$P$6:$P$1505,TITULARES!$I$6:$I$1505,'RESUMEN POR CARRERAS'!V$2,TITULARES!$D$6:$D$1505,'RESUMEN POR CARRERAS'!$C60)</f>
        <v>0</v>
      </c>
      <c r="W60" s="372">
        <f>SUMIFS(TITULARES!$P$6:$P$1505,TITULARES!$I$6:$I$1505,'RESUMEN POR CARRERAS'!W$2,TITULARES!$D$6:$D$1505,'RESUMEN POR CARRERAS'!$C60)</f>
        <v>0</v>
      </c>
      <c r="X60" s="372">
        <f>SUMIFS(TITULARES!$P$6:$P$1505,TITULARES!$I$6:$I$1505,'RESUMEN POR CARRERAS'!X$2,TITULARES!$D$6:$D$1505,'RESUMEN POR CARRERAS'!$C60)</f>
        <v>0</v>
      </c>
      <c r="Y60" s="372">
        <f>SUMIFS(TITULARES!$P$6:$P$1505,TITULARES!$I$6:$I$1505,'RESUMEN POR CARRERAS'!Y$2,TITULARES!$D$6:$D$1505,'RESUMEN POR CARRERAS'!$C60)</f>
        <v>0</v>
      </c>
      <c r="Z60" s="372">
        <f>SUMIFS(TITULARES!$P$6:$P$1505,TITULARES!$I$6:$I$1505,'RESUMEN POR CARRERAS'!Z$2,TITULARES!$D$6:$D$1505,'RESUMEN POR CARRERAS'!$C60)</f>
        <v>0</v>
      </c>
      <c r="AA60" s="372">
        <f>SUMIFS(TITULARES!$P$6:$P$1505,TITULARES!$I$6:$I$1505,'RESUMEN POR CARRERAS'!AA$2,TITULARES!$D$6:$D$1505,'RESUMEN POR CARRERAS'!$C60)</f>
        <v>0</v>
      </c>
      <c r="AB60" s="372">
        <f>SUMIFS(TITULARES!$P$6:$P$1505,TITULARES!$I$6:$I$1505,'RESUMEN POR CARRERAS'!AB$2,TITULARES!$D$6:$D$1505,'RESUMEN POR CARRERAS'!$C60)</f>
        <v>24</v>
      </c>
      <c r="AC60" s="372">
        <f>SUMIFS(TITULARES!$P$6:$P$1505,TITULARES!$I$6:$I$1505,'RESUMEN POR CARRERAS'!AC$2,TITULARES!$D$6:$D$1505,'RESUMEN POR CARRERAS'!$C60)</f>
        <v>0</v>
      </c>
      <c r="AD60" s="372">
        <f t="shared" si="0"/>
        <v>24</v>
      </c>
      <c r="AE60" s="2163" t="str">
        <f t="shared" si="1"/>
        <v>DPTO. IDIOMAS</v>
      </c>
    </row>
    <row r="61" spans="1:31" x14ac:dyDescent="0.25">
      <c r="A61" s="372">
        <v>59</v>
      </c>
      <c r="B61" s="974" t="s">
        <v>1990</v>
      </c>
      <c r="C61" s="974" t="s">
        <v>1991</v>
      </c>
      <c r="D61" s="974" t="s">
        <v>2194</v>
      </c>
      <c r="E61" s="372">
        <f>SUMIFS(TITULARES!$P$6:$P$1505,TITULARES!$I$6:$I$1505,'RESUMEN POR CARRERAS'!E$2,TITULARES!$D$6:$D$1505,'RESUMEN POR CARRERAS'!$C61)</f>
        <v>0</v>
      </c>
      <c r="F61" s="372">
        <f>SUMIFS(TITULARES!$P$6:$P$1505,TITULARES!$I$6:$I$1505,'RESUMEN POR CARRERAS'!F$2,TITULARES!$D$6:$D$1505,'RESUMEN POR CARRERAS'!$C61)</f>
        <v>0</v>
      </c>
      <c r="G61" s="372">
        <f>SUMIFS(TITULARES!$P$6:$P$1505,TITULARES!$I$6:$I$1505,'RESUMEN POR CARRERAS'!G$2,TITULARES!$D$6:$D$1505,'RESUMEN POR CARRERAS'!$C61)</f>
        <v>0</v>
      </c>
      <c r="H61" s="372">
        <f>SUMIFS(TITULARES!$P$6:$P$1505,TITULARES!$I$6:$I$1505,'RESUMEN POR CARRERAS'!H$2,TITULARES!$D$6:$D$1505,'RESUMEN POR CARRERAS'!$C61)</f>
        <v>0</v>
      </c>
      <c r="I61" s="372">
        <f>SUMIFS(TITULARES!$P$6:$P$1505,TITULARES!$I$6:$I$1505,'RESUMEN POR CARRERAS'!I$2,TITULARES!$D$6:$D$1505,'RESUMEN POR CARRERAS'!$C61)</f>
        <v>0</v>
      </c>
      <c r="J61" s="372">
        <f>SUMIFS(TITULARES!$P$6:$P$1505,TITULARES!$I$6:$I$1505,'RESUMEN POR CARRERAS'!J$2,TITULARES!$D$6:$D$1505,'RESUMEN POR CARRERAS'!$C61)</f>
        <v>0</v>
      </c>
      <c r="K61" s="372">
        <f>SUMIFS(TITULARES!$P$6:$P$1505,TITULARES!$I$6:$I$1505,'RESUMEN POR CARRERAS'!K$2,TITULARES!$D$6:$D$1505,'RESUMEN POR CARRERAS'!$C61)</f>
        <v>0</v>
      </c>
      <c r="L61" s="372">
        <f>SUMIFS(TITULARES!$P$6:$P$1505,TITULARES!$I$6:$I$1505,'RESUMEN POR CARRERAS'!L$2,TITULARES!$D$6:$D$1505,'RESUMEN POR CARRERAS'!$C61)</f>
        <v>0</v>
      </c>
      <c r="M61" s="372">
        <f>SUMIFS(TITULARES!$P$6:$P$1505,TITULARES!$I$6:$I$1505,'RESUMEN POR CARRERAS'!M$2,TITULARES!$D$6:$D$1505,'RESUMEN POR CARRERAS'!$C61)</f>
        <v>0</v>
      </c>
      <c r="N61" s="372">
        <f>SUMIFS(TITULARES!$P$6:$P$1505,TITULARES!$I$6:$I$1505,'RESUMEN POR CARRERAS'!N$2,TITULARES!$D$6:$D$1505,'RESUMEN POR CARRERAS'!$C61)</f>
        <v>0</v>
      </c>
      <c r="O61" s="372">
        <f>SUMIFS(TITULARES!$P$6:$P$1505,TITULARES!$I$6:$I$1505,'RESUMEN POR CARRERAS'!O$2,TITULARES!$D$6:$D$1505,'RESUMEN POR CARRERAS'!$C61)</f>
        <v>0</v>
      </c>
      <c r="P61" s="372">
        <f>SUMIFS(TITULARES!$P$6:$P$1505,TITULARES!$I$6:$I$1505,'RESUMEN POR CARRERAS'!P$2,TITULARES!$D$6:$D$1505,'RESUMEN POR CARRERAS'!$C61)</f>
        <v>0</v>
      </c>
      <c r="Q61" s="372">
        <f>SUMIFS(TITULARES!$P$6:$P$1505,TITULARES!$I$6:$I$1505,'RESUMEN POR CARRERAS'!Q$2,TITULARES!$D$6:$D$1505,'RESUMEN POR CARRERAS'!$C61)</f>
        <v>0</v>
      </c>
      <c r="R61" s="372">
        <f>SUMIFS(TITULARES!$P$6:$P$1505,TITULARES!$I$6:$I$1505,'RESUMEN POR CARRERAS'!R$2,TITULARES!$D$6:$D$1505,'RESUMEN POR CARRERAS'!$C61)</f>
        <v>0</v>
      </c>
      <c r="S61" s="372">
        <f>SUMIFS(TITULARES!$P$6:$P$1505,TITULARES!$I$6:$I$1505,'RESUMEN POR CARRERAS'!S$2,TITULARES!$D$6:$D$1505,'RESUMEN POR CARRERAS'!$C61)</f>
        <v>0</v>
      </c>
      <c r="T61" s="372">
        <f>SUMIFS(TITULARES!$P$6:$P$1505,TITULARES!$I$6:$I$1505,'RESUMEN POR CARRERAS'!T$2,TITULARES!$D$6:$D$1505,'RESUMEN POR CARRERAS'!$C61)</f>
        <v>0</v>
      </c>
      <c r="U61" s="372">
        <f>SUMIFS(TITULARES!$P$6:$P$1505,TITULARES!$I$6:$I$1505,'RESUMEN POR CARRERAS'!U$2,TITULARES!$D$6:$D$1505,'RESUMEN POR CARRERAS'!$C61)</f>
        <v>0</v>
      </c>
      <c r="V61" s="372">
        <f>SUMIFS(TITULARES!$P$6:$P$1505,TITULARES!$I$6:$I$1505,'RESUMEN POR CARRERAS'!V$2,TITULARES!$D$6:$D$1505,'RESUMEN POR CARRERAS'!$C61)</f>
        <v>14</v>
      </c>
      <c r="W61" s="372">
        <f>SUMIFS(TITULARES!$P$6:$P$1505,TITULARES!$I$6:$I$1505,'RESUMEN POR CARRERAS'!W$2,TITULARES!$D$6:$D$1505,'RESUMEN POR CARRERAS'!$C61)</f>
        <v>0</v>
      </c>
      <c r="X61" s="372">
        <f>SUMIFS(TITULARES!$P$6:$P$1505,TITULARES!$I$6:$I$1505,'RESUMEN POR CARRERAS'!X$2,TITULARES!$D$6:$D$1505,'RESUMEN POR CARRERAS'!$C61)</f>
        <v>0</v>
      </c>
      <c r="Y61" s="372">
        <f>SUMIFS(TITULARES!$P$6:$P$1505,TITULARES!$I$6:$I$1505,'RESUMEN POR CARRERAS'!Y$2,TITULARES!$D$6:$D$1505,'RESUMEN POR CARRERAS'!$C61)</f>
        <v>0</v>
      </c>
      <c r="Z61" s="372">
        <f>SUMIFS(TITULARES!$P$6:$P$1505,TITULARES!$I$6:$I$1505,'RESUMEN POR CARRERAS'!Z$2,TITULARES!$D$6:$D$1505,'RESUMEN POR CARRERAS'!$C61)</f>
        <v>0</v>
      </c>
      <c r="AA61" s="372">
        <f>SUMIFS(TITULARES!$P$6:$P$1505,TITULARES!$I$6:$I$1505,'RESUMEN POR CARRERAS'!AA$2,TITULARES!$D$6:$D$1505,'RESUMEN POR CARRERAS'!$C61)</f>
        <v>0</v>
      </c>
      <c r="AB61" s="372">
        <f>SUMIFS(TITULARES!$P$6:$P$1505,TITULARES!$I$6:$I$1505,'RESUMEN POR CARRERAS'!AB$2,TITULARES!$D$6:$D$1505,'RESUMEN POR CARRERAS'!$C61)</f>
        <v>0</v>
      </c>
      <c r="AC61" s="372">
        <f>SUMIFS(TITULARES!$P$6:$P$1505,TITULARES!$I$6:$I$1505,'RESUMEN POR CARRERAS'!AC$2,TITULARES!$D$6:$D$1505,'RESUMEN POR CARRERAS'!$C61)</f>
        <v>0</v>
      </c>
      <c r="AD61" s="372">
        <f t="shared" si="0"/>
        <v>14</v>
      </c>
      <c r="AE61" s="2163" t="str">
        <f t="shared" si="1"/>
        <v>DERECHO</v>
      </c>
    </row>
    <row r="62" spans="1:31" x14ac:dyDescent="0.25">
      <c r="A62" s="372">
        <v>60</v>
      </c>
      <c r="B62" s="974" t="s">
        <v>1994</v>
      </c>
      <c r="C62" s="974" t="s">
        <v>1995</v>
      </c>
      <c r="D62" s="974" t="s">
        <v>2194</v>
      </c>
      <c r="E62" s="372">
        <f>SUMIFS(TITULARES!$P$6:$P$1505,TITULARES!$I$6:$I$1505,'RESUMEN POR CARRERAS'!E$2,TITULARES!$D$6:$D$1505,'RESUMEN POR CARRERAS'!$C62)</f>
        <v>0</v>
      </c>
      <c r="F62" s="372">
        <f>SUMIFS(TITULARES!$P$6:$P$1505,TITULARES!$I$6:$I$1505,'RESUMEN POR CARRERAS'!F$2,TITULARES!$D$6:$D$1505,'RESUMEN POR CARRERAS'!$C62)</f>
        <v>0</v>
      </c>
      <c r="G62" s="372">
        <f>SUMIFS(TITULARES!$P$6:$P$1505,TITULARES!$I$6:$I$1505,'RESUMEN POR CARRERAS'!G$2,TITULARES!$D$6:$D$1505,'RESUMEN POR CARRERAS'!$C62)</f>
        <v>0</v>
      </c>
      <c r="H62" s="372">
        <f>SUMIFS(TITULARES!$P$6:$P$1505,TITULARES!$I$6:$I$1505,'RESUMEN POR CARRERAS'!H$2,TITULARES!$D$6:$D$1505,'RESUMEN POR CARRERAS'!$C62)</f>
        <v>0</v>
      </c>
      <c r="I62" s="372">
        <f>SUMIFS(TITULARES!$P$6:$P$1505,TITULARES!$I$6:$I$1505,'RESUMEN POR CARRERAS'!I$2,TITULARES!$D$6:$D$1505,'RESUMEN POR CARRERAS'!$C62)</f>
        <v>0</v>
      </c>
      <c r="J62" s="372">
        <f>SUMIFS(TITULARES!$P$6:$P$1505,TITULARES!$I$6:$I$1505,'RESUMEN POR CARRERAS'!J$2,TITULARES!$D$6:$D$1505,'RESUMEN POR CARRERAS'!$C62)</f>
        <v>0</v>
      </c>
      <c r="K62" s="372">
        <f>SUMIFS(TITULARES!$P$6:$P$1505,TITULARES!$I$6:$I$1505,'RESUMEN POR CARRERAS'!K$2,TITULARES!$D$6:$D$1505,'RESUMEN POR CARRERAS'!$C62)</f>
        <v>0</v>
      </c>
      <c r="L62" s="372">
        <f>SUMIFS(TITULARES!$P$6:$P$1505,TITULARES!$I$6:$I$1505,'RESUMEN POR CARRERAS'!L$2,TITULARES!$D$6:$D$1505,'RESUMEN POR CARRERAS'!$C62)</f>
        <v>0</v>
      </c>
      <c r="M62" s="372">
        <f>SUMIFS(TITULARES!$P$6:$P$1505,TITULARES!$I$6:$I$1505,'RESUMEN POR CARRERAS'!M$2,TITULARES!$D$6:$D$1505,'RESUMEN POR CARRERAS'!$C62)</f>
        <v>0</v>
      </c>
      <c r="N62" s="372">
        <f>SUMIFS(TITULARES!$P$6:$P$1505,TITULARES!$I$6:$I$1505,'RESUMEN POR CARRERAS'!N$2,TITULARES!$D$6:$D$1505,'RESUMEN POR CARRERAS'!$C62)</f>
        <v>0</v>
      </c>
      <c r="O62" s="372">
        <f>SUMIFS(TITULARES!$P$6:$P$1505,TITULARES!$I$6:$I$1505,'RESUMEN POR CARRERAS'!O$2,TITULARES!$D$6:$D$1505,'RESUMEN POR CARRERAS'!$C62)</f>
        <v>0</v>
      </c>
      <c r="P62" s="372">
        <f>SUMIFS(TITULARES!$P$6:$P$1505,TITULARES!$I$6:$I$1505,'RESUMEN POR CARRERAS'!P$2,TITULARES!$D$6:$D$1505,'RESUMEN POR CARRERAS'!$C62)</f>
        <v>0</v>
      </c>
      <c r="Q62" s="372">
        <f>SUMIFS(TITULARES!$P$6:$P$1505,TITULARES!$I$6:$I$1505,'RESUMEN POR CARRERAS'!Q$2,TITULARES!$D$6:$D$1505,'RESUMEN POR CARRERAS'!$C62)</f>
        <v>0</v>
      </c>
      <c r="R62" s="372">
        <f>SUMIFS(TITULARES!$P$6:$P$1505,TITULARES!$I$6:$I$1505,'RESUMEN POR CARRERAS'!R$2,TITULARES!$D$6:$D$1505,'RESUMEN POR CARRERAS'!$C62)</f>
        <v>0</v>
      </c>
      <c r="S62" s="372">
        <f>SUMIFS(TITULARES!$P$6:$P$1505,TITULARES!$I$6:$I$1505,'RESUMEN POR CARRERAS'!S$2,TITULARES!$D$6:$D$1505,'RESUMEN POR CARRERAS'!$C62)</f>
        <v>0</v>
      </c>
      <c r="T62" s="372">
        <f>SUMIFS(TITULARES!$P$6:$P$1505,TITULARES!$I$6:$I$1505,'RESUMEN POR CARRERAS'!T$2,TITULARES!$D$6:$D$1505,'RESUMEN POR CARRERAS'!$C62)</f>
        <v>0</v>
      </c>
      <c r="U62" s="372">
        <f>SUMIFS(TITULARES!$P$6:$P$1505,TITULARES!$I$6:$I$1505,'RESUMEN POR CARRERAS'!U$2,TITULARES!$D$6:$D$1505,'RESUMEN POR CARRERAS'!$C62)</f>
        <v>0</v>
      </c>
      <c r="V62" s="372">
        <f>SUMIFS(TITULARES!$P$6:$P$1505,TITULARES!$I$6:$I$1505,'RESUMEN POR CARRERAS'!V$2,TITULARES!$D$6:$D$1505,'RESUMEN POR CARRERAS'!$C62)</f>
        <v>22</v>
      </c>
      <c r="W62" s="372">
        <f>SUMIFS(TITULARES!$P$6:$P$1505,TITULARES!$I$6:$I$1505,'RESUMEN POR CARRERAS'!W$2,TITULARES!$D$6:$D$1505,'RESUMEN POR CARRERAS'!$C62)</f>
        <v>0</v>
      </c>
      <c r="X62" s="372">
        <f>SUMIFS(TITULARES!$P$6:$P$1505,TITULARES!$I$6:$I$1505,'RESUMEN POR CARRERAS'!X$2,TITULARES!$D$6:$D$1505,'RESUMEN POR CARRERAS'!$C62)</f>
        <v>0</v>
      </c>
      <c r="Y62" s="372">
        <f>SUMIFS(TITULARES!$P$6:$P$1505,TITULARES!$I$6:$I$1505,'RESUMEN POR CARRERAS'!Y$2,TITULARES!$D$6:$D$1505,'RESUMEN POR CARRERAS'!$C62)</f>
        <v>0</v>
      </c>
      <c r="Z62" s="372">
        <f>SUMIFS(TITULARES!$P$6:$P$1505,TITULARES!$I$6:$I$1505,'RESUMEN POR CARRERAS'!Z$2,TITULARES!$D$6:$D$1505,'RESUMEN POR CARRERAS'!$C62)</f>
        <v>0</v>
      </c>
      <c r="AA62" s="372">
        <f>SUMIFS(TITULARES!$P$6:$P$1505,TITULARES!$I$6:$I$1505,'RESUMEN POR CARRERAS'!AA$2,TITULARES!$D$6:$D$1505,'RESUMEN POR CARRERAS'!$C62)</f>
        <v>0</v>
      </c>
      <c r="AB62" s="372">
        <f>SUMIFS(TITULARES!$P$6:$P$1505,TITULARES!$I$6:$I$1505,'RESUMEN POR CARRERAS'!AB$2,TITULARES!$D$6:$D$1505,'RESUMEN POR CARRERAS'!$C62)</f>
        <v>0</v>
      </c>
      <c r="AC62" s="372">
        <f>SUMIFS(TITULARES!$P$6:$P$1505,TITULARES!$I$6:$I$1505,'RESUMEN POR CARRERAS'!AC$2,TITULARES!$D$6:$D$1505,'RESUMEN POR CARRERAS'!$C62)</f>
        <v>0</v>
      </c>
      <c r="AD62" s="372">
        <f t="shared" si="0"/>
        <v>22</v>
      </c>
      <c r="AE62" s="2163" t="str">
        <f t="shared" si="1"/>
        <v>DERECHO</v>
      </c>
    </row>
    <row r="63" spans="1:31" x14ac:dyDescent="0.25">
      <c r="A63" s="372">
        <v>61</v>
      </c>
      <c r="B63" s="974" t="s">
        <v>64</v>
      </c>
      <c r="C63" s="974" t="s">
        <v>65</v>
      </c>
      <c r="D63" s="974" t="s">
        <v>2195</v>
      </c>
      <c r="E63" s="372">
        <f>SUMIFS(TITULARES!$P$6:$P$1505,TITULARES!$I$6:$I$1505,'RESUMEN POR CARRERAS'!E$2,TITULARES!$D$6:$D$1505,'RESUMEN POR CARRERAS'!$C63)</f>
        <v>0</v>
      </c>
      <c r="F63" s="372">
        <f>SUMIFS(TITULARES!$P$6:$P$1505,TITULARES!$I$6:$I$1505,'RESUMEN POR CARRERAS'!F$2,TITULARES!$D$6:$D$1505,'RESUMEN POR CARRERAS'!$C63)</f>
        <v>0</v>
      </c>
      <c r="G63" s="372">
        <f>SUMIFS(TITULARES!$P$6:$P$1505,TITULARES!$I$6:$I$1505,'RESUMEN POR CARRERAS'!G$2,TITULARES!$D$6:$D$1505,'RESUMEN POR CARRERAS'!$C63)</f>
        <v>6</v>
      </c>
      <c r="H63" s="372">
        <f>SUMIFS(TITULARES!$P$6:$P$1505,TITULARES!$I$6:$I$1505,'RESUMEN POR CARRERAS'!H$2,TITULARES!$D$6:$D$1505,'RESUMEN POR CARRERAS'!$C63)</f>
        <v>0</v>
      </c>
      <c r="I63" s="372">
        <f>SUMIFS(TITULARES!$P$6:$P$1505,TITULARES!$I$6:$I$1505,'RESUMEN POR CARRERAS'!I$2,TITULARES!$D$6:$D$1505,'RESUMEN POR CARRERAS'!$C63)</f>
        <v>0</v>
      </c>
      <c r="J63" s="372">
        <f>SUMIFS(TITULARES!$P$6:$P$1505,TITULARES!$I$6:$I$1505,'RESUMEN POR CARRERAS'!J$2,TITULARES!$D$6:$D$1505,'RESUMEN POR CARRERAS'!$C63)</f>
        <v>2</v>
      </c>
      <c r="K63" s="372">
        <f>SUMIFS(TITULARES!$P$6:$P$1505,TITULARES!$I$6:$I$1505,'RESUMEN POR CARRERAS'!K$2,TITULARES!$D$6:$D$1505,'RESUMEN POR CARRERAS'!$C63)</f>
        <v>0</v>
      </c>
      <c r="L63" s="372">
        <f>SUMIFS(TITULARES!$P$6:$P$1505,TITULARES!$I$6:$I$1505,'RESUMEN POR CARRERAS'!L$2,TITULARES!$D$6:$D$1505,'RESUMEN POR CARRERAS'!$C63)</f>
        <v>0</v>
      </c>
      <c r="M63" s="372">
        <f>SUMIFS(TITULARES!$P$6:$P$1505,TITULARES!$I$6:$I$1505,'RESUMEN POR CARRERAS'!M$2,TITULARES!$D$6:$D$1505,'RESUMEN POR CARRERAS'!$C63)</f>
        <v>0</v>
      </c>
      <c r="N63" s="372">
        <f>SUMIFS(TITULARES!$P$6:$P$1505,TITULARES!$I$6:$I$1505,'RESUMEN POR CARRERAS'!N$2,TITULARES!$D$6:$D$1505,'RESUMEN POR CARRERAS'!$C63)</f>
        <v>0</v>
      </c>
      <c r="O63" s="372">
        <f>SUMIFS(TITULARES!$P$6:$P$1505,TITULARES!$I$6:$I$1505,'RESUMEN POR CARRERAS'!O$2,TITULARES!$D$6:$D$1505,'RESUMEN POR CARRERAS'!$C63)</f>
        <v>0</v>
      </c>
      <c r="P63" s="372">
        <f>SUMIFS(TITULARES!$P$6:$P$1505,TITULARES!$I$6:$I$1505,'RESUMEN POR CARRERAS'!P$2,TITULARES!$D$6:$D$1505,'RESUMEN POR CARRERAS'!$C63)</f>
        <v>0</v>
      </c>
      <c r="Q63" s="372">
        <f>SUMIFS(TITULARES!$P$6:$P$1505,TITULARES!$I$6:$I$1505,'RESUMEN POR CARRERAS'!Q$2,TITULARES!$D$6:$D$1505,'RESUMEN POR CARRERAS'!$C63)</f>
        <v>0</v>
      </c>
      <c r="R63" s="372">
        <f>SUMIFS(TITULARES!$P$6:$P$1505,TITULARES!$I$6:$I$1505,'RESUMEN POR CARRERAS'!R$2,TITULARES!$D$6:$D$1505,'RESUMEN POR CARRERAS'!$C63)</f>
        <v>0</v>
      </c>
      <c r="S63" s="372">
        <f>SUMIFS(TITULARES!$P$6:$P$1505,TITULARES!$I$6:$I$1505,'RESUMEN POR CARRERAS'!S$2,TITULARES!$D$6:$D$1505,'RESUMEN POR CARRERAS'!$C63)</f>
        <v>0</v>
      </c>
      <c r="T63" s="372">
        <f>SUMIFS(TITULARES!$P$6:$P$1505,TITULARES!$I$6:$I$1505,'RESUMEN POR CARRERAS'!T$2,TITULARES!$D$6:$D$1505,'RESUMEN POR CARRERAS'!$C63)</f>
        <v>0</v>
      </c>
      <c r="U63" s="372">
        <f>SUMIFS(TITULARES!$P$6:$P$1505,TITULARES!$I$6:$I$1505,'RESUMEN POR CARRERAS'!U$2,TITULARES!$D$6:$D$1505,'RESUMEN POR CARRERAS'!$C63)</f>
        <v>0</v>
      </c>
      <c r="V63" s="372">
        <f>SUMIFS(TITULARES!$P$6:$P$1505,TITULARES!$I$6:$I$1505,'RESUMEN POR CARRERAS'!V$2,TITULARES!$D$6:$D$1505,'RESUMEN POR CARRERAS'!$C63)</f>
        <v>0</v>
      </c>
      <c r="W63" s="372">
        <f>SUMIFS(TITULARES!$P$6:$P$1505,TITULARES!$I$6:$I$1505,'RESUMEN POR CARRERAS'!W$2,TITULARES!$D$6:$D$1505,'RESUMEN POR CARRERAS'!$C63)</f>
        <v>0</v>
      </c>
      <c r="X63" s="372">
        <f>SUMIFS(TITULARES!$P$6:$P$1505,TITULARES!$I$6:$I$1505,'RESUMEN POR CARRERAS'!X$2,TITULARES!$D$6:$D$1505,'RESUMEN POR CARRERAS'!$C63)</f>
        <v>0</v>
      </c>
      <c r="Y63" s="372">
        <f>SUMIFS(TITULARES!$P$6:$P$1505,TITULARES!$I$6:$I$1505,'RESUMEN POR CARRERAS'!Y$2,TITULARES!$D$6:$D$1505,'RESUMEN POR CARRERAS'!$C63)</f>
        <v>0</v>
      </c>
      <c r="Z63" s="372">
        <f>SUMIFS(TITULARES!$P$6:$P$1505,TITULARES!$I$6:$I$1505,'RESUMEN POR CARRERAS'!Z$2,TITULARES!$D$6:$D$1505,'RESUMEN POR CARRERAS'!$C63)</f>
        <v>0</v>
      </c>
      <c r="AA63" s="372">
        <f>SUMIFS(TITULARES!$P$6:$P$1505,TITULARES!$I$6:$I$1505,'RESUMEN POR CARRERAS'!AA$2,TITULARES!$D$6:$D$1505,'RESUMEN POR CARRERAS'!$C63)</f>
        <v>0</v>
      </c>
      <c r="AB63" s="372">
        <f>SUMIFS(TITULARES!$P$6:$P$1505,TITULARES!$I$6:$I$1505,'RESUMEN POR CARRERAS'!AB$2,TITULARES!$D$6:$D$1505,'RESUMEN POR CARRERAS'!$C63)</f>
        <v>0</v>
      </c>
      <c r="AC63" s="372">
        <f>SUMIFS(TITULARES!$P$6:$P$1505,TITULARES!$I$6:$I$1505,'RESUMEN POR CARRERAS'!AC$2,TITULARES!$D$6:$D$1505,'RESUMEN POR CARRERAS'!$C63)</f>
        <v>0</v>
      </c>
      <c r="AD63" s="372">
        <f t="shared" si="0"/>
        <v>6</v>
      </c>
      <c r="AE63" s="2163" t="str">
        <f t="shared" si="1"/>
        <v>CONTABILIDAD Y AUDITORÍA</v>
      </c>
    </row>
    <row r="64" spans="1:31" x14ac:dyDescent="0.25">
      <c r="A64" s="372">
        <v>62</v>
      </c>
      <c r="B64" s="974" t="s">
        <v>211</v>
      </c>
      <c r="C64" s="974" t="s">
        <v>212</v>
      </c>
      <c r="D64" s="974" t="s">
        <v>2194</v>
      </c>
      <c r="E64" s="372">
        <f>SUMIFS(TITULARES!$P$6:$P$1505,TITULARES!$I$6:$I$1505,'RESUMEN POR CARRERAS'!E$2,TITULARES!$D$6:$D$1505,'RESUMEN POR CARRERAS'!$C64)</f>
        <v>10</v>
      </c>
      <c r="F64" s="372">
        <f>SUMIFS(TITULARES!$P$6:$P$1505,TITULARES!$I$6:$I$1505,'RESUMEN POR CARRERAS'!F$2,TITULARES!$D$6:$D$1505,'RESUMEN POR CARRERAS'!$C64)</f>
        <v>0</v>
      </c>
      <c r="G64" s="372">
        <f>SUMIFS(TITULARES!$P$6:$P$1505,TITULARES!$I$6:$I$1505,'RESUMEN POR CARRERAS'!G$2,TITULARES!$D$6:$D$1505,'RESUMEN POR CARRERAS'!$C64)</f>
        <v>0</v>
      </c>
      <c r="H64" s="372">
        <f>SUMIFS(TITULARES!$P$6:$P$1505,TITULARES!$I$6:$I$1505,'RESUMEN POR CARRERAS'!H$2,TITULARES!$D$6:$D$1505,'RESUMEN POR CARRERAS'!$C64)</f>
        <v>0</v>
      </c>
      <c r="I64" s="372">
        <f>SUMIFS(TITULARES!$P$6:$P$1505,TITULARES!$I$6:$I$1505,'RESUMEN POR CARRERAS'!I$2,TITULARES!$D$6:$D$1505,'RESUMEN POR CARRERAS'!$C64)</f>
        <v>0</v>
      </c>
      <c r="J64" s="372">
        <f>SUMIFS(TITULARES!$P$6:$P$1505,TITULARES!$I$6:$I$1505,'RESUMEN POR CARRERAS'!J$2,TITULARES!$D$6:$D$1505,'RESUMEN POR CARRERAS'!$C64)</f>
        <v>0</v>
      </c>
      <c r="K64" s="372">
        <f>SUMIFS(TITULARES!$P$6:$P$1505,TITULARES!$I$6:$I$1505,'RESUMEN POR CARRERAS'!K$2,TITULARES!$D$6:$D$1505,'RESUMEN POR CARRERAS'!$C64)</f>
        <v>0</v>
      </c>
      <c r="L64" s="372">
        <f>SUMIFS(TITULARES!$P$6:$P$1505,TITULARES!$I$6:$I$1505,'RESUMEN POR CARRERAS'!L$2,TITULARES!$D$6:$D$1505,'RESUMEN POR CARRERAS'!$C64)</f>
        <v>0</v>
      </c>
      <c r="M64" s="372">
        <f>SUMIFS(TITULARES!$P$6:$P$1505,TITULARES!$I$6:$I$1505,'RESUMEN POR CARRERAS'!M$2,TITULARES!$D$6:$D$1505,'RESUMEN POR CARRERAS'!$C64)</f>
        <v>0</v>
      </c>
      <c r="N64" s="372">
        <f>SUMIFS(TITULARES!$P$6:$P$1505,TITULARES!$I$6:$I$1505,'RESUMEN POR CARRERAS'!N$2,TITULARES!$D$6:$D$1505,'RESUMEN POR CARRERAS'!$C64)</f>
        <v>0</v>
      </c>
      <c r="O64" s="372">
        <f>SUMIFS(TITULARES!$P$6:$P$1505,TITULARES!$I$6:$I$1505,'RESUMEN POR CARRERAS'!O$2,TITULARES!$D$6:$D$1505,'RESUMEN POR CARRERAS'!$C64)</f>
        <v>0</v>
      </c>
      <c r="P64" s="372">
        <f>SUMIFS(TITULARES!$P$6:$P$1505,TITULARES!$I$6:$I$1505,'RESUMEN POR CARRERAS'!P$2,TITULARES!$D$6:$D$1505,'RESUMEN POR CARRERAS'!$C64)</f>
        <v>0</v>
      </c>
      <c r="Q64" s="372">
        <f>SUMIFS(TITULARES!$P$6:$P$1505,TITULARES!$I$6:$I$1505,'RESUMEN POR CARRERAS'!Q$2,TITULARES!$D$6:$D$1505,'RESUMEN POR CARRERAS'!$C64)</f>
        <v>0</v>
      </c>
      <c r="R64" s="372">
        <f>SUMIFS(TITULARES!$P$6:$P$1505,TITULARES!$I$6:$I$1505,'RESUMEN POR CARRERAS'!R$2,TITULARES!$D$6:$D$1505,'RESUMEN POR CARRERAS'!$C64)</f>
        <v>0</v>
      </c>
      <c r="S64" s="372">
        <f>SUMIFS(TITULARES!$P$6:$P$1505,TITULARES!$I$6:$I$1505,'RESUMEN POR CARRERAS'!S$2,TITULARES!$D$6:$D$1505,'RESUMEN POR CARRERAS'!$C64)</f>
        <v>0</v>
      </c>
      <c r="T64" s="372">
        <f>SUMIFS(TITULARES!$P$6:$P$1505,TITULARES!$I$6:$I$1505,'RESUMEN POR CARRERAS'!T$2,TITULARES!$D$6:$D$1505,'RESUMEN POR CARRERAS'!$C64)</f>
        <v>0</v>
      </c>
      <c r="U64" s="372">
        <f>SUMIFS(TITULARES!$P$6:$P$1505,TITULARES!$I$6:$I$1505,'RESUMEN POR CARRERAS'!U$2,TITULARES!$D$6:$D$1505,'RESUMEN POR CARRERAS'!$C64)</f>
        <v>0</v>
      </c>
      <c r="V64" s="372">
        <f>SUMIFS(TITULARES!$P$6:$P$1505,TITULARES!$I$6:$I$1505,'RESUMEN POR CARRERAS'!V$2,TITULARES!$D$6:$D$1505,'RESUMEN POR CARRERAS'!$C64)</f>
        <v>0</v>
      </c>
      <c r="W64" s="372">
        <f>SUMIFS(TITULARES!$P$6:$P$1505,TITULARES!$I$6:$I$1505,'RESUMEN POR CARRERAS'!W$2,TITULARES!$D$6:$D$1505,'RESUMEN POR CARRERAS'!$C64)</f>
        <v>0</v>
      </c>
      <c r="X64" s="372">
        <f>SUMIFS(TITULARES!$P$6:$P$1505,TITULARES!$I$6:$I$1505,'RESUMEN POR CARRERAS'!X$2,TITULARES!$D$6:$D$1505,'RESUMEN POR CARRERAS'!$C64)</f>
        <v>0</v>
      </c>
      <c r="Y64" s="372">
        <f>SUMIFS(TITULARES!$P$6:$P$1505,TITULARES!$I$6:$I$1505,'RESUMEN POR CARRERAS'!Y$2,TITULARES!$D$6:$D$1505,'RESUMEN POR CARRERAS'!$C64)</f>
        <v>0</v>
      </c>
      <c r="Z64" s="372">
        <f>SUMIFS(TITULARES!$P$6:$P$1505,TITULARES!$I$6:$I$1505,'RESUMEN POR CARRERAS'!Z$2,TITULARES!$D$6:$D$1505,'RESUMEN POR CARRERAS'!$C64)</f>
        <v>0</v>
      </c>
      <c r="AA64" s="372">
        <f>SUMIFS(TITULARES!$P$6:$P$1505,TITULARES!$I$6:$I$1505,'RESUMEN POR CARRERAS'!AA$2,TITULARES!$D$6:$D$1505,'RESUMEN POR CARRERAS'!$C64)</f>
        <v>0</v>
      </c>
      <c r="AB64" s="372">
        <f>SUMIFS(TITULARES!$P$6:$P$1505,TITULARES!$I$6:$I$1505,'RESUMEN POR CARRERAS'!AB$2,TITULARES!$D$6:$D$1505,'RESUMEN POR CARRERAS'!$C64)</f>
        <v>0</v>
      </c>
      <c r="AC64" s="372">
        <f>SUMIFS(TITULARES!$P$6:$P$1505,TITULARES!$I$6:$I$1505,'RESUMEN POR CARRERAS'!AC$2,TITULARES!$D$6:$D$1505,'RESUMEN POR CARRERAS'!$C64)</f>
        <v>0</v>
      </c>
      <c r="AD64" s="372">
        <f t="shared" si="0"/>
        <v>10</v>
      </c>
      <c r="AE64" s="2163" t="str">
        <f t="shared" si="1"/>
        <v>ADMINISTRACIÓN DE EMPRESAS</v>
      </c>
    </row>
    <row r="65" spans="1:31" x14ac:dyDescent="0.25">
      <c r="A65" s="372">
        <v>63</v>
      </c>
      <c r="B65" s="974" t="s">
        <v>1110</v>
      </c>
      <c r="C65" s="974" t="s">
        <v>901</v>
      </c>
      <c r="D65" s="974" t="s">
        <v>2194</v>
      </c>
      <c r="E65" s="372">
        <f>SUMIFS(TITULARES!$P$6:$P$1505,TITULARES!$I$6:$I$1505,'RESUMEN POR CARRERAS'!E$2,TITULARES!$D$6:$D$1505,'RESUMEN POR CARRERAS'!$C65)</f>
        <v>0</v>
      </c>
      <c r="F65" s="372">
        <f>SUMIFS(TITULARES!$P$6:$P$1505,TITULARES!$I$6:$I$1505,'RESUMEN POR CARRERAS'!F$2,TITULARES!$D$6:$D$1505,'RESUMEN POR CARRERAS'!$C65)</f>
        <v>0</v>
      </c>
      <c r="G65" s="372">
        <f>SUMIFS(TITULARES!$P$6:$P$1505,TITULARES!$I$6:$I$1505,'RESUMEN POR CARRERAS'!G$2,TITULARES!$D$6:$D$1505,'RESUMEN POR CARRERAS'!$C65)</f>
        <v>0</v>
      </c>
      <c r="H65" s="372">
        <f>SUMIFS(TITULARES!$P$6:$P$1505,TITULARES!$I$6:$I$1505,'RESUMEN POR CARRERAS'!H$2,TITULARES!$D$6:$D$1505,'RESUMEN POR CARRERAS'!$C65)</f>
        <v>0</v>
      </c>
      <c r="I65" s="372">
        <f>SUMIFS(TITULARES!$P$6:$P$1505,TITULARES!$I$6:$I$1505,'RESUMEN POR CARRERAS'!I$2,TITULARES!$D$6:$D$1505,'RESUMEN POR CARRERAS'!$C65)</f>
        <v>0</v>
      </c>
      <c r="J65" s="372">
        <f>SUMIFS(TITULARES!$P$6:$P$1505,TITULARES!$I$6:$I$1505,'RESUMEN POR CARRERAS'!J$2,TITULARES!$D$6:$D$1505,'RESUMEN POR CARRERAS'!$C65)</f>
        <v>0</v>
      </c>
      <c r="K65" s="372">
        <f>SUMIFS(TITULARES!$P$6:$P$1505,TITULARES!$I$6:$I$1505,'RESUMEN POR CARRERAS'!K$2,TITULARES!$D$6:$D$1505,'RESUMEN POR CARRERAS'!$C65)</f>
        <v>8</v>
      </c>
      <c r="L65" s="372">
        <f>SUMIFS(TITULARES!$P$6:$P$1505,TITULARES!$I$6:$I$1505,'RESUMEN POR CARRERAS'!L$2,TITULARES!$D$6:$D$1505,'RESUMEN POR CARRERAS'!$C65)</f>
        <v>12</v>
      </c>
      <c r="M65" s="372">
        <f>SUMIFS(TITULARES!$P$6:$P$1505,TITULARES!$I$6:$I$1505,'RESUMEN POR CARRERAS'!M$2,TITULARES!$D$6:$D$1505,'RESUMEN POR CARRERAS'!$C65)</f>
        <v>0</v>
      </c>
      <c r="N65" s="372">
        <f>SUMIFS(TITULARES!$P$6:$P$1505,TITULARES!$I$6:$I$1505,'RESUMEN POR CARRERAS'!N$2,TITULARES!$D$6:$D$1505,'RESUMEN POR CARRERAS'!$C65)</f>
        <v>0</v>
      </c>
      <c r="O65" s="372">
        <f>SUMIFS(TITULARES!$P$6:$P$1505,TITULARES!$I$6:$I$1505,'RESUMEN POR CARRERAS'!O$2,TITULARES!$D$6:$D$1505,'RESUMEN POR CARRERAS'!$C65)</f>
        <v>0</v>
      </c>
      <c r="P65" s="372">
        <f>SUMIFS(TITULARES!$P$6:$P$1505,TITULARES!$I$6:$I$1505,'RESUMEN POR CARRERAS'!P$2,TITULARES!$D$6:$D$1505,'RESUMEN POR CARRERAS'!$C65)</f>
        <v>0</v>
      </c>
      <c r="Q65" s="372">
        <f>SUMIFS(TITULARES!$P$6:$P$1505,TITULARES!$I$6:$I$1505,'RESUMEN POR CARRERAS'!Q$2,TITULARES!$D$6:$D$1505,'RESUMEN POR CARRERAS'!$C65)</f>
        <v>0</v>
      </c>
      <c r="R65" s="372">
        <f>SUMIFS(TITULARES!$P$6:$P$1505,TITULARES!$I$6:$I$1505,'RESUMEN POR CARRERAS'!R$2,TITULARES!$D$6:$D$1505,'RESUMEN POR CARRERAS'!$C65)</f>
        <v>0</v>
      </c>
      <c r="S65" s="372">
        <f>SUMIFS(TITULARES!$P$6:$P$1505,TITULARES!$I$6:$I$1505,'RESUMEN POR CARRERAS'!S$2,TITULARES!$D$6:$D$1505,'RESUMEN POR CARRERAS'!$C65)</f>
        <v>0</v>
      </c>
      <c r="T65" s="372">
        <f>SUMIFS(TITULARES!$P$6:$P$1505,TITULARES!$I$6:$I$1505,'RESUMEN POR CARRERAS'!T$2,TITULARES!$D$6:$D$1505,'RESUMEN POR CARRERAS'!$C65)</f>
        <v>0</v>
      </c>
      <c r="U65" s="372">
        <f>SUMIFS(TITULARES!$P$6:$P$1505,TITULARES!$I$6:$I$1505,'RESUMEN POR CARRERAS'!U$2,TITULARES!$D$6:$D$1505,'RESUMEN POR CARRERAS'!$C65)</f>
        <v>0</v>
      </c>
      <c r="V65" s="372">
        <f>SUMIFS(TITULARES!$P$6:$P$1505,TITULARES!$I$6:$I$1505,'RESUMEN POR CARRERAS'!V$2,TITULARES!$D$6:$D$1505,'RESUMEN POR CARRERAS'!$C65)</f>
        <v>0</v>
      </c>
      <c r="W65" s="372">
        <f>SUMIFS(TITULARES!$P$6:$P$1505,TITULARES!$I$6:$I$1505,'RESUMEN POR CARRERAS'!W$2,TITULARES!$D$6:$D$1505,'RESUMEN POR CARRERAS'!$C65)</f>
        <v>0</v>
      </c>
      <c r="X65" s="372">
        <f>SUMIFS(TITULARES!$P$6:$P$1505,TITULARES!$I$6:$I$1505,'RESUMEN POR CARRERAS'!X$2,TITULARES!$D$6:$D$1505,'RESUMEN POR CARRERAS'!$C65)</f>
        <v>0</v>
      </c>
      <c r="Y65" s="372">
        <f>SUMIFS(TITULARES!$P$6:$P$1505,TITULARES!$I$6:$I$1505,'RESUMEN POR CARRERAS'!Y$2,TITULARES!$D$6:$D$1505,'RESUMEN POR CARRERAS'!$C65)</f>
        <v>0</v>
      </c>
      <c r="Z65" s="372">
        <f>SUMIFS(TITULARES!$P$6:$P$1505,TITULARES!$I$6:$I$1505,'RESUMEN POR CARRERAS'!Z$2,TITULARES!$D$6:$D$1505,'RESUMEN POR CARRERAS'!$C65)</f>
        <v>0</v>
      </c>
      <c r="AA65" s="372">
        <f>SUMIFS(TITULARES!$P$6:$P$1505,TITULARES!$I$6:$I$1505,'RESUMEN POR CARRERAS'!AA$2,TITULARES!$D$6:$D$1505,'RESUMEN POR CARRERAS'!$C65)</f>
        <v>0</v>
      </c>
      <c r="AB65" s="372">
        <f>SUMIFS(TITULARES!$P$6:$P$1505,TITULARES!$I$6:$I$1505,'RESUMEN POR CARRERAS'!AB$2,TITULARES!$D$6:$D$1505,'RESUMEN POR CARRERAS'!$C65)</f>
        <v>0</v>
      </c>
      <c r="AC65" s="372">
        <f>SUMIFS(TITULARES!$P$6:$P$1505,TITULARES!$I$6:$I$1505,'RESUMEN POR CARRERAS'!AC$2,TITULARES!$D$6:$D$1505,'RESUMEN POR CARRERAS'!$C65)</f>
        <v>0</v>
      </c>
      <c r="AD65" s="372">
        <f t="shared" si="0"/>
        <v>12</v>
      </c>
      <c r="AE65" s="2163" t="str">
        <f t="shared" si="1"/>
        <v>AGRONOMÍA</v>
      </c>
    </row>
    <row r="66" spans="1:31" x14ac:dyDescent="0.25">
      <c r="A66" s="372">
        <v>64</v>
      </c>
      <c r="B66" s="974" t="s">
        <v>214</v>
      </c>
      <c r="C66" s="974" t="s">
        <v>215</v>
      </c>
      <c r="D66" s="974" t="s">
        <v>2194</v>
      </c>
      <c r="E66" s="372">
        <f>SUMIFS(TITULARES!$P$6:$P$1505,TITULARES!$I$6:$I$1505,'RESUMEN POR CARRERAS'!E$2,TITULARES!$D$6:$D$1505,'RESUMEN POR CARRERAS'!$C66)</f>
        <v>0</v>
      </c>
      <c r="F66" s="372">
        <f>SUMIFS(TITULARES!$P$6:$P$1505,TITULARES!$I$6:$I$1505,'RESUMEN POR CARRERAS'!F$2,TITULARES!$D$6:$D$1505,'RESUMEN POR CARRERAS'!$C66)</f>
        <v>19</v>
      </c>
      <c r="G66" s="372">
        <f>SUMIFS(TITULARES!$P$6:$P$1505,TITULARES!$I$6:$I$1505,'RESUMEN POR CARRERAS'!G$2,TITULARES!$D$6:$D$1505,'RESUMEN POR CARRERAS'!$C66)</f>
        <v>0</v>
      </c>
      <c r="H66" s="372">
        <f>SUMIFS(TITULARES!$P$6:$P$1505,TITULARES!$I$6:$I$1505,'RESUMEN POR CARRERAS'!H$2,TITULARES!$D$6:$D$1505,'RESUMEN POR CARRERAS'!$C66)</f>
        <v>0</v>
      </c>
      <c r="I66" s="372">
        <f>SUMIFS(TITULARES!$P$6:$P$1505,TITULARES!$I$6:$I$1505,'RESUMEN POR CARRERAS'!I$2,TITULARES!$D$6:$D$1505,'RESUMEN POR CARRERAS'!$C66)</f>
        <v>0</v>
      </c>
      <c r="J66" s="372">
        <f>SUMIFS(TITULARES!$P$6:$P$1505,TITULARES!$I$6:$I$1505,'RESUMEN POR CARRERAS'!J$2,TITULARES!$D$6:$D$1505,'RESUMEN POR CARRERAS'!$C66)</f>
        <v>0</v>
      </c>
      <c r="K66" s="372">
        <f>SUMIFS(TITULARES!$P$6:$P$1505,TITULARES!$I$6:$I$1505,'RESUMEN POR CARRERAS'!K$2,TITULARES!$D$6:$D$1505,'RESUMEN POR CARRERAS'!$C66)</f>
        <v>0</v>
      </c>
      <c r="L66" s="372">
        <f>SUMIFS(TITULARES!$P$6:$P$1505,TITULARES!$I$6:$I$1505,'RESUMEN POR CARRERAS'!L$2,TITULARES!$D$6:$D$1505,'RESUMEN POR CARRERAS'!$C66)</f>
        <v>0</v>
      </c>
      <c r="M66" s="372">
        <f>SUMIFS(TITULARES!$P$6:$P$1505,TITULARES!$I$6:$I$1505,'RESUMEN POR CARRERAS'!M$2,TITULARES!$D$6:$D$1505,'RESUMEN POR CARRERAS'!$C66)</f>
        <v>0</v>
      </c>
      <c r="N66" s="372">
        <f>SUMIFS(TITULARES!$P$6:$P$1505,TITULARES!$I$6:$I$1505,'RESUMEN POR CARRERAS'!N$2,TITULARES!$D$6:$D$1505,'RESUMEN POR CARRERAS'!$C66)</f>
        <v>0</v>
      </c>
      <c r="O66" s="372">
        <f>SUMIFS(TITULARES!$P$6:$P$1505,TITULARES!$I$6:$I$1505,'RESUMEN POR CARRERAS'!O$2,TITULARES!$D$6:$D$1505,'RESUMEN POR CARRERAS'!$C66)</f>
        <v>0</v>
      </c>
      <c r="P66" s="372">
        <f>SUMIFS(TITULARES!$P$6:$P$1505,TITULARES!$I$6:$I$1505,'RESUMEN POR CARRERAS'!P$2,TITULARES!$D$6:$D$1505,'RESUMEN POR CARRERAS'!$C66)</f>
        <v>0</v>
      </c>
      <c r="Q66" s="372">
        <f>SUMIFS(TITULARES!$P$6:$P$1505,TITULARES!$I$6:$I$1505,'RESUMEN POR CARRERAS'!Q$2,TITULARES!$D$6:$D$1505,'RESUMEN POR CARRERAS'!$C66)</f>
        <v>0</v>
      </c>
      <c r="R66" s="372">
        <f>SUMIFS(TITULARES!$P$6:$P$1505,TITULARES!$I$6:$I$1505,'RESUMEN POR CARRERAS'!R$2,TITULARES!$D$6:$D$1505,'RESUMEN POR CARRERAS'!$C66)</f>
        <v>0</v>
      </c>
      <c r="S66" s="372">
        <f>SUMIFS(TITULARES!$P$6:$P$1505,TITULARES!$I$6:$I$1505,'RESUMEN POR CARRERAS'!S$2,TITULARES!$D$6:$D$1505,'RESUMEN POR CARRERAS'!$C66)</f>
        <v>0</v>
      </c>
      <c r="T66" s="372">
        <f>SUMIFS(TITULARES!$P$6:$P$1505,TITULARES!$I$6:$I$1505,'RESUMEN POR CARRERAS'!T$2,TITULARES!$D$6:$D$1505,'RESUMEN POR CARRERAS'!$C66)</f>
        <v>0</v>
      </c>
      <c r="U66" s="372">
        <f>SUMIFS(TITULARES!$P$6:$P$1505,TITULARES!$I$6:$I$1505,'RESUMEN POR CARRERAS'!U$2,TITULARES!$D$6:$D$1505,'RESUMEN POR CARRERAS'!$C66)</f>
        <v>0</v>
      </c>
      <c r="V66" s="372">
        <f>SUMIFS(TITULARES!$P$6:$P$1505,TITULARES!$I$6:$I$1505,'RESUMEN POR CARRERAS'!V$2,TITULARES!$D$6:$D$1505,'RESUMEN POR CARRERAS'!$C66)</f>
        <v>0</v>
      </c>
      <c r="W66" s="372">
        <f>SUMIFS(TITULARES!$P$6:$P$1505,TITULARES!$I$6:$I$1505,'RESUMEN POR CARRERAS'!W$2,TITULARES!$D$6:$D$1505,'RESUMEN POR CARRERAS'!$C66)</f>
        <v>0</v>
      </c>
      <c r="X66" s="372">
        <f>SUMIFS(TITULARES!$P$6:$P$1505,TITULARES!$I$6:$I$1505,'RESUMEN POR CARRERAS'!X$2,TITULARES!$D$6:$D$1505,'RESUMEN POR CARRERAS'!$C66)</f>
        <v>0</v>
      </c>
      <c r="Y66" s="372">
        <f>SUMIFS(TITULARES!$P$6:$P$1505,TITULARES!$I$6:$I$1505,'RESUMEN POR CARRERAS'!Y$2,TITULARES!$D$6:$D$1505,'RESUMEN POR CARRERAS'!$C66)</f>
        <v>0</v>
      </c>
      <c r="Z66" s="372">
        <f>SUMIFS(TITULARES!$P$6:$P$1505,TITULARES!$I$6:$I$1505,'RESUMEN POR CARRERAS'!Z$2,TITULARES!$D$6:$D$1505,'RESUMEN POR CARRERAS'!$C66)</f>
        <v>0</v>
      </c>
      <c r="AA66" s="372">
        <f>SUMIFS(TITULARES!$P$6:$P$1505,TITULARES!$I$6:$I$1505,'RESUMEN POR CARRERAS'!AA$2,TITULARES!$D$6:$D$1505,'RESUMEN POR CARRERAS'!$C66)</f>
        <v>0</v>
      </c>
      <c r="AB66" s="372">
        <f>SUMIFS(TITULARES!$P$6:$P$1505,TITULARES!$I$6:$I$1505,'RESUMEN POR CARRERAS'!AB$2,TITULARES!$D$6:$D$1505,'RESUMEN POR CARRERAS'!$C66)</f>
        <v>0</v>
      </c>
      <c r="AC66" s="372">
        <f>SUMIFS(TITULARES!$P$6:$P$1505,TITULARES!$I$6:$I$1505,'RESUMEN POR CARRERAS'!AC$2,TITULARES!$D$6:$D$1505,'RESUMEN POR CARRERAS'!$C66)</f>
        <v>0</v>
      </c>
      <c r="AD66" s="372">
        <f t="shared" si="0"/>
        <v>19</v>
      </c>
      <c r="AE66" s="2163" t="str">
        <f t="shared" si="1"/>
        <v>COMUNICACIÓN</v>
      </c>
    </row>
    <row r="67" spans="1:31" x14ac:dyDescent="0.25">
      <c r="A67" s="372">
        <v>65</v>
      </c>
      <c r="B67" s="974" t="s">
        <v>445</v>
      </c>
      <c r="C67" s="974" t="s">
        <v>470</v>
      </c>
      <c r="D67" s="974" t="s">
        <v>2194</v>
      </c>
      <c r="E67" s="372">
        <f>SUMIFS(TITULARES!$P$6:$P$1505,TITULARES!$I$6:$I$1505,'RESUMEN POR CARRERAS'!E$2,TITULARES!$D$6:$D$1505,'RESUMEN POR CARRERAS'!$C67)</f>
        <v>0</v>
      </c>
      <c r="F67" s="372">
        <f>SUMIFS(TITULARES!$P$6:$P$1505,TITULARES!$I$6:$I$1505,'RESUMEN POR CARRERAS'!F$2,TITULARES!$D$6:$D$1505,'RESUMEN POR CARRERAS'!$C67)</f>
        <v>0</v>
      </c>
      <c r="G67" s="372">
        <f>SUMIFS(TITULARES!$P$6:$P$1505,TITULARES!$I$6:$I$1505,'RESUMEN POR CARRERAS'!G$2,TITULARES!$D$6:$D$1505,'RESUMEN POR CARRERAS'!$C67)</f>
        <v>0</v>
      </c>
      <c r="H67" s="372">
        <f>SUMIFS(TITULARES!$P$6:$P$1505,TITULARES!$I$6:$I$1505,'RESUMEN POR CARRERAS'!H$2,TITULARES!$D$6:$D$1505,'RESUMEN POR CARRERAS'!$C67)</f>
        <v>0</v>
      </c>
      <c r="I67" s="372">
        <f>SUMIFS(TITULARES!$P$6:$P$1505,TITULARES!$I$6:$I$1505,'RESUMEN POR CARRERAS'!I$2,TITULARES!$D$6:$D$1505,'RESUMEN POR CARRERAS'!$C67)</f>
        <v>0</v>
      </c>
      <c r="J67" s="372">
        <f>SUMIFS(TITULARES!$P$6:$P$1505,TITULARES!$I$6:$I$1505,'RESUMEN POR CARRERAS'!J$2,TITULARES!$D$6:$D$1505,'RESUMEN POR CARRERAS'!$C67)</f>
        <v>0</v>
      </c>
      <c r="K67" s="372">
        <f>SUMIFS(TITULARES!$P$6:$P$1505,TITULARES!$I$6:$I$1505,'RESUMEN POR CARRERAS'!K$2,TITULARES!$D$6:$D$1505,'RESUMEN POR CARRERAS'!$C67)</f>
        <v>0</v>
      </c>
      <c r="L67" s="372">
        <f>SUMIFS(TITULARES!$P$6:$P$1505,TITULARES!$I$6:$I$1505,'RESUMEN POR CARRERAS'!L$2,TITULARES!$D$6:$D$1505,'RESUMEN POR CARRERAS'!$C67)</f>
        <v>0</v>
      </c>
      <c r="M67" s="372">
        <f>SUMIFS(TITULARES!$P$6:$P$1505,TITULARES!$I$6:$I$1505,'RESUMEN POR CARRERAS'!M$2,TITULARES!$D$6:$D$1505,'RESUMEN POR CARRERAS'!$C67)</f>
        <v>0</v>
      </c>
      <c r="N67" s="372">
        <f>SUMIFS(TITULARES!$P$6:$P$1505,TITULARES!$I$6:$I$1505,'RESUMEN POR CARRERAS'!N$2,TITULARES!$D$6:$D$1505,'RESUMEN POR CARRERAS'!$C67)</f>
        <v>0</v>
      </c>
      <c r="O67" s="372">
        <f>SUMIFS(TITULARES!$P$6:$P$1505,TITULARES!$I$6:$I$1505,'RESUMEN POR CARRERAS'!O$2,TITULARES!$D$6:$D$1505,'RESUMEN POR CARRERAS'!$C67)</f>
        <v>0</v>
      </c>
      <c r="P67" s="372">
        <f>SUMIFS(TITULARES!$P$6:$P$1505,TITULARES!$I$6:$I$1505,'RESUMEN POR CARRERAS'!P$2,TITULARES!$D$6:$D$1505,'RESUMEN POR CARRERAS'!$C67)</f>
        <v>0</v>
      </c>
      <c r="Q67" s="372">
        <f>SUMIFS(TITULARES!$P$6:$P$1505,TITULARES!$I$6:$I$1505,'RESUMEN POR CARRERAS'!Q$2,TITULARES!$D$6:$D$1505,'RESUMEN POR CARRERAS'!$C67)</f>
        <v>0</v>
      </c>
      <c r="R67" s="372">
        <f>SUMIFS(TITULARES!$P$6:$P$1505,TITULARES!$I$6:$I$1505,'RESUMEN POR CARRERAS'!R$2,TITULARES!$D$6:$D$1505,'RESUMEN POR CARRERAS'!$C67)</f>
        <v>0</v>
      </c>
      <c r="S67" s="372">
        <f>SUMIFS(TITULARES!$P$6:$P$1505,TITULARES!$I$6:$I$1505,'RESUMEN POR CARRERAS'!S$2,TITULARES!$D$6:$D$1505,'RESUMEN POR CARRERAS'!$C67)</f>
        <v>0</v>
      </c>
      <c r="T67" s="372">
        <f>SUMIFS(TITULARES!$P$6:$P$1505,TITULARES!$I$6:$I$1505,'RESUMEN POR CARRERAS'!T$2,TITULARES!$D$6:$D$1505,'RESUMEN POR CARRERAS'!$C67)</f>
        <v>0</v>
      </c>
      <c r="U67" s="372">
        <f>SUMIFS(TITULARES!$P$6:$P$1505,TITULARES!$I$6:$I$1505,'RESUMEN POR CARRERAS'!U$2,TITULARES!$D$6:$D$1505,'RESUMEN POR CARRERAS'!$C67)</f>
        <v>0</v>
      </c>
      <c r="V67" s="372">
        <f>SUMIFS(TITULARES!$P$6:$P$1505,TITULARES!$I$6:$I$1505,'RESUMEN POR CARRERAS'!V$2,TITULARES!$D$6:$D$1505,'RESUMEN POR CARRERAS'!$C67)</f>
        <v>0</v>
      </c>
      <c r="W67" s="372">
        <f>SUMIFS(TITULARES!$P$6:$P$1505,TITULARES!$I$6:$I$1505,'RESUMEN POR CARRERAS'!W$2,TITULARES!$D$6:$D$1505,'RESUMEN POR CARRERAS'!$C67)</f>
        <v>0</v>
      </c>
      <c r="X67" s="372">
        <f>SUMIFS(TITULARES!$P$6:$P$1505,TITULARES!$I$6:$I$1505,'RESUMEN POR CARRERAS'!X$2,TITULARES!$D$6:$D$1505,'RESUMEN POR CARRERAS'!$C67)</f>
        <v>0</v>
      </c>
      <c r="Y67" s="372">
        <f>SUMIFS(TITULARES!$P$6:$P$1505,TITULARES!$I$6:$I$1505,'RESUMEN POR CARRERAS'!Y$2,TITULARES!$D$6:$D$1505,'RESUMEN POR CARRERAS'!$C67)</f>
        <v>8</v>
      </c>
      <c r="Z67" s="372">
        <f>SUMIFS(TITULARES!$P$6:$P$1505,TITULARES!$I$6:$I$1505,'RESUMEN POR CARRERAS'!Z$2,TITULARES!$D$6:$D$1505,'RESUMEN POR CARRERAS'!$C67)</f>
        <v>0</v>
      </c>
      <c r="AA67" s="372">
        <f>SUMIFS(TITULARES!$P$6:$P$1505,TITULARES!$I$6:$I$1505,'RESUMEN POR CARRERAS'!AA$2,TITULARES!$D$6:$D$1505,'RESUMEN POR CARRERAS'!$C67)</f>
        <v>0</v>
      </c>
      <c r="AB67" s="372">
        <f>SUMIFS(TITULARES!$P$6:$P$1505,TITULARES!$I$6:$I$1505,'RESUMEN POR CARRERAS'!AB$2,TITULARES!$D$6:$D$1505,'RESUMEN POR CARRERAS'!$C67)</f>
        <v>0</v>
      </c>
      <c r="AC67" s="372">
        <f>SUMIFS(TITULARES!$P$6:$P$1505,TITULARES!$I$6:$I$1505,'RESUMEN POR CARRERAS'!AC$2,TITULARES!$D$6:$D$1505,'RESUMEN POR CARRERAS'!$C67)</f>
        <v>0</v>
      </c>
      <c r="AD67" s="372">
        <f t="shared" si="0"/>
        <v>8</v>
      </c>
      <c r="AE67" s="2163" t="str">
        <f t="shared" si="1"/>
        <v>ENFERMERÍA</v>
      </c>
    </row>
    <row r="68" spans="1:31" x14ac:dyDescent="0.25">
      <c r="A68" s="372">
        <v>66</v>
      </c>
      <c r="B68" s="974" t="s">
        <v>219</v>
      </c>
      <c r="C68" s="974" t="s">
        <v>220</v>
      </c>
      <c r="D68" s="974" t="s">
        <v>2194</v>
      </c>
      <c r="E68" s="372">
        <f>SUMIFS(TITULARES!$P$6:$P$1505,TITULARES!$I$6:$I$1505,'RESUMEN POR CARRERAS'!E$2,TITULARES!$D$6:$D$1505,'RESUMEN POR CARRERAS'!$C68)</f>
        <v>0</v>
      </c>
      <c r="F68" s="372">
        <f>SUMIFS(TITULARES!$P$6:$P$1505,TITULARES!$I$6:$I$1505,'RESUMEN POR CARRERAS'!F$2,TITULARES!$D$6:$D$1505,'RESUMEN POR CARRERAS'!$C68)</f>
        <v>3</v>
      </c>
      <c r="G68" s="372">
        <f>SUMIFS(TITULARES!$P$6:$P$1505,TITULARES!$I$6:$I$1505,'RESUMEN POR CARRERAS'!G$2,TITULARES!$D$6:$D$1505,'RESUMEN POR CARRERAS'!$C68)</f>
        <v>0</v>
      </c>
      <c r="H68" s="372">
        <f>SUMIFS(TITULARES!$P$6:$P$1505,TITULARES!$I$6:$I$1505,'RESUMEN POR CARRERAS'!H$2,TITULARES!$D$6:$D$1505,'RESUMEN POR CARRERAS'!$C68)</f>
        <v>5</v>
      </c>
      <c r="I68" s="372">
        <f>SUMIFS(TITULARES!$P$6:$P$1505,TITULARES!$I$6:$I$1505,'RESUMEN POR CARRERAS'!I$2,TITULARES!$D$6:$D$1505,'RESUMEN POR CARRERAS'!$C68)</f>
        <v>0</v>
      </c>
      <c r="J68" s="372">
        <f>SUMIFS(TITULARES!$P$6:$P$1505,TITULARES!$I$6:$I$1505,'RESUMEN POR CARRERAS'!J$2,TITULARES!$D$6:$D$1505,'RESUMEN POR CARRERAS'!$C68)</f>
        <v>0</v>
      </c>
      <c r="K68" s="372">
        <f>SUMIFS(TITULARES!$P$6:$P$1505,TITULARES!$I$6:$I$1505,'RESUMEN POR CARRERAS'!K$2,TITULARES!$D$6:$D$1505,'RESUMEN POR CARRERAS'!$C68)</f>
        <v>0</v>
      </c>
      <c r="L68" s="372">
        <f>SUMIFS(TITULARES!$P$6:$P$1505,TITULARES!$I$6:$I$1505,'RESUMEN POR CARRERAS'!L$2,TITULARES!$D$6:$D$1505,'RESUMEN POR CARRERAS'!$C68)</f>
        <v>0</v>
      </c>
      <c r="M68" s="372">
        <f>SUMIFS(TITULARES!$P$6:$P$1505,TITULARES!$I$6:$I$1505,'RESUMEN POR CARRERAS'!M$2,TITULARES!$D$6:$D$1505,'RESUMEN POR CARRERAS'!$C68)</f>
        <v>0</v>
      </c>
      <c r="N68" s="372">
        <f>SUMIFS(TITULARES!$P$6:$P$1505,TITULARES!$I$6:$I$1505,'RESUMEN POR CARRERAS'!N$2,TITULARES!$D$6:$D$1505,'RESUMEN POR CARRERAS'!$C68)</f>
        <v>0</v>
      </c>
      <c r="O68" s="372">
        <f>SUMIFS(TITULARES!$P$6:$P$1505,TITULARES!$I$6:$I$1505,'RESUMEN POR CARRERAS'!O$2,TITULARES!$D$6:$D$1505,'RESUMEN POR CARRERAS'!$C68)</f>
        <v>0</v>
      </c>
      <c r="P68" s="372">
        <f>SUMIFS(TITULARES!$P$6:$P$1505,TITULARES!$I$6:$I$1505,'RESUMEN POR CARRERAS'!P$2,TITULARES!$D$6:$D$1505,'RESUMEN POR CARRERAS'!$C68)</f>
        <v>0</v>
      </c>
      <c r="Q68" s="372">
        <f>SUMIFS(TITULARES!$P$6:$P$1505,TITULARES!$I$6:$I$1505,'RESUMEN POR CARRERAS'!Q$2,TITULARES!$D$6:$D$1505,'RESUMEN POR CARRERAS'!$C68)</f>
        <v>0</v>
      </c>
      <c r="R68" s="372">
        <f>SUMIFS(TITULARES!$P$6:$P$1505,TITULARES!$I$6:$I$1505,'RESUMEN POR CARRERAS'!R$2,TITULARES!$D$6:$D$1505,'RESUMEN POR CARRERAS'!$C68)</f>
        <v>0</v>
      </c>
      <c r="S68" s="372">
        <f>SUMIFS(TITULARES!$P$6:$P$1505,TITULARES!$I$6:$I$1505,'RESUMEN POR CARRERAS'!S$2,TITULARES!$D$6:$D$1505,'RESUMEN POR CARRERAS'!$C68)</f>
        <v>0</v>
      </c>
      <c r="T68" s="372">
        <f>SUMIFS(TITULARES!$P$6:$P$1505,TITULARES!$I$6:$I$1505,'RESUMEN POR CARRERAS'!T$2,TITULARES!$D$6:$D$1505,'RESUMEN POR CARRERAS'!$C68)</f>
        <v>0</v>
      </c>
      <c r="U68" s="372">
        <f>SUMIFS(TITULARES!$P$6:$P$1505,TITULARES!$I$6:$I$1505,'RESUMEN POR CARRERAS'!U$2,TITULARES!$D$6:$D$1505,'RESUMEN POR CARRERAS'!$C68)</f>
        <v>0</v>
      </c>
      <c r="V68" s="372">
        <f>SUMIFS(TITULARES!$P$6:$P$1505,TITULARES!$I$6:$I$1505,'RESUMEN POR CARRERAS'!V$2,TITULARES!$D$6:$D$1505,'RESUMEN POR CARRERAS'!$C68)</f>
        <v>10</v>
      </c>
      <c r="W68" s="372">
        <f>SUMIFS(TITULARES!$P$6:$P$1505,TITULARES!$I$6:$I$1505,'RESUMEN POR CARRERAS'!W$2,TITULARES!$D$6:$D$1505,'RESUMEN POR CARRERAS'!$C68)</f>
        <v>0</v>
      </c>
      <c r="X68" s="372">
        <f>SUMIFS(TITULARES!$P$6:$P$1505,TITULARES!$I$6:$I$1505,'RESUMEN POR CARRERAS'!X$2,TITULARES!$D$6:$D$1505,'RESUMEN POR CARRERAS'!$C68)</f>
        <v>0</v>
      </c>
      <c r="Y68" s="372">
        <f>SUMIFS(TITULARES!$P$6:$P$1505,TITULARES!$I$6:$I$1505,'RESUMEN POR CARRERAS'!Y$2,TITULARES!$D$6:$D$1505,'RESUMEN POR CARRERAS'!$C68)</f>
        <v>0</v>
      </c>
      <c r="Z68" s="372">
        <f>SUMIFS(TITULARES!$P$6:$P$1505,TITULARES!$I$6:$I$1505,'RESUMEN POR CARRERAS'!Z$2,TITULARES!$D$6:$D$1505,'RESUMEN POR CARRERAS'!$C68)</f>
        <v>0</v>
      </c>
      <c r="AA68" s="372">
        <f>SUMIFS(TITULARES!$P$6:$P$1505,TITULARES!$I$6:$I$1505,'RESUMEN POR CARRERAS'!AA$2,TITULARES!$D$6:$D$1505,'RESUMEN POR CARRERAS'!$C68)</f>
        <v>0</v>
      </c>
      <c r="AB68" s="372">
        <f>SUMIFS(TITULARES!$P$6:$P$1505,TITULARES!$I$6:$I$1505,'RESUMEN POR CARRERAS'!AB$2,TITULARES!$D$6:$D$1505,'RESUMEN POR CARRERAS'!$C68)</f>
        <v>0</v>
      </c>
      <c r="AC68" s="372">
        <f>SUMIFS(TITULARES!$P$6:$P$1505,TITULARES!$I$6:$I$1505,'RESUMEN POR CARRERAS'!AC$2,TITULARES!$D$6:$D$1505,'RESUMEN POR CARRERAS'!$C68)</f>
        <v>0</v>
      </c>
      <c r="AD68" s="372">
        <f t="shared" ref="AD68:AD131" si="2">MAX(E68:AC68)</f>
        <v>10</v>
      </c>
      <c r="AE68" s="2163" t="str">
        <f t="shared" ref="AE68:AE131" si="3">IF(AD68=E68,E$2,IF(AD68=F68,F$2,IF(AD68=G68,G$2,IF(AD68=H68,H$2,IF(AD68=I68,I$2,IF(AD68=J68,J$2,IF(AD68=K68,K$2,IF(AD68=L68,L$2,IF(AD68=M68,M$2,IF(AD68=N68,N$2,IF(AD68=O68,O$2,IF(AD68=P68,P$2,IF(AD68=Q68,Q$2,IF(AD68=R68,R$2,IF(AD68=S68,S$2,IF(AD68=T68,T$2,IF(AD68=U68,U$2,IF(AD68=V68,V$2,IF(AD68=W68,W$2,IF(AD68=X68,X$2,IF(AD68=Y68,Y$2,IF(AD68=Z68,Z$2,IF(AD68=AA68,AA$2,IF(AD68=AB68,AB$2,IF(AD68=AC68,AC$2,"")))))))))))))))))))))))))</f>
        <v>DERECHO</v>
      </c>
    </row>
    <row r="69" spans="1:31" x14ac:dyDescent="0.25">
      <c r="A69" s="372">
        <v>67</v>
      </c>
      <c r="B69" s="974" t="s">
        <v>367</v>
      </c>
      <c r="C69" s="974" t="s">
        <v>588</v>
      </c>
      <c r="D69" s="974" t="s">
        <v>2194</v>
      </c>
      <c r="E69" s="372">
        <f>SUMIFS(TITULARES!$P$6:$P$1505,TITULARES!$I$6:$I$1505,'RESUMEN POR CARRERAS'!E$2,TITULARES!$D$6:$D$1505,'RESUMEN POR CARRERAS'!$C69)</f>
        <v>0</v>
      </c>
      <c r="F69" s="372">
        <f>SUMIFS(TITULARES!$P$6:$P$1505,TITULARES!$I$6:$I$1505,'RESUMEN POR CARRERAS'!F$2,TITULARES!$D$6:$D$1505,'RESUMEN POR CARRERAS'!$C69)</f>
        <v>0</v>
      </c>
      <c r="G69" s="372">
        <f>SUMIFS(TITULARES!$P$6:$P$1505,TITULARES!$I$6:$I$1505,'RESUMEN POR CARRERAS'!G$2,TITULARES!$D$6:$D$1505,'RESUMEN POR CARRERAS'!$C69)</f>
        <v>0</v>
      </c>
      <c r="H69" s="372">
        <f>SUMIFS(TITULARES!$P$6:$P$1505,TITULARES!$I$6:$I$1505,'RESUMEN POR CARRERAS'!H$2,TITULARES!$D$6:$D$1505,'RESUMEN POR CARRERAS'!$C69)</f>
        <v>0</v>
      </c>
      <c r="I69" s="372">
        <f>SUMIFS(TITULARES!$P$6:$P$1505,TITULARES!$I$6:$I$1505,'RESUMEN POR CARRERAS'!I$2,TITULARES!$D$6:$D$1505,'RESUMEN POR CARRERAS'!$C69)</f>
        <v>0</v>
      </c>
      <c r="J69" s="372">
        <f>SUMIFS(TITULARES!$P$6:$P$1505,TITULARES!$I$6:$I$1505,'RESUMEN POR CARRERAS'!J$2,TITULARES!$D$6:$D$1505,'RESUMEN POR CARRERAS'!$C69)</f>
        <v>0</v>
      </c>
      <c r="K69" s="372">
        <f>SUMIFS(TITULARES!$P$6:$P$1505,TITULARES!$I$6:$I$1505,'RESUMEN POR CARRERAS'!K$2,TITULARES!$D$6:$D$1505,'RESUMEN POR CARRERAS'!$C69)</f>
        <v>0</v>
      </c>
      <c r="L69" s="372">
        <f>SUMIFS(TITULARES!$P$6:$P$1505,TITULARES!$I$6:$I$1505,'RESUMEN POR CARRERAS'!L$2,TITULARES!$D$6:$D$1505,'RESUMEN POR CARRERAS'!$C69)</f>
        <v>0</v>
      </c>
      <c r="M69" s="372">
        <f>SUMIFS(TITULARES!$P$6:$P$1505,TITULARES!$I$6:$I$1505,'RESUMEN POR CARRERAS'!M$2,TITULARES!$D$6:$D$1505,'RESUMEN POR CARRERAS'!$C69)</f>
        <v>0</v>
      </c>
      <c r="N69" s="372">
        <f>SUMIFS(TITULARES!$P$6:$P$1505,TITULARES!$I$6:$I$1505,'RESUMEN POR CARRERAS'!N$2,TITULARES!$D$6:$D$1505,'RESUMEN POR CARRERAS'!$C69)</f>
        <v>14</v>
      </c>
      <c r="O69" s="372">
        <f>SUMIFS(TITULARES!$P$6:$P$1505,TITULARES!$I$6:$I$1505,'RESUMEN POR CARRERAS'!O$2,TITULARES!$D$6:$D$1505,'RESUMEN POR CARRERAS'!$C69)</f>
        <v>7</v>
      </c>
      <c r="P69" s="372">
        <f>SUMIFS(TITULARES!$P$6:$P$1505,TITULARES!$I$6:$I$1505,'RESUMEN POR CARRERAS'!P$2,TITULARES!$D$6:$D$1505,'RESUMEN POR CARRERAS'!$C69)</f>
        <v>0</v>
      </c>
      <c r="Q69" s="372">
        <f>SUMIFS(TITULARES!$P$6:$P$1505,TITULARES!$I$6:$I$1505,'RESUMEN POR CARRERAS'!Q$2,TITULARES!$D$6:$D$1505,'RESUMEN POR CARRERAS'!$C69)</f>
        <v>0</v>
      </c>
      <c r="R69" s="372">
        <f>SUMIFS(TITULARES!$P$6:$P$1505,TITULARES!$I$6:$I$1505,'RESUMEN POR CARRERAS'!R$2,TITULARES!$D$6:$D$1505,'RESUMEN POR CARRERAS'!$C69)</f>
        <v>0</v>
      </c>
      <c r="S69" s="372">
        <f>SUMIFS(TITULARES!$P$6:$P$1505,TITULARES!$I$6:$I$1505,'RESUMEN POR CARRERAS'!S$2,TITULARES!$D$6:$D$1505,'RESUMEN POR CARRERAS'!$C69)</f>
        <v>0</v>
      </c>
      <c r="T69" s="372">
        <f>SUMIFS(TITULARES!$P$6:$P$1505,TITULARES!$I$6:$I$1505,'RESUMEN POR CARRERAS'!T$2,TITULARES!$D$6:$D$1505,'RESUMEN POR CARRERAS'!$C69)</f>
        <v>0</v>
      </c>
      <c r="U69" s="372">
        <f>SUMIFS(TITULARES!$P$6:$P$1505,TITULARES!$I$6:$I$1505,'RESUMEN POR CARRERAS'!U$2,TITULARES!$D$6:$D$1505,'RESUMEN POR CARRERAS'!$C69)</f>
        <v>0</v>
      </c>
      <c r="V69" s="372">
        <f>SUMIFS(TITULARES!$P$6:$P$1505,TITULARES!$I$6:$I$1505,'RESUMEN POR CARRERAS'!V$2,TITULARES!$D$6:$D$1505,'RESUMEN POR CARRERAS'!$C69)</f>
        <v>0</v>
      </c>
      <c r="W69" s="372">
        <f>SUMIFS(TITULARES!$P$6:$P$1505,TITULARES!$I$6:$I$1505,'RESUMEN POR CARRERAS'!W$2,TITULARES!$D$6:$D$1505,'RESUMEN POR CARRERAS'!$C69)</f>
        <v>0</v>
      </c>
      <c r="X69" s="372">
        <f>SUMIFS(TITULARES!$P$6:$P$1505,TITULARES!$I$6:$I$1505,'RESUMEN POR CARRERAS'!X$2,TITULARES!$D$6:$D$1505,'RESUMEN POR CARRERAS'!$C69)</f>
        <v>0</v>
      </c>
      <c r="Y69" s="372">
        <f>SUMIFS(TITULARES!$P$6:$P$1505,TITULARES!$I$6:$I$1505,'RESUMEN POR CARRERAS'!Y$2,TITULARES!$D$6:$D$1505,'RESUMEN POR CARRERAS'!$C69)</f>
        <v>0</v>
      </c>
      <c r="Z69" s="372">
        <f>SUMIFS(TITULARES!$P$6:$P$1505,TITULARES!$I$6:$I$1505,'RESUMEN POR CARRERAS'!Z$2,TITULARES!$D$6:$D$1505,'RESUMEN POR CARRERAS'!$C69)</f>
        <v>0</v>
      </c>
      <c r="AA69" s="372">
        <f>SUMIFS(TITULARES!$P$6:$P$1505,TITULARES!$I$6:$I$1505,'RESUMEN POR CARRERAS'!AA$2,TITULARES!$D$6:$D$1505,'RESUMEN POR CARRERAS'!$C69)</f>
        <v>0</v>
      </c>
      <c r="AB69" s="372">
        <f>SUMIFS(TITULARES!$P$6:$P$1505,TITULARES!$I$6:$I$1505,'RESUMEN POR CARRERAS'!AB$2,TITULARES!$D$6:$D$1505,'RESUMEN POR CARRERAS'!$C69)</f>
        <v>0</v>
      </c>
      <c r="AC69" s="372">
        <f>SUMIFS(TITULARES!$P$6:$P$1505,TITULARES!$I$6:$I$1505,'RESUMEN POR CARRERAS'!AC$2,TITULARES!$D$6:$D$1505,'RESUMEN POR CARRERAS'!$C69)</f>
        <v>0</v>
      </c>
      <c r="AD69" s="372">
        <f t="shared" si="2"/>
        <v>14</v>
      </c>
      <c r="AE69" s="2163" t="str">
        <f t="shared" si="3"/>
        <v>MEDICINA VETERINARIA</v>
      </c>
    </row>
    <row r="70" spans="1:31" x14ac:dyDescent="0.25">
      <c r="A70" s="372">
        <v>68</v>
      </c>
      <c r="B70" s="974" t="s">
        <v>545</v>
      </c>
      <c r="C70" s="974" t="s">
        <v>591</v>
      </c>
      <c r="D70" s="974" t="s">
        <v>2194</v>
      </c>
      <c r="E70" s="372">
        <f>SUMIFS(TITULARES!$P$6:$P$1505,TITULARES!$I$6:$I$1505,'RESUMEN POR CARRERAS'!E$2,TITULARES!$D$6:$D$1505,'RESUMEN POR CARRERAS'!$C70)</f>
        <v>0</v>
      </c>
      <c r="F70" s="372">
        <f>SUMIFS(TITULARES!$P$6:$P$1505,TITULARES!$I$6:$I$1505,'RESUMEN POR CARRERAS'!F$2,TITULARES!$D$6:$D$1505,'RESUMEN POR CARRERAS'!$C70)</f>
        <v>0</v>
      </c>
      <c r="G70" s="372">
        <f>SUMIFS(TITULARES!$P$6:$P$1505,TITULARES!$I$6:$I$1505,'RESUMEN POR CARRERAS'!G$2,TITULARES!$D$6:$D$1505,'RESUMEN POR CARRERAS'!$C70)</f>
        <v>0</v>
      </c>
      <c r="H70" s="372">
        <f>SUMIFS(TITULARES!$P$6:$P$1505,TITULARES!$I$6:$I$1505,'RESUMEN POR CARRERAS'!H$2,TITULARES!$D$6:$D$1505,'RESUMEN POR CARRERAS'!$C70)</f>
        <v>0</v>
      </c>
      <c r="I70" s="372">
        <f>SUMIFS(TITULARES!$P$6:$P$1505,TITULARES!$I$6:$I$1505,'RESUMEN POR CARRERAS'!I$2,TITULARES!$D$6:$D$1505,'RESUMEN POR CARRERAS'!$C70)</f>
        <v>0</v>
      </c>
      <c r="J70" s="372">
        <f>SUMIFS(TITULARES!$P$6:$P$1505,TITULARES!$I$6:$I$1505,'RESUMEN POR CARRERAS'!J$2,TITULARES!$D$6:$D$1505,'RESUMEN POR CARRERAS'!$C70)</f>
        <v>0</v>
      </c>
      <c r="K70" s="372">
        <f>SUMIFS(TITULARES!$P$6:$P$1505,TITULARES!$I$6:$I$1505,'RESUMEN POR CARRERAS'!K$2,TITULARES!$D$6:$D$1505,'RESUMEN POR CARRERAS'!$C70)</f>
        <v>0</v>
      </c>
      <c r="L70" s="372">
        <f>SUMIFS(TITULARES!$P$6:$P$1505,TITULARES!$I$6:$I$1505,'RESUMEN POR CARRERAS'!L$2,TITULARES!$D$6:$D$1505,'RESUMEN POR CARRERAS'!$C70)</f>
        <v>0</v>
      </c>
      <c r="M70" s="372">
        <f>SUMIFS(TITULARES!$P$6:$P$1505,TITULARES!$I$6:$I$1505,'RESUMEN POR CARRERAS'!M$2,TITULARES!$D$6:$D$1505,'RESUMEN POR CARRERAS'!$C70)</f>
        <v>0</v>
      </c>
      <c r="N70" s="372">
        <f>SUMIFS(TITULARES!$P$6:$P$1505,TITULARES!$I$6:$I$1505,'RESUMEN POR CARRERAS'!N$2,TITULARES!$D$6:$D$1505,'RESUMEN POR CARRERAS'!$C70)</f>
        <v>0</v>
      </c>
      <c r="O70" s="372">
        <f>SUMIFS(TITULARES!$P$6:$P$1505,TITULARES!$I$6:$I$1505,'RESUMEN POR CARRERAS'!O$2,TITULARES!$D$6:$D$1505,'RESUMEN POR CARRERAS'!$C70)</f>
        <v>0</v>
      </c>
      <c r="P70" s="372">
        <f>SUMIFS(TITULARES!$P$6:$P$1505,TITULARES!$I$6:$I$1505,'RESUMEN POR CARRERAS'!P$2,TITULARES!$D$6:$D$1505,'RESUMEN POR CARRERAS'!$C70)</f>
        <v>18</v>
      </c>
      <c r="Q70" s="372">
        <f>SUMIFS(TITULARES!$P$6:$P$1505,TITULARES!$I$6:$I$1505,'RESUMEN POR CARRERAS'!Q$2,TITULARES!$D$6:$D$1505,'RESUMEN POR CARRERAS'!$C70)</f>
        <v>0</v>
      </c>
      <c r="R70" s="372">
        <f>SUMIFS(TITULARES!$P$6:$P$1505,TITULARES!$I$6:$I$1505,'RESUMEN POR CARRERAS'!R$2,TITULARES!$D$6:$D$1505,'RESUMEN POR CARRERAS'!$C70)</f>
        <v>3</v>
      </c>
      <c r="S70" s="372">
        <f>SUMIFS(TITULARES!$P$6:$P$1505,TITULARES!$I$6:$I$1505,'RESUMEN POR CARRERAS'!S$2,TITULARES!$D$6:$D$1505,'RESUMEN POR CARRERAS'!$C70)</f>
        <v>0</v>
      </c>
      <c r="T70" s="372">
        <f>SUMIFS(TITULARES!$P$6:$P$1505,TITULARES!$I$6:$I$1505,'RESUMEN POR CARRERAS'!T$2,TITULARES!$D$6:$D$1505,'RESUMEN POR CARRERAS'!$C70)</f>
        <v>0</v>
      </c>
      <c r="U70" s="372">
        <f>SUMIFS(TITULARES!$P$6:$P$1505,TITULARES!$I$6:$I$1505,'RESUMEN POR CARRERAS'!U$2,TITULARES!$D$6:$D$1505,'RESUMEN POR CARRERAS'!$C70)</f>
        <v>0</v>
      </c>
      <c r="V70" s="372">
        <f>SUMIFS(TITULARES!$P$6:$P$1505,TITULARES!$I$6:$I$1505,'RESUMEN POR CARRERAS'!V$2,TITULARES!$D$6:$D$1505,'RESUMEN POR CARRERAS'!$C70)</f>
        <v>0</v>
      </c>
      <c r="W70" s="372">
        <f>SUMIFS(TITULARES!$P$6:$P$1505,TITULARES!$I$6:$I$1505,'RESUMEN POR CARRERAS'!W$2,TITULARES!$D$6:$D$1505,'RESUMEN POR CARRERAS'!$C70)</f>
        <v>0</v>
      </c>
      <c r="X70" s="372">
        <f>SUMIFS(TITULARES!$P$6:$P$1505,TITULARES!$I$6:$I$1505,'RESUMEN POR CARRERAS'!X$2,TITULARES!$D$6:$D$1505,'RESUMEN POR CARRERAS'!$C70)</f>
        <v>0</v>
      </c>
      <c r="Y70" s="372">
        <f>SUMIFS(TITULARES!$P$6:$P$1505,TITULARES!$I$6:$I$1505,'RESUMEN POR CARRERAS'!Y$2,TITULARES!$D$6:$D$1505,'RESUMEN POR CARRERAS'!$C70)</f>
        <v>0</v>
      </c>
      <c r="Z70" s="372">
        <f>SUMIFS(TITULARES!$P$6:$P$1505,TITULARES!$I$6:$I$1505,'RESUMEN POR CARRERAS'!Z$2,TITULARES!$D$6:$D$1505,'RESUMEN POR CARRERAS'!$C70)</f>
        <v>0</v>
      </c>
      <c r="AA70" s="372">
        <f>SUMIFS(TITULARES!$P$6:$P$1505,TITULARES!$I$6:$I$1505,'RESUMEN POR CARRERAS'!AA$2,TITULARES!$D$6:$D$1505,'RESUMEN POR CARRERAS'!$C70)</f>
        <v>0</v>
      </c>
      <c r="AB70" s="372">
        <f>SUMIFS(TITULARES!$P$6:$P$1505,TITULARES!$I$6:$I$1505,'RESUMEN POR CARRERAS'!AB$2,TITULARES!$D$6:$D$1505,'RESUMEN POR CARRERAS'!$C70)</f>
        <v>0</v>
      </c>
      <c r="AC70" s="372">
        <f>SUMIFS(TITULARES!$P$6:$P$1505,TITULARES!$I$6:$I$1505,'RESUMEN POR CARRERAS'!AC$2,TITULARES!$D$6:$D$1505,'RESUMEN POR CARRERAS'!$C70)</f>
        <v>0</v>
      </c>
      <c r="AD70" s="372">
        <f t="shared" si="2"/>
        <v>18</v>
      </c>
      <c r="AE70" s="2163" t="str">
        <f t="shared" si="3"/>
        <v>EDUCACIÓN BÁSICA</v>
      </c>
    </row>
    <row r="71" spans="1:31" x14ac:dyDescent="0.25">
      <c r="A71" s="372">
        <v>69</v>
      </c>
      <c r="B71" s="974" t="s">
        <v>223</v>
      </c>
      <c r="C71" s="974" t="s">
        <v>224</v>
      </c>
      <c r="D71" s="974" t="s">
        <v>2194</v>
      </c>
      <c r="E71" s="372">
        <f>SUMIFS(TITULARES!$P$6:$P$1505,TITULARES!$I$6:$I$1505,'RESUMEN POR CARRERAS'!E$2,TITULARES!$D$6:$D$1505,'RESUMEN POR CARRERAS'!$C71)</f>
        <v>0</v>
      </c>
      <c r="F71" s="372">
        <f>SUMIFS(TITULARES!$P$6:$P$1505,TITULARES!$I$6:$I$1505,'RESUMEN POR CARRERAS'!F$2,TITULARES!$D$6:$D$1505,'RESUMEN POR CARRERAS'!$C71)</f>
        <v>0</v>
      </c>
      <c r="G71" s="372">
        <f>SUMIFS(TITULARES!$P$6:$P$1505,TITULARES!$I$6:$I$1505,'RESUMEN POR CARRERAS'!G$2,TITULARES!$D$6:$D$1505,'RESUMEN POR CARRERAS'!$C71)</f>
        <v>0</v>
      </c>
      <c r="H71" s="372">
        <f>SUMIFS(TITULARES!$P$6:$P$1505,TITULARES!$I$6:$I$1505,'RESUMEN POR CARRERAS'!H$2,TITULARES!$D$6:$D$1505,'RESUMEN POR CARRERAS'!$C71)</f>
        <v>0</v>
      </c>
      <c r="I71" s="372">
        <f>SUMIFS(TITULARES!$P$6:$P$1505,TITULARES!$I$6:$I$1505,'RESUMEN POR CARRERAS'!I$2,TITULARES!$D$6:$D$1505,'RESUMEN POR CARRERAS'!$C71)</f>
        <v>0</v>
      </c>
      <c r="J71" s="372">
        <f>SUMIFS(TITULARES!$P$6:$P$1505,TITULARES!$I$6:$I$1505,'RESUMEN POR CARRERAS'!J$2,TITULARES!$D$6:$D$1505,'RESUMEN POR CARRERAS'!$C71)</f>
        <v>18</v>
      </c>
      <c r="K71" s="372">
        <f>SUMIFS(TITULARES!$P$6:$P$1505,TITULARES!$I$6:$I$1505,'RESUMEN POR CARRERAS'!K$2,TITULARES!$D$6:$D$1505,'RESUMEN POR CARRERAS'!$C71)</f>
        <v>0</v>
      </c>
      <c r="L71" s="372">
        <f>SUMIFS(TITULARES!$P$6:$P$1505,TITULARES!$I$6:$I$1505,'RESUMEN POR CARRERAS'!L$2,TITULARES!$D$6:$D$1505,'RESUMEN POR CARRERAS'!$C71)</f>
        <v>0</v>
      </c>
      <c r="M71" s="372">
        <f>SUMIFS(TITULARES!$P$6:$P$1505,TITULARES!$I$6:$I$1505,'RESUMEN POR CARRERAS'!M$2,TITULARES!$D$6:$D$1505,'RESUMEN POR CARRERAS'!$C71)</f>
        <v>0</v>
      </c>
      <c r="N71" s="372">
        <f>SUMIFS(TITULARES!$P$6:$P$1505,TITULARES!$I$6:$I$1505,'RESUMEN POR CARRERAS'!N$2,TITULARES!$D$6:$D$1505,'RESUMEN POR CARRERAS'!$C71)</f>
        <v>0</v>
      </c>
      <c r="O71" s="372">
        <f>SUMIFS(TITULARES!$P$6:$P$1505,TITULARES!$I$6:$I$1505,'RESUMEN POR CARRERAS'!O$2,TITULARES!$D$6:$D$1505,'RESUMEN POR CARRERAS'!$C71)</f>
        <v>0</v>
      </c>
      <c r="P71" s="372">
        <f>SUMIFS(TITULARES!$P$6:$P$1505,TITULARES!$I$6:$I$1505,'RESUMEN POR CARRERAS'!P$2,TITULARES!$D$6:$D$1505,'RESUMEN POR CARRERAS'!$C71)</f>
        <v>0</v>
      </c>
      <c r="Q71" s="372">
        <f>SUMIFS(TITULARES!$P$6:$P$1505,TITULARES!$I$6:$I$1505,'RESUMEN POR CARRERAS'!Q$2,TITULARES!$D$6:$D$1505,'RESUMEN POR CARRERAS'!$C71)</f>
        <v>0</v>
      </c>
      <c r="R71" s="372">
        <f>SUMIFS(TITULARES!$P$6:$P$1505,TITULARES!$I$6:$I$1505,'RESUMEN POR CARRERAS'!R$2,TITULARES!$D$6:$D$1505,'RESUMEN POR CARRERAS'!$C71)</f>
        <v>0</v>
      </c>
      <c r="S71" s="372">
        <f>SUMIFS(TITULARES!$P$6:$P$1505,TITULARES!$I$6:$I$1505,'RESUMEN POR CARRERAS'!S$2,TITULARES!$D$6:$D$1505,'RESUMEN POR CARRERAS'!$C71)</f>
        <v>0</v>
      </c>
      <c r="T71" s="372">
        <f>SUMIFS(TITULARES!$P$6:$P$1505,TITULARES!$I$6:$I$1505,'RESUMEN POR CARRERAS'!T$2,TITULARES!$D$6:$D$1505,'RESUMEN POR CARRERAS'!$C71)</f>
        <v>0</v>
      </c>
      <c r="U71" s="372">
        <f>SUMIFS(TITULARES!$P$6:$P$1505,TITULARES!$I$6:$I$1505,'RESUMEN POR CARRERAS'!U$2,TITULARES!$D$6:$D$1505,'RESUMEN POR CARRERAS'!$C71)</f>
        <v>0</v>
      </c>
      <c r="V71" s="372">
        <f>SUMIFS(TITULARES!$P$6:$P$1505,TITULARES!$I$6:$I$1505,'RESUMEN POR CARRERAS'!V$2,TITULARES!$D$6:$D$1505,'RESUMEN POR CARRERAS'!$C71)</f>
        <v>0</v>
      </c>
      <c r="W71" s="372">
        <f>SUMIFS(TITULARES!$P$6:$P$1505,TITULARES!$I$6:$I$1505,'RESUMEN POR CARRERAS'!W$2,TITULARES!$D$6:$D$1505,'RESUMEN POR CARRERAS'!$C71)</f>
        <v>0</v>
      </c>
      <c r="X71" s="372">
        <f>SUMIFS(TITULARES!$P$6:$P$1505,TITULARES!$I$6:$I$1505,'RESUMEN POR CARRERAS'!X$2,TITULARES!$D$6:$D$1505,'RESUMEN POR CARRERAS'!$C71)</f>
        <v>0</v>
      </c>
      <c r="Y71" s="372">
        <f>SUMIFS(TITULARES!$P$6:$P$1505,TITULARES!$I$6:$I$1505,'RESUMEN POR CARRERAS'!Y$2,TITULARES!$D$6:$D$1505,'RESUMEN POR CARRERAS'!$C71)</f>
        <v>0</v>
      </c>
      <c r="Z71" s="372">
        <f>SUMIFS(TITULARES!$P$6:$P$1505,TITULARES!$I$6:$I$1505,'RESUMEN POR CARRERAS'!Z$2,TITULARES!$D$6:$D$1505,'RESUMEN POR CARRERAS'!$C71)</f>
        <v>0</v>
      </c>
      <c r="AA71" s="372">
        <f>SUMIFS(TITULARES!$P$6:$P$1505,TITULARES!$I$6:$I$1505,'RESUMEN POR CARRERAS'!AA$2,TITULARES!$D$6:$D$1505,'RESUMEN POR CARRERAS'!$C71)</f>
        <v>0</v>
      </c>
      <c r="AB71" s="372">
        <f>SUMIFS(TITULARES!$P$6:$P$1505,TITULARES!$I$6:$I$1505,'RESUMEN POR CARRERAS'!AB$2,TITULARES!$D$6:$D$1505,'RESUMEN POR CARRERAS'!$C71)</f>
        <v>0</v>
      </c>
      <c r="AC71" s="372">
        <f>SUMIFS(TITULARES!$P$6:$P$1505,TITULARES!$I$6:$I$1505,'RESUMEN POR CARRERAS'!AC$2,TITULARES!$D$6:$D$1505,'RESUMEN POR CARRERAS'!$C71)</f>
        <v>0</v>
      </c>
      <c r="AD71" s="372">
        <f t="shared" si="2"/>
        <v>18</v>
      </c>
      <c r="AE71" s="2163" t="str">
        <f t="shared" si="3"/>
        <v>TURISMO</v>
      </c>
    </row>
    <row r="72" spans="1:31" x14ac:dyDescent="0.25">
      <c r="A72" s="372">
        <v>70</v>
      </c>
      <c r="B72" s="974" t="s">
        <v>446</v>
      </c>
      <c r="C72" s="974" t="s">
        <v>471</v>
      </c>
      <c r="D72" s="974" t="s">
        <v>2194</v>
      </c>
      <c r="E72" s="372">
        <f>SUMIFS(TITULARES!$P$6:$P$1505,TITULARES!$I$6:$I$1505,'RESUMEN POR CARRERAS'!E$2,TITULARES!$D$6:$D$1505,'RESUMEN POR CARRERAS'!$C72)</f>
        <v>0</v>
      </c>
      <c r="F72" s="372">
        <f>SUMIFS(TITULARES!$P$6:$P$1505,TITULARES!$I$6:$I$1505,'RESUMEN POR CARRERAS'!F$2,TITULARES!$D$6:$D$1505,'RESUMEN POR CARRERAS'!$C72)</f>
        <v>0</v>
      </c>
      <c r="G72" s="372">
        <f>SUMIFS(TITULARES!$P$6:$P$1505,TITULARES!$I$6:$I$1505,'RESUMEN POR CARRERAS'!G$2,TITULARES!$D$6:$D$1505,'RESUMEN POR CARRERAS'!$C72)</f>
        <v>0</v>
      </c>
      <c r="H72" s="372">
        <f>SUMIFS(TITULARES!$P$6:$P$1505,TITULARES!$I$6:$I$1505,'RESUMEN POR CARRERAS'!H$2,TITULARES!$D$6:$D$1505,'RESUMEN POR CARRERAS'!$C72)</f>
        <v>0</v>
      </c>
      <c r="I72" s="372">
        <f>SUMIFS(TITULARES!$P$6:$P$1505,TITULARES!$I$6:$I$1505,'RESUMEN POR CARRERAS'!I$2,TITULARES!$D$6:$D$1505,'RESUMEN POR CARRERAS'!$C72)</f>
        <v>0</v>
      </c>
      <c r="J72" s="372">
        <f>SUMIFS(TITULARES!$P$6:$P$1505,TITULARES!$I$6:$I$1505,'RESUMEN POR CARRERAS'!J$2,TITULARES!$D$6:$D$1505,'RESUMEN POR CARRERAS'!$C72)</f>
        <v>0</v>
      </c>
      <c r="K72" s="372">
        <f>SUMIFS(TITULARES!$P$6:$P$1505,TITULARES!$I$6:$I$1505,'RESUMEN POR CARRERAS'!K$2,TITULARES!$D$6:$D$1505,'RESUMEN POR CARRERAS'!$C72)</f>
        <v>0</v>
      </c>
      <c r="L72" s="372">
        <f>SUMIFS(TITULARES!$P$6:$P$1505,TITULARES!$I$6:$I$1505,'RESUMEN POR CARRERAS'!L$2,TITULARES!$D$6:$D$1505,'RESUMEN POR CARRERAS'!$C72)</f>
        <v>0</v>
      </c>
      <c r="M72" s="372">
        <f>SUMIFS(TITULARES!$P$6:$P$1505,TITULARES!$I$6:$I$1505,'RESUMEN POR CARRERAS'!M$2,TITULARES!$D$6:$D$1505,'RESUMEN POR CARRERAS'!$C72)</f>
        <v>0</v>
      </c>
      <c r="N72" s="372">
        <f>SUMIFS(TITULARES!$P$6:$P$1505,TITULARES!$I$6:$I$1505,'RESUMEN POR CARRERAS'!N$2,TITULARES!$D$6:$D$1505,'RESUMEN POR CARRERAS'!$C72)</f>
        <v>0</v>
      </c>
      <c r="O72" s="372">
        <f>SUMIFS(TITULARES!$P$6:$P$1505,TITULARES!$I$6:$I$1505,'RESUMEN POR CARRERAS'!O$2,TITULARES!$D$6:$D$1505,'RESUMEN POR CARRERAS'!$C72)</f>
        <v>0</v>
      </c>
      <c r="P72" s="372">
        <f>SUMIFS(TITULARES!$P$6:$P$1505,TITULARES!$I$6:$I$1505,'RESUMEN POR CARRERAS'!P$2,TITULARES!$D$6:$D$1505,'RESUMEN POR CARRERAS'!$C72)</f>
        <v>0</v>
      </c>
      <c r="Q72" s="372">
        <f>SUMIFS(TITULARES!$P$6:$P$1505,TITULARES!$I$6:$I$1505,'RESUMEN POR CARRERAS'!Q$2,TITULARES!$D$6:$D$1505,'RESUMEN POR CARRERAS'!$C72)</f>
        <v>0</v>
      </c>
      <c r="R72" s="372">
        <f>SUMIFS(TITULARES!$P$6:$P$1505,TITULARES!$I$6:$I$1505,'RESUMEN POR CARRERAS'!R$2,TITULARES!$D$6:$D$1505,'RESUMEN POR CARRERAS'!$C72)</f>
        <v>0</v>
      </c>
      <c r="S72" s="372">
        <f>SUMIFS(TITULARES!$P$6:$P$1505,TITULARES!$I$6:$I$1505,'RESUMEN POR CARRERAS'!S$2,TITULARES!$D$6:$D$1505,'RESUMEN POR CARRERAS'!$C72)</f>
        <v>0</v>
      </c>
      <c r="T72" s="372">
        <f>SUMIFS(TITULARES!$P$6:$P$1505,TITULARES!$I$6:$I$1505,'RESUMEN POR CARRERAS'!T$2,TITULARES!$D$6:$D$1505,'RESUMEN POR CARRERAS'!$C72)</f>
        <v>0</v>
      </c>
      <c r="U72" s="372">
        <f>SUMIFS(TITULARES!$P$6:$P$1505,TITULARES!$I$6:$I$1505,'RESUMEN POR CARRERAS'!U$2,TITULARES!$D$6:$D$1505,'RESUMEN POR CARRERAS'!$C72)</f>
        <v>0</v>
      </c>
      <c r="V72" s="372">
        <f>SUMIFS(TITULARES!$P$6:$P$1505,TITULARES!$I$6:$I$1505,'RESUMEN POR CARRERAS'!V$2,TITULARES!$D$6:$D$1505,'RESUMEN POR CARRERAS'!$C72)</f>
        <v>0</v>
      </c>
      <c r="W72" s="372">
        <f>SUMIFS(TITULARES!$P$6:$P$1505,TITULARES!$I$6:$I$1505,'RESUMEN POR CARRERAS'!W$2,TITULARES!$D$6:$D$1505,'RESUMEN POR CARRERAS'!$C72)</f>
        <v>0</v>
      </c>
      <c r="X72" s="372">
        <f>SUMIFS(TITULARES!$P$6:$P$1505,TITULARES!$I$6:$I$1505,'RESUMEN POR CARRERAS'!X$2,TITULARES!$D$6:$D$1505,'RESUMEN POR CARRERAS'!$C72)</f>
        <v>20</v>
      </c>
      <c r="Y72" s="372">
        <f>SUMIFS(TITULARES!$P$6:$P$1505,TITULARES!$I$6:$I$1505,'RESUMEN POR CARRERAS'!Y$2,TITULARES!$D$6:$D$1505,'RESUMEN POR CARRERAS'!$C72)</f>
        <v>0</v>
      </c>
      <c r="Z72" s="372">
        <f>SUMIFS(TITULARES!$P$6:$P$1505,TITULARES!$I$6:$I$1505,'RESUMEN POR CARRERAS'!Z$2,TITULARES!$D$6:$D$1505,'RESUMEN POR CARRERAS'!$C72)</f>
        <v>0</v>
      </c>
      <c r="AA72" s="372">
        <f>SUMIFS(TITULARES!$P$6:$P$1505,TITULARES!$I$6:$I$1505,'RESUMEN POR CARRERAS'!AA$2,TITULARES!$D$6:$D$1505,'RESUMEN POR CARRERAS'!$C72)</f>
        <v>0</v>
      </c>
      <c r="AB72" s="372">
        <f>SUMIFS(TITULARES!$P$6:$P$1505,TITULARES!$I$6:$I$1505,'RESUMEN POR CARRERAS'!AB$2,TITULARES!$D$6:$D$1505,'RESUMEN POR CARRERAS'!$C72)</f>
        <v>0</v>
      </c>
      <c r="AC72" s="372">
        <f>SUMIFS(TITULARES!$P$6:$P$1505,TITULARES!$I$6:$I$1505,'RESUMEN POR CARRERAS'!AC$2,TITULARES!$D$6:$D$1505,'RESUMEN POR CARRERAS'!$C72)</f>
        <v>0</v>
      </c>
      <c r="AD72" s="372">
        <f t="shared" si="2"/>
        <v>20</v>
      </c>
      <c r="AE72" s="2163" t="str">
        <f t="shared" si="3"/>
        <v>ADMINISTRACIÓN PARA DESASTRES Y GESTIÓN DE RIESGOS</v>
      </c>
    </row>
    <row r="73" spans="1:31" x14ac:dyDescent="0.25">
      <c r="A73" s="372">
        <v>71</v>
      </c>
      <c r="B73" s="974" t="s">
        <v>368</v>
      </c>
      <c r="C73" s="974" t="s">
        <v>592</v>
      </c>
      <c r="D73" s="974" t="s">
        <v>2194</v>
      </c>
      <c r="E73" s="372">
        <f>SUMIFS(TITULARES!$P$6:$P$1505,TITULARES!$I$6:$I$1505,'RESUMEN POR CARRERAS'!E$2,TITULARES!$D$6:$D$1505,'RESUMEN POR CARRERAS'!$C73)</f>
        <v>0</v>
      </c>
      <c r="F73" s="372">
        <f>SUMIFS(TITULARES!$P$6:$P$1505,TITULARES!$I$6:$I$1505,'RESUMEN POR CARRERAS'!F$2,TITULARES!$D$6:$D$1505,'RESUMEN POR CARRERAS'!$C73)</f>
        <v>0</v>
      </c>
      <c r="G73" s="372">
        <f>SUMIFS(TITULARES!$P$6:$P$1505,TITULARES!$I$6:$I$1505,'RESUMEN POR CARRERAS'!G$2,TITULARES!$D$6:$D$1505,'RESUMEN POR CARRERAS'!$C73)</f>
        <v>0</v>
      </c>
      <c r="H73" s="372">
        <f>SUMIFS(TITULARES!$P$6:$P$1505,TITULARES!$I$6:$I$1505,'RESUMEN POR CARRERAS'!H$2,TITULARES!$D$6:$D$1505,'RESUMEN POR CARRERAS'!$C73)</f>
        <v>0</v>
      </c>
      <c r="I73" s="372">
        <f>SUMIFS(TITULARES!$P$6:$P$1505,TITULARES!$I$6:$I$1505,'RESUMEN POR CARRERAS'!I$2,TITULARES!$D$6:$D$1505,'RESUMEN POR CARRERAS'!$C73)</f>
        <v>0</v>
      </c>
      <c r="J73" s="372">
        <f>SUMIFS(TITULARES!$P$6:$P$1505,TITULARES!$I$6:$I$1505,'RESUMEN POR CARRERAS'!J$2,TITULARES!$D$6:$D$1505,'RESUMEN POR CARRERAS'!$C73)</f>
        <v>0</v>
      </c>
      <c r="K73" s="372">
        <f>SUMIFS(TITULARES!$P$6:$P$1505,TITULARES!$I$6:$I$1505,'RESUMEN POR CARRERAS'!K$2,TITULARES!$D$6:$D$1505,'RESUMEN POR CARRERAS'!$C73)</f>
        <v>13</v>
      </c>
      <c r="L73" s="372">
        <f>SUMIFS(TITULARES!$P$6:$P$1505,TITULARES!$I$6:$I$1505,'RESUMEN POR CARRERAS'!L$2,TITULARES!$D$6:$D$1505,'RESUMEN POR CARRERAS'!$C73)</f>
        <v>0</v>
      </c>
      <c r="M73" s="372">
        <f>SUMIFS(TITULARES!$P$6:$P$1505,TITULARES!$I$6:$I$1505,'RESUMEN POR CARRERAS'!M$2,TITULARES!$D$6:$D$1505,'RESUMEN POR CARRERAS'!$C73)</f>
        <v>0</v>
      </c>
      <c r="N73" s="372">
        <f>SUMIFS(TITULARES!$P$6:$P$1505,TITULARES!$I$6:$I$1505,'RESUMEN POR CARRERAS'!N$2,TITULARES!$D$6:$D$1505,'RESUMEN POR CARRERAS'!$C73)</f>
        <v>0</v>
      </c>
      <c r="O73" s="372">
        <f>SUMIFS(TITULARES!$P$6:$P$1505,TITULARES!$I$6:$I$1505,'RESUMEN POR CARRERAS'!O$2,TITULARES!$D$6:$D$1505,'RESUMEN POR CARRERAS'!$C73)</f>
        <v>0</v>
      </c>
      <c r="P73" s="372">
        <f>SUMIFS(TITULARES!$P$6:$P$1505,TITULARES!$I$6:$I$1505,'RESUMEN POR CARRERAS'!P$2,TITULARES!$D$6:$D$1505,'RESUMEN POR CARRERAS'!$C73)</f>
        <v>0</v>
      </c>
      <c r="Q73" s="372">
        <f>SUMIFS(TITULARES!$P$6:$P$1505,TITULARES!$I$6:$I$1505,'RESUMEN POR CARRERAS'!Q$2,TITULARES!$D$6:$D$1505,'RESUMEN POR CARRERAS'!$C73)</f>
        <v>0</v>
      </c>
      <c r="R73" s="372">
        <f>SUMIFS(TITULARES!$P$6:$P$1505,TITULARES!$I$6:$I$1505,'RESUMEN POR CARRERAS'!R$2,TITULARES!$D$6:$D$1505,'RESUMEN POR CARRERAS'!$C73)</f>
        <v>0</v>
      </c>
      <c r="S73" s="372">
        <f>SUMIFS(TITULARES!$P$6:$P$1505,TITULARES!$I$6:$I$1505,'RESUMEN POR CARRERAS'!S$2,TITULARES!$D$6:$D$1505,'RESUMEN POR CARRERAS'!$C73)</f>
        <v>0</v>
      </c>
      <c r="T73" s="372">
        <f>SUMIFS(TITULARES!$P$6:$P$1505,TITULARES!$I$6:$I$1505,'RESUMEN POR CARRERAS'!T$2,TITULARES!$D$6:$D$1505,'RESUMEN POR CARRERAS'!$C73)</f>
        <v>0</v>
      </c>
      <c r="U73" s="372">
        <f>SUMIFS(TITULARES!$P$6:$P$1505,TITULARES!$I$6:$I$1505,'RESUMEN POR CARRERAS'!U$2,TITULARES!$D$6:$D$1505,'RESUMEN POR CARRERAS'!$C73)</f>
        <v>0</v>
      </c>
      <c r="V73" s="372">
        <f>SUMIFS(TITULARES!$P$6:$P$1505,TITULARES!$I$6:$I$1505,'RESUMEN POR CARRERAS'!V$2,TITULARES!$D$6:$D$1505,'RESUMEN POR CARRERAS'!$C73)</f>
        <v>0</v>
      </c>
      <c r="W73" s="372">
        <f>SUMIFS(TITULARES!$P$6:$P$1505,TITULARES!$I$6:$I$1505,'RESUMEN POR CARRERAS'!W$2,TITULARES!$D$6:$D$1505,'RESUMEN POR CARRERAS'!$C73)</f>
        <v>0</v>
      </c>
      <c r="X73" s="372">
        <f>SUMIFS(TITULARES!$P$6:$P$1505,TITULARES!$I$6:$I$1505,'RESUMEN POR CARRERAS'!X$2,TITULARES!$D$6:$D$1505,'RESUMEN POR CARRERAS'!$C73)</f>
        <v>0</v>
      </c>
      <c r="Y73" s="372">
        <f>SUMIFS(TITULARES!$P$6:$P$1505,TITULARES!$I$6:$I$1505,'RESUMEN POR CARRERAS'!Y$2,TITULARES!$D$6:$D$1505,'RESUMEN POR CARRERAS'!$C73)</f>
        <v>0</v>
      </c>
      <c r="Z73" s="372">
        <f>SUMIFS(TITULARES!$P$6:$P$1505,TITULARES!$I$6:$I$1505,'RESUMEN POR CARRERAS'!Z$2,TITULARES!$D$6:$D$1505,'RESUMEN POR CARRERAS'!$C73)</f>
        <v>0</v>
      </c>
      <c r="AA73" s="372">
        <f>SUMIFS(TITULARES!$P$6:$P$1505,TITULARES!$I$6:$I$1505,'RESUMEN POR CARRERAS'!AA$2,TITULARES!$D$6:$D$1505,'RESUMEN POR CARRERAS'!$C73)</f>
        <v>0</v>
      </c>
      <c r="AB73" s="372">
        <f>SUMIFS(TITULARES!$P$6:$P$1505,TITULARES!$I$6:$I$1505,'RESUMEN POR CARRERAS'!AB$2,TITULARES!$D$6:$D$1505,'RESUMEN POR CARRERAS'!$C73)</f>
        <v>0</v>
      </c>
      <c r="AC73" s="372">
        <f>SUMIFS(TITULARES!$P$6:$P$1505,TITULARES!$I$6:$I$1505,'RESUMEN POR CARRERAS'!AC$2,TITULARES!$D$6:$D$1505,'RESUMEN POR CARRERAS'!$C73)</f>
        <v>0</v>
      </c>
      <c r="AD73" s="372">
        <f t="shared" si="2"/>
        <v>13</v>
      </c>
      <c r="AE73" s="2163" t="str">
        <f t="shared" si="3"/>
        <v>AGROINDUSTRIA</v>
      </c>
    </row>
    <row r="74" spans="1:31" x14ac:dyDescent="0.25">
      <c r="A74" s="372">
        <v>72</v>
      </c>
      <c r="B74" s="974" t="s">
        <v>369</v>
      </c>
      <c r="C74" s="974" t="s">
        <v>595</v>
      </c>
      <c r="D74" s="974" t="s">
        <v>2194</v>
      </c>
      <c r="E74" s="372">
        <f>SUMIFS(TITULARES!$P$6:$P$1505,TITULARES!$I$6:$I$1505,'RESUMEN POR CARRERAS'!E$2,TITULARES!$D$6:$D$1505,'RESUMEN POR CARRERAS'!$C74)</f>
        <v>0</v>
      </c>
      <c r="F74" s="372">
        <f>SUMIFS(TITULARES!$P$6:$P$1505,TITULARES!$I$6:$I$1505,'RESUMEN POR CARRERAS'!F$2,TITULARES!$D$6:$D$1505,'RESUMEN POR CARRERAS'!$C74)</f>
        <v>0</v>
      </c>
      <c r="G74" s="372">
        <f>SUMIFS(TITULARES!$P$6:$P$1505,TITULARES!$I$6:$I$1505,'RESUMEN POR CARRERAS'!G$2,TITULARES!$D$6:$D$1505,'RESUMEN POR CARRERAS'!$C74)</f>
        <v>0</v>
      </c>
      <c r="H74" s="372">
        <f>SUMIFS(TITULARES!$P$6:$P$1505,TITULARES!$I$6:$I$1505,'RESUMEN POR CARRERAS'!H$2,TITULARES!$D$6:$D$1505,'RESUMEN POR CARRERAS'!$C74)</f>
        <v>0</v>
      </c>
      <c r="I74" s="372">
        <f>SUMIFS(TITULARES!$P$6:$P$1505,TITULARES!$I$6:$I$1505,'RESUMEN POR CARRERAS'!I$2,TITULARES!$D$6:$D$1505,'RESUMEN POR CARRERAS'!$C74)</f>
        <v>0</v>
      </c>
      <c r="J74" s="372">
        <f>SUMIFS(TITULARES!$P$6:$P$1505,TITULARES!$I$6:$I$1505,'RESUMEN POR CARRERAS'!J$2,TITULARES!$D$6:$D$1505,'RESUMEN POR CARRERAS'!$C74)</f>
        <v>0</v>
      </c>
      <c r="K74" s="372">
        <f>SUMIFS(TITULARES!$P$6:$P$1505,TITULARES!$I$6:$I$1505,'RESUMEN POR CARRERAS'!K$2,TITULARES!$D$6:$D$1505,'RESUMEN POR CARRERAS'!$C74)</f>
        <v>15</v>
      </c>
      <c r="L74" s="372">
        <f>SUMIFS(TITULARES!$P$6:$P$1505,TITULARES!$I$6:$I$1505,'RESUMEN POR CARRERAS'!L$2,TITULARES!$D$6:$D$1505,'RESUMEN POR CARRERAS'!$C74)</f>
        <v>0</v>
      </c>
      <c r="M74" s="372">
        <f>SUMIFS(TITULARES!$P$6:$P$1505,TITULARES!$I$6:$I$1505,'RESUMEN POR CARRERAS'!M$2,TITULARES!$D$6:$D$1505,'RESUMEN POR CARRERAS'!$C74)</f>
        <v>0</v>
      </c>
      <c r="N74" s="372">
        <f>SUMIFS(TITULARES!$P$6:$P$1505,TITULARES!$I$6:$I$1505,'RESUMEN POR CARRERAS'!N$2,TITULARES!$D$6:$D$1505,'RESUMEN POR CARRERAS'!$C74)</f>
        <v>0</v>
      </c>
      <c r="O74" s="372">
        <f>SUMIFS(TITULARES!$P$6:$P$1505,TITULARES!$I$6:$I$1505,'RESUMEN POR CARRERAS'!O$2,TITULARES!$D$6:$D$1505,'RESUMEN POR CARRERAS'!$C74)</f>
        <v>0</v>
      </c>
      <c r="P74" s="372">
        <f>SUMIFS(TITULARES!$P$6:$P$1505,TITULARES!$I$6:$I$1505,'RESUMEN POR CARRERAS'!P$2,TITULARES!$D$6:$D$1505,'RESUMEN POR CARRERAS'!$C74)</f>
        <v>0</v>
      </c>
      <c r="Q74" s="372">
        <f>SUMIFS(TITULARES!$P$6:$P$1505,TITULARES!$I$6:$I$1505,'RESUMEN POR CARRERAS'!Q$2,TITULARES!$D$6:$D$1505,'RESUMEN POR CARRERAS'!$C74)</f>
        <v>0</v>
      </c>
      <c r="R74" s="372">
        <f>SUMIFS(TITULARES!$P$6:$P$1505,TITULARES!$I$6:$I$1505,'RESUMEN POR CARRERAS'!R$2,TITULARES!$D$6:$D$1505,'RESUMEN POR CARRERAS'!$C74)</f>
        <v>0</v>
      </c>
      <c r="S74" s="372">
        <f>SUMIFS(TITULARES!$P$6:$P$1505,TITULARES!$I$6:$I$1505,'RESUMEN POR CARRERAS'!S$2,TITULARES!$D$6:$D$1505,'RESUMEN POR CARRERAS'!$C74)</f>
        <v>0</v>
      </c>
      <c r="T74" s="372">
        <f>SUMIFS(TITULARES!$P$6:$P$1505,TITULARES!$I$6:$I$1505,'RESUMEN POR CARRERAS'!T$2,TITULARES!$D$6:$D$1505,'RESUMEN POR CARRERAS'!$C74)</f>
        <v>0</v>
      </c>
      <c r="U74" s="372">
        <f>SUMIFS(TITULARES!$P$6:$P$1505,TITULARES!$I$6:$I$1505,'RESUMEN POR CARRERAS'!U$2,TITULARES!$D$6:$D$1505,'RESUMEN POR CARRERAS'!$C74)</f>
        <v>0</v>
      </c>
      <c r="V74" s="372">
        <f>SUMIFS(TITULARES!$P$6:$P$1505,TITULARES!$I$6:$I$1505,'RESUMEN POR CARRERAS'!V$2,TITULARES!$D$6:$D$1505,'RESUMEN POR CARRERAS'!$C74)</f>
        <v>0</v>
      </c>
      <c r="W74" s="372">
        <f>SUMIFS(TITULARES!$P$6:$P$1505,TITULARES!$I$6:$I$1505,'RESUMEN POR CARRERAS'!W$2,TITULARES!$D$6:$D$1505,'RESUMEN POR CARRERAS'!$C74)</f>
        <v>0</v>
      </c>
      <c r="X74" s="372">
        <f>SUMIFS(TITULARES!$P$6:$P$1505,TITULARES!$I$6:$I$1505,'RESUMEN POR CARRERAS'!X$2,TITULARES!$D$6:$D$1505,'RESUMEN POR CARRERAS'!$C74)</f>
        <v>0</v>
      </c>
      <c r="Y74" s="372">
        <f>SUMIFS(TITULARES!$P$6:$P$1505,TITULARES!$I$6:$I$1505,'RESUMEN POR CARRERAS'!Y$2,TITULARES!$D$6:$D$1505,'RESUMEN POR CARRERAS'!$C74)</f>
        <v>0</v>
      </c>
      <c r="Z74" s="372">
        <f>SUMIFS(TITULARES!$P$6:$P$1505,TITULARES!$I$6:$I$1505,'RESUMEN POR CARRERAS'!Z$2,TITULARES!$D$6:$D$1505,'RESUMEN POR CARRERAS'!$C74)</f>
        <v>0</v>
      </c>
      <c r="AA74" s="372">
        <f>SUMIFS(TITULARES!$P$6:$P$1505,TITULARES!$I$6:$I$1505,'RESUMEN POR CARRERAS'!AA$2,TITULARES!$D$6:$D$1505,'RESUMEN POR CARRERAS'!$C74)</f>
        <v>0</v>
      </c>
      <c r="AB74" s="372">
        <f>SUMIFS(TITULARES!$P$6:$P$1505,TITULARES!$I$6:$I$1505,'RESUMEN POR CARRERAS'!AB$2,TITULARES!$D$6:$D$1505,'RESUMEN POR CARRERAS'!$C74)</f>
        <v>0</v>
      </c>
      <c r="AC74" s="372">
        <f>SUMIFS(TITULARES!$P$6:$P$1505,TITULARES!$I$6:$I$1505,'RESUMEN POR CARRERAS'!AC$2,TITULARES!$D$6:$D$1505,'RESUMEN POR CARRERAS'!$C74)</f>
        <v>0</v>
      </c>
      <c r="AD74" s="372">
        <f t="shared" si="2"/>
        <v>15</v>
      </c>
      <c r="AE74" s="2163" t="str">
        <f t="shared" si="3"/>
        <v>AGROINDUSTRIA</v>
      </c>
    </row>
    <row r="75" spans="1:31" x14ac:dyDescent="0.25">
      <c r="A75" s="372">
        <v>73</v>
      </c>
      <c r="B75" s="974" t="s">
        <v>67</v>
      </c>
      <c r="C75" s="974" t="s">
        <v>68</v>
      </c>
      <c r="D75" s="974" t="s">
        <v>2194</v>
      </c>
      <c r="E75" s="372">
        <f>SUMIFS(TITULARES!$P$6:$P$1505,TITULARES!$I$6:$I$1505,'RESUMEN POR CARRERAS'!E$2,TITULARES!$D$6:$D$1505,'RESUMEN POR CARRERAS'!$C75)</f>
        <v>0</v>
      </c>
      <c r="F75" s="372">
        <f>SUMIFS(TITULARES!$P$6:$P$1505,TITULARES!$I$6:$I$1505,'RESUMEN POR CARRERAS'!F$2,TITULARES!$D$6:$D$1505,'RESUMEN POR CARRERAS'!$C75)</f>
        <v>3</v>
      </c>
      <c r="G75" s="372">
        <f>SUMIFS(TITULARES!$P$6:$P$1505,TITULARES!$I$6:$I$1505,'RESUMEN POR CARRERAS'!G$2,TITULARES!$D$6:$D$1505,'RESUMEN POR CARRERAS'!$C75)</f>
        <v>12</v>
      </c>
      <c r="H75" s="372">
        <f>SUMIFS(TITULARES!$P$6:$P$1505,TITULARES!$I$6:$I$1505,'RESUMEN POR CARRERAS'!H$2,TITULARES!$D$6:$D$1505,'RESUMEN POR CARRERAS'!$C75)</f>
        <v>0</v>
      </c>
      <c r="I75" s="372">
        <f>SUMIFS(TITULARES!$P$6:$P$1505,TITULARES!$I$6:$I$1505,'RESUMEN POR CARRERAS'!I$2,TITULARES!$D$6:$D$1505,'RESUMEN POR CARRERAS'!$C75)</f>
        <v>0</v>
      </c>
      <c r="J75" s="372">
        <f>SUMIFS(TITULARES!$P$6:$P$1505,TITULARES!$I$6:$I$1505,'RESUMEN POR CARRERAS'!J$2,TITULARES!$D$6:$D$1505,'RESUMEN POR CARRERAS'!$C75)</f>
        <v>0</v>
      </c>
      <c r="K75" s="372">
        <f>SUMIFS(TITULARES!$P$6:$P$1505,TITULARES!$I$6:$I$1505,'RESUMEN POR CARRERAS'!K$2,TITULARES!$D$6:$D$1505,'RESUMEN POR CARRERAS'!$C75)</f>
        <v>0</v>
      </c>
      <c r="L75" s="372">
        <f>SUMIFS(TITULARES!$P$6:$P$1505,TITULARES!$I$6:$I$1505,'RESUMEN POR CARRERAS'!L$2,TITULARES!$D$6:$D$1505,'RESUMEN POR CARRERAS'!$C75)</f>
        <v>0</v>
      </c>
      <c r="M75" s="372">
        <f>SUMIFS(TITULARES!$P$6:$P$1505,TITULARES!$I$6:$I$1505,'RESUMEN POR CARRERAS'!M$2,TITULARES!$D$6:$D$1505,'RESUMEN POR CARRERAS'!$C75)</f>
        <v>0</v>
      </c>
      <c r="N75" s="372">
        <f>SUMIFS(TITULARES!$P$6:$P$1505,TITULARES!$I$6:$I$1505,'RESUMEN POR CARRERAS'!N$2,TITULARES!$D$6:$D$1505,'RESUMEN POR CARRERAS'!$C75)</f>
        <v>0</v>
      </c>
      <c r="O75" s="372">
        <f>SUMIFS(TITULARES!$P$6:$P$1505,TITULARES!$I$6:$I$1505,'RESUMEN POR CARRERAS'!O$2,TITULARES!$D$6:$D$1505,'RESUMEN POR CARRERAS'!$C75)</f>
        <v>0</v>
      </c>
      <c r="P75" s="372">
        <f>SUMIFS(TITULARES!$P$6:$P$1505,TITULARES!$I$6:$I$1505,'RESUMEN POR CARRERAS'!P$2,TITULARES!$D$6:$D$1505,'RESUMEN POR CARRERAS'!$C75)</f>
        <v>0</v>
      </c>
      <c r="Q75" s="372">
        <f>SUMIFS(TITULARES!$P$6:$P$1505,TITULARES!$I$6:$I$1505,'RESUMEN POR CARRERAS'!Q$2,TITULARES!$D$6:$D$1505,'RESUMEN POR CARRERAS'!$C75)</f>
        <v>0</v>
      </c>
      <c r="R75" s="372">
        <f>SUMIFS(TITULARES!$P$6:$P$1505,TITULARES!$I$6:$I$1505,'RESUMEN POR CARRERAS'!R$2,TITULARES!$D$6:$D$1505,'RESUMEN POR CARRERAS'!$C75)</f>
        <v>0</v>
      </c>
      <c r="S75" s="372">
        <f>SUMIFS(TITULARES!$P$6:$P$1505,TITULARES!$I$6:$I$1505,'RESUMEN POR CARRERAS'!S$2,TITULARES!$D$6:$D$1505,'RESUMEN POR CARRERAS'!$C75)</f>
        <v>0</v>
      </c>
      <c r="T75" s="372">
        <f>SUMIFS(TITULARES!$P$6:$P$1505,TITULARES!$I$6:$I$1505,'RESUMEN POR CARRERAS'!T$2,TITULARES!$D$6:$D$1505,'RESUMEN POR CARRERAS'!$C75)</f>
        <v>0</v>
      </c>
      <c r="U75" s="372">
        <f>SUMIFS(TITULARES!$P$6:$P$1505,TITULARES!$I$6:$I$1505,'RESUMEN POR CARRERAS'!U$2,TITULARES!$D$6:$D$1505,'RESUMEN POR CARRERAS'!$C75)</f>
        <v>0</v>
      </c>
      <c r="V75" s="372">
        <f>SUMIFS(TITULARES!$P$6:$P$1505,TITULARES!$I$6:$I$1505,'RESUMEN POR CARRERAS'!V$2,TITULARES!$D$6:$D$1505,'RESUMEN POR CARRERAS'!$C75)</f>
        <v>0</v>
      </c>
      <c r="W75" s="372">
        <f>SUMIFS(TITULARES!$P$6:$P$1505,TITULARES!$I$6:$I$1505,'RESUMEN POR CARRERAS'!W$2,TITULARES!$D$6:$D$1505,'RESUMEN POR CARRERAS'!$C75)</f>
        <v>0</v>
      </c>
      <c r="X75" s="372">
        <f>SUMIFS(TITULARES!$P$6:$P$1505,TITULARES!$I$6:$I$1505,'RESUMEN POR CARRERAS'!X$2,TITULARES!$D$6:$D$1505,'RESUMEN POR CARRERAS'!$C75)</f>
        <v>0</v>
      </c>
      <c r="Y75" s="372">
        <f>SUMIFS(TITULARES!$P$6:$P$1505,TITULARES!$I$6:$I$1505,'RESUMEN POR CARRERAS'!Y$2,TITULARES!$D$6:$D$1505,'RESUMEN POR CARRERAS'!$C75)</f>
        <v>0</v>
      </c>
      <c r="Z75" s="372">
        <f>SUMIFS(TITULARES!$P$6:$P$1505,TITULARES!$I$6:$I$1505,'RESUMEN POR CARRERAS'!Z$2,TITULARES!$D$6:$D$1505,'RESUMEN POR CARRERAS'!$C75)</f>
        <v>0</v>
      </c>
      <c r="AA75" s="372">
        <f>SUMIFS(TITULARES!$P$6:$P$1505,TITULARES!$I$6:$I$1505,'RESUMEN POR CARRERAS'!AA$2,TITULARES!$D$6:$D$1505,'RESUMEN POR CARRERAS'!$C75)</f>
        <v>0</v>
      </c>
      <c r="AB75" s="372">
        <f>SUMIFS(TITULARES!$P$6:$P$1505,TITULARES!$I$6:$I$1505,'RESUMEN POR CARRERAS'!AB$2,TITULARES!$D$6:$D$1505,'RESUMEN POR CARRERAS'!$C75)</f>
        <v>0</v>
      </c>
      <c r="AC75" s="372">
        <f>SUMIFS(TITULARES!$P$6:$P$1505,TITULARES!$I$6:$I$1505,'RESUMEN POR CARRERAS'!AC$2,TITULARES!$D$6:$D$1505,'RESUMEN POR CARRERAS'!$C75)</f>
        <v>0</v>
      </c>
      <c r="AD75" s="372">
        <f t="shared" si="2"/>
        <v>12</v>
      </c>
      <c r="AE75" s="2163" t="str">
        <f t="shared" si="3"/>
        <v>CONTABILIDAD Y AUDITORÍA</v>
      </c>
    </row>
    <row r="76" spans="1:31" x14ac:dyDescent="0.25">
      <c r="A76" s="372">
        <v>74</v>
      </c>
      <c r="B76" s="974" t="s">
        <v>69</v>
      </c>
      <c r="C76" s="974" t="s">
        <v>70</v>
      </c>
      <c r="D76" s="974" t="s">
        <v>2194</v>
      </c>
      <c r="E76" s="372">
        <f>SUMIFS(TITULARES!$P$6:$P$1505,TITULARES!$I$6:$I$1505,'RESUMEN POR CARRERAS'!E$2,TITULARES!$D$6:$D$1505,'RESUMEN POR CARRERAS'!$C76)</f>
        <v>4</v>
      </c>
      <c r="F76" s="372">
        <f>SUMIFS(TITULARES!$P$6:$P$1505,TITULARES!$I$6:$I$1505,'RESUMEN POR CARRERAS'!F$2,TITULARES!$D$6:$D$1505,'RESUMEN POR CARRERAS'!$C76)</f>
        <v>0</v>
      </c>
      <c r="G76" s="372">
        <f>SUMIFS(TITULARES!$P$6:$P$1505,TITULARES!$I$6:$I$1505,'RESUMEN POR CARRERAS'!G$2,TITULARES!$D$6:$D$1505,'RESUMEN POR CARRERAS'!$C76)</f>
        <v>14</v>
      </c>
      <c r="H76" s="372">
        <f>SUMIFS(TITULARES!$P$6:$P$1505,TITULARES!$I$6:$I$1505,'RESUMEN POR CARRERAS'!H$2,TITULARES!$D$6:$D$1505,'RESUMEN POR CARRERAS'!$C76)</f>
        <v>0</v>
      </c>
      <c r="I76" s="372">
        <f>SUMIFS(TITULARES!$P$6:$P$1505,TITULARES!$I$6:$I$1505,'RESUMEN POR CARRERAS'!I$2,TITULARES!$D$6:$D$1505,'RESUMEN POR CARRERAS'!$C76)</f>
        <v>0</v>
      </c>
      <c r="J76" s="372">
        <f>SUMIFS(TITULARES!$P$6:$P$1505,TITULARES!$I$6:$I$1505,'RESUMEN POR CARRERAS'!J$2,TITULARES!$D$6:$D$1505,'RESUMEN POR CARRERAS'!$C76)</f>
        <v>0</v>
      </c>
      <c r="K76" s="372">
        <f>SUMIFS(TITULARES!$P$6:$P$1505,TITULARES!$I$6:$I$1505,'RESUMEN POR CARRERAS'!K$2,TITULARES!$D$6:$D$1505,'RESUMEN POR CARRERAS'!$C76)</f>
        <v>0</v>
      </c>
      <c r="L76" s="372">
        <f>SUMIFS(TITULARES!$P$6:$P$1505,TITULARES!$I$6:$I$1505,'RESUMEN POR CARRERAS'!L$2,TITULARES!$D$6:$D$1505,'RESUMEN POR CARRERAS'!$C76)</f>
        <v>0</v>
      </c>
      <c r="M76" s="372">
        <f>SUMIFS(TITULARES!$P$6:$P$1505,TITULARES!$I$6:$I$1505,'RESUMEN POR CARRERAS'!M$2,TITULARES!$D$6:$D$1505,'RESUMEN POR CARRERAS'!$C76)</f>
        <v>0</v>
      </c>
      <c r="N76" s="372">
        <f>SUMIFS(TITULARES!$P$6:$P$1505,TITULARES!$I$6:$I$1505,'RESUMEN POR CARRERAS'!N$2,TITULARES!$D$6:$D$1505,'RESUMEN POR CARRERAS'!$C76)</f>
        <v>0</v>
      </c>
      <c r="O76" s="372">
        <f>SUMIFS(TITULARES!$P$6:$P$1505,TITULARES!$I$6:$I$1505,'RESUMEN POR CARRERAS'!O$2,TITULARES!$D$6:$D$1505,'RESUMEN POR CARRERAS'!$C76)</f>
        <v>0</v>
      </c>
      <c r="P76" s="372">
        <f>SUMIFS(TITULARES!$P$6:$P$1505,TITULARES!$I$6:$I$1505,'RESUMEN POR CARRERAS'!P$2,TITULARES!$D$6:$D$1505,'RESUMEN POR CARRERAS'!$C76)</f>
        <v>0</v>
      </c>
      <c r="Q76" s="372">
        <f>SUMIFS(TITULARES!$P$6:$P$1505,TITULARES!$I$6:$I$1505,'RESUMEN POR CARRERAS'!Q$2,TITULARES!$D$6:$D$1505,'RESUMEN POR CARRERAS'!$C76)</f>
        <v>0</v>
      </c>
      <c r="R76" s="372">
        <f>SUMIFS(TITULARES!$P$6:$P$1505,TITULARES!$I$6:$I$1505,'RESUMEN POR CARRERAS'!R$2,TITULARES!$D$6:$D$1505,'RESUMEN POR CARRERAS'!$C76)</f>
        <v>0</v>
      </c>
      <c r="S76" s="372">
        <f>SUMIFS(TITULARES!$P$6:$P$1505,TITULARES!$I$6:$I$1505,'RESUMEN POR CARRERAS'!S$2,TITULARES!$D$6:$D$1505,'RESUMEN POR CARRERAS'!$C76)</f>
        <v>0</v>
      </c>
      <c r="T76" s="372">
        <f>SUMIFS(TITULARES!$P$6:$P$1505,TITULARES!$I$6:$I$1505,'RESUMEN POR CARRERAS'!T$2,TITULARES!$D$6:$D$1505,'RESUMEN POR CARRERAS'!$C76)</f>
        <v>0</v>
      </c>
      <c r="U76" s="372">
        <f>SUMIFS(TITULARES!$P$6:$P$1505,TITULARES!$I$6:$I$1505,'RESUMEN POR CARRERAS'!U$2,TITULARES!$D$6:$D$1505,'RESUMEN POR CARRERAS'!$C76)</f>
        <v>0</v>
      </c>
      <c r="V76" s="372">
        <f>SUMIFS(TITULARES!$P$6:$P$1505,TITULARES!$I$6:$I$1505,'RESUMEN POR CARRERAS'!V$2,TITULARES!$D$6:$D$1505,'RESUMEN POR CARRERAS'!$C76)</f>
        <v>0</v>
      </c>
      <c r="W76" s="372">
        <f>SUMIFS(TITULARES!$P$6:$P$1505,TITULARES!$I$6:$I$1505,'RESUMEN POR CARRERAS'!W$2,TITULARES!$D$6:$D$1505,'RESUMEN POR CARRERAS'!$C76)</f>
        <v>0</v>
      </c>
      <c r="X76" s="372">
        <f>SUMIFS(TITULARES!$P$6:$P$1505,TITULARES!$I$6:$I$1505,'RESUMEN POR CARRERAS'!X$2,TITULARES!$D$6:$D$1505,'RESUMEN POR CARRERAS'!$C76)</f>
        <v>0</v>
      </c>
      <c r="Y76" s="372">
        <f>SUMIFS(TITULARES!$P$6:$P$1505,TITULARES!$I$6:$I$1505,'RESUMEN POR CARRERAS'!Y$2,TITULARES!$D$6:$D$1505,'RESUMEN POR CARRERAS'!$C76)</f>
        <v>0</v>
      </c>
      <c r="Z76" s="372">
        <f>SUMIFS(TITULARES!$P$6:$P$1505,TITULARES!$I$6:$I$1505,'RESUMEN POR CARRERAS'!Z$2,TITULARES!$D$6:$D$1505,'RESUMEN POR CARRERAS'!$C76)</f>
        <v>0</v>
      </c>
      <c r="AA76" s="372">
        <f>SUMIFS(TITULARES!$P$6:$P$1505,TITULARES!$I$6:$I$1505,'RESUMEN POR CARRERAS'!AA$2,TITULARES!$D$6:$D$1505,'RESUMEN POR CARRERAS'!$C76)</f>
        <v>0</v>
      </c>
      <c r="AB76" s="372">
        <f>SUMIFS(TITULARES!$P$6:$P$1505,TITULARES!$I$6:$I$1505,'RESUMEN POR CARRERAS'!AB$2,TITULARES!$D$6:$D$1505,'RESUMEN POR CARRERAS'!$C76)</f>
        <v>0</v>
      </c>
      <c r="AC76" s="372">
        <f>SUMIFS(TITULARES!$P$6:$P$1505,TITULARES!$I$6:$I$1505,'RESUMEN POR CARRERAS'!AC$2,TITULARES!$D$6:$D$1505,'RESUMEN POR CARRERAS'!$C76)</f>
        <v>0</v>
      </c>
      <c r="AD76" s="372">
        <f t="shared" si="2"/>
        <v>14</v>
      </c>
      <c r="AE76" s="2163" t="str">
        <f t="shared" si="3"/>
        <v>CONTABILIDAD Y AUDITORÍA</v>
      </c>
    </row>
    <row r="77" spans="1:31" x14ac:dyDescent="0.25">
      <c r="A77" s="372">
        <v>75</v>
      </c>
      <c r="B77" s="974" t="s">
        <v>546</v>
      </c>
      <c r="C77" s="974" t="s">
        <v>597</v>
      </c>
      <c r="D77" s="974" t="s">
        <v>2195</v>
      </c>
      <c r="E77" s="372">
        <f>SUMIFS(TITULARES!$P$6:$P$1505,TITULARES!$I$6:$I$1505,'RESUMEN POR CARRERAS'!E$2,TITULARES!$D$6:$D$1505,'RESUMEN POR CARRERAS'!$C77)</f>
        <v>0</v>
      </c>
      <c r="F77" s="372">
        <f>SUMIFS(TITULARES!$P$6:$P$1505,TITULARES!$I$6:$I$1505,'RESUMEN POR CARRERAS'!F$2,TITULARES!$D$6:$D$1505,'RESUMEN POR CARRERAS'!$C77)</f>
        <v>0</v>
      </c>
      <c r="G77" s="372">
        <f>SUMIFS(TITULARES!$P$6:$P$1505,TITULARES!$I$6:$I$1505,'RESUMEN POR CARRERAS'!G$2,TITULARES!$D$6:$D$1505,'RESUMEN POR CARRERAS'!$C77)</f>
        <v>0</v>
      </c>
      <c r="H77" s="372">
        <f>SUMIFS(TITULARES!$P$6:$P$1505,TITULARES!$I$6:$I$1505,'RESUMEN POR CARRERAS'!H$2,TITULARES!$D$6:$D$1505,'RESUMEN POR CARRERAS'!$C77)</f>
        <v>0</v>
      </c>
      <c r="I77" s="372">
        <f>SUMIFS(TITULARES!$P$6:$P$1505,TITULARES!$I$6:$I$1505,'RESUMEN POR CARRERAS'!I$2,TITULARES!$D$6:$D$1505,'RESUMEN POR CARRERAS'!$C77)</f>
        <v>0</v>
      </c>
      <c r="J77" s="372">
        <f>SUMIFS(TITULARES!$P$6:$P$1505,TITULARES!$I$6:$I$1505,'RESUMEN POR CARRERAS'!J$2,TITULARES!$D$6:$D$1505,'RESUMEN POR CARRERAS'!$C77)</f>
        <v>0</v>
      </c>
      <c r="K77" s="372">
        <f>SUMIFS(TITULARES!$P$6:$P$1505,TITULARES!$I$6:$I$1505,'RESUMEN POR CARRERAS'!K$2,TITULARES!$D$6:$D$1505,'RESUMEN POR CARRERAS'!$C77)</f>
        <v>0</v>
      </c>
      <c r="L77" s="372">
        <f>SUMIFS(TITULARES!$P$6:$P$1505,TITULARES!$I$6:$I$1505,'RESUMEN POR CARRERAS'!L$2,TITULARES!$D$6:$D$1505,'RESUMEN POR CARRERAS'!$C77)</f>
        <v>0</v>
      </c>
      <c r="M77" s="372">
        <f>SUMIFS(TITULARES!$P$6:$P$1505,TITULARES!$I$6:$I$1505,'RESUMEN POR CARRERAS'!M$2,TITULARES!$D$6:$D$1505,'RESUMEN POR CARRERAS'!$C77)</f>
        <v>0</v>
      </c>
      <c r="N77" s="372">
        <f>SUMIFS(TITULARES!$P$6:$P$1505,TITULARES!$I$6:$I$1505,'RESUMEN POR CARRERAS'!N$2,TITULARES!$D$6:$D$1505,'RESUMEN POR CARRERAS'!$C77)</f>
        <v>0</v>
      </c>
      <c r="O77" s="372">
        <f>SUMIFS(TITULARES!$P$6:$P$1505,TITULARES!$I$6:$I$1505,'RESUMEN POR CARRERAS'!O$2,TITULARES!$D$6:$D$1505,'RESUMEN POR CARRERAS'!$C77)</f>
        <v>0</v>
      </c>
      <c r="P77" s="372">
        <f>SUMIFS(TITULARES!$P$6:$P$1505,TITULARES!$I$6:$I$1505,'RESUMEN POR CARRERAS'!P$2,TITULARES!$D$6:$D$1505,'RESUMEN POR CARRERAS'!$C77)</f>
        <v>0</v>
      </c>
      <c r="Q77" s="372">
        <f>SUMIFS(TITULARES!$P$6:$P$1505,TITULARES!$I$6:$I$1505,'RESUMEN POR CARRERAS'!Q$2,TITULARES!$D$6:$D$1505,'RESUMEN POR CARRERAS'!$C77)</f>
        <v>15</v>
      </c>
      <c r="R77" s="372">
        <f>SUMIFS(TITULARES!$P$6:$P$1505,TITULARES!$I$6:$I$1505,'RESUMEN POR CARRERAS'!R$2,TITULARES!$D$6:$D$1505,'RESUMEN POR CARRERAS'!$C77)</f>
        <v>0</v>
      </c>
      <c r="S77" s="372">
        <f>SUMIFS(TITULARES!$P$6:$P$1505,TITULARES!$I$6:$I$1505,'RESUMEN POR CARRERAS'!S$2,TITULARES!$D$6:$D$1505,'RESUMEN POR CARRERAS'!$C77)</f>
        <v>0</v>
      </c>
      <c r="T77" s="372">
        <f>SUMIFS(TITULARES!$P$6:$P$1505,TITULARES!$I$6:$I$1505,'RESUMEN POR CARRERAS'!T$2,TITULARES!$D$6:$D$1505,'RESUMEN POR CARRERAS'!$C77)</f>
        <v>0</v>
      </c>
      <c r="U77" s="372">
        <f>SUMIFS(TITULARES!$P$6:$P$1505,TITULARES!$I$6:$I$1505,'RESUMEN POR CARRERAS'!U$2,TITULARES!$D$6:$D$1505,'RESUMEN POR CARRERAS'!$C77)</f>
        <v>0</v>
      </c>
      <c r="V77" s="372">
        <f>SUMIFS(TITULARES!$P$6:$P$1505,TITULARES!$I$6:$I$1505,'RESUMEN POR CARRERAS'!V$2,TITULARES!$D$6:$D$1505,'RESUMEN POR CARRERAS'!$C77)</f>
        <v>0</v>
      </c>
      <c r="W77" s="372">
        <f>SUMIFS(TITULARES!$P$6:$P$1505,TITULARES!$I$6:$I$1505,'RESUMEN POR CARRERAS'!W$2,TITULARES!$D$6:$D$1505,'RESUMEN POR CARRERAS'!$C77)</f>
        <v>0</v>
      </c>
      <c r="X77" s="372">
        <f>SUMIFS(TITULARES!$P$6:$P$1505,TITULARES!$I$6:$I$1505,'RESUMEN POR CARRERAS'!X$2,TITULARES!$D$6:$D$1505,'RESUMEN POR CARRERAS'!$C77)</f>
        <v>0</v>
      </c>
      <c r="Y77" s="372">
        <f>SUMIFS(TITULARES!$P$6:$P$1505,TITULARES!$I$6:$I$1505,'RESUMEN POR CARRERAS'!Y$2,TITULARES!$D$6:$D$1505,'RESUMEN POR CARRERAS'!$C77)</f>
        <v>0</v>
      </c>
      <c r="Z77" s="372">
        <f>SUMIFS(TITULARES!$P$6:$P$1505,TITULARES!$I$6:$I$1505,'RESUMEN POR CARRERAS'!Z$2,TITULARES!$D$6:$D$1505,'RESUMEN POR CARRERAS'!$C77)</f>
        <v>0</v>
      </c>
      <c r="AA77" s="372">
        <f>SUMIFS(TITULARES!$P$6:$P$1505,TITULARES!$I$6:$I$1505,'RESUMEN POR CARRERAS'!AA$2,TITULARES!$D$6:$D$1505,'RESUMEN POR CARRERAS'!$C77)</f>
        <v>0</v>
      </c>
      <c r="AB77" s="372">
        <f>SUMIFS(TITULARES!$P$6:$P$1505,TITULARES!$I$6:$I$1505,'RESUMEN POR CARRERAS'!AB$2,TITULARES!$D$6:$D$1505,'RESUMEN POR CARRERAS'!$C77)</f>
        <v>0</v>
      </c>
      <c r="AC77" s="372">
        <f>SUMIFS(TITULARES!$P$6:$P$1505,TITULARES!$I$6:$I$1505,'RESUMEN POR CARRERAS'!AC$2,TITULARES!$D$6:$D$1505,'RESUMEN POR CARRERAS'!$C77)</f>
        <v>0</v>
      </c>
      <c r="AD77" s="372">
        <f t="shared" si="2"/>
        <v>15</v>
      </c>
      <c r="AE77" s="2163" t="str">
        <f t="shared" si="3"/>
        <v>EDUCACIÓN INICIAL</v>
      </c>
    </row>
    <row r="78" spans="1:31" x14ac:dyDescent="0.25">
      <c r="A78" s="372">
        <v>76</v>
      </c>
      <c r="B78" s="974" t="s">
        <v>447</v>
      </c>
      <c r="C78" s="974" t="s">
        <v>472</v>
      </c>
      <c r="D78" s="974" t="s">
        <v>2194</v>
      </c>
      <c r="E78" s="372">
        <f>SUMIFS(TITULARES!$P$6:$P$1505,TITULARES!$I$6:$I$1505,'RESUMEN POR CARRERAS'!E$2,TITULARES!$D$6:$D$1505,'RESUMEN POR CARRERAS'!$C78)</f>
        <v>0</v>
      </c>
      <c r="F78" s="372">
        <f>SUMIFS(TITULARES!$P$6:$P$1505,TITULARES!$I$6:$I$1505,'RESUMEN POR CARRERAS'!F$2,TITULARES!$D$6:$D$1505,'RESUMEN POR CARRERAS'!$C78)</f>
        <v>0</v>
      </c>
      <c r="G78" s="372">
        <f>SUMIFS(TITULARES!$P$6:$P$1505,TITULARES!$I$6:$I$1505,'RESUMEN POR CARRERAS'!G$2,TITULARES!$D$6:$D$1505,'RESUMEN POR CARRERAS'!$C78)</f>
        <v>0</v>
      </c>
      <c r="H78" s="372">
        <f>SUMIFS(TITULARES!$P$6:$P$1505,TITULARES!$I$6:$I$1505,'RESUMEN POR CARRERAS'!H$2,TITULARES!$D$6:$D$1505,'RESUMEN POR CARRERAS'!$C78)</f>
        <v>0</v>
      </c>
      <c r="I78" s="372">
        <f>SUMIFS(TITULARES!$P$6:$P$1505,TITULARES!$I$6:$I$1505,'RESUMEN POR CARRERAS'!I$2,TITULARES!$D$6:$D$1505,'RESUMEN POR CARRERAS'!$C78)</f>
        <v>0</v>
      </c>
      <c r="J78" s="372">
        <f>SUMIFS(TITULARES!$P$6:$P$1505,TITULARES!$I$6:$I$1505,'RESUMEN POR CARRERAS'!J$2,TITULARES!$D$6:$D$1505,'RESUMEN POR CARRERAS'!$C78)</f>
        <v>0</v>
      </c>
      <c r="K78" s="372">
        <f>SUMIFS(TITULARES!$P$6:$P$1505,TITULARES!$I$6:$I$1505,'RESUMEN POR CARRERAS'!K$2,TITULARES!$D$6:$D$1505,'RESUMEN POR CARRERAS'!$C78)</f>
        <v>0</v>
      </c>
      <c r="L78" s="372">
        <f>SUMIFS(TITULARES!$P$6:$P$1505,TITULARES!$I$6:$I$1505,'RESUMEN POR CARRERAS'!L$2,TITULARES!$D$6:$D$1505,'RESUMEN POR CARRERAS'!$C78)</f>
        <v>0</v>
      </c>
      <c r="M78" s="372">
        <f>SUMIFS(TITULARES!$P$6:$P$1505,TITULARES!$I$6:$I$1505,'RESUMEN POR CARRERAS'!M$2,TITULARES!$D$6:$D$1505,'RESUMEN POR CARRERAS'!$C78)</f>
        <v>0</v>
      </c>
      <c r="N78" s="372">
        <f>SUMIFS(TITULARES!$P$6:$P$1505,TITULARES!$I$6:$I$1505,'RESUMEN POR CARRERAS'!N$2,TITULARES!$D$6:$D$1505,'RESUMEN POR CARRERAS'!$C78)</f>
        <v>0</v>
      </c>
      <c r="O78" s="372">
        <f>SUMIFS(TITULARES!$P$6:$P$1505,TITULARES!$I$6:$I$1505,'RESUMEN POR CARRERAS'!O$2,TITULARES!$D$6:$D$1505,'RESUMEN POR CARRERAS'!$C78)</f>
        <v>0</v>
      </c>
      <c r="P78" s="372">
        <f>SUMIFS(TITULARES!$P$6:$P$1505,TITULARES!$I$6:$I$1505,'RESUMEN POR CARRERAS'!P$2,TITULARES!$D$6:$D$1505,'RESUMEN POR CARRERAS'!$C78)</f>
        <v>0</v>
      </c>
      <c r="Q78" s="372">
        <f>SUMIFS(TITULARES!$P$6:$P$1505,TITULARES!$I$6:$I$1505,'RESUMEN POR CARRERAS'!Q$2,TITULARES!$D$6:$D$1505,'RESUMEN POR CARRERAS'!$C78)</f>
        <v>0</v>
      </c>
      <c r="R78" s="372">
        <f>SUMIFS(TITULARES!$P$6:$P$1505,TITULARES!$I$6:$I$1505,'RESUMEN POR CARRERAS'!R$2,TITULARES!$D$6:$D$1505,'RESUMEN POR CARRERAS'!$C78)</f>
        <v>0</v>
      </c>
      <c r="S78" s="372">
        <f>SUMIFS(TITULARES!$P$6:$P$1505,TITULARES!$I$6:$I$1505,'RESUMEN POR CARRERAS'!S$2,TITULARES!$D$6:$D$1505,'RESUMEN POR CARRERAS'!$C78)</f>
        <v>0</v>
      </c>
      <c r="T78" s="372">
        <f>SUMIFS(TITULARES!$P$6:$P$1505,TITULARES!$I$6:$I$1505,'RESUMEN POR CARRERAS'!T$2,TITULARES!$D$6:$D$1505,'RESUMEN POR CARRERAS'!$C78)</f>
        <v>0</v>
      </c>
      <c r="U78" s="372">
        <f>SUMIFS(TITULARES!$P$6:$P$1505,TITULARES!$I$6:$I$1505,'RESUMEN POR CARRERAS'!U$2,TITULARES!$D$6:$D$1505,'RESUMEN POR CARRERAS'!$C78)</f>
        <v>0</v>
      </c>
      <c r="V78" s="372">
        <f>SUMIFS(TITULARES!$P$6:$P$1505,TITULARES!$I$6:$I$1505,'RESUMEN POR CARRERAS'!V$2,TITULARES!$D$6:$D$1505,'RESUMEN POR CARRERAS'!$C78)</f>
        <v>0</v>
      </c>
      <c r="W78" s="372">
        <f>SUMIFS(TITULARES!$P$6:$P$1505,TITULARES!$I$6:$I$1505,'RESUMEN POR CARRERAS'!W$2,TITULARES!$D$6:$D$1505,'RESUMEN POR CARRERAS'!$C78)</f>
        <v>0</v>
      </c>
      <c r="X78" s="372">
        <f>SUMIFS(TITULARES!$P$6:$P$1505,TITULARES!$I$6:$I$1505,'RESUMEN POR CARRERAS'!X$2,TITULARES!$D$6:$D$1505,'RESUMEN POR CARRERAS'!$C78)</f>
        <v>4</v>
      </c>
      <c r="Y78" s="372">
        <f>SUMIFS(TITULARES!$P$6:$P$1505,TITULARES!$I$6:$I$1505,'RESUMEN POR CARRERAS'!Y$2,TITULARES!$D$6:$D$1505,'RESUMEN POR CARRERAS'!$C78)</f>
        <v>4</v>
      </c>
      <c r="Z78" s="372">
        <f>SUMIFS(TITULARES!$P$6:$P$1505,TITULARES!$I$6:$I$1505,'RESUMEN POR CARRERAS'!Z$2,TITULARES!$D$6:$D$1505,'RESUMEN POR CARRERAS'!$C78)</f>
        <v>12</v>
      </c>
      <c r="AA78" s="372">
        <f>SUMIFS(TITULARES!$P$6:$P$1505,TITULARES!$I$6:$I$1505,'RESUMEN POR CARRERAS'!AA$2,TITULARES!$D$6:$D$1505,'RESUMEN POR CARRERAS'!$C78)</f>
        <v>0</v>
      </c>
      <c r="AB78" s="372">
        <f>SUMIFS(TITULARES!$P$6:$P$1505,TITULARES!$I$6:$I$1505,'RESUMEN POR CARRERAS'!AB$2,TITULARES!$D$6:$D$1505,'RESUMEN POR CARRERAS'!$C78)</f>
        <v>0</v>
      </c>
      <c r="AC78" s="372">
        <f>SUMIFS(TITULARES!$P$6:$P$1505,TITULARES!$I$6:$I$1505,'RESUMEN POR CARRERAS'!AC$2,TITULARES!$D$6:$D$1505,'RESUMEN POR CARRERAS'!$C78)</f>
        <v>0</v>
      </c>
      <c r="AD78" s="372">
        <f t="shared" si="2"/>
        <v>12</v>
      </c>
      <c r="AE78" s="2163" t="str">
        <f t="shared" si="3"/>
        <v>INGENIERÍA EN RIESGOS DE DESASTRES</v>
      </c>
    </row>
    <row r="79" spans="1:31" x14ac:dyDescent="0.25">
      <c r="A79" s="372">
        <v>77</v>
      </c>
      <c r="B79" s="974" t="s">
        <v>448</v>
      </c>
      <c r="C79" s="974" t="s">
        <v>473</v>
      </c>
      <c r="D79" s="974" t="s">
        <v>2194</v>
      </c>
      <c r="E79" s="372">
        <f>SUMIFS(TITULARES!$P$6:$P$1505,TITULARES!$I$6:$I$1505,'RESUMEN POR CARRERAS'!E$2,TITULARES!$D$6:$D$1505,'RESUMEN POR CARRERAS'!$C79)</f>
        <v>0</v>
      </c>
      <c r="F79" s="372">
        <f>SUMIFS(TITULARES!$P$6:$P$1505,TITULARES!$I$6:$I$1505,'RESUMEN POR CARRERAS'!F$2,TITULARES!$D$6:$D$1505,'RESUMEN POR CARRERAS'!$C79)</f>
        <v>0</v>
      </c>
      <c r="G79" s="372">
        <f>SUMIFS(TITULARES!$P$6:$P$1505,TITULARES!$I$6:$I$1505,'RESUMEN POR CARRERAS'!G$2,TITULARES!$D$6:$D$1505,'RESUMEN POR CARRERAS'!$C79)</f>
        <v>0</v>
      </c>
      <c r="H79" s="372">
        <f>SUMIFS(TITULARES!$P$6:$P$1505,TITULARES!$I$6:$I$1505,'RESUMEN POR CARRERAS'!H$2,TITULARES!$D$6:$D$1505,'RESUMEN POR CARRERAS'!$C79)</f>
        <v>0</v>
      </c>
      <c r="I79" s="372">
        <f>SUMIFS(TITULARES!$P$6:$P$1505,TITULARES!$I$6:$I$1505,'RESUMEN POR CARRERAS'!I$2,TITULARES!$D$6:$D$1505,'RESUMEN POR CARRERAS'!$C79)</f>
        <v>0</v>
      </c>
      <c r="J79" s="372">
        <f>SUMIFS(TITULARES!$P$6:$P$1505,TITULARES!$I$6:$I$1505,'RESUMEN POR CARRERAS'!J$2,TITULARES!$D$6:$D$1505,'RESUMEN POR CARRERAS'!$C79)</f>
        <v>0</v>
      </c>
      <c r="K79" s="372">
        <f>SUMIFS(TITULARES!$P$6:$P$1505,TITULARES!$I$6:$I$1505,'RESUMEN POR CARRERAS'!K$2,TITULARES!$D$6:$D$1505,'RESUMEN POR CARRERAS'!$C79)</f>
        <v>0</v>
      </c>
      <c r="L79" s="372">
        <f>SUMIFS(TITULARES!$P$6:$P$1505,TITULARES!$I$6:$I$1505,'RESUMEN POR CARRERAS'!L$2,TITULARES!$D$6:$D$1505,'RESUMEN POR CARRERAS'!$C79)</f>
        <v>0</v>
      </c>
      <c r="M79" s="372">
        <f>SUMIFS(TITULARES!$P$6:$P$1505,TITULARES!$I$6:$I$1505,'RESUMEN POR CARRERAS'!M$2,TITULARES!$D$6:$D$1505,'RESUMEN POR CARRERAS'!$C79)</f>
        <v>0</v>
      </c>
      <c r="N79" s="372">
        <f>SUMIFS(TITULARES!$P$6:$P$1505,TITULARES!$I$6:$I$1505,'RESUMEN POR CARRERAS'!N$2,TITULARES!$D$6:$D$1505,'RESUMEN POR CARRERAS'!$C79)</f>
        <v>0</v>
      </c>
      <c r="O79" s="372">
        <f>SUMIFS(TITULARES!$P$6:$P$1505,TITULARES!$I$6:$I$1505,'RESUMEN POR CARRERAS'!O$2,TITULARES!$D$6:$D$1505,'RESUMEN POR CARRERAS'!$C79)</f>
        <v>0</v>
      </c>
      <c r="P79" s="372">
        <f>SUMIFS(TITULARES!$P$6:$P$1505,TITULARES!$I$6:$I$1505,'RESUMEN POR CARRERAS'!P$2,TITULARES!$D$6:$D$1505,'RESUMEN POR CARRERAS'!$C79)</f>
        <v>0</v>
      </c>
      <c r="Q79" s="372">
        <f>SUMIFS(TITULARES!$P$6:$P$1505,TITULARES!$I$6:$I$1505,'RESUMEN POR CARRERAS'!Q$2,TITULARES!$D$6:$D$1505,'RESUMEN POR CARRERAS'!$C79)</f>
        <v>0</v>
      </c>
      <c r="R79" s="372">
        <f>SUMIFS(TITULARES!$P$6:$P$1505,TITULARES!$I$6:$I$1505,'RESUMEN POR CARRERAS'!R$2,TITULARES!$D$6:$D$1505,'RESUMEN POR CARRERAS'!$C79)</f>
        <v>0</v>
      </c>
      <c r="S79" s="372">
        <f>SUMIFS(TITULARES!$P$6:$P$1505,TITULARES!$I$6:$I$1505,'RESUMEN POR CARRERAS'!S$2,TITULARES!$D$6:$D$1505,'RESUMEN POR CARRERAS'!$C79)</f>
        <v>0</v>
      </c>
      <c r="T79" s="372">
        <f>SUMIFS(TITULARES!$P$6:$P$1505,TITULARES!$I$6:$I$1505,'RESUMEN POR CARRERAS'!T$2,TITULARES!$D$6:$D$1505,'RESUMEN POR CARRERAS'!$C79)</f>
        <v>0</v>
      </c>
      <c r="U79" s="372">
        <f>SUMIFS(TITULARES!$P$6:$P$1505,TITULARES!$I$6:$I$1505,'RESUMEN POR CARRERAS'!U$2,TITULARES!$D$6:$D$1505,'RESUMEN POR CARRERAS'!$C79)</f>
        <v>0</v>
      </c>
      <c r="V79" s="372">
        <f>SUMIFS(TITULARES!$P$6:$P$1505,TITULARES!$I$6:$I$1505,'RESUMEN POR CARRERAS'!V$2,TITULARES!$D$6:$D$1505,'RESUMEN POR CARRERAS'!$C79)</f>
        <v>0</v>
      </c>
      <c r="W79" s="372">
        <f>SUMIFS(TITULARES!$P$6:$P$1505,TITULARES!$I$6:$I$1505,'RESUMEN POR CARRERAS'!W$2,TITULARES!$D$6:$D$1505,'RESUMEN POR CARRERAS'!$C79)</f>
        <v>0</v>
      </c>
      <c r="X79" s="372">
        <f>SUMIFS(TITULARES!$P$6:$P$1505,TITULARES!$I$6:$I$1505,'RESUMEN POR CARRERAS'!X$2,TITULARES!$D$6:$D$1505,'RESUMEN POR CARRERAS'!$C79)</f>
        <v>0</v>
      </c>
      <c r="Y79" s="372">
        <f>SUMIFS(TITULARES!$P$6:$P$1505,TITULARES!$I$6:$I$1505,'RESUMEN POR CARRERAS'!Y$2,TITULARES!$D$6:$D$1505,'RESUMEN POR CARRERAS'!$C79)</f>
        <v>20</v>
      </c>
      <c r="Z79" s="372">
        <f>SUMIFS(TITULARES!$P$6:$P$1505,TITULARES!$I$6:$I$1505,'RESUMEN POR CARRERAS'!Z$2,TITULARES!$D$6:$D$1505,'RESUMEN POR CARRERAS'!$C79)</f>
        <v>0</v>
      </c>
      <c r="AA79" s="372">
        <f>SUMIFS(TITULARES!$P$6:$P$1505,TITULARES!$I$6:$I$1505,'RESUMEN POR CARRERAS'!AA$2,TITULARES!$D$6:$D$1505,'RESUMEN POR CARRERAS'!$C79)</f>
        <v>0</v>
      </c>
      <c r="AB79" s="372">
        <f>SUMIFS(TITULARES!$P$6:$P$1505,TITULARES!$I$6:$I$1505,'RESUMEN POR CARRERAS'!AB$2,TITULARES!$D$6:$D$1505,'RESUMEN POR CARRERAS'!$C79)</f>
        <v>0</v>
      </c>
      <c r="AC79" s="372">
        <f>SUMIFS(TITULARES!$P$6:$P$1505,TITULARES!$I$6:$I$1505,'RESUMEN POR CARRERAS'!AC$2,TITULARES!$D$6:$D$1505,'RESUMEN POR CARRERAS'!$C79)</f>
        <v>0</v>
      </c>
      <c r="AD79" s="372">
        <f t="shared" si="2"/>
        <v>20</v>
      </c>
      <c r="AE79" s="2163" t="str">
        <f t="shared" si="3"/>
        <v>ENFERMERÍA</v>
      </c>
    </row>
    <row r="80" spans="1:31" x14ac:dyDescent="0.25">
      <c r="A80" s="372">
        <v>78</v>
      </c>
      <c r="B80" s="974" t="s">
        <v>547</v>
      </c>
      <c r="C80" s="974" t="s">
        <v>600</v>
      </c>
      <c r="D80" s="974" t="s">
        <v>2194</v>
      </c>
      <c r="E80" s="372">
        <f>SUMIFS(TITULARES!$P$6:$P$1505,TITULARES!$I$6:$I$1505,'RESUMEN POR CARRERAS'!E$2,TITULARES!$D$6:$D$1505,'RESUMEN POR CARRERAS'!$C80)</f>
        <v>0</v>
      </c>
      <c r="F80" s="372">
        <f>SUMIFS(TITULARES!$P$6:$P$1505,TITULARES!$I$6:$I$1505,'RESUMEN POR CARRERAS'!F$2,TITULARES!$D$6:$D$1505,'RESUMEN POR CARRERAS'!$C80)</f>
        <v>0</v>
      </c>
      <c r="G80" s="372">
        <f>SUMIFS(TITULARES!$P$6:$P$1505,TITULARES!$I$6:$I$1505,'RESUMEN POR CARRERAS'!G$2,TITULARES!$D$6:$D$1505,'RESUMEN POR CARRERAS'!$C80)</f>
        <v>0</v>
      </c>
      <c r="H80" s="372">
        <f>SUMIFS(TITULARES!$P$6:$P$1505,TITULARES!$I$6:$I$1505,'RESUMEN POR CARRERAS'!H$2,TITULARES!$D$6:$D$1505,'RESUMEN POR CARRERAS'!$C80)</f>
        <v>0</v>
      </c>
      <c r="I80" s="372">
        <f>SUMIFS(TITULARES!$P$6:$P$1505,TITULARES!$I$6:$I$1505,'RESUMEN POR CARRERAS'!I$2,TITULARES!$D$6:$D$1505,'RESUMEN POR CARRERAS'!$C80)</f>
        <v>0</v>
      </c>
      <c r="J80" s="372">
        <f>SUMIFS(TITULARES!$P$6:$P$1505,TITULARES!$I$6:$I$1505,'RESUMEN POR CARRERAS'!J$2,TITULARES!$D$6:$D$1505,'RESUMEN POR CARRERAS'!$C80)</f>
        <v>0</v>
      </c>
      <c r="K80" s="372">
        <f>SUMIFS(TITULARES!$P$6:$P$1505,TITULARES!$I$6:$I$1505,'RESUMEN POR CARRERAS'!K$2,TITULARES!$D$6:$D$1505,'RESUMEN POR CARRERAS'!$C80)</f>
        <v>0</v>
      </c>
      <c r="L80" s="372">
        <f>SUMIFS(TITULARES!$P$6:$P$1505,TITULARES!$I$6:$I$1505,'RESUMEN POR CARRERAS'!L$2,TITULARES!$D$6:$D$1505,'RESUMEN POR CARRERAS'!$C80)</f>
        <v>0</v>
      </c>
      <c r="M80" s="372">
        <f>SUMIFS(TITULARES!$P$6:$P$1505,TITULARES!$I$6:$I$1505,'RESUMEN POR CARRERAS'!M$2,TITULARES!$D$6:$D$1505,'RESUMEN POR CARRERAS'!$C80)</f>
        <v>0</v>
      </c>
      <c r="N80" s="372">
        <f>SUMIFS(TITULARES!$P$6:$P$1505,TITULARES!$I$6:$I$1505,'RESUMEN POR CARRERAS'!N$2,TITULARES!$D$6:$D$1505,'RESUMEN POR CARRERAS'!$C80)</f>
        <v>0</v>
      </c>
      <c r="O80" s="372">
        <f>SUMIFS(TITULARES!$P$6:$P$1505,TITULARES!$I$6:$I$1505,'RESUMEN POR CARRERAS'!O$2,TITULARES!$D$6:$D$1505,'RESUMEN POR CARRERAS'!$C80)</f>
        <v>0</v>
      </c>
      <c r="P80" s="372">
        <f>SUMIFS(TITULARES!$P$6:$P$1505,TITULARES!$I$6:$I$1505,'RESUMEN POR CARRERAS'!P$2,TITULARES!$D$6:$D$1505,'RESUMEN POR CARRERAS'!$C80)</f>
        <v>0</v>
      </c>
      <c r="Q80" s="372">
        <f>SUMIFS(TITULARES!$P$6:$P$1505,TITULARES!$I$6:$I$1505,'RESUMEN POR CARRERAS'!Q$2,TITULARES!$D$6:$D$1505,'RESUMEN POR CARRERAS'!$C80)</f>
        <v>20</v>
      </c>
      <c r="R80" s="372">
        <f>SUMIFS(TITULARES!$P$6:$P$1505,TITULARES!$I$6:$I$1505,'RESUMEN POR CARRERAS'!R$2,TITULARES!$D$6:$D$1505,'RESUMEN POR CARRERAS'!$C80)</f>
        <v>0</v>
      </c>
      <c r="S80" s="372">
        <f>SUMIFS(TITULARES!$P$6:$P$1505,TITULARES!$I$6:$I$1505,'RESUMEN POR CARRERAS'!S$2,TITULARES!$D$6:$D$1505,'RESUMEN POR CARRERAS'!$C80)</f>
        <v>0</v>
      </c>
      <c r="T80" s="372">
        <f>SUMIFS(TITULARES!$P$6:$P$1505,TITULARES!$I$6:$I$1505,'RESUMEN POR CARRERAS'!T$2,TITULARES!$D$6:$D$1505,'RESUMEN POR CARRERAS'!$C80)</f>
        <v>0</v>
      </c>
      <c r="U80" s="372">
        <f>SUMIFS(TITULARES!$P$6:$P$1505,TITULARES!$I$6:$I$1505,'RESUMEN POR CARRERAS'!U$2,TITULARES!$D$6:$D$1505,'RESUMEN POR CARRERAS'!$C80)</f>
        <v>0</v>
      </c>
      <c r="V80" s="372">
        <f>SUMIFS(TITULARES!$P$6:$P$1505,TITULARES!$I$6:$I$1505,'RESUMEN POR CARRERAS'!V$2,TITULARES!$D$6:$D$1505,'RESUMEN POR CARRERAS'!$C80)</f>
        <v>0</v>
      </c>
      <c r="W80" s="372">
        <f>SUMIFS(TITULARES!$P$6:$P$1505,TITULARES!$I$6:$I$1505,'RESUMEN POR CARRERAS'!W$2,TITULARES!$D$6:$D$1505,'RESUMEN POR CARRERAS'!$C80)</f>
        <v>0</v>
      </c>
      <c r="X80" s="372">
        <f>SUMIFS(TITULARES!$P$6:$P$1505,TITULARES!$I$6:$I$1505,'RESUMEN POR CARRERAS'!X$2,TITULARES!$D$6:$D$1505,'RESUMEN POR CARRERAS'!$C80)</f>
        <v>0</v>
      </c>
      <c r="Y80" s="372">
        <f>SUMIFS(TITULARES!$P$6:$P$1505,TITULARES!$I$6:$I$1505,'RESUMEN POR CARRERAS'!Y$2,TITULARES!$D$6:$D$1505,'RESUMEN POR CARRERAS'!$C80)</f>
        <v>0</v>
      </c>
      <c r="Z80" s="372">
        <f>SUMIFS(TITULARES!$P$6:$P$1505,TITULARES!$I$6:$I$1505,'RESUMEN POR CARRERAS'!Z$2,TITULARES!$D$6:$D$1505,'RESUMEN POR CARRERAS'!$C80)</f>
        <v>0</v>
      </c>
      <c r="AA80" s="372">
        <f>SUMIFS(TITULARES!$P$6:$P$1505,TITULARES!$I$6:$I$1505,'RESUMEN POR CARRERAS'!AA$2,TITULARES!$D$6:$D$1505,'RESUMEN POR CARRERAS'!$C80)</f>
        <v>0</v>
      </c>
      <c r="AB80" s="372">
        <f>SUMIFS(TITULARES!$P$6:$P$1505,TITULARES!$I$6:$I$1505,'RESUMEN POR CARRERAS'!AB$2,TITULARES!$D$6:$D$1505,'RESUMEN POR CARRERAS'!$C80)</f>
        <v>0</v>
      </c>
      <c r="AC80" s="372">
        <f>SUMIFS(TITULARES!$P$6:$P$1505,TITULARES!$I$6:$I$1505,'RESUMEN POR CARRERAS'!AC$2,TITULARES!$D$6:$D$1505,'RESUMEN POR CARRERAS'!$C80)</f>
        <v>0</v>
      </c>
      <c r="AD80" s="372">
        <f t="shared" si="2"/>
        <v>20</v>
      </c>
      <c r="AE80" s="2163" t="str">
        <f t="shared" si="3"/>
        <v>EDUCACIÓN INICIAL</v>
      </c>
    </row>
    <row r="81" spans="1:31" x14ac:dyDescent="0.25">
      <c r="A81" s="372">
        <v>79</v>
      </c>
      <c r="B81" s="974" t="s">
        <v>548</v>
      </c>
      <c r="C81" s="974" t="s">
        <v>603</v>
      </c>
      <c r="D81" s="974" t="s">
        <v>2194</v>
      </c>
      <c r="E81" s="372">
        <f>SUMIFS(TITULARES!$P$6:$P$1505,TITULARES!$I$6:$I$1505,'RESUMEN POR CARRERAS'!E$2,TITULARES!$D$6:$D$1505,'RESUMEN POR CARRERAS'!$C81)</f>
        <v>0</v>
      </c>
      <c r="F81" s="372">
        <f>SUMIFS(TITULARES!$P$6:$P$1505,TITULARES!$I$6:$I$1505,'RESUMEN POR CARRERAS'!F$2,TITULARES!$D$6:$D$1505,'RESUMEN POR CARRERAS'!$C81)</f>
        <v>0</v>
      </c>
      <c r="G81" s="372">
        <f>SUMIFS(TITULARES!$P$6:$P$1505,TITULARES!$I$6:$I$1505,'RESUMEN POR CARRERAS'!G$2,TITULARES!$D$6:$D$1505,'RESUMEN POR CARRERAS'!$C81)</f>
        <v>0</v>
      </c>
      <c r="H81" s="372">
        <f>SUMIFS(TITULARES!$P$6:$P$1505,TITULARES!$I$6:$I$1505,'RESUMEN POR CARRERAS'!H$2,TITULARES!$D$6:$D$1505,'RESUMEN POR CARRERAS'!$C81)</f>
        <v>0</v>
      </c>
      <c r="I81" s="372">
        <f>SUMIFS(TITULARES!$P$6:$P$1505,TITULARES!$I$6:$I$1505,'RESUMEN POR CARRERAS'!I$2,TITULARES!$D$6:$D$1505,'RESUMEN POR CARRERAS'!$C81)</f>
        <v>0</v>
      </c>
      <c r="J81" s="372">
        <f>SUMIFS(TITULARES!$P$6:$P$1505,TITULARES!$I$6:$I$1505,'RESUMEN POR CARRERAS'!J$2,TITULARES!$D$6:$D$1505,'RESUMEN POR CARRERAS'!$C81)</f>
        <v>0</v>
      </c>
      <c r="K81" s="372">
        <f>SUMIFS(TITULARES!$P$6:$P$1505,TITULARES!$I$6:$I$1505,'RESUMEN POR CARRERAS'!K$2,TITULARES!$D$6:$D$1505,'RESUMEN POR CARRERAS'!$C81)</f>
        <v>0</v>
      </c>
      <c r="L81" s="372">
        <f>SUMIFS(TITULARES!$P$6:$P$1505,TITULARES!$I$6:$I$1505,'RESUMEN POR CARRERAS'!L$2,TITULARES!$D$6:$D$1505,'RESUMEN POR CARRERAS'!$C81)</f>
        <v>0</v>
      </c>
      <c r="M81" s="372">
        <f>SUMIFS(TITULARES!$P$6:$P$1505,TITULARES!$I$6:$I$1505,'RESUMEN POR CARRERAS'!M$2,TITULARES!$D$6:$D$1505,'RESUMEN POR CARRERAS'!$C81)</f>
        <v>0</v>
      </c>
      <c r="N81" s="372">
        <f>SUMIFS(TITULARES!$P$6:$P$1505,TITULARES!$I$6:$I$1505,'RESUMEN POR CARRERAS'!N$2,TITULARES!$D$6:$D$1505,'RESUMEN POR CARRERAS'!$C81)</f>
        <v>0</v>
      </c>
      <c r="O81" s="372">
        <f>SUMIFS(TITULARES!$P$6:$P$1505,TITULARES!$I$6:$I$1505,'RESUMEN POR CARRERAS'!O$2,TITULARES!$D$6:$D$1505,'RESUMEN POR CARRERAS'!$C81)</f>
        <v>0</v>
      </c>
      <c r="P81" s="372">
        <f>SUMIFS(TITULARES!$P$6:$P$1505,TITULARES!$I$6:$I$1505,'RESUMEN POR CARRERAS'!P$2,TITULARES!$D$6:$D$1505,'RESUMEN POR CARRERAS'!$C81)</f>
        <v>0</v>
      </c>
      <c r="Q81" s="372">
        <f>SUMIFS(TITULARES!$P$6:$P$1505,TITULARES!$I$6:$I$1505,'RESUMEN POR CARRERAS'!Q$2,TITULARES!$D$6:$D$1505,'RESUMEN POR CARRERAS'!$C81)</f>
        <v>21</v>
      </c>
      <c r="R81" s="372">
        <f>SUMIFS(TITULARES!$P$6:$P$1505,TITULARES!$I$6:$I$1505,'RESUMEN POR CARRERAS'!R$2,TITULARES!$D$6:$D$1505,'RESUMEN POR CARRERAS'!$C81)</f>
        <v>0</v>
      </c>
      <c r="S81" s="372">
        <f>SUMIFS(TITULARES!$P$6:$P$1505,TITULARES!$I$6:$I$1505,'RESUMEN POR CARRERAS'!S$2,TITULARES!$D$6:$D$1505,'RESUMEN POR CARRERAS'!$C81)</f>
        <v>0</v>
      </c>
      <c r="T81" s="372">
        <f>SUMIFS(TITULARES!$P$6:$P$1505,TITULARES!$I$6:$I$1505,'RESUMEN POR CARRERAS'!T$2,TITULARES!$D$6:$D$1505,'RESUMEN POR CARRERAS'!$C81)</f>
        <v>0</v>
      </c>
      <c r="U81" s="372">
        <f>SUMIFS(TITULARES!$P$6:$P$1505,TITULARES!$I$6:$I$1505,'RESUMEN POR CARRERAS'!U$2,TITULARES!$D$6:$D$1505,'RESUMEN POR CARRERAS'!$C81)</f>
        <v>0</v>
      </c>
      <c r="V81" s="372">
        <f>SUMIFS(TITULARES!$P$6:$P$1505,TITULARES!$I$6:$I$1505,'RESUMEN POR CARRERAS'!V$2,TITULARES!$D$6:$D$1505,'RESUMEN POR CARRERAS'!$C81)</f>
        <v>0</v>
      </c>
      <c r="W81" s="372">
        <f>SUMIFS(TITULARES!$P$6:$P$1505,TITULARES!$I$6:$I$1505,'RESUMEN POR CARRERAS'!W$2,TITULARES!$D$6:$D$1505,'RESUMEN POR CARRERAS'!$C81)</f>
        <v>0</v>
      </c>
      <c r="X81" s="372">
        <f>SUMIFS(TITULARES!$P$6:$P$1505,TITULARES!$I$6:$I$1505,'RESUMEN POR CARRERAS'!X$2,TITULARES!$D$6:$D$1505,'RESUMEN POR CARRERAS'!$C81)</f>
        <v>0</v>
      </c>
      <c r="Y81" s="372">
        <f>SUMIFS(TITULARES!$P$6:$P$1505,TITULARES!$I$6:$I$1505,'RESUMEN POR CARRERAS'!Y$2,TITULARES!$D$6:$D$1505,'RESUMEN POR CARRERAS'!$C81)</f>
        <v>0</v>
      </c>
      <c r="Z81" s="372">
        <f>SUMIFS(TITULARES!$P$6:$P$1505,TITULARES!$I$6:$I$1505,'RESUMEN POR CARRERAS'!Z$2,TITULARES!$D$6:$D$1505,'RESUMEN POR CARRERAS'!$C81)</f>
        <v>0</v>
      </c>
      <c r="AA81" s="372">
        <f>SUMIFS(TITULARES!$P$6:$P$1505,TITULARES!$I$6:$I$1505,'RESUMEN POR CARRERAS'!AA$2,TITULARES!$D$6:$D$1505,'RESUMEN POR CARRERAS'!$C81)</f>
        <v>0</v>
      </c>
      <c r="AB81" s="372">
        <f>SUMIFS(TITULARES!$P$6:$P$1505,TITULARES!$I$6:$I$1505,'RESUMEN POR CARRERAS'!AB$2,TITULARES!$D$6:$D$1505,'RESUMEN POR CARRERAS'!$C81)</f>
        <v>0</v>
      </c>
      <c r="AC81" s="372">
        <f>SUMIFS(TITULARES!$P$6:$P$1505,TITULARES!$I$6:$I$1505,'RESUMEN POR CARRERAS'!AC$2,TITULARES!$D$6:$D$1505,'RESUMEN POR CARRERAS'!$C81)</f>
        <v>0</v>
      </c>
      <c r="AD81" s="372">
        <f t="shared" si="2"/>
        <v>21</v>
      </c>
      <c r="AE81" s="2163" t="str">
        <f t="shared" si="3"/>
        <v>EDUCACIÓN INICIAL</v>
      </c>
    </row>
    <row r="82" spans="1:31" x14ac:dyDescent="0.25">
      <c r="A82" s="372">
        <v>80</v>
      </c>
      <c r="B82" s="974" t="s">
        <v>370</v>
      </c>
      <c r="C82" s="974" t="s">
        <v>606</v>
      </c>
      <c r="D82" s="974" t="s">
        <v>2194</v>
      </c>
      <c r="E82" s="372">
        <f>SUMIFS(TITULARES!$P$6:$P$1505,TITULARES!$I$6:$I$1505,'RESUMEN POR CARRERAS'!E$2,TITULARES!$D$6:$D$1505,'RESUMEN POR CARRERAS'!$C82)</f>
        <v>0</v>
      </c>
      <c r="F82" s="372">
        <f>SUMIFS(TITULARES!$P$6:$P$1505,TITULARES!$I$6:$I$1505,'RESUMEN POR CARRERAS'!F$2,TITULARES!$D$6:$D$1505,'RESUMEN POR CARRERAS'!$C82)</f>
        <v>0</v>
      </c>
      <c r="G82" s="372">
        <f>SUMIFS(TITULARES!$P$6:$P$1505,TITULARES!$I$6:$I$1505,'RESUMEN POR CARRERAS'!G$2,TITULARES!$D$6:$D$1505,'RESUMEN POR CARRERAS'!$C82)</f>
        <v>0</v>
      </c>
      <c r="H82" s="372">
        <f>SUMIFS(TITULARES!$P$6:$P$1505,TITULARES!$I$6:$I$1505,'RESUMEN POR CARRERAS'!H$2,TITULARES!$D$6:$D$1505,'RESUMEN POR CARRERAS'!$C82)</f>
        <v>0</v>
      </c>
      <c r="I82" s="372">
        <f>SUMIFS(TITULARES!$P$6:$P$1505,TITULARES!$I$6:$I$1505,'RESUMEN POR CARRERAS'!I$2,TITULARES!$D$6:$D$1505,'RESUMEN POR CARRERAS'!$C82)</f>
        <v>0</v>
      </c>
      <c r="J82" s="372">
        <f>SUMIFS(TITULARES!$P$6:$P$1505,TITULARES!$I$6:$I$1505,'RESUMEN POR CARRERAS'!J$2,TITULARES!$D$6:$D$1505,'RESUMEN POR CARRERAS'!$C82)</f>
        <v>0</v>
      </c>
      <c r="K82" s="372">
        <f>SUMIFS(TITULARES!$P$6:$P$1505,TITULARES!$I$6:$I$1505,'RESUMEN POR CARRERAS'!K$2,TITULARES!$D$6:$D$1505,'RESUMEN POR CARRERAS'!$C82)</f>
        <v>0</v>
      </c>
      <c r="L82" s="372">
        <f>SUMIFS(TITULARES!$P$6:$P$1505,TITULARES!$I$6:$I$1505,'RESUMEN POR CARRERAS'!L$2,TITULARES!$D$6:$D$1505,'RESUMEN POR CARRERAS'!$C82)</f>
        <v>6</v>
      </c>
      <c r="M82" s="372">
        <f>SUMIFS(TITULARES!$P$6:$P$1505,TITULARES!$I$6:$I$1505,'RESUMEN POR CARRERAS'!M$2,TITULARES!$D$6:$D$1505,'RESUMEN POR CARRERAS'!$C82)</f>
        <v>0</v>
      </c>
      <c r="N82" s="372">
        <f>SUMIFS(TITULARES!$P$6:$P$1505,TITULARES!$I$6:$I$1505,'RESUMEN POR CARRERAS'!N$2,TITULARES!$D$6:$D$1505,'RESUMEN POR CARRERAS'!$C82)</f>
        <v>9</v>
      </c>
      <c r="O82" s="372">
        <f>SUMIFS(TITULARES!$P$6:$P$1505,TITULARES!$I$6:$I$1505,'RESUMEN POR CARRERAS'!O$2,TITULARES!$D$6:$D$1505,'RESUMEN POR CARRERAS'!$C82)</f>
        <v>0</v>
      </c>
      <c r="P82" s="372">
        <f>SUMIFS(TITULARES!$P$6:$P$1505,TITULARES!$I$6:$I$1505,'RESUMEN POR CARRERAS'!P$2,TITULARES!$D$6:$D$1505,'RESUMEN POR CARRERAS'!$C82)</f>
        <v>0</v>
      </c>
      <c r="Q82" s="372">
        <f>SUMIFS(TITULARES!$P$6:$P$1505,TITULARES!$I$6:$I$1505,'RESUMEN POR CARRERAS'!Q$2,TITULARES!$D$6:$D$1505,'RESUMEN POR CARRERAS'!$C82)</f>
        <v>0</v>
      </c>
      <c r="R82" s="372">
        <f>SUMIFS(TITULARES!$P$6:$P$1505,TITULARES!$I$6:$I$1505,'RESUMEN POR CARRERAS'!R$2,TITULARES!$D$6:$D$1505,'RESUMEN POR CARRERAS'!$C82)</f>
        <v>0</v>
      </c>
      <c r="S82" s="372">
        <f>SUMIFS(TITULARES!$P$6:$P$1505,TITULARES!$I$6:$I$1505,'RESUMEN POR CARRERAS'!S$2,TITULARES!$D$6:$D$1505,'RESUMEN POR CARRERAS'!$C82)</f>
        <v>0</v>
      </c>
      <c r="T82" s="372">
        <f>SUMIFS(TITULARES!$P$6:$P$1505,TITULARES!$I$6:$I$1505,'RESUMEN POR CARRERAS'!T$2,TITULARES!$D$6:$D$1505,'RESUMEN POR CARRERAS'!$C82)</f>
        <v>0</v>
      </c>
      <c r="U82" s="372">
        <f>SUMIFS(TITULARES!$P$6:$P$1505,TITULARES!$I$6:$I$1505,'RESUMEN POR CARRERAS'!U$2,TITULARES!$D$6:$D$1505,'RESUMEN POR CARRERAS'!$C82)</f>
        <v>0</v>
      </c>
      <c r="V82" s="372">
        <f>SUMIFS(TITULARES!$P$6:$P$1505,TITULARES!$I$6:$I$1505,'RESUMEN POR CARRERAS'!V$2,TITULARES!$D$6:$D$1505,'RESUMEN POR CARRERAS'!$C82)</f>
        <v>0</v>
      </c>
      <c r="W82" s="372">
        <f>SUMIFS(TITULARES!$P$6:$P$1505,TITULARES!$I$6:$I$1505,'RESUMEN POR CARRERAS'!W$2,TITULARES!$D$6:$D$1505,'RESUMEN POR CARRERAS'!$C82)</f>
        <v>0</v>
      </c>
      <c r="X82" s="372">
        <f>SUMIFS(TITULARES!$P$6:$P$1505,TITULARES!$I$6:$I$1505,'RESUMEN POR CARRERAS'!X$2,TITULARES!$D$6:$D$1505,'RESUMEN POR CARRERAS'!$C82)</f>
        <v>0</v>
      </c>
      <c r="Y82" s="372">
        <f>SUMIFS(TITULARES!$P$6:$P$1505,TITULARES!$I$6:$I$1505,'RESUMEN POR CARRERAS'!Y$2,TITULARES!$D$6:$D$1505,'RESUMEN POR CARRERAS'!$C82)</f>
        <v>0</v>
      </c>
      <c r="Z82" s="372">
        <f>SUMIFS(TITULARES!$P$6:$P$1505,TITULARES!$I$6:$I$1505,'RESUMEN POR CARRERAS'!Z$2,TITULARES!$D$6:$D$1505,'RESUMEN POR CARRERAS'!$C82)</f>
        <v>0</v>
      </c>
      <c r="AA82" s="372">
        <f>SUMIFS(TITULARES!$P$6:$P$1505,TITULARES!$I$6:$I$1505,'RESUMEN POR CARRERAS'!AA$2,TITULARES!$D$6:$D$1505,'RESUMEN POR CARRERAS'!$C82)</f>
        <v>0</v>
      </c>
      <c r="AB82" s="372">
        <f>SUMIFS(TITULARES!$P$6:$P$1505,TITULARES!$I$6:$I$1505,'RESUMEN POR CARRERAS'!AB$2,TITULARES!$D$6:$D$1505,'RESUMEN POR CARRERAS'!$C82)</f>
        <v>0</v>
      </c>
      <c r="AC82" s="372">
        <f>SUMIFS(TITULARES!$P$6:$P$1505,TITULARES!$I$6:$I$1505,'RESUMEN POR CARRERAS'!AC$2,TITULARES!$D$6:$D$1505,'RESUMEN POR CARRERAS'!$C82)</f>
        <v>0</v>
      </c>
      <c r="AD82" s="372">
        <f t="shared" si="2"/>
        <v>9</v>
      </c>
      <c r="AE82" s="2163" t="str">
        <f t="shared" si="3"/>
        <v>MEDICINA VETERINARIA</v>
      </c>
    </row>
    <row r="83" spans="1:31" x14ac:dyDescent="0.25">
      <c r="A83" s="372">
        <v>81</v>
      </c>
      <c r="B83" s="974" t="s">
        <v>549</v>
      </c>
      <c r="C83" s="974" t="s">
        <v>609</v>
      </c>
      <c r="D83" s="974" t="s">
        <v>2194</v>
      </c>
      <c r="E83" s="372">
        <f>SUMIFS(TITULARES!$P$6:$P$1505,TITULARES!$I$6:$I$1505,'RESUMEN POR CARRERAS'!E$2,TITULARES!$D$6:$D$1505,'RESUMEN POR CARRERAS'!$C83)</f>
        <v>0</v>
      </c>
      <c r="F83" s="372">
        <f>SUMIFS(TITULARES!$P$6:$P$1505,TITULARES!$I$6:$I$1505,'RESUMEN POR CARRERAS'!F$2,TITULARES!$D$6:$D$1505,'RESUMEN POR CARRERAS'!$C83)</f>
        <v>0</v>
      </c>
      <c r="G83" s="372">
        <f>SUMIFS(TITULARES!$P$6:$P$1505,TITULARES!$I$6:$I$1505,'RESUMEN POR CARRERAS'!G$2,TITULARES!$D$6:$D$1505,'RESUMEN POR CARRERAS'!$C83)</f>
        <v>0</v>
      </c>
      <c r="H83" s="372">
        <f>SUMIFS(TITULARES!$P$6:$P$1505,TITULARES!$I$6:$I$1505,'RESUMEN POR CARRERAS'!H$2,TITULARES!$D$6:$D$1505,'RESUMEN POR CARRERAS'!$C83)</f>
        <v>0</v>
      </c>
      <c r="I83" s="372">
        <f>SUMIFS(TITULARES!$P$6:$P$1505,TITULARES!$I$6:$I$1505,'RESUMEN POR CARRERAS'!I$2,TITULARES!$D$6:$D$1505,'RESUMEN POR CARRERAS'!$C83)</f>
        <v>0</v>
      </c>
      <c r="J83" s="372">
        <f>SUMIFS(TITULARES!$P$6:$P$1505,TITULARES!$I$6:$I$1505,'RESUMEN POR CARRERAS'!J$2,TITULARES!$D$6:$D$1505,'RESUMEN POR CARRERAS'!$C83)</f>
        <v>0</v>
      </c>
      <c r="K83" s="372">
        <f>SUMIFS(TITULARES!$P$6:$P$1505,TITULARES!$I$6:$I$1505,'RESUMEN POR CARRERAS'!K$2,TITULARES!$D$6:$D$1505,'RESUMEN POR CARRERAS'!$C83)</f>
        <v>0</v>
      </c>
      <c r="L83" s="372">
        <f>SUMIFS(TITULARES!$P$6:$P$1505,TITULARES!$I$6:$I$1505,'RESUMEN POR CARRERAS'!L$2,TITULARES!$D$6:$D$1505,'RESUMEN POR CARRERAS'!$C83)</f>
        <v>0</v>
      </c>
      <c r="M83" s="372">
        <f>SUMIFS(TITULARES!$P$6:$P$1505,TITULARES!$I$6:$I$1505,'RESUMEN POR CARRERAS'!M$2,TITULARES!$D$6:$D$1505,'RESUMEN POR CARRERAS'!$C83)</f>
        <v>0</v>
      </c>
      <c r="N83" s="372">
        <f>SUMIFS(TITULARES!$P$6:$P$1505,TITULARES!$I$6:$I$1505,'RESUMEN POR CARRERAS'!N$2,TITULARES!$D$6:$D$1505,'RESUMEN POR CARRERAS'!$C83)</f>
        <v>0</v>
      </c>
      <c r="O83" s="372">
        <f>SUMIFS(TITULARES!$P$6:$P$1505,TITULARES!$I$6:$I$1505,'RESUMEN POR CARRERAS'!O$2,TITULARES!$D$6:$D$1505,'RESUMEN POR CARRERAS'!$C83)</f>
        <v>0</v>
      </c>
      <c r="P83" s="372">
        <f>SUMIFS(TITULARES!$P$6:$P$1505,TITULARES!$I$6:$I$1505,'RESUMEN POR CARRERAS'!P$2,TITULARES!$D$6:$D$1505,'RESUMEN POR CARRERAS'!$C83)</f>
        <v>21</v>
      </c>
      <c r="Q83" s="372">
        <f>SUMIFS(TITULARES!$P$6:$P$1505,TITULARES!$I$6:$I$1505,'RESUMEN POR CARRERAS'!Q$2,TITULARES!$D$6:$D$1505,'RESUMEN POR CARRERAS'!$C83)</f>
        <v>0</v>
      </c>
      <c r="R83" s="372">
        <f>SUMIFS(TITULARES!$P$6:$P$1505,TITULARES!$I$6:$I$1505,'RESUMEN POR CARRERAS'!R$2,TITULARES!$D$6:$D$1505,'RESUMEN POR CARRERAS'!$C83)</f>
        <v>0</v>
      </c>
      <c r="S83" s="372">
        <f>SUMIFS(TITULARES!$P$6:$P$1505,TITULARES!$I$6:$I$1505,'RESUMEN POR CARRERAS'!S$2,TITULARES!$D$6:$D$1505,'RESUMEN POR CARRERAS'!$C83)</f>
        <v>0</v>
      </c>
      <c r="T83" s="372">
        <f>SUMIFS(TITULARES!$P$6:$P$1505,TITULARES!$I$6:$I$1505,'RESUMEN POR CARRERAS'!T$2,TITULARES!$D$6:$D$1505,'RESUMEN POR CARRERAS'!$C83)</f>
        <v>0</v>
      </c>
      <c r="U83" s="372">
        <f>SUMIFS(TITULARES!$P$6:$P$1505,TITULARES!$I$6:$I$1505,'RESUMEN POR CARRERAS'!U$2,TITULARES!$D$6:$D$1505,'RESUMEN POR CARRERAS'!$C83)</f>
        <v>0</v>
      </c>
      <c r="V83" s="372">
        <f>SUMIFS(TITULARES!$P$6:$P$1505,TITULARES!$I$6:$I$1505,'RESUMEN POR CARRERAS'!V$2,TITULARES!$D$6:$D$1505,'RESUMEN POR CARRERAS'!$C83)</f>
        <v>0</v>
      </c>
      <c r="W83" s="372">
        <f>SUMIFS(TITULARES!$P$6:$P$1505,TITULARES!$I$6:$I$1505,'RESUMEN POR CARRERAS'!W$2,TITULARES!$D$6:$D$1505,'RESUMEN POR CARRERAS'!$C83)</f>
        <v>0</v>
      </c>
      <c r="X83" s="372">
        <f>SUMIFS(TITULARES!$P$6:$P$1505,TITULARES!$I$6:$I$1505,'RESUMEN POR CARRERAS'!X$2,TITULARES!$D$6:$D$1505,'RESUMEN POR CARRERAS'!$C83)</f>
        <v>0</v>
      </c>
      <c r="Y83" s="372">
        <f>SUMIFS(TITULARES!$P$6:$P$1505,TITULARES!$I$6:$I$1505,'RESUMEN POR CARRERAS'!Y$2,TITULARES!$D$6:$D$1505,'RESUMEN POR CARRERAS'!$C83)</f>
        <v>0</v>
      </c>
      <c r="Z83" s="372">
        <f>SUMIFS(TITULARES!$P$6:$P$1505,TITULARES!$I$6:$I$1505,'RESUMEN POR CARRERAS'!Z$2,TITULARES!$D$6:$D$1505,'RESUMEN POR CARRERAS'!$C83)</f>
        <v>0</v>
      </c>
      <c r="AA83" s="372">
        <f>SUMIFS(TITULARES!$P$6:$P$1505,TITULARES!$I$6:$I$1505,'RESUMEN POR CARRERAS'!AA$2,TITULARES!$D$6:$D$1505,'RESUMEN POR CARRERAS'!$C83)</f>
        <v>0</v>
      </c>
      <c r="AB83" s="372">
        <f>SUMIFS(TITULARES!$P$6:$P$1505,TITULARES!$I$6:$I$1505,'RESUMEN POR CARRERAS'!AB$2,TITULARES!$D$6:$D$1505,'RESUMEN POR CARRERAS'!$C83)</f>
        <v>0</v>
      </c>
      <c r="AC83" s="372">
        <f>SUMIFS(TITULARES!$P$6:$P$1505,TITULARES!$I$6:$I$1505,'RESUMEN POR CARRERAS'!AC$2,TITULARES!$D$6:$D$1505,'RESUMEN POR CARRERAS'!$C83)</f>
        <v>0</v>
      </c>
      <c r="AD83" s="372">
        <f t="shared" si="2"/>
        <v>21</v>
      </c>
      <c r="AE83" s="2163" t="str">
        <f t="shared" si="3"/>
        <v>EDUCACIÓN BÁSICA</v>
      </c>
    </row>
    <row r="84" spans="1:31" x14ac:dyDescent="0.25">
      <c r="A84" s="372">
        <v>82</v>
      </c>
      <c r="B84" s="974" t="s">
        <v>1111</v>
      </c>
      <c r="C84" s="974" t="s">
        <v>866</v>
      </c>
      <c r="D84" s="974" t="s">
        <v>2194</v>
      </c>
      <c r="E84" s="372">
        <f>SUMIFS(TITULARES!$P$6:$P$1505,TITULARES!$I$6:$I$1505,'RESUMEN POR CARRERAS'!E$2,TITULARES!$D$6:$D$1505,'RESUMEN POR CARRERAS'!$C84)</f>
        <v>0</v>
      </c>
      <c r="F84" s="372">
        <f>SUMIFS(TITULARES!$P$6:$P$1505,TITULARES!$I$6:$I$1505,'RESUMEN POR CARRERAS'!F$2,TITULARES!$D$6:$D$1505,'RESUMEN POR CARRERAS'!$C84)</f>
        <v>0</v>
      </c>
      <c r="G84" s="372">
        <f>SUMIFS(TITULARES!$P$6:$P$1505,TITULARES!$I$6:$I$1505,'RESUMEN POR CARRERAS'!G$2,TITULARES!$D$6:$D$1505,'RESUMEN POR CARRERAS'!$C84)</f>
        <v>0</v>
      </c>
      <c r="H84" s="372">
        <f>SUMIFS(TITULARES!$P$6:$P$1505,TITULARES!$I$6:$I$1505,'RESUMEN POR CARRERAS'!H$2,TITULARES!$D$6:$D$1505,'RESUMEN POR CARRERAS'!$C84)</f>
        <v>0</v>
      </c>
      <c r="I84" s="372">
        <f>SUMIFS(TITULARES!$P$6:$P$1505,TITULARES!$I$6:$I$1505,'RESUMEN POR CARRERAS'!I$2,TITULARES!$D$6:$D$1505,'RESUMEN POR CARRERAS'!$C84)</f>
        <v>0</v>
      </c>
      <c r="J84" s="372">
        <f>SUMIFS(TITULARES!$P$6:$P$1505,TITULARES!$I$6:$I$1505,'RESUMEN POR CARRERAS'!J$2,TITULARES!$D$6:$D$1505,'RESUMEN POR CARRERAS'!$C84)</f>
        <v>0</v>
      </c>
      <c r="K84" s="372">
        <f>SUMIFS(TITULARES!$P$6:$P$1505,TITULARES!$I$6:$I$1505,'RESUMEN POR CARRERAS'!K$2,TITULARES!$D$6:$D$1505,'RESUMEN POR CARRERAS'!$C84)</f>
        <v>0</v>
      </c>
      <c r="L84" s="372">
        <f>SUMIFS(TITULARES!$P$6:$P$1505,TITULARES!$I$6:$I$1505,'RESUMEN POR CARRERAS'!L$2,TITULARES!$D$6:$D$1505,'RESUMEN POR CARRERAS'!$C84)</f>
        <v>0</v>
      </c>
      <c r="M84" s="372">
        <f>SUMIFS(TITULARES!$P$6:$P$1505,TITULARES!$I$6:$I$1505,'RESUMEN POR CARRERAS'!M$2,TITULARES!$D$6:$D$1505,'RESUMEN POR CARRERAS'!$C84)</f>
        <v>0</v>
      </c>
      <c r="N84" s="372">
        <f>SUMIFS(TITULARES!$P$6:$P$1505,TITULARES!$I$6:$I$1505,'RESUMEN POR CARRERAS'!N$2,TITULARES!$D$6:$D$1505,'RESUMEN POR CARRERAS'!$C84)</f>
        <v>21</v>
      </c>
      <c r="O84" s="372">
        <f>SUMIFS(TITULARES!$P$6:$P$1505,TITULARES!$I$6:$I$1505,'RESUMEN POR CARRERAS'!O$2,TITULARES!$D$6:$D$1505,'RESUMEN POR CARRERAS'!$C84)</f>
        <v>0</v>
      </c>
      <c r="P84" s="372">
        <f>SUMIFS(TITULARES!$P$6:$P$1505,TITULARES!$I$6:$I$1505,'RESUMEN POR CARRERAS'!P$2,TITULARES!$D$6:$D$1505,'RESUMEN POR CARRERAS'!$C84)</f>
        <v>0</v>
      </c>
      <c r="Q84" s="372">
        <f>SUMIFS(TITULARES!$P$6:$P$1505,TITULARES!$I$6:$I$1505,'RESUMEN POR CARRERAS'!Q$2,TITULARES!$D$6:$D$1505,'RESUMEN POR CARRERAS'!$C84)</f>
        <v>0</v>
      </c>
      <c r="R84" s="372">
        <f>SUMIFS(TITULARES!$P$6:$P$1505,TITULARES!$I$6:$I$1505,'RESUMEN POR CARRERAS'!R$2,TITULARES!$D$6:$D$1505,'RESUMEN POR CARRERAS'!$C84)</f>
        <v>0</v>
      </c>
      <c r="S84" s="372">
        <f>SUMIFS(TITULARES!$P$6:$P$1505,TITULARES!$I$6:$I$1505,'RESUMEN POR CARRERAS'!S$2,TITULARES!$D$6:$D$1505,'RESUMEN POR CARRERAS'!$C84)</f>
        <v>0</v>
      </c>
      <c r="T84" s="372">
        <f>SUMIFS(TITULARES!$P$6:$P$1505,TITULARES!$I$6:$I$1505,'RESUMEN POR CARRERAS'!T$2,TITULARES!$D$6:$D$1505,'RESUMEN POR CARRERAS'!$C84)</f>
        <v>0</v>
      </c>
      <c r="U84" s="372">
        <f>SUMIFS(TITULARES!$P$6:$P$1505,TITULARES!$I$6:$I$1505,'RESUMEN POR CARRERAS'!U$2,TITULARES!$D$6:$D$1505,'RESUMEN POR CARRERAS'!$C84)</f>
        <v>0</v>
      </c>
      <c r="V84" s="372">
        <f>SUMIFS(TITULARES!$P$6:$P$1505,TITULARES!$I$6:$I$1505,'RESUMEN POR CARRERAS'!V$2,TITULARES!$D$6:$D$1505,'RESUMEN POR CARRERAS'!$C84)</f>
        <v>0</v>
      </c>
      <c r="W84" s="372">
        <f>SUMIFS(TITULARES!$P$6:$P$1505,TITULARES!$I$6:$I$1505,'RESUMEN POR CARRERAS'!W$2,TITULARES!$D$6:$D$1505,'RESUMEN POR CARRERAS'!$C84)</f>
        <v>0</v>
      </c>
      <c r="X84" s="372">
        <f>SUMIFS(TITULARES!$P$6:$P$1505,TITULARES!$I$6:$I$1505,'RESUMEN POR CARRERAS'!X$2,TITULARES!$D$6:$D$1505,'RESUMEN POR CARRERAS'!$C84)</f>
        <v>0</v>
      </c>
      <c r="Y84" s="372">
        <f>SUMIFS(TITULARES!$P$6:$P$1505,TITULARES!$I$6:$I$1505,'RESUMEN POR CARRERAS'!Y$2,TITULARES!$D$6:$D$1505,'RESUMEN POR CARRERAS'!$C84)</f>
        <v>0</v>
      </c>
      <c r="Z84" s="372">
        <f>SUMIFS(TITULARES!$P$6:$P$1505,TITULARES!$I$6:$I$1505,'RESUMEN POR CARRERAS'!Z$2,TITULARES!$D$6:$D$1505,'RESUMEN POR CARRERAS'!$C84)</f>
        <v>0</v>
      </c>
      <c r="AA84" s="372">
        <f>SUMIFS(TITULARES!$P$6:$P$1505,TITULARES!$I$6:$I$1505,'RESUMEN POR CARRERAS'!AA$2,TITULARES!$D$6:$D$1505,'RESUMEN POR CARRERAS'!$C84)</f>
        <v>0</v>
      </c>
      <c r="AB84" s="372">
        <f>SUMIFS(TITULARES!$P$6:$P$1505,TITULARES!$I$6:$I$1505,'RESUMEN POR CARRERAS'!AB$2,TITULARES!$D$6:$D$1505,'RESUMEN POR CARRERAS'!$C84)</f>
        <v>0</v>
      </c>
      <c r="AC84" s="372">
        <f>SUMIFS(TITULARES!$P$6:$P$1505,TITULARES!$I$6:$I$1505,'RESUMEN POR CARRERAS'!AC$2,TITULARES!$D$6:$D$1505,'RESUMEN POR CARRERAS'!$C84)</f>
        <v>0</v>
      </c>
      <c r="AD84" s="372">
        <f t="shared" si="2"/>
        <v>21</v>
      </c>
      <c r="AE84" s="2163" t="str">
        <f t="shared" si="3"/>
        <v>MEDICINA VETERINARIA</v>
      </c>
    </row>
    <row r="85" spans="1:31" x14ac:dyDescent="0.25">
      <c r="A85" s="372">
        <v>83</v>
      </c>
      <c r="B85" s="974" t="s">
        <v>228</v>
      </c>
      <c r="C85" s="974" t="s">
        <v>229</v>
      </c>
      <c r="D85" s="974" t="s">
        <v>2194</v>
      </c>
      <c r="E85" s="372">
        <f>SUMIFS(TITULARES!$P$6:$P$1505,TITULARES!$I$6:$I$1505,'RESUMEN POR CARRERAS'!E$2,TITULARES!$D$6:$D$1505,'RESUMEN POR CARRERAS'!$C85)</f>
        <v>0</v>
      </c>
      <c r="F85" s="372">
        <f>SUMIFS(TITULARES!$P$6:$P$1505,TITULARES!$I$6:$I$1505,'RESUMEN POR CARRERAS'!F$2,TITULARES!$D$6:$D$1505,'RESUMEN POR CARRERAS'!$C85)</f>
        <v>0</v>
      </c>
      <c r="G85" s="372">
        <f>SUMIFS(TITULARES!$P$6:$P$1505,TITULARES!$I$6:$I$1505,'RESUMEN POR CARRERAS'!G$2,TITULARES!$D$6:$D$1505,'RESUMEN POR CARRERAS'!$C85)</f>
        <v>0</v>
      </c>
      <c r="H85" s="372">
        <f>SUMIFS(TITULARES!$P$6:$P$1505,TITULARES!$I$6:$I$1505,'RESUMEN POR CARRERAS'!H$2,TITULARES!$D$6:$D$1505,'RESUMEN POR CARRERAS'!$C85)</f>
        <v>0</v>
      </c>
      <c r="I85" s="372">
        <f>SUMIFS(TITULARES!$P$6:$P$1505,TITULARES!$I$6:$I$1505,'RESUMEN POR CARRERAS'!I$2,TITULARES!$D$6:$D$1505,'RESUMEN POR CARRERAS'!$C85)</f>
        <v>20</v>
      </c>
      <c r="J85" s="372">
        <f>SUMIFS(TITULARES!$P$6:$P$1505,TITULARES!$I$6:$I$1505,'RESUMEN POR CARRERAS'!J$2,TITULARES!$D$6:$D$1505,'RESUMEN POR CARRERAS'!$C85)</f>
        <v>0</v>
      </c>
      <c r="K85" s="372">
        <f>SUMIFS(TITULARES!$P$6:$P$1505,TITULARES!$I$6:$I$1505,'RESUMEN POR CARRERAS'!K$2,TITULARES!$D$6:$D$1505,'RESUMEN POR CARRERAS'!$C85)</f>
        <v>0</v>
      </c>
      <c r="L85" s="372">
        <f>SUMIFS(TITULARES!$P$6:$P$1505,TITULARES!$I$6:$I$1505,'RESUMEN POR CARRERAS'!L$2,TITULARES!$D$6:$D$1505,'RESUMEN POR CARRERAS'!$C85)</f>
        <v>0</v>
      </c>
      <c r="M85" s="372">
        <f>SUMIFS(TITULARES!$P$6:$P$1505,TITULARES!$I$6:$I$1505,'RESUMEN POR CARRERAS'!M$2,TITULARES!$D$6:$D$1505,'RESUMEN POR CARRERAS'!$C85)</f>
        <v>0</v>
      </c>
      <c r="N85" s="372">
        <f>SUMIFS(TITULARES!$P$6:$P$1505,TITULARES!$I$6:$I$1505,'RESUMEN POR CARRERAS'!N$2,TITULARES!$D$6:$D$1505,'RESUMEN POR CARRERAS'!$C85)</f>
        <v>0</v>
      </c>
      <c r="O85" s="372">
        <f>SUMIFS(TITULARES!$P$6:$P$1505,TITULARES!$I$6:$I$1505,'RESUMEN POR CARRERAS'!O$2,TITULARES!$D$6:$D$1505,'RESUMEN POR CARRERAS'!$C85)</f>
        <v>0</v>
      </c>
      <c r="P85" s="372">
        <f>SUMIFS(TITULARES!$P$6:$P$1505,TITULARES!$I$6:$I$1505,'RESUMEN POR CARRERAS'!P$2,TITULARES!$D$6:$D$1505,'RESUMEN POR CARRERAS'!$C85)</f>
        <v>0</v>
      </c>
      <c r="Q85" s="372">
        <f>SUMIFS(TITULARES!$P$6:$P$1505,TITULARES!$I$6:$I$1505,'RESUMEN POR CARRERAS'!Q$2,TITULARES!$D$6:$D$1505,'RESUMEN POR CARRERAS'!$C85)</f>
        <v>0</v>
      </c>
      <c r="R85" s="372">
        <f>SUMIFS(TITULARES!$P$6:$P$1505,TITULARES!$I$6:$I$1505,'RESUMEN POR CARRERAS'!R$2,TITULARES!$D$6:$D$1505,'RESUMEN POR CARRERAS'!$C85)</f>
        <v>0</v>
      </c>
      <c r="S85" s="372">
        <f>SUMIFS(TITULARES!$P$6:$P$1505,TITULARES!$I$6:$I$1505,'RESUMEN POR CARRERAS'!S$2,TITULARES!$D$6:$D$1505,'RESUMEN POR CARRERAS'!$C85)</f>
        <v>0</v>
      </c>
      <c r="T85" s="372">
        <f>SUMIFS(TITULARES!$P$6:$P$1505,TITULARES!$I$6:$I$1505,'RESUMEN POR CARRERAS'!T$2,TITULARES!$D$6:$D$1505,'RESUMEN POR CARRERAS'!$C85)</f>
        <v>0</v>
      </c>
      <c r="U85" s="372">
        <f>SUMIFS(TITULARES!$P$6:$P$1505,TITULARES!$I$6:$I$1505,'RESUMEN POR CARRERAS'!U$2,TITULARES!$D$6:$D$1505,'RESUMEN POR CARRERAS'!$C85)</f>
        <v>0</v>
      </c>
      <c r="V85" s="372">
        <f>SUMIFS(TITULARES!$P$6:$P$1505,TITULARES!$I$6:$I$1505,'RESUMEN POR CARRERAS'!V$2,TITULARES!$D$6:$D$1505,'RESUMEN POR CARRERAS'!$C85)</f>
        <v>0</v>
      </c>
      <c r="W85" s="372">
        <f>SUMIFS(TITULARES!$P$6:$P$1505,TITULARES!$I$6:$I$1505,'RESUMEN POR CARRERAS'!W$2,TITULARES!$D$6:$D$1505,'RESUMEN POR CARRERAS'!$C85)</f>
        <v>0</v>
      </c>
      <c r="X85" s="372">
        <f>SUMIFS(TITULARES!$P$6:$P$1505,TITULARES!$I$6:$I$1505,'RESUMEN POR CARRERAS'!X$2,TITULARES!$D$6:$D$1505,'RESUMEN POR CARRERAS'!$C85)</f>
        <v>0</v>
      </c>
      <c r="Y85" s="372">
        <f>SUMIFS(TITULARES!$P$6:$P$1505,TITULARES!$I$6:$I$1505,'RESUMEN POR CARRERAS'!Y$2,TITULARES!$D$6:$D$1505,'RESUMEN POR CARRERAS'!$C85)</f>
        <v>0</v>
      </c>
      <c r="Z85" s="372">
        <f>SUMIFS(TITULARES!$P$6:$P$1505,TITULARES!$I$6:$I$1505,'RESUMEN POR CARRERAS'!Z$2,TITULARES!$D$6:$D$1505,'RESUMEN POR CARRERAS'!$C85)</f>
        <v>0</v>
      </c>
      <c r="AA85" s="372">
        <f>SUMIFS(TITULARES!$P$6:$P$1505,TITULARES!$I$6:$I$1505,'RESUMEN POR CARRERAS'!AA$2,TITULARES!$D$6:$D$1505,'RESUMEN POR CARRERAS'!$C85)</f>
        <v>0</v>
      </c>
      <c r="AB85" s="372">
        <f>SUMIFS(TITULARES!$P$6:$P$1505,TITULARES!$I$6:$I$1505,'RESUMEN POR CARRERAS'!AB$2,TITULARES!$D$6:$D$1505,'RESUMEN POR CARRERAS'!$C85)</f>
        <v>0</v>
      </c>
      <c r="AC85" s="372">
        <f>SUMIFS(TITULARES!$P$6:$P$1505,TITULARES!$I$6:$I$1505,'RESUMEN POR CARRERAS'!AC$2,TITULARES!$D$6:$D$1505,'RESUMEN POR CARRERAS'!$C85)</f>
        <v>0</v>
      </c>
      <c r="AD85" s="372">
        <f t="shared" si="2"/>
        <v>20</v>
      </c>
      <c r="AE85" s="2163" t="str">
        <f t="shared" si="3"/>
        <v>SOFTWARE</v>
      </c>
    </row>
    <row r="86" spans="1:31" x14ac:dyDescent="0.25">
      <c r="A86" s="372">
        <v>84</v>
      </c>
      <c r="B86" s="974" t="s">
        <v>371</v>
      </c>
      <c r="C86" s="974" t="s">
        <v>612</v>
      </c>
      <c r="D86" s="974" t="s">
        <v>2194</v>
      </c>
      <c r="E86" s="372">
        <f>SUMIFS(TITULARES!$P$6:$P$1505,TITULARES!$I$6:$I$1505,'RESUMEN POR CARRERAS'!E$2,TITULARES!$D$6:$D$1505,'RESUMEN POR CARRERAS'!$C86)</f>
        <v>0</v>
      </c>
      <c r="F86" s="372">
        <f>SUMIFS(TITULARES!$P$6:$P$1505,TITULARES!$I$6:$I$1505,'RESUMEN POR CARRERAS'!F$2,TITULARES!$D$6:$D$1505,'RESUMEN POR CARRERAS'!$C86)</f>
        <v>0</v>
      </c>
      <c r="G86" s="372">
        <f>SUMIFS(TITULARES!$P$6:$P$1505,TITULARES!$I$6:$I$1505,'RESUMEN POR CARRERAS'!G$2,TITULARES!$D$6:$D$1505,'RESUMEN POR CARRERAS'!$C86)</f>
        <v>0</v>
      </c>
      <c r="H86" s="372">
        <f>SUMIFS(TITULARES!$P$6:$P$1505,TITULARES!$I$6:$I$1505,'RESUMEN POR CARRERAS'!H$2,TITULARES!$D$6:$D$1505,'RESUMEN POR CARRERAS'!$C86)</f>
        <v>0</v>
      </c>
      <c r="I86" s="372">
        <f>SUMIFS(TITULARES!$P$6:$P$1505,TITULARES!$I$6:$I$1505,'RESUMEN POR CARRERAS'!I$2,TITULARES!$D$6:$D$1505,'RESUMEN POR CARRERAS'!$C86)</f>
        <v>0</v>
      </c>
      <c r="J86" s="372">
        <f>SUMIFS(TITULARES!$P$6:$P$1505,TITULARES!$I$6:$I$1505,'RESUMEN POR CARRERAS'!J$2,TITULARES!$D$6:$D$1505,'RESUMEN POR CARRERAS'!$C86)</f>
        <v>0</v>
      </c>
      <c r="K86" s="372">
        <f>SUMIFS(TITULARES!$P$6:$P$1505,TITULARES!$I$6:$I$1505,'RESUMEN POR CARRERAS'!K$2,TITULARES!$D$6:$D$1505,'RESUMEN POR CARRERAS'!$C86)</f>
        <v>5</v>
      </c>
      <c r="L86" s="372">
        <f>SUMIFS(TITULARES!$P$6:$P$1505,TITULARES!$I$6:$I$1505,'RESUMEN POR CARRERAS'!L$2,TITULARES!$D$6:$D$1505,'RESUMEN POR CARRERAS'!$C86)</f>
        <v>15</v>
      </c>
      <c r="M86" s="372">
        <f>SUMIFS(TITULARES!$P$6:$P$1505,TITULARES!$I$6:$I$1505,'RESUMEN POR CARRERAS'!M$2,TITULARES!$D$6:$D$1505,'RESUMEN POR CARRERAS'!$C86)</f>
        <v>0</v>
      </c>
      <c r="N86" s="372">
        <f>SUMIFS(TITULARES!$P$6:$P$1505,TITULARES!$I$6:$I$1505,'RESUMEN POR CARRERAS'!N$2,TITULARES!$D$6:$D$1505,'RESUMEN POR CARRERAS'!$C86)</f>
        <v>0</v>
      </c>
      <c r="O86" s="372">
        <f>SUMIFS(TITULARES!$P$6:$P$1505,TITULARES!$I$6:$I$1505,'RESUMEN POR CARRERAS'!O$2,TITULARES!$D$6:$D$1505,'RESUMEN POR CARRERAS'!$C86)</f>
        <v>0</v>
      </c>
      <c r="P86" s="372">
        <f>SUMIFS(TITULARES!$P$6:$P$1505,TITULARES!$I$6:$I$1505,'RESUMEN POR CARRERAS'!P$2,TITULARES!$D$6:$D$1505,'RESUMEN POR CARRERAS'!$C86)</f>
        <v>0</v>
      </c>
      <c r="Q86" s="372">
        <f>SUMIFS(TITULARES!$P$6:$P$1505,TITULARES!$I$6:$I$1505,'RESUMEN POR CARRERAS'!Q$2,TITULARES!$D$6:$D$1505,'RESUMEN POR CARRERAS'!$C86)</f>
        <v>0</v>
      </c>
      <c r="R86" s="372">
        <f>SUMIFS(TITULARES!$P$6:$P$1505,TITULARES!$I$6:$I$1505,'RESUMEN POR CARRERAS'!R$2,TITULARES!$D$6:$D$1505,'RESUMEN POR CARRERAS'!$C86)</f>
        <v>0</v>
      </c>
      <c r="S86" s="372">
        <f>SUMIFS(TITULARES!$P$6:$P$1505,TITULARES!$I$6:$I$1505,'RESUMEN POR CARRERAS'!S$2,TITULARES!$D$6:$D$1505,'RESUMEN POR CARRERAS'!$C86)</f>
        <v>0</v>
      </c>
      <c r="T86" s="372">
        <f>SUMIFS(TITULARES!$P$6:$P$1505,TITULARES!$I$6:$I$1505,'RESUMEN POR CARRERAS'!T$2,TITULARES!$D$6:$D$1505,'RESUMEN POR CARRERAS'!$C86)</f>
        <v>0</v>
      </c>
      <c r="U86" s="372">
        <f>SUMIFS(TITULARES!$P$6:$P$1505,TITULARES!$I$6:$I$1505,'RESUMEN POR CARRERAS'!U$2,TITULARES!$D$6:$D$1505,'RESUMEN POR CARRERAS'!$C86)</f>
        <v>0</v>
      </c>
      <c r="V86" s="372">
        <f>SUMIFS(TITULARES!$P$6:$P$1505,TITULARES!$I$6:$I$1505,'RESUMEN POR CARRERAS'!V$2,TITULARES!$D$6:$D$1505,'RESUMEN POR CARRERAS'!$C86)</f>
        <v>0</v>
      </c>
      <c r="W86" s="372">
        <f>SUMIFS(TITULARES!$P$6:$P$1505,TITULARES!$I$6:$I$1505,'RESUMEN POR CARRERAS'!W$2,TITULARES!$D$6:$D$1505,'RESUMEN POR CARRERAS'!$C86)</f>
        <v>0</v>
      </c>
      <c r="X86" s="372">
        <f>SUMIFS(TITULARES!$P$6:$P$1505,TITULARES!$I$6:$I$1505,'RESUMEN POR CARRERAS'!X$2,TITULARES!$D$6:$D$1505,'RESUMEN POR CARRERAS'!$C86)</f>
        <v>0</v>
      </c>
      <c r="Y86" s="372">
        <f>SUMIFS(TITULARES!$P$6:$P$1505,TITULARES!$I$6:$I$1505,'RESUMEN POR CARRERAS'!Y$2,TITULARES!$D$6:$D$1505,'RESUMEN POR CARRERAS'!$C86)</f>
        <v>0</v>
      </c>
      <c r="Z86" s="372">
        <f>SUMIFS(TITULARES!$P$6:$P$1505,TITULARES!$I$6:$I$1505,'RESUMEN POR CARRERAS'!Z$2,TITULARES!$D$6:$D$1505,'RESUMEN POR CARRERAS'!$C86)</f>
        <v>0</v>
      </c>
      <c r="AA86" s="372">
        <f>SUMIFS(TITULARES!$P$6:$P$1505,TITULARES!$I$6:$I$1505,'RESUMEN POR CARRERAS'!AA$2,TITULARES!$D$6:$D$1505,'RESUMEN POR CARRERAS'!$C86)</f>
        <v>0</v>
      </c>
      <c r="AB86" s="372">
        <f>SUMIFS(TITULARES!$P$6:$P$1505,TITULARES!$I$6:$I$1505,'RESUMEN POR CARRERAS'!AB$2,TITULARES!$D$6:$D$1505,'RESUMEN POR CARRERAS'!$C86)</f>
        <v>0</v>
      </c>
      <c r="AC86" s="372">
        <f>SUMIFS(TITULARES!$P$6:$P$1505,TITULARES!$I$6:$I$1505,'RESUMEN POR CARRERAS'!AC$2,TITULARES!$D$6:$D$1505,'RESUMEN POR CARRERAS'!$C86)</f>
        <v>0</v>
      </c>
      <c r="AD86" s="372">
        <f t="shared" si="2"/>
        <v>15</v>
      </c>
      <c r="AE86" s="2163" t="str">
        <f t="shared" si="3"/>
        <v>AGRONOMÍA</v>
      </c>
    </row>
    <row r="87" spans="1:31" x14ac:dyDescent="0.25">
      <c r="A87" s="372">
        <v>85</v>
      </c>
      <c r="B87" s="974" t="s">
        <v>449</v>
      </c>
      <c r="C87" s="974" t="s">
        <v>474</v>
      </c>
      <c r="D87" s="974" t="s">
        <v>2194</v>
      </c>
      <c r="E87" s="372">
        <f>SUMIFS(TITULARES!$P$6:$P$1505,TITULARES!$I$6:$I$1505,'RESUMEN POR CARRERAS'!E$2,TITULARES!$D$6:$D$1505,'RESUMEN POR CARRERAS'!$C87)</f>
        <v>0</v>
      </c>
      <c r="F87" s="372">
        <f>SUMIFS(TITULARES!$P$6:$P$1505,TITULARES!$I$6:$I$1505,'RESUMEN POR CARRERAS'!F$2,TITULARES!$D$6:$D$1505,'RESUMEN POR CARRERAS'!$C87)</f>
        <v>0</v>
      </c>
      <c r="G87" s="372">
        <f>SUMIFS(TITULARES!$P$6:$P$1505,TITULARES!$I$6:$I$1505,'RESUMEN POR CARRERAS'!G$2,TITULARES!$D$6:$D$1505,'RESUMEN POR CARRERAS'!$C87)</f>
        <v>0</v>
      </c>
      <c r="H87" s="372">
        <f>SUMIFS(TITULARES!$P$6:$P$1505,TITULARES!$I$6:$I$1505,'RESUMEN POR CARRERAS'!H$2,TITULARES!$D$6:$D$1505,'RESUMEN POR CARRERAS'!$C87)</f>
        <v>0</v>
      </c>
      <c r="I87" s="372">
        <f>SUMIFS(TITULARES!$P$6:$P$1505,TITULARES!$I$6:$I$1505,'RESUMEN POR CARRERAS'!I$2,TITULARES!$D$6:$D$1505,'RESUMEN POR CARRERAS'!$C87)</f>
        <v>0</v>
      </c>
      <c r="J87" s="372">
        <f>SUMIFS(TITULARES!$P$6:$P$1505,TITULARES!$I$6:$I$1505,'RESUMEN POR CARRERAS'!J$2,TITULARES!$D$6:$D$1505,'RESUMEN POR CARRERAS'!$C87)</f>
        <v>0</v>
      </c>
      <c r="K87" s="372">
        <f>SUMIFS(TITULARES!$P$6:$P$1505,TITULARES!$I$6:$I$1505,'RESUMEN POR CARRERAS'!K$2,TITULARES!$D$6:$D$1505,'RESUMEN POR CARRERAS'!$C87)</f>
        <v>0</v>
      </c>
      <c r="L87" s="372">
        <f>SUMIFS(TITULARES!$P$6:$P$1505,TITULARES!$I$6:$I$1505,'RESUMEN POR CARRERAS'!L$2,TITULARES!$D$6:$D$1505,'RESUMEN POR CARRERAS'!$C87)</f>
        <v>0</v>
      </c>
      <c r="M87" s="372">
        <f>SUMIFS(TITULARES!$P$6:$P$1505,TITULARES!$I$6:$I$1505,'RESUMEN POR CARRERAS'!M$2,TITULARES!$D$6:$D$1505,'RESUMEN POR CARRERAS'!$C87)</f>
        <v>0</v>
      </c>
      <c r="N87" s="372">
        <f>SUMIFS(TITULARES!$P$6:$P$1505,TITULARES!$I$6:$I$1505,'RESUMEN POR CARRERAS'!N$2,TITULARES!$D$6:$D$1505,'RESUMEN POR CARRERAS'!$C87)</f>
        <v>0</v>
      </c>
      <c r="O87" s="372">
        <f>SUMIFS(TITULARES!$P$6:$P$1505,TITULARES!$I$6:$I$1505,'RESUMEN POR CARRERAS'!O$2,TITULARES!$D$6:$D$1505,'RESUMEN POR CARRERAS'!$C87)</f>
        <v>0</v>
      </c>
      <c r="P87" s="372">
        <f>SUMIFS(TITULARES!$P$6:$P$1505,TITULARES!$I$6:$I$1505,'RESUMEN POR CARRERAS'!P$2,TITULARES!$D$6:$D$1505,'RESUMEN POR CARRERAS'!$C87)</f>
        <v>0</v>
      </c>
      <c r="Q87" s="372">
        <f>SUMIFS(TITULARES!$P$6:$P$1505,TITULARES!$I$6:$I$1505,'RESUMEN POR CARRERAS'!Q$2,TITULARES!$D$6:$D$1505,'RESUMEN POR CARRERAS'!$C87)</f>
        <v>0</v>
      </c>
      <c r="R87" s="372">
        <f>SUMIFS(TITULARES!$P$6:$P$1505,TITULARES!$I$6:$I$1505,'RESUMEN POR CARRERAS'!R$2,TITULARES!$D$6:$D$1505,'RESUMEN POR CARRERAS'!$C87)</f>
        <v>0</v>
      </c>
      <c r="S87" s="372">
        <f>SUMIFS(TITULARES!$P$6:$P$1505,TITULARES!$I$6:$I$1505,'RESUMEN POR CARRERAS'!S$2,TITULARES!$D$6:$D$1505,'RESUMEN POR CARRERAS'!$C87)</f>
        <v>0</v>
      </c>
      <c r="T87" s="372">
        <f>SUMIFS(TITULARES!$P$6:$P$1505,TITULARES!$I$6:$I$1505,'RESUMEN POR CARRERAS'!T$2,TITULARES!$D$6:$D$1505,'RESUMEN POR CARRERAS'!$C87)</f>
        <v>0</v>
      </c>
      <c r="U87" s="372">
        <f>SUMIFS(TITULARES!$P$6:$P$1505,TITULARES!$I$6:$I$1505,'RESUMEN POR CARRERAS'!U$2,TITULARES!$D$6:$D$1505,'RESUMEN POR CARRERAS'!$C87)</f>
        <v>0</v>
      </c>
      <c r="V87" s="372">
        <f>SUMIFS(TITULARES!$P$6:$P$1505,TITULARES!$I$6:$I$1505,'RESUMEN POR CARRERAS'!V$2,TITULARES!$D$6:$D$1505,'RESUMEN POR CARRERAS'!$C87)</f>
        <v>0</v>
      </c>
      <c r="W87" s="372">
        <f>SUMIFS(TITULARES!$P$6:$P$1505,TITULARES!$I$6:$I$1505,'RESUMEN POR CARRERAS'!W$2,TITULARES!$D$6:$D$1505,'RESUMEN POR CARRERAS'!$C87)</f>
        <v>0</v>
      </c>
      <c r="X87" s="372">
        <f>SUMIFS(TITULARES!$P$6:$P$1505,TITULARES!$I$6:$I$1505,'RESUMEN POR CARRERAS'!X$2,TITULARES!$D$6:$D$1505,'RESUMEN POR CARRERAS'!$C87)</f>
        <v>0</v>
      </c>
      <c r="Y87" s="372">
        <f>SUMIFS(TITULARES!$P$6:$P$1505,TITULARES!$I$6:$I$1505,'RESUMEN POR CARRERAS'!Y$2,TITULARES!$D$6:$D$1505,'RESUMEN POR CARRERAS'!$C87)</f>
        <v>14</v>
      </c>
      <c r="Z87" s="372">
        <f>SUMIFS(TITULARES!$P$6:$P$1505,TITULARES!$I$6:$I$1505,'RESUMEN POR CARRERAS'!Z$2,TITULARES!$D$6:$D$1505,'RESUMEN POR CARRERAS'!$C87)</f>
        <v>0</v>
      </c>
      <c r="AA87" s="372">
        <f>SUMIFS(TITULARES!$P$6:$P$1505,TITULARES!$I$6:$I$1505,'RESUMEN POR CARRERAS'!AA$2,TITULARES!$D$6:$D$1505,'RESUMEN POR CARRERAS'!$C87)</f>
        <v>0</v>
      </c>
      <c r="AB87" s="372">
        <f>SUMIFS(TITULARES!$P$6:$P$1505,TITULARES!$I$6:$I$1505,'RESUMEN POR CARRERAS'!AB$2,TITULARES!$D$6:$D$1505,'RESUMEN POR CARRERAS'!$C87)</f>
        <v>0</v>
      </c>
      <c r="AC87" s="372">
        <f>SUMIFS(TITULARES!$P$6:$P$1505,TITULARES!$I$6:$I$1505,'RESUMEN POR CARRERAS'!AC$2,TITULARES!$D$6:$D$1505,'RESUMEN POR CARRERAS'!$C87)</f>
        <v>0</v>
      </c>
      <c r="AD87" s="372">
        <f t="shared" si="2"/>
        <v>14</v>
      </c>
      <c r="AE87" s="2163" t="str">
        <f t="shared" si="3"/>
        <v>ENFERMERÍA</v>
      </c>
    </row>
    <row r="88" spans="1:31" x14ac:dyDescent="0.25">
      <c r="A88" s="372">
        <v>86</v>
      </c>
      <c r="B88" s="974" t="s">
        <v>372</v>
      </c>
      <c r="C88" s="974" t="s">
        <v>619</v>
      </c>
      <c r="D88" s="974" t="s">
        <v>2194</v>
      </c>
      <c r="E88" s="372">
        <f>SUMIFS(TITULARES!$P$6:$P$1505,TITULARES!$I$6:$I$1505,'RESUMEN POR CARRERAS'!E$2,TITULARES!$D$6:$D$1505,'RESUMEN POR CARRERAS'!$C88)</f>
        <v>0</v>
      </c>
      <c r="F88" s="372">
        <f>SUMIFS(TITULARES!$P$6:$P$1505,TITULARES!$I$6:$I$1505,'RESUMEN POR CARRERAS'!F$2,TITULARES!$D$6:$D$1505,'RESUMEN POR CARRERAS'!$C88)</f>
        <v>0</v>
      </c>
      <c r="G88" s="372">
        <f>SUMIFS(TITULARES!$P$6:$P$1505,TITULARES!$I$6:$I$1505,'RESUMEN POR CARRERAS'!G$2,TITULARES!$D$6:$D$1505,'RESUMEN POR CARRERAS'!$C88)</f>
        <v>0</v>
      </c>
      <c r="H88" s="372">
        <f>SUMIFS(TITULARES!$P$6:$P$1505,TITULARES!$I$6:$I$1505,'RESUMEN POR CARRERAS'!H$2,TITULARES!$D$6:$D$1505,'RESUMEN POR CARRERAS'!$C88)</f>
        <v>0</v>
      </c>
      <c r="I88" s="372">
        <f>SUMIFS(TITULARES!$P$6:$P$1505,TITULARES!$I$6:$I$1505,'RESUMEN POR CARRERAS'!I$2,TITULARES!$D$6:$D$1505,'RESUMEN POR CARRERAS'!$C88)</f>
        <v>0</v>
      </c>
      <c r="J88" s="372">
        <f>SUMIFS(TITULARES!$P$6:$P$1505,TITULARES!$I$6:$I$1505,'RESUMEN POR CARRERAS'!J$2,TITULARES!$D$6:$D$1505,'RESUMEN POR CARRERAS'!$C88)</f>
        <v>0</v>
      </c>
      <c r="K88" s="372">
        <f>SUMIFS(TITULARES!$P$6:$P$1505,TITULARES!$I$6:$I$1505,'RESUMEN POR CARRERAS'!K$2,TITULARES!$D$6:$D$1505,'RESUMEN POR CARRERAS'!$C88)</f>
        <v>0</v>
      </c>
      <c r="L88" s="372">
        <f>SUMIFS(TITULARES!$P$6:$P$1505,TITULARES!$I$6:$I$1505,'RESUMEN POR CARRERAS'!L$2,TITULARES!$D$6:$D$1505,'RESUMEN POR CARRERAS'!$C88)</f>
        <v>20</v>
      </c>
      <c r="M88" s="372">
        <f>SUMIFS(TITULARES!$P$6:$P$1505,TITULARES!$I$6:$I$1505,'RESUMEN POR CARRERAS'!M$2,TITULARES!$D$6:$D$1505,'RESUMEN POR CARRERAS'!$C88)</f>
        <v>0</v>
      </c>
      <c r="N88" s="372">
        <f>SUMIFS(TITULARES!$P$6:$P$1505,TITULARES!$I$6:$I$1505,'RESUMEN POR CARRERAS'!N$2,TITULARES!$D$6:$D$1505,'RESUMEN POR CARRERAS'!$C88)</f>
        <v>0</v>
      </c>
      <c r="O88" s="372">
        <f>SUMIFS(TITULARES!$P$6:$P$1505,TITULARES!$I$6:$I$1505,'RESUMEN POR CARRERAS'!O$2,TITULARES!$D$6:$D$1505,'RESUMEN POR CARRERAS'!$C88)</f>
        <v>0</v>
      </c>
      <c r="P88" s="372">
        <f>SUMIFS(TITULARES!$P$6:$P$1505,TITULARES!$I$6:$I$1505,'RESUMEN POR CARRERAS'!P$2,TITULARES!$D$6:$D$1505,'RESUMEN POR CARRERAS'!$C88)</f>
        <v>0</v>
      </c>
      <c r="Q88" s="372">
        <f>SUMIFS(TITULARES!$P$6:$P$1505,TITULARES!$I$6:$I$1505,'RESUMEN POR CARRERAS'!Q$2,TITULARES!$D$6:$D$1505,'RESUMEN POR CARRERAS'!$C88)</f>
        <v>0</v>
      </c>
      <c r="R88" s="372">
        <f>SUMIFS(TITULARES!$P$6:$P$1505,TITULARES!$I$6:$I$1505,'RESUMEN POR CARRERAS'!R$2,TITULARES!$D$6:$D$1505,'RESUMEN POR CARRERAS'!$C88)</f>
        <v>0</v>
      </c>
      <c r="S88" s="372">
        <f>SUMIFS(TITULARES!$P$6:$P$1505,TITULARES!$I$6:$I$1505,'RESUMEN POR CARRERAS'!S$2,TITULARES!$D$6:$D$1505,'RESUMEN POR CARRERAS'!$C88)</f>
        <v>0</v>
      </c>
      <c r="T88" s="372">
        <f>SUMIFS(TITULARES!$P$6:$P$1505,TITULARES!$I$6:$I$1505,'RESUMEN POR CARRERAS'!T$2,TITULARES!$D$6:$D$1505,'RESUMEN POR CARRERAS'!$C88)</f>
        <v>0</v>
      </c>
      <c r="U88" s="372">
        <f>SUMIFS(TITULARES!$P$6:$P$1505,TITULARES!$I$6:$I$1505,'RESUMEN POR CARRERAS'!U$2,TITULARES!$D$6:$D$1505,'RESUMEN POR CARRERAS'!$C88)</f>
        <v>0</v>
      </c>
      <c r="V88" s="372">
        <f>SUMIFS(TITULARES!$P$6:$P$1505,TITULARES!$I$6:$I$1505,'RESUMEN POR CARRERAS'!V$2,TITULARES!$D$6:$D$1505,'RESUMEN POR CARRERAS'!$C88)</f>
        <v>0</v>
      </c>
      <c r="W88" s="372">
        <f>SUMIFS(TITULARES!$P$6:$P$1505,TITULARES!$I$6:$I$1505,'RESUMEN POR CARRERAS'!W$2,TITULARES!$D$6:$D$1505,'RESUMEN POR CARRERAS'!$C88)</f>
        <v>0</v>
      </c>
      <c r="X88" s="372">
        <f>SUMIFS(TITULARES!$P$6:$P$1505,TITULARES!$I$6:$I$1505,'RESUMEN POR CARRERAS'!X$2,TITULARES!$D$6:$D$1505,'RESUMEN POR CARRERAS'!$C88)</f>
        <v>0</v>
      </c>
      <c r="Y88" s="372">
        <f>SUMIFS(TITULARES!$P$6:$P$1505,TITULARES!$I$6:$I$1505,'RESUMEN POR CARRERAS'!Y$2,TITULARES!$D$6:$D$1505,'RESUMEN POR CARRERAS'!$C88)</f>
        <v>0</v>
      </c>
      <c r="Z88" s="372">
        <f>SUMIFS(TITULARES!$P$6:$P$1505,TITULARES!$I$6:$I$1505,'RESUMEN POR CARRERAS'!Z$2,TITULARES!$D$6:$D$1505,'RESUMEN POR CARRERAS'!$C88)</f>
        <v>0</v>
      </c>
      <c r="AA88" s="372">
        <f>SUMIFS(TITULARES!$P$6:$P$1505,TITULARES!$I$6:$I$1505,'RESUMEN POR CARRERAS'!AA$2,TITULARES!$D$6:$D$1505,'RESUMEN POR CARRERAS'!$C88)</f>
        <v>0</v>
      </c>
      <c r="AB88" s="372">
        <f>SUMIFS(TITULARES!$P$6:$P$1505,TITULARES!$I$6:$I$1505,'RESUMEN POR CARRERAS'!AB$2,TITULARES!$D$6:$D$1505,'RESUMEN POR CARRERAS'!$C88)</f>
        <v>0</v>
      </c>
      <c r="AC88" s="372">
        <f>SUMIFS(TITULARES!$P$6:$P$1505,TITULARES!$I$6:$I$1505,'RESUMEN POR CARRERAS'!AC$2,TITULARES!$D$6:$D$1505,'RESUMEN POR CARRERAS'!$C88)</f>
        <v>0</v>
      </c>
      <c r="AD88" s="372">
        <f t="shared" si="2"/>
        <v>20</v>
      </c>
      <c r="AE88" s="2163" t="str">
        <f t="shared" si="3"/>
        <v>AGRONOMÍA</v>
      </c>
    </row>
    <row r="89" spans="1:31" x14ac:dyDescent="0.25">
      <c r="A89" s="372">
        <v>87</v>
      </c>
      <c r="B89" s="974" t="s">
        <v>373</v>
      </c>
      <c r="C89" s="974" t="s">
        <v>616</v>
      </c>
      <c r="D89" s="974" t="s">
        <v>2194</v>
      </c>
      <c r="E89" s="372">
        <f>SUMIFS(TITULARES!$P$6:$P$1505,TITULARES!$I$6:$I$1505,'RESUMEN POR CARRERAS'!E$2,TITULARES!$D$6:$D$1505,'RESUMEN POR CARRERAS'!$C89)</f>
        <v>0</v>
      </c>
      <c r="F89" s="372">
        <f>SUMIFS(TITULARES!$P$6:$P$1505,TITULARES!$I$6:$I$1505,'RESUMEN POR CARRERAS'!F$2,TITULARES!$D$6:$D$1505,'RESUMEN POR CARRERAS'!$C89)</f>
        <v>0</v>
      </c>
      <c r="G89" s="372">
        <f>SUMIFS(TITULARES!$P$6:$P$1505,TITULARES!$I$6:$I$1505,'RESUMEN POR CARRERAS'!G$2,TITULARES!$D$6:$D$1505,'RESUMEN POR CARRERAS'!$C89)</f>
        <v>0</v>
      </c>
      <c r="H89" s="372">
        <f>SUMIFS(TITULARES!$P$6:$P$1505,TITULARES!$I$6:$I$1505,'RESUMEN POR CARRERAS'!H$2,TITULARES!$D$6:$D$1505,'RESUMEN POR CARRERAS'!$C89)</f>
        <v>0</v>
      </c>
      <c r="I89" s="372">
        <f>SUMIFS(TITULARES!$P$6:$P$1505,TITULARES!$I$6:$I$1505,'RESUMEN POR CARRERAS'!I$2,TITULARES!$D$6:$D$1505,'RESUMEN POR CARRERAS'!$C89)</f>
        <v>0</v>
      </c>
      <c r="J89" s="372">
        <f>SUMIFS(TITULARES!$P$6:$P$1505,TITULARES!$I$6:$I$1505,'RESUMEN POR CARRERAS'!J$2,TITULARES!$D$6:$D$1505,'RESUMEN POR CARRERAS'!$C89)</f>
        <v>0</v>
      </c>
      <c r="K89" s="372">
        <f>SUMIFS(TITULARES!$P$6:$P$1505,TITULARES!$I$6:$I$1505,'RESUMEN POR CARRERAS'!K$2,TITULARES!$D$6:$D$1505,'RESUMEN POR CARRERAS'!$C89)</f>
        <v>0</v>
      </c>
      <c r="L89" s="372">
        <f>SUMIFS(TITULARES!$P$6:$P$1505,TITULARES!$I$6:$I$1505,'RESUMEN POR CARRERAS'!L$2,TITULARES!$D$6:$D$1505,'RESUMEN POR CARRERAS'!$C89)</f>
        <v>0</v>
      </c>
      <c r="M89" s="372">
        <f>SUMIFS(TITULARES!$P$6:$P$1505,TITULARES!$I$6:$I$1505,'RESUMEN POR CARRERAS'!M$2,TITULARES!$D$6:$D$1505,'RESUMEN POR CARRERAS'!$C89)</f>
        <v>0</v>
      </c>
      <c r="N89" s="372">
        <f>SUMIFS(TITULARES!$P$6:$P$1505,TITULARES!$I$6:$I$1505,'RESUMEN POR CARRERAS'!N$2,TITULARES!$D$6:$D$1505,'RESUMEN POR CARRERAS'!$C89)</f>
        <v>18</v>
      </c>
      <c r="O89" s="372">
        <f>SUMIFS(TITULARES!$P$6:$P$1505,TITULARES!$I$6:$I$1505,'RESUMEN POR CARRERAS'!O$2,TITULARES!$D$6:$D$1505,'RESUMEN POR CARRERAS'!$C89)</f>
        <v>3</v>
      </c>
      <c r="P89" s="372">
        <f>SUMIFS(TITULARES!$P$6:$P$1505,TITULARES!$I$6:$I$1505,'RESUMEN POR CARRERAS'!P$2,TITULARES!$D$6:$D$1505,'RESUMEN POR CARRERAS'!$C89)</f>
        <v>0</v>
      </c>
      <c r="Q89" s="372">
        <f>SUMIFS(TITULARES!$P$6:$P$1505,TITULARES!$I$6:$I$1505,'RESUMEN POR CARRERAS'!Q$2,TITULARES!$D$6:$D$1505,'RESUMEN POR CARRERAS'!$C89)</f>
        <v>0</v>
      </c>
      <c r="R89" s="372">
        <f>SUMIFS(TITULARES!$P$6:$P$1505,TITULARES!$I$6:$I$1505,'RESUMEN POR CARRERAS'!R$2,TITULARES!$D$6:$D$1505,'RESUMEN POR CARRERAS'!$C89)</f>
        <v>0</v>
      </c>
      <c r="S89" s="372">
        <f>SUMIFS(TITULARES!$P$6:$P$1505,TITULARES!$I$6:$I$1505,'RESUMEN POR CARRERAS'!S$2,TITULARES!$D$6:$D$1505,'RESUMEN POR CARRERAS'!$C89)</f>
        <v>0</v>
      </c>
      <c r="T89" s="372">
        <f>SUMIFS(TITULARES!$P$6:$P$1505,TITULARES!$I$6:$I$1505,'RESUMEN POR CARRERAS'!T$2,TITULARES!$D$6:$D$1505,'RESUMEN POR CARRERAS'!$C89)</f>
        <v>0</v>
      </c>
      <c r="U89" s="372">
        <f>SUMIFS(TITULARES!$P$6:$P$1505,TITULARES!$I$6:$I$1505,'RESUMEN POR CARRERAS'!U$2,TITULARES!$D$6:$D$1505,'RESUMEN POR CARRERAS'!$C89)</f>
        <v>0</v>
      </c>
      <c r="V89" s="372">
        <f>SUMIFS(TITULARES!$P$6:$P$1505,TITULARES!$I$6:$I$1505,'RESUMEN POR CARRERAS'!V$2,TITULARES!$D$6:$D$1505,'RESUMEN POR CARRERAS'!$C89)</f>
        <v>0</v>
      </c>
      <c r="W89" s="372">
        <f>SUMIFS(TITULARES!$P$6:$P$1505,TITULARES!$I$6:$I$1505,'RESUMEN POR CARRERAS'!W$2,TITULARES!$D$6:$D$1505,'RESUMEN POR CARRERAS'!$C89)</f>
        <v>0</v>
      </c>
      <c r="X89" s="372">
        <f>SUMIFS(TITULARES!$P$6:$P$1505,TITULARES!$I$6:$I$1505,'RESUMEN POR CARRERAS'!X$2,TITULARES!$D$6:$D$1505,'RESUMEN POR CARRERAS'!$C89)</f>
        <v>0</v>
      </c>
      <c r="Y89" s="372">
        <f>SUMIFS(TITULARES!$P$6:$P$1505,TITULARES!$I$6:$I$1505,'RESUMEN POR CARRERAS'!Y$2,TITULARES!$D$6:$D$1505,'RESUMEN POR CARRERAS'!$C89)</f>
        <v>0</v>
      </c>
      <c r="Z89" s="372">
        <f>SUMIFS(TITULARES!$P$6:$P$1505,TITULARES!$I$6:$I$1505,'RESUMEN POR CARRERAS'!Z$2,TITULARES!$D$6:$D$1505,'RESUMEN POR CARRERAS'!$C89)</f>
        <v>0</v>
      </c>
      <c r="AA89" s="372">
        <f>SUMIFS(TITULARES!$P$6:$P$1505,TITULARES!$I$6:$I$1505,'RESUMEN POR CARRERAS'!AA$2,TITULARES!$D$6:$D$1505,'RESUMEN POR CARRERAS'!$C89)</f>
        <v>0</v>
      </c>
      <c r="AB89" s="372">
        <f>SUMIFS(TITULARES!$P$6:$P$1505,TITULARES!$I$6:$I$1505,'RESUMEN POR CARRERAS'!AB$2,TITULARES!$D$6:$D$1505,'RESUMEN POR CARRERAS'!$C89)</f>
        <v>0</v>
      </c>
      <c r="AC89" s="372">
        <f>SUMIFS(TITULARES!$P$6:$P$1505,TITULARES!$I$6:$I$1505,'RESUMEN POR CARRERAS'!AC$2,TITULARES!$D$6:$D$1505,'RESUMEN POR CARRERAS'!$C89)</f>
        <v>0</v>
      </c>
      <c r="AD89" s="372">
        <f t="shared" si="2"/>
        <v>18</v>
      </c>
      <c r="AE89" s="2163" t="str">
        <f t="shared" si="3"/>
        <v>MEDICINA VETERINARIA</v>
      </c>
    </row>
    <row r="90" spans="1:31" x14ac:dyDescent="0.25">
      <c r="A90" s="372">
        <v>88</v>
      </c>
      <c r="B90" s="974" t="s">
        <v>374</v>
      </c>
      <c r="C90" s="974" t="s">
        <v>620</v>
      </c>
      <c r="D90" s="974" t="s">
        <v>2194</v>
      </c>
      <c r="E90" s="372">
        <f>SUMIFS(TITULARES!$P$6:$P$1505,TITULARES!$I$6:$I$1505,'RESUMEN POR CARRERAS'!E$2,TITULARES!$D$6:$D$1505,'RESUMEN POR CARRERAS'!$C90)</f>
        <v>0</v>
      </c>
      <c r="F90" s="372">
        <f>SUMIFS(TITULARES!$P$6:$P$1505,TITULARES!$I$6:$I$1505,'RESUMEN POR CARRERAS'!F$2,TITULARES!$D$6:$D$1505,'RESUMEN POR CARRERAS'!$C90)</f>
        <v>0</v>
      </c>
      <c r="G90" s="372">
        <f>SUMIFS(TITULARES!$P$6:$P$1505,TITULARES!$I$6:$I$1505,'RESUMEN POR CARRERAS'!G$2,TITULARES!$D$6:$D$1505,'RESUMEN POR CARRERAS'!$C90)</f>
        <v>0</v>
      </c>
      <c r="H90" s="372">
        <f>SUMIFS(TITULARES!$P$6:$P$1505,TITULARES!$I$6:$I$1505,'RESUMEN POR CARRERAS'!H$2,TITULARES!$D$6:$D$1505,'RESUMEN POR CARRERAS'!$C90)</f>
        <v>0</v>
      </c>
      <c r="I90" s="372">
        <f>SUMIFS(TITULARES!$P$6:$P$1505,TITULARES!$I$6:$I$1505,'RESUMEN POR CARRERAS'!I$2,TITULARES!$D$6:$D$1505,'RESUMEN POR CARRERAS'!$C90)</f>
        <v>0</v>
      </c>
      <c r="J90" s="372">
        <f>SUMIFS(TITULARES!$P$6:$P$1505,TITULARES!$I$6:$I$1505,'RESUMEN POR CARRERAS'!J$2,TITULARES!$D$6:$D$1505,'RESUMEN POR CARRERAS'!$C90)</f>
        <v>0</v>
      </c>
      <c r="K90" s="372">
        <f>SUMIFS(TITULARES!$P$6:$P$1505,TITULARES!$I$6:$I$1505,'RESUMEN POR CARRERAS'!K$2,TITULARES!$D$6:$D$1505,'RESUMEN POR CARRERAS'!$C90)</f>
        <v>3</v>
      </c>
      <c r="L90" s="372">
        <f>SUMIFS(TITULARES!$P$6:$P$1505,TITULARES!$I$6:$I$1505,'RESUMEN POR CARRERAS'!L$2,TITULARES!$D$6:$D$1505,'RESUMEN POR CARRERAS'!$C90)</f>
        <v>7</v>
      </c>
      <c r="M90" s="372">
        <f>SUMIFS(TITULARES!$P$6:$P$1505,TITULARES!$I$6:$I$1505,'RESUMEN POR CARRERAS'!M$2,TITULARES!$D$6:$D$1505,'RESUMEN POR CARRERAS'!$C90)</f>
        <v>0</v>
      </c>
      <c r="N90" s="372">
        <f>SUMIFS(TITULARES!$P$6:$P$1505,TITULARES!$I$6:$I$1505,'RESUMEN POR CARRERAS'!N$2,TITULARES!$D$6:$D$1505,'RESUMEN POR CARRERAS'!$C90)</f>
        <v>9</v>
      </c>
      <c r="O90" s="372">
        <f>SUMIFS(TITULARES!$P$6:$P$1505,TITULARES!$I$6:$I$1505,'RESUMEN POR CARRERAS'!O$2,TITULARES!$D$6:$D$1505,'RESUMEN POR CARRERAS'!$C90)</f>
        <v>0</v>
      </c>
      <c r="P90" s="372">
        <f>SUMIFS(TITULARES!$P$6:$P$1505,TITULARES!$I$6:$I$1505,'RESUMEN POR CARRERAS'!P$2,TITULARES!$D$6:$D$1505,'RESUMEN POR CARRERAS'!$C90)</f>
        <v>0</v>
      </c>
      <c r="Q90" s="372">
        <f>SUMIFS(TITULARES!$P$6:$P$1505,TITULARES!$I$6:$I$1505,'RESUMEN POR CARRERAS'!Q$2,TITULARES!$D$6:$D$1505,'RESUMEN POR CARRERAS'!$C90)</f>
        <v>0</v>
      </c>
      <c r="R90" s="372">
        <f>SUMIFS(TITULARES!$P$6:$P$1505,TITULARES!$I$6:$I$1505,'RESUMEN POR CARRERAS'!R$2,TITULARES!$D$6:$D$1505,'RESUMEN POR CARRERAS'!$C90)</f>
        <v>0</v>
      </c>
      <c r="S90" s="372">
        <f>SUMIFS(TITULARES!$P$6:$P$1505,TITULARES!$I$6:$I$1505,'RESUMEN POR CARRERAS'!S$2,TITULARES!$D$6:$D$1505,'RESUMEN POR CARRERAS'!$C90)</f>
        <v>0</v>
      </c>
      <c r="T90" s="372">
        <f>SUMIFS(TITULARES!$P$6:$P$1505,TITULARES!$I$6:$I$1505,'RESUMEN POR CARRERAS'!T$2,TITULARES!$D$6:$D$1505,'RESUMEN POR CARRERAS'!$C90)</f>
        <v>0</v>
      </c>
      <c r="U90" s="372">
        <f>SUMIFS(TITULARES!$P$6:$P$1505,TITULARES!$I$6:$I$1505,'RESUMEN POR CARRERAS'!U$2,TITULARES!$D$6:$D$1505,'RESUMEN POR CARRERAS'!$C90)</f>
        <v>0</v>
      </c>
      <c r="V90" s="372">
        <f>SUMIFS(TITULARES!$P$6:$P$1505,TITULARES!$I$6:$I$1505,'RESUMEN POR CARRERAS'!V$2,TITULARES!$D$6:$D$1505,'RESUMEN POR CARRERAS'!$C90)</f>
        <v>0</v>
      </c>
      <c r="W90" s="372">
        <f>SUMIFS(TITULARES!$P$6:$P$1505,TITULARES!$I$6:$I$1505,'RESUMEN POR CARRERAS'!W$2,TITULARES!$D$6:$D$1505,'RESUMEN POR CARRERAS'!$C90)</f>
        <v>0</v>
      </c>
      <c r="X90" s="372">
        <f>SUMIFS(TITULARES!$P$6:$P$1505,TITULARES!$I$6:$I$1505,'RESUMEN POR CARRERAS'!X$2,TITULARES!$D$6:$D$1505,'RESUMEN POR CARRERAS'!$C90)</f>
        <v>0</v>
      </c>
      <c r="Y90" s="372">
        <f>SUMIFS(TITULARES!$P$6:$P$1505,TITULARES!$I$6:$I$1505,'RESUMEN POR CARRERAS'!Y$2,TITULARES!$D$6:$D$1505,'RESUMEN POR CARRERAS'!$C90)</f>
        <v>0</v>
      </c>
      <c r="Z90" s="372">
        <f>SUMIFS(TITULARES!$P$6:$P$1505,TITULARES!$I$6:$I$1505,'RESUMEN POR CARRERAS'!Z$2,TITULARES!$D$6:$D$1505,'RESUMEN POR CARRERAS'!$C90)</f>
        <v>0</v>
      </c>
      <c r="AA90" s="372">
        <f>SUMIFS(TITULARES!$P$6:$P$1505,TITULARES!$I$6:$I$1505,'RESUMEN POR CARRERAS'!AA$2,TITULARES!$D$6:$D$1505,'RESUMEN POR CARRERAS'!$C90)</f>
        <v>0</v>
      </c>
      <c r="AB90" s="372">
        <f>SUMIFS(TITULARES!$P$6:$P$1505,TITULARES!$I$6:$I$1505,'RESUMEN POR CARRERAS'!AB$2,TITULARES!$D$6:$D$1505,'RESUMEN POR CARRERAS'!$C90)</f>
        <v>0</v>
      </c>
      <c r="AC90" s="372">
        <f>SUMIFS(TITULARES!$P$6:$P$1505,TITULARES!$I$6:$I$1505,'RESUMEN POR CARRERAS'!AC$2,TITULARES!$D$6:$D$1505,'RESUMEN POR CARRERAS'!$C90)</f>
        <v>0</v>
      </c>
      <c r="AD90" s="372">
        <f t="shared" si="2"/>
        <v>9</v>
      </c>
      <c r="AE90" s="2163" t="str">
        <f t="shared" si="3"/>
        <v>MEDICINA VETERINARIA</v>
      </c>
    </row>
    <row r="91" spans="1:31" x14ac:dyDescent="0.25">
      <c r="A91" s="372">
        <v>89</v>
      </c>
      <c r="B91" s="974" t="s">
        <v>887</v>
      </c>
      <c r="C91" s="974" t="s">
        <v>888</v>
      </c>
      <c r="D91" s="974" t="s">
        <v>2194</v>
      </c>
      <c r="E91" s="372">
        <f>SUMIFS(TITULARES!$P$6:$P$1505,TITULARES!$I$6:$I$1505,'RESUMEN POR CARRERAS'!E$2,TITULARES!$D$6:$D$1505,'RESUMEN POR CARRERAS'!$C91)</f>
        <v>0</v>
      </c>
      <c r="F91" s="372">
        <f>SUMIFS(TITULARES!$P$6:$P$1505,TITULARES!$I$6:$I$1505,'RESUMEN POR CARRERAS'!F$2,TITULARES!$D$6:$D$1505,'RESUMEN POR CARRERAS'!$C91)</f>
        <v>0</v>
      </c>
      <c r="G91" s="372">
        <f>SUMIFS(TITULARES!$P$6:$P$1505,TITULARES!$I$6:$I$1505,'RESUMEN POR CARRERAS'!G$2,TITULARES!$D$6:$D$1505,'RESUMEN POR CARRERAS'!$C91)</f>
        <v>0</v>
      </c>
      <c r="H91" s="372">
        <f>SUMIFS(TITULARES!$P$6:$P$1505,TITULARES!$I$6:$I$1505,'RESUMEN POR CARRERAS'!H$2,TITULARES!$D$6:$D$1505,'RESUMEN POR CARRERAS'!$C91)</f>
        <v>0</v>
      </c>
      <c r="I91" s="372">
        <f>SUMIFS(TITULARES!$P$6:$P$1505,TITULARES!$I$6:$I$1505,'RESUMEN POR CARRERAS'!I$2,TITULARES!$D$6:$D$1505,'RESUMEN POR CARRERAS'!$C91)</f>
        <v>0</v>
      </c>
      <c r="J91" s="372">
        <f>SUMIFS(TITULARES!$P$6:$P$1505,TITULARES!$I$6:$I$1505,'RESUMEN POR CARRERAS'!J$2,TITULARES!$D$6:$D$1505,'RESUMEN POR CARRERAS'!$C91)</f>
        <v>0</v>
      </c>
      <c r="K91" s="372">
        <f>SUMIFS(TITULARES!$P$6:$P$1505,TITULARES!$I$6:$I$1505,'RESUMEN POR CARRERAS'!K$2,TITULARES!$D$6:$D$1505,'RESUMEN POR CARRERAS'!$C91)</f>
        <v>0</v>
      </c>
      <c r="L91" s="372">
        <f>SUMIFS(TITULARES!$P$6:$P$1505,TITULARES!$I$6:$I$1505,'RESUMEN POR CARRERAS'!L$2,TITULARES!$D$6:$D$1505,'RESUMEN POR CARRERAS'!$C91)</f>
        <v>0</v>
      </c>
      <c r="M91" s="372">
        <f>SUMIFS(TITULARES!$P$6:$P$1505,TITULARES!$I$6:$I$1505,'RESUMEN POR CARRERAS'!M$2,TITULARES!$D$6:$D$1505,'RESUMEN POR CARRERAS'!$C91)</f>
        <v>0</v>
      </c>
      <c r="N91" s="372">
        <f>SUMIFS(TITULARES!$P$6:$P$1505,TITULARES!$I$6:$I$1505,'RESUMEN POR CARRERAS'!N$2,TITULARES!$D$6:$D$1505,'RESUMEN POR CARRERAS'!$C91)</f>
        <v>0</v>
      </c>
      <c r="O91" s="372">
        <f>SUMIFS(TITULARES!$P$6:$P$1505,TITULARES!$I$6:$I$1505,'RESUMEN POR CARRERAS'!O$2,TITULARES!$D$6:$D$1505,'RESUMEN POR CARRERAS'!$C91)</f>
        <v>0</v>
      </c>
      <c r="P91" s="372">
        <f>SUMIFS(TITULARES!$P$6:$P$1505,TITULARES!$I$6:$I$1505,'RESUMEN POR CARRERAS'!P$2,TITULARES!$D$6:$D$1505,'RESUMEN POR CARRERAS'!$C91)</f>
        <v>0</v>
      </c>
      <c r="Q91" s="372">
        <f>SUMIFS(TITULARES!$P$6:$P$1505,TITULARES!$I$6:$I$1505,'RESUMEN POR CARRERAS'!Q$2,TITULARES!$D$6:$D$1505,'RESUMEN POR CARRERAS'!$C91)</f>
        <v>0</v>
      </c>
      <c r="R91" s="372">
        <f>SUMIFS(TITULARES!$P$6:$P$1505,TITULARES!$I$6:$I$1505,'RESUMEN POR CARRERAS'!R$2,TITULARES!$D$6:$D$1505,'RESUMEN POR CARRERAS'!$C91)</f>
        <v>0</v>
      </c>
      <c r="S91" s="372">
        <f>SUMIFS(TITULARES!$P$6:$P$1505,TITULARES!$I$6:$I$1505,'RESUMEN POR CARRERAS'!S$2,TITULARES!$D$6:$D$1505,'RESUMEN POR CARRERAS'!$C91)</f>
        <v>0</v>
      </c>
      <c r="T91" s="372">
        <f>SUMIFS(TITULARES!$P$6:$P$1505,TITULARES!$I$6:$I$1505,'RESUMEN POR CARRERAS'!T$2,TITULARES!$D$6:$D$1505,'RESUMEN POR CARRERAS'!$C91)</f>
        <v>0</v>
      </c>
      <c r="U91" s="372">
        <f>SUMIFS(TITULARES!$P$6:$P$1505,TITULARES!$I$6:$I$1505,'RESUMEN POR CARRERAS'!U$2,TITULARES!$D$6:$D$1505,'RESUMEN POR CARRERAS'!$C91)</f>
        <v>0</v>
      </c>
      <c r="V91" s="372">
        <f>SUMIFS(TITULARES!$P$6:$P$1505,TITULARES!$I$6:$I$1505,'RESUMEN POR CARRERAS'!V$2,TITULARES!$D$6:$D$1505,'RESUMEN POR CARRERAS'!$C91)</f>
        <v>0</v>
      </c>
      <c r="W91" s="372">
        <f>SUMIFS(TITULARES!$P$6:$P$1505,TITULARES!$I$6:$I$1505,'RESUMEN POR CARRERAS'!W$2,TITULARES!$D$6:$D$1505,'RESUMEN POR CARRERAS'!$C91)</f>
        <v>0</v>
      </c>
      <c r="X91" s="372">
        <f>SUMIFS(TITULARES!$P$6:$P$1505,TITULARES!$I$6:$I$1505,'RESUMEN POR CARRERAS'!X$2,TITULARES!$D$6:$D$1505,'RESUMEN POR CARRERAS'!$C91)</f>
        <v>0</v>
      </c>
      <c r="Y91" s="372">
        <f>SUMIFS(TITULARES!$P$6:$P$1505,TITULARES!$I$6:$I$1505,'RESUMEN POR CARRERAS'!Y$2,TITULARES!$D$6:$D$1505,'RESUMEN POR CARRERAS'!$C91)</f>
        <v>0</v>
      </c>
      <c r="Z91" s="372">
        <f>SUMIFS(TITULARES!$P$6:$P$1505,TITULARES!$I$6:$I$1505,'RESUMEN POR CARRERAS'!Z$2,TITULARES!$D$6:$D$1505,'RESUMEN POR CARRERAS'!$C91)</f>
        <v>0</v>
      </c>
      <c r="AA91" s="372">
        <f>SUMIFS(TITULARES!$P$6:$P$1505,TITULARES!$I$6:$I$1505,'RESUMEN POR CARRERAS'!AA$2,TITULARES!$D$6:$D$1505,'RESUMEN POR CARRERAS'!$C91)</f>
        <v>0</v>
      </c>
      <c r="AB91" s="372">
        <f>SUMIFS(TITULARES!$P$6:$P$1505,TITULARES!$I$6:$I$1505,'RESUMEN POR CARRERAS'!AB$2,TITULARES!$D$6:$D$1505,'RESUMEN POR CARRERAS'!$C91)</f>
        <v>0</v>
      </c>
      <c r="AC91" s="372">
        <f>SUMIFS(TITULARES!$P$6:$P$1505,TITULARES!$I$6:$I$1505,'RESUMEN POR CARRERAS'!AC$2,TITULARES!$D$6:$D$1505,'RESUMEN POR CARRERAS'!$C91)</f>
        <v>0</v>
      </c>
      <c r="AD91" s="372">
        <f t="shared" si="2"/>
        <v>0</v>
      </c>
      <c r="AE91" s="2163" t="str">
        <f t="shared" si="3"/>
        <v>ADMINISTRACIÓN DE EMPRESAS</v>
      </c>
    </row>
    <row r="92" spans="1:31" x14ac:dyDescent="0.25">
      <c r="A92" s="372">
        <v>90</v>
      </c>
      <c r="B92" s="974" t="s">
        <v>550</v>
      </c>
      <c r="C92" s="974" t="s">
        <v>621</v>
      </c>
      <c r="D92" s="974" t="s">
        <v>2194</v>
      </c>
      <c r="E92" s="372">
        <f>SUMIFS(TITULARES!$P$6:$P$1505,TITULARES!$I$6:$I$1505,'RESUMEN POR CARRERAS'!E$2,TITULARES!$D$6:$D$1505,'RESUMEN POR CARRERAS'!$C92)</f>
        <v>0</v>
      </c>
      <c r="F92" s="372">
        <f>SUMIFS(TITULARES!$P$6:$P$1505,TITULARES!$I$6:$I$1505,'RESUMEN POR CARRERAS'!F$2,TITULARES!$D$6:$D$1505,'RESUMEN POR CARRERAS'!$C92)</f>
        <v>0</v>
      </c>
      <c r="G92" s="372">
        <f>SUMIFS(TITULARES!$P$6:$P$1505,TITULARES!$I$6:$I$1505,'RESUMEN POR CARRERAS'!G$2,TITULARES!$D$6:$D$1505,'RESUMEN POR CARRERAS'!$C92)</f>
        <v>0</v>
      </c>
      <c r="H92" s="372">
        <f>SUMIFS(TITULARES!$P$6:$P$1505,TITULARES!$I$6:$I$1505,'RESUMEN POR CARRERAS'!H$2,TITULARES!$D$6:$D$1505,'RESUMEN POR CARRERAS'!$C92)</f>
        <v>0</v>
      </c>
      <c r="I92" s="372">
        <f>SUMIFS(TITULARES!$P$6:$P$1505,TITULARES!$I$6:$I$1505,'RESUMEN POR CARRERAS'!I$2,TITULARES!$D$6:$D$1505,'RESUMEN POR CARRERAS'!$C92)</f>
        <v>0</v>
      </c>
      <c r="J92" s="372">
        <f>SUMIFS(TITULARES!$P$6:$P$1505,TITULARES!$I$6:$I$1505,'RESUMEN POR CARRERAS'!J$2,TITULARES!$D$6:$D$1505,'RESUMEN POR CARRERAS'!$C92)</f>
        <v>0</v>
      </c>
      <c r="K92" s="372">
        <f>SUMIFS(TITULARES!$P$6:$P$1505,TITULARES!$I$6:$I$1505,'RESUMEN POR CARRERAS'!K$2,TITULARES!$D$6:$D$1505,'RESUMEN POR CARRERAS'!$C92)</f>
        <v>0</v>
      </c>
      <c r="L92" s="372">
        <f>SUMIFS(TITULARES!$P$6:$P$1505,TITULARES!$I$6:$I$1505,'RESUMEN POR CARRERAS'!L$2,TITULARES!$D$6:$D$1505,'RESUMEN POR CARRERAS'!$C92)</f>
        <v>0</v>
      </c>
      <c r="M92" s="372">
        <f>SUMIFS(TITULARES!$P$6:$P$1505,TITULARES!$I$6:$I$1505,'RESUMEN POR CARRERAS'!M$2,TITULARES!$D$6:$D$1505,'RESUMEN POR CARRERAS'!$C92)</f>
        <v>0</v>
      </c>
      <c r="N92" s="372">
        <f>SUMIFS(TITULARES!$P$6:$P$1505,TITULARES!$I$6:$I$1505,'RESUMEN POR CARRERAS'!N$2,TITULARES!$D$6:$D$1505,'RESUMEN POR CARRERAS'!$C92)</f>
        <v>0</v>
      </c>
      <c r="O92" s="372">
        <f>SUMIFS(TITULARES!$P$6:$P$1505,TITULARES!$I$6:$I$1505,'RESUMEN POR CARRERAS'!O$2,TITULARES!$D$6:$D$1505,'RESUMEN POR CARRERAS'!$C92)</f>
        <v>0</v>
      </c>
      <c r="P92" s="372">
        <f>SUMIFS(TITULARES!$P$6:$P$1505,TITULARES!$I$6:$I$1505,'RESUMEN POR CARRERAS'!P$2,TITULARES!$D$6:$D$1505,'RESUMEN POR CARRERAS'!$C92)</f>
        <v>0</v>
      </c>
      <c r="Q92" s="372">
        <f>SUMIFS(TITULARES!$P$6:$P$1505,TITULARES!$I$6:$I$1505,'RESUMEN POR CARRERAS'!Q$2,TITULARES!$D$6:$D$1505,'RESUMEN POR CARRERAS'!$C92)</f>
        <v>10</v>
      </c>
      <c r="R92" s="372">
        <f>SUMIFS(TITULARES!$P$6:$P$1505,TITULARES!$I$6:$I$1505,'RESUMEN POR CARRERAS'!R$2,TITULARES!$D$6:$D$1505,'RESUMEN POR CARRERAS'!$C92)</f>
        <v>0</v>
      </c>
      <c r="S92" s="372">
        <f>SUMIFS(TITULARES!$P$6:$P$1505,TITULARES!$I$6:$I$1505,'RESUMEN POR CARRERAS'!S$2,TITULARES!$D$6:$D$1505,'RESUMEN POR CARRERAS'!$C92)</f>
        <v>0</v>
      </c>
      <c r="T92" s="372">
        <f>SUMIFS(TITULARES!$P$6:$P$1505,TITULARES!$I$6:$I$1505,'RESUMEN POR CARRERAS'!T$2,TITULARES!$D$6:$D$1505,'RESUMEN POR CARRERAS'!$C92)</f>
        <v>0</v>
      </c>
      <c r="U92" s="372">
        <f>SUMIFS(TITULARES!$P$6:$P$1505,TITULARES!$I$6:$I$1505,'RESUMEN POR CARRERAS'!U$2,TITULARES!$D$6:$D$1505,'RESUMEN POR CARRERAS'!$C92)</f>
        <v>0</v>
      </c>
      <c r="V92" s="372">
        <f>SUMIFS(TITULARES!$P$6:$P$1505,TITULARES!$I$6:$I$1505,'RESUMEN POR CARRERAS'!V$2,TITULARES!$D$6:$D$1505,'RESUMEN POR CARRERAS'!$C92)</f>
        <v>0</v>
      </c>
      <c r="W92" s="372">
        <f>SUMIFS(TITULARES!$P$6:$P$1505,TITULARES!$I$6:$I$1505,'RESUMEN POR CARRERAS'!W$2,TITULARES!$D$6:$D$1505,'RESUMEN POR CARRERAS'!$C92)</f>
        <v>0</v>
      </c>
      <c r="X92" s="372">
        <f>SUMIFS(TITULARES!$P$6:$P$1505,TITULARES!$I$6:$I$1505,'RESUMEN POR CARRERAS'!X$2,TITULARES!$D$6:$D$1505,'RESUMEN POR CARRERAS'!$C92)</f>
        <v>0</v>
      </c>
      <c r="Y92" s="372">
        <f>SUMIFS(TITULARES!$P$6:$P$1505,TITULARES!$I$6:$I$1505,'RESUMEN POR CARRERAS'!Y$2,TITULARES!$D$6:$D$1505,'RESUMEN POR CARRERAS'!$C92)</f>
        <v>0</v>
      </c>
      <c r="Z92" s="372">
        <f>SUMIFS(TITULARES!$P$6:$P$1505,TITULARES!$I$6:$I$1505,'RESUMEN POR CARRERAS'!Z$2,TITULARES!$D$6:$D$1505,'RESUMEN POR CARRERAS'!$C92)</f>
        <v>0</v>
      </c>
      <c r="AA92" s="372">
        <f>SUMIFS(TITULARES!$P$6:$P$1505,TITULARES!$I$6:$I$1505,'RESUMEN POR CARRERAS'!AA$2,TITULARES!$D$6:$D$1505,'RESUMEN POR CARRERAS'!$C92)</f>
        <v>0</v>
      </c>
      <c r="AB92" s="372">
        <f>SUMIFS(TITULARES!$P$6:$P$1505,TITULARES!$I$6:$I$1505,'RESUMEN POR CARRERAS'!AB$2,TITULARES!$D$6:$D$1505,'RESUMEN POR CARRERAS'!$C92)</f>
        <v>0</v>
      </c>
      <c r="AC92" s="372">
        <f>SUMIFS(TITULARES!$P$6:$P$1505,TITULARES!$I$6:$I$1505,'RESUMEN POR CARRERAS'!AC$2,TITULARES!$D$6:$D$1505,'RESUMEN POR CARRERAS'!$C92)</f>
        <v>0</v>
      </c>
      <c r="AD92" s="372">
        <f t="shared" si="2"/>
        <v>10</v>
      </c>
      <c r="AE92" s="2163" t="str">
        <f t="shared" si="3"/>
        <v>EDUCACIÓN INICIAL</v>
      </c>
    </row>
    <row r="93" spans="1:31" x14ac:dyDescent="0.25">
      <c r="A93" s="372">
        <v>91</v>
      </c>
      <c r="B93" s="974" t="s">
        <v>375</v>
      </c>
      <c r="C93" s="974" t="s">
        <v>623</v>
      </c>
      <c r="D93" s="974" t="s">
        <v>2194</v>
      </c>
      <c r="E93" s="372">
        <f>SUMIFS(TITULARES!$P$6:$P$1505,TITULARES!$I$6:$I$1505,'RESUMEN POR CARRERAS'!E$2,TITULARES!$D$6:$D$1505,'RESUMEN POR CARRERAS'!$C93)</f>
        <v>0</v>
      </c>
      <c r="F93" s="372">
        <f>SUMIFS(TITULARES!$P$6:$P$1505,TITULARES!$I$6:$I$1505,'RESUMEN POR CARRERAS'!F$2,TITULARES!$D$6:$D$1505,'RESUMEN POR CARRERAS'!$C93)</f>
        <v>0</v>
      </c>
      <c r="G93" s="372">
        <f>SUMIFS(TITULARES!$P$6:$P$1505,TITULARES!$I$6:$I$1505,'RESUMEN POR CARRERAS'!G$2,TITULARES!$D$6:$D$1505,'RESUMEN POR CARRERAS'!$C93)</f>
        <v>0</v>
      </c>
      <c r="H93" s="372">
        <f>SUMIFS(TITULARES!$P$6:$P$1505,TITULARES!$I$6:$I$1505,'RESUMEN POR CARRERAS'!H$2,TITULARES!$D$6:$D$1505,'RESUMEN POR CARRERAS'!$C93)</f>
        <v>0</v>
      </c>
      <c r="I93" s="372">
        <f>SUMIFS(TITULARES!$P$6:$P$1505,TITULARES!$I$6:$I$1505,'RESUMEN POR CARRERAS'!I$2,TITULARES!$D$6:$D$1505,'RESUMEN POR CARRERAS'!$C93)</f>
        <v>0</v>
      </c>
      <c r="J93" s="372">
        <f>SUMIFS(TITULARES!$P$6:$P$1505,TITULARES!$I$6:$I$1505,'RESUMEN POR CARRERAS'!J$2,TITULARES!$D$6:$D$1505,'RESUMEN POR CARRERAS'!$C93)</f>
        <v>0</v>
      </c>
      <c r="K93" s="372">
        <f>SUMIFS(TITULARES!$P$6:$P$1505,TITULARES!$I$6:$I$1505,'RESUMEN POR CARRERAS'!K$2,TITULARES!$D$6:$D$1505,'RESUMEN POR CARRERAS'!$C93)</f>
        <v>20</v>
      </c>
      <c r="L93" s="372">
        <f>SUMIFS(TITULARES!$P$6:$P$1505,TITULARES!$I$6:$I$1505,'RESUMEN POR CARRERAS'!L$2,TITULARES!$D$6:$D$1505,'RESUMEN POR CARRERAS'!$C93)</f>
        <v>0</v>
      </c>
      <c r="M93" s="372">
        <f>SUMIFS(TITULARES!$P$6:$P$1505,TITULARES!$I$6:$I$1505,'RESUMEN POR CARRERAS'!M$2,TITULARES!$D$6:$D$1505,'RESUMEN POR CARRERAS'!$C93)</f>
        <v>0</v>
      </c>
      <c r="N93" s="372">
        <f>SUMIFS(TITULARES!$P$6:$P$1505,TITULARES!$I$6:$I$1505,'RESUMEN POR CARRERAS'!N$2,TITULARES!$D$6:$D$1505,'RESUMEN POR CARRERAS'!$C93)</f>
        <v>0</v>
      </c>
      <c r="O93" s="372">
        <f>SUMIFS(TITULARES!$P$6:$P$1505,TITULARES!$I$6:$I$1505,'RESUMEN POR CARRERAS'!O$2,TITULARES!$D$6:$D$1505,'RESUMEN POR CARRERAS'!$C93)</f>
        <v>0</v>
      </c>
      <c r="P93" s="372">
        <f>SUMIFS(TITULARES!$P$6:$P$1505,TITULARES!$I$6:$I$1505,'RESUMEN POR CARRERAS'!P$2,TITULARES!$D$6:$D$1505,'RESUMEN POR CARRERAS'!$C93)</f>
        <v>0</v>
      </c>
      <c r="Q93" s="372">
        <f>SUMIFS(TITULARES!$P$6:$P$1505,TITULARES!$I$6:$I$1505,'RESUMEN POR CARRERAS'!Q$2,TITULARES!$D$6:$D$1505,'RESUMEN POR CARRERAS'!$C93)</f>
        <v>0</v>
      </c>
      <c r="R93" s="372">
        <f>SUMIFS(TITULARES!$P$6:$P$1505,TITULARES!$I$6:$I$1505,'RESUMEN POR CARRERAS'!R$2,TITULARES!$D$6:$D$1505,'RESUMEN POR CARRERAS'!$C93)</f>
        <v>0</v>
      </c>
      <c r="S93" s="372">
        <f>SUMIFS(TITULARES!$P$6:$P$1505,TITULARES!$I$6:$I$1505,'RESUMEN POR CARRERAS'!S$2,TITULARES!$D$6:$D$1505,'RESUMEN POR CARRERAS'!$C93)</f>
        <v>0</v>
      </c>
      <c r="T93" s="372">
        <f>SUMIFS(TITULARES!$P$6:$P$1505,TITULARES!$I$6:$I$1505,'RESUMEN POR CARRERAS'!T$2,TITULARES!$D$6:$D$1505,'RESUMEN POR CARRERAS'!$C93)</f>
        <v>0</v>
      </c>
      <c r="U93" s="372">
        <f>SUMIFS(TITULARES!$P$6:$P$1505,TITULARES!$I$6:$I$1505,'RESUMEN POR CARRERAS'!U$2,TITULARES!$D$6:$D$1505,'RESUMEN POR CARRERAS'!$C93)</f>
        <v>0</v>
      </c>
      <c r="V93" s="372">
        <f>SUMIFS(TITULARES!$P$6:$P$1505,TITULARES!$I$6:$I$1505,'RESUMEN POR CARRERAS'!V$2,TITULARES!$D$6:$D$1505,'RESUMEN POR CARRERAS'!$C93)</f>
        <v>0</v>
      </c>
      <c r="W93" s="372">
        <f>SUMIFS(TITULARES!$P$6:$P$1505,TITULARES!$I$6:$I$1505,'RESUMEN POR CARRERAS'!W$2,TITULARES!$D$6:$D$1505,'RESUMEN POR CARRERAS'!$C93)</f>
        <v>0</v>
      </c>
      <c r="X93" s="372">
        <f>SUMIFS(TITULARES!$P$6:$P$1505,TITULARES!$I$6:$I$1505,'RESUMEN POR CARRERAS'!X$2,TITULARES!$D$6:$D$1505,'RESUMEN POR CARRERAS'!$C93)</f>
        <v>0</v>
      </c>
      <c r="Y93" s="372">
        <f>SUMIFS(TITULARES!$P$6:$P$1505,TITULARES!$I$6:$I$1505,'RESUMEN POR CARRERAS'!Y$2,TITULARES!$D$6:$D$1505,'RESUMEN POR CARRERAS'!$C93)</f>
        <v>0</v>
      </c>
      <c r="Z93" s="372">
        <f>SUMIFS(TITULARES!$P$6:$P$1505,TITULARES!$I$6:$I$1505,'RESUMEN POR CARRERAS'!Z$2,TITULARES!$D$6:$D$1505,'RESUMEN POR CARRERAS'!$C93)</f>
        <v>0</v>
      </c>
      <c r="AA93" s="372">
        <f>SUMIFS(TITULARES!$P$6:$P$1505,TITULARES!$I$6:$I$1505,'RESUMEN POR CARRERAS'!AA$2,TITULARES!$D$6:$D$1505,'RESUMEN POR CARRERAS'!$C93)</f>
        <v>0</v>
      </c>
      <c r="AB93" s="372">
        <f>SUMIFS(TITULARES!$P$6:$P$1505,TITULARES!$I$6:$I$1505,'RESUMEN POR CARRERAS'!AB$2,TITULARES!$D$6:$D$1505,'RESUMEN POR CARRERAS'!$C93)</f>
        <v>0</v>
      </c>
      <c r="AC93" s="372">
        <f>SUMIFS(TITULARES!$P$6:$P$1505,TITULARES!$I$6:$I$1505,'RESUMEN POR CARRERAS'!AC$2,TITULARES!$D$6:$D$1505,'RESUMEN POR CARRERAS'!$C93)</f>
        <v>0</v>
      </c>
      <c r="AD93" s="372">
        <f t="shared" si="2"/>
        <v>20</v>
      </c>
      <c r="AE93" s="2163" t="str">
        <f t="shared" si="3"/>
        <v>AGROINDUSTRIA</v>
      </c>
    </row>
    <row r="94" spans="1:31" x14ac:dyDescent="0.25">
      <c r="A94" s="372">
        <v>92</v>
      </c>
      <c r="B94" s="974" t="s">
        <v>450</v>
      </c>
      <c r="C94" s="974" t="s">
        <v>475</v>
      </c>
      <c r="D94" s="974" t="s">
        <v>2194</v>
      </c>
      <c r="E94" s="372">
        <f>SUMIFS(TITULARES!$P$6:$P$1505,TITULARES!$I$6:$I$1505,'RESUMEN POR CARRERAS'!E$2,TITULARES!$D$6:$D$1505,'RESUMEN POR CARRERAS'!$C94)</f>
        <v>0</v>
      </c>
      <c r="F94" s="372">
        <f>SUMIFS(TITULARES!$P$6:$P$1505,TITULARES!$I$6:$I$1505,'RESUMEN POR CARRERAS'!F$2,TITULARES!$D$6:$D$1505,'RESUMEN POR CARRERAS'!$C94)</f>
        <v>0</v>
      </c>
      <c r="G94" s="372">
        <f>SUMIFS(TITULARES!$P$6:$P$1505,TITULARES!$I$6:$I$1505,'RESUMEN POR CARRERAS'!G$2,TITULARES!$D$6:$D$1505,'RESUMEN POR CARRERAS'!$C94)</f>
        <v>0</v>
      </c>
      <c r="H94" s="372">
        <f>SUMIFS(TITULARES!$P$6:$P$1505,TITULARES!$I$6:$I$1505,'RESUMEN POR CARRERAS'!H$2,TITULARES!$D$6:$D$1505,'RESUMEN POR CARRERAS'!$C94)</f>
        <v>0</v>
      </c>
      <c r="I94" s="372">
        <f>SUMIFS(TITULARES!$P$6:$P$1505,TITULARES!$I$6:$I$1505,'RESUMEN POR CARRERAS'!I$2,TITULARES!$D$6:$D$1505,'RESUMEN POR CARRERAS'!$C94)</f>
        <v>0</v>
      </c>
      <c r="J94" s="372">
        <f>SUMIFS(TITULARES!$P$6:$P$1505,TITULARES!$I$6:$I$1505,'RESUMEN POR CARRERAS'!J$2,TITULARES!$D$6:$D$1505,'RESUMEN POR CARRERAS'!$C94)</f>
        <v>0</v>
      </c>
      <c r="K94" s="372">
        <f>SUMIFS(TITULARES!$P$6:$P$1505,TITULARES!$I$6:$I$1505,'RESUMEN POR CARRERAS'!K$2,TITULARES!$D$6:$D$1505,'RESUMEN POR CARRERAS'!$C94)</f>
        <v>0</v>
      </c>
      <c r="L94" s="372">
        <f>SUMIFS(TITULARES!$P$6:$P$1505,TITULARES!$I$6:$I$1505,'RESUMEN POR CARRERAS'!L$2,TITULARES!$D$6:$D$1505,'RESUMEN POR CARRERAS'!$C94)</f>
        <v>0</v>
      </c>
      <c r="M94" s="372">
        <f>SUMIFS(TITULARES!$P$6:$P$1505,TITULARES!$I$6:$I$1505,'RESUMEN POR CARRERAS'!M$2,TITULARES!$D$6:$D$1505,'RESUMEN POR CARRERAS'!$C94)</f>
        <v>0</v>
      </c>
      <c r="N94" s="372">
        <f>SUMIFS(TITULARES!$P$6:$P$1505,TITULARES!$I$6:$I$1505,'RESUMEN POR CARRERAS'!N$2,TITULARES!$D$6:$D$1505,'RESUMEN POR CARRERAS'!$C94)</f>
        <v>0</v>
      </c>
      <c r="O94" s="372">
        <f>SUMIFS(TITULARES!$P$6:$P$1505,TITULARES!$I$6:$I$1505,'RESUMEN POR CARRERAS'!O$2,TITULARES!$D$6:$D$1505,'RESUMEN POR CARRERAS'!$C94)</f>
        <v>0</v>
      </c>
      <c r="P94" s="372">
        <f>SUMIFS(TITULARES!$P$6:$P$1505,TITULARES!$I$6:$I$1505,'RESUMEN POR CARRERAS'!P$2,TITULARES!$D$6:$D$1505,'RESUMEN POR CARRERAS'!$C94)</f>
        <v>0</v>
      </c>
      <c r="Q94" s="372">
        <f>SUMIFS(TITULARES!$P$6:$P$1505,TITULARES!$I$6:$I$1505,'RESUMEN POR CARRERAS'!Q$2,TITULARES!$D$6:$D$1505,'RESUMEN POR CARRERAS'!$C94)</f>
        <v>0</v>
      </c>
      <c r="R94" s="372">
        <f>SUMIFS(TITULARES!$P$6:$P$1505,TITULARES!$I$6:$I$1505,'RESUMEN POR CARRERAS'!R$2,TITULARES!$D$6:$D$1505,'RESUMEN POR CARRERAS'!$C94)</f>
        <v>0</v>
      </c>
      <c r="S94" s="372">
        <f>SUMIFS(TITULARES!$P$6:$P$1505,TITULARES!$I$6:$I$1505,'RESUMEN POR CARRERAS'!S$2,TITULARES!$D$6:$D$1505,'RESUMEN POR CARRERAS'!$C94)</f>
        <v>0</v>
      </c>
      <c r="T94" s="372">
        <f>SUMIFS(TITULARES!$P$6:$P$1505,TITULARES!$I$6:$I$1505,'RESUMEN POR CARRERAS'!T$2,TITULARES!$D$6:$D$1505,'RESUMEN POR CARRERAS'!$C94)</f>
        <v>0</v>
      </c>
      <c r="U94" s="372">
        <f>SUMIFS(TITULARES!$P$6:$P$1505,TITULARES!$I$6:$I$1505,'RESUMEN POR CARRERAS'!U$2,TITULARES!$D$6:$D$1505,'RESUMEN POR CARRERAS'!$C94)</f>
        <v>0</v>
      </c>
      <c r="V94" s="372">
        <f>SUMIFS(TITULARES!$P$6:$P$1505,TITULARES!$I$6:$I$1505,'RESUMEN POR CARRERAS'!V$2,TITULARES!$D$6:$D$1505,'RESUMEN POR CARRERAS'!$C94)</f>
        <v>0</v>
      </c>
      <c r="W94" s="372">
        <f>SUMIFS(TITULARES!$P$6:$P$1505,TITULARES!$I$6:$I$1505,'RESUMEN POR CARRERAS'!W$2,TITULARES!$D$6:$D$1505,'RESUMEN POR CARRERAS'!$C94)</f>
        <v>0</v>
      </c>
      <c r="X94" s="372">
        <f>SUMIFS(TITULARES!$P$6:$P$1505,TITULARES!$I$6:$I$1505,'RESUMEN POR CARRERAS'!X$2,TITULARES!$D$6:$D$1505,'RESUMEN POR CARRERAS'!$C94)</f>
        <v>0</v>
      </c>
      <c r="Y94" s="372">
        <f>SUMIFS(TITULARES!$P$6:$P$1505,TITULARES!$I$6:$I$1505,'RESUMEN POR CARRERAS'!Y$2,TITULARES!$D$6:$D$1505,'RESUMEN POR CARRERAS'!$C94)</f>
        <v>14</v>
      </c>
      <c r="Z94" s="372">
        <f>SUMIFS(TITULARES!$P$6:$P$1505,TITULARES!$I$6:$I$1505,'RESUMEN POR CARRERAS'!Z$2,TITULARES!$D$6:$D$1505,'RESUMEN POR CARRERAS'!$C94)</f>
        <v>0</v>
      </c>
      <c r="AA94" s="372">
        <f>SUMIFS(TITULARES!$P$6:$P$1505,TITULARES!$I$6:$I$1505,'RESUMEN POR CARRERAS'!AA$2,TITULARES!$D$6:$D$1505,'RESUMEN POR CARRERAS'!$C94)</f>
        <v>0</v>
      </c>
      <c r="AB94" s="372">
        <f>SUMIFS(TITULARES!$P$6:$P$1505,TITULARES!$I$6:$I$1505,'RESUMEN POR CARRERAS'!AB$2,TITULARES!$D$6:$D$1505,'RESUMEN POR CARRERAS'!$C94)</f>
        <v>0</v>
      </c>
      <c r="AC94" s="372">
        <f>SUMIFS(TITULARES!$P$6:$P$1505,TITULARES!$I$6:$I$1505,'RESUMEN POR CARRERAS'!AC$2,TITULARES!$D$6:$D$1505,'RESUMEN POR CARRERAS'!$C94)</f>
        <v>0</v>
      </c>
      <c r="AD94" s="372">
        <f t="shared" si="2"/>
        <v>14</v>
      </c>
      <c r="AE94" s="2163" t="str">
        <f t="shared" si="3"/>
        <v>ENFERMERÍA</v>
      </c>
    </row>
    <row r="95" spans="1:31" x14ac:dyDescent="0.25">
      <c r="A95" s="372">
        <v>93</v>
      </c>
      <c r="B95" s="974" t="s">
        <v>451</v>
      </c>
      <c r="C95" s="974" t="s">
        <v>476</v>
      </c>
      <c r="D95" s="974" t="s">
        <v>2195</v>
      </c>
      <c r="E95" s="372">
        <f>SUMIFS(TITULARES!$P$6:$P$1505,TITULARES!$I$6:$I$1505,'RESUMEN POR CARRERAS'!E$2,TITULARES!$D$6:$D$1505,'RESUMEN POR CARRERAS'!$C95)</f>
        <v>0</v>
      </c>
      <c r="F95" s="372">
        <f>SUMIFS(TITULARES!$P$6:$P$1505,TITULARES!$I$6:$I$1505,'RESUMEN POR CARRERAS'!F$2,TITULARES!$D$6:$D$1505,'RESUMEN POR CARRERAS'!$C95)</f>
        <v>0</v>
      </c>
      <c r="G95" s="372">
        <f>SUMIFS(TITULARES!$P$6:$P$1505,TITULARES!$I$6:$I$1505,'RESUMEN POR CARRERAS'!G$2,TITULARES!$D$6:$D$1505,'RESUMEN POR CARRERAS'!$C95)</f>
        <v>0</v>
      </c>
      <c r="H95" s="372">
        <f>SUMIFS(TITULARES!$P$6:$P$1505,TITULARES!$I$6:$I$1505,'RESUMEN POR CARRERAS'!H$2,TITULARES!$D$6:$D$1505,'RESUMEN POR CARRERAS'!$C95)</f>
        <v>0</v>
      </c>
      <c r="I95" s="372">
        <f>SUMIFS(TITULARES!$P$6:$P$1505,TITULARES!$I$6:$I$1505,'RESUMEN POR CARRERAS'!I$2,TITULARES!$D$6:$D$1505,'RESUMEN POR CARRERAS'!$C95)</f>
        <v>0</v>
      </c>
      <c r="J95" s="372">
        <f>SUMIFS(TITULARES!$P$6:$P$1505,TITULARES!$I$6:$I$1505,'RESUMEN POR CARRERAS'!J$2,TITULARES!$D$6:$D$1505,'RESUMEN POR CARRERAS'!$C95)</f>
        <v>0</v>
      </c>
      <c r="K95" s="372">
        <f>SUMIFS(TITULARES!$P$6:$P$1505,TITULARES!$I$6:$I$1505,'RESUMEN POR CARRERAS'!K$2,TITULARES!$D$6:$D$1505,'RESUMEN POR CARRERAS'!$C95)</f>
        <v>0</v>
      </c>
      <c r="L95" s="372">
        <f>SUMIFS(TITULARES!$P$6:$P$1505,TITULARES!$I$6:$I$1505,'RESUMEN POR CARRERAS'!L$2,TITULARES!$D$6:$D$1505,'RESUMEN POR CARRERAS'!$C95)</f>
        <v>0</v>
      </c>
      <c r="M95" s="372">
        <f>SUMIFS(TITULARES!$P$6:$P$1505,TITULARES!$I$6:$I$1505,'RESUMEN POR CARRERAS'!M$2,TITULARES!$D$6:$D$1505,'RESUMEN POR CARRERAS'!$C95)</f>
        <v>0</v>
      </c>
      <c r="N95" s="372">
        <f>SUMIFS(TITULARES!$P$6:$P$1505,TITULARES!$I$6:$I$1505,'RESUMEN POR CARRERAS'!N$2,TITULARES!$D$6:$D$1505,'RESUMEN POR CARRERAS'!$C95)</f>
        <v>0</v>
      </c>
      <c r="O95" s="372">
        <f>SUMIFS(TITULARES!$P$6:$P$1505,TITULARES!$I$6:$I$1505,'RESUMEN POR CARRERAS'!O$2,TITULARES!$D$6:$D$1505,'RESUMEN POR CARRERAS'!$C95)</f>
        <v>0</v>
      </c>
      <c r="P95" s="372">
        <f>SUMIFS(TITULARES!$P$6:$P$1505,TITULARES!$I$6:$I$1505,'RESUMEN POR CARRERAS'!P$2,TITULARES!$D$6:$D$1505,'RESUMEN POR CARRERAS'!$C95)</f>
        <v>0</v>
      </c>
      <c r="Q95" s="372">
        <f>SUMIFS(TITULARES!$P$6:$P$1505,TITULARES!$I$6:$I$1505,'RESUMEN POR CARRERAS'!Q$2,TITULARES!$D$6:$D$1505,'RESUMEN POR CARRERAS'!$C95)</f>
        <v>0</v>
      </c>
      <c r="R95" s="372">
        <f>SUMIFS(TITULARES!$P$6:$P$1505,TITULARES!$I$6:$I$1505,'RESUMEN POR CARRERAS'!R$2,TITULARES!$D$6:$D$1505,'RESUMEN POR CARRERAS'!$C95)</f>
        <v>0</v>
      </c>
      <c r="S95" s="372">
        <f>SUMIFS(TITULARES!$P$6:$P$1505,TITULARES!$I$6:$I$1505,'RESUMEN POR CARRERAS'!S$2,TITULARES!$D$6:$D$1505,'RESUMEN POR CARRERAS'!$C95)</f>
        <v>0</v>
      </c>
      <c r="T95" s="372">
        <f>SUMIFS(TITULARES!$P$6:$P$1505,TITULARES!$I$6:$I$1505,'RESUMEN POR CARRERAS'!T$2,TITULARES!$D$6:$D$1505,'RESUMEN POR CARRERAS'!$C95)</f>
        <v>0</v>
      </c>
      <c r="U95" s="372">
        <f>SUMIFS(TITULARES!$P$6:$P$1505,TITULARES!$I$6:$I$1505,'RESUMEN POR CARRERAS'!U$2,TITULARES!$D$6:$D$1505,'RESUMEN POR CARRERAS'!$C95)</f>
        <v>0</v>
      </c>
      <c r="V95" s="372">
        <f>SUMIFS(TITULARES!$P$6:$P$1505,TITULARES!$I$6:$I$1505,'RESUMEN POR CARRERAS'!V$2,TITULARES!$D$6:$D$1505,'RESUMEN POR CARRERAS'!$C95)</f>
        <v>0</v>
      </c>
      <c r="W95" s="372">
        <f>SUMIFS(TITULARES!$P$6:$P$1505,TITULARES!$I$6:$I$1505,'RESUMEN POR CARRERAS'!W$2,TITULARES!$D$6:$D$1505,'RESUMEN POR CARRERAS'!$C95)</f>
        <v>0</v>
      </c>
      <c r="X95" s="372">
        <f>SUMIFS(TITULARES!$P$6:$P$1505,TITULARES!$I$6:$I$1505,'RESUMEN POR CARRERAS'!X$2,TITULARES!$D$6:$D$1505,'RESUMEN POR CARRERAS'!$C95)</f>
        <v>0</v>
      </c>
      <c r="Y95" s="372">
        <f>SUMIFS(TITULARES!$P$6:$P$1505,TITULARES!$I$6:$I$1505,'RESUMEN POR CARRERAS'!Y$2,TITULARES!$D$6:$D$1505,'RESUMEN POR CARRERAS'!$C95)</f>
        <v>15</v>
      </c>
      <c r="Z95" s="372">
        <f>SUMIFS(TITULARES!$P$6:$P$1505,TITULARES!$I$6:$I$1505,'RESUMEN POR CARRERAS'!Z$2,TITULARES!$D$6:$D$1505,'RESUMEN POR CARRERAS'!$C95)</f>
        <v>0</v>
      </c>
      <c r="AA95" s="372">
        <f>SUMIFS(TITULARES!$P$6:$P$1505,TITULARES!$I$6:$I$1505,'RESUMEN POR CARRERAS'!AA$2,TITULARES!$D$6:$D$1505,'RESUMEN POR CARRERAS'!$C95)</f>
        <v>0</v>
      </c>
      <c r="AB95" s="372">
        <f>SUMIFS(TITULARES!$P$6:$P$1505,TITULARES!$I$6:$I$1505,'RESUMEN POR CARRERAS'!AB$2,TITULARES!$D$6:$D$1505,'RESUMEN POR CARRERAS'!$C95)</f>
        <v>0</v>
      </c>
      <c r="AC95" s="372">
        <f>SUMIFS(TITULARES!$P$6:$P$1505,TITULARES!$I$6:$I$1505,'RESUMEN POR CARRERAS'!AC$2,TITULARES!$D$6:$D$1505,'RESUMEN POR CARRERAS'!$C95)</f>
        <v>0</v>
      </c>
      <c r="AD95" s="372">
        <f t="shared" si="2"/>
        <v>15</v>
      </c>
      <c r="AE95" s="2163" t="str">
        <f t="shared" si="3"/>
        <v>ENFERMERÍA</v>
      </c>
    </row>
    <row r="96" spans="1:31" x14ac:dyDescent="0.25">
      <c r="A96" s="372">
        <v>94</v>
      </c>
      <c r="B96" s="974" t="s">
        <v>452</v>
      </c>
      <c r="C96" s="974" t="s">
        <v>477</v>
      </c>
      <c r="D96" s="974" t="s">
        <v>2195</v>
      </c>
      <c r="E96" s="372">
        <f>SUMIFS(TITULARES!$P$6:$P$1505,TITULARES!$I$6:$I$1505,'RESUMEN POR CARRERAS'!E$2,TITULARES!$D$6:$D$1505,'RESUMEN POR CARRERAS'!$C96)</f>
        <v>0</v>
      </c>
      <c r="F96" s="372">
        <f>SUMIFS(TITULARES!$P$6:$P$1505,TITULARES!$I$6:$I$1505,'RESUMEN POR CARRERAS'!F$2,TITULARES!$D$6:$D$1505,'RESUMEN POR CARRERAS'!$C96)</f>
        <v>0</v>
      </c>
      <c r="G96" s="372">
        <f>SUMIFS(TITULARES!$P$6:$P$1505,TITULARES!$I$6:$I$1505,'RESUMEN POR CARRERAS'!G$2,TITULARES!$D$6:$D$1505,'RESUMEN POR CARRERAS'!$C96)</f>
        <v>0</v>
      </c>
      <c r="H96" s="372">
        <f>SUMIFS(TITULARES!$P$6:$P$1505,TITULARES!$I$6:$I$1505,'RESUMEN POR CARRERAS'!H$2,TITULARES!$D$6:$D$1505,'RESUMEN POR CARRERAS'!$C96)</f>
        <v>0</v>
      </c>
      <c r="I96" s="372">
        <f>SUMIFS(TITULARES!$P$6:$P$1505,TITULARES!$I$6:$I$1505,'RESUMEN POR CARRERAS'!I$2,TITULARES!$D$6:$D$1505,'RESUMEN POR CARRERAS'!$C96)</f>
        <v>0</v>
      </c>
      <c r="J96" s="372">
        <f>SUMIFS(TITULARES!$P$6:$P$1505,TITULARES!$I$6:$I$1505,'RESUMEN POR CARRERAS'!J$2,TITULARES!$D$6:$D$1505,'RESUMEN POR CARRERAS'!$C96)</f>
        <v>0</v>
      </c>
      <c r="K96" s="372">
        <f>SUMIFS(TITULARES!$P$6:$P$1505,TITULARES!$I$6:$I$1505,'RESUMEN POR CARRERAS'!K$2,TITULARES!$D$6:$D$1505,'RESUMEN POR CARRERAS'!$C96)</f>
        <v>0</v>
      </c>
      <c r="L96" s="372">
        <f>SUMIFS(TITULARES!$P$6:$P$1505,TITULARES!$I$6:$I$1505,'RESUMEN POR CARRERAS'!L$2,TITULARES!$D$6:$D$1505,'RESUMEN POR CARRERAS'!$C96)</f>
        <v>0</v>
      </c>
      <c r="M96" s="372">
        <f>SUMIFS(TITULARES!$P$6:$P$1505,TITULARES!$I$6:$I$1505,'RESUMEN POR CARRERAS'!M$2,TITULARES!$D$6:$D$1505,'RESUMEN POR CARRERAS'!$C96)</f>
        <v>0</v>
      </c>
      <c r="N96" s="372">
        <f>SUMIFS(TITULARES!$P$6:$P$1505,TITULARES!$I$6:$I$1505,'RESUMEN POR CARRERAS'!N$2,TITULARES!$D$6:$D$1505,'RESUMEN POR CARRERAS'!$C96)</f>
        <v>0</v>
      </c>
      <c r="O96" s="372">
        <f>SUMIFS(TITULARES!$P$6:$P$1505,TITULARES!$I$6:$I$1505,'RESUMEN POR CARRERAS'!O$2,TITULARES!$D$6:$D$1505,'RESUMEN POR CARRERAS'!$C96)</f>
        <v>0</v>
      </c>
      <c r="P96" s="372">
        <f>SUMIFS(TITULARES!$P$6:$P$1505,TITULARES!$I$6:$I$1505,'RESUMEN POR CARRERAS'!P$2,TITULARES!$D$6:$D$1505,'RESUMEN POR CARRERAS'!$C96)</f>
        <v>0</v>
      </c>
      <c r="Q96" s="372">
        <f>SUMIFS(TITULARES!$P$6:$P$1505,TITULARES!$I$6:$I$1505,'RESUMEN POR CARRERAS'!Q$2,TITULARES!$D$6:$D$1505,'RESUMEN POR CARRERAS'!$C96)</f>
        <v>0</v>
      </c>
      <c r="R96" s="372">
        <f>SUMIFS(TITULARES!$P$6:$P$1505,TITULARES!$I$6:$I$1505,'RESUMEN POR CARRERAS'!R$2,TITULARES!$D$6:$D$1505,'RESUMEN POR CARRERAS'!$C96)</f>
        <v>0</v>
      </c>
      <c r="S96" s="372">
        <f>SUMIFS(TITULARES!$P$6:$P$1505,TITULARES!$I$6:$I$1505,'RESUMEN POR CARRERAS'!S$2,TITULARES!$D$6:$D$1505,'RESUMEN POR CARRERAS'!$C96)</f>
        <v>0</v>
      </c>
      <c r="T96" s="372">
        <f>SUMIFS(TITULARES!$P$6:$P$1505,TITULARES!$I$6:$I$1505,'RESUMEN POR CARRERAS'!T$2,TITULARES!$D$6:$D$1505,'RESUMEN POR CARRERAS'!$C96)</f>
        <v>0</v>
      </c>
      <c r="U96" s="372">
        <f>SUMIFS(TITULARES!$P$6:$P$1505,TITULARES!$I$6:$I$1505,'RESUMEN POR CARRERAS'!U$2,TITULARES!$D$6:$D$1505,'RESUMEN POR CARRERAS'!$C96)</f>
        <v>0</v>
      </c>
      <c r="V96" s="372">
        <f>SUMIFS(TITULARES!$P$6:$P$1505,TITULARES!$I$6:$I$1505,'RESUMEN POR CARRERAS'!V$2,TITULARES!$D$6:$D$1505,'RESUMEN POR CARRERAS'!$C96)</f>
        <v>0</v>
      </c>
      <c r="W96" s="372">
        <f>SUMIFS(TITULARES!$P$6:$P$1505,TITULARES!$I$6:$I$1505,'RESUMEN POR CARRERAS'!W$2,TITULARES!$D$6:$D$1505,'RESUMEN POR CARRERAS'!$C96)</f>
        <v>0</v>
      </c>
      <c r="X96" s="372">
        <f>SUMIFS(TITULARES!$P$6:$P$1505,TITULARES!$I$6:$I$1505,'RESUMEN POR CARRERAS'!X$2,TITULARES!$D$6:$D$1505,'RESUMEN POR CARRERAS'!$C96)</f>
        <v>0</v>
      </c>
      <c r="Y96" s="372">
        <f>SUMIFS(TITULARES!$P$6:$P$1505,TITULARES!$I$6:$I$1505,'RESUMEN POR CARRERAS'!Y$2,TITULARES!$D$6:$D$1505,'RESUMEN POR CARRERAS'!$C96)</f>
        <v>16</v>
      </c>
      <c r="Z96" s="372">
        <f>SUMIFS(TITULARES!$P$6:$P$1505,TITULARES!$I$6:$I$1505,'RESUMEN POR CARRERAS'!Z$2,TITULARES!$D$6:$D$1505,'RESUMEN POR CARRERAS'!$C96)</f>
        <v>0</v>
      </c>
      <c r="AA96" s="372">
        <f>SUMIFS(TITULARES!$P$6:$P$1505,TITULARES!$I$6:$I$1505,'RESUMEN POR CARRERAS'!AA$2,TITULARES!$D$6:$D$1505,'RESUMEN POR CARRERAS'!$C96)</f>
        <v>0</v>
      </c>
      <c r="AB96" s="372">
        <f>SUMIFS(TITULARES!$P$6:$P$1505,TITULARES!$I$6:$I$1505,'RESUMEN POR CARRERAS'!AB$2,TITULARES!$D$6:$D$1505,'RESUMEN POR CARRERAS'!$C96)</f>
        <v>0</v>
      </c>
      <c r="AC96" s="372">
        <f>SUMIFS(TITULARES!$P$6:$P$1505,TITULARES!$I$6:$I$1505,'RESUMEN POR CARRERAS'!AC$2,TITULARES!$D$6:$D$1505,'RESUMEN POR CARRERAS'!$C96)</f>
        <v>0</v>
      </c>
      <c r="AD96" s="372">
        <f t="shared" si="2"/>
        <v>16</v>
      </c>
      <c r="AE96" s="2163" t="str">
        <f t="shared" si="3"/>
        <v>ENFERMERÍA</v>
      </c>
    </row>
    <row r="97" spans="1:31" x14ac:dyDescent="0.25">
      <c r="A97" s="372">
        <v>95</v>
      </c>
      <c r="B97" s="974" t="s">
        <v>2001</v>
      </c>
      <c r="C97" s="974" t="s">
        <v>2002</v>
      </c>
      <c r="D97" s="974" t="s">
        <v>2194</v>
      </c>
      <c r="E97" s="372">
        <f>SUMIFS(TITULARES!$P$6:$P$1505,TITULARES!$I$6:$I$1505,'RESUMEN POR CARRERAS'!E$2,TITULARES!$D$6:$D$1505,'RESUMEN POR CARRERAS'!$C97)</f>
        <v>0</v>
      </c>
      <c r="F97" s="372">
        <f>SUMIFS(TITULARES!$P$6:$P$1505,TITULARES!$I$6:$I$1505,'RESUMEN POR CARRERAS'!F$2,TITULARES!$D$6:$D$1505,'RESUMEN POR CARRERAS'!$C97)</f>
        <v>0</v>
      </c>
      <c r="G97" s="372">
        <f>SUMIFS(TITULARES!$P$6:$P$1505,TITULARES!$I$6:$I$1505,'RESUMEN POR CARRERAS'!G$2,TITULARES!$D$6:$D$1505,'RESUMEN POR CARRERAS'!$C97)</f>
        <v>0</v>
      </c>
      <c r="H97" s="372">
        <f>SUMIFS(TITULARES!$P$6:$P$1505,TITULARES!$I$6:$I$1505,'RESUMEN POR CARRERAS'!H$2,TITULARES!$D$6:$D$1505,'RESUMEN POR CARRERAS'!$C97)</f>
        <v>0</v>
      </c>
      <c r="I97" s="372">
        <f>SUMIFS(TITULARES!$P$6:$P$1505,TITULARES!$I$6:$I$1505,'RESUMEN POR CARRERAS'!I$2,TITULARES!$D$6:$D$1505,'RESUMEN POR CARRERAS'!$C97)</f>
        <v>0</v>
      </c>
      <c r="J97" s="372">
        <f>SUMIFS(TITULARES!$P$6:$P$1505,TITULARES!$I$6:$I$1505,'RESUMEN POR CARRERAS'!J$2,TITULARES!$D$6:$D$1505,'RESUMEN POR CARRERAS'!$C97)</f>
        <v>0</v>
      </c>
      <c r="K97" s="372">
        <f>SUMIFS(TITULARES!$P$6:$P$1505,TITULARES!$I$6:$I$1505,'RESUMEN POR CARRERAS'!K$2,TITULARES!$D$6:$D$1505,'RESUMEN POR CARRERAS'!$C97)</f>
        <v>0</v>
      </c>
      <c r="L97" s="372">
        <f>SUMIFS(TITULARES!$P$6:$P$1505,TITULARES!$I$6:$I$1505,'RESUMEN POR CARRERAS'!L$2,TITULARES!$D$6:$D$1505,'RESUMEN POR CARRERAS'!$C97)</f>
        <v>0</v>
      </c>
      <c r="M97" s="372">
        <f>SUMIFS(TITULARES!$P$6:$P$1505,TITULARES!$I$6:$I$1505,'RESUMEN POR CARRERAS'!M$2,TITULARES!$D$6:$D$1505,'RESUMEN POR CARRERAS'!$C97)</f>
        <v>0</v>
      </c>
      <c r="N97" s="372">
        <f>SUMIFS(TITULARES!$P$6:$P$1505,TITULARES!$I$6:$I$1505,'RESUMEN POR CARRERAS'!N$2,TITULARES!$D$6:$D$1505,'RESUMEN POR CARRERAS'!$C97)</f>
        <v>0</v>
      </c>
      <c r="O97" s="372">
        <f>SUMIFS(TITULARES!$P$6:$P$1505,TITULARES!$I$6:$I$1505,'RESUMEN POR CARRERAS'!O$2,TITULARES!$D$6:$D$1505,'RESUMEN POR CARRERAS'!$C97)</f>
        <v>0</v>
      </c>
      <c r="P97" s="372">
        <f>SUMIFS(TITULARES!$P$6:$P$1505,TITULARES!$I$6:$I$1505,'RESUMEN POR CARRERAS'!P$2,TITULARES!$D$6:$D$1505,'RESUMEN POR CARRERAS'!$C97)</f>
        <v>0</v>
      </c>
      <c r="Q97" s="372">
        <f>SUMIFS(TITULARES!$P$6:$P$1505,TITULARES!$I$6:$I$1505,'RESUMEN POR CARRERAS'!Q$2,TITULARES!$D$6:$D$1505,'RESUMEN POR CARRERAS'!$C97)</f>
        <v>0</v>
      </c>
      <c r="R97" s="372">
        <f>SUMIFS(TITULARES!$P$6:$P$1505,TITULARES!$I$6:$I$1505,'RESUMEN POR CARRERAS'!R$2,TITULARES!$D$6:$D$1505,'RESUMEN POR CARRERAS'!$C97)</f>
        <v>0</v>
      </c>
      <c r="S97" s="372">
        <f>SUMIFS(TITULARES!$P$6:$P$1505,TITULARES!$I$6:$I$1505,'RESUMEN POR CARRERAS'!S$2,TITULARES!$D$6:$D$1505,'RESUMEN POR CARRERAS'!$C97)</f>
        <v>0</v>
      </c>
      <c r="T97" s="372">
        <f>SUMIFS(TITULARES!$P$6:$P$1505,TITULARES!$I$6:$I$1505,'RESUMEN POR CARRERAS'!T$2,TITULARES!$D$6:$D$1505,'RESUMEN POR CARRERAS'!$C97)</f>
        <v>0</v>
      </c>
      <c r="U97" s="372">
        <f>SUMIFS(TITULARES!$P$6:$P$1505,TITULARES!$I$6:$I$1505,'RESUMEN POR CARRERAS'!U$2,TITULARES!$D$6:$D$1505,'RESUMEN POR CARRERAS'!$C97)</f>
        <v>0</v>
      </c>
      <c r="V97" s="372">
        <f>SUMIFS(TITULARES!$P$6:$P$1505,TITULARES!$I$6:$I$1505,'RESUMEN POR CARRERAS'!V$2,TITULARES!$D$6:$D$1505,'RESUMEN POR CARRERAS'!$C97)</f>
        <v>16</v>
      </c>
      <c r="W97" s="372">
        <f>SUMIFS(TITULARES!$P$6:$P$1505,TITULARES!$I$6:$I$1505,'RESUMEN POR CARRERAS'!W$2,TITULARES!$D$6:$D$1505,'RESUMEN POR CARRERAS'!$C97)</f>
        <v>0</v>
      </c>
      <c r="X97" s="372">
        <f>SUMIFS(TITULARES!$P$6:$P$1505,TITULARES!$I$6:$I$1505,'RESUMEN POR CARRERAS'!X$2,TITULARES!$D$6:$D$1505,'RESUMEN POR CARRERAS'!$C97)</f>
        <v>0</v>
      </c>
      <c r="Y97" s="372">
        <f>SUMIFS(TITULARES!$P$6:$P$1505,TITULARES!$I$6:$I$1505,'RESUMEN POR CARRERAS'!Y$2,TITULARES!$D$6:$D$1505,'RESUMEN POR CARRERAS'!$C97)</f>
        <v>0</v>
      </c>
      <c r="Z97" s="372">
        <f>SUMIFS(TITULARES!$P$6:$P$1505,TITULARES!$I$6:$I$1505,'RESUMEN POR CARRERAS'!Z$2,TITULARES!$D$6:$D$1505,'RESUMEN POR CARRERAS'!$C97)</f>
        <v>0</v>
      </c>
      <c r="AA97" s="372">
        <f>SUMIFS(TITULARES!$P$6:$P$1505,TITULARES!$I$6:$I$1505,'RESUMEN POR CARRERAS'!AA$2,TITULARES!$D$6:$D$1505,'RESUMEN POR CARRERAS'!$C97)</f>
        <v>0</v>
      </c>
      <c r="AB97" s="372">
        <f>SUMIFS(TITULARES!$P$6:$P$1505,TITULARES!$I$6:$I$1505,'RESUMEN POR CARRERAS'!AB$2,TITULARES!$D$6:$D$1505,'RESUMEN POR CARRERAS'!$C97)</f>
        <v>0</v>
      </c>
      <c r="AC97" s="372">
        <f>SUMIFS(TITULARES!$P$6:$P$1505,TITULARES!$I$6:$I$1505,'RESUMEN POR CARRERAS'!AC$2,TITULARES!$D$6:$D$1505,'RESUMEN POR CARRERAS'!$C97)</f>
        <v>0</v>
      </c>
      <c r="AD97" s="372">
        <f t="shared" si="2"/>
        <v>16</v>
      </c>
      <c r="AE97" s="2163" t="str">
        <f t="shared" si="3"/>
        <v>DERECHO</v>
      </c>
    </row>
    <row r="98" spans="1:31" x14ac:dyDescent="0.25">
      <c r="A98" s="372">
        <v>96</v>
      </c>
      <c r="B98" s="974" t="s">
        <v>453</v>
      </c>
      <c r="C98" s="974" t="s">
        <v>478</v>
      </c>
      <c r="D98" s="974" t="s">
        <v>2194</v>
      </c>
      <c r="E98" s="372">
        <f>SUMIFS(TITULARES!$P$6:$P$1505,TITULARES!$I$6:$I$1505,'RESUMEN POR CARRERAS'!E$2,TITULARES!$D$6:$D$1505,'RESUMEN POR CARRERAS'!$C98)</f>
        <v>0</v>
      </c>
      <c r="F98" s="372">
        <f>SUMIFS(TITULARES!$P$6:$P$1505,TITULARES!$I$6:$I$1505,'RESUMEN POR CARRERAS'!F$2,TITULARES!$D$6:$D$1505,'RESUMEN POR CARRERAS'!$C98)</f>
        <v>0</v>
      </c>
      <c r="G98" s="372">
        <f>SUMIFS(TITULARES!$P$6:$P$1505,TITULARES!$I$6:$I$1505,'RESUMEN POR CARRERAS'!G$2,TITULARES!$D$6:$D$1505,'RESUMEN POR CARRERAS'!$C98)</f>
        <v>0</v>
      </c>
      <c r="H98" s="372">
        <f>SUMIFS(TITULARES!$P$6:$P$1505,TITULARES!$I$6:$I$1505,'RESUMEN POR CARRERAS'!H$2,TITULARES!$D$6:$D$1505,'RESUMEN POR CARRERAS'!$C98)</f>
        <v>0</v>
      </c>
      <c r="I98" s="372">
        <f>SUMIFS(TITULARES!$P$6:$P$1505,TITULARES!$I$6:$I$1505,'RESUMEN POR CARRERAS'!I$2,TITULARES!$D$6:$D$1505,'RESUMEN POR CARRERAS'!$C98)</f>
        <v>0</v>
      </c>
      <c r="J98" s="372">
        <f>SUMIFS(TITULARES!$P$6:$P$1505,TITULARES!$I$6:$I$1505,'RESUMEN POR CARRERAS'!J$2,TITULARES!$D$6:$D$1505,'RESUMEN POR CARRERAS'!$C98)</f>
        <v>0</v>
      </c>
      <c r="K98" s="372">
        <f>SUMIFS(TITULARES!$P$6:$P$1505,TITULARES!$I$6:$I$1505,'RESUMEN POR CARRERAS'!K$2,TITULARES!$D$6:$D$1505,'RESUMEN POR CARRERAS'!$C98)</f>
        <v>0</v>
      </c>
      <c r="L98" s="372">
        <f>SUMIFS(TITULARES!$P$6:$P$1505,TITULARES!$I$6:$I$1505,'RESUMEN POR CARRERAS'!L$2,TITULARES!$D$6:$D$1505,'RESUMEN POR CARRERAS'!$C98)</f>
        <v>0</v>
      </c>
      <c r="M98" s="372">
        <f>SUMIFS(TITULARES!$P$6:$P$1505,TITULARES!$I$6:$I$1505,'RESUMEN POR CARRERAS'!M$2,TITULARES!$D$6:$D$1505,'RESUMEN POR CARRERAS'!$C98)</f>
        <v>0</v>
      </c>
      <c r="N98" s="372">
        <f>SUMIFS(TITULARES!$P$6:$P$1505,TITULARES!$I$6:$I$1505,'RESUMEN POR CARRERAS'!N$2,TITULARES!$D$6:$D$1505,'RESUMEN POR CARRERAS'!$C98)</f>
        <v>0</v>
      </c>
      <c r="O98" s="372">
        <f>SUMIFS(TITULARES!$P$6:$P$1505,TITULARES!$I$6:$I$1505,'RESUMEN POR CARRERAS'!O$2,TITULARES!$D$6:$D$1505,'RESUMEN POR CARRERAS'!$C98)</f>
        <v>0</v>
      </c>
      <c r="P98" s="372">
        <f>SUMIFS(TITULARES!$P$6:$P$1505,TITULARES!$I$6:$I$1505,'RESUMEN POR CARRERAS'!P$2,TITULARES!$D$6:$D$1505,'RESUMEN POR CARRERAS'!$C98)</f>
        <v>0</v>
      </c>
      <c r="Q98" s="372">
        <f>SUMIFS(TITULARES!$P$6:$P$1505,TITULARES!$I$6:$I$1505,'RESUMEN POR CARRERAS'!Q$2,TITULARES!$D$6:$D$1505,'RESUMEN POR CARRERAS'!$C98)</f>
        <v>0</v>
      </c>
      <c r="R98" s="372">
        <f>SUMIFS(TITULARES!$P$6:$P$1505,TITULARES!$I$6:$I$1505,'RESUMEN POR CARRERAS'!R$2,TITULARES!$D$6:$D$1505,'RESUMEN POR CARRERAS'!$C98)</f>
        <v>0</v>
      </c>
      <c r="S98" s="372">
        <f>SUMIFS(TITULARES!$P$6:$P$1505,TITULARES!$I$6:$I$1505,'RESUMEN POR CARRERAS'!S$2,TITULARES!$D$6:$D$1505,'RESUMEN POR CARRERAS'!$C98)</f>
        <v>0</v>
      </c>
      <c r="T98" s="372">
        <f>SUMIFS(TITULARES!$P$6:$P$1505,TITULARES!$I$6:$I$1505,'RESUMEN POR CARRERAS'!T$2,TITULARES!$D$6:$D$1505,'RESUMEN POR CARRERAS'!$C98)</f>
        <v>0</v>
      </c>
      <c r="U98" s="372">
        <f>SUMIFS(TITULARES!$P$6:$P$1505,TITULARES!$I$6:$I$1505,'RESUMEN POR CARRERAS'!U$2,TITULARES!$D$6:$D$1505,'RESUMEN POR CARRERAS'!$C98)</f>
        <v>0</v>
      </c>
      <c r="V98" s="372">
        <f>SUMIFS(TITULARES!$P$6:$P$1505,TITULARES!$I$6:$I$1505,'RESUMEN POR CARRERAS'!V$2,TITULARES!$D$6:$D$1505,'RESUMEN POR CARRERAS'!$C98)</f>
        <v>0</v>
      </c>
      <c r="W98" s="372">
        <f>SUMIFS(TITULARES!$P$6:$P$1505,TITULARES!$I$6:$I$1505,'RESUMEN POR CARRERAS'!W$2,TITULARES!$D$6:$D$1505,'RESUMEN POR CARRERAS'!$C98)</f>
        <v>0</v>
      </c>
      <c r="X98" s="372">
        <f>SUMIFS(TITULARES!$P$6:$P$1505,TITULARES!$I$6:$I$1505,'RESUMEN POR CARRERAS'!X$2,TITULARES!$D$6:$D$1505,'RESUMEN POR CARRERAS'!$C98)</f>
        <v>0</v>
      </c>
      <c r="Y98" s="372">
        <f>SUMIFS(TITULARES!$P$6:$P$1505,TITULARES!$I$6:$I$1505,'RESUMEN POR CARRERAS'!Y$2,TITULARES!$D$6:$D$1505,'RESUMEN POR CARRERAS'!$C98)</f>
        <v>0</v>
      </c>
      <c r="Z98" s="372">
        <f>SUMIFS(TITULARES!$P$6:$P$1505,TITULARES!$I$6:$I$1505,'RESUMEN POR CARRERAS'!Z$2,TITULARES!$D$6:$D$1505,'RESUMEN POR CARRERAS'!$C98)</f>
        <v>20</v>
      </c>
      <c r="AA98" s="372">
        <f>SUMIFS(TITULARES!$P$6:$P$1505,TITULARES!$I$6:$I$1505,'RESUMEN POR CARRERAS'!AA$2,TITULARES!$D$6:$D$1505,'RESUMEN POR CARRERAS'!$C98)</f>
        <v>0</v>
      </c>
      <c r="AB98" s="372">
        <f>SUMIFS(TITULARES!$P$6:$P$1505,TITULARES!$I$6:$I$1505,'RESUMEN POR CARRERAS'!AB$2,TITULARES!$D$6:$D$1505,'RESUMEN POR CARRERAS'!$C98)</f>
        <v>0</v>
      </c>
      <c r="AC98" s="372">
        <f>SUMIFS(TITULARES!$P$6:$P$1505,TITULARES!$I$6:$I$1505,'RESUMEN POR CARRERAS'!AC$2,TITULARES!$D$6:$D$1505,'RESUMEN POR CARRERAS'!$C98)</f>
        <v>0</v>
      </c>
      <c r="AD98" s="372">
        <f t="shared" si="2"/>
        <v>20</v>
      </c>
      <c r="AE98" s="2163" t="str">
        <f t="shared" si="3"/>
        <v>INGENIERÍA EN RIESGOS DE DESASTRES</v>
      </c>
    </row>
    <row r="99" spans="1:31" x14ac:dyDescent="0.25">
      <c r="A99" s="372">
        <v>97</v>
      </c>
      <c r="B99" s="974" t="s">
        <v>2005</v>
      </c>
      <c r="C99" s="974" t="s">
        <v>2006</v>
      </c>
      <c r="D99" s="974" t="s">
        <v>2194</v>
      </c>
      <c r="E99" s="372">
        <f>SUMIFS(TITULARES!$P$6:$P$1505,TITULARES!$I$6:$I$1505,'RESUMEN POR CARRERAS'!E$2,TITULARES!$D$6:$D$1505,'RESUMEN POR CARRERAS'!$C99)</f>
        <v>0</v>
      </c>
      <c r="F99" s="372">
        <f>SUMIFS(TITULARES!$P$6:$P$1505,TITULARES!$I$6:$I$1505,'RESUMEN POR CARRERAS'!F$2,TITULARES!$D$6:$D$1505,'RESUMEN POR CARRERAS'!$C99)</f>
        <v>0</v>
      </c>
      <c r="G99" s="372">
        <f>SUMIFS(TITULARES!$P$6:$P$1505,TITULARES!$I$6:$I$1505,'RESUMEN POR CARRERAS'!G$2,TITULARES!$D$6:$D$1505,'RESUMEN POR CARRERAS'!$C99)</f>
        <v>0</v>
      </c>
      <c r="H99" s="372">
        <f>SUMIFS(TITULARES!$P$6:$P$1505,TITULARES!$I$6:$I$1505,'RESUMEN POR CARRERAS'!H$2,TITULARES!$D$6:$D$1505,'RESUMEN POR CARRERAS'!$C99)</f>
        <v>0</v>
      </c>
      <c r="I99" s="372">
        <f>SUMIFS(TITULARES!$P$6:$P$1505,TITULARES!$I$6:$I$1505,'RESUMEN POR CARRERAS'!I$2,TITULARES!$D$6:$D$1505,'RESUMEN POR CARRERAS'!$C99)</f>
        <v>0</v>
      </c>
      <c r="J99" s="372">
        <f>SUMIFS(TITULARES!$P$6:$P$1505,TITULARES!$I$6:$I$1505,'RESUMEN POR CARRERAS'!J$2,TITULARES!$D$6:$D$1505,'RESUMEN POR CARRERAS'!$C99)</f>
        <v>0</v>
      </c>
      <c r="K99" s="372">
        <f>SUMIFS(TITULARES!$P$6:$P$1505,TITULARES!$I$6:$I$1505,'RESUMEN POR CARRERAS'!K$2,TITULARES!$D$6:$D$1505,'RESUMEN POR CARRERAS'!$C99)</f>
        <v>0</v>
      </c>
      <c r="L99" s="372">
        <f>SUMIFS(TITULARES!$P$6:$P$1505,TITULARES!$I$6:$I$1505,'RESUMEN POR CARRERAS'!L$2,TITULARES!$D$6:$D$1505,'RESUMEN POR CARRERAS'!$C99)</f>
        <v>0</v>
      </c>
      <c r="M99" s="372">
        <f>SUMIFS(TITULARES!$P$6:$P$1505,TITULARES!$I$6:$I$1505,'RESUMEN POR CARRERAS'!M$2,TITULARES!$D$6:$D$1505,'RESUMEN POR CARRERAS'!$C99)</f>
        <v>0</v>
      </c>
      <c r="N99" s="372">
        <f>SUMIFS(TITULARES!$P$6:$P$1505,TITULARES!$I$6:$I$1505,'RESUMEN POR CARRERAS'!N$2,TITULARES!$D$6:$D$1505,'RESUMEN POR CARRERAS'!$C99)</f>
        <v>0</v>
      </c>
      <c r="O99" s="372">
        <f>SUMIFS(TITULARES!$P$6:$P$1505,TITULARES!$I$6:$I$1505,'RESUMEN POR CARRERAS'!O$2,TITULARES!$D$6:$D$1505,'RESUMEN POR CARRERAS'!$C99)</f>
        <v>0</v>
      </c>
      <c r="P99" s="372">
        <f>SUMIFS(TITULARES!$P$6:$P$1505,TITULARES!$I$6:$I$1505,'RESUMEN POR CARRERAS'!P$2,TITULARES!$D$6:$D$1505,'RESUMEN POR CARRERAS'!$C99)</f>
        <v>0</v>
      </c>
      <c r="Q99" s="372">
        <f>SUMIFS(TITULARES!$P$6:$P$1505,TITULARES!$I$6:$I$1505,'RESUMEN POR CARRERAS'!Q$2,TITULARES!$D$6:$D$1505,'RESUMEN POR CARRERAS'!$C99)</f>
        <v>0</v>
      </c>
      <c r="R99" s="372">
        <f>SUMIFS(TITULARES!$P$6:$P$1505,TITULARES!$I$6:$I$1505,'RESUMEN POR CARRERAS'!R$2,TITULARES!$D$6:$D$1505,'RESUMEN POR CARRERAS'!$C99)</f>
        <v>0</v>
      </c>
      <c r="S99" s="372">
        <f>SUMIFS(TITULARES!$P$6:$P$1505,TITULARES!$I$6:$I$1505,'RESUMEN POR CARRERAS'!S$2,TITULARES!$D$6:$D$1505,'RESUMEN POR CARRERAS'!$C99)</f>
        <v>0</v>
      </c>
      <c r="T99" s="372">
        <f>SUMIFS(TITULARES!$P$6:$P$1505,TITULARES!$I$6:$I$1505,'RESUMEN POR CARRERAS'!T$2,TITULARES!$D$6:$D$1505,'RESUMEN POR CARRERAS'!$C99)</f>
        <v>0</v>
      </c>
      <c r="U99" s="372">
        <f>SUMIFS(TITULARES!$P$6:$P$1505,TITULARES!$I$6:$I$1505,'RESUMEN POR CARRERAS'!U$2,TITULARES!$D$6:$D$1505,'RESUMEN POR CARRERAS'!$C99)</f>
        <v>0</v>
      </c>
      <c r="V99" s="372">
        <f>SUMIFS(TITULARES!$P$6:$P$1505,TITULARES!$I$6:$I$1505,'RESUMEN POR CARRERAS'!V$2,TITULARES!$D$6:$D$1505,'RESUMEN POR CARRERAS'!$C99)</f>
        <v>20</v>
      </c>
      <c r="W99" s="372">
        <f>SUMIFS(TITULARES!$P$6:$P$1505,TITULARES!$I$6:$I$1505,'RESUMEN POR CARRERAS'!W$2,TITULARES!$D$6:$D$1505,'RESUMEN POR CARRERAS'!$C99)</f>
        <v>0</v>
      </c>
      <c r="X99" s="372">
        <f>SUMIFS(TITULARES!$P$6:$P$1505,TITULARES!$I$6:$I$1505,'RESUMEN POR CARRERAS'!X$2,TITULARES!$D$6:$D$1505,'RESUMEN POR CARRERAS'!$C99)</f>
        <v>0</v>
      </c>
      <c r="Y99" s="372">
        <f>SUMIFS(TITULARES!$P$6:$P$1505,TITULARES!$I$6:$I$1505,'RESUMEN POR CARRERAS'!Y$2,TITULARES!$D$6:$D$1505,'RESUMEN POR CARRERAS'!$C99)</f>
        <v>0</v>
      </c>
      <c r="Z99" s="372">
        <f>SUMIFS(TITULARES!$P$6:$P$1505,TITULARES!$I$6:$I$1505,'RESUMEN POR CARRERAS'!Z$2,TITULARES!$D$6:$D$1505,'RESUMEN POR CARRERAS'!$C99)</f>
        <v>0</v>
      </c>
      <c r="AA99" s="372">
        <f>SUMIFS(TITULARES!$P$6:$P$1505,TITULARES!$I$6:$I$1505,'RESUMEN POR CARRERAS'!AA$2,TITULARES!$D$6:$D$1505,'RESUMEN POR CARRERAS'!$C99)</f>
        <v>0</v>
      </c>
      <c r="AB99" s="372">
        <f>SUMIFS(TITULARES!$P$6:$P$1505,TITULARES!$I$6:$I$1505,'RESUMEN POR CARRERAS'!AB$2,TITULARES!$D$6:$D$1505,'RESUMEN POR CARRERAS'!$C99)</f>
        <v>0</v>
      </c>
      <c r="AC99" s="372">
        <f>SUMIFS(TITULARES!$P$6:$P$1505,TITULARES!$I$6:$I$1505,'RESUMEN POR CARRERAS'!AC$2,TITULARES!$D$6:$D$1505,'RESUMEN POR CARRERAS'!$C99)</f>
        <v>0</v>
      </c>
      <c r="AD99" s="372">
        <f t="shared" si="2"/>
        <v>20</v>
      </c>
      <c r="AE99" s="2163" t="str">
        <f t="shared" si="3"/>
        <v>DERECHO</v>
      </c>
    </row>
    <row r="100" spans="1:31" x14ac:dyDescent="0.25">
      <c r="A100" s="372">
        <v>98</v>
      </c>
      <c r="B100" s="974" t="s">
        <v>72</v>
      </c>
      <c r="C100" s="974" t="s">
        <v>73</v>
      </c>
      <c r="D100" s="974" t="s">
        <v>2194</v>
      </c>
      <c r="E100" s="372">
        <f>SUMIFS(TITULARES!$P$6:$P$1505,TITULARES!$I$6:$I$1505,'RESUMEN POR CARRERAS'!E$2,TITULARES!$D$6:$D$1505,'RESUMEN POR CARRERAS'!$C100)</f>
        <v>0</v>
      </c>
      <c r="F100" s="372">
        <f>SUMIFS(TITULARES!$P$6:$P$1505,TITULARES!$I$6:$I$1505,'RESUMEN POR CARRERAS'!F$2,TITULARES!$D$6:$D$1505,'RESUMEN POR CARRERAS'!$C100)</f>
        <v>4</v>
      </c>
      <c r="G100" s="372">
        <f>SUMIFS(TITULARES!$P$6:$P$1505,TITULARES!$I$6:$I$1505,'RESUMEN POR CARRERAS'!G$2,TITULARES!$D$6:$D$1505,'RESUMEN POR CARRERAS'!$C100)</f>
        <v>0</v>
      </c>
      <c r="H100" s="372">
        <f>SUMIFS(TITULARES!$P$6:$P$1505,TITULARES!$I$6:$I$1505,'RESUMEN POR CARRERAS'!H$2,TITULARES!$D$6:$D$1505,'RESUMEN POR CARRERAS'!$C100)</f>
        <v>0</v>
      </c>
      <c r="I100" s="372">
        <f>SUMIFS(TITULARES!$P$6:$P$1505,TITULARES!$I$6:$I$1505,'RESUMEN POR CARRERAS'!I$2,TITULARES!$D$6:$D$1505,'RESUMEN POR CARRERAS'!$C100)</f>
        <v>6</v>
      </c>
      <c r="J100" s="372">
        <f>SUMIFS(TITULARES!$P$6:$P$1505,TITULARES!$I$6:$I$1505,'RESUMEN POR CARRERAS'!J$2,TITULARES!$D$6:$D$1505,'RESUMEN POR CARRERAS'!$C100)</f>
        <v>4</v>
      </c>
      <c r="K100" s="372">
        <f>SUMIFS(TITULARES!$P$6:$P$1505,TITULARES!$I$6:$I$1505,'RESUMEN POR CARRERAS'!K$2,TITULARES!$D$6:$D$1505,'RESUMEN POR CARRERAS'!$C100)</f>
        <v>0</v>
      </c>
      <c r="L100" s="372">
        <f>SUMIFS(TITULARES!$P$6:$P$1505,TITULARES!$I$6:$I$1505,'RESUMEN POR CARRERAS'!L$2,TITULARES!$D$6:$D$1505,'RESUMEN POR CARRERAS'!$C100)</f>
        <v>0</v>
      </c>
      <c r="M100" s="372">
        <f>SUMIFS(TITULARES!$P$6:$P$1505,TITULARES!$I$6:$I$1505,'RESUMEN POR CARRERAS'!M$2,TITULARES!$D$6:$D$1505,'RESUMEN POR CARRERAS'!$C100)</f>
        <v>0</v>
      </c>
      <c r="N100" s="372">
        <f>SUMIFS(TITULARES!$P$6:$P$1505,TITULARES!$I$6:$I$1505,'RESUMEN POR CARRERAS'!N$2,TITULARES!$D$6:$D$1505,'RESUMEN POR CARRERAS'!$C100)</f>
        <v>0</v>
      </c>
      <c r="O100" s="372">
        <f>SUMIFS(TITULARES!$P$6:$P$1505,TITULARES!$I$6:$I$1505,'RESUMEN POR CARRERAS'!O$2,TITULARES!$D$6:$D$1505,'RESUMEN POR CARRERAS'!$C100)</f>
        <v>0</v>
      </c>
      <c r="P100" s="372">
        <f>SUMIFS(TITULARES!$P$6:$P$1505,TITULARES!$I$6:$I$1505,'RESUMEN POR CARRERAS'!P$2,TITULARES!$D$6:$D$1505,'RESUMEN POR CARRERAS'!$C100)</f>
        <v>0</v>
      </c>
      <c r="Q100" s="372">
        <f>SUMIFS(TITULARES!$P$6:$P$1505,TITULARES!$I$6:$I$1505,'RESUMEN POR CARRERAS'!Q$2,TITULARES!$D$6:$D$1505,'RESUMEN POR CARRERAS'!$C100)</f>
        <v>0</v>
      </c>
      <c r="R100" s="372">
        <f>SUMIFS(TITULARES!$P$6:$P$1505,TITULARES!$I$6:$I$1505,'RESUMEN POR CARRERAS'!R$2,TITULARES!$D$6:$D$1505,'RESUMEN POR CARRERAS'!$C100)</f>
        <v>0</v>
      </c>
      <c r="S100" s="372">
        <f>SUMIFS(TITULARES!$P$6:$P$1505,TITULARES!$I$6:$I$1505,'RESUMEN POR CARRERAS'!S$2,TITULARES!$D$6:$D$1505,'RESUMEN POR CARRERAS'!$C100)</f>
        <v>0</v>
      </c>
      <c r="T100" s="372">
        <f>SUMIFS(TITULARES!$P$6:$P$1505,TITULARES!$I$6:$I$1505,'RESUMEN POR CARRERAS'!T$2,TITULARES!$D$6:$D$1505,'RESUMEN POR CARRERAS'!$C100)</f>
        <v>0</v>
      </c>
      <c r="U100" s="372">
        <f>SUMIFS(TITULARES!$P$6:$P$1505,TITULARES!$I$6:$I$1505,'RESUMEN POR CARRERAS'!U$2,TITULARES!$D$6:$D$1505,'RESUMEN POR CARRERAS'!$C100)</f>
        <v>4</v>
      </c>
      <c r="V100" s="372">
        <f>SUMIFS(TITULARES!$P$6:$P$1505,TITULARES!$I$6:$I$1505,'RESUMEN POR CARRERAS'!V$2,TITULARES!$D$6:$D$1505,'RESUMEN POR CARRERAS'!$C100)</f>
        <v>0</v>
      </c>
      <c r="W100" s="372">
        <f>SUMIFS(TITULARES!$P$6:$P$1505,TITULARES!$I$6:$I$1505,'RESUMEN POR CARRERAS'!W$2,TITULARES!$D$6:$D$1505,'RESUMEN POR CARRERAS'!$C100)</f>
        <v>0</v>
      </c>
      <c r="X100" s="372">
        <f>SUMIFS(TITULARES!$P$6:$P$1505,TITULARES!$I$6:$I$1505,'RESUMEN POR CARRERAS'!X$2,TITULARES!$D$6:$D$1505,'RESUMEN POR CARRERAS'!$C100)</f>
        <v>0</v>
      </c>
      <c r="Y100" s="372">
        <f>SUMIFS(TITULARES!$P$6:$P$1505,TITULARES!$I$6:$I$1505,'RESUMEN POR CARRERAS'!Y$2,TITULARES!$D$6:$D$1505,'RESUMEN POR CARRERAS'!$C100)</f>
        <v>0</v>
      </c>
      <c r="Z100" s="372">
        <f>SUMIFS(TITULARES!$P$6:$P$1505,TITULARES!$I$6:$I$1505,'RESUMEN POR CARRERAS'!Z$2,TITULARES!$D$6:$D$1505,'RESUMEN POR CARRERAS'!$C100)</f>
        <v>0</v>
      </c>
      <c r="AA100" s="372">
        <f>SUMIFS(TITULARES!$P$6:$P$1505,TITULARES!$I$6:$I$1505,'RESUMEN POR CARRERAS'!AA$2,TITULARES!$D$6:$D$1505,'RESUMEN POR CARRERAS'!$C100)</f>
        <v>0</v>
      </c>
      <c r="AB100" s="372">
        <f>SUMIFS(TITULARES!$P$6:$P$1505,TITULARES!$I$6:$I$1505,'RESUMEN POR CARRERAS'!AB$2,TITULARES!$D$6:$D$1505,'RESUMEN POR CARRERAS'!$C100)</f>
        <v>0</v>
      </c>
      <c r="AC100" s="372">
        <f>SUMIFS(TITULARES!$P$6:$P$1505,TITULARES!$I$6:$I$1505,'RESUMEN POR CARRERAS'!AC$2,TITULARES!$D$6:$D$1505,'RESUMEN POR CARRERAS'!$C100)</f>
        <v>0</v>
      </c>
      <c r="AD100" s="372">
        <f t="shared" si="2"/>
        <v>6</v>
      </c>
      <c r="AE100" s="2163" t="str">
        <f t="shared" si="3"/>
        <v>SOFTWARE</v>
      </c>
    </row>
    <row r="101" spans="1:31" x14ac:dyDescent="0.25">
      <c r="A101" s="372">
        <v>99</v>
      </c>
      <c r="B101" s="974" t="s">
        <v>551</v>
      </c>
      <c r="C101" s="974" t="s">
        <v>625</v>
      </c>
      <c r="D101" s="974" t="s">
        <v>2194</v>
      </c>
      <c r="E101" s="372">
        <f>SUMIFS(TITULARES!$P$6:$P$1505,TITULARES!$I$6:$I$1505,'RESUMEN POR CARRERAS'!E$2,TITULARES!$D$6:$D$1505,'RESUMEN POR CARRERAS'!$C101)</f>
        <v>0</v>
      </c>
      <c r="F101" s="372">
        <f>SUMIFS(TITULARES!$P$6:$P$1505,TITULARES!$I$6:$I$1505,'RESUMEN POR CARRERAS'!F$2,TITULARES!$D$6:$D$1505,'RESUMEN POR CARRERAS'!$C101)</f>
        <v>0</v>
      </c>
      <c r="G101" s="372">
        <f>SUMIFS(TITULARES!$P$6:$P$1505,TITULARES!$I$6:$I$1505,'RESUMEN POR CARRERAS'!G$2,TITULARES!$D$6:$D$1505,'RESUMEN POR CARRERAS'!$C101)</f>
        <v>0</v>
      </c>
      <c r="H101" s="372">
        <f>SUMIFS(TITULARES!$P$6:$P$1505,TITULARES!$I$6:$I$1505,'RESUMEN POR CARRERAS'!H$2,TITULARES!$D$6:$D$1505,'RESUMEN POR CARRERAS'!$C101)</f>
        <v>0</v>
      </c>
      <c r="I101" s="372">
        <f>SUMIFS(TITULARES!$P$6:$P$1505,TITULARES!$I$6:$I$1505,'RESUMEN POR CARRERAS'!I$2,TITULARES!$D$6:$D$1505,'RESUMEN POR CARRERAS'!$C101)</f>
        <v>0</v>
      </c>
      <c r="J101" s="372">
        <f>SUMIFS(TITULARES!$P$6:$P$1505,TITULARES!$I$6:$I$1505,'RESUMEN POR CARRERAS'!J$2,TITULARES!$D$6:$D$1505,'RESUMEN POR CARRERAS'!$C101)</f>
        <v>0</v>
      </c>
      <c r="K101" s="372">
        <f>SUMIFS(TITULARES!$P$6:$P$1505,TITULARES!$I$6:$I$1505,'RESUMEN POR CARRERAS'!K$2,TITULARES!$D$6:$D$1505,'RESUMEN POR CARRERAS'!$C101)</f>
        <v>0</v>
      </c>
      <c r="L101" s="372">
        <f>SUMIFS(TITULARES!$P$6:$P$1505,TITULARES!$I$6:$I$1505,'RESUMEN POR CARRERAS'!L$2,TITULARES!$D$6:$D$1505,'RESUMEN POR CARRERAS'!$C101)</f>
        <v>0</v>
      </c>
      <c r="M101" s="372">
        <f>SUMIFS(TITULARES!$P$6:$P$1505,TITULARES!$I$6:$I$1505,'RESUMEN POR CARRERAS'!M$2,TITULARES!$D$6:$D$1505,'RESUMEN POR CARRERAS'!$C101)</f>
        <v>0</v>
      </c>
      <c r="N101" s="372">
        <f>SUMIFS(TITULARES!$P$6:$P$1505,TITULARES!$I$6:$I$1505,'RESUMEN POR CARRERAS'!N$2,TITULARES!$D$6:$D$1505,'RESUMEN POR CARRERAS'!$C101)</f>
        <v>0</v>
      </c>
      <c r="O101" s="372">
        <f>SUMIFS(TITULARES!$P$6:$P$1505,TITULARES!$I$6:$I$1505,'RESUMEN POR CARRERAS'!O$2,TITULARES!$D$6:$D$1505,'RESUMEN POR CARRERAS'!$C101)</f>
        <v>0</v>
      </c>
      <c r="P101" s="372">
        <f>SUMIFS(TITULARES!$P$6:$P$1505,TITULARES!$I$6:$I$1505,'RESUMEN POR CARRERAS'!P$2,TITULARES!$D$6:$D$1505,'RESUMEN POR CARRERAS'!$C101)</f>
        <v>12</v>
      </c>
      <c r="Q101" s="372">
        <f>SUMIFS(TITULARES!$P$6:$P$1505,TITULARES!$I$6:$I$1505,'RESUMEN POR CARRERAS'!Q$2,TITULARES!$D$6:$D$1505,'RESUMEN POR CARRERAS'!$C101)</f>
        <v>0</v>
      </c>
      <c r="R101" s="372">
        <f>SUMIFS(TITULARES!$P$6:$P$1505,TITULARES!$I$6:$I$1505,'RESUMEN POR CARRERAS'!R$2,TITULARES!$D$6:$D$1505,'RESUMEN POR CARRERAS'!$C101)</f>
        <v>5</v>
      </c>
      <c r="S101" s="372">
        <f>SUMIFS(TITULARES!$P$6:$P$1505,TITULARES!$I$6:$I$1505,'RESUMEN POR CARRERAS'!S$2,TITULARES!$D$6:$D$1505,'RESUMEN POR CARRERAS'!$C101)</f>
        <v>2</v>
      </c>
      <c r="T101" s="372">
        <f>SUMIFS(TITULARES!$P$6:$P$1505,TITULARES!$I$6:$I$1505,'RESUMEN POR CARRERAS'!T$2,TITULARES!$D$6:$D$1505,'RESUMEN POR CARRERAS'!$C101)</f>
        <v>0</v>
      </c>
      <c r="U101" s="372">
        <f>SUMIFS(TITULARES!$P$6:$P$1505,TITULARES!$I$6:$I$1505,'RESUMEN POR CARRERAS'!U$2,TITULARES!$D$6:$D$1505,'RESUMEN POR CARRERAS'!$C101)</f>
        <v>0</v>
      </c>
      <c r="V101" s="372">
        <f>SUMIFS(TITULARES!$P$6:$P$1505,TITULARES!$I$6:$I$1505,'RESUMEN POR CARRERAS'!V$2,TITULARES!$D$6:$D$1505,'RESUMEN POR CARRERAS'!$C101)</f>
        <v>0</v>
      </c>
      <c r="W101" s="372">
        <f>SUMIFS(TITULARES!$P$6:$P$1505,TITULARES!$I$6:$I$1505,'RESUMEN POR CARRERAS'!W$2,TITULARES!$D$6:$D$1505,'RESUMEN POR CARRERAS'!$C101)</f>
        <v>0</v>
      </c>
      <c r="X101" s="372">
        <f>SUMIFS(TITULARES!$P$6:$P$1505,TITULARES!$I$6:$I$1505,'RESUMEN POR CARRERAS'!X$2,TITULARES!$D$6:$D$1505,'RESUMEN POR CARRERAS'!$C101)</f>
        <v>0</v>
      </c>
      <c r="Y101" s="372">
        <f>SUMIFS(TITULARES!$P$6:$P$1505,TITULARES!$I$6:$I$1505,'RESUMEN POR CARRERAS'!Y$2,TITULARES!$D$6:$D$1505,'RESUMEN POR CARRERAS'!$C101)</f>
        <v>0</v>
      </c>
      <c r="Z101" s="372">
        <f>SUMIFS(TITULARES!$P$6:$P$1505,TITULARES!$I$6:$I$1505,'RESUMEN POR CARRERAS'!Z$2,TITULARES!$D$6:$D$1505,'RESUMEN POR CARRERAS'!$C101)</f>
        <v>0</v>
      </c>
      <c r="AA101" s="372">
        <f>SUMIFS(TITULARES!$P$6:$P$1505,TITULARES!$I$6:$I$1505,'RESUMEN POR CARRERAS'!AA$2,TITULARES!$D$6:$D$1505,'RESUMEN POR CARRERAS'!$C101)</f>
        <v>0</v>
      </c>
      <c r="AB101" s="372">
        <f>SUMIFS(TITULARES!$P$6:$P$1505,TITULARES!$I$6:$I$1505,'RESUMEN POR CARRERAS'!AB$2,TITULARES!$D$6:$D$1505,'RESUMEN POR CARRERAS'!$C101)</f>
        <v>0</v>
      </c>
      <c r="AC101" s="372">
        <f>SUMIFS(TITULARES!$P$6:$P$1505,TITULARES!$I$6:$I$1505,'RESUMEN POR CARRERAS'!AC$2,TITULARES!$D$6:$D$1505,'RESUMEN POR CARRERAS'!$C101)</f>
        <v>0</v>
      </c>
      <c r="AD101" s="372">
        <f t="shared" si="2"/>
        <v>12</v>
      </c>
      <c r="AE101" s="2163" t="str">
        <f t="shared" si="3"/>
        <v>EDUCACIÓN BÁSICA</v>
      </c>
    </row>
    <row r="102" spans="1:31" x14ac:dyDescent="0.25">
      <c r="A102" s="372">
        <v>100</v>
      </c>
      <c r="B102" s="974" t="s">
        <v>2010</v>
      </c>
      <c r="C102" s="974" t="s">
        <v>2011</v>
      </c>
      <c r="D102" s="974" t="s">
        <v>2194</v>
      </c>
      <c r="E102" s="372">
        <f>SUMIFS(TITULARES!$P$6:$P$1505,TITULARES!$I$6:$I$1505,'RESUMEN POR CARRERAS'!E$2,TITULARES!$D$6:$D$1505,'RESUMEN POR CARRERAS'!$C102)</f>
        <v>0</v>
      </c>
      <c r="F102" s="372">
        <f>SUMIFS(TITULARES!$P$6:$P$1505,TITULARES!$I$6:$I$1505,'RESUMEN POR CARRERAS'!F$2,TITULARES!$D$6:$D$1505,'RESUMEN POR CARRERAS'!$C102)</f>
        <v>0</v>
      </c>
      <c r="G102" s="372">
        <f>SUMIFS(TITULARES!$P$6:$P$1505,TITULARES!$I$6:$I$1505,'RESUMEN POR CARRERAS'!G$2,TITULARES!$D$6:$D$1505,'RESUMEN POR CARRERAS'!$C102)</f>
        <v>0</v>
      </c>
      <c r="H102" s="372">
        <f>SUMIFS(TITULARES!$P$6:$P$1505,TITULARES!$I$6:$I$1505,'RESUMEN POR CARRERAS'!H$2,TITULARES!$D$6:$D$1505,'RESUMEN POR CARRERAS'!$C102)</f>
        <v>0</v>
      </c>
      <c r="I102" s="372">
        <f>SUMIFS(TITULARES!$P$6:$P$1505,TITULARES!$I$6:$I$1505,'RESUMEN POR CARRERAS'!I$2,TITULARES!$D$6:$D$1505,'RESUMEN POR CARRERAS'!$C102)</f>
        <v>0</v>
      </c>
      <c r="J102" s="372">
        <f>SUMIFS(TITULARES!$P$6:$P$1505,TITULARES!$I$6:$I$1505,'RESUMEN POR CARRERAS'!J$2,TITULARES!$D$6:$D$1505,'RESUMEN POR CARRERAS'!$C102)</f>
        <v>0</v>
      </c>
      <c r="K102" s="372">
        <f>SUMIFS(TITULARES!$P$6:$P$1505,TITULARES!$I$6:$I$1505,'RESUMEN POR CARRERAS'!K$2,TITULARES!$D$6:$D$1505,'RESUMEN POR CARRERAS'!$C102)</f>
        <v>0</v>
      </c>
      <c r="L102" s="372">
        <f>SUMIFS(TITULARES!$P$6:$P$1505,TITULARES!$I$6:$I$1505,'RESUMEN POR CARRERAS'!L$2,TITULARES!$D$6:$D$1505,'RESUMEN POR CARRERAS'!$C102)</f>
        <v>0</v>
      </c>
      <c r="M102" s="372">
        <f>SUMIFS(TITULARES!$P$6:$P$1505,TITULARES!$I$6:$I$1505,'RESUMEN POR CARRERAS'!M$2,TITULARES!$D$6:$D$1505,'RESUMEN POR CARRERAS'!$C102)</f>
        <v>0</v>
      </c>
      <c r="N102" s="372">
        <f>SUMIFS(TITULARES!$P$6:$P$1505,TITULARES!$I$6:$I$1505,'RESUMEN POR CARRERAS'!N$2,TITULARES!$D$6:$D$1505,'RESUMEN POR CARRERAS'!$C102)</f>
        <v>0</v>
      </c>
      <c r="O102" s="372">
        <f>SUMIFS(TITULARES!$P$6:$P$1505,TITULARES!$I$6:$I$1505,'RESUMEN POR CARRERAS'!O$2,TITULARES!$D$6:$D$1505,'RESUMEN POR CARRERAS'!$C102)</f>
        <v>0</v>
      </c>
      <c r="P102" s="372">
        <f>SUMIFS(TITULARES!$P$6:$P$1505,TITULARES!$I$6:$I$1505,'RESUMEN POR CARRERAS'!P$2,TITULARES!$D$6:$D$1505,'RESUMEN POR CARRERAS'!$C102)</f>
        <v>0</v>
      </c>
      <c r="Q102" s="372">
        <f>SUMIFS(TITULARES!$P$6:$P$1505,TITULARES!$I$6:$I$1505,'RESUMEN POR CARRERAS'!Q$2,TITULARES!$D$6:$D$1505,'RESUMEN POR CARRERAS'!$C102)</f>
        <v>0</v>
      </c>
      <c r="R102" s="372">
        <f>SUMIFS(TITULARES!$P$6:$P$1505,TITULARES!$I$6:$I$1505,'RESUMEN POR CARRERAS'!R$2,TITULARES!$D$6:$D$1505,'RESUMEN POR CARRERAS'!$C102)</f>
        <v>0</v>
      </c>
      <c r="S102" s="372">
        <f>SUMIFS(TITULARES!$P$6:$P$1505,TITULARES!$I$6:$I$1505,'RESUMEN POR CARRERAS'!S$2,TITULARES!$D$6:$D$1505,'RESUMEN POR CARRERAS'!$C102)</f>
        <v>0</v>
      </c>
      <c r="T102" s="372">
        <f>SUMIFS(TITULARES!$P$6:$P$1505,TITULARES!$I$6:$I$1505,'RESUMEN POR CARRERAS'!T$2,TITULARES!$D$6:$D$1505,'RESUMEN POR CARRERAS'!$C102)</f>
        <v>0</v>
      </c>
      <c r="U102" s="372">
        <f>SUMIFS(TITULARES!$P$6:$P$1505,TITULARES!$I$6:$I$1505,'RESUMEN POR CARRERAS'!U$2,TITULARES!$D$6:$D$1505,'RESUMEN POR CARRERAS'!$C102)</f>
        <v>0</v>
      </c>
      <c r="V102" s="372">
        <f>SUMIFS(TITULARES!$P$6:$P$1505,TITULARES!$I$6:$I$1505,'RESUMEN POR CARRERAS'!V$2,TITULARES!$D$6:$D$1505,'RESUMEN POR CARRERAS'!$C102)</f>
        <v>14</v>
      </c>
      <c r="W102" s="372">
        <f>SUMIFS(TITULARES!$P$6:$P$1505,TITULARES!$I$6:$I$1505,'RESUMEN POR CARRERAS'!W$2,TITULARES!$D$6:$D$1505,'RESUMEN POR CARRERAS'!$C102)</f>
        <v>5</v>
      </c>
      <c r="X102" s="372">
        <f>SUMIFS(TITULARES!$P$6:$P$1505,TITULARES!$I$6:$I$1505,'RESUMEN POR CARRERAS'!X$2,TITULARES!$D$6:$D$1505,'RESUMEN POR CARRERAS'!$C102)</f>
        <v>0</v>
      </c>
      <c r="Y102" s="372">
        <f>SUMIFS(TITULARES!$P$6:$P$1505,TITULARES!$I$6:$I$1505,'RESUMEN POR CARRERAS'!Y$2,TITULARES!$D$6:$D$1505,'RESUMEN POR CARRERAS'!$C102)</f>
        <v>0</v>
      </c>
      <c r="Z102" s="372">
        <f>SUMIFS(TITULARES!$P$6:$P$1505,TITULARES!$I$6:$I$1505,'RESUMEN POR CARRERAS'!Z$2,TITULARES!$D$6:$D$1505,'RESUMEN POR CARRERAS'!$C102)</f>
        <v>0</v>
      </c>
      <c r="AA102" s="372">
        <f>SUMIFS(TITULARES!$P$6:$P$1505,TITULARES!$I$6:$I$1505,'RESUMEN POR CARRERAS'!AA$2,TITULARES!$D$6:$D$1505,'RESUMEN POR CARRERAS'!$C102)</f>
        <v>0</v>
      </c>
      <c r="AB102" s="372">
        <f>SUMIFS(TITULARES!$P$6:$P$1505,TITULARES!$I$6:$I$1505,'RESUMEN POR CARRERAS'!AB$2,TITULARES!$D$6:$D$1505,'RESUMEN POR CARRERAS'!$C102)</f>
        <v>0</v>
      </c>
      <c r="AC102" s="372">
        <f>SUMIFS(TITULARES!$P$6:$P$1505,TITULARES!$I$6:$I$1505,'RESUMEN POR CARRERAS'!AC$2,TITULARES!$D$6:$D$1505,'RESUMEN POR CARRERAS'!$C102)</f>
        <v>0</v>
      </c>
      <c r="AD102" s="372">
        <f t="shared" si="2"/>
        <v>14</v>
      </c>
      <c r="AE102" s="2163" t="str">
        <f t="shared" si="3"/>
        <v>DERECHO</v>
      </c>
    </row>
    <row r="103" spans="1:31" x14ac:dyDescent="0.25">
      <c r="A103" s="372">
        <v>101</v>
      </c>
      <c r="B103" s="974" t="s">
        <v>454</v>
      </c>
      <c r="C103" s="974" t="s">
        <v>479</v>
      </c>
      <c r="D103" s="974" t="s">
        <v>2194</v>
      </c>
      <c r="E103" s="372">
        <f>SUMIFS(TITULARES!$P$6:$P$1505,TITULARES!$I$6:$I$1505,'RESUMEN POR CARRERAS'!E$2,TITULARES!$D$6:$D$1505,'RESUMEN POR CARRERAS'!$C103)</f>
        <v>0</v>
      </c>
      <c r="F103" s="372">
        <f>SUMIFS(TITULARES!$P$6:$P$1505,TITULARES!$I$6:$I$1505,'RESUMEN POR CARRERAS'!F$2,TITULARES!$D$6:$D$1505,'RESUMEN POR CARRERAS'!$C103)</f>
        <v>0</v>
      </c>
      <c r="G103" s="372">
        <f>SUMIFS(TITULARES!$P$6:$P$1505,TITULARES!$I$6:$I$1505,'RESUMEN POR CARRERAS'!G$2,TITULARES!$D$6:$D$1505,'RESUMEN POR CARRERAS'!$C103)</f>
        <v>0</v>
      </c>
      <c r="H103" s="372">
        <f>SUMIFS(TITULARES!$P$6:$P$1505,TITULARES!$I$6:$I$1505,'RESUMEN POR CARRERAS'!H$2,TITULARES!$D$6:$D$1505,'RESUMEN POR CARRERAS'!$C103)</f>
        <v>0</v>
      </c>
      <c r="I103" s="372">
        <f>SUMIFS(TITULARES!$P$6:$P$1505,TITULARES!$I$6:$I$1505,'RESUMEN POR CARRERAS'!I$2,TITULARES!$D$6:$D$1505,'RESUMEN POR CARRERAS'!$C103)</f>
        <v>0</v>
      </c>
      <c r="J103" s="372">
        <f>SUMIFS(TITULARES!$P$6:$P$1505,TITULARES!$I$6:$I$1505,'RESUMEN POR CARRERAS'!J$2,TITULARES!$D$6:$D$1505,'RESUMEN POR CARRERAS'!$C103)</f>
        <v>0</v>
      </c>
      <c r="K103" s="372">
        <f>SUMIFS(TITULARES!$P$6:$P$1505,TITULARES!$I$6:$I$1505,'RESUMEN POR CARRERAS'!K$2,TITULARES!$D$6:$D$1505,'RESUMEN POR CARRERAS'!$C103)</f>
        <v>0</v>
      </c>
      <c r="L103" s="372">
        <f>SUMIFS(TITULARES!$P$6:$P$1505,TITULARES!$I$6:$I$1505,'RESUMEN POR CARRERAS'!L$2,TITULARES!$D$6:$D$1505,'RESUMEN POR CARRERAS'!$C103)</f>
        <v>0</v>
      </c>
      <c r="M103" s="372">
        <f>SUMIFS(TITULARES!$P$6:$P$1505,TITULARES!$I$6:$I$1505,'RESUMEN POR CARRERAS'!M$2,TITULARES!$D$6:$D$1505,'RESUMEN POR CARRERAS'!$C103)</f>
        <v>0</v>
      </c>
      <c r="N103" s="372">
        <f>SUMIFS(TITULARES!$P$6:$P$1505,TITULARES!$I$6:$I$1505,'RESUMEN POR CARRERAS'!N$2,TITULARES!$D$6:$D$1505,'RESUMEN POR CARRERAS'!$C103)</f>
        <v>0</v>
      </c>
      <c r="O103" s="372">
        <f>SUMIFS(TITULARES!$P$6:$P$1505,TITULARES!$I$6:$I$1505,'RESUMEN POR CARRERAS'!O$2,TITULARES!$D$6:$D$1505,'RESUMEN POR CARRERAS'!$C103)</f>
        <v>0</v>
      </c>
      <c r="P103" s="372">
        <f>SUMIFS(TITULARES!$P$6:$P$1505,TITULARES!$I$6:$I$1505,'RESUMEN POR CARRERAS'!P$2,TITULARES!$D$6:$D$1505,'RESUMEN POR CARRERAS'!$C103)</f>
        <v>0</v>
      </c>
      <c r="Q103" s="372">
        <f>SUMIFS(TITULARES!$P$6:$P$1505,TITULARES!$I$6:$I$1505,'RESUMEN POR CARRERAS'!Q$2,TITULARES!$D$6:$D$1505,'RESUMEN POR CARRERAS'!$C103)</f>
        <v>0</v>
      </c>
      <c r="R103" s="372">
        <f>SUMIFS(TITULARES!$P$6:$P$1505,TITULARES!$I$6:$I$1505,'RESUMEN POR CARRERAS'!R$2,TITULARES!$D$6:$D$1505,'RESUMEN POR CARRERAS'!$C103)</f>
        <v>0</v>
      </c>
      <c r="S103" s="372">
        <f>SUMIFS(TITULARES!$P$6:$P$1505,TITULARES!$I$6:$I$1505,'RESUMEN POR CARRERAS'!S$2,TITULARES!$D$6:$D$1505,'RESUMEN POR CARRERAS'!$C103)</f>
        <v>0</v>
      </c>
      <c r="T103" s="372">
        <f>SUMIFS(TITULARES!$P$6:$P$1505,TITULARES!$I$6:$I$1505,'RESUMEN POR CARRERAS'!T$2,TITULARES!$D$6:$D$1505,'RESUMEN POR CARRERAS'!$C103)</f>
        <v>0</v>
      </c>
      <c r="U103" s="372">
        <f>SUMIFS(TITULARES!$P$6:$P$1505,TITULARES!$I$6:$I$1505,'RESUMEN POR CARRERAS'!U$2,TITULARES!$D$6:$D$1505,'RESUMEN POR CARRERAS'!$C103)</f>
        <v>0</v>
      </c>
      <c r="V103" s="372">
        <f>SUMIFS(TITULARES!$P$6:$P$1505,TITULARES!$I$6:$I$1505,'RESUMEN POR CARRERAS'!V$2,TITULARES!$D$6:$D$1505,'RESUMEN POR CARRERAS'!$C103)</f>
        <v>0</v>
      </c>
      <c r="W103" s="372">
        <f>SUMIFS(TITULARES!$P$6:$P$1505,TITULARES!$I$6:$I$1505,'RESUMEN POR CARRERAS'!W$2,TITULARES!$D$6:$D$1505,'RESUMEN POR CARRERAS'!$C103)</f>
        <v>0</v>
      </c>
      <c r="X103" s="372">
        <f>SUMIFS(TITULARES!$P$6:$P$1505,TITULARES!$I$6:$I$1505,'RESUMEN POR CARRERAS'!X$2,TITULARES!$D$6:$D$1505,'RESUMEN POR CARRERAS'!$C103)</f>
        <v>4</v>
      </c>
      <c r="Y103" s="372">
        <f>SUMIFS(TITULARES!$P$6:$P$1505,TITULARES!$I$6:$I$1505,'RESUMEN POR CARRERAS'!Y$2,TITULARES!$D$6:$D$1505,'RESUMEN POR CARRERAS'!$C103)</f>
        <v>0</v>
      </c>
      <c r="Z103" s="372">
        <f>SUMIFS(TITULARES!$P$6:$P$1505,TITULARES!$I$6:$I$1505,'RESUMEN POR CARRERAS'!Z$2,TITULARES!$D$6:$D$1505,'RESUMEN POR CARRERAS'!$C103)</f>
        <v>16</v>
      </c>
      <c r="AA103" s="372">
        <f>SUMIFS(TITULARES!$P$6:$P$1505,TITULARES!$I$6:$I$1505,'RESUMEN POR CARRERAS'!AA$2,TITULARES!$D$6:$D$1505,'RESUMEN POR CARRERAS'!$C103)</f>
        <v>0</v>
      </c>
      <c r="AB103" s="372">
        <f>SUMIFS(TITULARES!$P$6:$P$1505,TITULARES!$I$6:$I$1505,'RESUMEN POR CARRERAS'!AB$2,TITULARES!$D$6:$D$1505,'RESUMEN POR CARRERAS'!$C103)</f>
        <v>0</v>
      </c>
      <c r="AC103" s="372">
        <f>SUMIFS(TITULARES!$P$6:$P$1505,TITULARES!$I$6:$I$1505,'RESUMEN POR CARRERAS'!AC$2,TITULARES!$D$6:$D$1505,'RESUMEN POR CARRERAS'!$C103)</f>
        <v>0</v>
      </c>
      <c r="AD103" s="372">
        <f t="shared" si="2"/>
        <v>16</v>
      </c>
      <c r="AE103" s="2163" t="str">
        <f t="shared" si="3"/>
        <v>INGENIERÍA EN RIESGOS DE DESASTRES</v>
      </c>
    </row>
    <row r="104" spans="1:31" x14ac:dyDescent="0.25">
      <c r="A104" s="372">
        <v>102</v>
      </c>
      <c r="B104" s="974" t="s">
        <v>455</v>
      </c>
      <c r="C104" s="974" t="s">
        <v>480</v>
      </c>
      <c r="D104" s="974" t="s">
        <v>2194</v>
      </c>
      <c r="E104" s="372">
        <f>SUMIFS(TITULARES!$P$6:$P$1505,TITULARES!$I$6:$I$1505,'RESUMEN POR CARRERAS'!E$2,TITULARES!$D$6:$D$1505,'RESUMEN POR CARRERAS'!$C104)</f>
        <v>0</v>
      </c>
      <c r="F104" s="372">
        <f>SUMIFS(TITULARES!$P$6:$P$1505,TITULARES!$I$6:$I$1505,'RESUMEN POR CARRERAS'!F$2,TITULARES!$D$6:$D$1505,'RESUMEN POR CARRERAS'!$C104)</f>
        <v>0</v>
      </c>
      <c r="G104" s="372">
        <f>SUMIFS(TITULARES!$P$6:$P$1505,TITULARES!$I$6:$I$1505,'RESUMEN POR CARRERAS'!G$2,TITULARES!$D$6:$D$1505,'RESUMEN POR CARRERAS'!$C104)</f>
        <v>0</v>
      </c>
      <c r="H104" s="372">
        <f>SUMIFS(TITULARES!$P$6:$P$1505,TITULARES!$I$6:$I$1505,'RESUMEN POR CARRERAS'!H$2,TITULARES!$D$6:$D$1505,'RESUMEN POR CARRERAS'!$C104)</f>
        <v>0</v>
      </c>
      <c r="I104" s="372">
        <f>SUMIFS(TITULARES!$P$6:$P$1505,TITULARES!$I$6:$I$1505,'RESUMEN POR CARRERAS'!I$2,TITULARES!$D$6:$D$1505,'RESUMEN POR CARRERAS'!$C104)</f>
        <v>0</v>
      </c>
      <c r="J104" s="372">
        <f>SUMIFS(TITULARES!$P$6:$P$1505,TITULARES!$I$6:$I$1505,'RESUMEN POR CARRERAS'!J$2,TITULARES!$D$6:$D$1505,'RESUMEN POR CARRERAS'!$C104)</f>
        <v>0</v>
      </c>
      <c r="K104" s="372">
        <f>SUMIFS(TITULARES!$P$6:$P$1505,TITULARES!$I$6:$I$1505,'RESUMEN POR CARRERAS'!K$2,TITULARES!$D$6:$D$1505,'RESUMEN POR CARRERAS'!$C104)</f>
        <v>0</v>
      </c>
      <c r="L104" s="372">
        <f>SUMIFS(TITULARES!$P$6:$P$1505,TITULARES!$I$6:$I$1505,'RESUMEN POR CARRERAS'!L$2,TITULARES!$D$6:$D$1505,'RESUMEN POR CARRERAS'!$C104)</f>
        <v>0</v>
      </c>
      <c r="M104" s="372">
        <f>SUMIFS(TITULARES!$P$6:$P$1505,TITULARES!$I$6:$I$1505,'RESUMEN POR CARRERAS'!M$2,TITULARES!$D$6:$D$1505,'RESUMEN POR CARRERAS'!$C104)</f>
        <v>0</v>
      </c>
      <c r="N104" s="372">
        <f>SUMIFS(TITULARES!$P$6:$P$1505,TITULARES!$I$6:$I$1505,'RESUMEN POR CARRERAS'!N$2,TITULARES!$D$6:$D$1505,'RESUMEN POR CARRERAS'!$C104)</f>
        <v>0</v>
      </c>
      <c r="O104" s="372">
        <f>SUMIFS(TITULARES!$P$6:$P$1505,TITULARES!$I$6:$I$1505,'RESUMEN POR CARRERAS'!O$2,TITULARES!$D$6:$D$1505,'RESUMEN POR CARRERAS'!$C104)</f>
        <v>0</v>
      </c>
      <c r="P104" s="372">
        <f>SUMIFS(TITULARES!$P$6:$P$1505,TITULARES!$I$6:$I$1505,'RESUMEN POR CARRERAS'!P$2,TITULARES!$D$6:$D$1505,'RESUMEN POR CARRERAS'!$C104)</f>
        <v>0</v>
      </c>
      <c r="Q104" s="372">
        <f>SUMIFS(TITULARES!$P$6:$P$1505,TITULARES!$I$6:$I$1505,'RESUMEN POR CARRERAS'!Q$2,TITULARES!$D$6:$D$1505,'RESUMEN POR CARRERAS'!$C104)</f>
        <v>0</v>
      </c>
      <c r="R104" s="372">
        <f>SUMIFS(TITULARES!$P$6:$P$1505,TITULARES!$I$6:$I$1505,'RESUMEN POR CARRERAS'!R$2,TITULARES!$D$6:$D$1505,'RESUMEN POR CARRERAS'!$C104)</f>
        <v>0</v>
      </c>
      <c r="S104" s="372">
        <f>SUMIFS(TITULARES!$P$6:$P$1505,TITULARES!$I$6:$I$1505,'RESUMEN POR CARRERAS'!S$2,TITULARES!$D$6:$D$1505,'RESUMEN POR CARRERAS'!$C104)</f>
        <v>0</v>
      </c>
      <c r="T104" s="372">
        <f>SUMIFS(TITULARES!$P$6:$P$1505,TITULARES!$I$6:$I$1505,'RESUMEN POR CARRERAS'!T$2,TITULARES!$D$6:$D$1505,'RESUMEN POR CARRERAS'!$C104)</f>
        <v>0</v>
      </c>
      <c r="U104" s="372">
        <f>SUMIFS(TITULARES!$P$6:$P$1505,TITULARES!$I$6:$I$1505,'RESUMEN POR CARRERAS'!U$2,TITULARES!$D$6:$D$1505,'RESUMEN POR CARRERAS'!$C104)</f>
        <v>0</v>
      </c>
      <c r="V104" s="372">
        <f>SUMIFS(TITULARES!$P$6:$P$1505,TITULARES!$I$6:$I$1505,'RESUMEN POR CARRERAS'!V$2,TITULARES!$D$6:$D$1505,'RESUMEN POR CARRERAS'!$C104)</f>
        <v>0</v>
      </c>
      <c r="W104" s="372">
        <f>SUMIFS(TITULARES!$P$6:$P$1505,TITULARES!$I$6:$I$1505,'RESUMEN POR CARRERAS'!W$2,TITULARES!$D$6:$D$1505,'RESUMEN POR CARRERAS'!$C104)</f>
        <v>0</v>
      </c>
      <c r="X104" s="372">
        <f>SUMIFS(TITULARES!$P$6:$P$1505,TITULARES!$I$6:$I$1505,'RESUMEN POR CARRERAS'!X$2,TITULARES!$D$6:$D$1505,'RESUMEN POR CARRERAS'!$C104)</f>
        <v>0</v>
      </c>
      <c r="Y104" s="372">
        <f>SUMIFS(TITULARES!$P$6:$P$1505,TITULARES!$I$6:$I$1505,'RESUMEN POR CARRERAS'!Y$2,TITULARES!$D$6:$D$1505,'RESUMEN POR CARRERAS'!$C104)</f>
        <v>27</v>
      </c>
      <c r="Z104" s="372">
        <f>SUMIFS(TITULARES!$P$6:$P$1505,TITULARES!$I$6:$I$1505,'RESUMEN POR CARRERAS'!Z$2,TITULARES!$D$6:$D$1505,'RESUMEN POR CARRERAS'!$C104)</f>
        <v>0</v>
      </c>
      <c r="AA104" s="372">
        <f>SUMIFS(TITULARES!$P$6:$P$1505,TITULARES!$I$6:$I$1505,'RESUMEN POR CARRERAS'!AA$2,TITULARES!$D$6:$D$1505,'RESUMEN POR CARRERAS'!$C104)</f>
        <v>0</v>
      </c>
      <c r="AB104" s="372">
        <f>SUMIFS(TITULARES!$P$6:$P$1505,TITULARES!$I$6:$I$1505,'RESUMEN POR CARRERAS'!AB$2,TITULARES!$D$6:$D$1505,'RESUMEN POR CARRERAS'!$C104)</f>
        <v>0</v>
      </c>
      <c r="AC104" s="372">
        <f>SUMIFS(TITULARES!$P$6:$P$1505,TITULARES!$I$6:$I$1505,'RESUMEN POR CARRERAS'!AC$2,TITULARES!$D$6:$D$1505,'RESUMEN POR CARRERAS'!$C104)</f>
        <v>0</v>
      </c>
      <c r="AD104" s="372">
        <f t="shared" si="2"/>
        <v>27</v>
      </c>
      <c r="AE104" s="2163" t="str">
        <f t="shared" si="3"/>
        <v>ENFERMERÍA</v>
      </c>
    </row>
    <row r="105" spans="1:31" x14ac:dyDescent="0.25">
      <c r="A105" s="372">
        <v>103</v>
      </c>
      <c r="B105" s="974" t="s">
        <v>456</v>
      </c>
      <c r="C105" s="974" t="s">
        <v>481</v>
      </c>
      <c r="D105" s="974" t="s">
        <v>2194</v>
      </c>
      <c r="E105" s="372">
        <f>SUMIFS(TITULARES!$P$6:$P$1505,TITULARES!$I$6:$I$1505,'RESUMEN POR CARRERAS'!E$2,TITULARES!$D$6:$D$1505,'RESUMEN POR CARRERAS'!$C105)</f>
        <v>0</v>
      </c>
      <c r="F105" s="372">
        <f>SUMIFS(TITULARES!$P$6:$P$1505,TITULARES!$I$6:$I$1505,'RESUMEN POR CARRERAS'!F$2,TITULARES!$D$6:$D$1505,'RESUMEN POR CARRERAS'!$C105)</f>
        <v>0</v>
      </c>
      <c r="G105" s="372">
        <f>SUMIFS(TITULARES!$P$6:$P$1505,TITULARES!$I$6:$I$1505,'RESUMEN POR CARRERAS'!G$2,TITULARES!$D$6:$D$1505,'RESUMEN POR CARRERAS'!$C105)</f>
        <v>0</v>
      </c>
      <c r="H105" s="372">
        <f>SUMIFS(TITULARES!$P$6:$P$1505,TITULARES!$I$6:$I$1505,'RESUMEN POR CARRERAS'!H$2,TITULARES!$D$6:$D$1505,'RESUMEN POR CARRERAS'!$C105)</f>
        <v>0</v>
      </c>
      <c r="I105" s="372">
        <f>SUMIFS(TITULARES!$P$6:$P$1505,TITULARES!$I$6:$I$1505,'RESUMEN POR CARRERAS'!I$2,TITULARES!$D$6:$D$1505,'RESUMEN POR CARRERAS'!$C105)</f>
        <v>0</v>
      </c>
      <c r="J105" s="372">
        <f>SUMIFS(TITULARES!$P$6:$P$1505,TITULARES!$I$6:$I$1505,'RESUMEN POR CARRERAS'!J$2,TITULARES!$D$6:$D$1505,'RESUMEN POR CARRERAS'!$C105)</f>
        <v>0</v>
      </c>
      <c r="K105" s="372">
        <f>SUMIFS(TITULARES!$P$6:$P$1505,TITULARES!$I$6:$I$1505,'RESUMEN POR CARRERAS'!K$2,TITULARES!$D$6:$D$1505,'RESUMEN POR CARRERAS'!$C105)</f>
        <v>0</v>
      </c>
      <c r="L105" s="372">
        <f>SUMIFS(TITULARES!$P$6:$P$1505,TITULARES!$I$6:$I$1505,'RESUMEN POR CARRERAS'!L$2,TITULARES!$D$6:$D$1505,'RESUMEN POR CARRERAS'!$C105)</f>
        <v>0</v>
      </c>
      <c r="M105" s="372">
        <f>SUMIFS(TITULARES!$P$6:$P$1505,TITULARES!$I$6:$I$1505,'RESUMEN POR CARRERAS'!M$2,TITULARES!$D$6:$D$1505,'RESUMEN POR CARRERAS'!$C105)</f>
        <v>0</v>
      </c>
      <c r="N105" s="372">
        <f>SUMIFS(TITULARES!$P$6:$P$1505,TITULARES!$I$6:$I$1505,'RESUMEN POR CARRERAS'!N$2,TITULARES!$D$6:$D$1505,'RESUMEN POR CARRERAS'!$C105)</f>
        <v>0</v>
      </c>
      <c r="O105" s="372">
        <f>SUMIFS(TITULARES!$P$6:$P$1505,TITULARES!$I$6:$I$1505,'RESUMEN POR CARRERAS'!O$2,TITULARES!$D$6:$D$1505,'RESUMEN POR CARRERAS'!$C105)</f>
        <v>0</v>
      </c>
      <c r="P105" s="372">
        <f>SUMIFS(TITULARES!$P$6:$P$1505,TITULARES!$I$6:$I$1505,'RESUMEN POR CARRERAS'!P$2,TITULARES!$D$6:$D$1505,'RESUMEN POR CARRERAS'!$C105)</f>
        <v>0</v>
      </c>
      <c r="Q105" s="372">
        <f>SUMIFS(TITULARES!$P$6:$P$1505,TITULARES!$I$6:$I$1505,'RESUMEN POR CARRERAS'!Q$2,TITULARES!$D$6:$D$1505,'RESUMEN POR CARRERAS'!$C105)</f>
        <v>0</v>
      </c>
      <c r="R105" s="372">
        <f>SUMIFS(TITULARES!$P$6:$P$1505,TITULARES!$I$6:$I$1505,'RESUMEN POR CARRERAS'!R$2,TITULARES!$D$6:$D$1505,'RESUMEN POR CARRERAS'!$C105)</f>
        <v>0</v>
      </c>
      <c r="S105" s="372">
        <f>SUMIFS(TITULARES!$P$6:$P$1505,TITULARES!$I$6:$I$1505,'RESUMEN POR CARRERAS'!S$2,TITULARES!$D$6:$D$1505,'RESUMEN POR CARRERAS'!$C105)</f>
        <v>0</v>
      </c>
      <c r="T105" s="372">
        <f>SUMIFS(TITULARES!$P$6:$P$1505,TITULARES!$I$6:$I$1505,'RESUMEN POR CARRERAS'!T$2,TITULARES!$D$6:$D$1505,'RESUMEN POR CARRERAS'!$C105)</f>
        <v>0</v>
      </c>
      <c r="U105" s="372">
        <f>SUMIFS(TITULARES!$P$6:$P$1505,TITULARES!$I$6:$I$1505,'RESUMEN POR CARRERAS'!U$2,TITULARES!$D$6:$D$1505,'RESUMEN POR CARRERAS'!$C105)</f>
        <v>0</v>
      </c>
      <c r="V105" s="372">
        <f>SUMIFS(TITULARES!$P$6:$P$1505,TITULARES!$I$6:$I$1505,'RESUMEN POR CARRERAS'!V$2,TITULARES!$D$6:$D$1505,'RESUMEN POR CARRERAS'!$C105)</f>
        <v>0</v>
      </c>
      <c r="W105" s="372">
        <f>SUMIFS(TITULARES!$P$6:$P$1505,TITULARES!$I$6:$I$1505,'RESUMEN POR CARRERAS'!W$2,TITULARES!$D$6:$D$1505,'RESUMEN POR CARRERAS'!$C105)</f>
        <v>0</v>
      </c>
      <c r="X105" s="372">
        <f>SUMIFS(TITULARES!$P$6:$P$1505,TITULARES!$I$6:$I$1505,'RESUMEN POR CARRERAS'!X$2,TITULARES!$D$6:$D$1505,'RESUMEN POR CARRERAS'!$C105)</f>
        <v>0</v>
      </c>
      <c r="Y105" s="372">
        <f>SUMIFS(TITULARES!$P$6:$P$1505,TITULARES!$I$6:$I$1505,'RESUMEN POR CARRERAS'!Y$2,TITULARES!$D$6:$D$1505,'RESUMEN POR CARRERAS'!$C105)</f>
        <v>23</v>
      </c>
      <c r="Z105" s="372">
        <f>SUMIFS(TITULARES!$P$6:$P$1505,TITULARES!$I$6:$I$1505,'RESUMEN POR CARRERAS'!Z$2,TITULARES!$D$6:$D$1505,'RESUMEN POR CARRERAS'!$C105)</f>
        <v>0</v>
      </c>
      <c r="AA105" s="372">
        <f>SUMIFS(TITULARES!$P$6:$P$1505,TITULARES!$I$6:$I$1505,'RESUMEN POR CARRERAS'!AA$2,TITULARES!$D$6:$D$1505,'RESUMEN POR CARRERAS'!$C105)</f>
        <v>0</v>
      </c>
      <c r="AB105" s="372">
        <f>SUMIFS(TITULARES!$P$6:$P$1505,TITULARES!$I$6:$I$1505,'RESUMEN POR CARRERAS'!AB$2,TITULARES!$D$6:$D$1505,'RESUMEN POR CARRERAS'!$C105)</f>
        <v>0</v>
      </c>
      <c r="AC105" s="372">
        <f>SUMIFS(TITULARES!$P$6:$P$1505,TITULARES!$I$6:$I$1505,'RESUMEN POR CARRERAS'!AC$2,TITULARES!$D$6:$D$1505,'RESUMEN POR CARRERAS'!$C105)</f>
        <v>0</v>
      </c>
      <c r="AD105" s="372">
        <f t="shared" si="2"/>
        <v>23</v>
      </c>
      <c r="AE105" s="2163" t="str">
        <f t="shared" si="3"/>
        <v>ENFERMERÍA</v>
      </c>
    </row>
    <row r="106" spans="1:31" x14ac:dyDescent="0.25">
      <c r="A106" s="372">
        <v>104</v>
      </c>
      <c r="B106" s="974" t="s">
        <v>552</v>
      </c>
      <c r="C106" s="974" t="s">
        <v>628</v>
      </c>
      <c r="D106" s="974" t="s">
        <v>2194</v>
      </c>
      <c r="E106" s="372">
        <f>SUMIFS(TITULARES!$P$6:$P$1505,TITULARES!$I$6:$I$1505,'RESUMEN POR CARRERAS'!E$2,TITULARES!$D$6:$D$1505,'RESUMEN POR CARRERAS'!$C106)</f>
        <v>0</v>
      </c>
      <c r="F106" s="372">
        <f>SUMIFS(TITULARES!$P$6:$P$1505,TITULARES!$I$6:$I$1505,'RESUMEN POR CARRERAS'!F$2,TITULARES!$D$6:$D$1505,'RESUMEN POR CARRERAS'!$C106)</f>
        <v>0</v>
      </c>
      <c r="G106" s="372">
        <f>SUMIFS(TITULARES!$P$6:$P$1505,TITULARES!$I$6:$I$1505,'RESUMEN POR CARRERAS'!G$2,TITULARES!$D$6:$D$1505,'RESUMEN POR CARRERAS'!$C106)</f>
        <v>0</v>
      </c>
      <c r="H106" s="372">
        <f>SUMIFS(TITULARES!$P$6:$P$1505,TITULARES!$I$6:$I$1505,'RESUMEN POR CARRERAS'!H$2,TITULARES!$D$6:$D$1505,'RESUMEN POR CARRERAS'!$C106)</f>
        <v>0</v>
      </c>
      <c r="I106" s="372">
        <f>SUMIFS(TITULARES!$P$6:$P$1505,TITULARES!$I$6:$I$1505,'RESUMEN POR CARRERAS'!I$2,TITULARES!$D$6:$D$1505,'RESUMEN POR CARRERAS'!$C106)</f>
        <v>0</v>
      </c>
      <c r="J106" s="372">
        <f>SUMIFS(TITULARES!$P$6:$P$1505,TITULARES!$I$6:$I$1505,'RESUMEN POR CARRERAS'!J$2,TITULARES!$D$6:$D$1505,'RESUMEN POR CARRERAS'!$C106)</f>
        <v>0</v>
      </c>
      <c r="K106" s="372">
        <f>SUMIFS(TITULARES!$P$6:$P$1505,TITULARES!$I$6:$I$1505,'RESUMEN POR CARRERAS'!K$2,TITULARES!$D$6:$D$1505,'RESUMEN POR CARRERAS'!$C106)</f>
        <v>0</v>
      </c>
      <c r="L106" s="372">
        <f>SUMIFS(TITULARES!$P$6:$P$1505,TITULARES!$I$6:$I$1505,'RESUMEN POR CARRERAS'!L$2,TITULARES!$D$6:$D$1505,'RESUMEN POR CARRERAS'!$C106)</f>
        <v>0</v>
      </c>
      <c r="M106" s="372">
        <f>SUMIFS(TITULARES!$P$6:$P$1505,TITULARES!$I$6:$I$1505,'RESUMEN POR CARRERAS'!M$2,TITULARES!$D$6:$D$1505,'RESUMEN POR CARRERAS'!$C106)</f>
        <v>0</v>
      </c>
      <c r="N106" s="372">
        <f>SUMIFS(TITULARES!$P$6:$P$1505,TITULARES!$I$6:$I$1505,'RESUMEN POR CARRERAS'!N$2,TITULARES!$D$6:$D$1505,'RESUMEN POR CARRERAS'!$C106)</f>
        <v>0</v>
      </c>
      <c r="O106" s="372">
        <f>SUMIFS(TITULARES!$P$6:$P$1505,TITULARES!$I$6:$I$1505,'RESUMEN POR CARRERAS'!O$2,TITULARES!$D$6:$D$1505,'RESUMEN POR CARRERAS'!$C106)</f>
        <v>0</v>
      </c>
      <c r="P106" s="372">
        <f>SUMIFS(TITULARES!$P$6:$P$1505,TITULARES!$I$6:$I$1505,'RESUMEN POR CARRERAS'!P$2,TITULARES!$D$6:$D$1505,'RESUMEN POR CARRERAS'!$C106)</f>
        <v>22</v>
      </c>
      <c r="Q106" s="372">
        <f>SUMIFS(TITULARES!$P$6:$P$1505,TITULARES!$I$6:$I$1505,'RESUMEN POR CARRERAS'!Q$2,TITULARES!$D$6:$D$1505,'RESUMEN POR CARRERAS'!$C106)</f>
        <v>0</v>
      </c>
      <c r="R106" s="372">
        <f>SUMIFS(TITULARES!$P$6:$P$1505,TITULARES!$I$6:$I$1505,'RESUMEN POR CARRERAS'!R$2,TITULARES!$D$6:$D$1505,'RESUMEN POR CARRERAS'!$C106)</f>
        <v>0</v>
      </c>
      <c r="S106" s="372">
        <f>SUMIFS(TITULARES!$P$6:$P$1505,TITULARES!$I$6:$I$1505,'RESUMEN POR CARRERAS'!S$2,TITULARES!$D$6:$D$1505,'RESUMEN POR CARRERAS'!$C106)</f>
        <v>0</v>
      </c>
      <c r="T106" s="372">
        <f>SUMIFS(TITULARES!$P$6:$P$1505,TITULARES!$I$6:$I$1505,'RESUMEN POR CARRERAS'!T$2,TITULARES!$D$6:$D$1505,'RESUMEN POR CARRERAS'!$C106)</f>
        <v>0</v>
      </c>
      <c r="U106" s="372">
        <f>SUMIFS(TITULARES!$P$6:$P$1505,TITULARES!$I$6:$I$1505,'RESUMEN POR CARRERAS'!U$2,TITULARES!$D$6:$D$1505,'RESUMEN POR CARRERAS'!$C106)</f>
        <v>0</v>
      </c>
      <c r="V106" s="372">
        <f>SUMIFS(TITULARES!$P$6:$P$1505,TITULARES!$I$6:$I$1505,'RESUMEN POR CARRERAS'!V$2,TITULARES!$D$6:$D$1505,'RESUMEN POR CARRERAS'!$C106)</f>
        <v>0</v>
      </c>
      <c r="W106" s="372">
        <f>SUMIFS(TITULARES!$P$6:$P$1505,TITULARES!$I$6:$I$1505,'RESUMEN POR CARRERAS'!W$2,TITULARES!$D$6:$D$1505,'RESUMEN POR CARRERAS'!$C106)</f>
        <v>0</v>
      </c>
      <c r="X106" s="372">
        <f>SUMIFS(TITULARES!$P$6:$P$1505,TITULARES!$I$6:$I$1505,'RESUMEN POR CARRERAS'!X$2,TITULARES!$D$6:$D$1505,'RESUMEN POR CARRERAS'!$C106)</f>
        <v>0</v>
      </c>
      <c r="Y106" s="372">
        <f>SUMIFS(TITULARES!$P$6:$P$1505,TITULARES!$I$6:$I$1505,'RESUMEN POR CARRERAS'!Y$2,TITULARES!$D$6:$D$1505,'RESUMEN POR CARRERAS'!$C106)</f>
        <v>0</v>
      </c>
      <c r="Z106" s="372">
        <f>SUMIFS(TITULARES!$P$6:$P$1505,TITULARES!$I$6:$I$1505,'RESUMEN POR CARRERAS'!Z$2,TITULARES!$D$6:$D$1505,'RESUMEN POR CARRERAS'!$C106)</f>
        <v>0</v>
      </c>
      <c r="AA106" s="372">
        <f>SUMIFS(TITULARES!$P$6:$P$1505,TITULARES!$I$6:$I$1505,'RESUMEN POR CARRERAS'!AA$2,TITULARES!$D$6:$D$1505,'RESUMEN POR CARRERAS'!$C106)</f>
        <v>0</v>
      </c>
      <c r="AB106" s="372">
        <f>SUMIFS(TITULARES!$P$6:$P$1505,TITULARES!$I$6:$I$1505,'RESUMEN POR CARRERAS'!AB$2,TITULARES!$D$6:$D$1505,'RESUMEN POR CARRERAS'!$C106)</f>
        <v>0</v>
      </c>
      <c r="AC106" s="372">
        <f>SUMIFS(TITULARES!$P$6:$P$1505,TITULARES!$I$6:$I$1505,'RESUMEN POR CARRERAS'!AC$2,TITULARES!$D$6:$D$1505,'RESUMEN POR CARRERAS'!$C106)</f>
        <v>0</v>
      </c>
      <c r="AD106" s="372">
        <f t="shared" si="2"/>
        <v>22</v>
      </c>
      <c r="AE106" s="2163" t="str">
        <f t="shared" si="3"/>
        <v>EDUCACIÓN BÁSICA</v>
      </c>
    </row>
    <row r="107" spans="1:31" x14ac:dyDescent="0.25">
      <c r="A107" s="372">
        <v>105</v>
      </c>
      <c r="B107" s="974" t="s">
        <v>457</v>
      </c>
      <c r="C107" s="974" t="s">
        <v>482</v>
      </c>
      <c r="D107" s="974" t="s">
        <v>2194</v>
      </c>
      <c r="E107" s="372">
        <f>SUMIFS(TITULARES!$P$6:$P$1505,TITULARES!$I$6:$I$1505,'RESUMEN POR CARRERAS'!E$2,TITULARES!$D$6:$D$1505,'RESUMEN POR CARRERAS'!$C107)</f>
        <v>0</v>
      </c>
      <c r="F107" s="372">
        <f>SUMIFS(TITULARES!$P$6:$P$1505,TITULARES!$I$6:$I$1505,'RESUMEN POR CARRERAS'!F$2,TITULARES!$D$6:$D$1505,'RESUMEN POR CARRERAS'!$C107)</f>
        <v>0</v>
      </c>
      <c r="G107" s="372">
        <f>SUMIFS(TITULARES!$P$6:$P$1505,TITULARES!$I$6:$I$1505,'RESUMEN POR CARRERAS'!G$2,TITULARES!$D$6:$D$1505,'RESUMEN POR CARRERAS'!$C107)</f>
        <v>0</v>
      </c>
      <c r="H107" s="372">
        <f>SUMIFS(TITULARES!$P$6:$P$1505,TITULARES!$I$6:$I$1505,'RESUMEN POR CARRERAS'!H$2,TITULARES!$D$6:$D$1505,'RESUMEN POR CARRERAS'!$C107)</f>
        <v>0</v>
      </c>
      <c r="I107" s="372">
        <f>SUMIFS(TITULARES!$P$6:$P$1505,TITULARES!$I$6:$I$1505,'RESUMEN POR CARRERAS'!I$2,TITULARES!$D$6:$D$1505,'RESUMEN POR CARRERAS'!$C107)</f>
        <v>0</v>
      </c>
      <c r="J107" s="372">
        <f>SUMIFS(TITULARES!$P$6:$P$1505,TITULARES!$I$6:$I$1505,'RESUMEN POR CARRERAS'!J$2,TITULARES!$D$6:$D$1505,'RESUMEN POR CARRERAS'!$C107)</f>
        <v>0</v>
      </c>
      <c r="K107" s="372">
        <f>SUMIFS(TITULARES!$P$6:$P$1505,TITULARES!$I$6:$I$1505,'RESUMEN POR CARRERAS'!K$2,TITULARES!$D$6:$D$1505,'RESUMEN POR CARRERAS'!$C107)</f>
        <v>0</v>
      </c>
      <c r="L107" s="372">
        <f>SUMIFS(TITULARES!$P$6:$P$1505,TITULARES!$I$6:$I$1505,'RESUMEN POR CARRERAS'!L$2,TITULARES!$D$6:$D$1505,'RESUMEN POR CARRERAS'!$C107)</f>
        <v>0</v>
      </c>
      <c r="M107" s="372">
        <f>SUMIFS(TITULARES!$P$6:$P$1505,TITULARES!$I$6:$I$1505,'RESUMEN POR CARRERAS'!M$2,TITULARES!$D$6:$D$1505,'RESUMEN POR CARRERAS'!$C107)</f>
        <v>0</v>
      </c>
      <c r="N107" s="372">
        <f>SUMIFS(TITULARES!$P$6:$P$1505,TITULARES!$I$6:$I$1505,'RESUMEN POR CARRERAS'!N$2,TITULARES!$D$6:$D$1505,'RESUMEN POR CARRERAS'!$C107)</f>
        <v>0</v>
      </c>
      <c r="O107" s="372">
        <f>SUMIFS(TITULARES!$P$6:$P$1505,TITULARES!$I$6:$I$1505,'RESUMEN POR CARRERAS'!O$2,TITULARES!$D$6:$D$1505,'RESUMEN POR CARRERAS'!$C107)</f>
        <v>0</v>
      </c>
      <c r="P107" s="372">
        <f>SUMIFS(TITULARES!$P$6:$P$1505,TITULARES!$I$6:$I$1505,'RESUMEN POR CARRERAS'!P$2,TITULARES!$D$6:$D$1505,'RESUMEN POR CARRERAS'!$C107)</f>
        <v>0</v>
      </c>
      <c r="Q107" s="372">
        <f>SUMIFS(TITULARES!$P$6:$P$1505,TITULARES!$I$6:$I$1505,'RESUMEN POR CARRERAS'!Q$2,TITULARES!$D$6:$D$1505,'RESUMEN POR CARRERAS'!$C107)</f>
        <v>0</v>
      </c>
      <c r="R107" s="372">
        <f>SUMIFS(TITULARES!$P$6:$P$1505,TITULARES!$I$6:$I$1505,'RESUMEN POR CARRERAS'!R$2,TITULARES!$D$6:$D$1505,'RESUMEN POR CARRERAS'!$C107)</f>
        <v>0</v>
      </c>
      <c r="S107" s="372">
        <f>SUMIFS(TITULARES!$P$6:$P$1505,TITULARES!$I$6:$I$1505,'RESUMEN POR CARRERAS'!S$2,TITULARES!$D$6:$D$1505,'RESUMEN POR CARRERAS'!$C107)</f>
        <v>0</v>
      </c>
      <c r="T107" s="372">
        <f>SUMIFS(TITULARES!$P$6:$P$1505,TITULARES!$I$6:$I$1505,'RESUMEN POR CARRERAS'!T$2,TITULARES!$D$6:$D$1505,'RESUMEN POR CARRERAS'!$C107)</f>
        <v>0</v>
      </c>
      <c r="U107" s="372">
        <f>SUMIFS(TITULARES!$P$6:$P$1505,TITULARES!$I$6:$I$1505,'RESUMEN POR CARRERAS'!U$2,TITULARES!$D$6:$D$1505,'RESUMEN POR CARRERAS'!$C107)</f>
        <v>0</v>
      </c>
      <c r="V107" s="372">
        <f>SUMIFS(TITULARES!$P$6:$P$1505,TITULARES!$I$6:$I$1505,'RESUMEN POR CARRERAS'!V$2,TITULARES!$D$6:$D$1505,'RESUMEN POR CARRERAS'!$C107)</f>
        <v>0</v>
      </c>
      <c r="W107" s="372">
        <f>SUMIFS(TITULARES!$P$6:$P$1505,TITULARES!$I$6:$I$1505,'RESUMEN POR CARRERAS'!W$2,TITULARES!$D$6:$D$1505,'RESUMEN POR CARRERAS'!$C107)</f>
        <v>0</v>
      </c>
      <c r="X107" s="372">
        <f>SUMIFS(TITULARES!$P$6:$P$1505,TITULARES!$I$6:$I$1505,'RESUMEN POR CARRERAS'!X$2,TITULARES!$D$6:$D$1505,'RESUMEN POR CARRERAS'!$C107)</f>
        <v>12</v>
      </c>
      <c r="Y107" s="372">
        <f>SUMIFS(TITULARES!$P$6:$P$1505,TITULARES!$I$6:$I$1505,'RESUMEN POR CARRERAS'!Y$2,TITULARES!$D$6:$D$1505,'RESUMEN POR CARRERAS'!$C107)</f>
        <v>0</v>
      </c>
      <c r="Z107" s="372">
        <f>SUMIFS(TITULARES!$P$6:$P$1505,TITULARES!$I$6:$I$1505,'RESUMEN POR CARRERAS'!Z$2,TITULARES!$D$6:$D$1505,'RESUMEN POR CARRERAS'!$C107)</f>
        <v>8</v>
      </c>
      <c r="AA107" s="372">
        <f>SUMIFS(TITULARES!$P$6:$P$1505,TITULARES!$I$6:$I$1505,'RESUMEN POR CARRERAS'!AA$2,TITULARES!$D$6:$D$1505,'RESUMEN POR CARRERAS'!$C107)</f>
        <v>0</v>
      </c>
      <c r="AB107" s="372">
        <f>SUMIFS(TITULARES!$P$6:$P$1505,TITULARES!$I$6:$I$1505,'RESUMEN POR CARRERAS'!AB$2,TITULARES!$D$6:$D$1505,'RESUMEN POR CARRERAS'!$C107)</f>
        <v>0</v>
      </c>
      <c r="AC107" s="372">
        <f>SUMIFS(TITULARES!$P$6:$P$1505,TITULARES!$I$6:$I$1505,'RESUMEN POR CARRERAS'!AC$2,TITULARES!$D$6:$D$1505,'RESUMEN POR CARRERAS'!$C107)</f>
        <v>0</v>
      </c>
      <c r="AD107" s="372">
        <f t="shared" si="2"/>
        <v>12</v>
      </c>
      <c r="AE107" s="2163" t="str">
        <f t="shared" si="3"/>
        <v>ADMINISTRACIÓN PARA DESASTRES Y GESTIÓN DE RIESGOS</v>
      </c>
    </row>
    <row r="108" spans="1:31" x14ac:dyDescent="0.25">
      <c r="A108" s="372">
        <v>106</v>
      </c>
      <c r="B108" s="974" t="s">
        <v>675</v>
      </c>
      <c r="C108" s="974" t="s">
        <v>676</v>
      </c>
      <c r="D108" s="974" t="s">
        <v>2194</v>
      </c>
      <c r="E108" s="372">
        <f>SUMIFS(TITULARES!$P$6:$P$1505,TITULARES!$I$6:$I$1505,'RESUMEN POR CARRERAS'!E$2,TITULARES!$D$6:$D$1505,'RESUMEN POR CARRERAS'!$C108)</f>
        <v>0</v>
      </c>
      <c r="F108" s="372">
        <f>SUMIFS(TITULARES!$P$6:$P$1505,TITULARES!$I$6:$I$1505,'RESUMEN POR CARRERAS'!F$2,TITULARES!$D$6:$D$1505,'RESUMEN POR CARRERAS'!$C108)</f>
        <v>0</v>
      </c>
      <c r="G108" s="372">
        <f>SUMIFS(TITULARES!$P$6:$P$1505,TITULARES!$I$6:$I$1505,'RESUMEN POR CARRERAS'!G$2,TITULARES!$D$6:$D$1505,'RESUMEN POR CARRERAS'!$C108)</f>
        <v>0</v>
      </c>
      <c r="H108" s="372">
        <f>SUMIFS(TITULARES!$P$6:$P$1505,TITULARES!$I$6:$I$1505,'RESUMEN POR CARRERAS'!H$2,TITULARES!$D$6:$D$1505,'RESUMEN POR CARRERAS'!$C108)</f>
        <v>0</v>
      </c>
      <c r="I108" s="372">
        <f>SUMIFS(TITULARES!$P$6:$P$1505,TITULARES!$I$6:$I$1505,'RESUMEN POR CARRERAS'!I$2,TITULARES!$D$6:$D$1505,'RESUMEN POR CARRERAS'!$C108)</f>
        <v>0</v>
      </c>
      <c r="J108" s="372">
        <f>SUMIFS(TITULARES!$P$6:$P$1505,TITULARES!$I$6:$I$1505,'RESUMEN POR CARRERAS'!J$2,TITULARES!$D$6:$D$1505,'RESUMEN POR CARRERAS'!$C108)</f>
        <v>0</v>
      </c>
      <c r="K108" s="372">
        <f>SUMIFS(TITULARES!$P$6:$P$1505,TITULARES!$I$6:$I$1505,'RESUMEN POR CARRERAS'!K$2,TITULARES!$D$6:$D$1505,'RESUMEN POR CARRERAS'!$C108)</f>
        <v>0</v>
      </c>
      <c r="L108" s="372">
        <f>SUMIFS(TITULARES!$P$6:$P$1505,TITULARES!$I$6:$I$1505,'RESUMEN POR CARRERAS'!L$2,TITULARES!$D$6:$D$1505,'RESUMEN POR CARRERAS'!$C108)</f>
        <v>0</v>
      </c>
      <c r="M108" s="372">
        <f>SUMIFS(TITULARES!$P$6:$P$1505,TITULARES!$I$6:$I$1505,'RESUMEN POR CARRERAS'!M$2,TITULARES!$D$6:$D$1505,'RESUMEN POR CARRERAS'!$C108)</f>
        <v>0</v>
      </c>
      <c r="N108" s="372">
        <f>SUMIFS(TITULARES!$P$6:$P$1505,TITULARES!$I$6:$I$1505,'RESUMEN POR CARRERAS'!N$2,TITULARES!$D$6:$D$1505,'RESUMEN POR CARRERAS'!$C108)</f>
        <v>0</v>
      </c>
      <c r="O108" s="372">
        <f>SUMIFS(TITULARES!$P$6:$P$1505,TITULARES!$I$6:$I$1505,'RESUMEN POR CARRERAS'!O$2,TITULARES!$D$6:$D$1505,'RESUMEN POR CARRERAS'!$C108)</f>
        <v>0</v>
      </c>
      <c r="P108" s="372">
        <f>SUMIFS(TITULARES!$P$6:$P$1505,TITULARES!$I$6:$I$1505,'RESUMEN POR CARRERAS'!P$2,TITULARES!$D$6:$D$1505,'RESUMEN POR CARRERAS'!$C108)</f>
        <v>0</v>
      </c>
      <c r="Q108" s="372">
        <f>SUMIFS(TITULARES!$P$6:$P$1505,TITULARES!$I$6:$I$1505,'RESUMEN POR CARRERAS'!Q$2,TITULARES!$D$6:$D$1505,'RESUMEN POR CARRERAS'!$C108)</f>
        <v>0</v>
      </c>
      <c r="R108" s="372">
        <f>SUMIFS(TITULARES!$P$6:$P$1505,TITULARES!$I$6:$I$1505,'RESUMEN POR CARRERAS'!R$2,TITULARES!$D$6:$D$1505,'RESUMEN POR CARRERAS'!$C108)</f>
        <v>0</v>
      </c>
      <c r="S108" s="372">
        <f>SUMIFS(TITULARES!$P$6:$P$1505,TITULARES!$I$6:$I$1505,'RESUMEN POR CARRERAS'!S$2,TITULARES!$D$6:$D$1505,'RESUMEN POR CARRERAS'!$C108)</f>
        <v>0</v>
      </c>
      <c r="T108" s="372">
        <f>SUMIFS(TITULARES!$P$6:$P$1505,TITULARES!$I$6:$I$1505,'RESUMEN POR CARRERAS'!T$2,TITULARES!$D$6:$D$1505,'RESUMEN POR CARRERAS'!$C108)</f>
        <v>0</v>
      </c>
      <c r="U108" s="372">
        <f>SUMIFS(TITULARES!$P$6:$P$1505,TITULARES!$I$6:$I$1505,'RESUMEN POR CARRERAS'!U$2,TITULARES!$D$6:$D$1505,'RESUMEN POR CARRERAS'!$C108)</f>
        <v>0</v>
      </c>
      <c r="V108" s="372">
        <f>SUMIFS(TITULARES!$P$6:$P$1505,TITULARES!$I$6:$I$1505,'RESUMEN POR CARRERAS'!V$2,TITULARES!$D$6:$D$1505,'RESUMEN POR CARRERAS'!$C108)</f>
        <v>0</v>
      </c>
      <c r="W108" s="372">
        <f>SUMIFS(TITULARES!$P$6:$P$1505,TITULARES!$I$6:$I$1505,'RESUMEN POR CARRERAS'!W$2,TITULARES!$D$6:$D$1505,'RESUMEN POR CARRERAS'!$C108)</f>
        <v>0</v>
      </c>
      <c r="X108" s="372">
        <f>SUMIFS(TITULARES!$P$6:$P$1505,TITULARES!$I$6:$I$1505,'RESUMEN POR CARRERAS'!X$2,TITULARES!$D$6:$D$1505,'RESUMEN POR CARRERAS'!$C108)</f>
        <v>0</v>
      </c>
      <c r="Y108" s="372">
        <f>SUMIFS(TITULARES!$P$6:$P$1505,TITULARES!$I$6:$I$1505,'RESUMEN POR CARRERAS'!Y$2,TITULARES!$D$6:$D$1505,'RESUMEN POR CARRERAS'!$C108)</f>
        <v>0</v>
      </c>
      <c r="Z108" s="372">
        <f>SUMIFS(TITULARES!$P$6:$P$1505,TITULARES!$I$6:$I$1505,'RESUMEN POR CARRERAS'!Z$2,TITULARES!$D$6:$D$1505,'RESUMEN POR CARRERAS'!$C108)</f>
        <v>0</v>
      </c>
      <c r="AA108" s="372">
        <f>SUMIFS(TITULARES!$P$6:$P$1505,TITULARES!$I$6:$I$1505,'RESUMEN POR CARRERAS'!AA$2,TITULARES!$D$6:$D$1505,'RESUMEN POR CARRERAS'!$C108)</f>
        <v>0</v>
      </c>
      <c r="AB108" s="372">
        <f>SUMIFS(TITULARES!$P$6:$P$1505,TITULARES!$I$6:$I$1505,'RESUMEN POR CARRERAS'!AB$2,TITULARES!$D$6:$D$1505,'RESUMEN POR CARRERAS'!$C108)</f>
        <v>8</v>
      </c>
      <c r="AC108" s="372">
        <f>SUMIFS(TITULARES!$P$6:$P$1505,TITULARES!$I$6:$I$1505,'RESUMEN POR CARRERAS'!AC$2,TITULARES!$D$6:$D$1505,'RESUMEN POR CARRERAS'!$C108)</f>
        <v>0</v>
      </c>
      <c r="AD108" s="372">
        <f t="shared" si="2"/>
        <v>8</v>
      </c>
      <c r="AE108" s="2163" t="str">
        <f t="shared" si="3"/>
        <v>DPTO. IDIOMAS</v>
      </c>
    </row>
    <row r="109" spans="1:31" x14ac:dyDescent="0.25">
      <c r="A109" s="372">
        <v>107</v>
      </c>
      <c r="B109" s="974" t="s">
        <v>679</v>
      </c>
      <c r="C109" s="974" t="s">
        <v>680</v>
      </c>
      <c r="D109" s="974" t="s">
        <v>2194</v>
      </c>
      <c r="E109" s="372">
        <f>SUMIFS(TITULARES!$P$6:$P$1505,TITULARES!$I$6:$I$1505,'RESUMEN POR CARRERAS'!E$2,TITULARES!$D$6:$D$1505,'RESUMEN POR CARRERAS'!$C109)</f>
        <v>0</v>
      </c>
      <c r="F109" s="372">
        <f>SUMIFS(TITULARES!$P$6:$P$1505,TITULARES!$I$6:$I$1505,'RESUMEN POR CARRERAS'!F$2,TITULARES!$D$6:$D$1505,'RESUMEN POR CARRERAS'!$C109)</f>
        <v>0</v>
      </c>
      <c r="G109" s="372">
        <f>SUMIFS(TITULARES!$P$6:$P$1505,TITULARES!$I$6:$I$1505,'RESUMEN POR CARRERAS'!G$2,TITULARES!$D$6:$D$1505,'RESUMEN POR CARRERAS'!$C109)</f>
        <v>0</v>
      </c>
      <c r="H109" s="372">
        <f>SUMIFS(TITULARES!$P$6:$P$1505,TITULARES!$I$6:$I$1505,'RESUMEN POR CARRERAS'!H$2,TITULARES!$D$6:$D$1505,'RESUMEN POR CARRERAS'!$C109)</f>
        <v>0</v>
      </c>
      <c r="I109" s="372">
        <f>SUMIFS(TITULARES!$P$6:$P$1505,TITULARES!$I$6:$I$1505,'RESUMEN POR CARRERAS'!I$2,TITULARES!$D$6:$D$1505,'RESUMEN POR CARRERAS'!$C109)</f>
        <v>0</v>
      </c>
      <c r="J109" s="372">
        <f>SUMIFS(TITULARES!$P$6:$P$1505,TITULARES!$I$6:$I$1505,'RESUMEN POR CARRERAS'!J$2,TITULARES!$D$6:$D$1505,'RESUMEN POR CARRERAS'!$C109)</f>
        <v>0</v>
      </c>
      <c r="K109" s="372">
        <f>SUMIFS(TITULARES!$P$6:$P$1505,TITULARES!$I$6:$I$1505,'RESUMEN POR CARRERAS'!K$2,TITULARES!$D$6:$D$1505,'RESUMEN POR CARRERAS'!$C109)</f>
        <v>0</v>
      </c>
      <c r="L109" s="372">
        <f>SUMIFS(TITULARES!$P$6:$P$1505,TITULARES!$I$6:$I$1505,'RESUMEN POR CARRERAS'!L$2,TITULARES!$D$6:$D$1505,'RESUMEN POR CARRERAS'!$C109)</f>
        <v>0</v>
      </c>
      <c r="M109" s="372">
        <f>SUMIFS(TITULARES!$P$6:$P$1505,TITULARES!$I$6:$I$1505,'RESUMEN POR CARRERAS'!M$2,TITULARES!$D$6:$D$1505,'RESUMEN POR CARRERAS'!$C109)</f>
        <v>0</v>
      </c>
      <c r="N109" s="372">
        <f>SUMIFS(TITULARES!$P$6:$P$1505,TITULARES!$I$6:$I$1505,'RESUMEN POR CARRERAS'!N$2,TITULARES!$D$6:$D$1505,'RESUMEN POR CARRERAS'!$C109)</f>
        <v>0</v>
      </c>
      <c r="O109" s="372">
        <f>SUMIFS(TITULARES!$P$6:$P$1505,TITULARES!$I$6:$I$1505,'RESUMEN POR CARRERAS'!O$2,TITULARES!$D$6:$D$1505,'RESUMEN POR CARRERAS'!$C109)</f>
        <v>0</v>
      </c>
      <c r="P109" s="372">
        <f>SUMIFS(TITULARES!$P$6:$P$1505,TITULARES!$I$6:$I$1505,'RESUMEN POR CARRERAS'!P$2,TITULARES!$D$6:$D$1505,'RESUMEN POR CARRERAS'!$C109)</f>
        <v>0</v>
      </c>
      <c r="Q109" s="372">
        <f>SUMIFS(TITULARES!$P$6:$P$1505,TITULARES!$I$6:$I$1505,'RESUMEN POR CARRERAS'!Q$2,TITULARES!$D$6:$D$1505,'RESUMEN POR CARRERAS'!$C109)</f>
        <v>0</v>
      </c>
      <c r="R109" s="372">
        <f>SUMIFS(TITULARES!$P$6:$P$1505,TITULARES!$I$6:$I$1505,'RESUMEN POR CARRERAS'!R$2,TITULARES!$D$6:$D$1505,'RESUMEN POR CARRERAS'!$C109)</f>
        <v>0</v>
      </c>
      <c r="S109" s="372">
        <f>SUMIFS(TITULARES!$P$6:$P$1505,TITULARES!$I$6:$I$1505,'RESUMEN POR CARRERAS'!S$2,TITULARES!$D$6:$D$1505,'RESUMEN POR CARRERAS'!$C109)</f>
        <v>0</v>
      </c>
      <c r="T109" s="372">
        <f>SUMIFS(TITULARES!$P$6:$P$1505,TITULARES!$I$6:$I$1505,'RESUMEN POR CARRERAS'!T$2,TITULARES!$D$6:$D$1505,'RESUMEN POR CARRERAS'!$C109)</f>
        <v>0</v>
      </c>
      <c r="U109" s="372">
        <f>SUMIFS(TITULARES!$P$6:$P$1505,TITULARES!$I$6:$I$1505,'RESUMEN POR CARRERAS'!U$2,TITULARES!$D$6:$D$1505,'RESUMEN POR CARRERAS'!$C109)</f>
        <v>0</v>
      </c>
      <c r="V109" s="372">
        <f>SUMIFS(TITULARES!$P$6:$P$1505,TITULARES!$I$6:$I$1505,'RESUMEN POR CARRERAS'!V$2,TITULARES!$D$6:$D$1505,'RESUMEN POR CARRERAS'!$C109)</f>
        <v>0</v>
      </c>
      <c r="W109" s="372">
        <f>SUMIFS(TITULARES!$P$6:$P$1505,TITULARES!$I$6:$I$1505,'RESUMEN POR CARRERAS'!W$2,TITULARES!$D$6:$D$1505,'RESUMEN POR CARRERAS'!$C109)</f>
        <v>0</v>
      </c>
      <c r="X109" s="372">
        <f>SUMIFS(TITULARES!$P$6:$P$1505,TITULARES!$I$6:$I$1505,'RESUMEN POR CARRERAS'!X$2,TITULARES!$D$6:$D$1505,'RESUMEN POR CARRERAS'!$C109)</f>
        <v>0</v>
      </c>
      <c r="Y109" s="372">
        <f>SUMIFS(TITULARES!$P$6:$P$1505,TITULARES!$I$6:$I$1505,'RESUMEN POR CARRERAS'!Y$2,TITULARES!$D$6:$D$1505,'RESUMEN POR CARRERAS'!$C109)</f>
        <v>0</v>
      </c>
      <c r="Z109" s="372">
        <f>SUMIFS(TITULARES!$P$6:$P$1505,TITULARES!$I$6:$I$1505,'RESUMEN POR CARRERAS'!Z$2,TITULARES!$D$6:$D$1505,'RESUMEN POR CARRERAS'!$C109)</f>
        <v>0</v>
      </c>
      <c r="AA109" s="372">
        <f>SUMIFS(TITULARES!$P$6:$P$1505,TITULARES!$I$6:$I$1505,'RESUMEN POR CARRERAS'!AA$2,TITULARES!$D$6:$D$1505,'RESUMEN POR CARRERAS'!$C109)</f>
        <v>0</v>
      </c>
      <c r="AB109" s="372">
        <f>SUMIFS(TITULARES!$P$6:$P$1505,TITULARES!$I$6:$I$1505,'RESUMEN POR CARRERAS'!AB$2,TITULARES!$D$6:$D$1505,'RESUMEN POR CARRERAS'!$C109)</f>
        <v>32</v>
      </c>
      <c r="AC109" s="372">
        <f>SUMIFS(TITULARES!$P$6:$P$1505,TITULARES!$I$6:$I$1505,'RESUMEN POR CARRERAS'!AC$2,TITULARES!$D$6:$D$1505,'RESUMEN POR CARRERAS'!$C109)</f>
        <v>0</v>
      </c>
      <c r="AD109" s="372">
        <f t="shared" si="2"/>
        <v>32</v>
      </c>
      <c r="AE109" s="2163" t="str">
        <f t="shared" si="3"/>
        <v>DPTO. IDIOMAS</v>
      </c>
    </row>
    <row r="110" spans="1:31" x14ac:dyDescent="0.25">
      <c r="A110" s="372">
        <v>108</v>
      </c>
      <c r="B110" s="974" t="s">
        <v>458</v>
      </c>
      <c r="C110" s="974" t="s">
        <v>483</v>
      </c>
      <c r="D110" s="974" t="s">
        <v>2194</v>
      </c>
      <c r="E110" s="372">
        <f>SUMIFS(TITULARES!$P$6:$P$1505,TITULARES!$I$6:$I$1505,'RESUMEN POR CARRERAS'!E$2,TITULARES!$D$6:$D$1505,'RESUMEN POR CARRERAS'!$C110)</f>
        <v>0</v>
      </c>
      <c r="F110" s="372">
        <f>SUMIFS(TITULARES!$P$6:$P$1505,TITULARES!$I$6:$I$1505,'RESUMEN POR CARRERAS'!F$2,TITULARES!$D$6:$D$1505,'RESUMEN POR CARRERAS'!$C110)</f>
        <v>0</v>
      </c>
      <c r="G110" s="372">
        <f>SUMIFS(TITULARES!$P$6:$P$1505,TITULARES!$I$6:$I$1505,'RESUMEN POR CARRERAS'!G$2,TITULARES!$D$6:$D$1505,'RESUMEN POR CARRERAS'!$C110)</f>
        <v>0</v>
      </c>
      <c r="H110" s="372">
        <f>SUMIFS(TITULARES!$P$6:$P$1505,TITULARES!$I$6:$I$1505,'RESUMEN POR CARRERAS'!H$2,TITULARES!$D$6:$D$1505,'RESUMEN POR CARRERAS'!$C110)</f>
        <v>0</v>
      </c>
      <c r="I110" s="372">
        <f>SUMIFS(TITULARES!$P$6:$P$1505,TITULARES!$I$6:$I$1505,'RESUMEN POR CARRERAS'!I$2,TITULARES!$D$6:$D$1505,'RESUMEN POR CARRERAS'!$C110)</f>
        <v>0</v>
      </c>
      <c r="J110" s="372">
        <f>SUMIFS(TITULARES!$P$6:$P$1505,TITULARES!$I$6:$I$1505,'RESUMEN POR CARRERAS'!J$2,TITULARES!$D$6:$D$1505,'RESUMEN POR CARRERAS'!$C110)</f>
        <v>0</v>
      </c>
      <c r="K110" s="372">
        <f>SUMIFS(TITULARES!$P$6:$P$1505,TITULARES!$I$6:$I$1505,'RESUMEN POR CARRERAS'!K$2,TITULARES!$D$6:$D$1505,'RESUMEN POR CARRERAS'!$C110)</f>
        <v>0</v>
      </c>
      <c r="L110" s="372">
        <f>SUMIFS(TITULARES!$P$6:$P$1505,TITULARES!$I$6:$I$1505,'RESUMEN POR CARRERAS'!L$2,TITULARES!$D$6:$D$1505,'RESUMEN POR CARRERAS'!$C110)</f>
        <v>0</v>
      </c>
      <c r="M110" s="372">
        <f>SUMIFS(TITULARES!$P$6:$P$1505,TITULARES!$I$6:$I$1505,'RESUMEN POR CARRERAS'!M$2,TITULARES!$D$6:$D$1505,'RESUMEN POR CARRERAS'!$C110)</f>
        <v>0</v>
      </c>
      <c r="N110" s="372">
        <f>SUMIFS(TITULARES!$P$6:$P$1505,TITULARES!$I$6:$I$1505,'RESUMEN POR CARRERAS'!N$2,TITULARES!$D$6:$D$1505,'RESUMEN POR CARRERAS'!$C110)</f>
        <v>0</v>
      </c>
      <c r="O110" s="372">
        <f>SUMIFS(TITULARES!$P$6:$P$1505,TITULARES!$I$6:$I$1505,'RESUMEN POR CARRERAS'!O$2,TITULARES!$D$6:$D$1505,'RESUMEN POR CARRERAS'!$C110)</f>
        <v>0</v>
      </c>
      <c r="P110" s="372">
        <f>SUMIFS(TITULARES!$P$6:$P$1505,TITULARES!$I$6:$I$1505,'RESUMEN POR CARRERAS'!P$2,TITULARES!$D$6:$D$1505,'RESUMEN POR CARRERAS'!$C110)</f>
        <v>0</v>
      </c>
      <c r="Q110" s="372">
        <f>SUMIFS(TITULARES!$P$6:$P$1505,TITULARES!$I$6:$I$1505,'RESUMEN POR CARRERAS'!Q$2,TITULARES!$D$6:$D$1505,'RESUMEN POR CARRERAS'!$C110)</f>
        <v>0</v>
      </c>
      <c r="R110" s="372">
        <f>SUMIFS(TITULARES!$P$6:$P$1505,TITULARES!$I$6:$I$1505,'RESUMEN POR CARRERAS'!R$2,TITULARES!$D$6:$D$1505,'RESUMEN POR CARRERAS'!$C110)</f>
        <v>0</v>
      </c>
      <c r="S110" s="372">
        <f>SUMIFS(TITULARES!$P$6:$P$1505,TITULARES!$I$6:$I$1505,'RESUMEN POR CARRERAS'!S$2,TITULARES!$D$6:$D$1505,'RESUMEN POR CARRERAS'!$C110)</f>
        <v>0</v>
      </c>
      <c r="T110" s="372">
        <f>SUMIFS(TITULARES!$P$6:$P$1505,TITULARES!$I$6:$I$1505,'RESUMEN POR CARRERAS'!T$2,TITULARES!$D$6:$D$1505,'RESUMEN POR CARRERAS'!$C110)</f>
        <v>0</v>
      </c>
      <c r="U110" s="372">
        <f>SUMIFS(TITULARES!$P$6:$P$1505,TITULARES!$I$6:$I$1505,'RESUMEN POR CARRERAS'!U$2,TITULARES!$D$6:$D$1505,'RESUMEN POR CARRERAS'!$C110)</f>
        <v>0</v>
      </c>
      <c r="V110" s="372">
        <f>SUMIFS(TITULARES!$P$6:$P$1505,TITULARES!$I$6:$I$1505,'RESUMEN POR CARRERAS'!V$2,TITULARES!$D$6:$D$1505,'RESUMEN POR CARRERAS'!$C110)</f>
        <v>0</v>
      </c>
      <c r="W110" s="372">
        <f>SUMIFS(TITULARES!$P$6:$P$1505,TITULARES!$I$6:$I$1505,'RESUMEN POR CARRERAS'!W$2,TITULARES!$D$6:$D$1505,'RESUMEN POR CARRERAS'!$C110)</f>
        <v>0</v>
      </c>
      <c r="X110" s="372">
        <f>SUMIFS(TITULARES!$P$6:$P$1505,TITULARES!$I$6:$I$1505,'RESUMEN POR CARRERAS'!X$2,TITULARES!$D$6:$D$1505,'RESUMEN POR CARRERAS'!$C110)</f>
        <v>12</v>
      </c>
      <c r="Y110" s="372">
        <f>SUMIFS(TITULARES!$P$6:$P$1505,TITULARES!$I$6:$I$1505,'RESUMEN POR CARRERAS'!Y$2,TITULARES!$D$6:$D$1505,'RESUMEN POR CARRERAS'!$C110)</f>
        <v>0</v>
      </c>
      <c r="Z110" s="372">
        <f>SUMIFS(TITULARES!$P$6:$P$1505,TITULARES!$I$6:$I$1505,'RESUMEN POR CARRERAS'!Z$2,TITULARES!$D$6:$D$1505,'RESUMEN POR CARRERAS'!$C110)</f>
        <v>4</v>
      </c>
      <c r="AA110" s="372">
        <f>SUMIFS(TITULARES!$P$6:$P$1505,TITULARES!$I$6:$I$1505,'RESUMEN POR CARRERAS'!AA$2,TITULARES!$D$6:$D$1505,'RESUMEN POR CARRERAS'!$C110)</f>
        <v>0</v>
      </c>
      <c r="AB110" s="372">
        <f>SUMIFS(TITULARES!$P$6:$P$1505,TITULARES!$I$6:$I$1505,'RESUMEN POR CARRERAS'!AB$2,TITULARES!$D$6:$D$1505,'RESUMEN POR CARRERAS'!$C110)</f>
        <v>0</v>
      </c>
      <c r="AC110" s="372">
        <f>SUMIFS(TITULARES!$P$6:$P$1505,TITULARES!$I$6:$I$1505,'RESUMEN POR CARRERAS'!AC$2,TITULARES!$D$6:$D$1505,'RESUMEN POR CARRERAS'!$C110)</f>
        <v>0</v>
      </c>
      <c r="AD110" s="372">
        <f t="shared" si="2"/>
        <v>12</v>
      </c>
      <c r="AE110" s="2163" t="str">
        <f t="shared" si="3"/>
        <v>ADMINISTRACIÓN PARA DESASTRES Y GESTIÓN DE RIESGOS</v>
      </c>
    </row>
    <row r="111" spans="1:31" x14ac:dyDescent="0.25">
      <c r="A111" s="372">
        <v>109</v>
      </c>
      <c r="B111" s="974" t="s">
        <v>233</v>
      </c>
      <c r="C111" s="974" t="s">
        <v>234</v>
      </c>
      <c r="D111" s="974" t="s">
        <v>2194</v>
      </c>
      <c r="E111" s="372">
        <f>SUMIFS(TITULARES!$P$6:$P$1505,TITULARES!$I$6:$I$1505,'RESUMEN POR CARRERAS'!E$2,TITULARES!$D$6:$D$1505,'RESUMEN POR CARRERAS'!$C111)</f>
        <v>0</v>
      </c>
      <c r="F111" s="372">
        <f>SUMIFS(TITULARES!$P$6:$P$1505,TITULARES!$I$6:$I$1505,'RESUMEN POR CARRERAS'!F$2,TITULARES!$D$6:$D$1505,'RESUMEN POR CARRERAS'!$C111)</f>
        <v>0</v>
      </c>
      <c r="G111" s="372">
        <f>SUMIFS(TITULARES!$P$6:$P$1505,TITULARES!$I$6:$I$1505,'RESUMEN POR CARRERAS'!G$2,TITULARES!$D$6:$D$1505,'RESUMEN POR CARRERAS'!$C111)</f>
        <v>0</v>
      </c>
      <c r="H111" s="372">
        <f>SUMIFS(TITULARES!$P$6:$P$1505,TITULARES!$I$6:$I$1505,'RESUMEN POR CARRERAS'!H$2,TITULARES!$D$6:$D$1505,'RESUMEN POR CARRERAS'!$C111)</f>
        <v>0</v>
      </c>
      <c r="I111" s="372">
        <f>SUMIFS(TITULARES!$P$6:$P$1505,TITULARES!$I$6:$I$1505,'RESUMEN POR CARRERAS'!I$2,TITULARES!$D$6:$D$1505,'RESUMEN POR CARRERAS'!$C111)</f>
        <v>2</v>
      </c>
      <c r="J111" s="372">
        <f>SUMIFS(TITULARES!$P$6:$P$1505,TITULARES!$I$6:$I$1505,'RESUMEN POR CARRERAS'!J$2,TITULARES!$D$6:$D$1505,'RESUMEN POR CARRERAS'!$C111)</f>
        <v>15</v>
      </c>
      <c r="K111" s="372">
        <f>SUMIFS(TITULARES!$P$6:$P$1505,TITULARES!$I$6:$I$1505,'RESUMEN POR CARRERAS'!K$2,TITULARES!$D$6:$D$1505,'RESUMEN POR CARRERAS'!$C111)</f>
        <v>0</v>
      </c>
      <c r="L111" s="372">
        <f>SUMIFS(TITULARES!$P$6:$P$1505,TITULARES!$I$6:$I$1505,'RESUMEN POR CARRERAS'!L$2,TITULARES!$D$6:$D$1505,'RESUMEN POR CARRERAS'!$C111)</f>
        <v>0</v>
      </c>
      <c r="M111" s="372">
        <f>SUMIFS(TITULARES!$P$6:$P$1505,TITULARES!$I$6:$I$1505,'RESUMEN POR CARRERAS'!M$2,TITULARES!$D$6:$D$1505,'RESUMEN POR CARRERAS'!$C111)</f>
        <v>0</v>
      </c>
      <c r="N111" s="372">
        <f>SUMIFS(TITULARES!$P$6:$P$1505,TITULARES!$I$6:$I$1505,'RESUMEN POR CARRERAS'!N$2,TITULARES!$D$6:$D$1505,'RESUMEN POR CARRERAS'!$C111)</f>
        <v>0</v>
      </c>
      <c r="O111" s="372">
        <f>SUMIFS(TITULARES!$P$6:$P$1505,TITULARES!$I$6:$I$1505,'RESUMEN POR CARRERAS'!O$2,TITULARES!$D$6:$D$1505,'RESUMEN POR CARRERAS'!$C111)</f>
        <v>0</v>
      </c>
      <c r="P111" s="372">
        <f>SUMIFS(TITULARES!$P$6:$P$1505,TITULARES!$I$6:$I$1505,'RESUMEN POR CARRERAS'!P$2,TITULARES!$D$6:$D$1505,'RESUMEN POR CARRERAS'!$C111)</f>
        <v>0</v>
      </c>
      <c r="Q111" s="372">
        <f>SUMIFS(TITULARES!$P$6:$P$1505,TITULARES!$I$6:$I$1505,'RESUMEN POR CARRERAS'!Q$2,TITULARES!$D$6:$D$1505,'RESUMEN POR CARRERAS'!$C111)</f>
        <v>0</v>
      </c>
      <c r="R111" s="372">
        <f>SUMIFS(TITULARES!$P$6:$P$1505,TITULARES!$I$6:$I$1505,'RESUMEN POR CARRERAS'!R$2,TITULARES!$D$6:$D$1505,'RESUMEN POR CARRERAS'!$C111)</f>
        <v>0</v>
      </c>
      <c r="S111" s="372">
        <f>SUMIFS(TITULARES!$P$6:$P$1505,TITULARES!$I$6:$I$1505,'RESUMEN POR CARRERAS'!S$2,TITULARES!$D$6:$D$1505,'RESUMEN POR CARRERAS'!$C111)</f>
        <v>0</v>
      </c>
      <c r="T111" s="372">
        <f>SUMIFS(TITULARES!$P$6:$P$1505,TITULARES!$I$6:$I$1505,'RESUMEN POR CARRERAS'!T$2,TITULARES!$D$6:$D$1505,'RESUMEN POR CARRERAS'!$C111)</f>
        <v>0</v>
      </c>
      <c r="U111" s="372">
        <f>SUMIFS(TITULARES!$P$6:$P$1505,TITULARES!$I$6:$I$1505,'RESUMEN POR CARRERAS'!U$2,TITULARES!$D$6:$D$1505,'RESUMEN POR CARRERAS'!$C111)</f>
        <v>0</v>
      </c>
      <c r="V111" s="372">
        <f>SUMIFS(TITULARES!$P$6:$P$1505,TITULARES!$I$6:$I$1505,'RESUMEN POR CARRERAS'!V$2,TITULARES!$D$6:$D$1505,'RESUMEN POR CARRERAS'!$C111)</f>
        <v>0</v>
      </c>
      <c r="W111" s="372">
        <f>SUMIFS(TITULARES!$P$6:$P$1505,TITULARES!$I$6:$I$1505,'RESUMEN POR CARRERAS'!W$2,TITULARES!$D$6:$D$1505,'RESUMEN POR CARRERAS'!$C111)</f>
        <v>0</v>
      </c>
      <c r="X111" s="372">
        <f>SUMIFS(TITULARES!$P$6:$P$1505,TITULARES!$I$6:$I$1505,'RESUMEN POR CARRERAS'!X$2,TITULARES!$D$6:$D$1505,'RESUMEN POR CARRERAS'!$C111)</f>
        <v>0</v>
      </c>
      <c r="Y111" s="372">
        <f>SUMIFS(TITULARES!$P$6:$P$1505,TITULARES!$I$6:$I$1505,'RESUMEN POR CARRERAS'!Y$2,TITULARES!$D$6:$D$1505,'RESUMEN POR CARRERAS'!$C111)</f>
        <v>0</v>
      </c>
      <c r="Z111" s="372">
        <f>SUMIFS(TITULARES!$P$6:$P$1505,TITULARES!$I$6:$I$1505,'RESUMEN POR CARRERAS'!Z$2,TITULARES!$D$6:$D$1505,'RESUMEN POR CARRERAS'!$C111)</f>
        <v>0</v>
      </c>
      <c r="AA111" s="372">
        <f>SUMIFS(TITULARES!$P$6:$P$1505,TITULARES!$I$6:$I$1505,'RESUMEN POR CARRERAS'!AA$2,TITULARES!$D$6:$D$1505,'RESUMEN POR CARRERAS'!$C111)</f>
        <v>0</v>
      </c>
      <c r="AB111" s="372">
        <f>SUMIFS(TITULARES!$P$6:$P$1505,TITULARES!$I$6:$I$1505,'RESUMEN POR CARRERAS'!AB$2,TITULARES!$D$6:$D$1505,'RESUMEN POR CARRERAS'!$C111)</f>
        <v>0</v>
      </c>
      <c r="AC111" s="372">
        <f>SUMIFS(TITULARES!$P$6:$P$1505,TITULARES!$I$6:$I$1505,'RESUMEN POR CARRERAS'!AC$2,TITULARES!$D$6:$D$1505,'RESUMEN POR CARRERAS'!$C111)</f>
        <v>0</v>
      </c>
      <c r="AD111" s="372">
        <f t="shared" si="2"/>
        <v>15</v>
      </c>
      <c r="AE111" s="2163" t="str">
        <f t="shared" si="3"/>
        <v>TURISMO</v>
      </c>
    </row>
    <row r="112" spans="1:31" x14ac:dyDescent="0.25">
      <c r="A112" s="372">
        <v>110</v>
      </c>
      <c r="B112" s="974" t="s">
        <v>376</v>
      </c>
      <c r="C112" s="974" t="s">
        <v>631</v>
      </c>
      <c r="D112" s="974" t="s">
        <v>2194</v>
      </c>
      <c r="E112" s="372">
        <f>SUMIFS(TITULARES!$P$6:$P$1505,TITULARES!$I$6:$I$1505,'RESUMEN POR CARRERAS'!E$2,TITULARES!$D$6:$D$1505,'RESUMEN POR CARRERAS'!$C112)</f>
        <v>0</v>
      </c>
      <c r="F112" s="372">
        <f>SUMIFS(TITULARES!$P$6:$P$1505,TITULARES!$I$6:$I$1505,'RESUMEN POR CARRERAS'!F$2,TITULARES!$D$6:$D$1505,'RESUMEN POR CARRERAS'!$C112)</f>
        <v>0</v>
      </c>
      <c r="G112" s="372">
        <f>SUMIFS(TITULARES!$P$6:$P$1505,TITULARES!$I$6:$I$1505,'RESUMEN POR CARRERAS'!G$2,TITULARES!$D$6:$D$1505,'RESUMEN POR CARRERAS'!$C112)</f>
        <v>0</v>
      </c>
      <c r="H112" s="372">
        <f>SUMIFS(TITULARES!$P$6:$P$1505,TITULARES!$I$6:$I$1505,'RESUMEN POR CARRERAS'!H$2,TITULARES!$D$6:$D$1505,'RESUMEN POR CARRERAS'!$C112)</f>
        <v>0</v>
      </c>
      <c r="I112" s="372">
        <f>SUMIFS(TITULARES!$P$6:$P$1505,TITULARES!$I$6:$I$1505,'RESUMEN POR CARRERAS'!I$2,TITULARES!$D$6:$D$1505,'RESUMEN POR CARRERAS'!$C112)</f>
        <v>0</v>
      </c>
      <c r="J112" s="372">
        <f>SUMIFS(TITULARES!$P$6:$P$1505,TITULARES!$I$6:$I$1505,'RESUMEN POR CARRERAS'!J$2,TITULARES!$D$6:$D$1505,'RESUMEN POR CARRERAS'!$C112)</f>
        <v>0</v>
      </c>
      <c r="K112" s="372">
        <f>SUMIFS(TITULARES!$P$6:$P$1505,TITULARES!$I$6:$I$1505,'RESUMEN POR CARRERAS'!K$2,TITULARES!$D$6:$D$1505,'RESUMEN POR CARRERAS'!$C112)</f>
        <v>0</v>
      </c>
      <c r="L112" s="372">
        <f>SUMIFS(TITULARES!$P$6:$P$1505,TITULARES!$I$6:$I$1505,'RESUMEN POR CARRERAS'!L$2,TITULARES!$D$6:$D$1505,'RESUMEN POR CARRERAS'!$C112)</f>
        <v>0</v>
      </c>
      <c r="M112" s="372">
        <f>SUMIFS(TITULARES!$P$6:$P$1505,TITULARES!$I$6:$I$1505,'RESUMEN POR CARRERAS'!M$2,TITULARES!$D$6:$D$1505,'RESUMEN POR CARRERAS'!$C112)</f>
        <v>0</v>
      </c>
      <c r="N112" s="372">
        <f>SUMIFS(TITULARES!$P$6:$P$1505,TITULARES!$I$6:$I$1505,'RESUMEN POR CARRERAS'!N$2,TITULARES!$D$6:$D$1505,'RESUMEN POR CARRERAS'!$C112)</f>
        <v>15</v>
      </c>
      <c r="O112" s="372">
        <f>SUMIFS(TITULARES!$P$6:$P$1505,TITULARES!$I$6:$I$1505,'RESUMEN POR CARRERAS'!O$2,TITULARES!$D$6:$D$1505,'RESUMEN POR CARRERAS'!$C112)</f>
        <v>0</v>
      </c>
      <c r="P112" s="372">
        <f>SUMIFS(TITULARES!$P$6:$P$1505,TITULARES!$I$6:$I$1505,'RESUMEN POR CARRERAS'!P$2,TITULARES!$D$6:$D$1505,'RESUMEN POR CARRERAS'!$C112)</f>
        <v>0</v>
      </c>
      <c r="Q112" s="372">
        <f>SUMIFS(TITULARES!$P$6:$P$1505,TITULARES!$I$6:$I$1505,'RESUMEN POR CARRERAS'!Q$2,TITULARES!$D$6:$D$1505,'RESUMEN POR CARRERAS'!$C112)</f>
        <v>0</v>
      </c>
      <c r="R112" s="372">
        <f>SUMIFS(TITULARES!$P$6:$P$1505,TITULARES!$I$6:$I$1505,'RESUMEN POR CARRERAS'!R$2,TITULARES!$D$6:$D$1505,'RESUMEN POR CARRERAS'!$C112)</f>
        <v>0</v>
      </c>
      <c r="S112" s="372">
        <f>SUMIFS(TITULARES!$P$6:$P$1505,TITULARES!$I$6:$I$1505,'RESUMEN POR CARRERAS'!S$2,TITULARES!$D$6:$D$1505,'RESUMEN POR CARRERAS'!$C112)</f>
        <v>0</v>
      </c>
      <c r="T112" s="372">
        <f>SUMIFS(TITULARES!$P$6:$P$1505,TITULARES!$I$6:$I$1505,'RESUMEN POR CARRERAS'!T$2,TITULARES!$D$6:$D$1505,'RESUMEN POR CARRERAS'!$C112)</f>
        <v>0</v>
      </c>
      <c r="U112" s="372">
        <f>SUMIFS(TITULARES!$P$6:$P$1505,TITULARES!$I$6:$I$1505,'RESUMEN POR CARRERAS'!U$2,TITULARES!$D$6:$D$1505,'RESUMEN POR CARRERAS'!$C112)</f>
        <v>0</v>
      </c>
      <c r="V112" s="372">
        <f>SUMIFS(TITULARES!$P$6:$P$1505,TITULARES!$I$6:$I$1505,'RESUMEN POR CARRERAS'!V$2,TITULARES!$D$6:$D$1505,'RESUMEN POR CARRERAS'!$C112)</f>
        <v>0</v>
      </c>
      <c r="W112" s="372">
        <f>SUMIFS(TITULARES!$P$6:$P$1505,TITULARES!$I$6:$I$1505,'RESUMEN POR CARRERAS'!W$2,TITULARES!$D$6:$D$1505,'RESUMEN POR CARRERAS'!$C112)</f>
        <v>0</v>
      </c>
      <c r="X112" s="372">
        <f>SUMIFS(TITULARES!$P$6:$P$1505,TITULARES!$I$6:$I$1505,'RESUMEN POR CARRERAS'!X$2,TITULARES!$D$6:$D$1505,'RESUMEN POR CARRERAS'!$C112)</f>
        <v>0</v>
      </c>
      <c r="Y112" s="372">
        <f>SUMIFS(TITULARES!$P$6:$P$1505,TITULARES!$I$6:$I$1505,'RESUMEN POR CARRERAS'!Y$2,TITULARES!$D$6:$D$1505,'RESUMEN POR CARRERAS'!$C112)</f>
        <v>0</v>
      </c>
      <c r="Z112" s="372">
        <f>SUMIFS(TITULARES!$P$6:$P$1505,TITULARES!$I$6:$I$1505,'RESUMEN POR CARRERAS'!Z$2,TITULARES!$D$6:$D$1505,'RESUMEN POR CARRERAS'!$C112)</f>
        <v>0</v>
      </c>
      <c r="AA112" s="372">
        <f>SUMIFS(TITULARES!$P$6:$P$1505,TITULARES!$I$6:$I$1505,'RESUMEN POR CARRERAS'!AA$2,TITULARES!$D$6:$D$1505,'RESUMEN POR CARRERAS'!$C112)</f>
        <v>0</v>
      </c>
      <c r="AB112" s="372">
        <f>SUMIFS(TITULARES!$P$6:$P$1505,TITULARES!$I$6:$I$1505,'RESUMEN POR CARRERAS'!AB$2,TITULARES!$D$6:$D$1505,'RESUMEN POR CARRERAS'!$C112)</f>
        <v>0</v>
      </c>
      <c r="AC112" s="372">
        <f>SUMIFS(TITULARES!$P$6:$P$1505,TITULARES!$I$6:$I$1505,'RESUMEN POR CARRERAS'!AC$2,TITULARES!$D$6:$D$1505,'RESUMEN POR CARRERAS'!$C112)</f>
        <v>0</v>
      </c>
      <c r="AD112" s="372">
        <f t="shared" si="2"/>
        <v>15</v>
      </c>
      <c r="AE112" s="2163" t="str">
        <f t="shared" si="3"/>
        <v>MEDICINA VETERINARIA</v>
      </c>
    </row>
    <row r="113" spans="1:31" x14ac:dyDescent="0.25">
      <c r="A113" s="372">
        <v>111</v>
      </c>
      <c r="B113" s="974" t="s">
        <v>553</v>
      </c>
      <c r="C113" s="974" t="s">
        <v>1108</v>
      </c>
      <c r="D113" s="974" t="s">
        <v>2194</v>
      </c>
      <c r="E113" s="372">
        <f>SUMIFS(TITULARES!$P$6:$P$1505,TITULARES!$I$6:$I$1505,'RESUMEN POR CARRERAS'!E$2,TITULARES!$D$6:$D$1505,'RESUMEN POR CARRERAS'!$C113)</f>
        <v>0</v>
      </c>
      <c r="F113" s="372">
        <f>SUMIFS(TITULARES!$P$6:$P$1505,TITULARES!$I$6:$I$1505,'RESUMEN POR CARRERAS'!F$2,TITULARES!$D$6:$D$1505,'RESUMEN POR CARRERAS'!$C113)</f>
        <v>0</v>
      </c>
      <c r="G113" s="372">
        <f>SUMIFS(TITULARES!$P$6:$P$1505,TITULARES!$I$6:$I$1505,'RESUMEN POR CARRERAS'!G$2,TITULARES!$D$6:$D$1505,'RESUMEN POR CARRERAS'!$C113)</f>
        <v>0</v>
      </c>
      <c r="H113" s="372">
        <f>SUMIFS(TITULARES!$P$6:$P$1505,TITULARES!$I$6:$I$1505,'RESUMEN POR CARRERAS'!H$2,TITULARES!$D$6:$D$1505,'RESUMEN POR CARRERAS'!$C113)</f>
        <v>0</v>
      </c>
      <c r="I113" s="372">
        <f>SUMIFS(TITULARES!$P$6:$P$1505,TITULARES!$I$6:$I$1505,'RESUMEN POR CARRERAS'!I$2,TITULARES!$D$6:$D$1505,'RESUMEN POR CARRERAS'!$C113)</f>
        <v>0</v>
      </c>
      <c r="J113" s="372">
        <f>SUMIFS(TITULARES!$P$6:$P$1505,TITULARES!$I$6:$I$1505,'RESUMEN POR CARRERAS'!J$2,TITULARES!$D$6:$D$1505,'RESUMEN POR CARRERAS'!$C113)</f>
        <v>0</v>
      </c>
      <c r="K113" s="372">
        <f>SUMIFS(TITULARES!$P$6:$P$1505,TITULARES!$I$6:$I$1505,'RESUMEN POR CARRERAS'!K$2,TITULARES!$D$6:$D$1505,'RESUMEN POR CARRERAS'!$C113)</f>
        <v>0</v>
      </c>
      <c r="L113" s="372">
        <f>SUMIFS(TITULARES!$P$6:$P$1505,TITULARES!$I$6:$I$1505,'RESUMEN POR CARRERAS'!L$2,TITULARES!$D$6:$D$1505,'RESUMEN POR CARRERAS'!$C113)</f>
        <v>0</v>
      </c>
      <c r="M113" s="372">
        <f>SUMIFS(TITULARES!$P$6:$P$1505,TITULARES!$I$6:$I$1505,'RESUMEN POR CARRERAS'!M$2,TITULARES!$D$6:$D$1505,'RESUMEN POR CARRERAS'!$C113)</f>
        <v>0</v>
      </c>
      <c r="N113" s="372">
        <f>SUMIFS(TITULARES!$P$6:$P$1505,TITULARES!$I$6:$I$1505,'RESUMEN POR CARRERAS'!N$2,TITULARES!$D$6:$D$1505,'RESUMEN POR CARRERAS'!$C113)</f>
        <v>0</v>
      </c>
      <c r="O113" s="372">
        <f>SUMIFS(TITULARES!$P$6:$P$1505,TITULARES!$I$6:$I$1505,'RESUMEN POR CARRERAS'!O$2,TITULARES!$D$6:$D$1505,'RESUMEN POR CARRERAS'!$C113)</f>
        <v>0</v>
      </c>
      <c r="P113" s="372">
        <f>SUMIFS(TITULARES!$P$6:$P$1505,TITULARES!$I$6:$I$1505,'RESUMEN POR CARRERAS'!P$2,TITULARES!$D$6:$D$1505,'RESUMEN POR CARRERAS'!$C113)</f>
        <v>0</v>
      </c>
      <c r="Q113" s="372">
        <f>SUMIFS(TITULARES!$P$6:$P$1505,TITULARES!$I$6:$I$1505,'RESUMEN POR CARRERAS'!Q$2,TITULARES!$D$6:$D$1505,'RESUMEN POR CARRERAS'!$C113)</f>
        <v>0</v>
      </c>
      <c r="R113" s="372">
        <f>SUMIFS(TITULARES!$P$6:$P$1505,TITULARES!$I$6:$I$1505,'RESUMEN POR CARRERAS'!R$2,TITULARES!$D$6:$D$1505,'RESUMEN POR CARRERAS'!$C113)</f>
        <v>0</v>
      </c>
      <c r="S113" s="372">
        <f>SUMIFS(TITULARES!$P$6:$P$1505,TITULARES!$I$6:$I$1505,'RESUMEN POR CARRERAS'!S$2,TITULARES!$D$6:$D$1505,'RESUMEN POR CARRERAS'!$C113)</f>
        <v>0</v>
      </c>
      <c r="T113" s="372">
        <f>SUMIFS(TITULARES!$P$6:$P$1505,TITULARES!$I$6:$I$1505,'RESUMEN POR CARRERAS'!T$2,TITULARES!$D$6:$D$1505,'RESUMEN POR CARRERAS'!$C113)</f>
        <v>18</v>
      </c>
      <c r="U113" s="372">
        <f>SUMIFS(TITULARES!$P$6:$P$1505,TITULARES!$I$6:$I$1505,'RESUMEN POR CARRERAS'!U$2,TITULARES!$D$6:$D$1505,'RESUMEN POR CARRERAS'!$C113)</f>
        <v>0</v>
      </c>
      <c r="V113" s="372">
        <f>SUMIFS(TITULARES!$P$6:$P$1505,TITULARES!$I$6:$I$1505,'RESUMEN POR CARRERAS'!V$2,TITULARES!$D$6:$D$1505,'RESUMEN POR CARRERAS'!$C113)</f>
        <v>0</v>
      </c>
      <c r="W113" s="372">
        <f>SUMIFS(TITULARES!$P$6:$P$1505,TITULARES!$I$6:$I$1505,'RESUMEN POR CARRERAS'!W$2,TITULARES!$D$6:$D$1505,'RESUMEN POR CARRERAS'!$C113)</f>
        <v>0</v>
      </c>
      <c r="X113" s="372">
        <f>SUMIFS(TITULARES!$P$6:$P$1505,TITULARES!$I$6:$I$1505,'RESUMEN POR CARRERAS'!X$2,TITULARES!$D$6:$D$1505,'RESUMEN POR CARRERAS'!$C113)</f>
        <v>0</v>
      </c>
      <c r="Y113" s="372">
        <f>SUMIFS(TITULARES!$P$6:$P$1505,TITULARES!$I$6:$I$1505,'RESUMEN POR CARRERAS'!Y$2,TITULARES!$D$6:$D$1505,'RESUMEN POR CARRERAS'!$C113)</f>
        <v>0</v>
      </c>
      <c r="Z113" s="372">
        <f>SUMIFS(TITULARES!$P$6:$P$1505,TITULARES!$I$6:$I$1505,'RESUMEN POR CARRERAS'!Z$2,TITULARES!$D$6:$D$1505,'RESUMEN POR CARRERAS'!$C113)</f>
        <v>0</v>
      </c>
      <c r="AA113" s="372">
        <f>SUMIFS(TITULARES!$P$6:$P$1505,TITULARES!$I$6:$I$1505,'RESUMEN POR CARRERAS'!AA$2,TITULARES!$D$6:$D$1505,'RESUMEN POR CARRERAS'!$C113)</f>
        <v>0</v>
      </c>
      <c r="AB113" s="372">
        <f>SUMIFS(TITULARES!$P$6:$P$1505,TITULARES!$I$6:$I$1505,'RESUMEN POR CARRERAS'!AB$2,TITULARES!$D$6:$D$1505,'RESUMEN POR CARRERAS'!$C113)</f>
        <v>0</v>
      </c>
      <c r="AC113" s="372">
        <f>SUMIFS(TITULARES!$P$6:$P$1505,TITULARES!$I$6:$I$1505,'RESUMEN POR CARRERAS'!AC$2,TITULARES!$D$6:$D$1505,'RESUMEN POR CARRERAS'!$C113)</f>
        <v>0</v>
      </c>
      <c r="AD113" s="372">
        <f t="shared" si="2"/>
        <v>18</v>
      </c>
      <c r="AE113" s="2163" t="str">
        <f t="shared" si="3"/>
        <v>PEDAGOGÍA DE LAS MATEMÁTICAS Y LA FÍSICA</v>
      </c>
    </row>
    <row r="114" spans="1:31" x14ac:dyDescent="0.25">
      <c r="A114" s="372">
        <v>112</v>
      </c>
      <c r="B114" s="974" t="s">
        <v>238</v>
      </c>
      <c r="C114" s="974" t="s">
        <v>239</v>
      </c>
      <c r="D114" s="974" t="s">
        <v>2194</v>
      </c>
      <c r="E114" s="372">
        <f>SUMIFS(TITULARES!$P$6:$P$1505,TITULARES!$I$6:$I$1505,'RESUMEN POR CARRERAS'!E$2,TITULARES!$D$6:$D$1505,'RESUMEN POR CARRERAS'!$C114)</f>
        <v>0</v>
      </c>
      <c r="F114" s="372">
        <f>SUMIFS(TITULARES!$P$6:$P$1505,TITULARES!$I$6:$I$1505,'RESUMEN POR CARRERAS'!F$2,TITULARES!$D$6:$D$1505,'RESUMEN POR CARRERAS'!$C114)</f>
        <v>0</v>
      </c>
      <c r="G114" s="372">
        <f>SUMIFS(TITULARES!$P$6:$P$1505,TITULARES!$I$6:$I$1505,'RESUMEN POR CARRERAS'!G$2,TITULARES!$D$6:$D$1505,'RESUMEN POR CARRERAS'!$C114)</f>
        <v>0</v>
      </c>
      <c r="H114" s="372">
        <f>SUMIFS(TITULARES!$P$6:$P$1505,TITULARES!$I$6:$I$1505,'RESUMEN POR CARRERAS'!H$2,TITULARES!$D$6:$D$1505,'RESUMEN POR CARRERAS'!$C114)</f>
        <v>0</v>
      </c>
      <c r="I114" s="372">
        <f>SUMIFS(TITULARES!$P$6:$P$1505,TITULARES!$I$6:$I$1505,'RESUMEN POR CARRERAS'!I$2,TITULARES!$D$6:$D$1505,'RESUMEN POR CARRERAS'!$C114)</f>
        <v>0</v>
      </c>
      <c r="J114" s="372">
        <f>SUMIFS(TITULARES!$P$6:$P$1505,TITULARES!$I$6:$I$1505,'RESUMEN POR CARRERAS'!J$2,TITULARES!$D$6:$D$1505,'RESUMEN POR CARRERAS'!$C114)</f>
        <v>20</v>
      </c>
      <c r="K114" s="372">
        <f>SUMIFS(TITULARES!$P$6:$P$1505,TITULARES!$I$6:$I$1505,'RESUMEN POR CARRERAS'!K$2,TITULARES!$D$6:$D$1505,'RESUMEN POR CARRERAS'!$C114)</f>
        <v>0</v>
      </c>
      <c r="L114" s="372">
        <f>SUMIFS(TITULARES!$P$6:$P$1505,TITULARES!$I$6:$I$1505,'RESUMEN POR CARRERAS'!L$2,TITULARES!$D$6:$D$1505,'RESUMEN POR CARRERAS'!$C114)</f>
        <v>0</v>
      </c>
      <c r="M114" s="372">
        <f>SUMIFS(TITULARES!$P$6:$P$1505,TITULARES!$I$6:$I$1505,'RESUMEN POR CARRERAS'!M$2,TITULARES!$D$6:$D$1505,'RESUMEN POR CARRERAS'!$C114)</f>
        <v>0</v>
      </c>
      <c r="N114" s="372">
        <f>SUMIFS(TITULARES!$P$6:$P$1505,TITULARES!$I$6:$I$1505,'RESUMEN POR CARRERAS'!N$2,TITULARES!$D$6:$D$1505,'RESUMEN POR CARRERAS'!$C114)</f>
        <v>0</v>
      </c>
      <c r="O114" s="372">
        <f>SUMIFS(TITULARES!$P$6:$P$1505,TITULARES!$I$6:$I$1505,'RESUMEN POR CARRERAS'!O$2,TITULARES!$D$6:$D$1505,'RESUMEN POR CARRERAS'!$C114)</f>
        <v>0</v>
      </c>
      <c r="P114" s="372">
        <f>SUMIFS(TITULARES!$P$6:$P$1505,TITULARES!$I$6:$I$1505,'RESUMEN POR CARRERAS'!P$2,TITULARES!$D$6:$D$1505,'RESUMEN POR CARRERAS'!$C114)</f>
        <v>0</v>
      </c>
      <c r="Q114" s="372">
        <f>SUMIFS(TITULARES!$P$6:$P$1505,TITULARES!$I$6:$I$1505,'RESUMEN POR CARRERAS'!Q$2,TITULARES!$D$6:$D$1505,'RESUMEN POR CARRERAS'!$C114)</f>
        <v>0</v>
      </c>
      <c r="R114" s="372">
        <f>SUMIFS(TITULARES!$P$6:$P$1505,TITULARES!$I$6:$I$1505,'RESUMEN POR CARRERAS'!R$2,TITULARES!$D$6:$D$1505,'RESUMEN POR CARRERAS'!$C114)</f>
        <v>0</v>
      </c>
      <c r="S114" s="372">
        <f>SUMIFS(TITULARES!$P$6:$P$1505,TITULARES!$I$6:$I$1505,'RESUMEN POR CARRERAS'!S$2,TITULARES!$D$6:$D$1505,'RESUMEN POR CARRERAS'!$C114)</f>
        <v>0</v>
      </c>
      <c r="T114" s="372">
        <f>SUMIFS(TITULARES!$P$6:$P$1505,TITULARES!$I$6:$I$1505,'RESUMEN POR CARRERAS'!T$2,TITULARES!$D$6:$D$1505,'RESUMEN POR CARRERAS'!$C114)</f>
        <v>0</v>
      </c>
      <c r="U114" s="372">
        <f>SUMIFS(TITULARES!$P$6:$P$1505,TITULARES!$I$6:$I$1505,'RESUMEN POR CARRERAS'!U$2,TITULARES!$D$6:$D$1505,'RESUMEN POR CARRERAS'!$C114)</f>
        <v>0</v>
      </c>
      <c r="V114" s="372">
        <f>SUMIFS(TITULARES!$P$6:$P$1505,TITULARES!$I$6:$I$1505,'RESUMEN POR CARRERAS'!V$2,TITULARES!$D$6:$D$1505,'RESUMEN POR CARRERAS'!$C114)</f>
        <v>0</v>
      </c>
      <c r="W114" s="372">
        <f>SUMIFS(TITULARES!$P$6:$P$1505,TITULARES!$I$6:$I$1505,'RESUMEN POR CARRERAS'!W$2,TITULARES!$D$6:$D$1505,'RESUMEN POR CARRERAS'!$C114)</f>
        <v>0</v>
      </c>
      <c r="X114" s="372">
        <f>SUMIFS(TITULARES!$P$6:$P$1505,TITULARES!$I$6:$I$1505,'RESUMEN POR CARRERAS'!X$2,TITULARES!$D$6:$D$1505,'RESUMEN POR CARRERAS'!$C114)</f>
        <v>0</v>
      </c>
      <c r="Y114" s="372">
        <f>SUMIFS(TITULARES!$P$6:$P$1505,TITULARES!$I$6:$I$1505,'RESUMEN POR CARRERAS'!Y$2,TITULARES!$D$6:$D$1505,'RESUMEN POR CARRERAS'!$C114)</f>
        <v>0</v>
      </c>
      <c r="Z114" s="372">
        <f>SUMIFS(TITULARES!$P$6:$P$1505,TITULARES!$I$6:$I$1505,'RESUMEN POR CARRERAS'!Z$2,TITULARES!$D$6:$D$1505,'RESUMEN POR CARRERAS'!$C114)</f>
        <v>0</v>
      </c>
      <c r="AA114" s="372">
        <f>SUMIFS(TITULARES!$P$6:$P$1505,TITULARES!$I$6:$I$1505,'RESUMEN POR CARRERAS'!AA$2,TITULARES!$D$6:$D$1505,'RESUMEN POR CARRERAS'!$C114)</f>
        <v>0</v>
      </c>
      <c r="AB114" s="372">
        <f>SUMIFS(TITULARES!$P$6:$P$1505,TITULARES!$I$6:$I$1505,'RESUMEN POR CARRERAS'!AB$2,TITULARES!$D$6:$D$1505,'RESUMEN POR CARRERAS'!$C114)</f>
        <v>0</v>
      </c>
      <c r="AC114" s="372">
        <f>SUMIFS(TITULARES!$P$6:$P$1505,TITULARES!$I$6:$I$1505,'RESUMEN POR CARRERAS'!AC$2,TITULARES!$D$6:$D$1505,'RESUMEN POR CARRERAS'!$C114)</f>
        <v>0</v>
      </c>
      <c r="AD114" s="372">
        <f t="shared" si="2"/>
        <v>20</v>
      </c>
      <c r="AE114" s="2163" t="str">
        <f t="shared" si="3"/>
        <v>TURISMO</v>
      </c>
    </row>
    <row r="115" spans="1:31" x14ac:dyDescent="0.25">
      <c r="A115" s="372">
        <v>113</v>
      </c>
      <c r="B115" s="974" t="s">
        <v>243</v>
      </c>
      <c r="C115" s="974" t="s">
        <v>244</v>
      </c>
      <c r="D115" s="974" t="s">
        <v>2194</v>
      </c>
      <c r="E115" s="372">
        <f>SUMIFS(TITULARES!$P$6:$P$1505,TITULARES!$I$6:$I$1505,'RESUMEN POR CARRERAS'!E$2,TITULARES!$D$6:$D$1505,'RESUMEN POR CARRERAS'!$C115)</f>
        <v>6</v>
      </c>
      <c r="F115" s="372">
        <f>SUMIFS(TITULARES!$P$6:$P$1505,TITULARES!$I$6:$I$1505,'RESUMEN POR CARRERAS'!F$2,TITULARES!$D$6:$D$1505,'RESUMEN POR CARRERAS'!$C115)</f>
        <v>0</v>
      </c>
      <c r="G115" s="372">
        <f>SUMIFS(TITULARES!$P$6:$P$1505,TITULARES!$I$6:$I$1505,'RESUMEN POR CARRERAS'!G$2,TITULARES!$D$6:$D$1505,'RESUMEN POR CARRERAS'!$C115)</f>
        <v>0</v>
      </c>
      <c r="H115" s="372">
        <f>SUMIFS(TITULARES!$P$6:$P$1505,TITULARES!$I$6:$I$1505,'RESUMEN POR CARRERAS'!H$2,TITULARES!$D$6:$D$1505,'RESUMEN POR CARRERAS'!$C115)</f>
        <v>4</v>
      </c>
      <c r="I115" s="372">
        <f>SUMIFS(TITULARES!$P$6:$P$1505,TITULARES!$I$6:$I$1505,'RESUMEN POR CARRERAS'!I$2,TITULARES!$D$6:$D$1505,'RESUMEN POR CARRERAS'!$C115)</f>
        <v>0</v>
      </c>
      <c r="J115" s="372">
        <f>SUMIFS(TITULARES!$P$6:$P$1505,TITULARES!$I$6:$I$1505,'RESUMEN POR CARRERAS'!J$2,TITULARES!$D$6:$D$1505,'RESUMEN POR CARRERAS'!$C115)</f>
        <v>0</v>
      </c>
      <c r="K115" s="372">
        <f>SUMIFS(TITULARES!$P$6:$P$1505,TITULARES!$I$6:$I$1505,'RESUMEN POR CARRERAS'!K$2,TITULARES!$D$6:$D$1505,'RESUMEN POR CARRERAS'!$C115)</f>
        <v>0</v>
      </c>
      <c r="L115" s="372">
        <f>SUMIFS(TITULARES!$P$6:$P$1505,TITULARES!$I$6:$I$1505,'RESUMEN POR CARRERAS'!L$2,TITULARES!$D$6:$D$1505,'RESUMEN POR CARRERAS'!$C115)</f>
        <v>0</v>
      </c>
      <c r="M115" s="372">
        <f>SUMIFS(TITULARES!$P$6:$P$1505,TITULARES!$I$6:$I$1505,'RESUMEN POR CARRERAS'!M$2,TITULARES!$D$6:$D$1505,'RESUMEN POR CARRERAS'!$C115)</f>
        <v>0</v>
      </c>
      <c r="N115" s="372">
        <f>SUMIFS(TITULARES!$P$6:$P$1505,TITULARES!$I$6:$I$1505,'RESUMEN POR CARRERAS'!N$2,TITULARES!$D$6:$D$1505,'RESUMEN POR CARRERAS'!$C115)</f>
        <v>0</v>
      </c>
      <c r="O115" s="372">
        <f>SUMIFS(TITULARES!$P$6:$P$1505,TITULARES!$I$6:$I$1505,'RESUMEN POR CARRERAS'!O$2,TITULARES!$D$6:$D$1505,'RESUMEN POR CARRERAS'!$C115)</f>
        <v>0</v>
      </c>
      <c r="P115" s="372">
        <f>SUMIFS(TITULARES!$P$6:$P$1505,TITULARES!$I$6:$I$1505,'RESUMEN POR CARRERAS'!P$2,TITULARES!$D$6:$D$1505,'RESUMEN POR CARRERAS'!$C115)</f>
        <v>0</v>
      </c>
      <c r="Q115" s="372">
        <f>SUMIFS(TITULARES!$P$6:$P$1505,TITULARES!$I$6:$I$1505,'RESUMEN POR CARRERAS'!Q$2,TITULARES!$D$6:$D$1505,'RESUMEN POR CARRERAS'!$C115)</f>
        <v>0</v>
      </c>
      <c r="R115" s="372">
        <f>SUMIFS(TITULARES!$P$6:$P$1505,TITULARES!$I$6:$I$1505,'RESUMEN POR CARRERAS'!R$2,TITULARES!$D$6:$D$1505,'RESUMEN POR CARRERAS'!$C115)</f>
        <v>0</v>
      </c>
      <c r="S115" s="372">
        <f>SUMIFS(TITULARES!$P$6:$P$1505,TITULARES!$I$6:$I$1505,'RESUMEN POR CARRERAS'!S$2,TITULARES!$D$6:$D$1505,'RESUMEN POR CARRERAS'!$C115)</f>
        <v>0</v>
      </c>
      <c r="T115" s="372">
        <f>SUMIFS(TITULARES!$P$6:$P$1505,TITULARES!$I$6:$I$1505,'RESUMEN POR CARRERAS'!T$2,TITULARES!$D$6:$D$1505,'RESUMEN POR CARRERAS'!$C115)</f>
        <v>0</v>
      </c>
      <c r="U115" s="372">
        <f>SUMIFS(TITULARES!$P$6:$P$1505,TITULARES!$I$6:$I$1505,'RESUMEN POR CARRERAS'!U$2,TITULARES!$D$6:$D$1505,'RESUMEN POR CARRERAS'!$C115)</f>
        <v>0</v>
      </c>
      <c r="V115" s="372">
        <f>SUMIFS(TITULARES!$P$6:$P$1505,TITULARES!$I$6:$I$1505,'RESUMEN POR CARRERAS'!V$2,TITULARES!$D$6:$D$1505,'RESUMEN POR CARRERAS'!$C115)</f>
        <v>0</v>
      </c>
      <c r="W115" s="372">
        <f>SUMIFS(TITULARES!$P$6:$P$1505,TITULARES!$I$6:$I$1505,'RESUMEN POR CARRERAS'!W$2,TITULARES!$D$6:$D$1505,'RESUMEN POR CARRERAS'!$C115)</f>
        <v>0</v>
      </c>
      <c r="X115" s="372">
        <f>SUMIFS(TITULARES!$P$6:$P$1505,TITULARES!$I$6:$I$1505,'RESUMEN POR CARRERAS'!X$2,TITULARES!$D$6:$D$1505,'RESUMEN POR CARRERAS'!$C115)</f>
        <v>0</v>
      </c>
      <c r="Y115" s="372">
        <f>SUMIFS(TITULARES!$P$6:$P$1505,TITULARES!$I$6:$I$1505,'RESUMEN POR CARRERAS'!Y$2,TITULARES!$D$6:$D$1505,'RESUMEN POR CARRERAS'!$C115)</f>
        <v>0</v>
      </c>
      <c r="Z115" s="372">
        <f>SUMIFS(TITULARES!$P$6:$P$1505,TITULARES!$I$6:$I$1505,'RESUMEN POR CARRERAS'!Z$2,TITULARES!$D$6:$D$1505,'RESUMEN POR CARRERAS'!$C115)</f>
        <v>0</v>
      </c>
      <c r="AA115" s="372">
        <f>SUMIFS(TITULARES!$P$6:$P$1505,TITULARES!$I$6:$I$1505,'RESUMEN POR CARRERAS'!AA$2,TITULARES!$D$6:$D$1505,'RESUMEN POR CARRERAS'!$C115)</f>
        <v>0</v>
      </c>
      <c r="AB115" s="372">
        <f>SUMIFS(TITULARES!$P$6:$P$1505,TITULARES!$I$6:$I$1505,'RESUMEN POR CARRERAS'!AB$2,TITULARES!$D$6:$D$1505,'RESUMEN POR CARRERAS'!$C115)</f>
        <v>0</v>
      </c>
      <c r="AC115" s="372">
        <f>SUMIFS(TITULARES!$P$6:$P$1505,TITULARES!$I$6:$I$1505,'RESUMEN POR CARRERAS'!AC$2,TITULARES!$D$6:$D$1505,'RESUMEN POR CARRERAS'!$C115)</f>
        <v>0</v>
      </c>
      <c r="AD115" s="372">
        <f t="shared" si="2"/>
        <v>6</v>
      </c>
      <c r="AE115" s="2163" t="str">
        <f t="shared" si="3"/>
        <v>ADMINISTRACIÓN DE EMPRESAS</v>
      </c>
    </row>
    <row r="116" spans="1:31" x14ac:dyDescent="0.25">
      <c r="A116" s="372">
        <v>114</v>
      </c>
      <c r="B116" s="974" t="s">
        <v>459</v>
      </c>
      <c r="C116" s="974" t="s">
        <v>484</v>
      </c>
      <c r="D116" s="974" t="s">
        <v>2194</v>
      </c>
      <c r="E116" s="372">
        <f>SUMIFS(TITULARES!$P$6:$P$1505,TITULARES!$I$6:$I$1505,'RESUMEN POR CARRERAS'!E$2,TITULARES!$D$6:$D$1505,'RESUMEN POR CARRERAS'!$C116)</f>
        <v>0</v>
      </c>
      <c r="F116" s="372">
        <f>SUMIFS(TITULARES!$P$6:$P$1505,TITULARES!$I$6:$I$1505,'RESUMEN POR CARRERAS'!F$2,TITULARES!$D$6:$D$1505,'RESUMEN POR CARRERAS'!$C116)</f>
        <v>0</v>
      </c>
      <c r="G116" s="372">
        <f>SUMIFS(TITULARES!$P$6:$P$1505,TITULARES!$I$6:$I$1505,'RESUMEN POR CARRERAS'!G$2,TITULARES!$D$6:$D$1505,'RESUMEN POR CARRERAS'!$C116)</f>
        <v>0</v>
      </c>
      <c r="H116" s="372">
        <f>SUMIFS(TITULARES!$P$6:$P$1505,TITULARES!$I$6:$I$1505,'RESUMEN POR CARRERAS'!H$2,TITULARES!$D$6:$D$1505,'RESUMEN POR CARRERAS'!$C116)</f>
        <v>0</v>
      </c>
      <c r="I116" s="372">
        <f>SUMIFS(TITULARES!$P$6:$P$1505,TITULARES!$I$6:$I$1505,'RESUMEN POR CARRERAS'!I$2,TITULARES!$D$6:$D$1505,'RESUMEN POR CARRERAS'!$C116)</f>
        <v>0</v>
      </c>
      <c r="J116" s="372">
        <f>SUMIFS(TITULARES!$P$6:$P$1505,TITULARES!$I$6:$I$1505,'RESUMEN POR CARRERAS'!J$2,TITULARES!$D$6:$D$1505,'RESUMEN POR CARRERAS'!$C116)</f>
        <v>0</v>
      </c>
      <c r="K116" s="372">
        <f>SUMIFS(TITULARES!$P$6:$P$1505,TITULARES!$I$6:$I$1505,'RESUMEN POR CARRERAS'!K$2,TITULARES!$D$6:$D$1505,'RESUMEN POR CARRERAS'!$C116)</f>
        <v>0</v>
      </c>
      <c r="L116" s="372">
        <f>SUMIFS(TITULARES!$P$6:$P$1505,TITULARES!$I$6:$I$1505,'RESUMEN POR CARRERAS'!L$2,TITULARES!$D$6:$D$1505,'RESUMEN POR CARRERAS'!$C116)</f>
        <v>0</v>
      </c>
      <c r="M116" s="372">
        <f>SUMIFS(TITULARES!$P$6:$P$1505,TITULARES!$I$6:$I$1505,'RESUMEN POR CARRERAS'!M$2,TITULARES!$D$6:$D$1505,'RESUMEN POR CARRERAS'!$C116)</f>
        <v>0</v>
      </c>
      <c r="N116" s="372">
        <f>SUMIFS(TITULARES!$P$6:$P$1505,TITULARES!$I$6:$I$1505,'RESUMEN POR CARRERAS'!N$2,TITULARES!$D$6:$D$1505,'RESUMEN POR CARRERAS'!$C116)</f>
        <v>0</v>
      </c>
      <c r="O116" s="372">
        <f>SUMIFS(TITULARES!$P$6:$P$1505,TITULARES!$I$6:$I$1505,'RESUMEN POR CARRERAS'!O$2,TITULARES!$D$6:$D$1505,'RESUMEN POR CARRERAS'!$C116)</f>
        <v>0</v>
      </c>
      <c r="P116" s="372">
        <f>SUMIFS(TITULARES!$P$6:$P$1505,TITULARES!$I$6:$I$1505,'RESUMEN POR CARRERAS'!P$2,TITULARES!$D$6:$D$1505,'RESUMEN POR CARRERAS'!$C116)</f>
        <v>0</v>
      </c>
      <c r="Q116" s="372">
        <f>SUMIFS(TITULARES!$P$6:$P$1505,TITULARES!$I$6:$I$1505,'RESUMEN POR CARRERAS'!Q$2,TITULARES!$D$6:$D$1505,'RESUMEN POR CARRERAS'!$C116)</f>
        <v>0</v>
      </c>
      <c r="R116" s="372">
        <f>SUMIFS(TITULARES!$P$6:$P$1505,TITULARES!$I$6:$I$1505,'RESUMEN POR CARRERAS'!R$2,TITULARES!$D$6:$D$1505,'RESUMEN POR CARRERAS'!$C116)</f>
        <v>0</v>
      </c>
      <c r="S116" s="372">
        <f>SUMIFS(TITULARES!$P$6:$P$1505,TITULARES!$I$6:$I$1505,'RESUMEN POR CARRERAS'!S$2,TITULARES!$D$6:$D$1505,'RESUMEN POR CARRERAS'!$C116)</f>
        <v>0</v>
      </c>
      <c r="T116" s="372">
        <f>SUMIFS(TITULARES!$P$6:$P$1505,TITULARES!$I$6:$I$1505,'RESUMEN POR CARRERAS'!T$2,TITULARES!$D$6:$D$1505,'RESUMEN POR CARRERAS'!$C116)</f>
        <v>0</v>
      </c>
      <c r="U116" s="372">
        <f>SUMIFS(TITULARES!$P$6:$P$1505,TITULARES!$I$6:$I$1505,'RESUMEN POR CARRERAS'!U$2,TITULARES!$D$6:$D$1505,'RESUMEN POR CARRERAS'!$C116)</f>
        <v>0</v>
      </c>
      <c r="V116" s="372">
        <f>SUMIFS(TITULARES!$P$6:$P$1505,TITULARES!$I$6:$I$1505,'RESUMEN POR CARRERAS'!V$2,TITULARES!$D$6:$D$1505,'RESUMEN POR CARRERAS'!$C116)</f>
        <v>0</v>
      </c>
      <c r="W116" s="372">
        <f>SUMIFS(TITULARES!$P$6:$P$1505,TITULARES!$I$6:$I$1505,'RESUMEN POR CARRERAS'!W$2,TITULARES!$D$6:$D$1505,'RESUMEN POR CARRERAS'!$C116)</f>
        <v>0</v>
      </c>
      <c r="X116" s="372">
        <f>SUMIFS(TITULARES!$P$6:$P$1505,TITULARES!$I$6:$I$1505,'RESUMEN POR CARRERAS'!X$2,TITULARES!$D$6:$D$1505,'RESUMEN POR CARRERAS'!$C116)</f>
        <v>10</v>
      </c>
      <c r="Y116" s="372">
        <f>SUMIFS(TITULARES!$P$6:$P$1505,TITULARES!$I$6:$I$1505,'RESUMEN POR CARRERAS'!Y$2,TITULARES!$D$6:$D$1505,'RESUMEN POR CARRERAS'!$C116)</f>
        <v>10</v>
      </c>
      <c r="Z116" s="372">
        <f>SUMIFS(TITULARES!$P$6:$P$1505,TITULARES!$I$6:$I$1505,'RESUMEN POR CARRERAS'!Z$2,TITULARES!$D$6:$D$1505,'RESUMEN POR CARRERAS'!$C116)</f>
        <v>0</v>
      </c>
      <c r="AA116" s="372">
        <f>SUMIFS(TITULARES!$P$6:$P$1505,TITULARES!$I$6:$I$1505,'RESUMEN POR CARRERAS'!AA$2,TITULARES!$D$6:$D$1505,'RESUMEN POR CARRERAS'!$C116)</f>
        <v>0</v>
      </c>
      <c r="AB116" s="372">
        <f>SUMIFS(TITULARES!$P$6:$P$1505,TITULARES!$I$6:$I$1505,'RESUMEN POR CARRERAS'!AB$2,TITULARES!$D$6:$D$1505,'RESUMEN POR CARRERAS'!$C116)</f>
        <v>0</v>
      </c>
      <c r="AC116" s="372">
        <f>SUMIFS(TITULARES!$P$6:$P$1505,TITULARES!$I$6:$I$1505,'RESUMEN POR CARRERAS'!AC$2,TITULARES!$D$6:$D$1505,'RESUMEN POR CARRERAS'!$C116)</f>
        <v>0</v>
      </c>
      <c r="AD116" s="372">
        <f t="shared" si="2"/>
        <v>10</v>
      </c>
      <c r="AE116" s="2163" t="str">
        <f t="shared" si="3"/>
        <v>ADMINISTRACIÓN PARA DESASTRES Y GESTIÓN DE RIESGOS</v>
      </c>
    </row>
    <row r="117" spans="1:31" x14ac:dyDescent="0.25">
      <c r="A117" s="372">
        <v>115</v>
      </c>
      <c r="B117" s="974" t="s">
        <v>377</v>
      </c>
      <c r="C117" s="974" t="s">
        <v>633</v>
      </c>
      <c r="D117" s="974" t="s">
        <v>2194</v>
      </c>
      <c r="E117" s="372">
        <f>SUMIFS(TITULARES!$P$6:$P$1505,TITULARES!$I$6:$I$1505,'RESUMEN POR CARRERAS'!E$2,TITULARES!$D$6:$D$1505,'RESUMEN POR CARRERAS'!$C117)</f>
        <v>0</v>
      </c>
      <c r="F117" s="372">
        <f>SUMIFS(TITULARES!$P$6:$P$1505,TITULARES!$I$6:$I$1505,'RESUMEN POR CARRERAS'!F$2,TITULARES!$D$6:$D$1505,'RESUMEN POR CARRERAS'!$C117)</f>
        <v>0</v>
      </c>
      <c r="G117" s="372">
        <f>SUMIFS(TITULARES!$P$6:$P$1505,TITULARES!$I$6:$I$1505,'RESUMEN POR CARRERAS'!G$2,TITULARES!$D$6:$D$1505,'RESUMEN POR CARRERAS'!$C117)</f>
        <v>0</v>
      </c>
      <c r="H117" s="372">
        <f>SUMIFS(TITULARES!$P$6:$P$1505,TITULARES!$I$6:$I$1505,'RESUMEN POR CARRERAS'!H$2,TITULARES!$D$6:$D$1505,'RESUMEN POR CARRERAS'!$C117)</f>
        <v>0</v>
      </c>
      <c r="I117" s="372">
        <f>SUMIFS(TITULARES!$P$6:$P$1505,TITULARES!$I$6:$I$1505,'RESUMEN POR CARRERAS'!I$2,TITULARES!$D$6:$D$1505,'RESUMEN POR CARRERAS'!$C117)</f>
        <v>0</v>
      </c>
      <c r="J117" s="372">
        <f>SUMIFS(TITULARES!$P$6:$P$1505,TITULARES!$I$6:$I$1505,'RESUMEN POR CARRERAS'!J$2,TITULARES!$D$6:$D$1505,'RESUMEN POR CARRERAS'!$C117)</f>
        <v>0</v>
      </c>
      <c r="K117" s="372">
        <f>SUMIFS(TITULARES!$P$6:$P$1505,TITULARES!$I$6:$I$1505,'RESUMEN POR CARRERAS'!K$2,TITULARES!$D$6:$D$1505,'RESUMEN POR CARRERAS'!$C117)</f>
        <v>0</v>
      </c>
      <c r="L117" s="372">
        <f>SUMIFS(TITULARES!$P$6:$P$1505,TITULARES!$I$6:$I$1505,'RESUMEN POR CARRERAS'!L$2,TITULARES!$D$6:$D$1505,'RESUMEN POR CARRERAS'!$C117)</f>
        <v>0</v>
      </c>
      <c r="M117" s="372">
        <f>SUMIFS(TITULARES!$P$6:$P$1505,TITULARES!$I$6:$I$1505,'RESUMEN POR CARRERAS'!M$2,TITULARES!$D$6:$D$1505,'RESUMEN POR CARRERAS'!$C117)</f>
        <v>0</v>
      </c>
      <c r="N117" s="372">
        <f>SUMIFS(TITULARES!$P$6:$P$1505,TITULARES!$I$6:$I$1505,'RESUMEN POR CARRERAS'!N$2,TITULARES!$D$6:$D$1505,'RESUMEN POR CARRERAS'!$C117)</f>
        <v>12</v>
      </c>
      <c r="O117" s="372">
        <f>SUMIFS(TITULARES!$P$6:$P$1505,TITULARES!$I$6:$I$1505,'RESUMEN POR CARRERAS'!O$2,TITULARES!$D$6:$D$1505,'RESUMEN POR CARRERAS'!$C117)</f>
        <v>6</v>
      </c>
      <c r="P117" s="372">
        <f>SUMIFS(TITULARES!$P$6:$P$1505,TITULARES!$I$6:$I$1505,'RESUMEN POR CARRERAS'!P$2,TITULARES!$D$6:$D$1505,'RESUMEN POR CARRERAS'!$C117)</f>
        <v>0</v>
      </c>
      <c r="Q117" s="372">
        <f>SUMIFS(TITULARES!$P$6:$P$1505,TITULARES!$I$6:$I$1505,'RESUMEN POR CARRERAS'!Q$2,TITULARES!$D$6:$D$1505,'RESUMEN POR CARRERAS'!$C117)</f>
        <v>0</v>
      </c>
      <c r="R117" s="372">
        <f>SUMIFS(TITULARES!$P$6:$P$1505,TITULARES!$I$6:$I$1505,'RESUMEN POR CARRERAS'!R$2,TITULARES!$D$6:$D$1505,'RESUMEN POR CARRERAS'!$C117)</f>
        <v>0</v>
      </c>
      <c r="S117" s="372">
        <f>SUMIFS(TITULARES!$P$6:$P$1505,TITULARES!$I$6:$I$1505,'RESUMEN POR CARRERAS'!S$2,TITULARES!$D$6:$D$1505,'RESUMEN POR CARRERAS'!$C117)</f>
        <v>0</v>
      </c>
      <c r="T117" s="372">
        <f>SUMIFS(TITULARES!$P$6:$P$1505,TITULARES!$I$6:$I$1505,'RESUMEN POR CARRERAS'!T$2,TITULARES!$D$6:$D$1505,'RESUMEN POR CARRERAS'!$C117)</f>
        <v>0</v>
      </c>
      <c r="U117" s="372">
        <f>SUMIFS(TITULARES!$P$6:$P$1505,TITULARES!$I$6:$I$1505,'RESUMEN POR CARRERAS'!U$2,TITULARES!$D$6:$D$1505,'RESUMEN POR CARRERAS'!$C117)</f>
        <v>0</v>
      </c>
      <c r="V117" s="372">
        <f>SUMIFS(TITULARES!$P$6:$P$1505,TITULARES!$I$6:$I$1505,'RESUMEN POR CARRERAS'!V$2,TITULARES!$D$6:$D$1505,'RESUMEN POR CARRERAS'!$C117)</f>
        <v>0</v>
      </c>
      <c r="W117" s="372">
        <f>SUMIFS(TITULARES!$P$6:$P$1505,TITULARES!$I$6:$I$1505,'RESUMEN POR CARRERAS'!W$2,TITULARES!$D$6:$D$1505,'RESUMEN POR CARRERAS'!$C117)</f>
        <v>0</v>
      </c>
      <c r="X117" s="372">
        <f>SUMIFS(TITULARES!$P$6:$P$1505,TITULARES!$I$6:$I$1505,'RESUMEN POR CARRERAS'!X$2,TITULARES!$D$6:$D$1505,'RESUMEN POR CARRERAS'!$C117)</f>
        <v>0</v>
      </c>
      <c r="Y117" s="372">
        <f>SUMIFS(TITULARES!$P$6:$P$1505,TITULARES!$I$6:$I$1505,'RESUMEN POR CARRERAS'!Y$2,TITULARES!$D$6:$D$1505,'RESUMEN POR CARRERAS'!$C117)</f>
        <v>0</v>
      </c>
      <c r="Z117" s="372">
        <f>SUMIFS(TITULARES!$P$6:$P$1505,TITULARES!$I$6:$I$1505,'RESUMEN POR CARRERAS'!Z$2,TITULARES!$D$6:$D$1505,'RESUMEN POR CARRERAS'!$C117)</f>
        <v>0</v>
      </c>
      <c r="AA117" s="372">
        <f>SUMIFS(TITULARES!$P$6:$P$1505,TITULARES!$I$6:$I$1505,'RESUMEN POR CARRERAS'!AA$2,TITULARES!$D$6:$D$1505,'RESUMEN POR CARRERAS'!$C117)</f>
        <v>0</v>
      </c>
      <c r="AB117" s="372">
        <f>SUMIFS(TITULARES!$P$6:$P$1505,TITULARES!$I$6:$I$1505,'RESUMEN POR CARRERAS'!AB$2,TITULARES!$D$6:$D$1505,'RESUMEN POR CARRERAS'!$C117)</f>
        <v>0</v>
      </c>
      <c r="AC117" s="372">
        <f>SUMIFS(TITULARES!$P$6:$P$1505,TITULARES!$I$6:$I$1505,'RESUMEN POR CARRERAS'!AC$2,TITULARES!$D$6:$D$1505,'RESUMEN POR CARRERAS'!$C117)</f>
        <v>0</v>
      </c>
      <c r="AD117" s="372">
        <f t="shared" si="2"/>
        <v>12</v>
      </c>
      <c r="AE117" s="2163" t="str">
        <f t="shared" si="3"/>
        <v>MEDICINA VETERINARIA</v>
      </c>
    </row>
    <row r="118" spans="1:31" x14ac:dyDescent="0.25">
      <c r="A118" s="372">
        <v>116</v>
      </c>
      <c r="B118" s="974" t="s">
        <v>460</v>
      </c>
      <c r="C118" s="974" t="s">
        <v>485</v>
      </c>
      <c r="D118" s="974" t="s">
        <v>2194</v>
      </c>
      <c r="E118" s="372">
        <f>SUMIFS(TITULARES!$P$6:$P$1505,TITULARES!$I$6:$I$1505,'RESUMEN POR CARRERAS'!E$2,TITULARES!$D$6:$D$1505,'RESUMEN POR CARRERAS'!$C118)</f>
        <v>0</v>
      </c>
      <c r="F118" s="372">
        <f>SUMIFS(TITULARES!$P$6:$P$1505,TITULARES!$I$6:$I$1505,'RESUMEN POR CARRERAS'!F$2,TITULARES!$D$6:$D$1505,'RESUMEN POR CARRERAS'!$C118)</f>
        <v>0</v>
      </c>
      <c r="G118" s="372">
        <f>SUMIFS(TITULARES!$P$6:$P$1505,TITULARES!$I$6:$I$1505,'RESUMEN POR CARRERAS'!G$2,TITULARES!$D$6:$D$1505,'RESUMEN POR CARRERAS'!$C118)</f>
        <v>0</v>
      </c>
      <c r="H118" s="372">
        <f>SUMIFS(TITULARES!$P$6:$P$1505,TITULARES!$I$6:$I$1505,'RESUMEN POR CARRERAS'!H$2,TITULARES!$D$6:$D$1505,'RESUMEN POR CARRERAS'!$C118)</f>
        <v>0</v>
      </c>
      <c r="I118" s="372">
        <f>SUMIFS(TITULARES!$P$6:$P$1505,TITULARES!$I$6:$I$1505,'RESUMEN POR CARRERAS'!I$2,TITULARES!$D$6:$D$1505,'RESUMEN POR CARRERAS'!$C118)</f>
        <v>0</v>
      </c>
      <c r="J118" s="372">
        <f>SUMIFS(TITULARES!$P$6:$P$1505,TITULARES!$I$6:$I$1505,'RESUMEN POR CARRERAS'!J$2,TITULARES!$D$6:$D$1505,'RESUMEN POR CARRERAS'!$C118)</f>
        <v>0</v>
      </c>
      <c r="K118" s="372">
        <f>SUMIFS(TITULARES!$P$6:$P$1505,TITULARES!$I$6:$I$1505,'RESUMEN POR CARRERAS'!K$2,TITULARES!$D$6:$D$1505,'RESUMEN POR CARRERAS'!$C118)</f>
        <v>0</v>
      </c>
      <c r="L118" s="372">
        <f>SUMIFS(TITULARES!$P$6:$P$1505,TITULARES!$I$6:$I$1505,'RESUMEN POR CARRERAS'!L$2,TITULARES!$D$6:$D$1505,'RESUMEN POR CARRERAS'!$C118)</f>
        <v>0</v>
      </c>
      <c r="M118" s="372">
        <f>SUMIFS(TITULARES!$P$6:$P$1505,TITULARES!$I$6:$I$1505,'RESUMEN POR CARRERAS'!M$2,TITULARES!$D$6:$D$1505,'RESUMEN POR CARRERAS'!$C118)</f>
        <v>0</v>
      </c>
      <c r="N118" s="372">
        <f>SUMIFS(TITULARES!$P$6:$P$1505,TITULARES!$I$6:$I$1505,'RESUMEN POR CARRERAS'!N$2,TITULARES!$D$6:$D$1505,'RESUMEN POR CARRERAS'!$C118)</f>
        <v>0</v>
      </c>
      <c r="O118" s="372">
        <f>SUMIFS(TITULARES!$P$6:$P$1505,TITULARES!$I$6:$I$1505,'RESUMEN POR CARRERAS'!O$2,TITULARES!$D$6:$D$1505,'RESUMEN POR CARRERAS'!$C118)</f>
        <v>0</v>
      </c>
      <c r="P118" s="372">
        <f>SUMIFS(TITULARES!$P$6:$P$1505,TITULARES!$I$6:$I$1505,'RESUMEN POR CARRERAS'!P$2,TITULARES!$D$6:$D$1505,'RESUMEN POR CARRERAS'!$C118)</f>
        <v>0</v>
      </c>
      <c r="Q118" s="372">
        <f>SUMIFS(TITULARES!$P$6:$P$1505,TITULARES!$I$6:$I$1505,'RESUMEN POR CARRERAS'!Q$2,TITULARES!$D$6:$D$1505,'RESUMEN POR CARRERAS'!$C118)</f>
        <v>0</v>
      </c>
      <c r="R118" s="372">
        <f>SUMIFS(TITULARES!$P$6:$P$1505,TITULARES!$I$6:$I$1505,'RESUMEN POR CARRERAS'!R$2,TITULARES!$D$6:$D$1505,'RESUMEN POR CARRERAS'!$C118)</f>
        <v>0</v>
      </c>
      <c r="S118" s="372">
        <f>SUMIFS(TITULARES!$P$6:$P$1505,TITULARES!$I$6:$I$1505,'RESUMEN POR CARRERAS'!S$2,TITULARES!$D$6:$D$1505,'RESUMEN POR CARRERAS'!$C118)</f>
        <v>0</v>
      </c>
      <c r="T118" s="372">
        <f>SUMIFS(TITULARES!$P$6:$P$1505,TITULARES!$I$6:$I$1505,'RESUMEN POR CARRERAS'!T$2,TITULARES!$D$6:$D$1505,'RESUMEN POR CARRERAS'!$C118)</f>
        <v>0</v>
      </c>
      <c r="U118" s="372">
        <f>SUMIFS(TITULARES!$P$6:$P$1505,TITULARES!$I$6:$I$1505,'RESUMEN POR CARRERAS'!U$2,TITULARES!$D$6:$D$1505,'RESUMEN POR CARRERAS'!$C118)</f>
        <v>0</v>
      </c>
      <c r="V118" s="372">
        <f>SUMIFS(TITULARES!$P$6:$P$1505,TITULARES!$I$6:$I$1505,'RESUMEN POR CARRERAS'!V$2,TITULARES!$D$6:$D$1505,'RESUMEN POR CARRERAS'!$C118)</f>
        <v>0</v>
      </c>
      <c r="W118" s="372">
        <f>SUMIFS(TITULARES!$P$6:$P$1505,TITULARES!$I$6:$I$1505,'RESUMEN POR CARRERAS'!W$2,TITULARES!$D$6:$D$1505,'RESUMEN POR CARRERAS'!$C118)</f>
        <v>0</v>
      </c>
      <c r="X118" s="372">
        <f>SUMIFS(TITULARES!$P$6:$P$1505,TITULARES!$I$6:$I$1505,'RESUMEN POR CARRERAS'!X$2,TITULARES!$D$6:$D$1505,'RESUMEN POR CARRERAS'!$C118)</f>
        <v>0</v>
      </c>
      <c r="Y118" s="372">
        <f>SUMIFS(TITULARES!$P$6:$P$1505,TITULARES!$I$6:$I$1505,'RESUMEN POR CARRERAS'!Y$2,TITULARES!$D$6:$D$1505,'RESUMEN POR CARRERAS'!$C118)</f>
        <v>21</v>
      </c>
      <c r="Z118" s="372">
        <f>SUMIFS(TITULARES!$P$6:$P$1505,TITULARES!$I$6:$I$1505,'RESUMEN POR CARRERAS'!Z$2,TITULARES!$D$6:$D$1505,'RESUMEN POR CARRERAS'!$C118)</f>
        <v>0</v>
      </c>
      <c r="AA118" s="372">
        <f>SUMIFS(TITULARES!$P$6:$P$1505,TITULARES!$I$6:$I$1505,'RESUMEN POR CARRERAS'!AA$2,TITULARES!$D$6:$D$1505,'RESUMEN POR CARRERAS'!$C118)</f>
        <v>0</v>
      </c>
      <c r="AB118" s="372">
        <f>SUMIFS(TITULARES!$P$6:$P$1505,TITULARES!$I$6:$I$1505,'RESUMEN POR CARRERAS'!AB$2,TITULARES!$D$6:$D$1505,'RESUMEN POR CARRERAS'!$C118)</f>
        <v>0</v>
      </c>
      <c r="AC118" s="372">
        <f>SUMIFS(TITULARES!$P$6:$P$1505,TITULARES!$I$6:$I$1505,'RESUMEN POR CARRERAS'!AC$2,TITULARES!$D$6:$D$1505,'RESUMEN POR CARRERAS'!$C118)</f>
        <v>0</v>
      </c>
      <c r="AD118" s="372">
        <f t="shared" si="2"/>
        <v>21</v>
      </c>
      <c r="AE118" s="2163" t="str">
        <f t="shared" si="3"/>
        <v>ENFERMERÍA</v>
      </c>
    </row>
    <row r="119" spans="1:31" x14ac:dyDescent="0.25">
      <c r="A119" s="372">
        <v>117</v>
      </c>
      <c r="B119" s="974" t="s">
        <v>461</v>
      </c>
      <c r="C119" s="974" t="s">
        <v>486</v>
      </c>
      <c r="D119" s="974" t="s">
        <v>2194</v>
      </c>
      <c r="E119" s="372">
        <f>SUMIFS(TITULARES!$P$6:$P$1505,TITULARES!$I$6:$I$1505,'RESUMEN POR CARRERAS'!E$2,TITULARES!$D$6:$D$1505,'RESUMEN POR CARRERAS'!$C119)</f>
        <v>0</v>
      </c>
      <c r="F119" s="372">
        <f>SUMIFS(TITULARES!$P$6:$P$1505,TITULARES!$I$6:$I$1505,'RESUMEN POR CARRERAS'!F$2,TITULARES!$D$6:$D$1505,'RESUMEN POR CARRERAS'!$C119)</f>
        <v>0</v>
      </c>
      <c r="G119" s="372">
        <f>SUMIFS(TITULARES!$P$6:$P$1505,TITULARES!$I$6:$I$1505,'RESUMEN POR CARRERAS'!G$2,TITULARES!$D$6:$D$1505,'RESUMEN POR CARRERAS'!$C119)</f>
        <v>0</v>
      </c>
      <c r="H119" s="372">
        <f>SUMIFS(TITULARES!$P$6:$P$1505,TITULARES!$I$6:$I$1505,'RESUMEN POR CARRERAS'!H$2,TITULARES!$D$6:$D$1505,'RESUMEN POR CARRERAS'!$C119)</f>
        <v>0</v>
      </c>
      <c r="I119" s="372">
        <f>SUMIFS(TITULARES!$P$6:$P$1505,TITULARES!$I$6:$I$1505,'RESUMEN POR CARRERAS'!I$2,TITULARES!$D$6:$D$1505,'RESUMEN POR CARRERAS'!$C119)</f>
        <v>0</v>
      </c>
      <c r="J119" s="372">
        <f>SUMIFS(TITULARES!$P$6:$P$1505,TITULARES!$I$6:$I$1505,'RESUMEN POR CARRERAS'!J$2,TITULARES!$D$6:$D$1505,'RESUMEN POR CARRERAS'!$C119)</f>
        <v>0</v>
      </c>
      <c r="K119" s="372">
        <f>SUMIFS(TITULARES!$P$6:$P$1505,TITULARES!$I$6:$I$1505,'RESUMEN POR CARRERAS'!K$2,TITULARES!$D$6:$D$1505,'RESUMEN POR CARRERAS'!$C119)</f>
        <v>0</v>
      </c>
      <c r="L119" s="372">
        <f>SUMIFS(TITULARES!$P$6:$P$1505,TITULARES!$I$6:$I$1505,'RESUMEN POR CARRERAS'!L$2,TITULARES!$D$6:$D$1505,'RESUMEN POR CARRERAS'!$C119)</f>
        <v>0</v>
      </c>
      <c r="M119" s="372">
        <f>SUMIFS(TITULARES!$P$6:$P$1505,TITULARES!$I$6:$I$1505,'RESUMEN POR CARRERAS'!M$2,TITULARES!$D$6:$D$1505,'RESUMEN POR CARRERAS'!$C119)</f>
        <v>0</v>
      </c>
      <c r="N119" s="372">
        <f>SUMIFS(TITULARES!$P$6:$P$1505,TITULARES!$I$6:$I$1505,'RESUMEN POR CARRERAS'!N$2,TITULARES!$D$6:$D$1505,'RESUMEN POR CARRERAS'!$C119)</f>
        <v>0</v>
      </c>
      <c r="O119" s="372">
        <f>SUMIFS(TITULARES!$P$6:$P$1505,TITULARES!$I$6:$I$1505,'RESUMEN POR CARRERAS'!O$2,TITULARES!$D$6:$D$1505,'RESUMEN POR CARRERAS'!$C119)</f>
        <v>0</v>
      </c>
      <c r="P119" s="372">
        <f>SUMIFS(TITULARES!$P$6:$P$1505,TITULARES!$I$6:$I$1505,'RESUMEN POR CARRERAS'!P$2,TITULARES!$D$6:$D$1505,'RESUMEN POR CARRERAS'!$C119)</f>
        <v>0</v>
      </c>
      <c r="Q119" s="372">
        <f>SUMIFS(TITULARES!$P$6:$P$1505,TITULARES!$I$6:$I$1505,'RESUMEN POR CARRERAS'!Q$2,TITULARES!$D$6:$D$1505,'RESUMEN POR CARRERAS'!$C119)</f>
        <v>0</v>
      </c>
      <c r="R119" s="372">
        <f>SUMIFS(TITULARES!$P$6:$P$1505,TITULARES!$I$6:$I$1505,'RESUMEN POR CARRERAS'!R$2,TITULARES!$D$6:$D$1505,'RESUMEN POR CARRERAS'!$C119)</f>
        <v>0</v>
      </c>
      <c r="S119" s="372">
        <f>SUMIFS(TITULARES!$P$6:$P$1505,TITULARES!$I$6:$I$1505,'RESUMEN POR CARRERAS'!S$2,TITULARES!$D$6:$D$1505,'RESUMEN POR CARRERAS'!$C119)</f>
        <v>0</v>
      </c>
      <c r="T119" s="372">
        <f>SUMIFS(TITULARES!$P$6:$P$1505,TITULARES!$I$6:$I$1505,'RESUMEN POR CARRERAS'!T$2,TITULARES!$D$6:$D$1505,'RESUMEN POR CARRERAS'!$C119)</f>
        <v>0</v>
      </c>
      <c r="U119" s="372">
        <f>SUMIFS(TITULARES!$P$6:$P$1505,TITULARES!$I$6:$I$1505,'RESUMEN POR CARRERAS'!U$2,TITULARES!$D$6:$D$1505,'RESUMEN POR CARRERAS'!$C119)</f>
        <v>0</v>
      </c>
      <c r="V119" s="372">
        <f>SUMIFS(TITULARES!$P$6:$P$1505,TITULARES!$I$6:$I$1505,'RESUMEN POR CARRERAS'!V$2,TITULARES!$D$6:$D$1505,'RESUMEN POR CARRERAS'!$C119)</f>
        <v>0</v>
      </c>
      <c r="W119" s="372">
        <f>SUMIFS(TITULARES!$P$6:$P$1505,TITULARES!$I$6:$I$1505,'RESUMEN POR CARRERAS'!W$2,TITULARES!$D$6:$D$1505,'RESUMEN POR CARRERAS'!$C119)</f>
        <v>0</v>
      </c>
      <c r="X119" s="372">
        <f>SUMIFS(TITULARES!$P$6:$P$1505,TITULARES!$I$6:$I$1505,'RESUMEN POR CARRERAS'!X$2,TITULARES!$D$6:$D$1505,'RESUMEN POR CARRERAS'!$C119)</f>
        <v>0</v>
      </c>
      <c r="Y119" s="372">
        <f>SUMIFS(TITULARES!$P$6:$P$1505,TITULARES!$I$6:$I$1505,'RESUMEN POR CARRERAS'!Y$2,TITULARES!$D$6:$D$1505,'RESUMEN POR CARRERAS'!$C119)</f>
        <v>29</v>
      </c>
      <c r="Z119" s="372">
        <f>SUMIFS(TITULARES!$P$6:$P$1505,TITULARES!$I$6:$I$1505,'RESUMEN POR CARRERAS'!Z$2,TITULARES!$D$6:$D$1505,'RESUMEN POR CARRERAS'!$C119)</f>
        <v>0</v>
      </c>
      <c r="AA119" s="372">
        <f>SUMIFS(TITULARES!$P$6:$P$1505,TITULARES!$I$6:$I$1505,'RESUMEN POR CARRERAS'!AA$2,TITULARES!$D$6:$D$1505,'RESUMEN POR CARRERAS'!$C119)</f>
        <v>0</v>
      </c>
      <c r="AB119" s="372">
        <f>SUMIFS(TITULARES!$P$6:$P$1505,TITULARES!$I$6:$I$1505,'RESUMEN POR CARRERAS'!AB$2,TITULARES!$D$6:$D$1505,'RESUMEN POR CARRERAS'!$C119)</f>
        <v>0</v>
      </c>
      <c r="AC119" s="372">
        <f>SUMIFS(TITULARES!$P$6:$P$1505,TITULARES!$I$6:$I$1505,'RESUMEN POR CARRERAS'!AC$2,TITULARES!$D$6:$D$1505,'RESUMEN POR CARRERAS'!$C119)</f>
        <v>0</v>
      </c>
      <c r="AD119" s="372">
        <f t="shared" si="2"/>
        <v>29</v>
      </c>
      <c r="AE119" s="2163" t="str">
        <f t="shared" si="3"/>
        <v>ENFERMERÍA</v>
      </c>
    </row>
    <row r="120" spans="1:31" x14ac:dyDescent="0.25">
      <c r="A120" s="372">
        <v>118</v>
      </c>
      <c r="B120" s="974" t="s">
        <v>74</v>
      </c>
      <c r="C120" s="974" t="s">
        <v>75</v>
      </c>
      <c r="D120" s="974" t="s">
        <v>2194</v>
      </c>
      <c r="E120" s="372">
        <f>SUMIFS(TITULARES!$P$6:$P$1505,TITULARES!$I$6:$I$1505,'RESUMEN POR CARRERAS'!E$2,TITULARES!$D$6:$D$1505,'RESUMEN POR CARRERAS'!$C120)</f>
        <v>0</v>
      </c>
      <c r="F120" s="372">
        <f>SUMIFS(TITULARES!$P$6:$P$1505,TITULARES!$I$6:$I$1505,'RESUMEN POR CARRERAS'!F$2,TITULARES!$D$6:$D$1505,'RESUMEN POR CARRERAS'!$C120)</f>
        <v>0</v>
      </c>
      <c r="G120" s="372">
        <f>SUMIFS(TITULARES!$P$6:$P$1505,TITULARES!$I$6:$I$1505,'RESUMEN POR CARRERAS'!G$2,TITULARES!$D$6:$D$1505,'RESUMEN POR CARRERAS'!$C120)</f>
        <v>0</v>
      </c>
      <c r="H120" s="372">
        <f>SUMIFS(TITULARES!$P$6:$P$1505,TITULARES!$I$6:$I$1505,'RESUMEN POR CARRERAS'!H$2,TITULARES!$D$6:$D$1505,'RESUMEN POR CARRERAS'!$C120)</f>
        <v>0</v>
      </c>
      <c r="I120" s="372">
        <f>SUMIFS(TITULARES!$P$6:$P$1505,TITULARES!$I$6:$I$1505,'RESUMEN POR CARRERAS'!I$2,TITULARES!$D$6:$D$1505,'RESUMEN POR CARRERAS'!$C120)</f>
        <v>0</v>
      </c>
      <c r="J120" s="372">
        <f>SUMIFS(TITULARES!$P$6:$P$1505,TITULARES!$I$6:$I$1505,'RESUMEN POR CARRERAS'!J$2,TITULARES!$D$6:$D$1505,'RESUMEN POR CARRERAS'!$C120)</f>
        <v>0</v>
      </c>
      <c r="K120" s="372">
        <f>SUMIFS(TITULARES!$P$6:$P$1505,TITULARES!$I$6:$I$1505,'RESUMEN POR CARRERAS'!K$2,TITULARES!$D$6:$D$1505,'RESUMEN POR CARRERAS'!$C120)</f>
        <v>0</v>
      </c>
      <c r="L120" s="372">
        <f>SUMIFS(TITULARES!$P$6:$P$1505,TITULARES!$I$6:$I$1505,'RESUMEN POR CARRERAS'!L$2,TITULARES!$D$6:$D$1505,'RESUMEN POR CARRERAS'!$C120)</f>
        <v>0</v>
      </c>
      <c r="M120" s="372">
        <f>SUMIFS(TITULARES!$P$6:$P$1505,TITULARES!$I$6:$I$1505,'RESUMEN POR CARRERAS'!M$2,TITULARES!$D$6:$D$1505,'RESUMEN POR CARRERAS'!$C120)</f>
        <v>0</v>
      </c>
      <c r="N120" s="372">
        <f>SUMIFS(TITULARES!$P$6:$P$1505,TITULARES!$I$6:$I$1505,'RESUMEN POR CARRERAS'!N$2,TITULARES!$D$6:$D$1505,'RESUMEN POR CARRERAS'!$C120)</f>
        <v>0</v>
      </c>
      <c r="O120" s="372">
        <f>SUMIFS(TITULARES!$P$6:$P$1505,TITULARES!$I$6:$I$1505,'RESUMEN POR CARRERAS'!O$2,TITULARES!$D$6:$D$1505,'RESUMEN POR CARRERAS'!$C120)</f>
        <v>0</v>
      </c>
      <c r="P120" s="372">
        <f>SUMIFS(TITULARES!$P$6:$P$1505,TITULARES!$I$6:$I$1505,'RESUMEN POR CARRERAS'!P$2,TITULARES!$D$6:$D$1505,'RESUMEN POR CARRERAS'!$C120)</f>
        <v>0</v>
      </c>
      <c r="Q120" s="372">
        <f>SUMIFS(TITULARES!$P$6:$P$1505,TITULARES!$I$6:$I$1505,'RESUMEN POR CARRERAS'!Q$2,TITULARES!$D$6:$D$1505,'RESUMEN POR CARRERAS'!$C120)</f>
        <v>0</v>
      </c>
      <c r="R120" s="372">
        <f>SUMIFS(TITULARES!$P$6:$P$1505,TITULARES!$I$6:$I$1505,'RESUMEN POR CARRERAS'!R$2,TITULARES!$D$6:$D$1505,'RESUMEN POR CARRERAS'!$C120)</f>
        <v>0</v>
      </c>
      <c r="S120" s="372">
        <f>SUMIFS(TITULARES!$P$6:$P$1505,TITULARES!$I$6:$I$1505,'RESUMEN POR CARRERAS'!S$2,TITULARES!$D$6:$D$1505,'RESUMEN POR CARRERAS'!$C120)</f>
        <v>0</v>
      </c>
      <c r="T120" s="372">
        <f>SUMIFS(TITULARES!$P$6:$P$1505,TITULARES!$I$6:$I$1505,'RESUMEN POR CARRERAS'!T$2,TITULARES!$D$6:$D$1505,'RESUMEN POR CARRERAS'!$C120)</f>
        <v>0</v>
      </c>
      <c r="U120" s="372">
        <f>SUMIFS(TITULARES!$P$6:$P$1505,TITULARES!$I$6:$I$1505,'RESUMEN POR CARRERAS'!U$2,TITULARES!$D$6:$D$1505,'RESUMEN POR CARRERAS'!$C120)</f>
        <v>0</v>
      </c>
      <c r="V120" s="372">
        <f>SUMIFS(TITULARES!$P$6:$P$1505,TITULARES!$I$6:$I$1505,'RESUMEN POR CARRERAS'!V$2,TITULARES!$D$6:$D$1505,'RESUMEN POR CARRERAS'!$C120)</f>
        <v>0</v>
      </c>
      <c r="W120" s="372">
        <f>SUMIFS(TITULARES!$P$6:$P$1505,TITULARES!$I$6:$I$1505,'RESUMEN POR CARRERAS'!W$2,TITULARES!$D$6:$D$1505,'RESUMEN POR CARRERAS'!$C120)</f>
        <v>0</v>
      </c>
      <c r="X120" s="372">
        <f>SUMIFS(TITULARES!$P$6:$P$1505,TITULARES!$I$6:$I$1505,'RESUMEN POR CARRERAS'!X$2,TITULARES!$D$6:$D$1505,'RESUMEN POR CARRERAS'!$C120)</f>
        <v>0</v>
      </c>
      <c r="Y120" s="372">
        <f>SUMIFS(TITULARES!$P$6:$P$1505,TITULARES!$I$6:$I$1505,'RESUMEN POR CARRERAS'!Y$2,TITULARES!$D$6:$D$1505,'RESUMEN POR CARRERAS'!$C120)</f>
        <v>0</v>
      </c>
      <c r="Z120" s="372">
        <f>SUMIFS(TITULARES!$P$6:$P$1505,TITULARES!$I$6:$I$1505,'RESUMEN POR CARRERAS'!Z$2,TITULARES!$D$6:$D$1505,'RESUMEN POR CARRERAS'!$C120)</f>
        <v>0</v>
      </c>
      <c r="AA120" s="372">
        <f>SUMIFS(TITULARES!$P$6:$P$1505,TITULARES!$I$6:$I$1505,'RESUMEN POR CARRERAS'!AA$2,TITULARES!$D$6:$D$1505,'RESUMEN POR CARRERAS'!$C120)</f>
        <v>0</v>
      </c>
      <c r="AB120" s="372">
        <f>SUMIFS(TITULARES!$P$6:$P$1505,TITULARES!$I$6:$I$1505,'RESUMEN POR CARRERAS'!AB$2,TITULARES!$D$6:$D$1505,'RESUMEN POR CARRERAS'!$C120)</f>
        <v>0</v>
      </c>
      <c r="AC120" s="372">
        <f>SUMIFS(TITULARES!$P$6:$P$1505,TITULARES!$I$6:$I$1505,'RESUMEN POR CARRERAS'!AC$2,TITULARES!$D$6:$D$1505,'RESUMEN POR CARRERAS'!$C120)</f>
        <v>0</v>
      </c>
      <c r="AD120" s="372">
        <f t="shared" si="2"/>
        <v>0</v>
      </c>
      <c r="AE120" s="2163" t="str">
        <f t="shared" si="3"/>
        <v>ADMINISTRACIÓN DE EMPRESAS</v>
      </c>
    </row>
    <row r="121" spans="1:31" x14ac:dyDescent="0.25">
      <c r="A121" s="372">
        <v>119</v>
      </c>
      <c r="B121" s="974" t="s">
        <v>246</v>
      </c>
      <c r="C121" s="974" t="s">
        <v>247</v>
      </c>
      <c r="D121" s="974" t="s">
        <v>2194</v>
      </c>
      <c r="E121" s="372">
        <f>SUMIFS(TITULARES!$P$6:$P$1505,TITULARES!$I$6:$I$1505,'RESUMEN POR CARRERAS'!E$2,TITULARES!$D$6:$D$1505,'RESUMEN POR CARRERAS'!$C121)</f>
        <v>0</v>
      </c>
      <c r="F121" s="372">
        <f>SUMIFS(TITULARES!$P$6:$P$1505,TITULARES!$I$6:$I$1505,'RESUMEN POR CARRERAS'!F$2,TITULARES!$D$6:$D$1505,'RESUMEN POR CARRERAS'!$C121)</f>
        <v>6</v>
      </c>
      <c r="G121" s="372">
        <f>SUMIFS(TITULARES!$P$6:$P$1505,TITULARES!$I$6:$I$1505,'RESUMEN POR CARRERAS'!G$2,TITULARES!$D$6:$D$1505,'RESUMEN POR CARRERAS'!$C121)</f>
        <v>6</v>
      </c>
      <c r="H121" s="372">
        <f>SUMIFS(TITULARES!$P$6:$P$1505,TITULARES!$I$6:$I$1505,'RESUMEN POR CARRERAS'!H$2,TITULARES!$D$6:$D$1505,'RESUMEN POR CARRERAS'!$C121)</f>
        <v>0</v>
      </c>
      <c r="I121" s="372">
        <f>SUMIFS(TITULARES!$P$6:$P$1505,TITULARES!$I$6:$I$1505,'RESUMEN POR CARRERAS'!I$2,TITULARES!$D$6:$D$1505,'RESUMEN POR CARRERAS'!$C121)</f>
        <v>3</v>
      </c>
      <c r="J121" s="372">
        <f>SUMIFS(TITULARES!$P$6:$P$1505,TITULARES!$I$6:$I$1505,'RESUMEN POR CARRERAS'!J$2,TITULARES!$D$6:$D$1505,'RESUMEN POR CARRERAS'!$C121)</f>
        <v>0</v>
      </c>
      <c r="K121" s="372">
        <f>SUMIFS(TITULARES!$P$6:$P$1505,TITULARES!$I$6:$I$1505,'RESUMEN POR CARRERAS'!K$2,TITULARES!$D$6:$D$1505,'RESUMEN POR CARRERAS'!$C121)</f>
        <v>0</v>
      </c>
      <c r="L121" s="372">
        <f>SUMIFS(TITULARES!$P$6:$P$1505,TITULARES!$I$6:$I$1505,'RESUMEN POR CARRERAS'!L$2,TITULARES!$D$6:$D$1505,'RESUMEN POR CARRERAS'!$C121)</f>
        <v>0</v>
      </c>
      <c r="M121" s="372">
        <f>SUMIFS(TITULARES!$P$6:$P$1505,TITULARES!$I$6:$I$1505,'RESUMEN POR CARRERAS'!M$2,TITULARES!$D$6:$D$1505,'RESUMEN POR CARRERAS'!$C121)</f>
        <v>0</v>
      </c>
      <c r="N121" s="372">
        <f>SUMIFS(TITULARES!$P$6:$P$1505,TITULARES!$I$6:$I$1505,'RESUMEN POR CARRERAS'!N$2,TITULARES!$D$6:$D$1505,'RESUMEN POR CARRERAS'!$C121)</f>
        <v>0</v>
      </c>
      <c r="O121" s="372">
        <f>SUMIFS(TITULARES!$P$6:$P$1505,TITULARES!$I$6:$I$1505,'RESUMEN POR CARRERAS'!O$2,TITULARES!$D$6:$D$1505,'RESUMEN POR CARRERAS'!$C121)</f>
        <v>0</v>
      </c>
      <c r="P121" s="372">
        <f>SUMIFS(TITULARES!$P$6:$P$1505,TITULARES!$I$6:$I$1505,'RESUMEN POR CARRERAS'!P$2,TITULARES!$D$6:$D$1505,'RESUMEN POR CARRERAS'!$C121)</f>
        <v>0</v>
      </c>
      <c r="Q121" s="372">
        <f>SUMIFS(TITULARES!$P$6:$P$1505,TITULARES!$I$6:$I$1505,'RESUMEN POR CARRERAS'!Q$2,TITULARES!$D$6:$D$1505,'RESUMEN POR CARRERAS'!$C121)</f>
        <v>0</v>
      </c>
      <c r="R121" s="372">
        <f>SUMIFS(TITULARES!$P$6:$P$1505,TITULARES!$I$6:$I$1505,'RESUMEN POR CARRERAS'!R$2,TITULARES!$D$6:$D$1505,'RESUMEN POR CARRERAS'!$C121)</f>
        <v>0</v>
      </c>
      <c r="S121" s="372">
        <f>SUMIFS(TITULARES!$P$6:$P$1505,TITULARES!$I$6:$I$1505,'RESUMEN POR CARRERAS'!S$2,TITULARES!$D$6:$D$1505,'RESUMEN POR CARRERAS'!$C121)</f>
        <v>0</v>
      </c>
      <c r="T121" s="372">
        <f>SUMIFS(TITULARES!$P$6:$P$1505,TITULARES!$I$6:$I$1505,'RESUMEN POR CARRERAS'!T$2,TITULARES!$D$6:$D$1505,'RESUMEN POR CARRERAS'!$C121)</f>
        <v>0</v>
      </c>
      <c r="U121" s="372">
        <f>SUMIFS(TITULARES!$P$6:$P$1505,TITULARES!$I$6:$I$1505,'RESUMEN POR CARRERAS'!U$2,TITULARES!$D$6:$D$1505,'RESUMEN POR CARRERAS'!$C121)</f>
        <v>0</v>
      </c>
      <c r="V121" s="372">
        <f>SUMIFS(TITULARES!$P$6:$P$1505,TITULARES!$I$6:$I$1505,'RESUMEN POR CARRERAS'!V$2,TITULARES!$D$6:$D$1505,'RESUMEN POR CARRERAS'!$C121)</f>
        <v>0</v>
      </c>
      <c r="W121" s="372">
        <f>SUMIFS(TITULARES!$P$6:$P$1505,TITULARES!$I$6:$I$1505,'RESUMEN POR CARRERAS'!W$2,TITULARES!$D$6:$D$1505,'RESUMEN POR CARRERAS'!$C121)</f>
        <v>0</v>
      </c>
      <c r="X121" s="372">
        <f>SUMIFS(TITULARES!$P$6:$P$1505,TITULARES!$I$6:$I$1505,'RESUMEN POR CARRERAS'!X$2,TITULARES!$D$6:$D$1505,'RESUMEN POR CARRERAS'!$C121)</f>
        <v>0</v>
      </c>
      <c r="Y121" s="372">
        <f>SUMIFS(TITULARES!$P$6:$P$1505,TITULARES!$I$6:$I$1505,'RESUMEN POR CARRERAS'!Y$2,TITULARES!$D$6:$D$1505,'RESUMEN POR CARRERAS'!$C121)</f>
        <v>0</v>
      </c>
      <c r="Z121" s="372">
        <f>SUMIFS(TITULARES!$P$6:$P$1505,TITULARES!$I$6:$I$1505,'RESUMEN POR CARRERAS'!Z$2,TITULARES!$D$6:$D$1505,'RESUMEN POR CARRERAS'!$C121)</f>
        <v>0</v>
      </c>
      <c r="AA121" s="372">
        <f>SUMIFS(TITULARES!$P$6:$P$1505,TITULARES!$I$6:$I$1505,'RESUMEN POR CARRERAS'!AA$2,TITULARES!$D$6:$D$1505,'RESUMEN POR CARRERAS'!$C121)</f>
        <v>0</v>
      </c>
      <c r="AB121" s="372">
        <f>SUMIFS(TITULARES!$P$6:$P$1505,TITULARES!$I$6:$I$1505,'RESUMEN POR CARRERAS'!AB$2,TITULARES!$D$6:$D$1505,'RESUMEN POR CARRERAS'!$C121)</f>
        <v>0</v>
      </c>
      <c r="AC121" s="372">
        <f>SUMIFS(TITULARES!$P$6:$P$1505,TITULARES!$I$6:$I$1505,'RESUMEN POR CARRERAS'!AC$2,TITULARES!$D$6:$D$1505,'RESUMEN POR CARRERAS'!$C121)</f>
        <v>0</v>
      </c>
      <c r="AD121" s="372">
        <f t="shared" si="2"/>
        <v>6</v>
      </c>
      <c r="AE121" s="2163" t="str">
        <f t="shared" si="3"/>
        <v>COMUNICACIÓN</v>
      </c>
    </row>
    <row r="122" spans="1:31" x14ac:dyDescent="0.25">
      <c r="A122" s="372">
        <v>120</v>
      </c>
      <c r="B122" s="974" t="s">
        <v>76</v>
      </c>
      <c r="C122" s="974" t="s">
        <v>77</v>
      </c>
      <c r="D122" s="974" t="s">
        <v>2194</v>
      </c>
      <c r="E122" s="372">
        <f>SUMIFS(TITULARES!$P$6:$P$1505,TITULARES!$I$6:$I$1505,'RESUMEN POR CARRERAS'!E$2,TITULARES!$D$6:$D$1505,'RESUMEN POR CARRERAS'!$C122)</f>
        <v>0</v>
      </c>
      <c r="F122" s="372">
        <f>SUMIFS(TITULARES!$P$6:$P$1505,TITULARES!$I$6:$I$1505,'RESUMEN POR CARRERAS'!F$2,TITULARES!$D$6:$D$1505,'RESUMEN POR CARRERAS'!$C122)</f>
        <v>0</v>
      </c>
      <c r="G122" s="372">
        <f>SUMIFS(TITULARES!$P$6:$P$1505,TITULARES!$I$6:$I$1505,'RESUMEN POR CARRERAS'!G$2,TITULARES!$D$6:$D$1505,'RESUMEN POR CARRERAS'!$C122)</f>
        <v>12</v>
      </c>
      <c r="H122" s="372">
        <f>SUMIFS(TITULARES!$P$6:$P$1505,TITULARES!$I$6:$I$1505,'RESUMEN POR CARRERAS'!H$2,TITULARES!$D$6:$D$1505,'RESUMEN POR CARRERAS'!$C122)</f>
        <v>0</v>
      </c>
      <c r="I122" s="372">
        <f>SUMIFS(TITULARES!$P$6:$P$1505,TITULARES!$I$6:$I$1505,'RESUMEN POR CARRERAS'!I$2,TITULARES!$D$6:$D$1505,'RESUMEN POR CARRERAS'!$C122)</f>
        <v>0</v>
      </c>
      <c r="J122" s="372">
        <f>SUMIFS(TITULARES!$P$6:$P$1505,TITULARES!$I$6:$I$1505,'RESUMEN POR CARRERAS'!J$2,TITULARES!$D$6:$D$1505,'RESUMEN POR CARRERAS'!$C122)</f>
        <v>0</v>
      </c>
      <c r="K122" s="372">
        <f>SUMIFS(TITULARES!$P$6:$P$1505,TITULARES!$I$6:$I$1505,'RESUMEN POR CARRERAS'!K$2,TITULARES!$D$6:$D$1505,'RESUMEN POR CARRERAS'!$C122)</f>
        <v>0</v>
      </c>
      <c r="L122" s="372">
        <f>SUMIFS(TITULARES!$P$6:$P$1505,TITULARES!$I$6:$I$1505,'RESUMEN POR CARRERAS'!L$2,TITULARES!$D$6:$D$1505,'RESUMEN POR CARRERAS'!$C122)</f>
        <v>0</v>
      </c>
      <c r="M122" s="372">
        <f>SUMIFS(TITULARES!$P$6:$P$1505,TITULARES!$I$6:$I$1505,'RESUMEN POR CARRERAS'!M$2,TITULARES!$D$6:$D$1505,'RESUMEN POR CARRERAS'!$C122)</f>
        <v>0</v>
      </c>
      <c r="N122" s="372">
        <f>SUMIFS(TITULARES!$P$6:$P$1505,TITULARES!$I$6:$I$1505,'RESUMEN POR CARRERAS'!N$2,TITULARES!$D$6:$D$1505,'RESUMEN POR CARRERAS'!$C122)</f>
        <v>0</v>
      </c>
      <c r="O122" s="372">
        <f>SUMIFS(TITULARES!$P$6:$P$1505,TITULARES!$I$6:$I$1505,'RESUMEN POR CARRERAS'!O$2,TITULARES!$D$6:$D$1505,'RESUMEN POR CARRERAS'!$C122)</f>
        <v>0</v>
      </c>
      <c r="P122" s="372">
        <f>SUMIFS(TITULARES!$P$6:$P$1505,TITULARES!$I$6:$I$1505,'RESUMEN POR CARRERAS'!P$2,TITULARES!$D$6:$D$1505,'RESUMEN POR CARRERAS'!$C122)</f>
        <v>0</v>
      </c>
      <c r="Q122" s="372">
        <f>SUMIFS(TITULARES!$P$6:$P$1505,TITULARES!$I$6:$I$1505,'RESUMEN POR CARRERAS'!Q$2,TITULARES!$D$6:$D$1505,'RESUMEN POR CARRERAS'!$C122)</f>
        <v>0</v>
      </c>
      <c r="R122" s="372">
        <f>SUMIFS(TITULARES!$P$6:$P$1505,TITULARES!$I$6:$I$1505,'RESUMEN POR CARRERAS'!R$2,TITULARES!$D$6:$D$1505,'RESUMEN POR CARRERAS'!$C122)</f>
        <v>0</v>
      </c>
      <c r="S122" s="372">
        <f>SUMIFS(TITULARES!$P$6:$P$1505,TITULARES!$I$6:$I$1505,'RESUMEN POR CARRERAS'!S$2,TITULARES!$D$6:$D$1505,'RESUMEN POR CARRERAS'!$C122)</f>
        <v>0</v>
      </c>
      <c r="T122" s="372">
        <f>SUMIFS(TITULARES!$P$6:$P$1505,TITULARES!$I$6:$I$1505,'RESUMEN POR CARRERAS'!T$2,TITULARES!$D$6:$D$1505,'RESUMEN POR CARRERAS'!$C122)</f>
        <v>0</v>
      </c>
      <c r="U122" s="372">
        <f>SUMIFS(TITULARES!$P$6:$P$1505,TITULARES!$I$6:$I$1505,'RESUMEN POR CARRERAS'!U$2,TITULARES!$D$6:$D$1505,'RESUMEN POR CARRERAS'!$C122)</f>
        <v>0</v>
      </c>
      <c r="V122" s="372">
        <f>SUMIFS(TITULARES!$P$6:$P$1505,TITULARES!$I$6:$I$1505,'RESUMEN POR CARRERAS'!V$2,TITULARES!$D$6:$D$1505,'RESUMEN POR CARRERAS'!$C122)</f>
        <v>0</v>
      </c>
      <c r="W122" s="372">
        <f>SUMIFS(TITULARES!$P$6:$P$1505,TITULARES!$I$6:$I$1505,'RESUMEN POR CARRERAS'!W$2,TITULARES!$D$6:$D$1505,'RESUMEN POR CARRERAS'!$C122)</f>
        <v>0</v>
      </c>
      <c r="X122" s="372">
        <f>SUMIFS(TITULARES!$P$6:$P$1505,TITULARES!$I$6:$I$1505,'RESUMEN POR CARRERAS'!X$2,TITULARES!$D$6:$D$1505,'RESUMEN POR CARRERAS'!$C122)</f>
        <v>0</v>
      </c>
      <c r="Y122" s="372">
        <f>SUMIFS(TITULARES!$P$6:$P$1505,TITULARES!$I$6:$I$1505,'RESUMEN POR CARRERAS'!Y$2,TITULARES!$D$6:$D$1505,'RESUMEN POR CARRERAS'!$C122)</f>
        <v>0</v>
      </c>
      <c r="Z122" s="372">
        <f>SUMIFS(TITULARES!$P$6:$P$1505,TITULARES!$I$6:$I$1505,'RESUMEN POR CARRERAS'!Z$2,TITULARES!$D$6:$D$1505,'RESUMEN POR CARRERAS'!$C122)</f>
        <v>0</v>
      </c>
      <c r="AA122" s="372">
        <f>SUMIFS(TITULARES!$P$6:$P$1505,TITULARES!$I$6:$I$1505,'RESUMEN POR CARRERAS'!AA$2,TITULARES!$D$6:$D$1505,'RESUMEN POR CARRERAS'!$C122)</f>
        <v>0</v>
      </c>
      <c r="AB122" s="372">
        <f>SUMIFS(TITULARES!$P$6:$P$1505,TITULARES!$I$6:$I$1505,'RESUMEN POR CARRERAS'!AB$2,TITULARES!$D$6:$D$1505,'RESUMEN POR CARRERAS'!$C122)</f>
        <v>0</v>
      </c>
      <c r="AC122" s="372">
        <f>SUMIFS(TITULARES!$P$6:$P$1505,TITULARES!$I$6:$I$1505,'RESUMEN POR CARRERAS'!AC$2,TITULARES!$D$6:$D$1505,'RESUMEN POR CARRERAS'!$C122)</f>
        <v>0</v>
      </c>
      <c r="AD122" s="372">
        <f t="shared" si="2"/>
        <v>12</v>
      </c>
      <c r="AE122" s="2163" t="str">
        <f t="shared" si="3"/>
        <v>CONTABILIDAD Y AUDITORÍA</v>
      </c>
    </row>
    <row r="123" spans="1:31" x14ac:dyDescent="0.25">
      <c r="A123" s="372">
        <v>121</v>
      </c>
      <c r="B123" s="974" t="s">
        <v>378</v>
      </c>
      <c r="C123" s="974" t="s">
        <v>635</v>
      </c>
      <c r="D123" s="974" t="s">
        <v>2194</v>
      </c>
      <c r="E123" s="372">
        <f>SUMIFS(TITULARES!$P$6:$P$1505,TITULARES!$I$6:$I$1505,'RESUMEN POR CARRERAS'!E$2,TITULARES!$D$6:$D$1505,'RESUMEN POR CARRERAS'!$C123)</f>
        <v>0</v>
      </c>
      <c r="F123" s="372">
        <f>SUMIFS(TITULARES!$P$6:$P$1505,TITULARES!$I$6:$I$1505,'RESUMEN POR CARRERAS'!F$2,TITULARES!$D$6:$D$1505,'RESUMEN POR CARRERAS'!$C123)</f>
        <v>0</v>
      </c>
      <c r="G123" s="372">
        <f>SUMIFS(TITULARES!$P$6:$P$1505,TITULARES!$I$6:$I$1505,'RESUMEN POR CARRERAS'!G$2,TITULARES!$D$6:$D$1505,'RESUMEN POR CARRERAS'!$C123)</f>
        <v>0</v>
      </c>
      <c r="H123" s="372">
        <f>SUMIFS(TITULARES!$P$6:$P$1505,TITULARES!$I$6:$I$1505,'RESUMEN POR CARRERAS'!H$2,TITULARES!$D$6:$D$1505,'RESUMEN POR CARRERAS'!$C123)</f>
        <v>0</v>
      </c>
      <c r="I123" s="372">
        <f>SUMIFS(TITULARES!$P$6:$P$1505,TITULARES!$I$6:$I$1505,'RESUMEN POR CARRERAS'!I$2,TITULARES!$D$6:$D$1505,'RESUMEN POR CARRERAS'!$C123)</f>
        <v>0</v>
      </c>
      <c r="J123" s="372">
        <f>SUMIFS(TITULARES!$P$6:$P$1505,TITULARES!$I$6:$I$1505,'RESUMEN POR CARRERAS'!J$2,TITULARES!$D$6:$D$1505,'RESUMEN POR CARRERAS'!$C123)</f>
        <v>0</v>
      </c>
      <c r="K123" s="372">
        <f>SUMIFS(TITULARES!$P$6:$P$1505,TITULARES!$I$6:$I$1505,'RESUMEN POR CARRERAS'!K$2,TITULARES!$D$6:$D$1505,'RESUMEN POR CARRERAS'!$C123)</f>
        <v>0</v>
      </c>
      <c r="L123" s="372">
        <f>SUMIFS(TITULARES!$P$6:$P$1505,TITULARES!$I$6:$I$1505,'RESUMEN POR CARRERAS'!L$2,TITULARES!$D$6:$D$1505,'RESUMEN POR CARRERAS'!$C123)</f>
        <v>19</v>
      </c>
      <c r="M123" s="372">
        <f>SUMIFS(TITULARES!$P$6:$P$1505,TITULARES!$I$6:$I$1505,'RESUMEN POR CARRERAS'!M$2,TITULARES!$D$6:$D$1505,'RESUMEN POR CARRERAS'!$C123)</f>
        <v>0</v>
      </c>
      <c r="N123" s="372">
        <f>SUMIFS(TITULARES!$P$6:$P$1505,TITULARES!$I$6:$I$1505,'RESUMEN POR CARRERAS'!N$2,TITULARES!$D$6:$D$1505,'RESUMEN POR CARRERAS'!$C123)</f>
        <v>0</v>
      </c>
      <c r="O123" s="372">
        <f>SUMIFS(TITULARES!$P$6:$P$1505,TITULARES!$I$6:$I$1505,'RESUMEN POR CARRERAS'!O$2,TITULARES!$D$6:$D$1505,'RESUMEN POR CARRERAS'!$C123)</f>
        <v>0</v>
      </c>
      <c r="P123" s="372">
        <f>SUMIFS(TITULARES!$P$6:$P$1505,TITULARES!$I$6:$I$1505,'RESUMEN POR CARRERAS'!P$2,TITULARES!$D$6:$D$1505,'RESUMEN POR CARRERAS'!$C123)</f>
        <v>0</v>
      </c>
      <c r="Q123" s="372">
        <f>SUMIFS(TITULARES!$P$6:$P$1505,TITULARES!$I$6:$I$1505,'RESUMEN POR CARRERAS'!Q$2,TITULARES!$D$6:$D$1505,'RESUMEN POR CARRERAS'!$C123)</f>
        <v>0</v>
      </c>
      <c r="R123" s="372">
        <f>SUMIFS(TITULARES!$P$6:$P$1505,TITULARES!$I$6:$I$1505,'RESUMEN POR CARRERAS'!R$2,TITULARES!$D$6:$D$1505,'RESUMEN POR CARRERAS'!$C123)</f>
        <v>0</v>
      </c>
      <c r="S123" s="372">
        <f>SUMIFS(TITULARES!$P$6:$P$1505,TITULARES!$I$6:$I$1505,'RESUMEN POR CARRERAS'!S$2,TITULARES!$D$6:$D$1505,'RESUMEN POR CARRERAS'!$C123)</f>
        <v>0</v>
      </c>
      <c r="T123" s="372">
        <f>SUMIFS(TITULARES!$P$6:$P$1505,TITULARES!$I$6:$I$1505,'RESUMEN POR CARRERAS'!T$2,TITULARES!$D$6:$D$1505,'RESUMEN POR CARRERAS'!$C123)</f>
        <v>0</v>
      </c>
      <c r="U123" s="372">
        <f>SUMIFS(TITULARES!$P$6:$P$1505,TITULARES!$I$6:$I$1505,'RESUMEN POR CARRERAS'!U$2,TITULARES!$D$6:$D$1505,'RESUMEN POR CARRERAS'!$C123)</f>
        <v>0</v>
      </c>
      <c r="V123" s="372">
        <f>SUMIFS(TITULARES!$P$6:$P$1505,TITULARES!$I$6:$I$1505,'RESUMEN POR CARRERAS'!V$2,TITULARES!$D$6:$D$1505,'RESUMEN POR CARRERAS'!$C123)</f>
        <v>0</v>
      </c>
      <c r="W123" s="372">
        <f>SUMIFS(TITULARES!$P$6:$P$1505,TITULARES!$I$6:$I$1505,'RESUMEN POR CARRERAS'!W$2,TITULARES!$D$6:$D$1505,'RESUMEN POR CARRERAS'!$C123)</f>
        <v>0</v>
      </c>
      <c r="X123" s="372">
        <f>SUMIFS(TITULARES!$P$6:$P$1505,TITULARES!$I$6:$I$1505,'RESUMEN POR CARRERAS'!X$2,TITULARES!$D$6:$D$1505,'RESUMEN POR CARRERAS'!$C123)</f>
        <v>0</v>
      </c>
      <c r="Y123" s="372">
        <f>SUMIFS(TITULARES!$P$6:$P$1505,TITULARES!$I$6:$I$1505,'RESUMEN POR CARRERAS'!Y$2,TITULARES!$D$6:$D$1505,'RESUMEN POR CARRERAS'!$C123)</f>
        <v>0</v>
      </c>
      <c r="Z123" s="372">
        <f>SUMIFS(TITULARES!$P$6:$P$1505,TITULARES!$I$6:$I$1505,'RESUMEN POR CARRERAS'!Z$2,TITULARES!$D$6:$D$1505,'RESUMEN POR CARRERAS'!$C123)</f>
        <v>0</v>
      </c>
      <c r="AA123" s="372">
        <f>SUMIFS(TITULARES!$P$6:$P$1505,TITULARES!$I$6:$I$1505,'RESUMEN POR CARRERAS'!AA$2,TITULARES!$D$6:$D$1505,'RESUMEN POR CARRERAS'!$C123)</f>
        <v>0</v>
      </c>
      <c r="AB123" s="372">
        <f>SUMIFS(TITULARES!$P$6:$P$1505,TITULARES!$I$6:$I$1505,'RESUMEN POR CARRERAS'!AB$2,TITULARES!$D$6:$D$1505,'RESUMEN POR CARRERAS'!$C123)</f>
        <v>0</v>
      </c>
      <c r="AC123" s="372">
        <f>SUMIFS(TITULARES!$P$6:$P$1505,TITULARES!$I$6:$I$1505,'RESUMEN POR CARRERAS'!AC$2,TITULARES!$D$6:$D$1505,'RESUMEN POR CARRERAS'!$C123)</f>
        <v>0</v>
      </c>
      <c r="AD123" s="372">
        <f t="shared" si="2"/>
        <v>19</v>
      </c>
      <c r="AE123" s="2163" t="str">
        <f t="shared" si="3"/>
        <v>AGRONOMÍA</v>
      </c>
    </row>
    <row r="124" spans="1:31" x14ac:dyDescent="0.25">
      <c r="A124" s="372">
        <v>122</v>
      </c>
      <c r="B124" s="974" t="s">
        <v>250</v>
      </c>
      <c r="C124" s="974" t="s">
        <v>251</v>
      </c>
      <c r="D124" s="974" t="s">
        <v>2194</v>
      </c>
      <c r="E124" s="372">
        <f>SUMIFS(TITULARES!$P$6:$P$1505,TITULARES!$I$6:$I$1505,'RESUMEN POR CARRERAS'!E$2,TITULARES!$D$6:$D$1505,'RESUMEN POR CARRERAS'!$C124)</f>
        <v>0</v>
      </c>
      <c r="F124" s="372">
        <f>SUMIFS(TITULARES!$P$6:$P$1505,TITULARES!$I$6:$I$1505,'RESUMEN POR CARRERAS'!F$2,TITULARES!$D$6:$D$1505,'RESUMEN POR CARRERAS'!$C124)</f>
        <v>0</v>
      </c>
      <c r="G124" s="372">
        <f>SUMIFS(TITULARES!$P$6:$P$1505,TITULARES!$I$6:$I$1505,'RESUMEN POR CARRERAS'!G$2,TITULARES!$D$6:$D$1505,'RESUMEN POR CARRERAS'!$C124)</f>
        <v>0</v>
      </c>
      <c r="H124" s="372">
        <f>SUMIFS(TITULARES!$P$6:$P$1505,TITULARES!$I$6:$I$1505,'RESUMEN POR CARRERAS'!H$2,TITULARES!$D$6:$D$1505,'RESUMEN POR CARRERAS'!$C124)</f>
        <v>0</v>
      </c>
      <c r="I124" s="372">
        <f>SUMIFS(TITULARES!$P$6:$P$1505,TITULARES!$I$6:$I$1505,'RESUMEN POR CARRERAS'!I$2,TITULARES!$D$6:$D$1505,'RESUMEN POR CARRERAS'!$C124)</f>
        <v>0</v>
      </c>
      <c r="J124" s="372">
        <f>SUMIFS(TITULARES!$P$6:$P$1505,TITULARES!$I$6:$I$1505,'RESUMEN POR CARRERAS'!J$2,TITULARES!$D$6:$D$1505,'RESUMEN POR CARRERAS'!$C124)</f>
        <v>0</v>
      </c>
      <c r="K124" s="372">
        <f>SUMIFS(TITULARES!$P$6:$P$1505,TITULARES!$I$6:$I$1505,'RESUMEN POR CARRERAS'!K$2,TITULARES!$D$6:$D$1505,'RESUMEN POR CARRERAS'!$C124)</f>
        <v>0</v>
      </c>
      <c r="L124" s="372">
        <f>SUMIFS(TITULARES!$P$6:$P$1505,TITULARES!$I$6:$I$1505,'RESUMEN POR CARRERAS'!L$2,TITULARES!$D$6:$D$1505,'RESUMEN POR CARRERAS'!$C124)</f>
        <v>0</v>
      </c>
      <c r="M124" s="372">
        <f>SUMIFS(TITULARES!$P$6:$P$1505,TITULARES!$I$6:$I$1505,'RESUMEN POR CARRERAS'!M$2,TITULARES!$D$6:$D$1505,'RESUMEN POR CARRERAS'!$C124)</f>
        <v>0</v>
      </c>
      <c r="N124" s="372">
        <f>SUMIFS(TITULARES!$P$6:$P$1505,TITULARES!$I$6:$I$1505,'RESUMEN POR CARRERAS'!N$2,TITULARES!$D$6:$D$1505,'RESUMEN POR CARRERAS'!$C124)</f>
        <v>0</v>
      </c>
      <c r="O124" s="372">
        <f>SUMIFS(TITULARES!$P$6:$P$1505,TITULARES!$I$6:$I$1505,'RESUMEN POR CARRERAS'!O$2,TITULARES!$D$6:$D$1505,'RESUMEN POR CARRERAS'!$C124)</f>
        <v>0</v>
      </c>
      <c r="P124" s="372">
        <f>SUMIFS(TITULARES!$P$6:$P$1505,TITULARES!$I$6:$I$1505,'RESUMEN POR CARRERAS'!P$2,TITULARES!$D$6:$D$1505,'RESUMEN POR CARRERAS'!$C124)</f>
        <v>0</v>
      </c>
      <c r="Q124" s="372">
        <f>SUMIFS(TITULARES!$P$6:$P$1505,TITULARES!$I$6:$I$1505,'RESUMEN POR CARRERAS'!Q$2,TITULARES!$D$6:$D$1505,'RESUMEN POR CARRERAS'!$C124)</f>
        <v>0</v>
      </c>
      <c r="R124" s="372">
        <f>SUMIFS(TITULARES!$P$6:$P$1505,TITULARES!$I$6:$I$1505,'RESUMEN POR CARRERAS'!R$2,TITULARES!$D$6:$D$1505,'RESUMEN POR CARRERAS'!$C124)</f>
        <v>0</v>
      </c>
      <c r="S124" s="372">
        <f>SUMIFS(TITULARES!$P$6:$P$1505,TITULARES!$I$6:$I$1505,'RESUMEN POR CARRERAS'!S$2,TITULARES!$D$6:$D$1505,'RESUMEN POR CARRERAS'!$C124)</f>
        <v>0</v>
      </c>
      <c r="T124" s="372">
        <f>SUMIFS(TITULARES!$P$6:$P$1505,TITULARES!$I$6:$I$1505,'RESUMEN POR CARRERAS'!T$2,TITULARES!$D$6:$D$1505,'RESUMEN POR CARRERAS'!$C124)</f>
        <v>0</v>
      </c>
      <c r="U124" s="372">
        <f>SUMIFS(TITULARES!$P$6:$P$1505,TITULARES!$I$6:$I$1505,'RESUMEN POR CARRERAS'!U$2,TITULARES!$D$6:$D$1505,'RESUMEN POR CARRERAS'!$C124)</f>
        <v>0</v>
      </c>
      <c r="V124" s="372">
        <f>SUMIFS(TITULARES!$P$6:$P$1505,TITULARES!$I$6:$I$1505,'RESUMEN POR CARRERAS'!V$2,TITULARES!$D$6:$D$1505,'RESUMEN POR CARRERAS'!$C124)</f>
        <v>0</v>
      </c>
      <c r="W124" s="372">
        <f>SUMIFS(TITULARES!$P$6:$P$1505,TITULARES!$I$6:$I$1505,'RESUMEN POR CARRERAS'!W$2,TITULARES!$D$6:$D$1505,'RESUMEN POR CARRERAS'!$C124)</f>
        <v>0</v>
      </c>
      <c r="X124" s="372">
        <f>SUMIFS(TITULARES!$P$6:$P$1505,TITULARES!$I$6:$I$1505,'RESUMEN POR CARRERAS'!X$2,TITULARES!$D$6:$D$1505,'RESUMEN POR CARRERAS'!$C124)</f>
        <v>0</v>
      </c>
      <c r="Y124" s="372">
        <f>SUMIFS(TITULARES!$P$6:$P$1505,TITULARES!$I$6:$I$1505,'RESUMEN POR CARRERAS'!Y$2,TITULARES!$D$6:$D$1505,'RESUMEN POR CARRERAS'!$C124)</f>
        <v>0</v>
      </c>
      <c r="Z124" s="372">
        <f>SUMIFS(TITULARES!$P$6:$P$1505,TITULARES!$I$6:$I$1505,'RESUMEN POR CARRERAS'!Z$2,TITULARES!$D$6:$D$1505,'RESUMEN POR CARRERAS'!$C124)</f>
        <v>0</v>
      </c>
      <c r="AA124" s="372">
        <f>SUMIFS(TITULARES!$P$6:$P$1505,TITULARES!$I$6:$I$1505,'RESUMEN POR CARRERAS'!AA$2,TITULARES!$D$6:$D$1505,'RESUMEN POR CARRERAS'!$C124)</f>
        <v>0</v>
      </c>
      <c r="AB124" s="372">
        <f>SUMIFS(TITULARES!$P$6:$P$1505,TITULARES!$I$6:$I$1505,'RESUMEN POR CARRERAS'!AB$2,TITULARES!$D$6:$D$1505,'RESUMEN POR CARRERAS'!$C124)</f>
        <v>0</v>
      </c>
      <c r="AC124" s="372">
        <f>SUMIFS(TITULARES!$P$6:$P$1505,TITULARES!$I$6:$I$1505,'RESUMEN POR CARRERAS'!AC$2,TITULARES!$D$6:$D$1505,'RESUMEN POR CARRERAS'!$C124)</f>
        <v>0</v>
      </c>
      <c r="AD124" s="372">
        <f t="shared" si="2"/>
        <v>0</v>
      </c>
      <c r="AE124" s="2163" t="str">
        <f t="shared" si="3"/>
        <v>ADMINISTRACIÓN DE EMPRESAS</v>
      </c>
    </row>
    <row r="125" spans="1:31" x14ac:dyDescent="0.25">
      <c r="A125" s="372">
        <v>123</v>
      </c>
      <c r="B125" s="974" t="s">
        <v>889</v>
      </c>
      <c r="C125" s="974" t="s">
        <v>890</v>
      </c>
      <c r="D125" s="974" t="s">
        <v>2194</v>
      </c>
      <c r="E125" s="372">
        <f>SUMIFS(TITULARES!$P$6:$P$1505,TITULARES!$I$6:$I$1505,'RESUMEN POR CARRERAS'!E$2,TITULARES!$D$6:$D$1505,'RESUMEN POR CARRERAS'!$C125)</f>
        <v>0</v>
      </c>
      <c r="F125" s="372">
        <f>SUMIFS(TITULARES!$P$6:$P$1505,TITULARES!$I$6:$I$1505,'RESUMEN POR CARRERAS'!F$2,TITULARES!$D$6:$D$1505,'RESUMEN POR CARRERAS'!$C125)</f>
        <v>0</v>
      </c>
      <c r="G125" s="372">
        <f>SUMIFS(TITULARES!$P$6:$P$1505,TITULARES!$I$6:$I$1505,'RESUMEN POR CARRERAS'!G$2,TITULARES!$D$6:$D$1505,'RESUMEN POR CARRERAS'!$C125)</f>
        <v>0</v>
      </c>
      <c r="H125" s="372">
        <f>SUMIFS(TITULARES!$P$6:$P$1505,TITULARES!$I$6:$I$1505,'RESUMEN POR CARRERAS'!H$2,TITULARES!$D$6:$D$1505,'RESUMEN POR CARRERAS'!$C125)</f>
        <v>0</v>
      </c>
      <c r="I125" s="372">
        <f>SUMIFS(TITULARES!$P$6:$P$1505,TITULARES!$I$6:$I$1505,'RESUMEN POR CARRERAS'!I$2,TITULARES!$D$6:$D$1505,'RESUMEN POR CARRERAS'!$C125)</f>
        <v>0</v>
      </c>
      <c r="J125" s="372">
        <f>SUMIFS(TITULARES!$P$6:$P$1505,TITULARES!$I$6:$I$1505,'RESUMEN POR CARRERAS'!J$2,TITULARES!$D$6:$D$1505,'RESUMEN POR CARRERAS'!$C125)</f>
        <v>0</v>
      </c>
      <c r="K125" s="372">
        <f>SUMIFS(TITULARES!$P$6:$P$1505,TITULARES!$I$6:$I$1505,'RESUMEN POR CARRERAS'!K$2,TITULARES!$D$6:$D$1505,'RESUMEN POR CARRERAS'!$C125)</f>
        <v>0</v>
      </c>
      <c r="L125" s="372">
        <f>SUMIFS(TITULARES!$P$6:$P$1505,TITULARES!$I$6:$I$1505,'RESUMEN POR CARRERAS'!L$2,TITULARES!$D$6:$D$1505,'RESUMEN POR CARRERAS'!$C125)</f>
        <v>0</v>
      </c>
      <c r="M125" s="372">
        <f>SUMIFS(TITULARES!$P$6:$P$1505,TITULARES!$I$6:$I$1505,'RESUMEN POR CARRERAS'!M$2,TITULARES!$D$6:$D$1505,'RESUMEN POR CARRERAS'!$C125)</f>
        <v>0</v>
      </c>
      <c r="N125" s="372">
        <f>SUMIFS(TITULARES!$P$6:$P$1505,TITULARES!$I$6:$I$1505,'RESUMEN POR CARRERAS'!N$2,TITULARES!$D$6:$D$1505,'RESUMEN POR CARRERAS'!$C125)</f>
        <v>0</v>
      </c>
      <c r="O125" s="372">
        <f>SUMIFS(TITULARES!$P$6:$P$1505,TITULARES!$I$6:$I$1505,'RESUMEN POR CARRERAS'!O$2,TITULARES!$D$6:$D$1505,'RESUMEN POR CARRERAS'!$C125)</f>
        <v>0</v>
      </c>
      <c r="P125" s="372">
        <f>SUMIFS(TITULARES!$P$6:$P$1505,TITULARES!$I$6:$I$1505,'RESUMEN POR CARRERAS'!P$2,TITULARES!$D$6:$D$1505,'RESUMEN POR CARRERAS'!$C125)</f>
        <v>0</v>
      </c>
      <c r="Q125" s="372">
        <f>SUMIFS(TITULARES!$P$6:$P$1505,TITULARES!$I$6:$I$1505,'RESUMEN POR CARRERAS'!Q$2,TITULARES!$D$6:$D$1505,'RESUMEN POR CARRERAS'!$C125)</f>
        <v>0</v>
      </c>
      <c r="R125" s="372">
        <f>SUMIFS(TITULARES!$P$6:$P$1505,TITULARES!$I$6:$I$1505,'RESUMEN POR CARRERAS'!R$2,TITULARES!$D$6:$D$1505,'RESUMEN POR CARRERAS'!$C125)</f>
        <v>0</v>
      </c>
      <c r="S125" s="372">
        <f>SUMIFS(TITULARES!$P$6:$P$1505,TITULARES!$I$6:$I$1505,'RESUMEN POR CARRERAS'!S$2,TITULARES!$D$6:$D$1505,'RESUMEN POR CARRERAS'!$C125)</f>
        <v>0</v>
      </c>
      <c r="T125" s="372">
        <f>SUMIFS(TITULARES!$P$6:$P$1505,TITULARES!$I$6:$I$1505,'RESUMEN POR CARRERAS'!T$2,TITULARES!$D$6:$D$1505,'RESUMEN POR CARRERAS'!$C125)</f>
        <v>0</v>
      </c>
      <c r="U125" s="372">
        <f>SUMIFS(TITULARES!$P$6:$P$1505,TITULARES!$I$6:$I$1505,'RESUMEN POR CARRERAS'!U$2,TITULARES!$D$6:$D$1505,'RESUMEN POR CARRERAS'!$C125)</f>
        <v>0</v>
      </c>
      <c r="V125" s="372">
        <f>SUMIFS(TITULARES!$P$6:$P$1505,TITULARES!$I$6:$I$1505,'RESUMEN POR CARRERAS'!V$2,TITULARES!$D$6:$D$1505,'RESUMEN POR CARRERAS'!$C125)</f>
        <v>0</v>
      </c>
      <c r="W125" s="372">
        <f>SUMIFS(TITULARES!$P$6:$P$1505,TITULARES!$I$6:$I$1505,'RESUMEN POR CARRERAS'!W$2,TITULARES!$D$6:$D$1505,'RESUMEN POR CARRERAS'!$C125)</f>
        <v>0</v>
      </c>
      <c r="X125" s="372">
        <f>SUMIFS(TITULARES!$P$6:$P$1505,TITULARES!$I$6:$I$1505,'RESUMEN POR CARRERAS'!X$2,TITULARES!$D$6:$D$1505,'RESUMEN POR CARRERAS'!$C125)</f>
        <v>0</v>
      </c>
      <c r="Y125" s="372">
        <f>SUMIFS(TITULARES!$P$6:$P$1505,TITULARES!$I$6:$I$1505,'RESUMEN POR CARRERAS'!Y$2,TITULARES!$D$6:$D$1505,'RESUMEN POR CARRERAS'!$C125)</f>
        <v>0</v>
      </c>
      <c r="Z125" s="372">
        <f>SUMIFS(TITULARES!$P$6:$P$1505,TITULARES!$I$6:$I$1505,'RESUMEN POR CARRERAS'!Z$2,TITULARES!$D$6:$D$1505,'RESUMEN POR CARRERAS'!$C125)</f>
        <v>0</v>
      </c>
      <c r="AA125" s="372">
        <f>SUMIFS(TITULARES!$P$6:$P$1505,TITULARES!$I$6:$I$1505,'RESUMEN POR CARRERAS'!AA$2,TITULARES!$D$6:$D$1505,'RESUMEN POR CARRERAS'!$C125)</f>
        <v>0</v>
      </c>
      <c r="AB125" s="372">
        <f>SUMIFS(TITULARES!$P$6:$P$1505,TITULARES!$I$6:$I$1505,'RESUMEN POR CARRERAS'!AB$2,TITULARES!$D$6:$D$1505,'RESUMEN POR CARRERAS'!$C125)</f>
        <v>0</v>
      </c>
      <c r="AC125" s="372">
        <f>SUMIFS(TITULARES!$P$6:$P$1505,TITULARES!$I$6:$I$1505,'RESUMEN POR CARRERAS'!AC$2,TITULARES!$D$6:$D$1505,'RESUMEN POR CARRERAS'!$C125)</f>
        <v>0</v>
      </c>
      <c r="AD125" s="372">
        <f t="shared" si="2"/>
        <v>0</v>
      </c>
      <c r="AE125" s="2163" t="str">
        <f t="shared" si="3"/>
        <v>ADMINISTRACIÓN DE EMPRESAS</v>
      </c>
    </row>
    <row r="126" spans="1:31" x14ac:dyDescent="0.25">
      <c r="A126" s="372">
        <v>124</v>
      </c>
      <c r="B126" s="974" t="s">
        <v>252</v>
      </c>
      <c r="C126" s="974" t="s">
        <v>253</v>
      </c>
      <c r="D126" s="974" t="s">
        <v>2194</v>
      </c>
      <c r="E126" s="372">
        <f>SUMIFS(TITULARES!$P$6:$P$1505,TITULARES!$I$6:$I$1505,'RESUMEN POR CARRERAS'!E$2,TITULARES!$D$6:$D$1505,'RESUMEN POR CARRERAS'!$C126)</f>
        <v>0</v>
      </c>
      <c r="F126" s="372">
        <f>SUMIFS(TITULARES!$P$6:$P$1505,TITULARES!$I$6:$I$1505,'RESUMEN POR CARRERAS'!F$2,TITULARES!$D$6:$D$1505,'RESUMEN POR CARRERAS'!$C126)</f>
        <v>19</v>
      </c>
      <c r="G126" s="372">
        <f>SUMIFS(TITULARES!$P$6:$P$1505,TITULARES!$I$6:$I$1505,'RESUMEN POR CARRERAS'!G$2,TITULARES!$D$6:$D$1505,'RESUMEN POR CARRERAS'!$C126)</f>
        <v>0</v>
      </c>
      <c r="H126" s="372">
        <f>SUMIFS(TITULARES!$P$6:$P$1505,TITULARES!$I$6:$I$1505,'RESUMEN POR CARRERAS'!H$2,TITULARES!$D$6:$D$1505,'RESUMEN POR CARRERAS'!$C126)</f>
        <v>0</v>
      </c>
      <c r="I126" s="372">
        <f>SUMIFS(TITULARES!$P$6:$P$1505,TITULARES!$I$6:$I$1505,'RESUMEN POR CARRERAS'!I$2,TITULARES!$D$6:$D$1505,'RESUMEN POR CARRERAS'!$C126)</f>
        <v>0</v>
      </c>
      <c r="J126" s="372">
        <f>SUMIFS(TITULARES!$P$6:$P$1505,TITULARES!$I$6:$I$1505,'RESUMEN POR CARRERAS'!J$2,TITULARES!$D$6:$D$1505,'RESUMEN POR CARRERAS'!$C126)</f>
        <v>0</v>
      </c>
      <c r="K126" s="372">
        <f>SUMIFS(TITULARES!$P$6:$P$1505,TITULARES!$I$6:$I$1505,'RESUMEN POR CARRERAS'!K$2,TITULARES!$D$6:$D$1505,'RESUMEN POR CARRERAS'!$C126)</f>
        <v>0</v>
      </c>
      <c r="L126" s="372">
        <f>SUMIFS(TITULARES!$P$6:$P$1505,TITULARES!$I$6:$I$1505,'RESUMEN POR CARRERAS'!L$2,TITULARES!$D$6:$D$1505,'RESUMEN POR CARRERAS'!$C126)</f>
        <v>0</v>
      </c>
      <c r="M126" s="372">
        <f>SUMIFS(TITULARES!$P$6:$P$1505,TITULARES!$I$6:$I$1505,'RESUMEN POR CARRERAS'!M$2,TITULARES!$D$6:$D$1505,'RESUMEN POR CARRERAS'!$C126)</f>
        <v>0</v>
      </c>
      <c r="N126" s="372">
        <f>SUMIFS(TITULARES!$P$6:$P$1505,TITULARES!$I$6:$I$1505,'RESUMEN POR CARRERAS'!N$2,TITULARES!$D$6:$D$1505,'RESUMEN POR CARRERAS'!$C126)</f>
        <v>0</v>
      </c>
      <c r="O126" s="372">
        <f>SUMIFS(TITULARES!$P$6:$P$1505,TITULARES!$I$6:$I$1505,'RESUMEN POR CARRERAS'!O$2,TITULARES!$D$6:$D$1505,'RESUMEN POR CARRERAS'!$C126)</f>
        <v>0</v>
      </c>
      <c r="P126" s="372">
        <f>SUMIFS(TITULARES!$P$6:$P$1505,TITULARES!$I$6:$I$1505,'RESUMEN POR CARRERAS'!P$2,TITULARES!$D$6:$D$1505,'RESUMEN POR CARRERAS'!$C126)</f>
        <v>0</v>
      </c>
      <c r="Q126" s="372">
        <f>SUMIFS(TITULARES!$P$6:$P$1505,TITULARES!$I$6:$I$1505,'RESUMEN POR CARRERAS'!Q$2,TITULARES!$D$6:$D$1505,'RESUMEN POR CARRERAS'!$C126)</f>
        <v>0</v>
      </c>
      <c r="R126" s="372">
        <f>SUMIFS(TITULARES!$P$6:$P$1505,TITULARES!$I$6:$I$1505,'RESUMEN POR CARRERAS'!R$2,TITULARES!$D$6:$D$1505,'RESUMEN POR CARRERAS'!$C126)</f>
        <v>0</v>
      </c>
      <c r="S126" s="372">
        <f>SUMIFS(TITULARES!$P$6:$P$1505,TITULARES!$I$6:$I$1505,'RESUMEN POR CARRERAS'!S$2,TITULARES!$D$6:$D$1505,'RESUMEN POR CARRERAS'!$C126)</f>
        <v>0</v>
      </c>
      <c r="T126" s="372">
        <f>SUMIFS(TITULARES!$P$6:$P$1505,TITULARES!$I$6:$I$1505,'RESUMEN POR CARRERAS'!T$2,TITULARES!$D$6:$D$1505,'RESUMEN POR CARRERAS'!$C126)</f>
        <v>0</v>
      </c>
      <c r="U126" s="372">
        <f>SUMIFS(TITULARES!$P$6:$P$1505,TITULARES!$I$6:$I$1505,'RESUMEN POR CARRERAS'!U$2,TITULARES!$D$6:$D$1505,'RESUMEN POR CARRERAS'!$C126)</f>
        <v>0</v>
      </c>
      <c r="V126" s="372">
        <f>SUMIFS(TITULARES!$P$6:$P$1505,TITULARES!$I$6:$I$1505,'RESUMEN POR CARRERAS'!V$2,TITULARES!$D$6:$D$1505,'RESUMEN POR CARRERAS'!$C126)</f>
        <v>0</v>
      </c>
      <c r="W126" s="372">
        <f>SUMIFS(TITULARES!$P$6:$P$1505,TITULARES!$I$6:$I$1505,'RESUMEN POR CARRERAS'!W$2,TITULARES!$D$6:$D$1505,'RESUMEN POR CARRERAS'!$C126)</f>
        <v>0</v>
      </c>
      <c r="X126" s="372">
        <f>SUMIFS(TITULARES!$P$6:$P$1505,TITULARES!$I$6:$I$1505,'RESUMEN POR CARRERAS'!X$2,TITULARES!$D$6:$D$1505,'RESUMEN POR CARRERAS'!$C126)</f>
        <v>0</v>
      </c>
      <c r="Y126" s="372">
        <f>SUMIFS(TITULARES!$P$6:$P$1505,TITULARES!$I$6:$I$1505,'RESUMEN POR CARRERAS'!Y$2,TITULARES!$D$6:$D$1505,'RESUMEN POR CARRERAS'!$C126)</f>
        <v>0</v>
      </c>
      <c r="Z126" s="372">
        <f>SUMIFS(TITULARES!$P$6:$P$1505,TITULARES!$I$6:$I$1505,'RESUMEN POR CARRERAS'!Z$2,TITULARES!$D$6:$D$1505,'RESUMEN POR CARRERAS'!$C126)</f>
        <v>0</v>
      </c>
      <c r="AA126" s="372">
        <f>SUMIFS(TITULARES!$P$6:$P$1505,TITULARES!$I$6:$I$1505,'RESUMEN POR CARRERAS'!AA$2,TITULARES!$D$6:$D$1505,'RESUMEN POR CARRERAS'!$C126)</f>
        <v>0</v>
      </c>
      <c r="AB126" s="372">
        <f>SUMIFS(TITULARES!$P$6:$P$1505,TITULARES!$I$6:$I$1505,'RESUMEN POR CARRERAS'!AB$2,TITULARES!$D$6:$D$1505,'RESUMEN POR CARRERAS'!$C126)</f>
        <v>0</v>
      </c>
      <c r="AC126" s="372">
        <f>SUMIFS(TITULARES!$P$6:$P$1505,TITULARES!$I$6:$I$1505,'RESUMEN POR CARRERAS'!AC$2,TITULARES!$D$6:$D$1505,'RESUMEN POR CARRERAS'!$C126)</f>
        <v>0</v>
      </c>
      <c r="AD126" s="372">
        <f t="shared" si="2"/>
        <v>19</v>
      </c>
      <c r="AE126" s="2163" t="str">
        <f t="shared" si="3"/>
        <v>COMUNICACIÓN</v>
      </c>
    </row>
    <row r="127" spans="1:31" x14ac:dyDescent="0.25">
      <c r="A127" s="372">
        <v>125</v>
      </c>
      <c r="B127" s="974" t="s">
        <v>893</v>
      </c>
      <c r="C127" s="974" t="s">
        <v>894</v>
      </c>
      <c r="D127" s="974" t="s">
        <v>2194</v>
      </c>
      <c r="E127" s="372">
        <f>SUMIFS(TITULARES!$P$6:$P$1505,TITULARES!$I$6:$I$1505,'RESUMEN POR CARRERAS'!E$2,TITULARES!$D$6:$D$1505,'RESUMEN POR CARRERAS'!$C127)</f>
        <v>0</v>
      </c>
      <c r="F127" s="372">
        <f>SUMIFS(TITULARES!$P$6:$P$1505,TITULARES!$I$6:$I$1505,'RESUMEN POR CARRERAS'!F$2,TITULARES!$D$6:$D$1505,'RESUMEN POR CARRERAS'!$C127)</f>
        <v>0</v>
      </c>
      <c r="G127" s="372">
        <f>SUMIFS(TITULARES!$P$6:$P$1505,TITULARES!$I$6:$I$1505,'RESUMEN POR CARRERAS'!G$2,TITULARES!$D$6:$D$1505,'RESUMEN POR CARRERAS'!$C127)</f>
        <v>0</v>
      </c>
      <c r="H127" s="372">
        <f>SUMIFS(TITULARES!$P$6:$P$1505,TITULARES!$I$6:$I$1505,'RESUMEN POR CARRERAS'!H$2,TITULARES!$D$6:$D$1505,'RESUMEN POR CARRERAS'!$C127)</f>
        <v>0</v>
      </c>
      <c r="I127" s="372">
        <f>SUMIFS(TITULARES!$P$6:$P$1505,TITULARES!$I$6:$I$1505,'RESUMEN POR CARRERAS'!I$2,TITULARES!$D$6:$D$1505,'RESUMEN POR CARRERAS'!$C127)</f>
        <v>0</v>
      </c>
      <c r="J127" s="372">
        <f>SUMIFS(TITULARES!$P$6:$P$1505,TITULARES!$I$6:$I$1505,'RESUMEN POR CARRERAS'!J$2,TITULARES!$D$6:$D$1505,'RESUMEN POR CARRERAS'!$C127)</f>
        <v>0</v>
      </c>
      <c r="K127" s="372">
        <f>SUMIFS(TITULARES!$P$6:$P$1505,TITULARES!$I$6:$I$1505,'RESUMEN POR CARRERAS'!K$2,TITULARES!$D$6:$D$1505,'RESUMEN POR CARRERAS'!$C127)</f>
        <v>0</v>
      </c>
      <c r="L127" s="372">
        <f>SUMIFS(TITULARES!$P$6:$P$1505,TITULARES!$I$6:$I$1505,'RESUMEN POR CARRERAS'!L$2,TITULARES!$D$6:$D$1505,'RESUMEN POR CARRERAS'!$C127)</f>
        <v>0</v>
      </c>
      <c r="M127" s="372">
        <f>SUMIFS(TITULARES!$P$6:$P$1505,TITULARES!$I$6:$I$1505,'RESUMEN POR CARRERAS'!M$2,TITULARES!$D$6:$D$1505,'RESUMEN POR CARRERAS'!$C127)</f>
        <v>0</v>
      </c>
      <c r="N127" s="372">
        <f>SUMIFS(TITULARES!$P$6:$P$1505,TITULARES!$I$6:$I$1505,'RESUMEN POR CARRERAS'!N$2,TITULARES!$D$6:$D$1505,'RESUMEN POR CARRERAS'!$C127)</f>
        <v>0</v>
      </c>
      <c r="O127" s="372">
        <f>SUMIFS(TITULARES!$P$6:$P$1505,TITULARES!$I$6:$I$1505,'RESUMEN POR CARRERAS'!O$2,TITULARES!$D$6:$D$1505,'RESUMEN POR CARRERAS'!$C127)</f>
        <v>0</v>
      </c>
      <c r="P127" s="372">
        <f>SUMIFS(TITULARES!$P$6:$P$1505,TITULARES!$I$6:$I$1505,'RESUMEN POR CARRERAS'!P$2,TITULARES!$D$6:$D$1505,'RESUMEN POR CARRERAS'!$C127)</f>
        <v>0</v>
      </c>
      <c r="Q127" s="372">
        <f>SUMIFS(TITULARES!$P$6:$P$1505,TITULARES!$I$6:$I$1505,'RESUMEN POR CARRERAS'!Q$2,TITULARES!$D$6:$D$1505,'RESUMEN POR CARRERAS'!$C127)</f>
        <v>0</v>
      </c>
      <c r="R127" s="372">
        <f>SUMIFS(TITULARES!$P$6:$P$1505,TITULARES!$I$6:$I$1505,'RESUMEN POR CARRERAS'!R$2,TITULARES!$D$6:$D$1505,'RESUMEN POR CARRERAS'!$C127)</f>
        <v>0</v>
      </c>
      <c r="S127" s="372">
        <f>SUMIFS(TITULARES!$P$6:$P$1505,TITULARES!$I$6:$I$1505,'RESUMEN POR CARRERAS'!S$2,TITULARES!$D$6:$D$1505,'RESUMEN POR CARRERAS'!$C127)</f>
        <v>0</v>
      </c>
      <c r="T127" s="372">
        <f>SUMIFS(TITULARES!$P$6:$P$1505,TITULARES!$I$6:$I$1505,'RESUMEN POR CARRERAS'!T$2,TITULARES!$D$6:$D$1505,'RESUMEN POR CARRERAS'!$C127)</f>
        <v>0</v>
      </c>
      <c r="U127" s="372">
        <f>SUMIFS(TITULARES!$P$6:$P$1505,TITULARES!$I$6:$I$1505,'RESUMEN POR CARRERAS'!U$2,TITULARES!$D$6:$D$1505,'RESUMEN POR CARRERAS'!$C127)</f>
        <v>0</v>
      </c>
      <c r="V127" s="372">
        <f>SUMIFS(TITULARES!$P$6:$P$1505,TITULARES!$I$6:$I$1505,'RESUMEN POR CARRERAS'!V$2,TITULARES!$D$6:$D$1505,'RESUMEN POR CARRERAS'!$C127)</f>
        <v>0</v>
      </c>
      <c r="W127" s="372">
        <f>SUMIFS(TITULARES!$P$6:$P$1505,TITULARES!$I$6:$I$1505,'RESUMEN POR CARRERAS'!W$2,TITULARES!$D$6:$D$1505,'RESUMEN POR CARRERAS'!$C127)</f>
        <v>0</v>
      </c>
      <c r="X127" s="372">
        <f>SUMIFS(TITULARES!$P$6:$P$1505,TITULARES!$I$6:$I$1505,'RESUMEN POR CARRERAS'!X$2,TITULARES!$D$6:$D$1505,'RESUMEN POR CARRERAS'!$C127)</f>
        <v>0</v>
      </c>
      <c r="Y127" s="372">
        <f>SUMIFS(TITULARES!$P$6:$P$1505,TITULARES!$I$6:$I$1505,'RESUMEN POR CARRERAS'!Y$2,TITULARES!$D$6:$D$1505,'RESUMEN POR CARRERAS'!$C127)</f>
        <v>0</v>
      </c>
      <c r="Z127" s="372">
        <f>SUMIFS(TITULARES!$P$6:$P$1505,TITULARES!$I$6:$I$1505,'RESUMEN POR CARRERAS'!Z$2,TITULARES!$D$6:$D$1505,'RESUMEN POR CARRERAS'!$C127)</f>
        <v>0</v>
      </c>
      <c r="AA127" s="372">
        <f>SUMIFS(TITULARES!$P$6:$P$1505,TITULARES!$I$6:$I$1505,'RESUMEN POR CARRERAS'!AA$2,TITULARES!$D$6:$D$1505,'RESUMEN POR CARRERAS'!$C127)</f>
        <v>0</v>
      </c>
      <c r="AB127" s="372">
        <f>SUMIFS(TITULARES!$P$6:$P$1505,TITULARES!$I$6:$I$1505,'RESUMEN POR CARRERAS'!AB$2,TITULARES!$D$6:$D$1505,'RESUMEN POR CARRERAS'!$C127)</f>
        <v>0</v>
      </c>
      <c r="AC127" s="372">
        <f>SUMIFS(TITULARES!$P$6:$P$1505,TITULARES!$I$6:$I$1505,'RESUMEN POR CARRERAS'!AC$2,TITULARES!$D$6:$D$1505,'RESUMEN POR CARRERAS'!$C127)</f>
        <v>0</v>
      </c>
      <c r="AD127" s="372">
        <f t="shared" si="2"/>
        <v>0</v>
      </c>
      <c r="AE127" s="2163" t="str">
        <f t="shared" si="3"/>
        <v>ADMINISTRACIÓN DE EMPRESAS</v>
      </c>
    </row>
    <row r="128" spans="1:31" x14ac:dyDescent="0.25">
      <c r="A128" s="372">
        <v>126</v>
      </c>
      <c r="B128" s="974" t="s">
        <v>2016</v>
      </c>
      <c r="C128" s="974" t="s">
        <v>2017</v>
      </c>
      <c r="D128" s="974" t="s">
        <v>2194</v>
      </c>
      <c r="E128" s="372">
        <f>SUMIFS(TITULARES!$P$6:$P$1505,TITULARES!$I$6:$I$1505,'RESUMEN POR CARRERAS'!E$2,TITULARES!$D$6:$D$1505,'RESUMEN POR CARRERAS'!$C128)</f>
        <v>0</v>
      </c>
      <c r="F128" s="372">
        <f>SUMIFS(TITULARES!$P$6:$P$1505,TITULARES!$I$6:$I$1505,'RESUMEN POR CARRERAS'!F$2,TITULARES!$D$6:$D$1505,'RESUMEN POR CARRERAS'!$C128)</f>
        <v>0</v>
      </c>
      <c r="G128" s="372">
        <f>SUMIFS(TITULARES!$P$6:$P$1505,TITULARES!$I$6:$I$1505,'RESUMEN POR CARRERAS'!G$2,TITULARES!$D$6:$D$1505,'RESUMEN POR CARRERAS'!$C128)</f>
        <v>0</v>
      </c>
      <c r="H128" s="372">
        <f>SUMIFS(TITULARES!$P$6:$P$1505,TITULARES!$I$6:$I$1505,'RESUMEN POR CARRERAS'!H$2,TITULARES!$D$6:$D$1505,'RESUMEN POR CARRERAS'!$C128)</f>
        <v>0</v>
      </c>
      <c r="I128" s="372">
        <f>SUMIFS(TITULARES!$P$6:$P$1505,TITULARES!$I$6:$I$1505,'RESUMEN POR CARRERAS'!I$2,TITULARES!$D$6:$D$1505,'RESUMEN POR CARRERAS'!$C128)</f>
        <v>0</v>
      </c>
      <c r="J128" s="372">
        <f>SUMIFS(TITULARES!$P$6:$P$1505,TITULARES!$I$6:$I$1505,'RESUMEN POR CARRERAS'!J$2,TITULARES!$D$6:$D$1505,'RESUMEN POR CARRERAS'!$C128)</f>
        <v>0</v>
      </c>
      <c r="K128" s="372">
        <f>SUMIFS(TITULARES!$P$6:$P$1505,TITULARES!$I$6:$I$1505,'RESUMEN POR CARRERAS'!K$2,TITULARES!$D$6:$D$1505,'RESUMEN POR CARRERAS'!$C128)</f>
        <v>0</v>
      </c>
      <c r="L128" s="372">
        <f>SUMIFS(TITULARES!$P$6:$P$1505,TITULARES!$I$6:$I$1505,'RESUMEN POR CARRERAS'!L$2,TITULARES!$D$6:$D$1505,'RESUMEN POR CARRERAS'!$C128)</f>
        <v>0</v>
      </c>
      <c r="M128" s="372">
        <f>SUMIFS(TITULARES!$P$6:$P$1505,TITULARES!$I$6:$I$1505,'RESUMEN POR CARRERAS'!M$2,TITULARES!$D$6:$D$1505,'RESUMEN POR CARRERAS'!$C128)</f>
        <v>0</v>
      </c>
      <c r="N128" s="372">
        <f>SUMIFS(TITULARES!$P$6:$P$1505,TITULARES!$I$6:$I$1505,'RESUMEN POR CARRERAS'!N$2,TITULARES!$D$6:$D$1505,'RESUMEN POR CARRERAS'!$C128)</f>
        <v>0</v>
      </c>
      <c r="O128" s="372">
        <f>SUMIFS(TITULARES!$P$6:$P$1505,TITULARES!$I$6:$I$1505,'RESUMEN POR CARRERAS'!O$2,TITULARES!$D$6:$D$1505,'RESUMEN POR CARRERAS'!$C128)</f>
        <v>0</v>
      </c>
      <c r="P128" s="372">
        <f>SUMIFS(TITULARES!$P$6:$P$1505,TITULARES!$I$6:$I$1505,'RESUMEN POR CARRERAS'!P$2,TITULARES!$D$6:$D$1505,'RESUMEN POR CARRERAS'!$C128)</f>
        <v>0</v>
      </c>
      <c r="Q128" s="372">
        <f>SUMIFS(TITULARES!$P$6:$P$1505,TITULARES!$I$6:$I$1505,'RESUMEN POR CARRERAS'!Q$2,TITULARES!$D$6:$D$1505,'RESUMEN POR CARRERAS'!$C128)</f>
        <v>0</v>
      </c>
      <c r="R128" s="372">
        <f>SUMIFS(TITULARES!$P$6:$P$1505,TITULARES!$I$6:$I$1505,'RESUMEN POR CARRERAS'!R$2,TITULARES!$D$6:$D$1505,'RESUMEN POR CARRERAS'!$C128)</f>
        <v>0</v>
      </c>
      <c r="S128" s="372">
        <f>SUMIFS(TITULARES!$P$6:$P$1505,TITULARES!$I$6:$I$1505,'RESUMEN POR CARRERAS'!S$2,TITULARES!$D$6:$D$1505,'RESUMEN POR CARRERAS'!$C128)</f>
        <v>0</v>
      </c>
      <c r="T128" s="372">
        <f>SUMIFS(TITULARES!$P$6:$P$1505,TITULARES!$I$6:$I$1505,'RESUMEN POR CARRERAS'!T$2,TITULARES!$D$6:$D$1505,'RESUMEN POR CARRERAS'!$C128)</f>
        <v>0</v>
      </c>
      <c r="U128" s="372">
        <f>SUMIFS(TITULARES!$P$6:$P$1505,TITULARES!$I$6:$I$1505,'RESUMEN POR CARRERAS'!U$2,TITULARES!$D$6:$D$1505,'RESUMEN POR CARRERAS'!$C128)</f>
        <v>0</v>
      </c>
      <c r="V128" s="372">
        <f>SUMIFS(TITULARES!$P$6:$P$1505,TITULARES!$I$6:$I$1505,'RESUMEN POR CARRERAS'!V$2,TITULARES!$D$6:$D$1505,'RESUMEN POR CARRERAS'!$C128)</f>
        <v>20</v>
      </c>
      <c r="W128" s="372">
        <f>SUMIFS(TITULARES!$P$6:$P$1505,TITULARES!$I$6:$I$1505,'RESUMEN POR CARRERAS'!W$2,TITULARES!$D$6:$D$1505,'RESUMEN POR CARRERAS'!$C128)</f>
        <v>0</v>
      </c>
      <c r="X128" s="372">
        <f>SUMIFS(TITULARES!$P$6:$P$1505,TITULARES!$I$6:$I$1505,'RESUMEN POR CARRERAS'!X$2,TITULARES!$D$6:$D$1505,'RESUMEN POR CARRERAS'!$C128)</f>
        <v>0</v>
      </c>
      <c r="Y128" s="372">
        <f>SUMIFS(TITULARES!$P$6:$P$1505,TITULARES!$I$6:$I$1505,'RESUMEN POR CARRERAS'!Y$2,TITULARES!$D$6:$D$1505,'RESUMEN POR CARRERAS'!$C128)</f>
        <v>0</v>
      </c>
      <c r="Z128" s="372">
        <f>SUMIFS(TITULARES!$P$6:$P$1505,TITULARES!$I$6:$I$1505,'RESUMEN POR CARRERAS'!Z$2,TITULARES!$D$6:$D$1505,'RESUMEN POR CARRERAS'!$C128)</f>
        <v>0</v>
      </c>
      <c r="AA128" s="372">
        <f>SUMIFS(TITULARES!$P$6:$P$1505,TITULARES!$I$6:$I$1505,'RESUMEN POR CARRERAS'!AA$2,TITULARES!$D$6:$D$1505,'RESUMEN POR CARRERAS'!$C128)</f>
        <v>0</v>
      </c>
      <c r="AB128" s="372">
        <f>SUMIFS(TITULARES!$P$6:$P$1505,TITULARES!$I$6:$I$1505,'RESUMEN POR CARRERAS'!AB$2,TITULARES!$D$6:$D$1505,'RESUMEN POR CARRERAS'!$C128)</f>
        <v>0</v>
      </c>
      <c r="AC128" s="372">
        <f>SUMIFS(TITULARES!$P$6:$P$1505,TITULARES!$I$6:$I$1505,'RESUMEN POR CARRERAS'!AC$2,TITULARES!$D$6:$D$1505,'RESUMEN POR CARRERAS'!$C128)</f>
        <v>0</v>
      </c>
      <c r="AD128" s="372">
        <f t="shared" si="2"/>
        <v>20</v>
      </c>
      <c r="AE128" s="2163" t="str">
        <f t="shared" si="3"/>
        <v>DERECHO</v>
      </c>
    </row>
    <row r="129" spans="1:31" x14ac:dyDescent="0.25">
      <c r="A129" s="372">
        <v>127</v>
      </c>
      <c r="B129" s="974" t="s">
        <v>379</v>
      </c>
      <c r="C129" s="974" t="s">
        <v>637</v>
      </c>
      <c r="D129" s="974" t="s">
        <v>2194</v>
      </c>
      <c r="E129" s="372">
        <f>SUMIFS(TITULARES!$P$6:$P$1505,TITULARES!$I$6:$I$1505,'RESUMEN POR CARRERAS'!E$2,TITULARES!$D$6:$D$1505,'RESUMEN POR CARRERAS'!$C129)</f>
        <v>0</v>
      </c>
      <c r="F129" s="372">
        <f>SUMIFS(TITULARES!$P$6:$P$1505,TITULARES!$I$6:$I$1505,'RESUMEN POR CARRERAS'!F$2,TITULARES!$D$6:$D$1505,'RESUMEN POR CARRERAS'!$C129)</f>
        <v>0</v>
      </c>
      <c r="G129" s="372">
        <f>SUMIFS(TITULARES!$P$6:$P$1505,TITULARES!$I$6:$I$1505,'RESUMEN POR CARRERAS'!G$2,TITULARES!$D$6:$D$1505,'RESUMEN POR CARRERAS'!$C129)</f>
        <v>0</v>
      </c>
      <c r="H129" s="372">
        <f>SUMIFS(TITULARES!$P$6:$P$1505,TITULARES!$I$6:$I$1505,'RESUMEN POR CARRERAS'!H$2,TITULARES!$D$6:$D$1505,'RESUMEN POR CARRERAS'!$C129)</f>
        <v>0</v>
      </c>
      <c r="I129" s="372">
        <f>SUMIFS(TITULARES!$P$6:$P$1505,TITULARES!$I$6:$I$1505,'RESUMEN POR CARRERAS'!I$2,TITULARES!$D$6:$D$1505,'RESUMEN POR CARRERAS'!$C129)</f>
        <v>0</v>
      </c>
      <c r="J129" s="372">
        <f>SUMIFS(TITULARES!$P$6:$P$1505,TITULARES!$I$6:$I$1505,'RESUMEN POR CARRERAS'!J$2,TITULARES!$D$6:$D$1505,'RESUMEN POR CARRERAS'!$C129)</f>
        <v>0</v>
      </c>
      <c r="K129" s="372">
        <f>SUMIFS(TITULARES!$P$6:$P$1505,TITULARES!$I$6:$I$1505,'RESUMEN POR CARRERAS'!K$2,TITULARES!$D$6:$D$1505,'RESUMEN POR CARRERAS'!$C129)</f>
        <v>0</v>
      </c>
      <c r="L129" s="372">
        <f>SUMIFS(TITULARES!$P$6:$P$1505,TITULARES!$I$6:$I$1505,'RESUMEN POR CARRERAS'!L$2,TITULARES!$D$6:$D$1505,'RESUMEN POR CARRERAS'!$C129)</f>
        <v>0</v>
      </c>
      <c r="M129" s="372">
        <f>SUMIFS(TITULARES!$P$6:$P$1505,TITULARES!$I$6:$I$1505,'RESUMEN POR CARRERAS'!M$2,TITULARES!$D$6:$D$1505,'RESUMEN POR CARRERAS'!$C129)</f>
        <v>0</v>
      </c>
      <c r="N129" s="372">
        <f>SUMIFS(TITULARES!$P$6:$P$1505,TITULARES!$I$6:$I$1505,'RESUMEN POR CARRERAS'!N$2,TITULARES!$D$6:$D$1505,'RESUMEN POR CARRERAS'!$C129)</f>
        <v>17</v>
      </c>
      <c r="O129" s="372">
        <f>SUMIFS(TITULARES!$P$6:$P$1505,TITULARES!$I$6:$I$1505,'RESUMEN POR CARRERAS'!O$2,TITULARES!$D$6:$D$1505,'RESUMEN POR CARRERAS'!$C129)</f>
        <v>3</v>
      </c>
      <c r="P129" s="372">
        <f>SUMIFS(TITULARES!$P$6:$P$1505,TITULARES!$I$6:$I$1505,'RESUMEN POR CARRERAS'!P$2,TITULARES!$D$6:$D$1505,'RESUMEN POR CARRERAS'!$C129)</f>
        <v>0</v>
      </c>
      <c r="Q129" s="372">
        <f>SUMIFS(TITULARES!$P$6:$P$1505,TITULARES!$I$6:$I$1505,'RESUMEN POR CARRERAS'!Q$2,TITULARES!$D$6:$D$1505,'RESUMEN POR CARRERAS'!$C129)</f>
        <v>0</v>
      </c>
      <c r="R129" s="372">
        <f>SUMIFS(TITULARES!$P$6:$P$1505,TITULARES!$I$6:$I$1505,'RESUMEN POR CARRERAS'!R$2,TITULARES!$D$6:$D$1505,'RESUMEN POR CARRERAS'!$C129)</f>
        <v>0</v>
      </c>
      <c r="S129" s="372">
        <f>SUMIFS(TITULARES!$P$6:$P$1505,TITULARES!$I$6:$I$1505,'RESUMEN POR CARRERAS'!S$2,TITULARES!$D$6:$D$1505,'RESUMEN POR CARRERAS'!$C129)</f>
        <v>0</v>
      </c>
      <c r="T129" s="372">
        <f>SUMIFS(TITULARES!$P$6:$P$1505,TITULARES!$I$6:$I$1505,'RESUMEN POR CARRERAS'!T$2,TITULARES!$D$6:$D$1505,'RESUMEN POR CARRERAS'!$C129)</f>
        <v>0</v>
      </c>
      <c r="U129" s="372">
        <f>SUMIFS(TITULARES!$P$6:$P$1505,TITULARES!$I$6:$I$1505,'RESUMEN POR CARRERAS'!U$2,TITULARES!$D$6:$D$1505,'RESUMEN POR CARRERAS'!$C129)</f>
        <v>0</v>
      </c>
      <c r="V129" s="372">
        <f>SUMIFS(TITULARES!$P$6:$P$1505,TITULARES!$I$6:$I$1505,'RESUMEN POR CARRERAS'!V$2,TITULARES!$D$6:$D$1505,'RESUMEN POR CARRERAS'!$C129)</f>
        <v>0</v>
      </c>
      <c r="W129" s="372">
        <f>SUMIFS(TITULARES!$P$6:$P$1505,TITULARES!$I$6:$I$1505,'RESUMEN POR CARRERAS'!W$2,TITULARES!$D$6:$D$1505,'RESUMEN POR CARRERAS'!$C129)</f>
        <v>0</v>
      </c>
      <c r="X129" s="372">
        <f>SUMIFS(TITULARES!$P$6:$P$1505,TITULARES!$I$6:$I$1505,'RESUMEN POR CARRERAS'!X$2,TITULARES!$D$6:$D$1505,'RESUMEN POR CARRERAS'!$C129)</f>
        <v>0</v>
      </c>
      <c r="Y129" s="372">
        <f>SUMIFS(TITULARES!$P$6:$P$1505,TITULARES!$I$6:$I$1505,'RESUMEN POR CARRERAS'!Y$2,TITULARES!$D$6:$D$1505,'RESUMEN POR CARRERAS'!$C129)</f>
        <v>0</v>
      </c>
      <c r="Z129" s="372">
        <f>SUMIFS(TITULARES!$P$6:$P$1505,TITULARES!$I$6:$I$1505,'RESUMEN POR CARRERAS'!Z$2,TITULARES!$D$6:$D$1505,'RESUMEN POR CARRERAS'!$C129)</f>
        <v>0</v>
      </c>
      <c r="AA129" s="372">
        <f>SUMIFS(TITULARES!$P$6:$P$1505,TITULARES!$I$6:$I$1505,'RESUMEN POR CARRERAS'!AA$2,TITULARES!$D$6:$D$1505,'RESUMEN POR CARRERAS'!$C129)</f>
        <v>0</v>
      </c>
      <c r="AB129" s="372">
        <f>SUMIFS(TITULARES!$P$6:$P$1505,TITULARES!$I$6:$I$1505,'RESUMEN POR CARRERAS'!AB$2,TITULARES!$D$6:$D$1505,'RESUMEN POR CARRERAS'!$C129)</f>
        <v>0</v>
      </c>
      <c r="AC129" s="372">
        <f>SUMIFS(TITULARES!$P$6:$P$1505,TITULARES!$I$6:$I$1505,'RESUMEN POR CARRERAS'!AC$2,TITULARES!$D$6:$D$1505,'RESUMEN POR CARRERAS'!$C129)</f>
        <v>0</v>
      </c>
      <c r="AD129" s="372">
        <f t="shared" si="2"/>
        <v>17</v>
      </c>
      <c r="AE129" s="2163" t="str">
        <f t="shared" si="3"/>
        <v>MEDICINA VETERINARIA</v>
      </c>
    </row>
    <row r="130" spans="1:31" x14ac:dyDescent="0.25">
      <c r="A130" s="372">
        <v>128</v>
      </c>
      <c r="B130" s="974" t="s">
        <v>380</v>
      </c>
      <c r="C130" s="974" t="s">
        <v>639</v>
      </c>
      <c r="D130" s="974" t="s">
        <v>2194</v>
      </c>
      <c r="E130" s="372">
        <f>SUMIFS(TITULARES!$P$6:$P$1505,TITULARES!$I$6:$I$1505,'RESUMEN POR CARRERAS'!E$2,TITULARES!$D$6:$D$1505,'RESUMEN POR CARRERAS'!$C130)</f>
        <v>0</v>
      </c>
      <c r="F130" s="372">
        <f>SUMIFS(TITULARES!$P$6:$P$1505,TITULARES!$I$6:$I$1505,'RESUMEN POR CARRERAS'!F$2,TITULARES!$D$6:$D$1505,'RESUMEN POR CARRERAS'!$C130)</f>
        <v>0</v>
      </c>
      <c r="G130" s="372">
        <f>SUMIFS(TITULARES!$P$6:$P$1505,TITULARES!$I$6:$I$1505,'RESUMEN POR CARRERAS'!G$2,TITULARES!$D$6:$D$1505,'RESUMEN POR CARRERAS'!$C130)</f>
        <v>0</v>
      </c>
      <c r="H130" s="372">
        <f>SUMIFS(TITULARES!$P$6:$P$1505,TITULARES!$I$6:$I$1505,'RESUMEN POR CARRERAS'!H$2,TITULARES!$D$6:$D$1505,'RESUMEN POR CARRERAS'!$C130)</f>
        <v>0</v>
      </c>
      <c r="I130" s="372">
        <f>SUMIFS(TITULARES!$P$6:$P$1505,TITULARES!$I$6:$I$1505,'RESUMEN POR CARRERAS'!I$2,TITULARES!$D$6:$D$1505,'RESUMEN POR CARRERAS'!$C130)</f>
        <v>0</v>
      </c>
      <c r="J130" s="372">
        <f>SUMIFS(TITULARES!$P$6:$P$1505,TITULARES!$I$6:$I$1505,'RESUMEN POR CARRERAS'!J$2,TITULARES!$D$6:$D$1505,'RESUMEN POR CARRERAS'!$C130)</f>
        <v>0</v>
      </c>
      <c r="K130" s="372">
        <f>SUMIFS(TITULARES!$P$6:$P$1505,TITULARES!$I$6:$I$1505,'RESUMEN POR CARRERAS'!K$2,TITULARES!$D$6:$D$1505,'RESUMEN POR CARRERAS'!$C130)</f>
        <v>0</v>
      </c>
      <c r="L130" s="372">
        <f>SUMIFS(TITULARES!$P$6:$P$1505,TITULARES!$I$6:$I$1505,'RESUMEN POR CARRERAS'!L$2,TITULARES!$D$6:$D$1505,'RESUMEN POR CARRERAS'!$C130)</f>
        <v>15</v>
      </c>
      <c r="M130" s="372">
        <f>SUMIFS(TITULARES!$P$6:$P$1505,TITULARES!$I$6:$I$1505,'RESUMEN POR CARRERAS'!M$2,TITULARES!$D$6:$D$1505,'RESUMEN POR CARRERAS'!$C130)</f>
        <v>0</v>
      </c>
      <c r="N130" s="372">
        <f>SUMIFS(TITULARES!$P$6:$P$1505,TITULARES!$I$6:$I$1505,'RESUMEN POR CARRERAS'!N$2,TITULARES!$D$6:$D$1505,'RESUMEN POR CARRERAS'!$C130)</f>
        <v>0</v>
      </c>
      <c r="O130" s="372">
        <f>SUMIFS(TITULARES!$P$6:$P$1505,TITULARES!$I$6:$I$1505,'RESUMEN POR CARRERAS'!O$2,TITULARES!$D$6:$D$1505,'RESUMEN POR CARRERAS'!$C130)</f>
        <v>0</v>
      </c>
      <c r="P130" s="372">
        <f>SUMIFS(TITULARES!$P$6:$P$1505,TITULARES!$I$6:$I$1505,'RESUMEN POR CARRERAS'!P$2,TITULARES!$D$6:$D$1505,'RESUMEN POR CARRERAS'!$C130)</f>
        <v>0</v>
      </c>
      <c r="Q130" s="372">
        <f>SUMIFS(TITULARES!$P$6:$P$1505,TITULARES!$I$6:$I$1505,'RESUMEN POR CARRERAS'!Q$2,TITULARES!$D$6:$D$1505,'RESUMEN POR CARRERAS'!$C130)</f>
        <v>0</v>
      </c>
      <c r="R130" s="372">
        <f>SUMIFS(TITULARES!$P$6:$P$1505,TITULARES!$I$6:$I$1505,'RESUMEN POR CARRERAS'!R$2,TITULARES!$D$6:$D$1505,'RESUMEN POR CARRERAS'!$C130)</f>
        <v>0</v>
      </c>
      <c r="S130" s="372">
        <f>SUMIFS(TITULARES!$P$6:$P$1505,TITULARES!$I$6:$I$1505,'RESUMEN POR CARRERAS'!S$2,TITULARES!$D$6:$D$1505,'RESUMEN POR CARRERAS'!$C130)</f>
        <v>0</v>
      </c>
      <c r="T130" s="372">
        <f>SUMIFS(TITULARES!$P$6:$P$1505,TITULARES!$I$6:$I$1505,'RESUMEN POR CARRERAS'!T$2,TITULARES!$D$6:$D$1505,'RESUMEN POR CARRERAS'!$C130)</f>
        <v>0</v>
      </c>
      <c r="U130" s="372">
        <f>SUMIFS(TITULARES!$P$6:$P$1505,TITULARES!$I$6:$I$1505,'RESUMEN POR CARRERAS'!U$2,TITULARES!$D$6:$D$1505,'RESUMEN POR CARRERAS'!$C130)</f>
        <v>0</v>
      </c>
      <c r="V130" s="372">
        <f>SUMIFS(TITULARES!$P$6:$P$1505,TITULARES!$I$6:$I$1505,'RESUMEN POR CARRERAS'!V$2,TITULARES!$D$6:$D$1505,'RESUMEN POR CARRERAS'!$C130)</f>
        <v>0</v>
      </c>
      <c r="W130" s="372">
        <f>SUMIFS(TITULARES!$P$6:$P$1505,TITULARES!$I$6:$I$1505,'RESUMEN POR CARRERAS'!W$2,TITULARES!$D$6:$D$1505,'RESUMEN POR CARRERAS'!$C130)</f>
        <v>0</v>
      </c>
      <c r="X130" s="372">
        <f>SUMIFS(TITULARES!$P$6:$P$1505,TITULARES!$I$6:$I$1505,'RESUMEN POR CARRERAS'!X$2,TITULARES!$D$6:$D$1505,'RESUMEN POR CARRERAS'!$C130)</f>
        <v>0</v>
      </c>
      <c r="Y130" s="372">
        <f>SUMIFS(TITULARES!$P$6:$P$1505,TITULARES!$I$6:$I$1505,'RESUMEN POR CARRERAS'!Y$2,TITULARES!$D$6:$D$1505,'RESUMEN POR CARRERAS'!$C130)</f>
        <v>0</v>
      </c>
      <c r="Z130" s="372">
        <f>SUMIFS(TITULARES!$P$6:$P$1505,TITULARES!$I$6:$I$1505,'RESUMEN POR CARRERAS'!Z$2,TITULARES!$D$6:$D$1505,'RESUMEN POR CARRERAS'!$C130)</f>
        <v>0</v>
      </c>
      <c r="AA130" s="372">
        <f>SUMIFS(TITULARES!$P$6:$P$1505,TITULARES!$I$6:$I$1505,'RESUMEN POR CARRERAS'!AA$2,TITULARES!$D$6:$D$1505,'RESUMEN POR CARRERAS'!$C130)</f>
        <v>0</v>
      </c>
      <c r="AB130" s="372">
        <f>SUMIFS(TITULARES!$P$6:$P$1505,TITULARES!$I$6:$I$1505,'RESUMEN POR CARRERAS'!AB$2,TITULARES!$D$6:$D$1505,'RESUMEN POR CARRERAS'!$C130)</f>
        <v>0</v>
      </c>
      <c r="AC130" s="372">
        <f>SUMIFS(TITULARES!$P$6:$P$1505,TITULARES!$I$6:$I$1505,'RESUMEN POR CARRERAS'!AC$2,TITULARES!$D$6:$D$1505,'RESUMEN POR CARRERAS'!$C130)</f>
        <v>0</v>
      </c>
      <c r="AD130" s="372">
        <f t="shared" si="2"/>
        <v>15</v>
      </c>
      <c r="AE130" s="2163" t="str">
        <f t="shared" si="3"/>
        <v>AGRONOMÍA</v>
      </c>
    </row>
    <row r="131" spans="1:31" x14ac:dyDescent="0.25">
      <c r="A131" s="372">
        <v>129</v>
      </c>
      <c r="B131" s="974" t="s">
        <v>555</v>
      </c>
      <c r="C131" s="974" t="s">
        <v>640</v>
      </c>
      <c r="D131" s="974" t="s">
        <v>2194</v>
      </c>
      <c r="E131" s="372">
        <f>SUMIFS(TITULARES!$P$6:$P$1505,TITULARES!$I$6:$I$1505,'RESUMEN POR CARRERAS'!E$2,TITULARES!$D$6:$D$1505,'RESUMEN POR CARRERAS'!$C131)</f>
        <v>0</v>
      </c>
      <c r="F131" s="372">
        <f>SUMIFS(TITULARES!$P$6:$P$1505,TITULARES!$I$6:$I$1505,'RESUMEN POR CARRERAS'!F$2,TITULARES!$D$6:$D$1505,'RESUMEN POR CARRERAS'!$C131)</f>
        <v>0</v>
      </c>
      <c r="G131" s="372">
        <f>SUMIFS(TITULARES!$P$6:$P$1505,TITULARES!$I$6:$I$1505,'RESUMEN POR CARRERAS'!G$2,TITULARES!$D$6:$D$1505,'RESUMEN POR CARRERAS'!$C131)</f>
        <v>0</v>
      </c>
      <c r="H131" s="372">
        <f>SUMIFS(TITULARES!$P$6:$P$1505,TITULARES!$I$6:$I$1505,'RESUMEN POR CARRERAS'!H$2,TITULARES!$D$6:$D$1505,'RESUMEN POR CARRERAS'!$C131)</f>
        <v>0</v>
      </c>
      <c r="I131" s="372">
        <f>SUMIFS(TITULARES!$P$6:$P$1505,TITULARES!$I$6:$I$1505,'RESUMEN POR CARRERAS'!I$2,TITULARES!$D$6:$D$1505,'RESUMEN POR CARRERAS'!$C131)</f>
        <v>0</v>
      </c>
      <c r="J131" s="372">
        <f>SUMIFS(TITULARES!$P$6:$P$1505,TITULARES!$I$6:$I$1505,'RESUMEN POR CARRERAS'!J$2,TITULARES!$D$6:$D$1505,'RESUMEN POR CARRERAS'!$C131)</f>
        <v>0</v>
      </c>
      <c r="K131" s="372">
        <f>SUMIFS(TITULARES!$P$6:$P$1505,TITULARES!$I$6:$I$1505,'RESUMEN POR CARRERAS'!K$2,TITULARES!$D$6:$D$1505,'RESUMEN POR CARRERAS'!$C131)</f>
        <v>0</v>
      </c>
      <c r="L131" s="372">
        <f>SUMIFS(TITULARES!$P$6:$P$1505,TITULARES!$I$6:$I$1505,'RESUMEN POR CARRERAS'!L$2,TITULARES!$D$6:$D$1505,'RESUMEN POR CARRERAS'!$C131)</f>
        <v>0</v>
      </c>
      <c r="M131" s="372">
        <f>SUMIFS(TITULARES!$P$6:$P$1505,TITULARES!$I$6:$I$1505,'RESUMEN POR CARRERAS'!M$2,TITULARES!$D$6:$D$1505,'RESUMEN POR CARRERAS'!$C131)</f>
        <v>0</v>
      </c>
      <c r="N131" s="372">
        <f>SUMIFS(TITULARES!$P$6:$P$1505,TITULARES!$I$6:$I$1505,'RESUMEN POR CARRERAS'!N$2,TITULARES!$D$6:$D$1505,'RESUMEN POR CARRERAS'!$C131)</f>
        <v>0</v>
      </c>
      <c r="O131" s="372">
        <f>SUMIFS(TITULARES!$P$6:$P$1505,TITULARES!$I$6:$I$1505,'RESUMEN POR CARRERAS'!O$2,TITULARES!$D$6:$D$1505,'RESUMEN POR CARRERAS'!$C131)</f>
        <v>0</v>
      </c>
      <c r="P131" s="372">
        <f>SUMIFS(TITULARES!$P$6:$P$1505,TITULARES!$I$6:$I$1505,'RESUMEN POR CARRERAS'!P$2,TITULARES!$D$6:$D$1505,'RESUMEN POR CARRERAS'!$C131)</f>
        <v>18</v>
      </c>
      <c r="Q131" s="372">
        <f>SUMIFS(TITULARES!$P$6:$P$1505,TITULARES!$I$6:$I$1505,'RESUMEN POR CARRERAS'!Q$2,TITULARES!$D$6:$D$1505,'RESUMEN POR CARRERAS'!$C131)</f>
        <v>0</v>
      </c>
      <c r="R131" s="372">
        <f>SUMIFS(TITULARES!$P$6:$P$1505,TITULARES!$I$6:$I$1505,'RESUMEN POR CARRERAS'!R$2,TITULARES!$D$6:$D$1505,'RESUMEN POR CARRERAS'!$C131)</f>
        <v>2</v>
      </c>
      <c r="S131" s="372">
        <f>SUMIFS(TITULARES!$P$6:$P$1505,TITULARES!$I$6:$I$1505,'RESUMEN POR CARRERAS'!S$2,TITULARES!$D$6:$D$1505,'RESUMEN POR CARRERAS'!$C131)</f>
        <v>0</v>
      </c>
      <c r="T131" s="372">
        <f>SUMIFS(TITULARES!$P$6:$P$1505,TITULARES!$I$6:$I$1505,'RESUMEN POR CARRERAS'!T$2,TITULARES!$D$6:$D$1505,'RESUMEN POR CARRERAS'!$C131)</f>
        <v>0</v>
      </c>
      <c r="U131" s="372">
        <f>SUMIFS(TITULARES!$P$6:$P$1505,TITULARES!$I$6:$I$1505,'RESUMEN POR CARRERAS'!U$2,TITULARES!$D$6:$D$1505,'RESUMEN POR CARRERAS'!$C131)</f>
        <v>0</v>
      </c>
      <c r="V131" s="372">
        <f>SUMIFS(TITULARES!$P$6:$P$1505,TITULARES!$I$6:$I$1505,'RESUMEN POR CARRERAS'!V$2,TITULARES!$D$6:$D$1505,'RESUMEN POR CARRERAS'!$C131)</f>
        <v>0</v>
      </c>
      <c r="W131" s="372">
        <f>SUMIFS(TITULARES!$P$6:$P$1505,TITULARES!$I$6:$I$1505,'RESUMEN POR CARRERAS'!W$2,TITULARES!$D$6:$D$1505,'RESUMEN POR CARRERAS'!$C131)</f>
        <v>0</v>
      </c>
      <c r="X131" s="372">
        <f>SUMIFS(TITULARES!$P$6:$P$1505,TITULARES!$I$6:$I$1505,'RESUMEN POR CARRERAS'!X$2,TITULARES!$D$6:$D$1505,'RESUMEN POR CARRERAS'!$C131)</f>
        <v>0</v>
      </c>
      <c r="Y131" s="372">
        <f>SUMIFS(TITULARES!$P$6:$P$1505,TITULARES!$I$6:$I$1505,'RESUMEN POR CARRERAS'!Y$2,TITULARES!$D$6:$D$1505,'RESUMEN POR CARRERAS'!$C131)</f>
        <v>0</v>
      </c>
      <c r="Z131" s="372">
        <f>SUMIFS(TITULARES!$P$6:$P$1505,TITULARES!$I$6:$I$1505,'RESUMEN POR CARRERAS'!Z$2,TITULARES!$D$6:$D$1505,'RESUMEN POR CARRERAS'!$C131)</f>
        <v>0</v>
      </c>
      <c r="AA131" s="372">
        <f>SUMIFS(TITULARES!$P$6:$P$1505,TITULARES!$I$6:$I$1505,'RESUMEN POR CARRERAS'!AA$2,TITULARES!$D$6:$D$1505,'RESUMEN POR CARRERAS'!$C131)</f>
        <v>0</v>
      </c>
      <c r="AB131" s="372">
        <f>SUMIFS(TITULARES!$P$6:$P$1505,TITULARES!$I$6:$I$1505,'RESUMEN POR CARRERAS'!AB$2,TITULARES!$D$6:$D$1505,'RESUMEN POR CARRERAS'!$C131)</f>
        <v>0</v>
      </c>
      <c r="AC131" s="372">
        <f>SUMIFS(TITULARES!$P$6:$P$1505,TITULARES!$I$6:$I$1505,'RESUMEN POR CARRERAS'!AC$2,TITULARES!$D$6:$D$1505,'RESUMEN POR CARRERAS'!$C131)</f>
        <v>0</v>
      </c>
      <c r="AD131" s="372">
        <f t="shared" si="2"/>
        <v>18</v>
      </c>
      <c r="AE131" s="2163" t="str">
        <f t="shared" si="3"/>
        <v>EDUCACIÓN BÁSICA</v>
      </c>
    </row>
    <row r="132" spans="1:31" x14ac:dyDescent="0.25">
      <c r="A132" s="372">
        <v>130</v>
      </c>
      <c r="B132" s="974" t="s">
        <v>254</v>
      </c>
      <c r="C132" s="974" t="s">
        <v>255</v>
      </c>
      <c r="D132" s="974" t="s">
        <v>2194</v>
      </c>
      <c r="E132" s="372">
        <f>SUMIFS(TITULARES!$P$6:$P$1505,TITULARES!$I$6:$I$1505,'RESUMEN POR CARRERAS'!E$2,TITULARES!$D$6:$D$1505,'RESUMEN POR CARRERAS'!$C132)</f>
        <v>0</v>
      </c>
      <c r="F132" s="372">
        <f>SUMIFS(TITULARES!$P$6:$P$1505,TITULARES!$I$6:$I$1505,'RESUMEN POR CARRERAS'!F$2,TITULARES!$D$6:$D$1505,'RESUMEN POR CARRERAS'!$C132)</f>
        <v>0</v>
      </c>
      <c r="G132" s="372">
        <f>SUMIFS(TITULARES!$P$6:$P$1505,TITULARES!$I$6:$I$1505,'RESUMEN POR CARRERAS'!G$2,TITULARES!$D$6:$D$1505,'RESUMEN POR CARRERAS'!$C132)</f>
        <v>0</v>
      </c>
      <c r="H132" s="372">
        <f>SUMIFS(TITULARES!$P$6:$P$1505,TITULARES!$I$6:$I$1505,'RESUMEN POR CARRERAS'!H$2,TITULARES!$D$6:$D$1505,'RESUMEN POR CARRERAS'!$C132)</f>
        <v>0</v>
      </c>
      <c r="I132" s="372">
        <f>SUMIFS(TITULARES!$P$6:$P$1505,TITULARES!$I$6:$I$1505,'RESUMEN POR CARRERAS'!I$2,TITULARES!$D$6:$D$1505,'RESUMEN POR CARRERAS'!$C132)</f>
        <v>0</v>
      </c>
      <c r="J132" s="372">
        <f>SUMIFS(TITULARES!$P$6:$P$1505,TITULARES!$I$6:$I$1505,'RESUMEN POR CARRERAS'!J$2,TITULARES!$D$6:$D$1505,'RESUMEN POR CARRERAS'!$C132)</f>
        <v>16</v>
      </c>
      <c r="K132" s="372">
        <f>SUMIFS(TITULARES!$P$6:$P$1505,TITULARES!$I$6:$I$1505,'RESUMEN POR CARRERAS'!K$2,TITULARES!$D$6:$D$1505,'RESUMEN POR CARRERAS'!$C132)</f>
        <v>0</v>
      </c>
      <c r="L132" s="372">
        <f>SUMIFS(TITULARES!$P$6:$P$1505,TITULARES!$I$6:$I$1505,'RESUMEN POR CARRERAS'!L$2,TITULARES!$D$6:$D$1505,'RESUMEN POR CARRERAS'!$C132)</f>
        <v>0</v>
      </c>
      <c r="M132" s="372">
        <f>SUMIFS(TITULARES!$P$6:$P$1505,TITULARES!$I$6:$I$1505,'RESUMEN POR CARRERAS'!M$2,TITULARES!$D$6:$D$1505,'RESUMEN POR CARRERAS'!$C132)</f>
        <v>0</v>
      </c>
      <c r="N132" s="372">
        <f>SUMIFS(TITULARES!$P$6:$P$1505,TITULARES!$I$6:$I$1505,'RESUMEN POR CARRERAS'!N$2,TITULARES!$D$6:$D$1505,'RESUMEN POR CARRERAS'!$C132)</f>
        <v>0</v>
      </c>
      <c r="O132" s="372">
        <f>SUMIFS(TITULARES!$P$6:$P$1505,TITULARES!$I$6:$I$1505,'RESUMEN POR CARRERAS'!O$2,TITULARES!$D$6:$D$1505,'RESUMEN POR CARRERAS'!$C132)</f>
        <v>0</v>
      </c>
      <c r="P132" s="372">
        <f>SUMIFS(TITULARES!$P$6:$P$1505,TITULARES!$I$6:$I$1505,'RESUMEN POR CARRERAS'!P$2,TITULARES!$D$6:$D$1505,'RESUMEN POR CARRERAS'!$C132)</f>
        <v>0</v>
      </c>
      <c r="Q132" s="372">
        <f>SUMIFS(TITULARES!$P$6:$P$1505,TITULARES!$I$6:$I$1505,'RESUMEN POR CARRERAS'!Q$2,TITULARES!$D$6:$D$1505,'RESUMEN POR CARRERAS'!$C132)</f>
        <v>0</v>
      </c>
      <c r="R132" s="372">
        <f>SUMIFS(TITULARES!$P$6:$P$1505,TITULARES!$I$6:$I$1505,'RESUMEN POR CARRERAS'!R$2,TITULARES!$D$6:$D$1505,'RESUMEN POR CARRERAS'!$C132)</f>
        <v>0</v>
      </c>
      <c r="S132" s="372">
        <f>SUMIFS(TITULARES!$P$6:$P$1505,TITULARES!$I$6:$I$1505,'RESUMEN POR CARRERAS'!S$2,TITULARES!$D$6:$D$1505,'RESUMEN POR CARRERAS'!$C132)</f>
        <v>0</v>
      </c>
      <c r="T132" s="372">
        <f>SUMIFS(TITULARES!$P$6:$P$1505,TITULARES!$I$6:$I$1505,'RESUMEN POR CARRERAS'!T$2,TITULARES!$D$6:$D$1505,'RESUMEN POR CARRERAS'!$C132)</f>
        <v>0</v>
      </c>
      <c r="U132" s="372">
        <f>SUMIFS(TITULARES!$P$6:$P$1505,TITULARES!$I$6:$I$1505,'RESUMEN POR CARRERAS'!U$2,TITULARES!$D$6:$D$1505,'RESUMEN POR CARRERAS'!$C132)</f>
        <v>0</v>
      </c>
      <c r="V132" s="372">
        <f>SUMIFS(TITULARES!$P$6:$P$1505,TITULARES!$I$6:$I$1505,'RESUMEN POR CARRERAS'!V$2,TITULARES!$D$6:$D$1505,'RESUMEN POR CARRERAS'!$C132)</f>
        <v>0</v>
      </c>
      <c r="W132" s="372">
        <f>SUMIFS(TITULARES!$P$6:$P$1505,TITULARES!$I$6:$I$1505,'RESUMEN POR CARRERAS'!W$2,TITULARES!$D$6:$D$1505,'RESUMEN POR CARRERAS'!$C132)</f>
        <v>0</v>
      </c>
      <c r="X132" s="372">
        <f>SUMIFS(TITULARES!$P$6:$P$1505,TITULARES!$I$6:$I$1505,'RESUMEN POR CARRERAS'!X$2,TITULARES!$D$6:$D$1505,'RESUMEN POR CARRERAS'!$C132)</f>
        <v>0</v>
      </c>
      <c r="Y132" s="372">
        <f>SUMIFS(TITULARES!$P$6:$P$1505,TITULARES!$I$6:$I$1505,'RESUMEN POR CARRERAS'!Y$2,TITULARES!$D$6:$D$1505,'RESUMEN POR CARRERAS'!$C132)</f>
        <v>0</v>
      </c>
      <c r="Z132" s="372">
        <f>SUMIFS(TITULARES!$P$6:$P$1505,TITULARES!$I$6:$I$1505,'RESUMEN POR CARRERAS'!Z$2,TITULARES!$D$6:$D$1505,'RESUMEN POR CARRERAS'!$C132)</f>
        <v>0</v>
      </c>
      <c r="AA132" s="372">
        <f>SUMIFS(TITULARES!$P$6:$P$1505,TITULARES!$I$6:$I$1505,'RESUMEN POR CARRERAS'!AA$2,TITULARES!$D$6:$D$1505,'RESUMEN POR CARRERAS'!$C132)</f>
        <v>0</v>
      </c>
      <c r="AB132" s="372">
        <f>SUMIFS(TITULARES!$P$6:$P$1505,TITULARES!$I$6:$I$1505,'RESUMEN POR CARRERAS'!AB$2,TITULARES!$D$6:$D$1505,'RESUMEN POR CARRERAS'!$C132)</f>
        <v>0</v>
      </c>
      <c r="AC132" s="372">
        <f>SUMIFS(TITULARES!$P$6:$P$1505,TITULARES!$I$6:$I$1505,'RESUMEN POR CARRERAS'!AC$2,TITULARES!$D$6:$D$1505,'RESUMEN POR CARRERAS'!$C132)</f>
        <v>0</v>
      </c>
      <c r="AD132" s="372">
        <f t="shared" ref="AD132:AD195" si="4">MAX(E132:AC132)</f>
        <v>16</v>
      </c>
      <c r="AE132" s="2163" t="str">
        <f t="shared" ref="AE132:AE195" si="5">IF(AD132=E132,E$2,IF(AD132=F132,F$2,IF(AD132=G132,G$2,IF(AD132=H132,H$2,IF(AD132=I132,I$2,IF(AD132=J132,J$2,IF(AD132=K132,K$2,IF(AD132=L132,L$2,IF(AD132=M132,M$2,IF(AD132=N132,N$2,IF(AD132=O132,O$2,IF(AD132=P132,P$2,IF(AD132=Q132,Q$2,IF(AD132=R132,R$2,IF(AD132=S132,S$2,IF(AD132=T132,T$2,IF(AD132=U132,U$2,IF(AD132=V132,V$2,IF(AD132=W132,W$2,IF(AD132=X132,X$2,IF(AD132=Y132,Y$2,IF(AD132=Z132,Z$2,IF(AD132=AA132,AA$2,IF(AD132=AB132,AB$2,IF(AD132=AC132,AC$2,"")))))))))))))))))))))))))</f>
        <v>TURISMO</v>
      </c>
    </row>
    <row r="133" spans="1:31" x14ac:dyDescent="0.25">
      <c r="A133" s="372">
        <v>131</v>
      </c>
      <c r="B133" s="974" t="s">
        <v>381</v>
      </c>
      <c r="C133" s="974" t="s">
        <v>642</v>
      </c>
      <c r="D133" s="974" t="s">
        <v>2194</v>
      </c>
      <c r="E133" s="372">
        <f>SUMIFS(TITULARES!$P$6:$P$1505,TITULARES!$I$6:$I$1505,'RESUMEN POR CARRERAS'!E$2,TITULARES!$D$6:$D$1505,'RESUMEN POR CARRERAS'!$C133)</f>
        <v>0</v>
      </c>
      <c r="F133" s="372">
        <f>SUMIFS(TITULARES!$P$6:$P$1505,TITULARES!$I$6:$I$1505,'RESUMEN POR CARRERAS'!F$2,TITULARES!$D$6:$D$1505,'RESUMEN POR CARRERAS'!$C133)</f>
        <v>0</v>
      </c>
      <c r="G133" s="372">
        <f>SUMIFS(TITULARES!$P$6:$P$1505,TITULARES!$I$6:$I$1505,'RESUMEN POR CARRERAS'!G$2,TITULARES!$D$6:$D$1505,'RESUMEN POR CARRERAS'!$C133)</f>
        <v>0</v>
      </c>
      <c r="H133" s="372">
        <f>SUMIFS(TITULARES!$P$6:$P$1505,TITULARES!$I$6:$I$1505,'RESUMEN POR CARRERAS'!H$2,TITULARES!$D$6:$D$1505,'RESUMEN POR CARRERAS'!$C133)</f>
        <v>0</v>
      </c>
      <c r="I133" s="372">
        <f>SUMIFS(TITULARES!$P$6:$P$1505,TITULARES!$I$6:$I$1505,'RESUMEN POR CARRERAS'!I$2,TITULARES!$D$6:$D$1505,'RESUMEN POR CARRERAS'!$C133)</f>
        <v>0</v>
      </c>
      <c r="J133" s="372">
        <f>SUMIFS(TITULARES!$P$6:$P$1505,TITULARES!$I$6:$I$1505,'RESUMEN POR CARRERAS'!J$2,TITULARES!$D$6:$D$1505,'RESUMEN POR CARRERAS'!$C133)</f>
        <v>0</v>
      </c>
      <c r="K133" s="372">
        <f>SUMIFS(TITULARES!$P$6:$P$1505,TITULARES!$I$6:$I$1505,'RESUMEN POR CARRERAS'!K$2,TITULARES!$D$6:$D$1505,'RESUMEN POR CARRERAS'!$C133)</f>
        <v>10</v>
      </c>
      <c r="L133" s="372">
        <f>SUMIFS(TITULARES!$P$6:$P$1505,TITULARES!$I$6:$I$1505,'RESUMEN POR CARRERAS'!L$2,TITULARES!$D$6:$D$1505,'RESUMEN POR CARRERAS'!$C133)</f>
        <v>10</v>
      </c>
      <c r="M133" s="372">
        <f>SUMIFS(TITULARES!$P$6:$P$1505,TITULARES!$I$6:$I$1505,'RESUMEN POR CARRERAS'!M$2,TITULARES!$D$6:$D$1505,'RESUMEN POR CARRERAS'!$C133)</f>
        <v>0</v>
      </c>
      <c r="N133" s="372">
        <f>SUMIFS(TITULARES!$P$6:$P$1505,TITULARES!$I$6:$I$1505,'RESUMEN POR CARRERAS'!N$2,TITULARES!$D$6:$D$1505,'RESUMEN POR CARRERAS'!$C133)</f>
        <v>0</v>
      </c>
      <c r="O133" s="372">
        <f>SUMIFS(TITULARES!$P$6:$P$1505,TITULARES!$I$6:$I$1505,'RESUMEN POR CARRERAS'!O$2,TITULARES!$D$6:$D$1505,'RESUMEN POR CARRERAS'!$C133)</f>
        <v>0</v>
      </c>
      <c r="P133" s="372">
        <f>SUMIFS(TITULARES!$P$6:$P$1505,TITULARES!$I$6:$I$1505,'RESUMEN POR CARRERAS'!P$2,TITULARES!$D$6:$D$1505,'RESUMEN POR CARRERAS'!$C133)</f>
        <v>0</v>
      </c>
      <c r="Q133" s="372">
        <f>SUMIFS(TITULARES!$P$6:$P$1505,TITULARES!$I$6:$I$1505,'RESUMEN POR CARRERAS'!Q$2,TITULARES!$D$6:$D$1505,'RESUMEN POR CARRERAS'!$C133)</f>
        <v>0</v>
      </c>
      <c r="R133" s="372">
        <f>SUMIFS(TITULARES!$P$6:$P$1505,TITULARES!$I$6:$I$1505,'RESUMEN POR CARRERAS'!R$2,TITULARES!$D$6:$D$1505,'RESUMEN POR CARRERAS'!$C133)</f>
        <v>0</v>
      </c>
      <c r="S133" s="372">
        <f>SUMIFS(TITULARES!$P$6:$P$1505,TITULARES!$I$6:$I$1505,'RESUMEN POR CARRERAS'!S$2,TITULARES!$D$6:$D$1505,'RESUMEN POR CARRERAS'!$C133)</f>
        <v>0</v>
      </c>
      <c r="T133" s="372">
        <f>SUMIFS(TITULARES!$P$6:$P$1505,TITULARES!$I$6:$I$1505,'RESUMEN POR CARRERAS'!T$2,TITULARES!$D$6:$D$1505,'RESUMEN POR CARRERAS'!$C133)</f>
        <v>0</v>
      </c>
      <c r="U133" s="372">
        <f>SUMIFS(TITULARES!$P$6:$P$1505,TITULARES!$I$6:$I$1505,'RESUMEN POR CARRERAS'!U$2,TITULARES!$D$6:$D$1505,'RESUMEN POR CARRERAS'!$C133)</f>
        <v>0</v>
      </c>
      <c r="V133" s="372">
        <f>SUMIFS(TITULARES!$P$6:$P$1505,TITULARES!$I$6:$I$1505,'RESUMEN POR CARRERAS'!V$2,TITULARES!$D$6:$D$1505,'RESUMEN POR CARRERAS'!$C133)</f>
        <v>0</v>
      </c>
      <c r="W133" s="372">
        <f>SUMIFS(TITULARES!$P$6:$P$1505,TITULARES!$I$6:$I$1505,'RESUMEN POR CARRERAS'!W$2,TITULARES!$D$6:$D$1505,'RESUMEN POR CARRERAS'!$C133)</f>
        <v>0</v>
      </c>
      <c r="X133" s="372">
        <f>SUMIFS(TITULARES!$P$6:$P$1505,TITULARES!$I$6:$I$1505,'RESUMEN POR CARRERAS'!X$2,TITULARES!$D$6:$D$1505,'RESUMEN POR CARRERAS'!$C133)</f>
        <v>0</v>
      </c>
      <c r="Y133" s="372">
        <f>SUMIFS(TITULARES!$P$6:$P$1505,TITULARES!$I$6:$I$1505,'RESUMEN POR CARRERAS'!Y$2,TITULARES!$D$6:$D$1505,'RESUMEN POR CARRERAS'!$C133)</f>
        <v>0</v>
      </c>
      <c r="Z133" s="372">
        <f>SUMIFS(TITULARES!$P$6:$P$1505,TITULARES!$I$6:$I$1505,'RESUMEN POR CARRERAS'!Z$2,TITULARES!$D$6:$D$1505,'RESUMEN POR CARRERAS'!$C133)</f>
        <v>0</v>
      </c>
      <c r="AA133" s="372">
        <f>SUMIFS(TITULARES!$P$6:$P$1505,TITULARES!$I$6:$I$1505,'RESUMEN POR CARRERAS'!AA$2,TITULARES!$D$6:$D$1505,'RESUMEN POR CARRERAS'!$C133)</f>
        <v>0</v>
      </c>
      <c r="AB133" s="372">
        <f>SUMIFS(TITULARES!$P$6:$P$1505,TITULARES!$I$6:$I$1505,'RESUMEN POR CARRERAS'!AB$2,TITULARES!$D$6:$D$1505,'RESUMEN POR CARRERAS'!$C133)</f>
        <v>0</v>
      </c>
      <c r="AC133" s="372">
        <f>SUMIFS(TITULARES!$P$6:$P$1505,TITULARES!$I$6:$I$1505,'RESUMEN POR CARRERAS'!AC$2,TITULARES!$D$6:$D$1505,'RESUMEN POR CARRERAS'!$C133)</f>
        <v>0</v>
      </c>
      <c r="AD133" s="372">
        <f t="shared" si="4"/>
        <v>10</v>
      </c>
      <c r="AE133" s="2163" t="str">
        <f t="shared" si="5"/>
        <v>AGROINDUSTRIA</v>
      </c>
    </row>
    <row r="134" spans="1:31" x14ac:dyDescent="0.25">
      <c r="A134" s="372">
        <v>132</v>
      </c>
      <c r="B134" s="974" t="s">
        <v>462</v>
      </c>
      <c r="C134" s="974" t="s">
        <v>487</v>
      </c>
      <c r="D134" s="974" t="s">
        <v>2194</v>
      </c>
      <c r="E134" s="372">
        <f>SUMIFS(TITULARES!$P$6:$P$1505,TITULARES!$I$6:$I$1505,'RESUMEN POR CARRERAS'!E$2,TITULARES!$D$6:$D$1505,'RESUMEN POR CARRERAS'!$C134)</f>
        <v>0</v>
      </c>
      <c r="F134" s="372">
        <f>SUMIFS(TITULARES!$P$6:$P$1505,TITULARES!$I$6:$I$1505,'RESUMEN POR CARRERAS'!F$2,TITULARES!$D$6:$D$1505,'RESUMEN POR CARRERAS'!$C134)</f>
        <v>0</v>
      </c>
      <c r="G134" s="372">
        <f>SUMIFS(TITULARES!$P$6:$P$1505,TITULARES!$I$6:$I$1505,'RESUMEN POR CARRERAS'!G$2,TITULARES!$D$6:$D$1505,'RESUMEN POR CARRERAS'!$C134)</f>
        <v>0</v>
      </c>
      <c r="H134" s="372">
        <f>SUMIFS(TITULARES!$P$6:$P$1505,TITULARES!$I$6:$I$1505,'RESUMEN POR CARRERAS'!H$2,TITULARES!$D$6:$D$1505,'RESUMEN POR CARRERAS'!$C134)</f>
        <v>0</v>
      </c>
      <c r="I134" s="372">
        <f>SUMIFS(TITULARES!$P$6:$P$1505,TITULARES!$I$6:$I$1505,'RESUMEN POR CARRERAS'!I$2,TITULARES!$D$6:$D$1505,'RESUMEN POR CARRERAS'!$C134)</f>
        <v>0</v>
      </c>
      <c r="J134" s="372">
        <f>SUMIFS(TITULARES!$P$6:$P$1505,TITULARES!$I$6:$I$1505,'RESUMEN POR CARRERAS'!J$2,TITULARES!$D$6:$D$1505,'RESUMEN POR CARRERAS'!$C134)</f>
        <v>0</v>
      </c>
      <c r="K134" s="372">
        <f>SUMIFS(TITULARES!$P$6:$P$1505,TITULARES!$I$6:$I$1505,'RESUMEN POR CARRERAS'!K$2,TITULARES!$D$6:$D$1505,'RESUMEN POR CARRERAS'!$C134)</f>
        <v>0</v>
      </c>
      <c r="L134" s="372">
        <f>SUMIFS(TITULARES!$P$6:$P$1505,TITULARES!$I$6:$I$1505,'RESUMEN POR CARRERAS'!L$2,TITULARES!$D$6:$D$1505,'RESUMEN POR CARRERAS'!$C134)</f>
        <v>0</v>
      </c>
      <c r="M134" s="372">
        <f>SUMIFS(TITULARES!$P$6:$P$1505,TITULARES!$I$6:$I$1505,'RESUMEN POR CARRERAS'!M$2,TITULARES!$D$6:$D$1505,'RESUMEN POR CARRERAS'!$C134)</f>
        <v>0</v>
      </c>
      <c r="N134" s="372">
        <f>SUMIFS(TITULARES!$P$6:$P$1505,TITULARES!$I$6:$I$1505,'RESUMEN POR CARRERAS'!N$2,TITULARES!$D$6:$D$1505,'RESUMEN POR CARRERAS'!$C134)</f>
        <v>0</v>
      </c>
      <c r="O134" s="372">
        <f>SUMIFS(TITULARES!$P$6:$P$1505,TITULARES!$I$6:$I$1505,'RESUMEN POR CARRERAS'!O$2,TITULARES!$D$6:$D$1505,'RESUMEN POR CARRERAS'!$C134)</f>
        <v>0</v>
      </c>
      <c r="P134" s="372">
        <f>SUMIFS(TITULARES!$P$6:$P$1505,TITULARES!$I$6:$I$1505,'RESUMEN POR CARRERAS'!P$2,TITULARES!$D$6:$D$1505,'RESUMEN POR CARRERAS'!$C134)</f>
        <v>0</v>
      </c>
      <c r="Q134" s="372">
        <f>SUMIFS(TITULARES!$P$6:$P$1505,TITULARES!$I$6:$I$1505,'RESUMEN POR CARRERAS'!Q$2,TITULARES!$D$6:$D$1505,'RESUMEN POR CARRERAS'!$C134)</f>
        <v>0</v>
      </c>
      <c r="R134" s="372">
        <f>SUMIFS(TITULARES!$P$6:$P$1505,TITULARES!$I$6:$I$1505,'RESUMEN POR CARRERAS'!R$2,TITULARES!$D$6:$D$1505,'RESUMEN POR CARRERAS'!$C134)</f>
        <v>0</v>
      </c>
      <c r="S134" s="372">
        <f>SUMIFS(TITULARES!$P$6:$P$1505,TITULARES!$I$6:$I$1505,'RESUMEN POR CARRERAS'!S$2,TITULARES!$D$6:$D$1505,'RESUMEN POR CARRERAS'!$C134)</f>
        <v>0</v>
      </c>
      <c r="T134" s="372">
        <f>SUMIFS(TITULARES!$P$6:$P$1505,TITULARES!$I$6:$I$1505,'RESUMEN POR CARRERAS'!T$2,TITULARES!$D$6:$D$1505,'RESUMEN POR CARRERAS'!$C134)</f>
        <v>0</v>
      </c>
      <c r="U134" s="372">
        <f>SUMIFS(TITULARES!$P$6:$P$1505,TITULARES!$I$6:$I$1505,'RESUMEN POR CARRERAS'!U$2,TITULARES!$D$6:$D$1505,'RESUMEN POR CARRERAS'!$C134)</f>
        <v>0</v>
      </c>
      <c r="V134" s="372">
        <f>SUMIFS(TITULARES!$P$6:$P$1505,TITULARES!$I$6:$I$1505,'RESUMEN POR CARRERAS'!V$2,TITULARES!$D$6:$D$1505,'RESUMEN POR CARRERAS'!$C134)</f>
        <v>0</v>
      </c>
      <c r="W134" s="372">
        <f>SUMIFS(TITULARES!$P$6:$P$1505,TITULARES!$I$6:$I$1505,'RESUMEN POR CARRERAS'!W$2,TITULARES!$D$6:$D$1505,'RESUMEN POR CARRERAS'!$C134)</f>
        <v>0</v>
      </c>
      <c r="X134" s="372">
        <f>SUMIFS(TITULARES!$P$6:$P$1505,TITULARES!$I$6:$I$1505,'RESUMEN POR CARRERAS'!X$2,TITULARES!$D$6:$D$1505,'RESUMEN POR CARRERAS'!$C134)</f>
        <v>8</v>
      </c>
      <c r="Y134" s="372">
        <f>SUMIFS(TITULARES!$P$6:$P$1505,TITULARES!$I$6:$I$1505,'RESUMEN POR CARRERAS'!Y$2,TITULARES!$D$6:$D$1505,'RESUMEN POR CARRERAS'!$C134)</f>
        <v>0</v>
      </c>
      <c r="Z134" s="372">
        <f>SUMIFS(TITULARES!$P$6:$P$1505,TITULARES!$I$6:$I$1505,'RESUMEN POR CARRERAS'!Z$2,TITULARES!$D$6:$D$1505,'RESUMEN POR CARRERAS'!$C134)</f>
        <v>6</v>
      </c>
      <c r="AA134" s="372">
        <f>SUMIFS(TITULARES!$P$6:$P$1505,TITULARES!$I$6:$I$1505,'RESUMEN POR CARRERAS'!AA$2,TITULARES!$D$6:$D$1505,'RESUMEN POR CARRERAS'!$C134)</f>
        <v>0</v>
      </c>
      <c r="AB134" s="372">
        <f>SUMIFS(TITULARES!$P$6:$P$1505,TITULARES!$I$6:$I$1505,'RESUMEN POR CARRERAS'!AB$2,TITULARES!$D$6:$D$1505,'RESUMEN POR CARRERAS'!$C134)</f>
        <v>0</v>
      </c>
      <c r="AC134" s="372">
        <f>SUMIFS(TITULARES!$P$6:$P$1505,TITULARES!$I$6:$I$1505,'RESUMEN POR CARRERAS'!AC$2,TITULARES!$D$6:$D$1505,'RESUMEN POR CARRERAS'!$C134)</f>
        <v>0</v>
      </c>
      <c r="AD134" s="372">
        <f t="shared" si="4"/>
        <v>8</v>
      </c>
      <c r="AE134" s="2163" t="str">
        <f t="shared" si="5"/>
        <v>ADMINISTRACIÓN PARA DESASTRES Y GESTIÓN DE RIESGOS</v>
      </c>
    </row>
    <row r="135" spans="1:31" x14ac:dyDescent="0.25">
      <c r="A135" s="372">
        <v>133</v>
      </c>
      <c r="B135" s="974" t="s">
        <v>382</v>
      </c>
      <c r="C135" s="974" t="s">
        <v>644</v>
      </c>
      <c r="D135" s="974" t="s">
        <v>2194</v>
      </c>
      <c r="E135" s="372">
        <f>SUMIFS(TITULARES!$P$6:$P$1505,TITULARES!$I$6:$I$1505,'RESUMEN POR CARRERAS'!E$2,TITULARES!$D$6:$D$1505,'RESUMEN POR CARRERAS'!$C135)</f>
        <v>0</v>
      </c>
      <c r="F135" s="372">
        <f>SUMIFS(TITULARES!$P$6:$P$1505,TITULARES!$I$6:$I$1505,'RESUMEN POR CARRERAS'!F$2,TITULARES!$D$6:$D$1505,'RESUMEN POR CARRERAS'!$C135)</f>
        <v>0</v>
      </c>
      <c r="G135" s="372">
        <f>SUMIFS(TITULARES!$P$6:$P$1505,TITULARES!$I$6:$I$1505,'RESUMEN POR CARRERAS'!G$2,TITULARES!$D$6:$D$1505,'RESUMEN POR CARRERAS'!$C135)</f>
        <v>0</v>
      </c>
      <c r="H135" s="372">
        <f>SUMIFS(TITULARES!$P$6:$P$1505,TITULARES!$I$6:$I$1505,'RESUMEN POR CARRERAS'!H$2,TITULARES!$D$6:$D$1505,'RESUMEN POR CARRERAS'!$C135)</f>
        <v>0</v>
      </c>
      <c r="I135" s="372">
        <f>SUMIFS(TITULARES!$P$6:$P$1505,TITULARES!$I$6:$I$1505,'RESUMEN POR CARRERAS'!I$2,TITULARES!$D$6:$D$1505,'RESUMEN POR CARRERAS'!$C135)</f>
        <v>0</v>
      </c>
      <c r="J135" s="372">
        <f>SUMIFS(TITULARES!$P$6:$P$1505,TITULARES!$I$6:$I$1505,'RESUMEN POR CARRERAS'!J$2,TITULARES!$D$6:$D$1505,'RESUMEN POR CARRERAS'!$C135)</f>
        <v>0</v>
      </c>
      <c r="K135" s="372">
        <f>SUMIFS(TITULARES!$P$6:$P$1505,TITULARES!$I$6:$I$1505,'RESUMEN POR CARRERAS'!K$2,TITULARES!$D$6:$D$1505,'RESUMEN POR CARRERAS'!$C135)</f>
        <v>0</v>
      </c>
      <c r="L135" s="372">
        <f>SUMIFS(TITULARES!$P$6:$P$1505,TITULARES!$I$6:$I$1505,'RESUMEN POR CARRERAS'!L$2,TITULARES!$D$6:$D$1505,'RESUMEN POR CARRERAS'!$C135)</f>
        <v>20</v>
      </c>
      <c r="M135" s="372">
        <f>SUMIFS(TITULARES!$P$6:$P$1505,TITULARES!$I$6:$I$1505,'RESUMEN POR CARRERAS'!M$2,TITULARES!$D$6:$D$1505,'RESUMEN POR CARRERAS'!$C135)</f>
        <v>0</v>
      </c>
      <c r="N135" s="372">
        <f>SUMIFS(TITULARES!$P$6:$P$1505,TITULARES!$I$6:$I$1505,'RESUMEN POR CARRERAS'!N$2,TITULARES!$D$6:$D$1505,'RESUMEN POR CARRERAS'!$C135)</f>
        <v>0</v>
      </c>
      <c r="O135" s="372">
        <f>SUMIFS(TITULARES!$P$6:$P$1505,TITULARES!$I$6:$I$1505,'RESUMEN POR CARRERAS'!O$2,TITULARES!$D$6:$D$1505,'RESUMEN POR CARRERAS'!$C135)</f>
        <v>0</v>
      </c>
      <c r="P135" s="372">
        <f>SUMIFS(TITULARES!$P$6:$P$1505,TITULARES!$I$6:$I$1505,'RESUMEN POR CARRERAS'!P$2,TITULARES!$D$6:$D$1505,'RESUMEN POR CARRERAS'!$C135)</f>
        <v>0</v>
      </c>
      <c r="Q135" s="372">
        <f>SUMIFS(TITULARES!$P$6:$P$1505,TITULARES!$I$6:$I$1505,'RESUMEN POR CARRERAS'!Q$2,TITULARES!$D$6:$D$1505,'RESUMEN POR CARRERAS'!$C135)</f>
        <v>0</v>
      </c>
      <c r="R135" s="372">
        <f>SUMIFS(TITULARES!$P$6:$P$1505,TITULARES!$I$6:$I$1505,'RESUMEN POR CARRERAS'!R$2,TITULARES!$D$6:$D$1505,'RESUMEN POR CARRERAS'!$C135)</f>
        <v>0</v>
      </c>
      <c r="S135" s="372">
        <f>SUMIFS(TITULARES!$P$6:$P$1505,TITULARES!$I$6:$I$1505,'RESUMEN POR CARRERAS'!S$2,TITULARES!$D$6:$D$1505,'RESUMEN POR CARRERAS'!$C135)</f>
        <v>0</v>
      </c>
      <c r="T135" s="372">
        <f>SUMIFS(TITULARES!$P$6:$P$1505,TITULARES!$I$6:$I$1505,'RESUMEN POR CARRERAS'!T$2,TITULARES!$D$6:$D$1505,'RESUMEN POR CARRERAS'!$C135)</f>
        <v>0</v>
      </c>
      <c r="U135" s="372">
        <f>SUMIFS(TITULARES!$P$6:$P$1505,TITULARES!$I$6:$I$1505,'RESUMEN POR CARRERAS'!U$2,TITULARES!$D$6:$D$1505,'RESUMEN POR CARRERAS'!$C135)</f>
        <v>0</v>
      </c>
      <c r="V135" s="372">
        <f>SUMIFS(TITULARES!$P$6:$P$1505,TITULARES!$I$6:$I$1505,'RESUMEN POR CARRERAS'!V$2,TITULARES!$D$6:$D$1505,'RESUMEN POR CARRERAS'!$C135)</f>
        <v>0</v>
      </c>
      <c r="W135" s="372">
        <f>SUMIFS(TITULARES!$P$6:$P$1505,TITULARES!$I$6:$I$1505,'RESUMEN POR CARRERAS'!W$2,TITULARES!$D$6:$D$1505,'RESUMEN POR CARRERAS'!$C135)</f>
        <v>0</v>
      </c>
      <c r="X135" s="372">
        <f>SUMIFS(TITULARES!$P$6:$P$1505,TITULARES!$I$6:$I$1505,'RESUMEN POR CARRERAS'!X$2,TITULARES!$D$6:$D$1505,'RESUMEN POR CARRERAS'!$C135)</f>
        <v>0</v>
      </c>
      <c r="Y135" s="372">
        <f>SUMIFS(TITULARES!$P$6:$P$1505,TITULARES!$I$6:$I$1505,'RESUMEN POR CARRERAS'!Y$2,TITULARES!$D$6:$D$1505,'RESUMEN POR CARRERAS'!$C135)</f>
        <v>0</v>
      </c>
      <c r="Z135" s="372">
        <f>SUMIFS(TITULARES!$P$6:$P$1505,TITULARES!$I$6:$I$1505,'RESUMEN POR CARRERAS'!Z$2,TITULARES!$D$6:$D$1505,'RESUMEN POR CARRERAS'!$C135)</f>
        <v>0</v>
      </c>
      <c r="AA135" s="372">
        <f>SUMIFS(TITULARES!$P$6:$P$1505,TITULARES!$I$6:$I$1505,'RESUMEN POR CARRERAS'!AA$2,TITULARES!$D$6:$D$1505,'RESUMEN POR CARRERAS'!$C135)</f>
        <v>0</v>
      </c>
      <c r="AB135" s="372">
        <f>SUMIFS(TITULARES!$P$6:$P$1505,TITULARES!$I$6:$I$1505,'RESUMEN POR CARRERAS'!AB$2,TITULARES!$D$6:$D$1505,'RESUMEN POR CARRERAS'!$C135)</f>
        <v>0</v>
      </c>
      <c r="AC135" s="372">
        <f>SUMIFS(TITULARES!$P$6:$P$1505,TITULARES!$I$6:$I$1505,'RESUMEN POR CARRERAS'!AC$2,TITULARES!$D$6:$D$1505,'RESUMEN POR CARRERAS'!$C135)</f>
        <v>0</v>
      </c>
      <c r="AD135" s="372">
        <f t="shared" si="4"/>
        <v>20</v>
      </c>
      <c r="AE135" s="2163" t="str">
        <f t="shared" si="5"/>
        <v>AGRONOMÍA</v>
      </c>
    </row>
    <row r="136" spans="1:31" x14ac:dyDescent="0.25">
      <c r="A136" s="372">
        <v>134</v>
      </c>
      <c r="B136" s="974" t="s">
        <v>145</v>
      </c>
      <c r="C136" s="974" t="s">
        <v>146</v>
      </c>
      <c r="D136" s="974" t="s">
        <v>2194</v>
      </c>
      <c r="E136" s="372">
        <f>SUMIFS(TITULARES!$P$6:$P$1505,TITULARES!$I$6:$I$1505,'RESUMEN POR CARRERAS'!E$2,TITULARES!$D$6:$D$1505,'RESUMEN POR CARRERAS'!$C136)</f>
        <v>0</v>
      </c>
      <c r="F136" s="372">
        <f>SUMIFS(TITULARES!$P$6:$P$1505,TITULARES!$I$6:$I$1505,'RESUMEN POR CARRERAS'!F$2,TITULARES!$D$6:$D$1505,'RESUMEN POR CARRERAS'!$C136)</f>
        <v>8</v>
      </c>
      <c r="G136" s="372">
        <f>SUMIFS(TITULARES!$P$6:$P$1505,TITULARES!$I$6:$I$1505,'RESUMEN POR CARRERAS'!G$2,TITULARES!$D$6:$D$1505,'RESUMEN POR CARRERAS'!$C136)</f>
        <v>0</v>
      </c>
      <c r="H136" s="372">
        <f>SUMIFS(TITULARES!$P$6:$P$1505,TITULARES!$I$6:$I$1505,'RESUMEN POR CARRERAS'!H$2,TITULARES!$D$6:$D$1505,'RESUMEN POR CARRERAS'!$C136)</f>
        <v>0</v>
      </c>
      <c r="I136" s="372">
        <f>SUMIFS(TITULARES!$P$6:$P$1505,TITULARES!$I$6:$I$1505,'RESUMEN POR CARRERAS'!I$2,TITULARES!$D$6:$D$1505,'RESUMEN POR CARRERAS'!$C136)</f>
        <v>0</v>
      </c>
      <c r="J136" s="372">
        <f>SUMIFS(TITULARES!$P$6:$P$1505,TITULARES!$I$6:$I$1505,'RESUMEN POR CARRERAS'!J$2,TITULARES!$D$6:$D$1505,'RESUMEN POR CARRERAS'!$C136)</f>
        <v>2</v>
      </c>
      <c r="K136" s="372">
        <f>SUMIFS(TITULARES!$P$6:$P$1505,TITULARES!$I$6:$I$1505,'RESUMEN POR CARRERAS'!K$2,TITULARES!$D$6:$D$1505,'RESUMEN POR CARRERAS'!$C136)</f>
        <v>0</v>
      </c>
      <c r="L136" s="372">
        <f>SUMIFS(TITULARES!$P$6:$P$1505,TITULARES!$I$6:$I$1505,'RESUMEN POR CARRERAS'!L$2,TITULARES!$D$6:$D$1505,'RESUMEN POR CARRERAS'!$C136)</f>
        <v>0</v>
      </c>
      <c r="M136" s="372">
        <f>SUMIFS(TITULARES!$P$6:$P$1505,TITULARES!$I$6:$I$1505,'RESUMEN POR CARRERAS'!M$2,TITULARES!$D$6:$D$1505,'RESUMEN POR CARRERAS'!$C136)</f>
        <v>0</v>
      </c>
      <c r="N136" s="372">
        <f>SUMIFS(TITULARES!$P$6:$P$1505,TITULARES!$I$6:$I$1505,'RESUMEN POR CARRERAS'!N$2,TITULARES!$D$6:$D$1505,'RESUMEN POR CARRERAS'!$C136)</f>
        <v>0</v>
      </c>
      <c r="O136" s="372">
        <f>SUMIFS(TITULARES!$P$6:$P$1505,TITULARES!$I$6:$I$1505,'RESUMEN POR CARRERAS'!O$2,TITULARES!$D$6:$D$1505,'RESUMEN POR CARRERAS'!$C136)</f>
        <v>0</v>
      </c>
      <c r="P136" s="372">
        <f>SUMIFS(TITULARES!$P$6:$P$1505,TITULARES!$I$6:$I$1505,'RESUMEN POR CARRERAS'!P$2,TITULARES!$D$6:$D$1505,'RESUMEN POR CARRERAS'!$C136)</f>
        <v>6</v>
      </c>
      <c r="Q136" s="372">
        <f>SUMIFS(TITULARES!$P$6:$P$1505,TITULARES!$I$6:$I$1505,'RESUMEN POR CARRERAS'!Q$2,TITULARES!$D$6:$D$1505,'RESUMEN POR CARRERAS'!$C136)</f>
        <v>0</v>
      </c>
      <c r="R136" s="372">
        <f>SUMIFS(TITULARES!$P$6:$P$1505,TITULARES!$I$6:$I$1505,'RESUMEN POR CARRERAS'!R$2,TITULARES!$D$6:$D$1505,'RESUMEN POR CARRERAS'!$C136)</f>
        <v>0</v>
      </c>
      <c r="S136" s="372">
        <f>SUMIFS(TITULARES!$P$6:$P$1505,TITULARES!$I$6:$I$1505,'RESUMEN POR CARRERAS'!S$2,TITULARES!$D$6:$D$1505,'RESUMEN POR CARRERAS'!$C136)</f>
        <v>0</v>
      </c>
      <c r="T136" s="372">
        <f>SUMIFS(TITULARES!$P$6:$P$1505,TITULARES!$I$6:$I$1505,'RESUMEN POR CARRERAS'!T$2,TITULARES!$D$6:$D$1505,'RESUMEN POR CARRERAS'!$C136)</f>
        <v>0</v>
      </c>
      <c r="U136" s="372">
        <f>SUMIFS(TITULARES!$P$6:$P$1505,TITULARES!$I$6:$I$1505,'RESUMEN POR CARRERAS'!U$2,TITULARES!$D$6:$D$1505,'RESUMEN POR CARRERAS'!$C136)</f>
        <v>0</v>
      </c>
      <c r="V136" s="372">
        <f>SUMIFS(TITULARES!$P$6:$P$1505,TITULARES!$I$6:$I$1505,'RESUMEN POR CARRERAS'!V$2,TITULARES!$D$6:$D$1505,'RESUMEN POR CARRERAS'!$C136)</f>
        <v>0</v>
      </c>
      <c r="W136" s="372">
        <f>SUMIFS(TITULARES!$P$6:$P$1505,TITULARES!$I$6:$I$1505,'RESUMEN POR CARRERAS'!W$2,TITULARES!$D$6:$D$1505,'RESUMEN POR CARRERAS'!$C136)</f>
        <v>0</v>
      </c>
      <c r="X136" s="372">
        <f>SUMIFS(TITULARES!$P$6:$P$1505,TITULARES!$I$6:$I$1505,'RESUMEN POR CARRERAS'!X$2,TITULARES!$D$6:$D$1505,'RESUMEN POR CARRERAS'!$C136)</f>
        <v>0</v>
      </c>
      <c r="Y136" s="372">
        <f>SUMIFS(TITULARES!$P$6:$P$1505,TITULARES!$I$6:$I$1505,'RESUMEN POR CARRERAS'!Y$2,TITULARES!$D$6:$D$1505,'RESUMEN POR CARRERAS'!$C136)</f>
        <v>0</v>
      </c>
      <c r="Z136" s="372">
        <f>SUMIFS(TITULARES!$P$6:$P$1505,TITULARES!$I$6:$I$1505,'RESUMEN POR CARRERAS'!Z$2,TITULARES!$D$6:$D$1505,'RESUMEN POR CARRERAS'!$C136)</f>
        <v>0</v>
      </c>
      <c r="AA136" s="372">
        <f>SUMIFS(TITULARES!$P$6:$P$1505,TITULARES!$I$6:$I$1505,'RESUMEN POR CARRERAS'!AA$2,TITULARES!$D$6:$D$1505,'RESUMEN POR CARRERAS'!$C136)</f>
        <v>5</v>
      </c>
      <c r="AB136" s="372">
        <f>SUMIFS(TITULARES!$P$6:$P$1505,TITULARES!$I$6:$I$1505,'RESUMEN POR CARRERAS'!AB$2,TITULARES!$D$6:$D$1505,'RESUMEN POR CARRERAS'!$C136)</f>
        <v>0</v>
      </c>
      <c r="AC136" s="372">
        <f>SUMIFS(TITULARES!$P$6:$P$1505,TITULARES!$I$6:$I$1505,'RESUMEN POR CARRERAS'!AC$2,TITULARES!$D$6:$D$1505,'RESUMEN POR CARRERAS'!$C136)</f>
        <v>0</v>
      </c>
      <c r="AD136" s="372">
        <f t="shared" si="4"/>
        <v>8</v>
      </c>
      <c r="AE136" s="2163" t="str">
        <f t="shared" si="5"/>
        <v>COMUNICACIÓN</v>
      </c>
    </row>
    <row r="137" spans="1:31" x14ac:dyDescent="0.25">
      <c r="A137" s="372">
        <v>135</v>
      </c>
      <c r="B137" s="974" t="s">
        <v>896</v>
      </c>
      <c r="C137" s="974" t="s">
        <v>897</v>
      </c>
      <c r="D137" s="974" t="s">
        <v>2194</v>
      </c>
      <c r="E137" s="372">
        <f>SUMIFS(TITULARES!$P$6:$P$1505,TITULARES!$I$6:$I$1505,'RESUMEN POR CARRERAS'!E$2,TITULARES!$D$6:$D$1505,'RESUMEN POR CARRERAS'!$C137)</f>
        <v>0</v>
      </c>
      <c r="F137" s="372">
        <f>SUMIFS(TITULARES!$P$6:$P$1505,TITULARES!$I$6:$I$1505,'RESUMEN POR CARRERAS'!F$2,TITULARES!$D$6:$D$1505,'RESUMEN POR CARRERAS'!$C137)</f>
        <v>0</v>
      </c>
      <c r="G137" s="372">
        <f>SUMIFS(TITULARES!$P$6:$P$1505,TITULARES!$I$6:$I$1505,'RESUMEN POR CARRERAS'!G$2,TITULARES!$D$6:$D$1505,'RESUMEN POR CARRERAS'!$C137)</f>
        <v>0</v>
      </c>
      <c r="H137" s="372">
        <f>SUMIFS(TITULARES!$P$6:$P$1505,TITULARES!$I$6:$I$1505,'RESUMEN POR CARRERAS'!H$2,TITULARES!$D$6:$D$1505,'RESUMEN POR CARRERAS'!$C137)</f>
        <v>0</v>
      </c>
      <c r="I137" s="372">
        <f>SUMIFS(TITULARES!$P$6:$P$1505,TITULARES!$I$6:$I$1505,'RESUMEN POR CARRERAS'!I$2,TITULARES!$D$6:$D$1505,'RESUMEN POR CARRERAS'!$C137)</f>
        <v>0</v>
      </c>
      <c r="J137" s="372">
        <f>SUMIFS(TITULARES!$P$6:$P$1505,TITULARES!$I$6:$I$1505,'RESUMEN POR CARRERAS'!J$2,TITULARES!$D$6:$D$1505,'RESUMEN POR CARRERAS'!$C137)</f>
        <v>0</v>
      </c>
      <c r="K137" s="372">
        <f>SUMIFS(TITULARES!$P$6:$P$1505,TITULARES!$I$6:$I$1505,'RESUMEN POR CARRERAS'!K$2,TITULARES!$D$6:$D$1505,'RESUMEN POR CARRERAS'!$C137)</f>
        <v>0</v>
      </c>
      <c r="L137" s="372">
        <f>SUMIFS(TITULARES!$P$6:$P$1505,TITULARES!$I$6:$I$1505,'RESUMEN POR CARRERAS'!L$2,TITULARES!$D$6:$D$1505,'RESUMEN POR CARRERAS'!$C137)</f>
        <v>0</v>
      </c>
      <c r="M137" s="372">
        <f>SUMIFS(TITULARES!$P$6:$P$1505,TITULARES!$I$6:$I$1505,'RESUMEN POR CARRERAS'!M$2,TITULARES!$D$6:$D$1505,'RESUMEN POR CARRERAS'!$C137)</f>
        <v>0</v>
      </c>
      <c r="N137" s="372">
        <f>SUMIFS(TITULARES!$P$6:$P$1505,TITULARES!$I$6:$I$1505,'RESUMEN POR CARRERAS'!N$2,TITULARES!$D$6:$D$1505,'RESUMEN POR CARRERAS'!$C137)</f>
        <v>0</v>
      </c>
      <c r="O137" s="372">
        <f>SUMIFS(TITULARES!$P$6:$P$1505,TITULARES!$I$6:$I$1505,'RESUMEN POR CARRERAS'!O$2,TITULARES!$D$6:$D$1505,'RESUMEN POR CARRERAS'!$C137)</f>
        <v>0</v>
      </c>
      <c r="P137" s="372">
        <f>SUMIFS(TITULARES!$P$6:$P$1505,TITULARES!$I$6:$I$1505,'RESUMEN POR CARRERAS'!P$2,TITULARES!$D$6:$D$1505,'RESUMEN POR CARRERAS'!$C137)</f>
        <v>0</v>
      </c>
      <c r="Q137" s="372">
        <f>SUMIFS(TITULARES!$P$6:$P$1505,TITULARES!$I$6:$I$1505,'RESUMEN POR CARRERAS'!Q$2,TITULARES!$D$6:$D$1505,'RESUMEN POR CARRERAS'!$C137)</f>
        <v>0</v>
      </c>
      <c r="R137" s="372">
        <f>SUMIFS(TITULARES!$P$6:$P$1505,TITULARES!$I$6:$I$1505,'RESUMEN POR CARRERAS'!R$2,TITULARES!$D$6:$D$1505,'RESUMEN POR CARRERAS'!$C137)</f>
        <v>0</v>
      </c>
      <c r="S137" s="372">
        <f>SUMIFS(TITULARES!$P$6:$P$1505,TITULARES!$I$6:$I$1505,'RESUMEN POR CARRERAS'!S$2,TITULARES!$D$6:$D$1505,'RESUMEN POR CARRERAS'!$C137)</f>
        <v>0</v>
      </c>
      <c r="T137" s="372">
        <f>SUMIFS(TITULARES!$P$6:$P$1505,TITULARES!$I$6:$I$1505,'RESUMEN POR CARRERAS'!T$2,TITULARES!$D$6:$D$1505,'RESUMEN POR CARRERAS'!$C137)</f>
        <v>0</v>
      </c>
      <c r="U137" s="372">
        <f>SUMIFS(TITULARES!$P$6:$P$1505,TITULARES!$I$6:$I$1505,'RESUMEN POR CARRERAS'!U$2,TITULARES!$D$6:$D$1505,'RESUMEN POR CARRERAS'!$C137)</f>
        <v>0</v>
      </c>
      <c r="V137" s="372">
        <f>SUMIFS(TITULARES!$P$6:$P$1505,TITULARES!$I$6:$I$1505,'RESUMEN POR CARRERAS'!V$2,TITULARES!$D$6:$D$1505,'RESUMEN POR CARRERAS'!$C137)</f>
        <v>0</v>
      </c>
      <c r="W137" s="372">
        <f>SUMIFS(TITULARES!$P$6:$P$1505,TITULARES!$I$6:$I$1505,'RESUMEN POR CARRERAS'!W$2,TITULARES!$D$6:$D$1505,'RESUMEN POR CARRERAS'!$C137)</f>
        <v>0</v>
      </c>
      <c r="X137" s="372">
        <f>SUMIFS(TITULARES!$P$6:$P$1505,TITULARES!$I$6:$I$1505,'RESUMEN POR CARRERAS'!X$2,TITULARES!$D$6:$D$1505,'RESUMEN POR CARRERAS'!$C137)</f>
        <v>0</v>
      </c>
      <c r="Y137" s="372">
        <f>SUMIFS(TITULARES!$P$6:$P$1505,TITULARES!$I$6:$I$1505,'RESUMEN POR CARRERAS'!Y$2,TITULARES!$D$6:$D$1505,'RESUMEN POR CARRERAS'!$C137)</f>
        <v>0</v>
      </c>
      <c r="Z137" s="372">
        <f>SUMIFS(TITULARES!$P$6:$P$1505,TITULARES!$I$6:$I$1505,'RESUMEN POR CARRERAS'!Z$2,TITULARES!$D$6:$D$1505,'RESUMEN POR CARRERAS'!$C137)</f>
        <v>0</v>
      </c>
      <c r="AA137" s="372">
        <f>SUMIFS(TITULARES!$P$6:$P$1505,TITULARES!$I$6:$I$1505,'RESUMEN POR CARRERAS'!AA$2,TITULARES!$D$6:$D$1505,'RESUMEN POR CARRERAS'!$C137)</f>
        <v>0</v>
      </c>
      <c r="AB137" s="372">
        <f>SUMIFS(TITULARES!$P$6:$P$1505,TITULARES!$I$6:$I$1505,'RESUMEN POR CARRERAS'!AB$2,TITULARES!$D$6:$D$1505,'RESUMEN POR CARRERAS'!$C137)</f>
        <v>0</v>
      </c>
      <c r="AC137" s="372">
        <f>SUMIFS(TITULARES!$P$6:$P$1505,TITULARES!$I$6:$I$1505,'RESUMEN POR CARRERAS'!AC$2,TITULARES!$D$6:$D$1505,'RESUMEN POR CARRERAS'!$C137)</f>
        <v>0</v>
      </c>
      <c r="AD137" s="372">
        <f t="shared" si="4"/>
        <v>0</v>
      </c>
      <c r="AE137" s="2163" t="str">
        <f t="shared" si="5"/>
        <v>ADMINISTRACIÓN DE EMPRESAS</v>
      </c>
    </row>
    <row r="138" spans="1:31" x14ac:dyDescent="0.25">
      <c r="A138" s="372">
        <v>136</v>
      </c>
      <c r="B138" s="974" t="s">
        <v>383</v>
      </c>
      <c r="C138" s="974" t="s">
        <v>645</v>
      </c>
      <c r="D138" s="974" t="s">
        <v>2194</v>
      </c>
      <c r="E138" s="372">
        <f>SUMIFS(TITULARES!$P$6:$P$1505,TITULARES!$I$6:$I$1505,'RESUMEN POR CARRERAS'!E$2,TITULARES!$D$6:$D$1505,'RESUMEN POR CARRERAS'!$C138)</f>
        <v>0</v>
      </c>
      <c r="F138" s="372">
        <f>SUMIFS(TITULARES!$P$6:$P$1505,TITULARES!$I$6:$I$1505,'RESUMEN POR CARRERAS'!F$2,TITULARES!$D$6:$D$1505,'RESUMEN POR CARRERAS'!$C138)</f>
        <v>0</v>
      </c>
      <c r="G138" s="372">
        <f>SUMIFS(TITULARES!$P$6:$P$1505,TITULARES!$I$6:$I$1505,'RESUMEN POR CARRERAS'!G$2,TITULARES!$D$6:$D$1505,'RESUMEN POR CARRERAS'!$C138)</f>
        <v>0</v>
      </c>
      <c r="H138" s="372">
        <f>SUMIFS(TITULARES!$P$6:$P$1505,TITULARES!$I$6:$I$1505,'RESUMEN POR CARRERAS'!H$2,TITULARES!$D$6:$D$1505,'RESUMEN POR CARRERAS'!$C138)</f>
        <v>0</v>
      </c>
      <c r="I138" s="372">
        <f>SUMIFS(TITULARES!$P$6:$P$1505,TITULARES!$I$6:$I$1505,'RESUMEN POR CARRERAS'!I$2,TITULARES!$D$6:$D$1505,'RESUMEN POR CARRERAS'!$C138)</f>
        <v>0</v>
      </c>
      <c r="J138" s="372">
        <f>SUMIFS(TITULARES!$P$6:$P$1505,TITULARES!$I$6:$I$1505,'RESUMEN POR CARRERAS'!J$2,TITULARES!$D$6:$D$1505,'RESUMEN POR CARRERAS'!$C138)</f>
        <v>0</v>
      </c>
      <c r="K138" s="372">
        <f>SUMIFS(TITULARES!$P$6:$P$1505,TITULARES!$I$6:$I$1505,'RESUMEN POR CARRERAS'!K$2,TITULARES!$D$6:$D$1505,'RESUMEN POR CARRERAS'!$C138)</f>
        <v>0</v>
      </c>
      <c r="L138" s="372">
        <f>SUMIFS(TITULARES!$P$6:$P$1505,TITULARES!$I$6:$I$1505,'RESUMEN POR CARRERAS'!L$2,TITULARES!$D$6:$D$1505,'RESUMEN POR CARRERAS'!$C138)</f>
        <v>20</v>
      </c>
      <c r="M138" s="372">
        <f>SUMIFS(TITULARES!$P$6:$P$1505,TITULARES!$I$6:$I$1505,'RESUMEN POR CARRERAS'!M$2,TITULARES!$D$6:$D$1505,'RESUMEN POR CARRERAS'!$C138)</f>
        <v>0</v>
      </c>
      <c r="N138" s="372">
        <f>SUMIFS(TITULARES!$P$6:$P$1505,TITULARES!$I$6:$I$1505,'RESUMEN POR CARRERAS'!N$2,TITULARES!$D$6:$D$1505,'RESUMEN POR CARRERAS'!$C138)</f>
        <v>0</v>
      </c>
      <c r="O138" s="372">
        <f>SUMIFS(TITULARES!$P$6:$P$1505,TITULARES!$I$6:$I$1505,'RESUMEN POR CARRERAS'!O$2,TITULARES!$D$6:$D$1505,'RESUMEN POR CARRERAS'!$C138)</f>
        <v>0</v>
      </c>
      <c r="P138" s="372">
        <f>SUMIFS(TITULARES!$P$6:$P$1505,TITULARES!$I$6:$I$1505,'RESUMEN POR CARRERAS'!P$2,TITULARES!$D$6:$D$1505,'RESUMEN POR CARRERAS'!$C138)</f>
        <v>0</v>
      </c>
      <c r="Q138" s="372">
        <f>SUMIFS(TITULARES!$P$6:$P$1505,TITULARES!$I$6:$I$1505,'RESUMEN POR CARRERAS'!Q$2,TITULARES!$D$6:$D$1505,'RESUMEN POR CARRERAS'!$C138)</f>
        <v>0</v>
      </c>
      <c r="R138" s="372">
        <f>SUMIFS(TITULARES!$P$6:$P$1505,TITULARES!$I$6:$I$1505,'RESUMEN POR CARRERAS'!R$2,TITULARES!$D$6:$D$1505,'RESUMEN POR CARRERAS'!$C138)</f>
        <v>0</v>
      </c>
      <c r="S138" s="372">
        <f>SUMIFS(TITULARES!$P$6:$P$1505,TITULARES!$I$6:$I$1505,'RESUMEN POR CARRERAS'!S$2,TITULARES!$D$6:$D$1505,'RESUMEN POR CARRERAS'!$C138)</f>
        <v>0</v>
      </c>
      <c r="T138" s="372">
        <f>SUMIFS(TITULARES!$P$6:$P$1505,TITULARES!$I$6:$I$1505,'RESUMEN POR CARRERAS'!T$2,TITULARES!$D$6:$D$1505,'RESUMEN POR CARRERAS'!$C138)</f>
        <v>0</v>
      </c>
      <c r="U138" s="372">
        <f>SUMIFS(TITULARES!$P$6:$P$1505,TITULARES!$I$6:$I$1505,'RESUMEN POR CARRERAS'!U$2,TITULARES!$D$6:$D$1505,'RESUMEN POR CARRERAS'!$C138)</f>
        <v>0</v>
      </c>
      <c r="V138" s="372">
        <f>SUMIFS(TITULARES!$P$6:$P$1505,TITULARES!$I$6:$I$1505,'RESUMEN POR CARRERAS'!V$2,TITULARES!$D$6:$D$1505,'RESUMEN POR CARRERAS'!$C138)</f>
        <v>0</v>
      </c>
      <c r="W138" s="372">
        <f>SUMIFS(TITULARES!$P$6:$P$1505,TITULARES!$I$6:$I$1505,'RESUMEN POR CARRERAS'!W$2,TITULARES!$D$6:$D$1505,'RESUMEN POR CARRERAS'!$C138)</f>
        <v>0</v>
      </c>
      <c r="X138" s="372">
        <f>SUMIFS(TITULARES!$P$6:$P$1505,TITULARES!$I$6:$I$1505,'RESUMEN POR CARRERAS'!X$2,TITULARES!$D$6:$D$1505,'RESUMEN POR CARRERAS'!$C138)</f>
        <v>0</v>
      </c>
      <c r="Y138" s="372">
        <f>SUMIFS(TITULARES!$P$6:$P$1505,TITULARES!$I$6:$I$1505,'RESUMEN POR CARRERAS'!Y$2,TITULARES!$D$6:$D$1505,'RESUMEN POR CARRERAS'!$C138)</f>
        <v>0</v>
      </c>
      <c r="Z138" s="372">
        <f>SUMIFS(TITULARES!$P$6:$P$1505,TITULARES!$I$6:$I$1505,'RESUMEN POR CARRERAS'!Z$2,TITULARES!$D$6:$D$1505,'RESUMEN POR CARRERAS'!$C138)</f>
        <v>0</v>
      </c>
      <c r="AA138" s="372">
        <f>SUMIFS(TITULARES!$P$6:$P$1505,TITULARES!$I$6:$I$1505,'RESUMEN POR CARRERAS'!AA$2,TITULARES!$D$6:$D$1505,'RESUMEN POR CARRERAS'!$C138)</f>
        <v>0</v>
      </c>
      <c r="AB138" s="372">
        <f>SUMIFS(TITULARES!$P$6:$P$1505,TITULARES!$I$6:$I$1505,'RESUMEN POR CARRERAS'!AB$2,TITULARES!$D$6:$D$1505,'RESUMEN POR CARRERAS'!$C138)</f>
        <v>0</v>
      </c>
      <c r="AC138" s="372">
        <f>SUMIFS(TITULARES!$P$6:$P$1505,TITULARES!$I$6:$I$1505,'RESUMEN POR CARRERAS'!AC$2,TITULARES!$D$6:$D$1505,'RESUMEN POR CARRERAS'!$C138)</f>
        <v>0</v>
      </c>
      <c r="AD138" s="372">
        <f t="shared" si="4"/>
        <v>20</v>
      </c>
      <c r="AE138" s="2163" t="str">
        <f t="shared" si="5"/>
        <v>AGRONOMÍA</v>
      </c>
    </row>
    <row r="139" spans="1:31" x14ac:dyDescent="0.25">
      <c r="A139" s="372">
        <v>137</v>
      </c>
      <c r="B139" s="974" t="s">
        <v>384</v>
      </c>
      <c r="C139" s="974" t="s">
        <v>646</v>
      </c>
      <c r="D139" s="974" t="s">
        <v>2194</v>
      </c>
      <c r="E139" s="372">
        <f>SUMIFS(TITULARES!$P$6:$P$1505,TITULARES!$I$6:$I$1505,'RESUMEN POR CARRERAS'!E$2,TITULARES!$D$6:$D$1505,'RESUMEN POR CARRERAS'!$C139)</f>
        <v>0</v>
      </c>
      <c r="F139" s="372">
        <f>SUMIFS(TITULARES!$P$6:$P$1505,TITULARES!$I$6:$I$1505,'RESUMEN POR CARRERAS'!F$2,TITULARES!$D$6:$D$1505,'RESUMEN POR CARRERAS'!$C139)</f>
        <v>0</v>
      </c>
      <c r="G139" s="372">
        <f>SUMIFS(TITULARES!$P$6:$P$1505,TITULARES!$I$6:$I$1505,'RESUMEN POR CARRERAS'!G$2,TITULARES!$D$6:$D$1505,'RESUMEN POR CARRERAS'!$C139)</f>
        <v>0</v>
      </c>
      <c r="H139" s="372">
        <f>SUMIFS(TITULARES!$P$6:$P$1505,TITULARES!$I$6:$I$1505,'RESUMEN POR CARRERAS'!H$2,TITULARES!$D$6:$D$1505,'RESUMEN POR CARRERAS'!$C139)</f>
        <v>0</v>
      </c>
      <c r="I139" s="372">
        <f>SUMIFS(TITULARES!$P$6:$P$1505,TITULARES!$I$6:$I$1505,'RESUMEN POR CARRERAS'!I$2,TITULARES!$D$6:$D$1505,'RESUMEN POR CARRERAS'!$C139)</f>
        <v>0</v>
      </c>
      <c r="J139" s="372">
        <f>SUMIFS(TITULARES!$P$6:$P$1505,TITULARES!$I$6:$I$1505,'RESUMEN POR CARRERAS'!J$2,TITULARES!$D$6:$D$1505,'RESUMEN POR CARRERAS'!$C139)</f>
        <v>0</v>
      </c>
      <c r="K139" s="372">
        <f>SUMIFS(TITULARES!$P$6:$P$1505,TITULARES!$I$6:$I$1505,'RESUMEN POR CARRERAS'!K$2,TITULARES!$D$6:$D$1505,'RESUMEN POR CARRERAS'!$C139)</f>
        <v>0</v>
      </c>
      <c r="L139" s="372">
        <f>SUMIFS(TITULARES!$P$6:$P$1505,TITULARES!$I$6:$I$1505,'RESUMEN POR CARRERAS'!L$2,TITULARES!$D$6:$D$1505,'RESUMEN POR CARRERAS'!$C139)</f>
        <v>0</v>
      </c>
      <c r="M139" s="372">
        <f>SUMIFS(TITULARES!$P$6:$P$1505,TITULARES!$I$6:$I$1505,'RESUMEN POR CARRERAS'!M$2,TITULARES!$D$6:$D$1505,'RESUMEN POR CARRERAS'!$C139)</f>
        <v>0</v>
      </c>
      <c r="N139" s="372">
        <f>SUMIFS(TITULARES!$P$6:$P$1505,TITULARES!$I$6:$I$1505,'RESUMEN POR CARRERAS'!N$2,TITULARES!$D$6:$D$1505,'RESUMEN POR CARRERAS'!$C139)</f>
        <v>20</v>
      </c>
      <c r="O139" s="372">
        <f>SUMIFS(TITULARES!$P$6:$P$1505,TITULARES!$I$6:$I$1505,'RESUMEN POR CARRERAS'!O$2,TITULARES!$D$6:$D$1505,'RESUMEN POR CARRERAS'!$C139)</f>
        <v>0</v>
      </c>
      <c r="P139" s="372">
        <f>SUMIFS(TITULARES!$P$6:$P$1505,TITULARES!$I$6:$I$1505,'RESUMEN POR CARRERAS'!P$2,TITULARES!$D$6:$D$1505,'RESUMEN POR CARRERAS'!$C139)</f>
        <v>0</v>
      </c>
      <c r="Q139" s="372">
        <f>SUMIFS(TITULARES!$P$6:$P$1505,TITULARES!$I$6:$I$1505,'RESUMEN POR CARRERAS'!Q$2,TITULARES!$D$6:$D$1505,'RESUMEN POR CARRERAS'!$C139)</f>
        <v>0</v>
      </c>
      <c r="R139" s="372">
        <f>SUMIFS(TITULARES!$P$6:$P$1505,TITULARES!$I$6:$I$1505,'RESUMEN POR CARRERAS'!R$2,TITULARES!$D$6:$D$1505,'RESUMEN POR CARRERAS'!$C139)</f>
        <v>0</v>
      </c>
      <c r="S139" s="372">
        <f>SUMIFS(TITULARES!$P$6:$P$1505,TITULARES!$I$6:$I$1505,'RESUMEN POR CARRERAS'!S$2,TITULARES!$D$6:$D$1505,'RESUMEN POR CARRERAS'!$C139)</f>
        <v>0</v>
      </c>
      <c r="T139" s="372">
        <f>SUMIFS(TITULARES!$P$6:$P$1505,TITULARES!$I$6:$I$1505,'RESUMEN POR CARRERAS'!T$2,TITULARES!$D$6:$D$1505,'RESUMEN POR CARRERAS'!$C139)</f>
        <v>0</v>
      </c>
      <c r="U139" s="372">
        <f>SUMIFS(TITULARES!$P$6:$P$1505,TITULARES!$I$6:$I$1505,'RESUMEN POR CARRERAS'!U$2,TITULARES!$D$6:$D$1505,'RESUMEN POR CARRERAS'!$C139)</f>
        <v>0</v>
      </c>
      <c r="V139" s="372">
        <f>SUMIFS(TITULARES!$P$6:$P$1505,TITULARES!$I$6:$I$1505,'RESUMEN POR CARRERAS'!V$2,TITULARES!$D$6:$D$1505,'RESUMEN POR CARRERAS'!$C139)</f>
        <v>0</v>
      </c>
      <c r="W139" s="372">
        <f>SUMIFS(TITULARES!$P$6:$P$1505,TITULARES!$I$6:$I$1505,'RESUMEN POR CARRERAS'!W$2,TITULARES!$D$6:$D$1505,'RESUMEN POR CARRERAS'!$C139)</f>
        <v>0</v>
      </c>
      <c r="X139" s="372">
        <f>SUMIFS(TITULARES!$P$6:$P$1505,TITULARES!$I$6:$I$1505,'RESUMEN POR CARRERAS'!X$2,TITULARES!$D$6:$D$1505,'RESUMEN POR CARRERAS'!$C139)</f>
        <v>0</v>
      </c>
      <c r="Y139" s="372">
        <f>SUMIFS(TITULARES!$P$6:$P$1505,TITULARES!$I$6:$I$1505,'RESUMEN POR CARRERAS'!Y$2,TITULARES!$D$6:$D$1505,'RESUMEN POR CARRERAS'!$C139)</f>
        <v>0</v>
      </c>
      <c r="Z139" s="372">
        <f>SUMIFS(TITULARES!$P$6:$P$1505,TITULARES!$I$6:$I$1505,'RESUMEN POR CARRERAS'!Z$2,TITULARES!$D$6:$D$1505,'RESUMEN POR CARRERAS'!$C139)</f>
        <v>0</v>
      </c>
      <c r="AA139" s="372">
        <f>SUMIFS(TITULARES!$P$6:$P$1505,TITULARES!$I$6:$I$1505,'RESUMEN POR CARRERAS'!AA$2,TITULARES!$D$6:$D$1505,'RESUMEN POR CARRERAS'!$C139)</f>
        <v>0</v>
      </c>
      <c r="AB139" s="372">
        <f>SUMIFS(TITULARES!$P$6:$P$1505,TITULARES!$I$6:$I$1505,'RESUMEN POR CARRERAS'!AB$2,TITULARES!$D$6:$D$1505,'RESUMEN POR CARRERAS'!$C139)</f>
        <v>0</v>
      </c>
      <c r="AC139" s="372">
        <f>SUMIFS(TITULARES!$P$6:$P$1505,TITULARES!$I$6:$I$1505,'RESUMEN POR CARRERAS'!AC$2,TITULARES!$D$6:$D$1505,'RESUMEN POR CARRERAS'!$C139)</f>
        <v>0</v>
      </c>
      <c r="AD139" s="372">
        <f t="shared" si="4"/>
        <v>20</v>
      </c>
      <c r="AE139" s="2163" t="str">
        <f t="shared" si="5"/>
        <v>MEDICINA VETERINARIA</v>
      </c>
    </row>
    <row r="140" spans="1:31" x14ac:dyDescent="0.25">
      <c r="A140" s="372">
        <v>138</v>
      </c>
      <c r="B140" s="974" t="s">
        <v>1117</v>
      </c>
      <c r="C140" s="974" t="s">
        <v>1116</v>
      </c>
      <c r="D140" s="974" t="s">
        <v>2194</v>
      </c>
      <c r="E140" s="372">
        <f>SUMIFS(TITULARES!$P$6:$P$1505,TITULARES!$I$6:$I$1505,'RESUMEN POR CARRERAS'!E$2,TITULARES!$D$6:$D$1505,'RESUMEN POR CARRERAS'!$C140)</f>
        <v>0</v>
      </c>
      <c r="F140" s="372">
        <f>SUMIFS(TITULARES!$P$6:$P$1505,TITULARES!$I$6:$I$1505,'RESUMEN POR CARRERAS'!F$2,TITULARES!$D$6:$D$1505,'RESUMEN POR CARRERAS'!$C140)</f>
        <v>0</v>
      </c>
      <c r="G140" s="372">
        <f>SUMIFS(TITULARES!$P$6:$P$1505,TITULARES!$I$6:$I$1505,'RESUMEN POR CARRERAS'!G$2,TITULARES!$D$6:$D$1505,'RESUMEN POR CARRERAS'!$C140)</f>
        <v>0</v>
      </c>
      <c r="H140" s="372">
        <f>SUMIFS(TITULARES!$P$6:$P$1505,TITULARES!$I$6:$I$1505,'RESUMEN POR CARRERAS'!H$2,TITULARES!$D$6:$D$1505,'RESUMEN POR CARRERAS'!$C140)</f>
        <v>0</v>
      </c>
      <c r="I140" s="372">
        <f>SUMIFS(TITULARES!$P$6:$P$1505,TITULARES!$I$6:$I$1505,'RESUMEN POR CARRERAS'!I$2,TITULARES!$D$6:$D$1505,'RESUMEN POR CARRERAS'!$C140)</f>
        <v>0</v>
      </c>
      <c r="J140" s="372">
        <f>SUMIFS(TITULARES!$P$6:$P$1505,TITULARES!$I$6:$I$1505,'RESUMEN POR CARRERAS'!J$2,TITULARES!$D$6:$D$1505,'RESUMEN POR CARRERAS'!$C140)</f>
        <v>0</v>
      </c>
      <c r="K140" s="372">
        <f>SUMIFS(TITULARES!$P$6:$P$1505,TITULARES!$I$6:$I$1505,'RESUMEN POR CARRERAS'!K$2,TITULARES!$D$6:$D$1505,'RESUMEN POR CARRERAS'!$C140)</f>
        <v>0</v>
      </c>
      <c r="L140" s="372">
        <f>SUMIFS(TITULARES!$P$6:$P$1505,TITULARES!$I$6:$I$1505,'RESUMEN POR CARRERAS'!L$2,TITULARES!$D$6:$D$1505,'RESUMEN POR CARRERAS'!$C140)</f>
        <v>0</v>
      </c>
      <c r="M140" s="372">
        <f>SUMIFS(TITULARES!$P$6:$P$1505,TITULARES!$I$6:$I$1505,'RESUMEN POR CARRERAS'!M$2,TITULARES!$D$6:$D$1505,'RESUMEN POR CARRERAS'!$C140)</f>
        <v>0</v>
      </c>
      <c r="N140" s="372">
        <f>SUMIFS(TITULARES!$P$6:$P$1505,TITULARES!$I$6:$I$1505,'RESUMEN POR CARRERAS'!N$2,TITULARES!$D$6:$D$1505,'RESUMEN POR CARRERAS'!$C140)</f>
        <v>0</v>
      </c>
      <c r="O140" s="372">
        <f>SUMIFS(TITULARES!$P$6:$P$1505,TITULARES!$I$6:$I$1505,'RESUMEN POR CARRERAS'!O$2,TITULARES!$D$6:$D$1505,'RESUMEN POR CARRERAS'!$C140)</f>
        <v>0</v>
      </c>
      <c r="P140" s="372">
        <f>SUMIFS(TITULARES!$P$6:$P$1505,TITULARES!$I$6:$I$1505,'RESUMEN POR CARRERAS'!P$2,TITULARES!$D$6:$D$1505,'RESUMEN POR CARRERAS'!$C140)</f>
        <v>0</v>
      </c>
      <c r="Q140" s="372">
        <f>SUMIFS(TITULARES!$P$6:$P$1505,TITULARES!$I$6:$I$1505,'RESUMEN POR CARRERAS'!Q$2,TITULARES!$D$6:$D$1505,'RESUMEN POR CARRERAS'!$C140)</f>
        <v>0</v>
      </c>
      <c r="R140" s="372">
        <f>SUMIFS(TITULARES!$P$6:$P$1505,TITULARES!$I$6:$I$1505,'RESUMEN POR CARRERAS'!R$2,TITULARES!$D$6:$D$1505,'RESUMEN POR CARRERAS'!$C140)</f>
        <v>0</v>
      </c>
      <c r="S140" s="372">
        <f>SUMIFS(TITULARES!$P$6:$P$1505,TITULARES!$I$6:$I$1505,'RESUMEN POR CARRERAS'!S$2,TITULARES!$D$6:$D$1505,'RESUMEN POR CARRERAS'!$C140)</f>
        <v>0</v>
      </c>
      <c r="T140" s="372">
        <f>SUMIFS(TITULARES!$P$6:$P$1505,TITULARES!$I$6:$I$1505,'RESUMEN POR CARRERAS'!T$2,TITULARES!$D$6:$D$1505,'RESUMEN POR CARRERAS'!$C140)</f>
        <v>0</v>
      </c>
      <c r="U140" s="372">
        <f>SUMIFS(TITULARES!$P$6:$P$1505,TITULARES!$I$6:$I$1505,'RESUMEN POR CARRERAS'!U$2,TITULARES!$D$6:$D$1505,'RESUMEN POR CARRERAS'!$C140)</f>
        <v>0</v>
      </c>
      <c r="V140" s="372">
        <f>SUMIFS(TITULARES!$P$6:$P$1505,TITULARES!$I$6:$I$1505,'RESUMEN POR CARRERAS'!V$2,TITULARES!$D$6:$D$1505,'RESUMEN POR CARRERAS'!$C140)</f>
        <v>0</v>
      </c>
      <c r="W140" s="372">
        <f>SUMIFS(TITULARES!$P$6:$P$1505,TITULARES!$I$6:$I$1505,'RESUMEN POR CARRERAS'!W$2,TITULARES!$D$6:$D$1505,'RESUMEN POR CARRERAS'!$C140)</f>
        <v>12</v>
      </c>
      <c r="X140" s="372">
        <f>SUMIFS(TITULARES!$P$6:$P$1505,TITULARES!$I$6:$I$1505,'RESUMEN POR CARRERAS'!X$2,TITULARES!$D$6:$D$1505,'RESUMEN POR CARRERAS'!$C140)</f>
        <v>0</v>
      </c>
      <c r="Y140" s="372">
        <f>SUMIFS(TITULARES!$P$6:$P$1505,TITULARES!$I$6:$I$1505,'RESUMEN POR CARRERAS'!Y$2,TITULARES!$D$6:$D$1505,'RESUMEN POR CARRERAS'!$C140)</f>
        <v>0</v>
      </c>
      <c r="Z140" s="372">
        <f>SUMIFS(TITULARES!$P$6:$P$1505,TITULARES!$I$6:$I$1505,'RESUMEN POR CARRERAS'!Z$2,TITULARES!$D$6:$D$1505,'RESUMEN POR CARRERAS'!$C140)</f>
        <v>0</v>
      </c>
      <c r="AA140" s="372">
        <f>SUMIFS(TITULARES!$P$6:$P$1505,TITULARES!$I$6:$I$1505,'RESUMEN POR CARRERAS'!AA$2,TITULARES!$D$6:$D$1505,'RESUMEN POR CARRERAS'!$C140)</f>
        <v>0</v>
      </c>
      <c r="AB140" s="372">
        <f>SUMIFS(TITULARES!$P$6:$P$1505,TITULARES!$I$6:$I$1505,'RESUMEN POR CARRERAS'!AB$2,TITULARES!$D$6:$D$1505,'RESUMEN POR CARRERAS'!$C140)</f>
        <v>0</v>
      </c>
      <c r="AC140" s="372">
        <f>SUMIFS(TITULARES!$P$6:$P$1505,TITULARES!$I$6:$I$1505,'RESUMEN POR CARRERAS'!AC$2,TITULARES!$D$6:$D$1505,'RESUMEN POR CARRERAS'!$C140)</f>
        <v>0</v>
      </c>
      <c r="AD140" s="372">
        <f t="shared" si="4"/>
        <v>12</v>
      </c>
      <c r="AE140" s="2163" t="str">
        <f t="shared" si="5"/>
        <v>SOCIOLOGÍA</v>
      </c>
    </row>
    <row r="141" spans="1:31" x14ac:dyDescent="0.25">
      <c r="A141" s="372">
        <v>139</v>
      </c>
      <c r="B141" s="974" t="s">
        <v>258</v>
      </c>
      <c r="C141" s="974" t="s">
        <v>259</v>
      </c>
      <c r="D141" s="974" t="s">
        <v>2194</v>
      </c>
      <c r="E141" s="372">
        <f>SUMIFS(TITULARES!$P$6:$P$1505,TITULARES!$I$6:$I$1505,'RESUMEN POR CARRERAS'!E$2,TITULARES!$D$6:$D$1505,'RESUMEN POR CARRERAS'!$C141)</f>
        <v>0</v>
      </c>
      <c r="F141" s="372">
        <f>SUMIFS(TITULARES!$P$6:$P$1505,TITULARES!$I$6:$I$1505,'RESUMEN POR CARRERAS'!F$2,TITULARES!$D$6:$D$1505,'RESUMEN POR CARRERAS'!$C141)</f>
        <v>0</v>
      </c>
      <c r="G141" s="372">
        <f>SUMIFS(TITULARES!$P$6:$P$1505,TITULARES!$I$6:$I$1505,'RESUMEN POR CARRERAS'!G$2,TITULARES!$D$6:$D$1505,'RESUMEN POR CARRERAS'!$C141)</f>
        <v>3</v>
      </c>
      <c r="H141" s="372">
        <f>SUMIFS(TITULARES!$P$6:$P$1505,TITULARES!$I$6:$I$1505,'RESUMEN POR CARRERAS'!H$2,TITULARES!$D$6:$D$1505,'RESUMEN POR CARRERAS'!$C141)</f>
        <v>0</v>
      </c>
      <c r="I141" s="372">
        <f>SUMIFS(TITULARES!$P$6:$P$1505,TITULARES!$I$6:$I$1505,'RESUMEN POR CARRERAS'!I$2,TITULARES!$D$6:$D$1505,'RESUMEN POR CARRERAS'!$C141)</f>
        <v>16</v>
      </c>
      <c r="J141" s="372">
        <f>SUMIFS(TITULARES!$P$6:$P$1505,TITULARES!$I$6:$I$1505,'RESUMEN POR CARRERAS'!J$2,TITULARES!$D$6:$D$1505,'RESUMEN POR CARRERAS'!$C141)</f>
        <v>0</v>
      </c>
      <c r="K141" s="372">
        <f>SUMIFS(TITULARES!$P$6:$P$1505,TITULARES!$I$6:$I$1505,'RESUMEN POR CARRERAS'!K$2,TITULARES!$D$6:$D$1505,'RESUMEN POR CARRERAS'!$C141)</f>
        <v>0</v>
      </c>
      <c r="L141" s="372">
        <f>SUMIFS(TITULARES!$P$6:$P$1505,TITULARES!$I$6:$I$1505,'RESUMEN POR CARRERAS'!L$2,TITULARES!$D$6:$D$1505,'RESUMEN POR CARRERAS'!$C141)</f>
        <v>0</v>
      </c>
      <c r="M141" s="372">
        <f>SUMIFS(TITULARES!$P$6:$P$1505,TITULARES!$I$6:$I$1505,'RESUMEN POR CARRERAS'!M$2,TITULARES!$D$6:$D$1505,'RESUMEN POR CARRERAS'!$C141)</f>
        <v>0</v>
      </c>
      <c r="N141" s="372">
        <f>SUMIFS(TITULARES!$P$6:$P$1505,TITULARES!$I$6:$I$1505,'RESUMEN POR CARRERAS'!N$2,TITULARES!$D$6:$D$1505,'RESUMEN POR CARRERAS'!$C141)</f>
        <v>0</v>
      </c>
      <c r="O141" s="372">
        <f>SUMIFS(TITULARES!$P$6:$P$1505,TITULARES!$I$6:$I$1505,'RESUMEN POR CARRERAS'!O$2,TITULARES!$D$6:$D$1505,'RESUMEN POR CARRERAS'!$C141)</f>
        <v>0</v>
      </c>
      <c r="P141" s="372">
        <f>SUMIFS(TITULARES!$P$6:$P$1505,TITULARES!$I$6:$I$1505,'RESUMEN POR CARRERAS'!P$2,TITULARES!$D$6:$D$1505,'RESUMEN POR CARRERAS'!$C141)</f>
        <v>0</v>
      </c>
      <c r="Q141" s="372">
        <f>SUMIFS(TITULARES!$P$6:$P$1505,TITULARES!$I$6:$I$1505,'RESUMEN POR CARRERAS'!Q$2,TITULARES!$D$6:$D$1505,'RESUMEN POR CARRERAS'!$C141)</f>
        <v>0</v>
      </c>
      <c r="R141" s="372">
        <f>SUMIFS(TITULARES!$P$6:$P$1505,TITULARES!$I$6:$I$1505,'RESUMEN POR CARRERAS'!R$2,TITULARES!$D$6:$D$1505,'RESUMEN POR CARRERAS'!$C141)</f>
        <v>0</v>
      </c>
      <c r="S141" s="372">
        <f>SUMIFS(TITULARES!$P$6:$P$1505,TITULARES!$I$6:$I$1505,'RESUMEN POR CARRERAS'!S$2,TITULARES!$D$6:$D$1505,'RESUMEN POR CARRERAS'!$C141)</f>
        <v>0</v>
      </c>
      <c r="T141" s="372">
        <f>SUMIFS(TITULARES!$P$6:$P$1505,TITULARES!$I$6:$I$1505,'RESUMEN POR CARRERAS'!T$2,TITULARES!$D$6:$D$1505,'RESUMEN POR CARRERAS'!$C141)</f>
        <v>0</v>
      </c>
      <c r="U141" s="372">
        <f>SUMIFS(TITULARES!$P$6:$P$1505,TITULARES!$I$6:$I$1505,'RESUMEN POR CARRERAS'!U$2,TITULARES!$D$6:$D$1505,'RESUMEN POR CARRERAS'!$C141)</f>
        <v>0</v>
      </c>
      <c r="V141" s="372">
        <f>SUMIFS(TITULARES!$P$6:$P$1505,TITULARES!$I$6:$I$1505,'RESUMEN POR CARRERAS'!V$2,TITULARES!$D$6:$D$1505,'RESUMEN POR CARRERAS'!$C141)</f>
        <v>0</v>
      </c>
      <c r="W141" s="372">
        <f>SUMIFS(TITULARES!$P$6:$P$1505,TITULARES!$I$6:$I$1505,'RESUMEN POR CARRERAS'!W$2,TITULARES!$D$6:$D$1505,'RESUMEN POR CARRERAS'!$C141)</f>
        <v>0</v>
      </c>
      <c r="X141" s="372">
        <f>SUMIFS(TITULARES!$P$6:$P$1505,TITULARES!$I$6:$I$1505,'RESUMEN POR CARRERAS'!X$2,TITULARES!$D$6:$D$1505,'RESUMEN POR CARRERAS'!$C141)</f>
        <v>0</v>
      </c>
      <c r="Y141" s="372">
        <f>SUMIFS(TITULARES!$P$6:$P$1505,TITULARES!$I$6:$I$1505,'RESUMEN POR CARRERAS'!Y$2,TITULARES!$D$6:$D$1505,'RESUMEN POR CARRERAS'!$C141)</f>
        <v>0</v>
      </c>
      <c r="Z141" s="372">
        <f>SUMIFS(TITULARES!$P$6:$P$1505,TITULARES!$I$6:$I$1505,'RESUMEN POR CARRERAS'!Z$2,TITULARES!$D$6:$D$1505,'RESUMEN POR CARRERAS'!$C141)</f>
        <v>0</v>
      </c>
      <c r="AA141" s="372">
        <f>SUMIFS(TITULARES!$P$6:$P$1505,TITULARES!$I$6:$I$1505,'RESUMEN POR CARRERAS'!AA$2,TITULARES!$D$6:$D$1505,'RESUMEN POR CARRERAS'!$C141)</f>
        <v>0</v>
      </c>
      <c r="AB141" s="372">
        <f>SUMIFS(TITULARES!$P$6:$P$1505,TITULARES!$I$6:$I$1505,'RESUMEN POR CARRERAS'!AB$2,TITULARES!$D$6:$D$1505,'RESUMEN POR CARRERAS'!$C141)</f>
        <v>0</v>
      </c>
      <c r="AC141" s="372">
        <f>SUMIFS(TITULARES!$P$6:$P$1505,TITULARES!$I$6:$I$1505,'RESUMEN POR CARRERAS'!AC$2,TITULARES!$D$6:$D$1505,'RESUMEN POR CARRERAS'!$C141)</f>
        <v>0</v>
      </c>
      <c r="AD141" s="372">
        <f t="shared" si="4"/>
        <v>16</v>
      </c>
      <c r="AE141" s="2163" t="str">
        <f t="shared" si="5"/>
        <v>SOFTWARE</v>
      </c>
    </row>
    <row r="142" spans="1:31" x14ac:dyDescent="0.25">
      <c r="A142" s="372">
        <v>140</v>
      </c>
      <c r="B142" s="974" t="s">
        <v>385</v>
      </c>
      <c r="C142" s="974" t="s">
        <v>647</v>
      </c>
      <c r="D142" s="974" t="s">
        <v>2194</v>
      </c>
      <c r="E142" s="372">
        <f>SUMIFS(TITULARES!$P$6:$P$1505,TITULARES!$I$6:$I$1505,'RESUMEN POR CARRERAS'!E$2,TITULARES!$D$6:$D$1505,'RESUMEN POR CARRERAS'!$C142)</f>
        <v>0</v>
      </c>
      <c r="F142" s="372">
        <f>SUMIFS(TITULARES!$P$6:$P$1505,TITULARES!$I$6:$I$1505,'RESUMEN POR CARRERAS'!F$2,TITULARES!$D$6:$D$1505,'RESUMEN POR CARRERAS'!$C142)</f>
        <v>0</v>
      </c>
      <c r="G142" s="372">
        <f>SUMIFS(TITULARES!$P$6:$P$1505,TITULARES!$I$6:$I$1505,'RESUMEN POR CARRERAS'!G$2,TITULARES!$D$6:$D$1505,'RESUMEN POR CARRERAS'!$C142)</f>
        <v>0</v>
      </c>
      <c r="H142" s="372">
        <f>SUMIFS(TITULARES!$P$6:$P$1505,TITULARES!$I$6:$I$1505,'RESUMEN POR CARRERAS'!H$2,TITULARES!$D$6:$D$1505,'RESUMEN POR CARRERAS'!$C142)</f>
        <v>0</v>
      </c>
      <c r="I142" s="372">
        <f>SUMIFS(TITULARES!$P$6:$P$1505,TITULARES!$I$6:$I$1505,'RESUMEN POR CARRERAS'!I$2,TITULARES!$D$6:$D$1505,'RESUMEN POR CARRERAS'!$C142)</f>
        <v>0</v>
      </c>
      <c r="J142" s="372">
        <f>SUMIFS(TITULARES!$P$6:$P$1505,TITULARES!$I$6:$I$1505,'RESUMEN POR CARRERAS'!J$2,TITULARES!$D$6:$D$1505,'RESUMEN POR CARRERAS'!$C142)</f>
        <v>0</v>
      </c>
      <c r="K142" s="372">
        <f>SUMIFS(TITULARES!$P$6:$P$1505,TITULARES!$I$6:$I$1505,'RESUMEN POR CARRERAS'!K$2,TITULARES!$D$6:$D$1505,'RESUMEN POR CARRERAS'!$C142)</f>
        <v>0</v>
      </c>
      <c r="L142" s="372">
        <f>SUMIFS(TITULARES!$P$6:$P$1505,TITULARES!$I$6:$I$1505,'RESUMEN POR CARRERAS'!L$2,TITULARES!$D$6:$D$1505,'RESUMEN POR CARRERAS'!$C142)</f>
        <v>20</v>
      </c>
      <c r="M142" s="372">
        <f>SUMIFS(TITULARES!$P$6:$P$1505,TITULARES!$I$6:$I$1505,'RESUMEN POR CARRERAS'!M$2,TITULARES!$D$6:$D$1505,'RESUMEN POR CARRERAS'!$C142)</f>
        <v>0</v>
      </c>
      <c r="N142" s="372">
        <f>SUMIFS(TITULARES!$P$6:$P$1505,TITULARES!$I$6:$I$1505,'RESUMEN POR CARRERAS'!N$2,TITULARES!$D$6:$D$1505,'RESUMEN POR CARRERAS'!$C142)</f>
        <v>0</v>
      </c>
      <c r="O142" s="372">
        <f>SUMIFS(TITULARES!$P$6:$P$1505,TITULARES!$I$6:$I$1505,'RESUMEN POR CARRERAS'!O$2,TITULARES!$D$6:$D$1505,'RESUMEN POR CARRERAS'!$C142)</f>
        <v>0</v>
      </c>
      <c r="P142" s="372">
        <f>SUMIFS(TITULARES!$P$6:$P$1505,TITULARES!$I$6:$I$1505,'RESUMEN POR CARRERAS'!P$2,TITULARES!$D$6:$D$1505,'RESUMEN POR CARRERAS'!$C142)</f>
        <v>0</v>
      </c>
      <c r="Q142" s="372">
        <f>SUMIFS(TITULARES!$P$6:$P$1505,TITULARES!$I$6:$I$1505,'RESUMEN POR CARRERAS'!Q$2,TITULARES!$D$6:$D$1505,'RESUMEN POR CARRERAS'!$C142)</f>
        <v>0</v>
      </c>
      <c r="R142" s="372">
        <f>SUMIFS(TITULARES!$P$6:$P$1505,TITULARES!$I$6:$I$1505,'RESUMEN POR CARRERAS'!R$2,TITULARES!$D$6:$D$1505,'RESUMEN POR CARRERAS'!$C142)</f>
        <v>0</v>
      </c>
      <c r="S142" s="372">
        <f>SUMIFS(TITULARES!$P$6:$P$1505,TITULARES!$I$6:$I$1505,'RESUMEN POR CARRERAS'!S$2,TITULARES!$D$6:$D$1505,'RESUMEN POR CARRERAS'!$C142)</f>
        <v>0</v>
      </c>
      <c r="T142" s="372">
        <f>SUMIFS(TITULARES!$P$6:$P$1505,TITULARES!$I$6:$I$1505,'RESUMEN POR CARRERAS'!T$2,TITULARES!$D$6:$D$1505,'RESUMEN POR CARRERAS'!$C142)</f>
        <v>0</v>
      </c>
      <c r="U142" s="372">
        <f>SUMIFS(TITULARES!$P$6:$P$1505,TITULARES!$I$6:$I$1505,'RESUMEN POR CARRERAS'!U$2,TITULARES!$D$6:$D$1505,'RESUMEN POR CARRERAS'!$C142)</f>
        <v>0</v>
      </c>
      <c r="V142" s="372">
        <f>SUMIFS(TITULARES!$P$6:$P$1505,TITULARES!$I$6:$I$1505,'RESUMEN POR CARRERAS'!V$2,TITULARES!$D$6:$D$1505,'RESUMEN POR CARRERAS'!$C142)</f>
        <v>0</v>
      </c>
      <c r="W142" s="372">
        <f>SUMIFS(TITULARES!$P$6:$P$1505,TITULARES!$I$6:$I$1505,'RESUMEN POR CARRERAS'!W$2,TITULARES!$D$6:$D$1505,'RESUMEN POR CARRERAS'!$C142)</f>
        <v>0</v>
      </c>
      <c r="X142" s="372">
        <f>SUMIFS(TITULARES!$P$6:$P$1505,TITULARES!$I$6:$I$1505,'RESUMEN POR CARRERAS'!X$2,TITULARES!$D$6:$D$1505,'RESUMEN POR CARRERAS'!$C142)</f>
        <v>0</v>
      </c>
      <c r="Y142" s="372">
        <f>SUMIFS(TITULARES!$P$6:$P$1505,TITULARES!$I$6:$I$1505,'RESUMEN POR CARRERAS'!Y$2,TITULARES!$D$6:$D$1505,'RESUMEN POR CARRERAS'!$C142)</f>
        <v>0</v>
      </c>
      <c r="Z142" s="372">
        <f>SUMIFS(TITULARES!$P$6:$P$1505,TITULARES!$I$6:$I$1505,'RESUMEN POR CARRERAS'!Z$2,TITULARES!$D$6:$D$1505,'RESUMEN POR CARRERAS'!$C142)</f>
        <v>0</v>
      </c>
      <c r="AA142" s="372">
        <f>SUMIFS(TITULARES!$P$6:$P$1505,TITULARES!$I$6:$I$1505,'RESUMEN POR CARRERAS'!AA$2,TITULARES!$D$6:$D$1505,'RESUMEN POR CARRERAS'!$C142)</f>
        <v>0</v>
      </c>
      <c r="AB142" s="372">
        <f>SUMIFS(TITULARES!$P$6:$P$1505,TITULARES!$I$6:$I$1505,'RESUMEN POR CARRERAS'!AB$2,TITULARES!$D$6:$D$1505,'RESUMEN POR CARRERAS'!$C142)</f>
        <v>0</v>
      </c>
      <c r="AC142" s="372">
        <f>SUMIFS(TITULARES!$P$6:$P$1505,TITULARES!$I$6:$I$1505,'RESUMEN POR CARRERAS'!AC$2,TITULARES!$D$6:$D$1505,'RESUMEN POR CARRERAS'!$C142)</f>
        <v>0</v>
      </c>
      <c r="AD142" s="372">
        <f t="shared" si="4"/>
        <v>20</v>
      </c>
      <c r="AE142" s="2163" t="str">
        <f t="shared" si="5"/>
        <v>AGRONOMÍA</v>
      </c>
    </row>
    <row r="143" spans="1:31" x14ac:dyDescent="0.25">
      <c r="A143" s="372">
        <v>141</v>
      </c>
      <c r="B143" s="974" t="s">
        <v>1112</v>
      </c>
      <c r="C143" s="974" t="s">
        <v>1113</v>
      </c>
      <c r="D143" s="974" t="s">
        <v>2194</v>
      </c>
      <c r="E143" s="372">
        <f>SUMIFS(TITULARES!$P$6:$P$1505,TITULARES!$I$6:$I$1505,'RESUMEN POR CARRERAS'!E$2,TITULARES!$D$6:$D$1505,'RESUMEN POR CARRERAS'!$C143)</f>
        <v>0</v>
      </c>
      <c r="F143" s="372">
        <f>SUMIFS(TITULARES!$P$6:$P$1505,TITULARES!$I$6:$I$1505,'RESUMEN POR CARRERAS'!F$2,TITULARES!$D$6:$D$1505,'RESUMEN POR CARRERAS'!$C143)</f>
        <v>0</v>
      </c>
      <c r="G143" s="372">
        <f>SUMIFS(TITULARES!$P$6:$P$1505,TITULARES!$I$6:$I$1505,'RESUMEN POR CARRERAS'!G$2,TITULARES!$D$6:$D$1505,'RESUMEN POR CARRERAS'!$C143)</f>
        <v>19</v>
      </c>
      <c r="H143" s="372">
        <f>SUMIFS(TITULARES!$P$6:$P$1505,TITULARES!$I$6:$I$1505,'RESUMEN POR CARRERAS'!H$2,TITULARES!$D$6:$D$1505,'RESUMEN POR CARRERAS'!$C143)</f>
        <v>0</v>
      </c>
      <c r="I143" s="372">
        <f>SUMIFS(TITULARES!$P$6:$P$1505,TITULARES!$I$6:$I$1505,'RESUMEN POR CARRERAS'!I$2,TITULARES!$D$6:$D$1505,'RESUMEN POR CARRERAS'!$C143)</f>
        <v>0</v>
      </c>
      <c r="J143" s="372">
        <f>SUMIFS(TITULARES!$P$6:$P$1505,TITULARES!$I$6:$I$1505,'RESUMEN POR CARRERAS'!J$2,TITULARES!$D$6:$D$1505,'RESUMEN POR CARRERAS'!$C143)</f>
        <v>0</v>
      </c>
      <c r="K143" s="372">
        <f>SUMIFS(TITULARES!$P$6:$P$1505,TITULARES!$I$6:$I$1505,'RESUMEN POR CARRERAS'!K$2,TITULARES!$D$6:$D$1505,'RESUMEN POR CARRERAS'!$C143)</f>
        <v>0</v>
      </c>
      <c r="L143" s="372">
        <f>SUMIFS(TITULARES!$P$6:$P$1505,TITULARES!$I$6:$I$1505,'RESUMEN POR CARRERAS'!L$2,TITULARES!$D$6:$D$1505,'RESUMEN POR CARRERAS'!$C143)</f>
        <v>0</v>
      </c>
      <c r="M143" s="372">
        <f>SUMIFS(TITULARES!$P$6:$P$1505,TITULARES!$I$6:$I$1505,'RESUMEN POR CARRERAS'!M$2,TITULARES!$D$6:$D$1505,'RESUMEN POR CARRERAS'!$C143)</f>
        <v>0</v>
      </c>
      <c r="N143" s="372">
        <f>SUMIFS(TITULARES!$P$6:$P$1505,TITULARES!$I$6:$I$1505,'RESUMEN POR CARRERAS'!N$2,TITULARES!$D$6:$D$1505,'RESUMEN POR CARRERAS'!$C143)</f>
        <v>0</v>
      </c>
      <c r="O143" s="372">
        <f>SUMIFS(TITULARES!$P$6:$P$1505,TITULARES!$I$6:$I$1505,'RESUMEN POR CARRERAS'!O$2,TITULARES!$D$6:$D$1505,'RESUMEN POR CARRERAS'!$C143)</f>
        <v>0</v>
      </c>
      <c r="P143" s="372">
        <f>SUMIFS(TITULARES!$P$6:$P$1505,TITULARES!$I$6:$I$1505,'RESUMEN POR CARRERAS'!P$2,TITULARES!$D$6:$D$1505,'RESUMEN POR CARRERAS'!$C143)</f>
        <v>0</v>
      </c>
      <c r="Q143" s="372">
        <f>SUMIFS(TITULARES!$P$6:$P$1505,TITULARES!$I$6:$I$1505,'RESUMEN POR CARRERAS'!Q$2,TITULARES!$D$6:$D$1505,'RESUMEN POR CARRERAS'!$C143)</f>
        <v>0</v>
      </c>
      <c r="R143" s="372">
        <f>SUMIFS(TITULARES!$P$6:$P$1505,TITULARES!$I$6:$I$1505,'RESUMEN POR CARRERAS'!R$2,TITULARES!$D$6:$D$1505,'RESUMEN POR CARRERAS'!$C143)</f>
        <v>0</v>
      </c>
      <c r="S143" s="372">
        <f>SUMIFS(TITULARES!$P$6:$P$1505,TITULARES!$I$6:$I$1505,'RESUMEN POR CARRERAS'!S$2,TITULARES!$D$6:$D$1505,'RESUMEN POR CARRERAS'!$C143)</f>
        <v>0</v>
      </c>
      <c r="T143" s="372">
        <f>SUMIFS(TITULARES!$P$6:$P$1505,TITULARES!$I$6:$I$1505,'RESUMEN POR CARRERAS'!T$2,TITULARES!$D$6:$D$1505,'RESUMEN POR CARRERAS'!$C143)</f>
        <v>0</v>
      </c>
      <c r="U143" s="372">
        <f>SUMIFS(TITULARES!$P$6:$P$1505,TITULARES!$I$6:$I$1505,'RESUMEN POR CARRERAS'!U$2,TITULARES!$D$6:$D$1505,'RESUMEN POR CARRERAS'!$C143)</f>
        <v>0</v>
      </c>
      <c r="V143" s="372">
        <f>SUMIFS(TITULARES!$P$6:$P$1505,TITULARES!$I$6:$I$1505,'RESUMEN POR CARRERAS'!V$2,TITULARES!$D$6:$D$1505,'RESUMEN POR CARRERAS'!$C143)</f>
        <v>0</v>
      </c>
      <c r="W143" s="372">
        <f>SUMIFS(TITULARES!$P$6:$P$1505,TITULARES!$I$6:$I$1505,'RESUMEN POR CARRERAS'!W$2,TITULARES!$D$6:$D$1505,'RESUMEN POR CARRERAS'!$C143)</f>
        <v>0</v>
      </c>
      <c r="X143" s="372">
        <f>SUMIFS(TITULARES!$P$6:$P$1505,TITULARES!$I$6:$I$1505,'RESUMEN POR CARRERAS'!X$2,TITULARES!$D$6:$D$1505,'RESUMEN POR CARRERAS'!$C143)</f>
        <v>0</v>
      </c>
      <c r="Y143" s="372">
        <f>SUMIFS(TITULARES!$P$6:$P$1505,TITULARES!$I$6:$I$1505,'RESUMEN POR CARRERAS'!Y$2,TITULARES!$D$6:$D$1505,'RESUMEN POR CARRERAS'!$C143)</f>
        <v>0</v>
      </c>
      <c r="Z143" s="372">
        <f>SUMIFS(TITULARES!$P$6:$P$1505,TITULARES!$I$6:$I$1505,'RESUMEN POR CARRERAS'!Z$2,TITULARES!$D$6:$D$1505,'RESUMEN POR CARRERAS'!$C143)</f>
        <v>0</v>
      </c>
      <c r="AA143" s="372">
        <f>SUMIFS(TITULARES!$P$6:$P$1505,TITULARES!$I$6:$I$1505,'RESUMEN POR CARRERAS'!AA$2,TITULARES!$D$6:$D$1505,'RESUMEN POR CARRERAS'!$C143)</f>
        <v>0</v>
      </c>
      <c r="AB143" s="372">
        <f>SUMIFS(TITULARES!$P$6:$P$1505,TITULARES!$I$6:$I$1505,'RESUMEN POR CARRERAS'!AB$2,TITULARES!$D$6:$D$1505,'RESUMEN POR CARRERAS'!$C143)</f>
        <v>0</v>
      </c>
      <c r="AC143" s="372">
        <f>SUMIFS(TITULARES!$P$6:$P$1505,TITULARES!$I$6:$I$1505,'RESUMEN POR CARRERAS'!AC$2,TITULARES!$D$6:$D$1505,'RESUMEN POR CARRERAS'!$C143)</f>
        <v>0</v>
      </c>
      <c r="AD143" s="372">
        <f t="shared" si="4"/>
        <v>19</v>
      </c>
      <c r="AE143" s="2163" t="str">
        <f t="shared" si="5"/>
        <v>CONTABILIDAD Y AUDITORÍA</v>
      </c>
    </row>
    <row r="144" spans="1:31" x14ac:dyDescent="0.25">
      <c r="A144" s="372">
        <v>142</v>
      </c>
      <c r="B144" s="974" t="s">
        <v>262</v>
      </c>
      <c r="C144" s="974" t="s">
        <v>263</v>
      </c>
      <c r="D144" s="974" t="s">
        <v>2194</v>
      </c>
      <c r="E144" s="372">
        <f>SUMIFS(TITULARES!$P$6:$P$1505,TITULARES!$I$6:$I$1505,'RESUMEN POR CARRERAS'!E$2,TITULARES!$D$6:$D$1505,'RESUMEN POR CARRERAS'!$C144)</f>
        <v>0</v>
      </c>
      <c r="F144" s="372">
        <f>SUMIFS(TITULARES!$P$6:$P$1505,TITULARES!$I$6:$I$1505,'RESUMEN POR CARRERAS'!F$2,TITULARES!$D$6:$D$1505,'RESUMEN POR CARRERAS'!$C144)</f>
        <v>0</v>
      </c>
      <c r="G144" s="372">
        <f>SUMIFS(TITULARES!$P$6:$P$1505,TITULARES!$I$6:$I$1505,'RESUMEN POR CARRERAS'!G$2,TITULARES!$D$6:$D$1505,'RESUMEN POR CARRERAS'!$C144)</f>
        <v>0</v>
      </c>
      <c r="H144" s="372">
        <f>SUMIFS(TITULARES!$P$6:$P$1505,TITULARES!$I$6:$I$1505,'RESUMEN POR CARRERAS'!H$2,TITULARES!$D$6:$D$1505,'RESUMEN POR CARRERAS'!$C144)</f>
        <v>0</v>
      </c>
      <c r="I144" s="372">
        <f>SUMIFS(TITULARES!$P$6:$P$1505,TITULARES!$I$6:$I$1505,'RESUMEN POR CARRERAS'!I$2,TITULARES!$D$6:$D$1505,'RESUMEN POR CARRERAS'!$C144)</f>
        <v>0</v>
      </c>
      <c r="J144" s="372">
        <f>SUMIFS(TITULARES!$P$6:$P$1505,TITULARES!$I$6:$I$1505,'RESUMEN POR CARRERAS'!J$2,TITULARES!$D$6:$D$1505,'RESUMEN POR CARRERAS'!$C144)</f>
        <v>11</v>
      </c>
      <c r="K144" s="372">
        <f>SUMIFS(TITULARES!$P$6:$P$1505,TITULARES!$I$6:$I$1505,'RESUMEN POR CARRERAS'!K$2,TITULARES!$D$6:$D$1505,'RESUMEN POR CARRERAS'!$C144)</f>
        <v>0</v>
      </c>
      <c r="L144" s="372">
        <f>SUMIFS(TITULARES!$P$6:$P$1505,TITULARES!$I$6:$I$1505,'RESUMEN POR CARRERAS'!L$2,TITULARES!$D$6:$D$1505,'RESUMEN POR CARRERAS'!$C144)</f>
        <v>0</v>
      </c>
      <c r="M144" s="372">
        <f>SUMIFS(TITULARES!$P$6:$P$1505,TITULARES!$I$6:$I$1505,'RESUMEN POR CARRERAS'!M$2,TITULARES!$D$6:$D$1505,'RESUMEN POR CARRERAS'!$C144)</f>
        <v>0</v>
      </c>
      <c r="N144" s="372">
        <f>SUMIFS(TITULARES!$P$6:$P$1505,TITULARES!$I$6:$I$1505,'RESUMEN POR CARRERAS'!N$2,TITULARES!$D$6:$D$1505,'RESUMEN POR CARRERAS'!$C144)</f>
        <v>0</v>
      </c>
      <c r="O144" s="372">
        <f>SUMIFS(TITULARES!$P$6:$P$1505,TITULARES!$I$6:$I$1505,'RESUMEN POR CARRERAS'!O$2,TITULARES!$D$6:$D$1505,'RESUMEN POR CARRERAS'!$C144)</f>
        <v>0</v>
      </c>
      <c r="P144" s="372">
        <f>SUMIFS(TITULARES!$P$6:$P$1505,TITULARES!$I$6:$I$1505,'RESUMEN POR CARRERAS'!P$2,TITULARES!$D$6:$D$1505,'RESUMEN POR CARRERAS'!$C144)</f>
        <v>0</v>
      </c>
      <c r="Q144" s="372">
        <f>SUMIFS(TITULARES!$P$6:$P$1505,TITULARES!$I$6:$I$1505,'RESUMEN POR CARRERAS'!Q$2,TITULARES!$D$6:$D$1505,'RESUMEN POR CARRERAS'!$C144)</f>
        <v>0</v>
      </c>
      <c r="R144" s="372">
        <f>SUMIFS(TITULARES!$P$6:$P$1505,TITULARES!$I$6:$I$1505,'RESUMEN POR CARRERAS'!R$2,TITULARES!$D$6:$D$1505,'RESUMEN POR CARRERAS'!$C144)</f>
        <v>0</v>
      </c>
      <c r="S144" s="372">
        <f>SUMIFS(TITULARES!$P$6:$P$1505,TITULARES!$I$6:$I$1505,'RESUMEN POR CARRERAS'!S$2,TITULARES!$D$6:$D$1505,'RESUMEN POR CARRERAS'!$C144)</f>
        <v>0</v>
      </c>
      <c r="T144" s="372">
        <f>SUMIFS(TITULARES!$P$6:$P$1505,TITULARES!$I$6:$I$1505,'RESUMEN POR CARRERAS'!T$2,TITULARES!$D$6:$D$1505,'RESUMEN POR CARRERAS'!$C144)</f>
        <v>0</v>
      </c>
      <c r="U144" s="372">
        <f>SUMIFS(TITULARES!$P$6:$P$1505,TITULARES!$I$6:$I$1505,'RESUMEN POR CARRERAS'!U$2,TITULARES!$D$6:$D$1505,'RESUMEN POR CARRERAS'!$C144)</f>
        <v>0</v>
      </c>
      <c r="V144" s="372">
        <f>SUMIFS(TITULARES!$P$6:$P$1505,TITULARES!$I$6:$I$1505,'RESUMEN POR CARRERAS'!V$2,TITULARES!$D$6:$D$1505,'RESUMEN POR CARRERAS'!$C144)</f>
        <v>0</v>
      </c>
      <c r="W144" s="372">
        <f>SUMIFS(TITULARES!$P$6:$P$1505,TITULARES!$I$6:$I$1505,'RESUMEN POR CARRERAS'!W$2,TITULARES!$D$6:$D$1505,'RESUMEN POR CARRERAS'!$C144)</f>
        <v>0</v>
      </c>
      <c r="X144" s="372">
        <f>SUMIFS(TITULARES!$P$6:$P$1505,TITULARES!$I$6:$I$1505,'RESUMEN POR CARRERAS'!X$2,TITULARES!$D$6:$D$1505,'RESUMEN POR CARRERAS'!$C144)</f>
        <v>0</v>
      </c>
      <c r="Y144" s="372">
        <f>SUMIFS(TITULARES!$P$6:$P$1505,TITULARES!$I$6:$I$1505,'RESUMEN POR CARRERAS'!Y$2,TITULARES!$D$6:$D$1505,'RESUMEN POR CARRERAS'!$C144)</f>
        <v>0</v>
      </c>
      <c r="Z144" s="372">
        <f>SUMIFS(TITULARES!$P$6:$P$1505,TITULARES!$I$6:$I$1505,'RESUMEN POR CARRERAS'!Z$2,TITULARES!$D$6:$D$1505,'RESUMEN POR CARRERAS'!$C144)</f>
        <v>0</v>
      </c>
      <c r="AA144" s="372">
        <f>SUMIFS(TITULARES!$P$6:$P$1505,TITULARES!$I$6:$I$1505,'RESUMEN POR CARRERAS'!AA$2,TITULARES!$D$6:$D$1505,'RESUMEN POR CARRERAS'!$C144)</f>
        <v>0</v>
      </c>
      <c r="AB144" s="372">
        <f>SUMIFS(TITULARES!$P$6:$P$1505,TITULARES!$I$6:$I$1505,'RESUMEN POR CARRERAS'!AB$2,TITULARES!$D$6:$D$1505,'RESUMEN POR CARRERAS'!$C144)</f>
        <v>0</v>
      </c>
      <c r="AC144" s="372">
        <f>SUMIFS(TITULARES!$P$6:$P$1505,TITULARES!$I$6:$I$1505,'RESUMEN POR CARRERAS'!AC$2,TITULARES!$D$6:$D$1505,'RESUMEN POR CARRERAS'!$C144)</f>
        <v>0</v>
      </c>
      <c r="AD144" s="372">
        <f t="shared" si="4"/>
        <v>11</v>
      </c>
      <c r="AE144" s="2163" t="str">
        <f t="shared" si="5"/>
        <v>TURISMO</v>
      </c>
    </row>
    <row r="145" spans="1:31" x14ac:dyDescent="0.25">
      <c r="A145" s="372">
        <v>143</v>
      </c>
      <c r="B145" s="974" t="s">
        <v>556</v>
      </c>
      <c r="C145" s="974" t="s">
        <v>650</v>
      </c>
      <c r="D145" s="974" t="s">
        <v>2195</v>
      </c>
      <c r="E145" s="372">
        <f>SUMIFS(TITULARES!$P$6:$P$1505,TITULARES!$I$6:$I$1505,'RESUMEN POR CARRERAS'!E$2,TITULARES!$D$6:$D$1505,'RESUMEN POR CARRERAS'!$C145)</f>
        <v>0</v>
      </c>
      <c r="F145" s="372">
        <f>SUMIFS(TITULARES!$P$6:$P$1505,TITULARES!$I$6:$I$1505,'RESUMEN POR CARRERAS'!F$2,TITULARES!$D$6:$D$1505,'RESUMEN POR CARRERAS'!$C145)</f>
        <v>0</v>
      </c>
      <c r="G145" s="372">
        <f>SUMIFS(TITULARES!$P$6:$P$1505,TITULARES!$I$6:$I$1505,'RESUMEN POR CARRERAS'!G$2,TITULARES!$D$6:$D$1505,'RESUMEN POR CARRERAS'!$C145)</f>
        <v>0</v>
      </c>
      <c r="H145" s="372">
        <f>SUMIFS(TITULARES!$P$6:$P$1505,TITULARES!$I$6:$I$1505,'RESUMEN POR CARRERAS'!H$2,TITULARES!$D$6:$D$1505,'RESUMEN POR CARRERAS'!$C145)</f>
        <v>0</v>
      </c>
      <c r="I145" s="372">
        <f>SUMIFS(TITULARES!$P$6:$P$1505,TITULARES!$I$6:$I$1505,'RESUMEN POR CARRERAS'!I$2,TITULARES!$D$6:$D$1505,'RESUMEN POR CARRERAS'!$C145)</f>
        <v>0</v>
      </c>
      <c r="J145" s="372">
        <f>SUMIFS(TITULARES!$P$6:$P$1505,TITULARES!$I$6:$I$1505,'RESUMEN POR CARRERAS'!J$2,TITULARES!$D$6:$D$1505,'RESUMEN POR CARRERAS'!$C145)</f>
        <v>0</v>
      </c>
      <c r="K145" s="372">
        <f>SUMIFS(TITULARES!$P$6:$P$1505,TITULARES!$I$6:$I$1505,'RESUMEN POR CARRERAS'!K$2,TITULARES!$D$6:$D$1505,'RESUMEN POR CARRERAS'!$C145)</f>
        <v>0</v>
      </c>
      <c r="L145" s="372">
        <f>SUMIFS(TITULARES!$P$6:$P$1505,TITULARES!$I$6:$I$1505,'RESUMEN POR CARRERAS'!L$2,TITULARES!$D$6:$D$1505,'RESUMEN POR CARRERAS'!$C145)</f>
        <v>0</v>
      </c>
      <c r="M145" s="372">
        <f>SUMIFS(TITULARES!$P$6:$P$1505,TITULARES!$I$6:$I$1505,'RESUMEN POR CARRERAS'!M$2,TITULARES!$D$6:$D$1505,'RESUMEN POR CARRERAS'!$C145)</f>
        <v>0</v>
      </c>
      <c r="N145" s="372">
        <f>SUMIFS(TITULARES!$P$6:$P$1505,TITULARES!$I$6:$I$1505,'RESUMEN POR CARRERAS'!N$2,TITULARES!$D$6:$D$1505,'RESUMEN POR CARRERAS'!$C145)</f>
        <v>0</v>
      </c>
      <c r="O145" s="372">
        <f>SUMIFS(TITULARES!$P$6:$P$1505,TITULARES!$I$6:$I$1505,'RESUMEN POR CARRERAS'!O$2,TITULARES!$D$6:$D$1505,'RESUMEN POR CARRERAS'!$C145)</f>
        <v>0</v>
      </c>
      <c r="P145" s="372">
        <f>SUMIFS(TITULARES!$P$6:$P$1505,TITULARES!$I$6:$I$1505,'RESUMEN POR CARRERAS'!P$2,TITULARES!$D$6:$D$1505,'RESUMEN POR CARRERAS'!$C145)</f>
        <v>0</v>
      </c>
      <c r="Q145" s="372">
        <f>SUMIFS(TITULARES!$P$6:$P$1505,TITULARES!$I$6:$I$1505,'RESUMEN POR CARRERAS'!Q$2,TITULARES!$D$6:$D$1505,'RESUMEN POR CARRERAS'!$C145)</f>
        <v>16</v>
      </c>
      <c r="R145" s="372">
        <f>SUMIFS(TITULARES!$P$6:$P$1505,TITULARES!$I$6:$I$1505,'RESUMEN POR CARRERAS'!R$2,TITULARES!$D$6:$D$1505,'RESUMEN POR CARRERAS'!$C145)</f>
        <v>0</v>
      </c>
      <c r="S145" s="372">
        <f>SUMIFS(TITULARES!$P$6:$P$1505,TITULARES!$I$6:$I$1505,'RESUMEN POR CARRERAS'!S$2,TITULARES!$D$6:$D$1505,'RESUMEN POR CARRERAS'!$C145)</f>
        <v>0</v>
      </c>
      <c r="T145" s="372">
        <f>SUMIFS(TITULARES!$P$6:$P$1505,TITULARES!$I$6:$I$1505,'RESUMEN POR CARRERAS'!T$2,TITULARES!$D$6:$D$1505,'RESUMEN POR CARRERAS'!$C145)</f>
        <v>0</v>
      </c>
      <c r="U145" s="372">
        <f>SUMIFS(TITULARES!$P$6:$P$1505,TITULARES!$I$6:$I$1505,'RESUMEN POR CARRERAS'!U$2,TITULARES!$D$6:$D$1505,'RESUMEN POR CARRERAS'!$C145)</f>
        <v>0</v>
      </c>
      <c r="V145" s="372">
        <f>SUMIFS(TITULARES!$P$6:$P$1505,TITULARES!$I$6:$I$1505,'RESUMEN POR CARRERAS'!V$2,TITULARES!$D$6:$D$1505,'RESUMEN POR CARRERAS'!$C145)</f>
        <v>0</v>
      </c>
      <c r="W145" s="372">
        <f>SUMIFS(TITULARES!$P$6:$P$1505,TITULARES!$I$6:$I$1505,'RESUMEN POR CARRERAS'!W$2,TITULARES!$D$6:$D$1505,'RESUMEN POR CARRERAS'!$C145)</f>
        <v>0</v>
      </c>
      <c r="X145" s="372">
        <f>SUMIFS(TITULARES!$P$6:$P$1505,TITULARES!$I$6:$I$1505,'RESUMEN POR CARRERAS'!X$2,TITULARES!$D$6:$D$1505,'RESUMEN POR CARRERAS'!$C145)</f>
        <v>0</v>
      </c>
      <c r="Y145" s="372">
        <f>SUMIFS(TITULARES!$P$6:$P$1505,TITULARES!$I$6:$I$1505,'RESUMEN POR CARRERAS'!Y$2,TITULARES!$D$6:$D$1505,'RESUMEN POR CARRERAS'!$C145)</f>
        <v>0</v>
      </c>
      <c r="Z145" s="372">
        <f>SUMIFS(TITULARES!$P$6:$P$1505,TITULARES!$I$6:$I$1505,'RESUMEN POR CARRERAS'!Z$2,TITULARES!$D$6:$D$1505,'RESUMEN POR CARRERAS'!$C145)</f>
        <v>0</v>
      </c>
      <c r="AA145" s="372">
        <f>SUMIFS(TITULARES!$P$6:$P$1505,TITULARES!$I$6:$I$1505,'RESUMEN POR CARRERAS'!AA$2,TITULARES!$D$6:$D$1505,'RESUMEN POR CARRERAS'!$C145)</f>
        <v>0</v>
      </c>
      <c r="AB145" s="372">
        <f>SUMIFS(TITULARES!$P$6:$P$1505,TITULARES!$I$6:$I$1505,'RESUMEN POR CARRERAS'!AB$2,TITULARES!$D$6:$D$1505,'RESUMEN POR CARRERAS'!$C145)</f>
        <v>0</v>
      </c>
      <c r="AC145" s="372">
        <f>SUMIFS(TITULARES!$P$6:$P$1505,TITULARES!$I$6:$I$1505,'RESUMEN POR CARRERAS'!AC$2,TITULARES!$D$6:$D$1505,'RESUMEN POR CARRERAS'!$C145)</f>
        <v>0</v>
      </c>
      <c r="AD145" s="372">
        <f t="shared" si="4"/>
        <v>16</v>
      </c>
      <c r="AE145" s="2163" t="str">
        <f t="shared" si="5"/>
        <v>EDUCACIÓN INICIAL</v>
      </c>
    </row>
    <row r="146" spans="1:31" x14ac:dyDescent="0.25">
      <c r="A146" s="372">
        <v>144</v>
      </c>
      <c r="B146" s="974" t="s">
        <v>827</v>
      </c>
      <c r="C146" s="974" t="s">
        <v>828</v>
      </c>
      <c r="D146" s="974" t="s">
        <v>2194</v>
      </c>
      <c r="E146" s="372">
        <f>SUMIFS(TITULARES!$P$6:$P$1505,TITULARES!$I$6:$I$1505,'RESUMEN POR CARRERAS'!E$2,TITULARES!$D$6:$D$1505,'RESUMEN POR CARRERAS'!$C146)</f>
        <v>0</v>
      </c>
      <c r="F146" s="372">
        <f>SUMIFS(TITULARES!$P$6:$P$1505,TITULARES!$I$6:$I$1505,'RESUMEN POR CARRERAS'!F$2,TITULARES!$D$6:$D$1505,'RESUMEN POR CARRERAS'!$C146)</f>
        <v>0</v>
      </c>
      <c r="G146" s="372">
        <f>SUMIFS(TITULARES!$P$6:$P$1505,TITULARES!$I$6:$I$1505,'RESUMEN POR CARRERAS'!G$2,TITULARES!$D$6:$D$1505,'RESUMEN POR CARRERAS'!$C146)</f>
        <v>0</v>
      </c>
      <c r="H146" s="372">
        <f>SUMIFS(TITULARES!$P$6:$P$1505,TITULARES!$I$6:$I$1505,'RESUMEN POR CARRERAS'!H$2,TITULARES!$D$6:$D$1505,'RESUMEN POR CARRERAS'!$C146)</f>
        <v>0</v>
      </c>
      <c r="I146" s="372">
        <f>SUMIFS(TITULARES!$P$6:$P$1505,TITULARES!$I$6:$I$1505,'RESUMEN POR CARRERAS'!I$2,TITULARES!$D$6:$D$1505,'RESUMEN POR CARRERAS'!$C146)</f>
        <v>0</v>
      </c>
      <c r="J146" s="372">
        <f>SUMIFS(TITULARES!$P$6:$P$1505,TITULARES!$I$6:$I$1505,'RESUMEN POR CARRERAS'!J$2,TITULARES!$D$6:$D$1505,'RESUMEN POR CARRERAS'!$C146)</f>
        <v>0</v>
      </c>
      <c r="K146" s="372">
        <f>SUMIFS(TITULARES!$P$6:$P$1505,TITULARES!$I$6:$I$1505,'RESUMEN POR CARRERAS'!K$2,TITULARES!$D$6:$D$1505,'RESUMEN POR CARRERAS'!$C146)</f>
        <v>0</v>
      </c>
      <c r="L146" s="372">
        <f>SUMIFS(TITULARES!$P$6:$P$1505,TITULARES!$I$6:$I$1505,'RESUMEN POR CARRERAS'!L$2,TITULARES!$D$6:$D$1505,'RESUMEN POR CARRERAS'!$C146)</f>
        <v>0</v>
      </c>
      <c r="M146" s="372">
        <f>SUMIFS(TITULARES!$P$6:$P$1505,TITULARES!$I$6:$I$1505,'RESUMEN POR CARRERAS'!M$2,TITULARES!$D$6:$D$1505,'RESUMEN POR CARRERAS'!$C146)</f>
        <v>0</v>
      </c>
      <c r="N146" s="372">
        <f>SUMIFS(TITULARES!$P$6:$P$1505,TITULARES!$I$6:$I$1505,'RESUMEN POR CARRERAS'!N$2,TITULARES!$D$6:$D$1505,'RESUMEN POR CARRERAS'!$C146)</f>
        <v>0</v>
      </c>
      <c r="O146" s="372">
        <f>SUMIFS(TITULARES!$P$6:$P$1505,TITULARES!$I$6:$I$1505,'RESUMEN POR CARRERAS'!O$2,TITULARES!$D$6:$D$1505,'RESUMEN POR CARRERAS'!$C146)</f>
        <v>0</v>
      </c>
      <c r="P146" s="372">
        <f>SUMIFS(TITULARES!$P$6:$P$1505,TITULARES!$I$6:$I$1505,'RESUMEN POR CARRERAS'!P$2,TITULARES!$D$6:$D$1505,'RESUMEN POR CARRERAS'!$C146)</f>
        <v>0</v>
      </c>
      <c r="Q146" s="372">
        <f>SUMIFS(TITULARES!$P$6:$P$1505,TITULARES!$I$6:$I$1505,'RESUMEN POR CARRERAS'!Q$2,TITULARES!$D$6:$D$1505,'RESUMEN POR CARRERAS'!$C146)</f>
        <v>0</v>
      </c>
      <c r="R146" s="372">
        <f>SUMIFS(TITULARES!$P$6:$P$1505,TITULARES!$I$6:$I$1505,'RESUMEN POR CARRERAS'!R$2,TITULARES!$D$6:$D$1505,'RESUMEN POR CARRERAS'!$C146)</f>
        <v>0</v>
      </c>
      <c r="S146" s="372">
        <f>SUMIFS(TITULARES!$P$6:$P$1505,TITULARES!$I$6:$I$1505,'RESUMEN POR CARRERAS'!S$2,TITULARES!$D$6:$D$1505,'RESUMEN POR CARRERAS'!$C146)</f>
        <v>0</v>
      </c>
      <c r="T146" s="372">
        <f>SUMIFS(TITULARES!$P$6:$P$1505,TITULARES!$I$6:$I$1505,'RESUMEN POR CARRERAS'!T$2,TITULARES!$D$6:$D$1505,'RESUMEN POR CARRERAS'!$C146)</f>
        <v>0</v>
      </c>
      <c r="U146" s="372">
        <f>SUMIFS(TITULARES!$P$6:$P$1505,TITULARES!$I$6:$I$1505,'RESUMEN POR CARRERAS'!U$2,TITULARES!$D$6:$D$1505,'RESUMEN POR CARRERAS'!$C146)</f>
        <v>0</v>
      </c>
      <c r="V146" s="372">
        <f>SUMIFS(TITULARES!$P$6:$P$1505,TITULARES!$I$6:$I$1505,'RESUMEN POR CARRERAS'!V$2,TITULARES!$D$6:$D$1505,'RESUMEN POR CARRERAS'!$C146)</f>
        <v>10</v>
      </c>
      <c r="W146" s="372">
        <f>SUMIFS(TITULARES!$P$6:$P$1505,TITULARES!$I$6:$I$1505,'RESUMEN POR CARRERAS'!W$2,TITULARES!$D$6:$D$1505,'RESUMEN POR CARRERAS'!$C146)</f>
        <v>0</v>
      </c>
      <c r="X146" s="372">
        <f>SUMIFS(TITULARES!$P$6:$P$1505,TITULARES!$I$6:$I$1505,'RESUMEN POR CARRERAS'!X$2,TITULARES!$D$6:$D$1505,'RESUMEN POR CARRERAS'!$C146)</f>
        <v>0</v>
      </c>
      <c r="Y146" s="372">
        <f>SUMIFS(TITULARES!$P$6:$P$1505,TITULARES!$I$6:$I$1505,'RESUMEN POR CARRERAS'!Y$2,TITULARES!$D$6:$D$1505,'RESUMEN POR CARRERAS'!$C146)</f>
        <v>0</v>
      </c>
      <c r="Z146" s="372">
        <f>SUMIFS(TITULARES!$P$6:$P$1505,TITULARES!$I$6:$I$1505,'RESUMEN POR CARRERAS'!Z$2,TITULARES!$D$6:$D$1505,'RESUMEN POR CARRERAS'!$C146)</f>
        <v>0</v>
      </c>
      <c r="AA146" s="372">
        <f>SUMIFS(TITULARES!$P$6:$P$1505,TITULARES!$I$6:$I$1505,'RESUMEN POR CARRERAS'!AA$2,TITULARES!$D$6:$D$1505,'RESUMEN POR CARRERAS'!$C146)</f>
        <v>0</v>
      </c>
      <c r="AB146" s="372">
        <f>SUMIFS(TITULARES!$P$6:$P$1505,TITULARES!$I$6:$I$1505,'RESUMEN POR CARRERAS'!AB$2,TITULARES!$D$6:$D$1505,'RESUMEN POR CARRERAS'!$C146)</f>
        <v>0</v>
      </c>
      <c r="AC146" s="372">
        <f>SUMIFS(TITULARES!$P$6:$P$1505,TITULARES!$I$6:$I$1505,'RESUMEN POR CARRERAS'!AC$2,TITULARES!$D$6:$D$1505,'RESUMEN POR CARRERAS'!$C146)</f>
        <v>8</v>
      </c>
      <c r="AD146" s="372">
        <f t="shared" si="4"/>
        <v>10</v>
      </c>
      <c r="AE146" s="2163" t="str">
        <f t="shared" si="5"/>
        <v>DERECHO</v>
      </c>
    </row>
    <row r="147" spans="1:31" x14ac:dyDescent="0.25">
      <c r="A147" s="372">
        <v>145</v>
      </c>
      <c r="B147" s="974" t="s">
        <v>266</v>
      </c>
      <c r="C147" s="974" t="s">
        <v>267</v>
      </c>
      <c r="D147" s="974" t="s">
        <v>2194</v>
      </c>
      <c r="E147" s="372">
        <f>SUMIFS(TITULARES!$P$6:$P$1505,TITULARES!$I$6:$I$1505,'RESUMEN POR CARRERAS'!E$2,TITULARES!$D$6:$D$1505,'RESUMEN POR CARRERAS'!$C147)</f>
        <v>0</v>
      </c>
      <c r="F147" s="372">
        <f>SUMIFS(TITULARES!$P$6:$P$1505,TITULARES!$I$6:$I$1505,'RESUMEN POR CARRERAS'!F$2,TITULARES!$D$6:$D$1505,'RESUMEN POR CARRERAS'!$C147)</f>
        <v>3</v>
      </c>
      <c r="G147" s="372">
        <f>SUMIFS(TITULARES!$P$6:$P$1505,TITULARES!$I$6:$I$1505,'RESUMEN POR CARRERAS'!G$2,TITULARES!$D$6:$D$1505,'RESUMEN POR CARRERAS'!$C147)</f>
        <v>0</v>
      </c>
      <c r="H147" s="372">
        <f>SUMIFS(TITULARES!$P$6:$P$1505,TITULARES!$I$6:$I$1505,'RESUMEN POR CARRERAS'!H$2,TITULARES!$D$6:$D$1505,'RESUMEN POR CARRERAS'!$C147)</f>
        <v>0</v>
      </c>
      <c r="I147" s="372">
        <f>SUMIFS(TITULARES!$P$6:$P$1505,TITULARES!$I$6:$I$1505,'RESUMEN POR CARRERAS'!I$2,TITULARES!$D$6:$D$1505,'RESUMEN POR CARRERAS'!$C147)</f>
        <v>6</v>
      </c>
      <c r="J147" s="372">
        <f>SUMIFS(TITULARES!$P$6:$P$1505,TITULARES!$I$6:$I$1505,'RESUMEN POR CARRERAS'!J$2,TITULARES!$D$6:$D$1505,'RESUMEN POR CARRERAS'!$C147)</f>
        <v>0</v>
      </c>
      <c r="K147" s="372">
        <f>SUMIFS(TITULARES!$P$6:$P$1505,TITULARES!$I$6:$I$1505,'RESUMEN POR CARRERAS'!K$2,TITULARES!$D$6:$D$1505,'RESUMEN POR CARRERAS'!$C147)</f>
        <v>0</v>
      </c>
      <c r="L147" s="372">
        <f>SUMIFS(TITULARES!$P$6:$P$1505,TITULARES!$I$6:$I$1505,'RESUMEN POR CARRERAS'!L$2,TITULARES!$D$6:$D$1505,'RESUMEN POR CARRERAS'!$C147)</f>
        <v>0</v>
      </c>
      <c r="M147" s="372">
        <f>SUMIFS(TITULARES!$P$6:$P$1505,TITULARES!$I$6:$I$1505,'RESUMEN POR CARRERAS'!M$2,TITULARES!$D$6:$D$1505,'RESUMEN POR CARRERAS'!$C147)</f>
        <v>0</v>
      </c>
      <c r="N147" s="372">
        <f>SUMIFS(TITULARES!$P$6:$P$1505,TITULARES!$I$6:$I$1505,'RESUMEN POR CARRERAS'!N$2,TITULARES!$D$6:$D$1505,'RESUMEN POR CARRERAS'!$C147)</f>
        <v>0</v>
      </c>
      <c r="O147" s="372">
        <f>SUMIFS(TITULARES!$P$6:$P$1505,TITULARES!$I$6:$I$1505,'RESUMEN POR CARRERAS'!O$2,TITULARES!$D$6:$D$1505,'RESUMEN POR CARRERAS'!$C147)</f>
        <v>0</v>
      </c>
      <c r="P147" s="372">
        <f>SUMIFS(TITULARES!$P$6:$P$1505,TITULARES!$I$6:$I$1505,'RESUMEN POR CARRERAS'!P$2,TITULARES!$D$6:$D$1505,'RESUMEN POR CARRERAS'!$C147)</f>
        <v>0</v>
      </c>
      <c r="Q147" s="372">
        <f>SUMIFS(TITULARES!$P$6:$P$1505,TITULARES!$I$6:$I$1505,'RESUMEN POR CARRERAS'!Q$2,TITULARES!$D$6:$D$1505,'RESUMEN POR CARRERAS'!$C147)</f>
        <v>0</v>
      </c>
      <c r="R147" s="372">
        <f>SUMIFS(TITULARES!$P$6:$P$1505,TITULARES!$I$6:$I$1505,'RESUMEN POR CARRERAS'!R$2,TITULARES!$D$6:$D$1505,'RESUMEN POR CARRERAS'!$C147)</f>
        <v>0</v>
      </c>
      <c r="S147" s="372">
        <f>SUMIFS(TITULARES!$P$6:$P$1505,TITULARES!$I$6:$I$1505,'RESUMEN POR CARRERAS'!S$2,TITULARES!$D$6:$D$1505,'RESUMEN POR CARRERAS'!$C147)</f>
        <v>0</v>
      </c>
      <c r="T147" s="372">
        <f>SUMIFS(TITULARES!$P$6:$P$1505,TITULARES!$I$6:$I$1505,'RESUMEN POR CARRERAS'!T$2,TITULARES!$D$6:$D$1505,'RESUMEN POR CARRERAS'!$C147)</f>
        <v>0</v>
      </c>
      <c r="U147" s="372">
        <f>SUMIFS(TITULARES!$P$6:$P$1505,TITULARES!$I$6:$I$1505,'RESUMEN POR CARRERAS'!U$2,TITULARES!$D$6:$D$1505,'RESUMEN POR CARRERAS'!$C147)</f>
        <v>0</v>
      </c>
      <c r="V147" s="372">
        <f>SUMIFS(TITULARES!$P$6:$P$1505,TITULARES!$I$6:$I$1505,'RESUMEN POR CARRERAS'!V$2,TITULARES!$D$6:$D$1505,'RESUMEN POR CARRERAS'!$C147)</f>
        <v>0</v>
      </c>
      <c r="W147" s="372">
        <f>SUMIFS(TITULARES!$P$6:$P$1505,TITULARES!$I$6:$I$1505,'RESUMEN POR CARRERAS'!W$2,TITULARES!$D$6:$D$1505,'RESUMEN POR CARRERAS'!$C147)</f>
        <v>0</v>
      </c>
      <c r="X147" s="372">
        <f>SUMIFS(TITULARES!$P$6:$P$1505,TITULARES!$I$6:$I$1505,'RESUMEN POR CARRERAS'!X$2,TITULARES!$D$6:$D$1505,'RESUMEN POR CARRERAS'!$C147)</f>
        <v>0</v>
      </c>
      <c r="Y147" s="372">
        <f>SUMIFS(TITULARES!$P$6:$P$1505,TITULARES!$I$6:$I$1505,'RESUMEN POR CARRERAS'!Y$2,TITULARES!$D$6:$D$1505,'RESUMEN POR CARRERAS'!$C147)</f>
        <v>0</v>
      </c>
      <c r="Z147" s="372">
        <f>SUMIFS(TITULARES!$P$6:$P$1505,TITULARES!$I$6:$I$1505,'RESUMEN POR CARRERAS'!Z$2,TITULARES!$D$6:$D$1505,'RESUMEN POR CARRERAS'!$C147)</f>
        <v>0</v>
      </c>
      <c r="AA147" s="372">
        <f>SUMIFS(TITULARES!$P$6:$P$1505,TITULARES!$I$6:$I$1505,'RESUMEN POR CARRERAS'!AA$2,TITULARES!$D$6:$D$1505,'RESUMEN POR CARRERAS'!$C147)</f>
        <v>0</v>
      </c>
      <c r="AB147" s="372">
        <f>SUMIFS(TITULARES!$P$6:$P$1505,TITULARES!$I$6:$I$1505,'RESUMEN POR CARRERAS'!AB$2,TITULARES!$D$6:$D$1505,'RESUMEN POR CARRERAS'!$C147)</f>
        <v>0</v>
      </c>
      <c r="AC147" s="372">
        <f>SUMIFS(TITULARES!$P$6:$P$1505,TITULARES!$I$6:$I$1505,'RESUMEN POR CARRERAS'!AC$2,TITULARES!$D$6:$D$1505,'RESUMEN POR CARRERAS'!$C147)</f>
        <v>0</v>
      </c>
      <c r="AD147" s="372">
        <f t="shared" si="4"/>
        <v>6</v>
      </c>
      <c r="AE147" s="2163" t="str">
        <f t="shared" si="5"/>
        <v>SOFTWARE</v>
      </c>
    </row>
    <row r="148" spans="1:31" x14ac:dyDescent="0.25">
      <c r="A148" s="372">
        <v>146</v>
      </c>
      <c r="B148" s="974" t="s">
        <v>386</v>
      </c>
      <c r="C148" s="974" t="s">
        <v>653</v>
      </c>
      <c r="D148" s="974" t="s">
        <v>2194</v>
      </c>
      <c r="E148" s="372">
        <f>SUMIFS(TITULARES!$P$6:$P$1505,TITULARES!$I$6:$I$1505,'RESUMEN POR CARRERAS'!E$2,TITULARES!$D$6:$D$1505,'RESUMEN POR CARRERAS'!$C148)</f>
        <v>0</v>
      </c>
      <c r="F148" s="372">
        <f>SUMIFS(TITULARES!$P$6:$P$1505,TITULARES!$I$6:$I$1505,'RESUMEN POR CARRERAS'!F$2,TITULARES!$D$6:$D$1505,'RESUMEN POR CARRERAS'!$C148)</f>
        <v>0</v>
      </c>
      <c r="G148" s="372">
        <f>SUMIFS(TITULARES!$P$6:$P$1505,TITULARES!$I$6:$I$1505,'RESUMEN POR CARRERAS'!G$2,TITULARES!$D$6:$D$1505,'RESUMEN POR CARRERAS'!$C148)</f>
        <v>0</v>
      </c>
      <c r="H148" s="372">
        <f>SUMIFS(TITULARES!$P$6:$P$1505,TITULARES!$I$6:$I$1505,'RESUMEN POR CARRERAS'!H$2,TITULARES!$D$6:$D$1505,'RESUMEN POR CARRERAS'!$C148)</f>
        <v>0</v>
      </c>
      <c r="I148" s="372">
        <f>SUMIFS(TITULARES!$P$6:$P$1505,TITULARES!$I$6:$I$1505,'RESUMEN POR CARRERAS'!I$2,TITULARES!$D$6:$D$1505,'RESUMEN POR CARRERAS'!$C148)</f>
        <v>0</v>
      </c>
      <c r="J148" s="372">
        <f>SUMIFS(TITULARES!$P$6:$P$1505,TITULARES!$I$6:$I$1505,'RESUMEN POR CARRERAS'!J$2,TITULARES!$D$6:$D$1505,'RESUMEN POR CARRERAS'!$C148)</f>
        <v>0</v>
      </c>
      <c r="K148" s="372">
        <f>SUMIFS(TITULARES!$P$6:$P$1505,TITULARES!$I$6:$I$1505,'RESUMEN POR CARRERAS'!K$2,TITULARES!$D$6:$D$1505,'RESUMEN POR CARRERAS'!$C148)</f>
        <v>3</v>
      </c>
      <c r="L148" s="372">
        <f>SUMIFS(TITULARES!$P$6:$P$1505,TITULARES!$I$6:$I$1505,'RESUMEN POR CARRERAS'!L$2,TITULARES!$D$6:$D$1505,'RESUMEN POR CARRERAS'!$C148)</f>
        <v>10</v>
      </c>
      <c r="M148" s="372">
        <f>SUMIFS(TITULARES!$P$6:$P$1505,TITULARES!$I$6:$I$1505,'RESUMEN POR CARRERAS'!M$2,TITULARES!$D$6:$D$1505,'RESUMEN POR CARRERAS'!$C148)</f>
        <v>0</v>
      </c>
      <c r="N148" s="372">
        <f>SUMIFS(TITULARES!$P$6:$P$1505,TITULARES!$I$6:$I$1505,'RESUMEN POR CARRERAS'!N$2,TITULARES!$D$6:$D$1505,'RESUMEN POR CARRERAS'!$C148)</f>
        <v>3</v>
      </c>
      <c r="O148" s="372">
        <f>SUMIFS(TITULARES!$P$6:$P$1505,TITULARES!$I$6:$I$1505,'RESUMEN POR CARRERAS'!O$2,TITULARES!$D$6:$D$1505,'RESUMEN POR CARRERAS'!$C148)</f>
        <v>0</v>
      </c>
      <c r="P148" s="372">
        <f>SUMIFS(TITULARES!$P$6:$P$1505,TITULARES!$I$6:$I$1505,'RESUMEN POR CARRERAS'!P$2,TITULARES!$D$6:$D$1505,'RESUMEN POR CARRERAS'!$C148)</f>
        <v>0</v>
      </c>
      <c r="Q148" s="372">
        <f>SUMIFS(TITULARES!$P$6:$P$1505,TITULARES!$I$6:$I$1505,'RESUMEN POR CARRERAS'!Q$2,TITULARES!$D$6:$D$1505,'RESUMEN POR CARRERAS'!$C148)</f>
        <v>0</v>
      </c>
      <c r="R148" s="372">
        <f>SUMIFS(TITULARES!$P$6:$P$1505,TITULARES!$I$6:$I$1505,'RESUMEN POR CARRERAS'!R$2,TITULARES!$D$6:$D$1505,'RESUMEN POR CARRERAS'!$C148)</f>
        <v>0</v>
      </c>
      <c r="S148" s="372">
        <f>SUMIFS(TITULARES!$P$6:$P$1505,TITULARES!$I$6:$I$1505,'RESUMEN POR CARRERAS'!S$2,TITULARES!$D$6:$D$1505,'RESUMEN POR CARRERAS'!$C148)</f>
        <v>0</v>
      </c>
      <c r="T148" s="372">
        <f>SUMIFS(TITULARES!$P$6:$P$1505,TITULARES!$I$6:$I$1505,'RESUMEN POR CARRERAS'!T$2,TITULARES!$D$6:$D$1505,'RESUMEN POR CARRERAS'!$C148)</f>
        <v>0</v>
      </c>
      <c r="U148" s="372">
        <f>SUMIFS(TITULARES!$P$6:$P$1505,TITULARES!$I$6:$I$1505,'RESUMEN POR CARRERAS'!U$2,TITULARES!$D$6:$D$1505,'RESUMEN POR CARRERAS'!$C148)</f>
        <v>0</v>
      </c>
      <c r="V148" s="372">
        <f>SUMIFS(TITULARES!$P$6:$P$1505,TITULARES!$I$6:$I$1505,'RESUMEN POR CARRERAS'!V$2,TITULARES!$D$6:$D$1505,'RESUMEN POR CARRERAS'!$C148)</f>
        <v>0</v>
      </c>
      <c r="W148" s="372">
        <f>SUMIFS(TITULARES!$P$6:$P$1505,TITULARES!$I$6:$I$1505,'RESUMEN POR CARRERAS'!W$2,TITULARES!$D$6:$D$1505,'RESUMEN POR CARRERAS'!$C148)</f>
        <v>0</v>
      </c>
      <c r="X148" s="372">
        <f>SUMIFS(TITULARES!$P$6:$P$1505,TITULARES!$I$6:$I$1505,'RESUMEN POR CARRERAS'!X$2,TITULARES!$D$6:$D$1505,'RESUMEN POR CARRERAS'!$C148)</f>
        <v>0</v>
      </c>
      <c r="Y148" s="372">
        <f>SUMIFS(TITULARES!$P$6:$P$1505,TITULARES!$I$6:$I$1505,'RESUMEN POR CARRERAS'!Y$2,TITULARES!$D$6:$D$1505,'RESUMEN POR CARRERAS'!$C148)</f>
        <v>0</v>
      </c>
      <c r="Z148" s="372">
        <f>SUMIFS(TITULARES!$P$6:$P$1505,TITULARES!$I$6:$I$1505,'RESUMEN POR CARRERAS'!Z$2,TITULARES!$D$6:$D$1505,'RESUMEN POR CARRERAS'!$C148)</f>
        <v>0</v>
      </c>
      <c r="AA148" s="372">
        <f>SUMIFS(TITULARES!$P$6:$P$1505,TITULARES!$I$6:$I$1505,'RESUMEN POR CARRERAS'!AA$2,TITULARES!$D$6:$D$1505,'RESUMEN POR CARRERAS'!$C148)</f>
        <v>0</v>
      </c>
      <c r="AB148" s="372">
        <f>SUMIFS(TITULARES!$P$6:$P$1505,TITULARES!$I$6:$I$1505,'RESUMEN POR CARRERAS'!AB$2,TITULARES!$D$6:$D$1505,'RESUMEN POR CARRERAS'!$C148)</f>
        <v>0</v>
      </c>
      <c r="AC148" s="372">
        <f>SUMIFS(TITULARES!$P$6:$P$1505,TITULARES!$I$6:$I$1505,'RESUMEN POR CARRERAS'!AC$2,TITULARES!$D$6:$D$1505,'RESUMEN POR CARRERAS'!$C148)</f>
        <v>0</v>
      </c>
      <c r="AD148" s="372">
        <f t="shared" si="4"/>
        <v>10</v>
      </c>
      <c r="AE148" s="2163" t="str">
        <f t="shared" si="5"/>
        <v>AGRONOMÍA</v>
      </c>
    </row>
    <row r="149" spans="1:31" x14ac:dyDescent="0.25">
      <c r="A149" s="372">
        <v>147</v>
      </c>
      <c r="B149" s="974" t="s">
        <v>2020</v>
      </c>
      <c r="C149" s="974" t="s">
        <v>2021</v>
      </c>
      <c r="D149" s="974" t="s">
        <v>2194</v>
      </c>
      <c r="E149" s="372">
        <f>SUMIFS(TITULARES!$P$6:$P$1505,TITULARES!$I$6:$I$1505,'RESUMEN POR CARRERAS'!E$2,TITULARES!$D$6:$D$1505,'RESUMEN POR CARRERAS'!$C149)</f>
        <v>0</v>
      </c>
      <c r="F149" s="372">
        <f>SUMIFS(TITULARES!$P$6:$P$1505,TITULARES!$I$6:$I$1505,'RESUMEN POR CARRERAS'!F$2,TITULARES!$D$6:$D$1505,'RESUMEN POR CARRERAS'!$C149)</f>
        <v>0</v>
      </c>
      <c r="G149" s="372">
        <f>SUMIFS(TITULARES!$P$6:$P$1505,TITULARES!$I$6:$I$1505,'RESUMEN POR CARRERAS'!G$2,TITULARES!$D$6:$D$1505,'RESUMEN POR CARRERAS'!$C149)</f>
        <v>0</v>
      </c>
      <c r="H149" s="372">
        <f>SUMIFS(TITULARES!$P$6:$P$1505,TITULARES!$I$6:$I$1505,'RESUMEN POR CARRERAS'!H$2,TITULARES!$D$6:$D$1505,'RESUMEN POR CARRERAS'!$C149)</f>
        <v>0</v>
      </c>
      <c r="I149" s="372">
        <f>SUMIFS(TITULARES!$P$6:$P$1505,TITULARES!$I$6:$I$1505,'RESUMEN POR CARRERAS'!I$2,TITULARES!$D$6:$D$1505,'RESUMEN POR CARRERAS'!$C149)</f>
        <v>0</v>
      </c>
      <c r="J149" s="372">
        <f>SUMIFS(TITULARES!$P$6:$P$1505,TITULARES!$I$6:$I$1505,'RESUMEN POR CARRERAS'!J$2,TITULARES!$D$6:$D$1505,'RESUMEN POR CARRERAS'!$C149)</f>
        <v>0</v>
      </c>
      <c r="K149" s="372">
        <f>SUMIFS(TITULARES!$P$6:$P$1505,TITULARES!$I$6:$I$1505,'RESUMEN POR CARRERAS'!K$2,TITULARES!$D$6:$D$1505,'RESUMEN POR CARRERAS'!$C149)</f>
        <v>0</v>
      </c>
      <c r="L149" s="372">
        <f>SUMIFS(TITULARES!$P$6:$P$1505,TITULARES!$I$6:$I$1505,'RESUMEN POR CARRERAS'!L$2,TITULARES!$D$6:$D$1505,'RESUMEN POR CARRERAS'!$C149)</f>
        <v>0</v>
      </c>
      <c r="M149" s="372">
        <f>SUMIFS(TITULARES!$P$6:$P$1505,TITULARES!$I$6:$I$1505,'RESUMEN POR CARRERAS'!M$2,TITULARES!$D$6:$D$1505,'RESUMEN POR CARRERAS'!$C149)</f>
        <v>0</v>
      </c>
      <c r="N149" s="372">
        <f>SUMIFS(TITULARES!$P$6:$P$1505,TITULARES!$I$6:$I$1505,'RESUMEN POR CARRERAS'!N$2,TITULARES!$D$6:$D$1505,'RESUMEN POR CARRERAS'!$C149)</f>
        <v>0</v>
      </c>
      <c r="O149" s="372">
        <f>SUMIFS(TITULARES!$P$6:$P$1505,TITULARES!$I$6:$I$1505,'RESUMEN POR CARRERAS'!O$2,TITULARES!$D$6:$D$1505,'RESUMEN POR CARRERAS'!$C149)</f>
        <v>0</v>
      </c>
      <c r="P149" s="372">
        <f>SUMIFS(TITULARES!$P$6:$P$1505,TITULARES!$I$6:$I$1505,'RESUMEN POR CARRERAS'!P$2,TITULARES!$D$6:$D$1505,'RESUMEN POR CARRERAS'!$C149)</f>
        <v>0</v>
      </c>
      <c r="Q149" s="372">
        <f>SUMIFS(TITULARES!$P$6:$P$1505,TITULARES!$I$6:$I$1505,'RESUMEN POR CARRERAS'!Q$2,TITULARES!$D$6:$D$1505,'RESUMEN POR CARRERAS'!$C149)</f>
        <v>0</v>
      </c>
      <c r="R149" s="372">
        <f>SUMIFS(TITULARES!$P$6:$P$1505,TITULARES!$I$6:$I$1505,'RESUMEN POR CARRERAS'!R$2,TITULARES!$D$6:$D$1505,'RESUMEN POR CARRERAS'!$C149)</f>
        <v>0</v>
      </c>
      <c r="S149" s="372">
        <f>SUMIFS(TITULARES!$P$6:$P$1505,TITULARES!$I$6:$I$1505,'RESUMEN POR CARRERAS'!S$2,TITULARES!$D$6:$D$1505,'RESUMEN POR CARRERAS'!$C149)</f>
        <v>0</v>
      </c>
      <c r="T149" s="372">
        <f>SUMIFS(TITULARES!$P$6:$P$1505,TITULARES!$I$6:$I$1505,'RESUMEN POR CARRERAS'!T$2,TITULARES!$D$6:$D$1505,'RESUMEN POR CARRERAS'!$C149)</f>
        <v>0</v>
      </c>
      <c r="U149" s="372">
        <f>SUMIFS(TITULARES!$P$6:$P$1505,TITULARES!$I$6:$I$1505,'RESUMEN POR CARRERAS'!U$2,TITULARES!$D$6:$D$1505,'RESUMEN POR CARRERAS'!$C149)</f>
        <v>0</v>
      </c>
      <c r="V149" s="372">
        <f>SUMIFS(TITULARES!$P$6:$P$1505,TITULARES!$I$6:$I$1505,'RESUMEN POR CARRERAS'!V$2,TITULARES!$D$6:$D$1505,'RESUMEN POR CARRERAS'!$C149)</f>
        <v>18</v>
      </c>
      <c r="W149" s="372">
        <f>SUMIFS(TITULARES!$P$6:$P$1505,TITULARES!$I$6:$I$1505,'RESUMEN POR CARRERAS'!W$2,TITULARES!$D$6:$D$1505,'RESUMEN POR CARRERAS'!$C149)</f>
        <v>0</v>
      </c>
      <c r="X149" s="372">
        <f>SUMIFS(TITULARES!$P$6:$P$1505,TITULARES!$I$6:$I$1505,'RESUMEN POR CARRERAS'!X$2,TITULARES!$D$6:$D$1505,'RESUMEN POR CARRERAS'!$C149)</f>
        <v>0</v>
      </c>
      <c r="Y149" s="372">
        <f>SUMIFS(TITULARES!$P$6:$P$1505,TITULARES!$I$6:$I$1505,'RESUMEN POR CARRERAS'!Y$2,TITULARES!$D$6:$D$1505,'RESUMEN POR CARRERAS'!$C149)</f>
        <v>0</v>
      </c>
      <c r="Z149" s="372">
        <f>SUMIFS(TITULARES!$P$6:$P$1505,TITULARES!$I$6:$I$1505,'RESUMEN POR CARRERAS'!Z$2,TITULARES!$D$6:$D$1505,'RESUMEN POR CARRERAS'!$C149)</f>
        <v>0</v>
      </c>
      <c r="AA149" s="372">
        <f>SUMIFS(TITULARES!$P$6:$P$1505,TITULARES!$I$6:$I$1505,'RESUMEN POR CARRERAS'!AA$2,TITULARES!$D$6:$D$1505,'RESUMEN POR CARRERAS'!$C149)</f>
        <v>0</v>
      </c>
      <c r="AB149" s="372">
        <f>SUMIFS(TITULARES!$P$6:$P$1505,TITULARES!$I$6:$I$1505,'RESUMEN POR CARRERAS'!AB$2,TITULARES!$D$6:$D$1505,'RESUMEN POR CARRERAS'!$C149)</f>
        <v>0</v>
      </c>
      <c r="AC149" s="372">
        <f>SUMIFS(TITULARES!$P$6:$P$1505,TITULARES!$I$6:$I$1505,'RESUMEN POR CARRERAS'!AC$2,TITULARES!$D$6:$D$1505,'RESUMEN POR CARRERAS'!$C149)</f>
        <v>0</v>
      </c>
      <c r="AD149" s="372">
        <f t="shared" si="4"/>
        <v>18</v>
      </c>
      <c r="AE149" s="2163" t="str">
        <f t="shared" si="5"/>
        <v>DERECHO</v>
      </c>
    </row>
    <row r="150" spans="1:31" x14ac:dyDescent="0.25">
      <c r="A150" s="372">
        <v>148</v>
      </c>
      <c r="B150" s="974" t="s">
        <v>80</v>
      </c>
      <c r="C150" s="974" t="s">
        <v>81</v>
      </c>
      <c r="D150" s="974" t="s">
        <v>2194</v>
      </c>
      <c r="E150" s="372">
        <f>SUMIFS(TITULARES!$P$6:$P$1505,TITULARES!$I$6:$I$1505,'RESUMEN POR CARRERAS'!E$2,TITULARES!$D$6:$D$1505,'RESUMEN POR CARRERAS'!$C150)</f>
        <v>0</v>
      </c>
      <c r="F150" s="372">
        <f>SUMIFS(TITULARES!$P$6:$P$1505,TITULARES!$I$6:$I$1505,'RESUMEN POR CARRERAS'!F$2,TITULARES!$D$6:$D$1505,'RESUMEN POR CARRERAS'!$C150)</f>
        <v>0</v>
      </c>
      <c r="G150" s="372">
        <f>SUMIFS(TITULARES!$P$6:$P$1505,TITULARES!$I$6:$I$1505,'RESUMEN POR CARRERAS'!G$2,TITULARES!$D$6:$D$1505,'RESUMEN POR CARRERAS'!$C150)</f>
        <v>4</v>
      </c>
      <c r="H150" s="372">
        <f>SUMIFS(TITULARES!$P$6:$P$1505,TITULARES!$I$6:$I$1505,'RESUMEN POR CARRERAS'!H$2,TITULARES!$D$6:$D$1505,'RESUMEN POR CARRERAS'!$C150)</f>
        <v>0</v>
      </c>
      <c r="I150" s="372">
        <f>SUMIFS(TITULARES!$P$6:$P$1505,TITULARES!$I$6:$I$1505,'RESUMEN POR CARRERAS'!I$2,TITULARES!$D$6:$D$1505,'RESUMEN POR CARRERAS'!$C150)</f>
        <v>0</v>
      </c>
      <c r="J150" s="372">
        <f>SUMIFS(TITULARES!$P$6:$P$1505,TITULARES!$I$6:$I$1505,'RESUMEN POR CARRERAS'!J$2,TITULARES!$D$6:$D$1505,'RESUMEN POR CARRERAS'!$C150)</f>
        <v>0</v>
      </c>
      <c r="K150" s="372">
        <f>SUMIFS(TITULARES!$P$6:$P$1505,TITULARES!$I$6:$I$1505,'RESUMEN POR CARRERAS'!K$2,TITULARES!$D$6:$D$1505,'RESUMEN POR CARRERAS'!$C150)</f>
        <v>0</v>
      </c>
      <c r="L150" s="372">
        <f>SUMIFS(TITULARES!$P$6:$P$1505,TITULARES!$I$6:$I$1505,'RESUMEN POR CARRERAS'!L$2,TITULARES!$D$6:$D$1505,'RESUMEN POR CARRERAS'!$C150)</f>
        <v>0</v>
      </c>
      <c r="M150" s="372">
        <f>SUMIFS(TITULARES!$P$6:$P$1505,TITULARES!$I$6:$I$1505,'RESUMEN POR CARRERAS'!M$2,TITULARES!$D$6:$D$1505,'RESUMEN POR CARRERAS'!$C150)</f>
        <v>0</v>
      </c>
      <c r="N150" s="372">
        <f>SUMIFS(TITULARES!$P$6:$P$1505,TITULARES!$I$6:$I$1505,'RESUMEN POR CARRERAS'!N$2,TITULARES!$D$6:$D$1505,'RESUMEN POR CARRERAS'!$C150)</f>
        <v>0</v>
      </c>
      <c r="O150" s="372">
        <f>SUMIFS(TITULARES!$P$6:$P$1505,TITULARES!$I$6:$I$1505,'RESUMEN POR CARRERAS'!O$2,TITULARES!$D$6:$D$1505,'RESUMEN POR CARRERAS'!$C150)</f>
        <v>0</v>
      </c>
      <c r="P150" s="372">
        <f>SUMIFS(TITULARES!$P$6:$P$1505,TITULARES!$I$6:$I$1505,'RESUMEN POR CARRERAS'!P$2,TITULARES!$D$6:$D$1505,'RESUMEN POR CARRERAS'!$C150)</f>
        <v>0</v>
      </c>
      <c r="Q150" s="372">
        <f>SUMIFS(TITULARES!$P$6:$P$1505,TITULARES!$I$6:$I$1505,'RESUMEN POR CARRERAS'!Q$2,TITULARES!$D$6:$D$1505,'RESUMEN POR CARRERAS'!$C150)</f>
        <v>0</v>
      </c>
      <c r="R150" s="372">
        <f>SUMIFS(TITULARES!$P$6:$P$1505,TITULARES!$I$6:$I$1505,'RESUMEN POR CARRERAS'!R$2,TITULARES!$D$6:$D$1505,'RESUMEN POR CARRERAS'!$C150)</f>
        <v>0</v>
      </c>
      <c r="S150" s="372">
        <f>SUMIFS(TITULARES!$P$6:$P$1505,TITULARES!$I$6:$I$1505,'RESUMEN POR CARRERAS'!S$2,TITULARES!$D$6:$D$1505,'RESUMEN POR CARRERAS'!$C150)</f>
        <v>0</v>
      </c>
      <c r="T150" s="372">
        <f>SUMIFS(TITULARES!$P$6:$P$1505,TITULARES!$I$6:$I$1505,'RESUMEN POR CARRERAS'!T$2,TITULARES!$D$6:$D$1505,'RESUMEN POR CARRERAS'!$C150)</f>
        <v>0</v>
      </c>
      <c r="U150" s="372">
        <f>SUMIFS(TITULARES!$P$6:$P$1505,TITULARES!$I$6:$I$1505,'RESUMEN POR CARRERAS'!U$2,TITULARES!$D$6:$D$1505,'RESUMEN POR CARRERAS'!$C150)</f>
        <v>0</v>
      </c>
      <c r="V150" s="372">
        <f>SUMIFS(TITULARES!$P$6:$P$1505,TITULARES!$I$6:$I$1505,'RESUMEN POR CARRERAS'!V$2,TITULARES!$D$6:$D$1505,'RESUMEN POR CARRERAS'!$C150)</f>
        <v>0</v>
      </c>
      <c r="W150" s="372">
        <f>SUMIFS(TITULARES!$P$6:$P$1505,TITULARES!$I$6:$I$1505,'RESUMEN POR CARRERAS'!W$2,TITULARES!$D$6:$D$1505,'RESUMEN POR CARRERAS'!$C150)</f>
        <v>0</v>
      </c>
      <c r="X150" s="372">
        <f>SUMIFS(TITULARES!$P$6:$P$1505,TITULARES!$I$6:$I$1505,'RESUMEN POR CARRERAS'!X$2,TITULARES!$D$6:$D$1505,'RESUMEN POR CARRERAS'!$C150)</f>
        <v>0</v>
      </c>
      <c r="Y150" s="372">
        <f>SUMIFS(TITULARES!$P$6:$P$1505,TITULARES!$I$6:$I$1505,'RESUMEN POR CARRERAS'!Y$2,TITULARES!$D$6:$D$1505,'RESUMEN POR CARRERAS'!$C150)</f>
        <v>0</v>
      </c>
      <c r="Z150" s="372">
        <f>SUMIFS(TITULARES!$P$6:$P$1505,TITULARES!$I$6:$I$1505,'RESUMEN POR CARRERAS'!Z$2,TITULARES!$D$6:$D$1505,'RESUMEN POR CARRERAS'!$C150)</f>
        <v>0</v>
      </c>
      <c r="AA150" s="372">
        <f>SUMIFS(TITULARES!$P$6:$P$1505,TITULARES!$I$6:$I$1505,'RESUMEN POR CARRERAS'!AA$2,TITULARES!$D$6:$D$1505,'RESUMEN POR CARRERAS'!$C150)</f>
        <v>0</v>
      </c>
      <c r="AB150" s="372">
        <f>SUMIFS(TITULARES!$P$6:$P$1505,TITULARES!$I$6:$I$1505,'RESUMEN POR CARRERAS'!AB$2,TITULARES!$D$6:$D$1505,'RESUMEN POR CARRERAS'!$C150)</f>
        <v>0</v>
      </c>
      <c r="AC150" s="372">
        <f>SUMIFS(TITULARES!$P$6:$P$1505,TITULARES!$I$6:$I$1505,'RESUMEN POR CARRERAS'!AC$2,TITULARES!$D$6:$D$1505,'RESUMEN POR CARRERAS'!$C150)</f>
        <v>0</v>
      </c>
      <c r="AD150" s="372">
        <f t="shared" si="4"/>
        <v>4</v>
      </c>
      <c r="AE150" s="2163" t="str">
        <f t="shared" si="5"/>
        <v>CONTABILIDAD Y AUDITORÍA</v>
      </c>
    </row>
    <row r="151" spans="1:31" x14ac:dyDescent="0.25">
      <c r="A151" s="372">
        <v>149</v>
      </c>
      <c r="B151" s="974" t="s">
        <v>659</v>
      </c>
      <c r="C151" s="974" t="s">
        <v>660</v>
      </c>
      <c r="D151" s="974" t="s">
        <v>2194</v>
      </c>
      <c r="E151" s="372">
        <f>SUMIFS(TITULARES!$P$6:$P$1505,TITULARES!$I$6:$I$1505,'RESUMEN POR CARRERAS'!E$2,TITULARES!$D$6:$D$1505,'RESUMEN POR CARRERAS'!$C151)</f>
        <v>12</v>
      </c>
      <c r="F151" s="372">
        <f>SUMIFS(TITULARES!$P$6:$P$1505,TITULARES!$I$6:$I$1505,'RESUMEN POR CARRERAS'!F$2,TITULARES!$D$6:$D$1505,'RESUMEN POR CARRERAS'!$C151)</f>
        <v>0</v>
      </c>
      <c r="G151" s="372">
        <f>SUMIFS(TITULARES!$P$6:$P$1505,TITULARES!$I$6:$I$1505,'RESUMEN POR CARRERAS'!G$2,TITULARES!$D$6:$D$1505,'RESUMEN POR CARRERAS'!$C151)</f>
        <v>0</v>
      </c>
      <c r="H151" s="372">
        <f>SUMIFS(TITULARES!$P$6:$P$1505,TITULARES!$I$6:$I$1505,'RESUMEN POR CARRERAS'!H$2,TITULARES!$D$6:$D$1505,'RESUMEN POR CARRERAS'!$C151)</f>
        <v>0</v>
      </c>
      <c r="I151" s="372">
        <f>SUMIFS(TITULARES!$P$6:$P$1505,TITULARES!$I$6:$I$1505,'RESUMEN POR CARRERAS'!I$2,TITULARES!$D$6:$D$1505,'RESUMEN POR CARRERAS'!$C151)</f>
        <v>0</v>
      </c>
      <c r="J151" s="372">
        <f>SUMIFS(TITULARES!$P$6:$P$1505,TITULARES!$I$6:$I$1505,'RESUMEN POR CARRERAS'!J$2,TITULARES!$D$6:$D$1505,'RESUMEN POR CARRERAS'!$C151)</f>
        <v>0</v>
      </c>
      <c r="K151" s="372">
        <f>SUMIFS(TITULARES!$P$6:$P$1505,TITULARES!$I$6:$I$1505,'RESUMEN POR CARRERAS'!K$2,TITULARES!$D$6:$D$1505,'RESUMEN POR CARRERAS'!$C151)</f>
        <v>0</v>
      </c>
      <c r="L151" s="372">
        <f>SUMIFS(TITULARES!$P$6:$P$1505,TITULARES!$I$6:$I$1505,'RESUMEN POR CARRERAS'!L$2,TITULARES!$D$6:$D$1505,'RESUMEN POR CARRERAS'!$C151)</f>
        <v>0</v>
      </c>
      <c r="M151" s="372">
        <f>SUMIFS(TITULARES!$P$6:$P$1505,TITULARES!$I$6:$I$1505,'RESUMEN POR CARRERAS'!M$2,TITULARES!$D$6:$D$1505,'RESUMEN POR CARRERAS'!$C151)</f>
        <v>0</v>
      </c>
      <c r="N151" s="372">
        <f>SUMIFS(TITULARES!$P$6:$P$1505,TITULARES!$I$6:$I$1505,'RESUMEN POR CARRERAS'!N$2,TITULARES!$D$6:$D$1505,'RESUMEN POR CARRERAS'!$C151)</f>
        <v>0</v>
      </c>
      <c r="O151" s="372">
        <f>SUMIFS(TITULARES!$P$6:$P$1505,TITULARES!$I$6:$I$1505,'RESUMEN POR CARRERAS'!O$2,TITULARES!$D$6:$D$1505,'RESUMEN POR CARRERAS'!$C151)</f>
        <v>0</v>
      </c>
      <c r="P151" s="372">
        <f>SUMIFS(TITULARES!$P$6:$P$1505,TITULARES!$I$6:$I$1505,'RESUMEN POR CARRERAS'!P$2,TITULARES!$D$6:$D$1505,'RESUMEN POR CARRERAS'!$C151)</f>
        <v>0</v>
      </c>
      <c r="Q151" s="372">
        <f>SUMIFS(TITULARES!$P$6:$P$1505,TITULARES!$I$6:$I$1505,'RESUMEN POR CARRERAS'!Q$2,TITULARES!$D$6:$D$1505,'RESUMEN POR CARRERAS'!$C151)</f>
        <v>0</v>
      </c>
      <c r="R151" s="372">
        <f>SUMIFS(TITULARES!$P$6:$P$1505,TITULARES!$I$6:$I$1505,'RESUMEN POR CARRERAS'!R$2,TITULARES!$D$6:$D$1505,'RESUMEN POR CARRERAS'!$C151)</f>
        <v>0</v>
      </c>
      <c r="S151" s="372">
        <f>SUMIFS(TITULARES!$P$6:$P$1505,TITULARES!$I$6:$I$1505,'RESUMEN POR CARRERAS'!S$2,TITULARES!$D$6:$D$1505,'RESUMEN POR CARRERAS'!$C151)</f>
        <v>0</v>
      </c>
      <c r="T151" s="372">
        <f>SUMIFS(TITULARES!$P$6:$P$1505,TITULARES!$I$6:$I$1505,'RESUMEN POR CARRERAS'!T$2,TITULARES!$D$6:$D$1505,'RESUMEN POR CARRERAS'!$C151)</f>
        <v>0</v>
      </c>
      <c r="U151" s="372">
        <f>SUMIFS(TITULARES!$P$6:$P$1505,TITULARES!$I$6:$I$1505,'RESUMEN POR CARRERAS'!U$2,TITULARES!$D$6:$D$1505,'RESUMEN POR CARRERAS'!$C151)</f>
        <v>0</v>
      </c>
      <c r="V151" s="372">
        <f>SUMIFS(TITULARES!$P$6:$P$1505,TITULARES!$I$6:$I$1505,'RESUMEN POR CARRERAS'!V$2,TITULARES!$D$6:$D$1505,'RESUMEN POR CARRERAS'!$C151)</f>
        <v>0</v>
      </c>
      <c r="W151" s="372">
        <f>SUMIFS(TITULARES!$P$6:$P$1505,TITULARES!$I$6:$I$1505,'RESUMEN POR CARRERAS'!W$2,TITULARES!$D$6:$D$1505,'RESUMEN POR CARRERAS'!$C151)</f>
        <v>0</v>
      </c>
      <c r="X151" s="372">
        <f>SUMIFS(TITULARES!$P$6:$P$1505,TITULARES!$I$6:$I$1505,'RESUMEN POR CARRERAS'!X$2,TITULARES!$D$6:$D$1505,'RESUMEN POR CARRERAS'!$C151)</f>
        <v>0</v>
      </c>
      <c r="Y151" s="372">
        <f>SUMIFS(TITULARES!$P$6:$P$1505,TITULARES!$I$6:$I$1505,'RESUMEN POR CARRERAS'!Y$2,TITULARES!$D$6:$D$1505,'RESUMEN POR CARRERAS'!$C151)</f>
        <v>0</v>
      </c>
      <c r="Z151" s="372">
        <f>SUMIFS(TITULARES!$P$6:$P$1505,TITULARES!$I$6:$I$1505,'RESUMEN POR CARRERAS'!Z$2,TITULARES!$D$6:$D$1505,'RESUMEN POR CARRERAS'!$C151)</f>
        <v>0</v>
      </c>
      <c r="AA151" s="372">
        <f>SUMIFS(TITULARES!$P$6:$P$1505,TITULARES!$I$6:$I$1505,'RESUMEN POR CARRERAS'!AA$2,TITULARES!$D$6:$D$1505,'RESUMEN POR CARRERAS'!$C151)</f>
        <v>0</v>
      </c>
      <c r="AB151" s="372">
        <f>SUMIFS(TITULARES!$P$6:$P$1505,TITULARES!$I$6:$I$1505,'RESUMEN POR CARRERAS'!AB$2,TITULARES!$D$6:$D$1505,'RESUMEN POR CARRERAS'!$C151)</f>
        <v>0</v>
      </c>
      <c r="AC151" s="372">
        <f>SUMIFS(TITULARES!$P$6:$P$1505,TITULARES!$I$6:$I$1505,'RESUMEN POR CARRERAS'!AC$2,TITULARES!$D$6:$D$1505,'RESUMEN POR CARRERAS'!$C151)</f>
        <v>0</v>
      </c>
      <c r="AD151" s="372">
        <f t="shared" si="4"/>
        <v>12</v>
      </c>
      <c r="AE151" s="2163" t="str">
        <f t="shared" si="5"/>
        <v>ADMINISTRACIÓN DE EMPRESAS</v>
      </c>
    </row>
    <row r="152" spans="1:31" x14ac:dyDescent="0.25">
      <c r="A152" s="372">
        <v>150</v>
      </c>
      <c r="B152" s="974" t="s">
        <v>463</v>
      </c>
      <c r="C152" s="974" t="s">
        <v>488</v>
      </c>
      <c r="D152" s="974" t="s">
        <v>2194</v>
      </c>
      <c r="E152" s="372">
        <f>SUMIFS(TITULARES!$P$6:$P$1505,TITULARES!$I$6:$I$1505,'RESUMEN POR CARRERAS'!E$2,TITULARES!$D$6:$D$1505,'RESUMEN POR CARRERAS'!$C152)</f>
        <v>0</v>
      </c>
      <c r="F152" s="372">
        <f>SUMIFS(TITULARES!$P$6:$P$1505,TITULARES!$I$6:$I$1505,'RESUMEN POR CARRERAS'!F$2,TITULARES!$D$6:$D$1505,'RESUMEN POR CARRERAS'!$C152)</f>
        <v>0</v>
      </c>
      <c r="G152" s="372">
        <f>SUMIFS(TITULARES!$P$6:$P$1505,TITULARES!$I$6:$I$1505,'RESUMEN POR CARRERAS'!G$2,TITULARES!$D$6:$D$1505,'RESUMEN POR CARRERAS'!$C152)</f>
        <v>0</v>
      </c>
      <c r="H152" s="372">
        <f>SUMIFS(TITULARES!$P$6:$P$1505,TITULARES!$I$6:$I$1505,'RESUMEN POR CARRERAS'!H$2,TITULARES!$D$6:$D$1505,'RESUMEN POR CARRERAS'!$C152)</f>
        <v>0</v>
      </c>
      <c r="I152" s="372">
        <f>SUMIFS(TITULARES!$P$6:$P$1505,TITULARES!$I$6:$I$1505,'RESUMEN POR CARRERAS'!I$2,TITULARES!$D$6:$D$1505,'RESUMEN POR CARRERAS'!$C152)</f>
        <v>0</v>
      </c>
      <c r="J152" s="372">
        <f>SUMIFS(TITULARES!$P$6:$P$1505,TITULARES!$I$6:$I$1505,'RESUMEN POR CARRERAS'!J$2,TITULARES!$D$6:$D$1505,'RESUMEN POR CARRERAS'!$C152)</f>
        <v>0</v>
      </c>
      <c r="K152" s="372">
        <f>SUMIFS(TITULARES!$P$6:$P$1505,TITULARES!$I$6:$I$1505,'RESUMEN POR CARRERAS'!K$2,TITULARES!$D$6:$D$1505,'RESUMEN POR CARRERAS'!$C152)</f>
        <v>0</v>
      </c>
      <c r="L152" s="372">
        <f>SUMIFS(TITULARES!$P$6:$P$1505,TITULARES!$I$6:$I$1505,'RESUMEN POR CARRERAS'!L$2,TITULARES!$D$6:$D$1505,'RESUMEN POR CARRERAS'!$C152)</f>
        <v>0</v>
      </c>
      <c r="M152" s="372">
        <f>SUMIFS(TITULARES!$P$6:$P$1505,TITULARES!$I$6:$I$1505,'RESUMEN POR CARRERAS'!M$2,TITULARES!$D$6:$D$1505,'RESUMEN POR CARRERAS'!$C152)</f>
        <v>0</v>
      </c>
      <c r="N152" s="372">
        <f>SUMIFS(TITULARES!$P$6:$P$1505,TITULARES!$I$6:$I$1505,'RESUMEN POR CARRERAS'!N$2,TITULARES!$D$6:$D$1505,'RESUMEN POR CARRERAS'!$C152)</f>
        <v>0</v>
      </c>
      <c r="O152" s="372">
        <f>SUMIFS(TITULARES!$P$6:$P$1505,TITULARES!$I$6:$I$1505,'RESUMEN POR CARRERAS'!O$2,TITULARES!$D$6:$D$1505,'RESUMEN POR CARRERAS'!$C152)</f>
        <v>0</v>
      </c>
      <c r="P152" s="372">
        <f>SUMIFS(TITULARES!$P$6:$P$1505,TITULARES!$I$6:$I$1505,'RESUMEN POR CARRERAS'!P$2,TITULARES!$D$6:$D$1505,'RESUMEN POR CARRERAS'!$C152)</f>
        <v>0</v>
      </c>
      <c r="Q152" s="372">
        <f>SUMIFS(TITULARES!$P$6:$P$1505,TITULARES!$I$6:$I$1505,'RESUMEN POR CARRERAS'!Q$2,TITULARES!$D$6:$D$1505,'RESUMEN POR CARRERAS'!$C152)</f>
        <v>0</v>
      </c>
      <c r="R152" s="372">
        <f>SUMIFS(TITULARES!$P$6:$P$1505,TITULARES!$I$6:$I$1505,'RESUMEN POR CARRERAS'!R$2,TITULARES!$D$6:$D$1505,'RESUMEN POR CARRERAS'!$C152)</f>
        <v>0</v>
      </c>
      <c r="S152" s="372">
        <f>SUMIFS(TITULARES!$P$6:$P$1505,TITULARES!$I$6:$I$1505,'RESUMEN POR CARRERAS'!S$2,TITULARES!$D$6:$D$1505,'RESUMEN POR CARRERAS'!$C152)</f>
        <v>0</v>
      </c>
      <c r="T152" s="372">
        <f>SUMIFS(TITULARES!$P$6:$P$1505,TITULARES!$I$6:$I$1505,'RESUMEN POR CARRERAS'!T$2,TITULARES!$D$6:$D$1505,'RESUMEN POR CARRERAS'!$C152)</f>
        <v>0</v>
      </c>
      <c r="U152" s="372">
        <f>SUMIFS(TITULARES!$P$6:$P$1505,TITULARES!$I$6:$I$1505,'RESUMEN POR CARRERAS'!U$2,TITULARES!$D$6:$D$1505,'RESUMEN POR CARRERAS'!$C152)</f>
        <v>0</v>
      </c>
      <c r="V152" s="372">
        <f>SUMIFS(TITULARES!$P$6:$P$1505,TITULARES!$I$6:$I$1505,'RESUMEN POR CARRERAS'!V$2,TITULARES!$D$6:$D$1505,'RESUMEN POR CARRERAS'!$C152)</f>
        <v>0</v>
      </c>
      <c r="W152" s="372">
        <f>SUMIFS(TITULARES!$P$6:$P$1505,TITULARES!$I$6:$I$1505,'RESUMEN POR CARRERAS'!W$2,TITULARES!$D$6:$D$1505,'RESUMEN POR CARRERAS'!$C152)</f>
        <v>0</v>
      </c>
      <c r="X152" s="372">
        <f>SUMIFS(TITULARES!$P$6:$P$1505,TITULARES!$I$6:$I$1505,'RESUMEN POR CARRERAS'!X$2,TITULARES!$D$6:$D$1505,'RESUMEN POR CARRERAS'!$C152)</f>
        <v>8</v>
      </c>
      <c r="Y152" s="372">
        <f>SUMIFS(TITULARES!$P$6:$P$1505,TITULARES!$I$6:$I$1505,'RESUMEN POR CARRERAS'!Y$2,TITULARES!$D$6:$D$1505,'RESUMEN POR CARRERAS'!$C152)</f>
        <v>0</v>
      </c>
      <c r="Z152" s="372">
        <f>SUMIFS(TITULARES!$P$6:$P$1505,TITULARES!$I$6:$I$1505,'RESUMEN POR CARRERAS'!Z$2,TITULARES!$D$6:$D$1505,'RESUMEN POR CARRERAS'!$C152)</f>
        <v>9</v>
      </c>
      <c r="AA152" s="372">
        <f>SUMIFS(TITULARES!$P$6:$P$1505,TITULARES!$I$6:$I$1505,'RESUMEN POR CARRERAS'!AA$2,TITULARES!$D$6:$D$1505,'RESUMEN POR CARRERAS'!$C152)</f>
        <v>0</v>
      </c>
      <c r="AB152" s="372">
        <f>SUMIFS(TITULARES!$P$6:$P$1505,TITULARES!$I$6:$I$1505,'RESUMEN POR CARRERAS'!AB$2,TITULARES!$D$6:$D$1505,'RESUMEN POR CARRERAS'!$C152)</f>
        <v>0</v>
      </c>
      <c r="AC152" s="372">
        <f>SUMIFS(TITULARES!$P$6:$P$1505,TITULARES!$I$6:$I$1505,'RESUMEN POR CARRERAS'!AC$2,TITULARES!$D$6:$D$1505,'RESUMEN POR CARRERAS'!$C152)</f>
        <v>0</v>
      </c>
      <c r="AD152" s="372">
        <f t="shared" si="4"/>
        <v>9</v>
      </c>
      <c r="AE152" s="2163" t="str">
        <f t="shared" si="5"/>
        <v>INGENIERÍA EN RIESGOS DE DESASTRES</v>
      </c>
    </row>
    <row r="153" spans="1:31" x14ac:dyDescent="0.25">
      <c r="A153" s="372">
        <v>151</v>
      </c>
      <c r="B153" s="974" t="s">
        <v>464</v>
      </c>
      <c r="C153" s="974" t="s">
        <v>489</v>
      </c>
      <c r="D153" s="974" t="s">
        <v>2195</v>
      </c>
      <c r="E153" s="372">
        <f>SUMIFS(TITULARES!$P$6:$P$1505,TITULARES!$I$6:$I$1505,'RESUMEN POR CARRERAS'!E$2,TITULARES!$D$6:$D$1505,'RESUMEN POR CARRERAS'!$C153)</f>
        <v>0</v>
      </c>
      <c r="F153" s="372">
        <f>SUMIFS(TITULARES!$P$6:$P$1505,TITULARES!$I$6:$I$1505,'RESUMEN POR CARRERAS'!F$2,TITULARES!$D$6:$D$1505,'RESUMEN POR CARRERAS'!$C153)</f>
        <v>0</v>
      </c>
      <c r="G153" s="372">
        <f>SUMIFS(TITULARES!$P$6:$P$1505,TITULARES!$I$6:$I$1505,'RESUMEN POR CARRERAS'!G$2,TITULARES!$D$6:$D$1505,'RESUMEN POR CARRERAS'!$C153)</f>
        <v>0</v>
      </c>
      <c r="H153" s="372">
        <f>SUMIFS(TITULARES!$P$6:$P$1505,TITULARES!$I$6:$I$1505,'RESUMEN POR CARRERAS'!H$2,TITULARES!$D$6:$D$1505,'RESUMEN POR CARRERAS'!$C153)</f>
        <v>0</v>
      </c>
      <c r="I153" s="372">
        <f>SUMIFS(TITULARES!$P$6:$P$1505,TITULARES!$I$6:$I$1505,'RESUMEN POR CARRERAS'!I$2,TITULARES!$D$6:$D$1505,'RESUMEN POR CARRERAS'!$C153)</f>
        <v>0</v>
      </c>
      <c r="J153" s="372">
        <f>SUMIFS(TITULARES!$P$6:$P$1505,TITULARES!$I$6:$I$1505,'RESUMEN POR CARRERAS'!J$2,TITULARES!$D$6:$D$1505,'RESUMEN POR CARRERAS'!$C153)</f>
        <v>0</v>
      </c>
      <c r="K153" s="372">
        <f>SUMIFS(TITULARES!$P$6:$P$1505,TITULARES!$I$6:$I$1505,'RESUMEN POR CARRERAS'!K$2,TITULARES!$D$6:$D$1505,'RESUMEN POR CARRERAS'!$C153)</f>
        <v>0</v>
      </c>
      <c r="L153" s="372">
        <f>SUMIFS(TITULARES!$P$6:$P$1505,TITULARES!$I$6:$I$1505,'RESUMEN POR CARRERAS'!L$2,TITULARES!$D$6:$D$1505,'RESUMEN POR CARRERAS'!$C153)</f>
        <v>0</v>
      </c>
      <c r="M153" s="372">
        <f>SUMIFS(TITULARES!$P$6:$P$1505,TITULARES!$I$6:$I$1505,'RESUMEN POR CARRERAS'!M$2,TITULARES!$D$6:$D$1505,'RESUMEN POR CARRERAS'!$C153)</f>
        <v>0</v>
      </c>
      <c r="N153" s="372">
        <f>SUMIFS(TITULARES!$P$6:$P$1505,TITULARES!$I$6:$I$1505,'RESUMEN POR CARRERAS'!N$2,TITULARES!$D$6:$D$1505,'RESUMEN POR CARRERAS'!$C153)</f>
        <v>0</v>
      </c>
      <c r="O153" s="372">
        <f>SUMIFS(TITULARES!$P$6:$P$1505,TITULARES!$I$6:$I$1505,'RESUMEN POR CARRERAS'!O$2,TITULARES!$D$6:$D$1505,'RESUMEN POR CARRERAS'!$C153)</f>
        <v>0</v>
      </c>
      <c r="P153" s="372">
        <f>SUMIFS(TITULARES!$P$6:$P$1505,TITULARES!$I$6:$I$1505,'RESUMEN POR CARRERAS'!P$2,TITULARES!$D$6:$D$1505,'RESUMEN POR CARRERAS'!$C153)</f>
        <v>0</v>
      </c>
      <c r="Q153" s="372">
        <f>SUMIFS(TITULARES!$P$6:$P$1505,TITULARES!$I$6:$I$1505,'RESUMEN POR CARRERAS'!Q$2,TITULARES!$D$6:$D$1505,'RESUMEN POR CARRERAS'!$C153)</f>
        <v>0</v>
      </c>
      <c r="R153" s="372">
        <f>SUMIFS(TITULARES!$P$6:$P$1505,TITULARES!$I$6:$I$1505,'RESUMEN POR CARRERAS'!R$2,TITULARES!$D$6:$D$1505,'RESUMEN POR CARRERAS'!$C153)</f>
        <v>0</v>
      </c>
      <c r="S153" s="372">
        <f>SUMIFS(TITULARES!$P$6:$P$1505,TITULARES!$I$6:$I$1505,'RESUMEN POR CARRERAS'!S$2,TITULARES!$D$6:$D$1505,'RESUMEN POR CARRERAS'!$C153)</f>
        <v>0</v>
      </c>
      <c r="T153" s="372">
        <f>SUMIFS(TITULARES!$P$6:$P$1505,TITULARES!$I$6:$I$1505,'RESUMEN POR CARRERAS'!T$2,TITULARES!$D$6:$D$1505,'RESUMEN POR CARRERAS'!$C153)</f>
        <v>0</v>
      </c>
      <c r="U153" s="372">
        <f>SUMIFS(TITULARES!$P$6:$P$1505,TITULARES!$I$6:$I$1505,'RESUMEN POR CARRERAS'!U$2,TITULARES!$D$6:$D$1505,'RESUMEN POR CARRERAS'!$C153)</f>
        <v>0</v>
      </c>
      <c r="V153" s="372">
        <f>SUMIFS(TITULARES!$P$6:$P$1505,TITULARES!$I$6:$I$1505,'RESUMEN POR CARRERAS'!V$2,TITULARES!$D$6:$D$1505,'RESUMEN POR CARRERAS'!$C153)</f>
        <v>0</v>
      </c>
      <c r="W153" s="372">
        <f>SUMIFS(TITULARES!$P$6:$P$1505,TITULARES!$I$6:$I$1505,'RESUMEN POR CARRERAS'!W$2,TITULARES!$D$6:$D$1505,'RESUMEN POR CARRERAS'!$C153)</f>
        <v>0</v>
      </c>
      <c r="X153" s="372">
        <f>SUMIFS(TITULARES!$P$6:$P$1505,TITULARES!$I$6:$I$1505,'RESUMEN POR CARRERAS'!X$2,TITULARES!$D$6:$D$1505,'RESUMEN POR CARRERAS'!$C153)</f>
        <v>0</v>
      </c>
      <c r="Y153" s="372">
        <f>SUMIFS(TITULARES!$P$6:$P$1505,TITULARES!$I$6:$I$1505,'RESUMEN POR CARRERAS'!Y$2,TITULARES!$D$6:$D$1505,'RESUMEN POR CARRERAS'!$C153)</f>
        <v>13</v>
      </c>
      <c r="Z153" s="372">
        <f>SUMIFS(TITULARES!$P$6:$P$1505,TITULARES!$I$6:$I$1505,'RESUMEN POR CARRERAS'!Z$2,TITULARES!$D$6:$D$1505,'RESUMEN POR CARRERAS'!$C153)</f>
        <v>0</v>
      </c>
      <c r="AA153" s="372">
        <f>SUMIFS(TITULARES!$P$6:$P$1505,TITULARES!$I$6:$I$1505,'RESUMEN POR CARRERAS'!AA$2,TITULARES!$D$6:$D$1505,'RESUMEN POR CARRERAS'!$C153)</f>
        <v>0</v>
      </c>
      <c r="AB153" s="372">
        <f>SUMIFS(TITULARES!$P$6:$P$1505,TITULARES!$I$6:$I$1505,'RESUMEN POR CARRERAS'!AB$2,TITULARES!$D$6:$D$1505,'RESUMEN POR CARRERAS'!$C153)</f>
        <v>0</v>
      </c>
      <c r="AC153" s="372">
        <f>SUMIFS(TITULARES!$P$6:$P$1505,TITULARES!$I$6:$I$1505,'RESUMEN POR CARRERAS'!AC$2,TITULARES!$D$6:$D$1505,'RESUMEN POR CARRERAS'!$C153)</f>
        <v>0</v>
      </c>
      <c r="AD153" s="372">
        <f t="shared" si="4"/>
        <v>13</v>
      </c>
      <c r="AE153" s="2163" t="str">
        <f t="shared" si="5"/>
        <v>ENFERMERÍA</v>
      </c>
    </row>
    <row r="154" spans="1:31" x14ac:dyDescent="0.25">
      <c r="A154" s="372">
        <v>152</v>
      </c>
      <c r="B154" s="974" t="s">
        <v>270</v>
      </c>
      <c r="C154" s="974" t="s">
        <v>271</v>
      </c>
      <c r="D154" s="974" t="s">
        <v>2194</v>
      </c>
      <c r="E154" s="372">
        <f>SUMIFS(TITULARES!$P$6:$P$1505,TITULARES!$I$6:$I$1505,'RESUMEN POR CARRERAS'!E$2,TITULARES!$D$6:$D$1505,'RESUMEN POR CARRERAS'!$C154)</f>
        <v>6</v>
      </c>
      <c r="F154" s="372">
        <f>SUMIFS(TITULARES!$P$6:$P$1505,TITULARES!$I$6:$I$1505,'RESUMEN POR CARRERAS'!F$2,TITULARES!$D$6:$D$1505,'RESUMEN POR CARRERAS'!$C154)</f>
        <v>0</v>
      </c>
      <c r="G154" s="372">
        <f>SUMIFS(TITULARES!$P$6:$P$1505,TITULARES!$I$6:$I$1505,'RESUMEN POR CARRERAS'!G$2,TITULARES!$D$6:$D$1505,'RESUMEN POR CARRERAS'!$C154)</f>
        <v>8</v>
      </c>
      <c r="H154" s="372">
        <f>SUMIFS(TITULARES!$P$6:$P$1505,TITULARES!$I$6:$I$1505,'RESUMEN POR CARRERAS'!H$2,TITULARES!$D$6:$D$1505,'RESUMEN POR CARRERAS'!$C154)</f>
        <v>0</v>
      </c>
      <c r="I154" s="372">
        <f>SUMIFS(TITULARES!$P$6:$P$1505,TITULARES!$I$6:$I$1505,'RESUMEN POR CARRERAS'!I$2,TITULARES!$D$6:$D$1505,'RESUMEN POR CARRERAS'!$C154)</f>
        <v>4</v>
      </c>
      <c r="J154" s="372">
        <f>SUMIFS(TITULARES!$P$6:$P$1505,TITULARES!$I$6:$I$1505,'RESUMEN POR CARRERAS'!J$2,TITULARES!$D$6:$D$1505,'RESUMEN POR CARRERAS'!$C154)</f>
        <v>0</v>
      </c>
      <c r="K154" s="372">
        <f>SUMIFS(TITULARES!$P$6:$P$1505,TITULARES!$I$6:$I$1505,'RESUMEN POR CARRERAS'!K$2,TITULARES!$D$6:$D$1505,'RESUMEN POR CARRERAS'!$C154)</f>
        <v>0</v>
      </c>
      <c r="L154" s="372">
        <f>SUMIFS(TITULARES!$P$6:$P$1505,TITULARES!$I$6:$I$1505,'RESUMEN POR CARRERAS'!L$2,TITULARES!$D$6:$D$1505,'RESUMEN POR CARRERAS'!$C154)</f>
        <v>0</v>
      </c>
      <c r="M154" s="372">
        <f>SUMIFS(TITULARES!$P$6:$P$1505,TITULARES!$I$6:$I$1505,'RESUMEN POR CARRERAS'!M$2,TITULARES!$D$6:$D$1505,'RESUMEN POR CARRERAS'!$C154)</f>
        <v>0</v>
      </c>
      <c r="N154" s="372">
        <f>SUMIFS(TITULARES!$P$6:$P$1505,TITULARES!$I$6:$I$1505,'RESUMEN POR CARRERAS'!N$2,TITULARES!$D$6:$D$1505,'RESUMEN POR CARRERAS'!$C154)</f>
        <v>0</v>
      </c>
      <c r="O154" s="372">
        <f>SUMIFS(TITULARES!$P$6:$P$1505,TITULARES!$I$6:$I$1505,'RESUMEN POR CARRERAS'!O$2,TITULARES!$D$6:$D$1505,'RESUMEN POR CARRERAS'!$C154)</f>
        <v>0</v>
      </c>
      <c r="P154" s="372">
        <f>SUMIFS(TITULARES!$P$6:$P$1505,TITULARES!$I$6:$I$1505,'RESUMEN POR CARRERAS'!P$2,TITULARES!$D$6:$D$1505,'RESUMEN POR CARRERAS'!$C154)</f>
        <v>0</v>
      </c>
      <c r="Q154" s="372">
        <f>SUMIFS(TITULARES!$P$6:$P$1505,TITULARES!$I$6:$I$1505,'RESUMEN POR CARRERAS'!Q$2,TITULARES!$D$6:$D$1505,'RESUMEN POR CARRERAS'!$C154)</f>
        <v>0</v>
      </c>
      <c r="R154" s="372">
        <f>SUMIFS(TITULARES!$P$6:$P$1505,TITULARES!$I$6:$I$1505,'RESUMEN POR CARRERAS'!R$2,TITULARES!$D$6:$D$1505,'RESUMEN POR CARRERAS'!$C154)</f>
        <v>0</v>
      </c>
      <c r="S154" s="372">
        <f>SUMIFS(TITULARES!$P$6:$P$1505,TITULARES!$I$6:$I$1505,'RESUMEN POR CARRERAS'!S$2,TITULARES!$D$6:$D$1505,'RESUMEN POR CARRERAS'!$C154)</f>
        <v>0</v>
      </c>
      <c r="T154" s="372">
        <f>SUMIFS(TITULARES!$P$6:$P$1505,TITULARES!$I$6:$I$1505,'RESUMEN POR CARRERAS'!T$2,TITULARES!$D$6:$D$1505,'RESUMEN POR CARRERAS'!$C154)</f>
        <v>0</v>
      </c>
      <c r="U154" s="372">
        <f>SUMIFS(TITULARES!$P$6:$P$1505,TITULARES!$I$6:$I$1505,'RESUMEN POR CARRERAS'!U$2,TITULARES!$D$6:$D$1505,'RESUMEN POR CARRERAS'!$C154)</f>
        <v>0</v>
      </c>
      <c r="V154" s="372">
        <f>SUMIFS(TITULARES!$P$6:$P$1505,TITULARES!$I$6:$I$1505,'RESUMEN POR CARRERAS'!V$2,TITULARES!$D$6:$D$1505,'RESUMEN POR CARRERAS'!$C154)</f>
        <v>0</v>
      </c>
      <c r="W154" s="372">
        <f>SUMIFS(TITULARES!$P$6:$P$1505,TITULARES!$I$6:$I$1505,'RESUMEN POR CARRERAS'!W$2,TITULARES!$D$6:$D$1505,'RESUMEN POR CARRERAS'!$C154)</f>
        <v>0</v>
      </c>
      <c r="X154" s="372">
        <f>SUMIFS(TITULARES!$P$6:$P$1505,TITULARES!$I$6:$I$1505,'RESUMEN POR CARRERAS'!X$2,TITULARES!$D$6:$D$1505,'RESUMEN POR CARRERAS'!$C154)</f>
        <v>0</v>
      </c>
      <c r="Y154" s="372">
        <f>SUMIFS(TITULARES!$P$6:$P$1505,TITULARES!$I$6:$I$1505,'RESUMEN POR CARRERAS'!Y$2,TITULARES!$D$6:$D$1505,'RESUMEN POR CARRERAS'!$C154)</f>
        <v>0</v>
      </c>
      <c r="Z154" s="372">
        <f>SUMIFS(TITULARES!$P$6:$P$1505,TITULARES!$I$6:$I$1505,'RESUMEN POR CARRERAS'!Z$2,TITULARES!$D$6:$D$1505,'RESUMEN POR CARRERAS'!$C154)</f>
        <v>0</v>
      </c>
      <c r="AA154" s="372">
        <f>SUMIFS(TITULARES!$P$6:$P$1505,TITULARES!$I$6:$I$1505,'RESUMEN POR CARRERAS'!AA$2,TITULARES!$D$6:$D$1505,'RESUMEN POR CARRERAS'!$C154)</f>
        <v>0</v>
      </c>
      <c r="AB154" s="372">
        <f>SUMIFS(TITULARES!$P$6:$P$1505,TITULARES!$I$6:$I$1505,'RESUMEN POR CARRERAS'!AB$2,TITULARES!$D$6:$D$1505,'RESUMEN POR CARRERAS'!$C154)</f>
        <v>0</v>
      </c>
      <c r="AC154" s="372">
        <f>SUMIFS(TITULARES!$P$6:$P$1505,TITULARES!$I$6:$I$1505,'RESUMEN POR CARRERAS'!AC$2,TITULARES!$D$6:$D$1505,'RESUMEN POR CARRERAS'!$C154)</f>
        <v>0</v>
      </c>
      <c r="AD154" s="372">
        <f t="shared" si="4"/>
        <v>8</v>
      </c>
      <c r="AE154" s="2163" t="str">
        <f t="shared" si="5"/>
        <v>CONTABILIDAD Y AUDITORÍA</v>
      </c>
    </row>
    <row r="155" spans="1:31" x14ac:dyDescent="0.25">
      <c r="A155" s="372">
        <v>153</v>
      </c>
      <c r="B155" s="974" t="s">
        <v>273</v>
      </c>
      <c r="C155" s="974" t="s">
        <v>274</v>
      </c>
      <c r="D155" s="974" t="s">
        <v>2194</v>
      </c>
      <c r="E155" s="372">
        <f>SUMIFS(TITULARES!$P$6:$P$1505,TITULARES!$I$6:$I$1505,'RESUMEN POR CARRERAS'!E$2,TITULARES!$D$6:$D$1505,'RESUMEN POR CARRERAS'!$C155)</f>
        <v>0</v>
      </c>
      <c r="F155" s="372">
        <f>SUMIFS(TITULARES!$P$6:$P$1505,TITULARES!$I$6:$I$1505,'RESUMEN POR CARRERAS'!F$2,TITULARES!$D$6:$D$1505,'RESUMEN POR CARRERAS'!$C155)</f>
        <v>12</v>
      </c>
      <c r="G155" s="372">
        <f>SUMIFS(TITULARES!$P$6:$P$1505,TITULARES!$I$6:$I$1505,'RESUMEN POR CARRERAS'!G$2,TITULARES!$D$6:$D$1505,'RESUMEN POR CARRERAS'!$C155)</f>
        <v>0</v>
      </c>
      <c r="H155" s="372">
        <f>SUMIFS(TITULARES!$P$6:$P$1505,TITULARES!$I$6:$I$1505,'RESUMEN POR CARRERAS'!H$2,TITULARES!$D$6:$D$1505,'RESUMEN POR CARRERAS'!$C155)</f>
        <v>0</v>
      </c>
      <c r="I155" s="372">
        <f>SUMIFS(TITULARES!$P$6:$P$1505,TITULARES!$I$6:$I$1505,'RESUMEN POR CARRERAS'!I$2,TITULARES!$D$6:$D$1505,'RESUMEN POR CARRERAS'!$C155)</f>
        <v>0</v>
      </c>
      <c r="J155" s="372">
        <f>SUMIFS(TITULARES!$P$6:$P$1505,TITULARES!$I$6:$I$1505,'RESUMEN POR CARRERAS'!J$2,TITULARES!$D$6:$D$1505,'RESUMEN POR CARRERAS'!$C155)</f>
        <v>0</v>
      </c>
      <c r="K155" s="372">
        <f>SUMIFS(TITULARES!$P$6:$P$1505,TITULARES!$I$6:$I$1505,'RESUMEN POR CARRERAS'!K$2,TITULARES!$D$6:$D$1505,'RESUMEN POR CARRERAS'!$C155)</f>
        <v>0</v>
      </c>
      <c r="L155" s="372">
        <f>SUMIFS(TITULARES!$P$6:$P$1505,TITULARES!$I$6:$I$1505,'RESUMEN POR CARRERAS'!L$2,TITULARES!$D$6:$D$1505,'RESUMEN POR CARRERAS'!$C155)</f>
        <v>0</v>
      </c>
      <c r="M155" s="372">
        <f>SUMIFS(TITULARES!$P$6:$P$1505,TITULARES!$I$6:$I$1505,'RESUMEN POR CARRERAS'!M$2,TITULARES!$D$6:$D$1505,'RESUMEN POR CARRERAS'!$C155)</f>
        <v>0</v>
      </c>
      <c r="N155" s="372">
        <f>SUMIFS(TITULARES!$P$6:$P$1505,TITULARES!$I$6:$I$1505,'RESUMEN POR CARRERAS'!N$2,TITULARES!$D$6:$D$1505,'RESUMEN POR CARRERAS'!$C155)</f>
        <v>0</v>
      </c>
      <c r="O155" s="372">
        <f>SUMIFS(TITULARES!$P$6:$P$1505,TITULARES!$I$6:$I$1505,'RESUMEN POR CARRERAS'!O$2,TITULARES!$D$6:$D$1505,'RESUMEN POR CARRERAS'!$C155)</f>
        <v>0</v>
      </c>
      <c r="P155" s="372">
        <f>SUMIFS(TITULARES!$P$6:$P$1505,TITULARES!$I$6:$I$1505,'RESUMEN POR CARRERAS'!P$2,TITULARES!$D$6:$D$1505,'RESUMEN POR CARRERAS'!$C155)</f>
        <v>0</v>
      </c>
      <c r="Q155" s="372">
        <f>SUMIFS(TITULARES!$P$6:$P$1505,TITULARES!$I$6:$I$1505,'RESUMEN POR CARRERAS'!Q$2,TITULARES!$D$6:$D$1505,'RESUMEN POR CARRERAS'!$C155)</f>
        <v>0</v>
      </c>
      <c r="R155" s="372">
        <f>SUMIFS(TITULARES!$P$6:$P$1505,TITULARES!$I$6:$I$1505,'RESUMEN POR CARRERAS'!R$2,TITULARES!$D$6:$D$1505,'RESUMEN POR CARRERAS'!$C155)</f>
        <v>0</v>
      </c>
      <c r="S155" s="372">
        <f>SUMIFS(TITULARES!$P$6:$P$1505,TITULARES!$I$6:$I$1505,'RESUMEN POR CARRERAS'!S$2,TITULARES!$D$6:$D$1505,'RESUMEN POR CARRERAS'!$C155)</f>
        <v>0</v>
      </c>
      <c r="T155" s="372">
        <f>SUMIFS(TITULARES!$P$6:$P$1505,TITULARES!$I$6:$I$1505,'RESUMEN POR CARRERAS'!T$2,TITULARES!$D$6:$D$1505,'RESUMEN POR CARRERAS'!$C155)</f>
        <v>0</v>
      </c>
      <c r="U155" s="372">
        <f>SUMIFS(TITULARES!$P$6:$P$1505,TITULARES!$I$6:$I$1505,'RESUMEN POR CARRERAS'!U$2,TITULARES!$D$6:$D$1505,'RESUMEN POR CARRERAS'!$C155)</f>
        <v>0</v>
      </c>
      <c r="V155" s="372">
        <f>SUMIFS(TITULARES!$P$6:$P$1505,TITULARES!$I$6:$I$1505,'RESUMEN POR CARRERAS'!V$2,TITULARES!$D$6:$D$1505,'RESUMEN POR CARRERAS'!$C155)</f>
        <v>0</v>
      </c>
      <c r="W155" s="372">
        <f>SUMIFS(TITULARES!$P$6:$P$1505,TITULARES!$I$6:$I$1505,'RESUMEN POR CARRERAS'!W$2,TITULARES!$D$6:$D$1505,'RESUMEN POR CARRERAS'!$C155)</f>
        <v>0</v>
      </c>
      <c r="X155" s="372">
        <f>SUMIFS(TITULARES!$P$6:$P$1505,TITULARES!$I$6:$I$1505,'RESUMEN POR CARRERAS'!X$2,TITULARES!$D$6:$D$1505,'RESUMEN POR CARRERAS'!$C155)</f>
        <v>0</v>
      </c>
      <c r="Y155" s="372">
        <f>SUMIFS(TITULARES!$P$6:$P$1505,TITULARES!$I$6:$I$1505,'RESUMEN POR CARRERAS'!Y$2,TITULARES!$D$6:$D$1505,'RESUMEN POR CARRERAS'!$C155)</f>
        <v>0</v>
      </c>
      <c r="Z155" s="372">
        <f>SUMIFS(TITULARES!$P$6:$P$1505,TITULARES!$I$6:$I$1505,'RESUMEN POR CARRERAS'!Z$2,TITULARES!$D$6:$D$1505,'RESUMEN POR CARRERAS'!$C155)</f>
        <v>0</v>
      </c>
      <c r="AA155" s="372">
        <f>SUMIFS(TITULARES!$P$6:$P$1505,TITULARES!$I$6:$I$1505,'RESUMEN POR CARRERAS'!AA$2,TITULARES!$D$6:$D$1505,'RESUMEN POR CARRERAS'!$C155)</f>
        <v>0</v>
      </c>
      <c r="AB155" s="372">
        <f>SUMIFS(TITULARES!$P$6:$P$1505,TITULARES!$I$6:$I$1505,'RESUMEN POR CARRERAS'!AB$2,TITULARES!$D$6:$D$1505,'RESUMEN POR CARRERAS'!$C155)</f>
        <v>0</v>
      </c>
      <c r="AC155" s="372">
        <f>SUMIFS(TITULARES!$P$6:$P$1505,TITULARES!$I$6:$I$1505,'RESUMEN POR CARRERAS'!AC$2,TITULARES!$D$6:$D$1505,'RESUMEN POR CARRERAS'!$C155)</f>
        <v>0</v>
      </c>
      <c r="AD155" s="372">
        <f t="shared" si="4"/>
        <v>12</v>
      </c>
      <c r="AE155" s="2163" t="str">
        <f t="shared" si="5"/>
        <v>COMUNICACIÓN</v>
      </c>
    </row>
    <row r="156" spans="1:31" x14ac:dyDescent="0.25">
      <c r="A156" s="372">
        <v>154</v>
      </c>
      <c r="B156" s="974" t="s">
        <v>278</v>
      </c>
      <c r="C156" s="974" t="s">
        <v>279</v>
      </c>
      <c r="D156" s="974" t="s">
        <v>2194</v>
      </c>
      <c r="E156" s="372">
        <f>SUMIFS(TITULARES!$P$6:$P$1505,TITULARES!$I$6:$I$1505,'RESUMEN POR CARRERAS'!E$2,TITULARES!$D$6:$D$1505,'RESUMEN POR CARRERAS'!$C156)</f>
        <v>0</v>
      </c>
      <c r="F156" s="372">
        <f>SUMIFS(TITULARES!$P$6:$P$1505,TITULARES!$I$6:$I$1505,'RESUMEN POR CARRERAS'!F$2,TITULARES!$D$6:$D$1505,'RESUMEN POR CARRERAS'!$C156)</f>
        <v>0</v>
      </c>
      <c r="G156" s="372">
        <f>SUMIFS(TITULARES!$P$6:$P$1505,TITULARES!$I$6:$I$1505,'RESUMEN POR CARRERAS'!G$2,TITULARES!$D$6:$D$1505,'RESUMEN POR CARRERAS'!$C156)</f>
        <v>0</v>
      </c>
      <c r="H156" s="372">
        <f>SUMIFS(TITULARES!$P$6:$P$1505,TITULARES!$I$6:$I$1505,'RESUMEN POR CARRERAS'!H$2,TITULARES!$D$6:$D$1505,'RESUMEN POR CARRERAS'!$C156)</f>
        <v>17</v>
      </c>
      <c r="I156" s="372">
        <f>SUMIFS(TITULARES!$P$6:$P$1505,TITULARES!$I$6:$I$1505,'RESUMEN POR CARRERAS'!I$2,TITULARES!$D$6:$D$1505,'RESUMEN POR CARRERAS'!$C156)</f>
        <v>0</v>
      </c>
      <c r="J156" s="372">
        <f>SUMIFS(TITULARES!$P$6:$P$1505,TITULARES!$I$6:$I$1505,'RESUMEN POR CARRERAS'!J$2,TITULARES!$D$6:$D$1505,'RESUMEN POR CARRERAS'!$C156)</f>
        <v>0</v>
      </c>
      <c r="K156" s="372">
        <f>SUMIFS(TITULARES!$P$6:$P$1505,TITULARES!$I$6:$I$1505,'RESUMEN POR CARRERAS'!K$2,TITULARES!$D$6:$D$1505,'RESUMEN POR CARRERAS'!$C156)</f>
        <v>0</v>
      </c>
      <c r="L156" s="372">
        <f>SUMIFS(TITULARES!$P$6:$P$1505,TITULARES!$I$6:$I$1505,'RESUMEN POR CARRERAS'!L$2,TITULARES!$D$6:$D$1505,'RESUMEN POR CARRERAS'!$C156)</f>
        <v>0</v>
      </c>
      <c r="M156" s="372">
        <f>SUMIFS(TITULARES!$P$6:$P$1505,TITULARES!$I$6:$I$1505,'RESUMEN POR CARRERAS'!M$2,TITULARES!$D$6:$D$1505,'RESUMEN POR CARRERAS'!$C156)</f>
        <v>0</v>
      </c>
      <c r="N156" s="372">
        <f>SUMIFS(TITULARES!$P$6:$P$1505,TITULARES!$I$6:$I$1505,'RESUMEN POR CARRERAS'!N$2,TITULARES!$D$6:$D$1505,'RESUMEN POR CARRERAS'!$C156)</f>
        <v>0</v>
      </c>
      <c r="O156" s="372">
        <f>SUMIFS(TITULARES!$P$6:$P$1505,TITULARES!$I$6:$I$1505,'RESUMEN POR CARRERAS'!O$2,TITULARES!$D$6:$D$1505,'RESUMEN POR CARRERAS'!$C156)</f>
        <v>0</v>
      </c>
      <c r="P156" s="372">
        <f>SUMIFS(TITULARES!$P$6:$P$1505,TITULARES!$I$6:$I$1505,'RESUMEN POR CARRERAS'!P$2,TITULARES!$D$6:$D$1505,'RESUMEN POR CARRERAS'!$C156)</f>
        <v>0</v>
      </c>
      <c r="Q156" s="372">
        <f>SUMIFS(TITULARES!$P$6:$P$1505,TITULARES!$I$6:$I$1505,'RESUMEN POR CARRERAS'!Q$2,TITULARES!$D$6:$D$1505,'RESUMEN POR CARRERAS'!$C156)</f>
        <v>0</v>
      </c>
      <c r="R156" s="372">
        <f>SUMIFS(TITULARES!$P$6:$P$1505,TITULARES!$I$6:$I$1505,'RESUMEN POR CARRERAS'!R$2,TITULARES!$D$6:$D$1505,'RESUMEN POR CARRERAS'!$C156)</f>
        <v>0</v>
      </c>
      <c r="S156" s="372">
        <f>SUMIFS(TITULARES!$P$6:$P$1505,TITULARES!$I$6:$I$1505,'RESUMEN POR CARRERAS'!S$2,TITULARES!$D$6:$D$1505,'RESUMEN POR CARRERAS'!$C156)</f>
        <v>0</v>
      </c>
      <c r="T156" s="372">
        <f>SUMIFS(TITULARES!$P$6:$P$1505,TITULARES!$I$6:$I$1505,'RESUMEN POR CARRERAS'!T$2,TITULARES!$D$6:$D$1505,'RESUMEN POR CARRERAS'!$C156)</f>
        <v>0</v>
      </c>
      <c r="U156" s="372">
        <f>SUMIFS(TITULARES!$P$6:$P$1505,TITULARES!$I$6:$I$1505,'RESUMEN POR CARRERAS'!U$2,TITULARES!$D$6:$D$1505,'RESUMEN POR CARRERAS'!$C156)</f>
        <v>0</v>
      </c>
      <c r="V156" s="372">
        <f>SUMIFS(TITULARES!$P$6:$P$1505,TITULARES!$I$6:$I$1505,'RESUMEN POR CARRERAS'!V$2,TITULARES!$D$6:$D$1505,'RESUMEN POR CARRERAS'!$C156)</f>
        <v>0</v>
      </c>
      <c r="W156" s="372">
        <f>SUMIFS(TITULARES!$P$6:$P$1505,TITULARES!$I$6:$I$1505,'RESUMEN POR CARRERAS'!W$2,TITULARES!$D$6:$D$1505,'RESUMEN POR CARRERAS'!$C156)</f>
        <v>0</v>
      </c>
      <c r="X156" s="372">
        <f>SUMIFS(TITULARES!$P$6:$P$1505,TITULARES!$I$6:$I$1505,'RESUMEN POR CARRERAS'!X$2,TITULARES!$D$6:$D$1505,'RESUMEN POR CARRERAS'!$C156)</f>
        <v>0</v>
      </c>
      <c r="Y156" s="372">
        <f>SUMIFS(TITULARES!$P$6:$P$1505,TITULARES!$I$6:$I$1505,'RESUMEN POR CARRERAS'!Y$2,TITULARES!$D$6:$D$1505,'RESUMEN POR CARRERAS'!$C156)</f>
        <v>0</v>
      </c>
      <c r="Z156" s="372">
        <f>SUMIFS(TITULARES!$P$6:$P$1505,TITULARES!$I$6:$I$1505,'RESUMEN POR CARRERAS'!Z$2,TITULARES!$D$6:$D$1505,'RESUMEN POR CARRERAS'!$C156)</f>
        <v>0</v>
      </c>
      <c r="AA156" s="372">
        <f>SUMIFS(TITULARES!$P$6:$P$1505,TITULARES!$I$6:$I$1505,'RESUMEN POR CARRERAS'!AA$2,TITULARES!$D$6:$D$1505,'RESUMEN POR CARRERAS'!$C156)</f>
        <v>0</v>
      </c>
      <c r="AB156" s="372">
        <f>SUMIFS(TITULARES!$P$6:$P$1505,TITULARES!$I$6:$I$1505,'RESUMEN POR CARRERAS'!AB$2,TITULARES!$D$6:$D$1505,'RESUMEN POR CARRERAS'!$C156)</f>
        <v>0</v>
      </c>
      <c r="AC156" s="372">
        <f>SUMIFS(TITULARES!$P$6:$P$1505,TITULARES!$I$6:$I$1505,'RESUMEN POR CARRERAS'!AC$2,TITULARES!$D$6:$D$1505,'RESUMEN POR CARRERAS'!$C156)</f>
        <v>0</v>
      </c>
      <c r="AD156" s="372">
        <f t="shared" si="4"/>
        <v>17</v>
      </c>
      <c r="AE156" s="2163" t="str">
        <f t="shared" si="5"/>
        <v>MERCADOTECNIA</v>
      </c>
    </row>
    <row r="157" spans="1:31" x14ac:dyDescent="0.25">
      <c r="A157" s="372">
        <v>155</v>
      </c>
      <c r="B157" s="974" t="s">
        <v>663</v>
      </c>
      <c r="C157" s="974" t="s">
        <v>664</v>
      </c>
      <c r="D157" s="974" t="s">
        <v>2194</v>
      </c>
      <c r="E157" s="372">
        <f>SUMIFS(TITULARES!$P$6:$P$1505,TITULARES!$I$6:$I$1505,'RESUMEN POR CARRERAS'!E$2,TITULARES!$D$6:$D$1505,'RESUMEN POR CARRERAS'!$C157)</f>
        <v>0</v>
      </c>
      <c r="F157" s="372">
        <f>SUMIFS(TITULARES!$P$6:$P$1505,TITULARES!$I$6:$I$1505,'RESUMEN POR CARRERAS'!F$2,TITULARES!$D$6:$D$1505,'RESUMEN POR CARRERAS'!$C157)</f>
        <v>0</v>
      </c>
      <c r="G157" s="372">
        <f>SUMIFS(TITULARES!$P$6:$P$1505,TITULARES!$I$6:$I$1505,'RESUMEN POR CARRERAS'!G$2,TITULARES!$D$6:$D$1505,'RESUMEN POR CARRERAS'!$C157)</f>
        <v>0</v>
      </c>
      <c r="H157" s="372">
        <f>SUMIFS(TITULARES!$P$6:$P$1505,TITULARES!$I$6:$I$1505,'RESUMEN POR CARRERAS'!H$2,TITULARES!$D$6:$D$1505,'RESUMEN POR CARRERAS'!$C157)</f>
        <v>0</v>
      </c>
      <c r="I157" s="372">
        <f>SUMIFS(TITULARES!$P$6:$P$1505,TITULARES!$I$6:$I$1505,'RESUMEN POR CARRERAS'!I$2,TITULARES!$D$6:$D$1505,'RESUMEN POR CARRERAS'!$C157)</f>
        <v>0</v>
      </c>
      <c r="J157" s="372">
        <f>SUMIFS(TITULARES!$P$6:$P$1505,TITULARES!$I$6:$I$1505,'RESUMEN POR CARRERAS'!J$2,TITULARES!$D$6:$D$1505,'RESUMEN POR CARRERAS'!$C157)</f>
        <v>0</v>
      </c>
      <c r="K157" s="372">
        <f>SUMIFS(TITULARES!$P$6:$P$1505,TITULARES!$I$6:$I$1505,'RESUMEN POR CARRERAS'!K$2,TITULARES!$D$6:$D$1505,'RESUMEN POR CARRERAS'!$C157)</f>
        <v>0</v>
      </c>
      <c r="L157" s="372">
        <f>SUMIFS(TITULARES!$P$6:$P$1505,TITULARES!$I$6:$I$1505,'RESUMEN POR CARRERAS'!L$2,TITULARES!$D$6:$D$1505,'RESUMEN POR CARRERAS'!$C157)</f>
        <v>0</v>
      </c>
      <c r="M157" s="372">
        <f>SUMIFS(TITULARES!$P$6:$P$1505,TITULARES!$I$6:$I$1505,'RESUMEN POR CARRERAS'!M$2,TITULARES!$D$6:$D$1505,'RESUMEN POR CARRERAS'!$C157)</f>
        <v>0</v>
      </c>
      <c r="N157" s="372">
        <f>SUMIFS(TITULARES!$P$6:$P$1505,TITULARES!$I$6:$I$1505,'RESUMEN POR CARRERAS'!N$2,TITULARES!$D$6:$D$1505,'RESUMEN POR CARRERAS'!$C157)</f>
        <v>0</v>
      </c>
      <c r="O157" s="372">
        <f>SUMIFS(TITULARES!$P$6:$P$1505,TITULARES!$I$6:$I$1505,'RESUMEN POR CARRERAS'!O$2,TITULARES!$D$6:$D$1505,'RESUMEN POR CARRERAS'!$C157)</f>
        <v>0</v>
      </c>
      <c r="P157" s="372">
        <f>SUMIFS(TITULARES!$P$6:$P$1505,TITULARES!$I$6:$I$1505,'RESUMEN POR CARRERAS'!P$2,TITULARES!$D$6:$D$1505,'RESUMEN POR CARRERAS'!$C157)</f>
        <v>0</v>
      </c>
      <c r="Q157" s="372">
        <f>SUMIFS(TITULARES!$P$6:$P$1505,TITULARES!$I$6:$I$1505,'RESUMEN POR CARRERAS'!Q$2,TITULARES!$D$6:$D$1505,'RESUMEN POR CARRERAS'!$C157)</f>
        <v>0</v>
      </c>
      <c r="R157" s="372">
        <f>SUMIFS(TITULARES!$P$6:$P$1505,TITULARES!$I$6:$I$1505,'RESUMEN POR CARRERAS'!R$2,TITULARES!$D$6:$D$1505,'RESUMEN POR CARRERAS'!$C157)</f>
        <v>0</v>
      </c>
      <c r="S157" s="372">
        <f>SUMIFS(TITULARES!$P$6:$P$1505,TITULARES!$I$6:$I$1505,'RESUMEN POR CARRERAS'!S$2,TITULARES!$D$6:$D$1505,'RESUMEN POR CARRERAS'!$C157)</f>
        <v>0</v>
      </c>
      <c r="T157" s="372">
        <f>SUMIFS(TITULARES!$P$6:$P$1505,TITULARES!$I$6:$I$1505,'RESUMEN POR CARRERAS'!T$2,TITULARES!$D$6:$D$1505,'RESUMEN POR CARRERAS'!$C157)</f>
        <v>0</v>
      </c>
      <c r="U157" s="372">
        <f>SUMIFS(TITULARES!$P$6:$P$1505,TITULARES!$I$6:$I$1505,'RESUMEN POR CARRERAS'!U$2,TITULARES!$D$6:$D$1505,'RESUMEN POR CARRERAS'!$C157)</f>
        <v>20</v>
      </c>
      <c r="V157" s="372">
        <f>SUMIFS(TITULARES!$P$6:$P$1505,TITULARES!$I$6:$I$1505,'RESUMEN POR CARRERAS'!V$2,TITULARES!$D$6:$D$1505,'RESUMEN POR CARRERAS'!$C157)</f>
        <v>0</v>
      </c>
      <c r="W157" s="372">
        <f>SUMIFS(TITULARES!$P$6:$P$1505,TITULARES!$I$6:$I$1505,'RESUMEN POR CARRERAS'!W$2,TITULARES!$D$6:$D$1505,'RESUMEN POR CARRERAS'!$C157)</f>
        <v>0</v>
      </c>
      <c r="X157" s="372">
        <f>SUMIFS(TITULARES!$P$6:$P$1505,TITULARES!$I$6:$I$1505,'RESUMEN POR CARRERAS'!X$2,TITULARES!$D$6:$D$1505,'RESUMEN POR CARRERAS'!$C157)</f>
        <v>0</v>
      </c>
      <c r="Y157" s="372">
        <f>SUMIFS(TITULARES!$P$6:$P$1505,TITULARES!$I$6:$I$1505,'RESUMEN POR CARRERAS'!Y$2,TITULARES!$D$6:$D$1505,'RESUMEN POR CARRERAS'!$C157)</f>
        <v>0</v>
      </c>
      <c r="Z157" s="372">
        <f>SUMIFS(TITULARES!$P$6:$P$1505,TITULARES!$I$6:$I$1505,'RESUMEN POR CARRERAS'!Z$2,TITULARES!$D$6:$D$1505,'RESUMEN POR CARRERAS'!$C157)</f>
        <v>0</v>
      </c>
      <c r="AA157" s="372">
        <f>SUMIFS(TITULARES!$P$6:$P$1505,TITULARES!$I$6:$I$1505,'RESUMEN POR CARRERAS'!AA$2,TITULARES!$D$6:$D$1505,'RESUMEN POR CARRERAS'!$C157)</f>
        <v>0</v>
      </c>
      <c r="AB157" s="372">
        <f>SUMIFS(TITULARES!$P$6:$P$1505,TITULARES!$I$6:$I$1505,'RESUMEN POR CARRERAS'!AB$2,TITULARES!$D$6:$D$1505,'RESUMEN POR CARRERAS'!$C157)</f>
        <v>0</v>
      </c>
      <c r="AC157" s="372">
        <f>SUMIFS(TITULARES!$P$6:$P$1505,TITULARES!$I$6:$I$1505,'RESUMEN POR CARRERAS'!AC$2,TITULARES!$D$6:$D$1505,'RESUMEN POR CARRERAS'!$C157)</f>
        <v>0</v>
      </c>
      <c r="AD157" s="372">
        <f t="shared" si="4"/>
        <v>20</v>
      </c>
      <c r="AE157" s="2163" t="str">
        <f t="shared" si="5"/>
        <v>GESTIÓN DE TALENTO HUMANO</v>
      </c>
    </row>
    <row r="158" spans="1:31" x14ac:dyDescent="0.25">
      <c r="A158" s="372">
        <v>156</v>
      </c>
      <c r="B158" s="974" t="s">
        <v>2023</v>
      </c>
      <c r="C158" s="974" t="s">
        <v>2024</v>
      </c>
      <c r="D158" s="974" t="s">
        <v>2194</v>
      </c>
      <c r="E158" s="372">
        <f>SUMIFS(TITULARES!$P$6:$P$1505,TITULARES!$I$6:$I$1505,'RESUMEN POR CARRERAS'!E$2,TITULARES!$D$6:$D$1505,'RESUMEN POR CARRERAS'!$C158)</f>
        <v>0</v>
      </c>
      <c r="F158" s="372">
        <f>SUMIFS(TITULARES!$P$6:$P$1505,TITULARES!$I$6:$I$1505,'RESUMEN POR CARRERAS'!F$2,TITULARES!$D$6:$D$1505,'RESUMEN POR CARRERAS'!$C158)</f>
        <v>0</v>
      </c>
      <c r="G158" s="372">
        <f>SUMIFS(TITULARES!$P$6:$P$1505,TITULARES!$I$6:$I$1505,'RESUMEN POR CARRERAS'!G$2,TITULARES!$D$6:$D$1505,'RESUMEN POR CARRERAS'!$C158)</f>
        <v>0</v>
      </c>
      <c r="H158" s="372">
        <f>SUMIFS(TITULARES!$P$6:$P$1505,TITULARES!$I$6:$I$1505,'RESUMEN POR CARRERAS'!H$2,TITULARES!$D$6:$D$1505,'RESUMEN POR CARRERAS'!$C158)</f>
        <v>0</v>
      </c>
      <c r="I158" s="372">
        <f>SUMIFS(TITULARES!$P$6:$P$1505,TITULARES!$I$6:$I$1505,'RESUMEN POR CARRERAS'!I$2,TITULARES!$D$6:$D$1505,'RESUMEN POR CARRERAS'!$C158)</f>
        <v>0</v>
      </c>
      <c r="J158" s="372">
        <f>SUMIFS(TITULARES!$P$6:$P$1505,TITULARES!$I$6:$I$1505,'RESUMEN POR CARRERAS'!J$2,TITULARES!$D$6:$D$1505,'RESUMEN POR CARRERAS'!$C158)</f>
        <v>0</v>
      </c>
      <c r="K158" s="372">
        <f>SUMIFS(TITULARES!$P$6:$P$1505,TITULARES!$I$6:$I$1505,'RESUMEN POR CARRERAS'!K$2,TITULARES!$D$6:$D$1505,'RESUMEN POR CARRERAS'!$C158)</f>
        <v>0</v>
      </c>
      <c r="L158" s="372">
        <f>SUMIFS(TITULARES!$P$6:$P$1505,TITULARES!$I$6:$I$1505,'RESUMEN POR CARRERAS'!L$2,TITULARES!$D$6:$D$1505,'RESUMEN POR CARRERAS'!$C158)</f>
        <v>0</v>
      </c>
      <c r="M158" s="372">
        <f>SUMIFS(TITULARES!$P$6:$P$1505,TITULARES!$I$6:$I$1505,'RESUMEN POR CARRERAS'!M$2,TITULARES!$D$6:$D$1505,'RESUMEN POR CARRERAS'!$C158)</f>
        <v>0</v>
      </c>
      <c r="N158" s="372">
        <f>SUMIFS(TITULARES!$P$6:$P$1505,TITULARES!$I$6:$I$1505,'RESUMEN POR CARRERAS'!N$2,TITULARES!$D$6:$D$1505,'RESUMEN POR CARRERAS'!$C158)</f>
        <v>0</v>
      </c>
      <c r="O158" s="372">
        <f>SUMIFS(TITULARES!$P$6:$P$1505,TITULARES!$I$6:$I$1505,'RESUMEN POR CARRERAS'!O$2,TITULARES!$D$6:$D$1505,'RESUMEN POR CARRERAS'!$C158)</f>
        <v>0</v>
      </c>
      <c r="P158" s="372">
        <f>SUMIFS(TITULARES!$P$6:$P$1505,TITULARES!$I$6:$I$1505,'RESUMEN POR CARRERAS'!P$2,TITULARES!$D$6:$D$1505,'RESUMEN POR CARRERAS'!$C158)</f>
        <v>0</v>
      </c>
      <c r="Q158" s="372">
        <f>SUMIFS(TITULARES!$P$6:$P$1505,TITULARES!$I$6:$I$1505,'RESUMEN POR CARRERAS'!Q$2,TITULARES!$D$6:$D$1505,'RESUMEN POR CARRERAS'!$C158)</f>
        <v>0</v>
      </c>
      <c r="R158" s="372">
        <f>SUMIFS(TITULARES!$P$6:$P$1505,TITULARES!$I$6:$I$1505,'RESUMEN POR CARRERAS'!R$2,TITULARES!$D$6:$D$1505,'RESUMEN POR CARRERAS'!$C158)</f>
        <v>0</v>
      </c>
      <c r="S158" s="372">
        <f>SUMIFS(TITULARES!$P$6:$P$1505,TITULARES!$I$6:$I$1505,'RESUMEN POR CARRERAS'!S$2,TITULARES!$D$6:$D$1505,'RESUMEN POR CARRERAS'!$C158)</f>
        <v>0</v>
      </c>
      <c r="T158" s="372">
        <f>SUMIFS(TITULARES!$P$6:$P$1505,TITULARES!$I$6:$I$1505,'RESUMEN POR CARRERAS'!T$2,TITULARES!$D$6:$D$1505,'RESUMEN POR CARRERAS'!$C158)</f>
        <v>0</v>
      </c>
      <c r="U158" s="372">
        <f>SUMIFS(TITULARES!$P$6:$P$1505,TITULARES!$I$6:$I$1505,'RESUMEN POR CARRERAS'!U$2,TITULARES!$D$6:$D$1505,'RESUMEN POR CARRERAS'!$C158)</f>
        <v>0</v>
      </c>
      <c r="V158" s="372">
        <f>SUMIFS(TITULARES!$P$6:$P$1505,TITULARES!$I$6:$I$1505,'RESUMEN POR CARRERAS'!V$2,TITULARES!$D$6:$D$1505,'RESUMEN POR CARRERAS'!$C158)</f>
        <v>16</v>
      </c>
      <c r="W158" s="372">
        <f>SUMIFS(TITULARES!$P$6:$P$1505,TITULARES!$I$6:$I$1505,'RESUMEN POR CARRERAS'!W$2,TITULARES!$D$6:$D$1505,'RESUMEN POR CARRERAS'!$C158)</f>
        <v>0</v>
      </c>
      <c r="X158" s="372">
        <f>SUMIFS(TITULARES!$P$6:$P$1505,TITULARES!$I$6:$I$1505,'RESUMEN POR CARRERAS'!X$2,TITULARES!$D$6:$D$1505,'RESUMEN POR CARRERAS'!$C158)</f>
        <v>0</v>
      </c>
      <c r="Y158" s="372">
        <f>SUMIFS(TITULARES!$P$6:$P$1505,TITULARES!$I$6:$I$1505,'RESUMEN POR CARRERAS'!Y$2,TITULARES!$D$6:$D$1505,'RESUMEN POR CARRERAS'!$C158)</f>
        <v>0</v>
      </c>
      <c r="Z158" s="372">
        <f>SUMIFS(TITULARES!$P$6:$P$1505,TITULARES!$I$6:$I$1505,'RESUMEN POR CARRERAS'!Z$2,TITULARES!$D$6:$D$1505,'RESUMEN POR CARRERAS'!$C158)</f>
        <v>0</v>
      </c>
      <c r="AA158" s="372">
        <f>SUMIFS(TITULARES!$P$6:$P$1505,TITULARES!$I$6:$I$1505,'RESUMEN POR CARRERAS'!AA$2,TITULARES!$D$6:$D$1505,'RESUMEN POR CARRERAS'!$C158)</f>
        <v>0</v>
      </c>
      <c r="AB158" s="372">
        <f>SUMIFS(TITULARES!$P$6:$P$1505,TITULARES!$I$6:$I$1505,'RESUMEN POR CARRERAS'!AB$2,TITULARES!$D$6:$D$1505,'RESUMEN POR CARRERAS'!$C158)</f>
        <v>0</v>
      </c>
      <c r="AC158" s="372">
        <f>SUMIFS(TITULARES!$P$6:$P$1505,TITULARES!$I$6:$I$1505,'RESUMEN POR CARRERAS'!AC$2,TITULARES!$D$6:$D$1505,'RESUMEN POR CARRERAS'!$C158)</f>
        <v>0</v>
      </c>
      <c r="AD158" s="372">
        <f t="shared" si="4"/>
        <v>16</v>
      </c>
      <c r="AE158" s="2163" t="str">
        <f t="shared" si="5"/>
        <v>DERECHO</v>
      </c>
    </row>
    <row r="159" spans="1:31" x14ac:dyDescent="0.25">
      <c r="A159" s="372">
        <v>157</v>
      </c>
      <c r="B159" s="974" t="s">
        <v>387</v>
      </c>
      <c r="C159" s="974" t="s">
        <v>655</v>
      </c>
      <c r="D159" s="974" t="s">
        <v>2194</v>
      </c>
      <c r="E159" s="372">
        <f>SUMIFS(TITULARES!$P$6:$P$1505,TITULARES!$I$6:$I$1505,'RESUMEN POR CARRERAS'!E$2,TITULARES!$D$6:$D$1505,'RESUMEN POR CARRERAS'!$C159)</f>
        <v>0</v>
      </c>
      <c r="F159" s="372">
        <f>SUMIFS(TITULARES!$P$6:$P$1505,TITULARES!$I$6:$I$1505,'RESUMEN POR CARRERAS'!F$2,TITULARES!$D$6:$D$1505,'RESUMEN POR CARRERAS'!$C159)</f>
        <v>0</v>
      </c>
      <c r="G159" s="372">
        <f>SUMIFS(TITULARES!$P$6:$P$1505,TITULARES!$I$6:$I$1505,'RESUMEN POR CARRERAS'!G$2,TITULARES!$D$6:$D$1505,'RESUMEN POR CARRERAS'!$C159)</f>
        <v>0</v>
      </c>
      <c r="H159" s="372">
        <f>SUMIFS(TITULARES!$P$6:$P$1505,TITULARES!$I$6:$I$1505,'RESUMEN POR CARRERAS'!H$2,TITULARES!$D$6:$D$1505,'RESUMEN POR CARRERAS'!$C159)</f>
        <v>0</v>
      </c>
      <c r="I159" s="372">
        <f>SUMIFS(TITULARES!$P$6:$P$1505,TITULARES!$I$6:$I$1505,'RESUMEN POR CARRERAS'!I$2,TITULARES!$D$6:$D$1505,'RESUMEN POR CARRERAS'!$C159)</f>
        <v>0</v>
      </c>
      <c r="J159" s="372">
        <f>SUMIFS(TITULARES!$P$6:$P$1505,TITULARES!$I$6:$I$1505,'RESUMEN POR CARRERAS'!J$2,TITULARES!$D$6:$D$1505,'RESUMEN POR CARRERAS'!$C159)</f>
        <v>0</v>
      </c>
      <c r="K159" s="372">
        <f>SUMIFS(TITULARES!$P$6:$P$1505,TITULARES!$I$6:$I$1505,'RESUMEN POR CARRERAS'!K$2,TITULARES!$D$6:$D$1505,'RESUMEN POR CARRERAS'!$C159)</f>
        <v>0</v>
      </c>
      <c r="L159" s="372">
        <f>SUMIFS(TITULARES!$P$6:$P$1505,TITULARES!$I$6:$I$1505,'RESUMEN POR CARRERAS'!L$2,TITULARES!$D$6:$D$1505,'RESUMEN POR CARRERAS'!$C159)</f>
        <v>12</v>
      </c>
      <c r="M159" s="372">
        <f>SUMIFS(TITULARES!$P$6:$P$1505,TITULARES!$I$6:$I$1505,'RESUMEN POR CARRERAS'!M$2,TITULARES!$D$6:$D$1505,'RESUMEN POR CARRERAS'!$C159)</f>
        <v>0</v>
      </c>
      <c r="N159" s="372">
        <f>SUMIFS(TITULARES!$P$6:$P$1505,TITULARES!$I$6:$I$1505,'RESUMEN POR CARRERAS'!N$2,TITULARES!$D$6:$D$1505,'RESUMEN POR CARRERAS'!$C159)</f>
        <v>6</v>
      </c>
      <c r="O159" s="372">
        <f>SUMIFS(TITULARES!$P$6:$P$1505,TITULARES!$I$6:$I$1505,'RESUMEN POR CARRERAS'!O$2,TITULARES!$D$6:$D$1505,'RESUMEN POR CARRERAS'!$C159)</f>
        <v>0</v>
      </c>
      <c r="P159" s="372">
        <f>SUMIFS(TITULARES!$P$6:$P$1505,TITULARES!$I$6:$I$1505,'RESUMEN POR CARRERAS'!P$2,TITULARES!$D$6:$D$1505,'RESUMEN POR CARRERAS'!$C159)</f>
        <v>0</v>
      </c>
      <c r="Q159" s="372">
        <f>SUMIFS(TITULARES!$P$6:$P$1505,TITULARES!$I$6:$I$1505,'RESUMEN POR CARRERAS'!Q$2,TITULARES!$D$6:$D$1505,'RESUMEN POR CARRERAS'!$C159)</f>
        <v>0</v>
      </c>
      <c r="R159" s="372">
        <f>SUMIFS(TITULARES!$P$6:$P$1505,TITULARES!$I$6:$I$1505,'RESUMEN POR CARRERAS'!R$2,TITULARES!$D$6:$D$1505,'RESUMEN POR CARRERAS'!$C159)</f>
        <v>0</v>
      </c>
      <c r="S159" s="372">
        <f>SUMIFS(TITULARES!$P$6:$P$1505,TITULARES!$I$6:$I$1505,'RESUMEN POR CARRERAS'!S$2,TITULARES!$D$6:$D$1505,'RESUMEN POR CARRERAS'!$C159)</f>
        <v>0</v>
      </c>
      <c r="T159" s="372">
        <f>SUMIFS(TITULARES!$P$6:$P$1505,TITULARES!$I$6:$I$1505,'RESUMEN POR CARRERAS'!T$2,TITULARES!$D$6:$D$1505,'RESUMEN POR CARRERAS'!$C159)</f>
        <v>0</v>
      </c>
      <c r="U159" s="372">
        <f>SUMIFS(TITULARES!$P$6:$P$1505,TITULARES!$I$6:$I$1505,'RESUMEN POR CARRERAS'!U$2,TITULARES!$D$6:$D$1505,'RESUMEN POR CARRERAS'!$C159)</f>
        <v>0</v>
      </c>
      <c r="V159" s="372">
        <f>SUMIFS(TITULARES!$P$6:$P$1505,TITULARES!$I$6:$I$1505,'RESUMEN POR CARRERAS'!V$2,TITULARES!$D$6:$D$1505,'RESUMEN POR CARRERAS'!$C159)</f>
        <v>0</v>
      </c>
      <c r="W159" s="372">
        <f>SUMIFS(TITULARES!$P$6:$P$1505,TITULARES!$I$6:$I$1505,'RESUMEN POR CARRERAS'!W$2,TITULARES!$D$6:$D$1505,'RESUMEN POR CARRERAS'!$C159)</f>
        <v>0</v>
      </c>
      <c r="X159" s="372">
        <f>SUMIFS(TITULARES!$P$6:$P$1505,TITULARES!$I$6:$I$1505,'RESUMEN POR CARRERAS'!X$2,TITULARES!$D$6:$D$1505,'RESUMEN POR CARRERAS'!$C159)</f>
        <v>0</v>
      </c>
      <c r="Y159" s="372">
        <f>SUMIFS(TITULARES!$P$6:$P$1505,TITULARES!$I$6:$I$1505,'RESUMEN POR CARRERAS'!Y$2,TITULARES!$D$6:$D$1505,'RESUMEN POR CARRERAS'!$C159)</f>
        <v>0</v>
      </c>
      <c r="Z159" s="372">
        <f>SUMIFS(TITULARES!$P$6:$P$1505,TITULARES!$I$6:$I$1505,'RESUMEN POR CARRERAS'!Z$2,TITULARES!$D$6:$D$1505,'RESUMEN POR CARRERAS'!$C159)</f>
        <v>0</v>
      </c>
      <c r="AA159" s="372">
        <f>SUMIFS(TITULARES!$P$6:$P$1505,TITULARES!$I$6:$I$1505,'RESUMEN POR CARRERAS'!AA$2,TITULARES!$D$6:$D$1505,'RESUMEN POR CARRERAS'!$C159)</f>
        <v>0</v>
      </c>
      <c r="AB159" s="372">
        <f>SUMIFS(TITULARES!$P$6:$P$1505,TITULARES!$I$6:$I$1505,'RESUMEN POR CARRERAS'!AB$2,TITULARES!$D$6:$D$1505,'RESUMEN POR CARRERAS'!$C159)</f>
        <v>0</v>
      </c>
      <c r="AC159" s="372">
        <f>SUMIFS(TITULARES!$P$6:$P$1505,TITULARES!$I$6:$I$1505,'RESUMEN POR CARRERAS'!AC$2,TITULARES!$D$6:$D$1505,'RESUMEN POR CARRERAS'!$C159)</f>
        <v>0</v>
      </c>
      <c r="AD159" s="372">
        <f t="shared" si="4"/>
        <v>12</v>
      </c>
      <c r="AE159" s="2163" t="str">
        <f t="shared" si="5"/>
        <v>AGRONOMÍA</v>
      </c>
    </row>
    <row r="160" spans="1:31" x14ac:dyDescent="0.25">
      <c r="A160" s="372">
        <v>158</v>
      </c>
      <c r="B160" s="974" t="s">
        <v>2028</v>
      </c>
      <c r="C160" s="974" t="s">
        <v>2029</v>
      </c>
      <c r="D160" s="974" t="s">
        <v>2195</v>
      </c>
      <c r="E160" s="372">
        <f>SUMIFS(TITULARES!$P$6:$P$1505,TITULARES!$I$6:$I$1505,'RESUMEN POR CARRERAS'!E$2,TITULARES!$D$6:$D$1505,'RESUMEN POR CARRERAS'!$C160)</f>
        <v>0</v>
      </c>
      <c r="F160" s="372">
        <f>SUMIFS(TITULARES!$P$6:$P$1505,TITULARES!$I$6:$I$1505,'RESUMEN POR CARRERAS'!F$2,TITULARES!$D$6:$D$1505,'RESUMEN POR CARRERAS'!$C160)</f>
        <v>0</v>
      </c>
      <c r="G160" s="372">
        <f>SUMIFS(TITULARES!$P$6:$P$1505,TITULARES!$I$6:$I$1505,'RESUMEN POR CARRERAS'!G$2,TITULARES!$D$6:$D$1505,'RESUMEN POR CARRERAS'!$C160)</f>
        <v>0</v>
      </c>
      <c r="H160" s="372">
        <f>SUMIFS(TITULARES!$P$6:$P$1505,TITULARES!$I$6:$I$1505,'RESUMEN POR CARRERAS'!H$2,TITULARES!$D$6:$D$1505,'RESUMEN POR CARRERAS'!$C160)</f>
        <v>0</v>
      </c>
      <c r="I160" s="372">
        <f>SUMIFS(TITULARES!$P$6:$P$1505,TITULARES!$I$6:$I$1505,'RESUMEN POR CARRERAS'!I$2,TITULARES!$D$6:$D$1505,'RESUMEN POR CARRERAS'!$C160)</f>
        <v>0</v>
      </c>
      <c r="J160" s="372">
        <f>SUMIFS(TITULARES!$P$6:$P$1505,TITULARES!$I$6:$I$1505,'RESUMEN POR CARRERAS'!J$2,TITULARES!$D$6:$D$1505,'RESUMEN POR CARRERAS'!$C160)</f>
        <v>0</v>
      </c>
      <c r="K160" s="372">
        <f>SUMIFS(TITULARES!$P$6:$P$1505,TITULARES!$I$6:$I$1505,'RESUMEN POR CARRERAS'!K$2,TITULARES!$D$6:$D$1505,'RESUMEN POR CARRERAS'!$C160)</f>
        <v>0</v>
      </c>
      <c r="L160" s="372">
        <f>SUMIFS(TITULARES!$P$6:$P$1505,TITULARES!$I$6:$I$1505,'RESUMEN POR CARRERAS'!L$2,TITULARES!$D$6:$D$1505,'RESUMEN POR CARRERAS'!$C160)</f>
        <v>0</v>
      </c>
      <c r="M160" s="372">
        <f>SUMIFS(TITULARES!$P$6:$P$1505,TITULARES!$I$6:$I$1505,'RESUMEN POR CARRERAS'!M$2,TITULARES!$D$6:$D$1505,'RESUMEN POR CARRERAS'!$C160)</f>
        <v>0</v>
      </c>
      <c r="N160" s="372">
        <f>SUMIFS(TITULARES!$P$6:$P$1505,TITULARES!$I$6:$I$1505,'RESUMEN POR CARRERAS'!N$2,TITULARES!$D$6:$D$1505,'RESUMEN POR CARRERAS'!$C160)</f>
        <v>0</v>
      </c>
      <c r="O160" s="372">
        <f>SUMIFS(TITULARES!$P$6:$P$1505,TITULARES!$I$6:$I$1505,'RESUMEN POR CARRERAS'!O$2,TITULARES!$D$6:$D$1505,'RESUMEN POR CARRERAS'!$C160)</f>
        <v>0</v>
      </c>
      <c r="P160" s="372">
        <f>SUMIFS(TITULARES!$P$6:$P$1505,TITULARES!$I$6:$I$1505,'RESUMEN POR CARRERAS'!P$2,TITULARES!$D$6:$D$1505,'RESUMEN POR CARRERAS'!$C160)</f>
        <v>0</v>
      </c>
      <c r="Q160" s="372">
        <f>SUMIFS(TITULARES!$P$6:$P$1505,TITULARES!$I$6:$I$1505,'RESUMEN POR CARRERAS'!Q$2,TITULARES!$D$6:$D$1505,'RESUMEN POR CARRERAS'!$C160)</f>
        <v>0</v>
      </c>
      <c r="R160" s="372">
        <f>SUMIFS(TITULARES!$P$6:$P$1505,TITULARES!$I$6:$I$1505,'RESUMEN POR CARRERAS'!R$2,TITULARES!$D$6:$D$1505,'RESUMEN POR CARRERAS'!$C160)</f>
        <v>0</v>
      </c>
      <c r="S160" s="372">
        <f>SUMIFS(TITULARES!$P$6:$P$1505,TITULARES!$I$6:$I$1505,'RESUMEN POR CARRERAS'!S$2,TITULARES!$D$6:$D$1505,'RESUMEN POR CARRERAS'!$C160)</f>
        <v>0</v>
      </c>
      <c r="T160" s="372">
        <f>SUMIFS(TITULARES!$P$6:$P$1505,TITULARES!$I$6:$I$1505,'RESUMEN POR CARRERAS'!T$2,TITULARES!$D$6:$D$1505,'RESUMEN POR CARRERAS'!$C160)</f>
        <v>0</v>
      </c>
      <c r="U160" s="372">
        <f>SUMIFS(TITULARES!$P$6:$P$1505,TITULARES!$I$6:$I$1505,'RESUMEN POR CARRERAS'!U$2,TITULARES!$D$6:$D$1505,'RESUMEN POR CARRERAS'!$C160)</f>
        <v>0</v>
      </c>
      <c r="V160" s="372">
        <f>SUMIFS(TITULARES!$P$6:$P$1505,TITULARES!$I$6:$I$1505,'RESUMEN POR CARRERAS'!V$2,TITULARES!$D$6:$D$1505,'RESUMEN POR CARRERAS'!$C160)</f>
        <v>14</v>
      </c>
      <c r="W160" s="372">
        <f>SUMIFS(TITULARES!$P$6:$P$1505,TITULARES!$I$6:$I$1505,'RESUMEN POR CARRERAS'!W$2,TITULARES!$D$6:$D$1505,'RESUMEN POR CARRERAS'!$C160)</f>
        <v>0</v>
      </c>
      <c r="X160" s="372">
        <f>SUMIFS(TITULARES!$P$6:$P$1505,TITULARES!$I$6:$I$1505,'RESUMEN POR CARRERAS'!X$2,TITULARES!$D$6:$D$1505,'RESUMEN POR CARRERAS'!$C160)</f>
        <v>0</v>
      </c>
      <c r="Y160" s="372">
        <f>SUMIFS(TITULARES!$P$6:$P$1505,TITULARES!$I$6:$I$1505,'RESUMEN POR CARRERAS'!Y$2,TITULARES!$D$6:$D$1505,'RESUMEN POR CARRERAS'!$C160)</f>
        <v>0</v>
      </c>
      <c r="Z160" s="372">
        <f>SUMIFS(TITULARES!$P$6:$P$1505,TITULARES!$I$6:$I$1505,'RESUMEN POR CARRERAS'!Z$2,TITULARES!$D$6:$D$1505,'RESUMEN POR CARRERAS'!$C160)</f>
        <v>0</v>
      </c>
      <c r="AA160" s="372">
        <f>SUMIFS(TITULARES!$P$6:$P$1505,TITULARES!$I$6:$I$1505,'RESUMEN POR CARRERAS'!AA$2,TITULARES!$D$6:$D$1505,'RESUMEN POR CARRERAS'!$C160)</f>
        <v>0</v>
      </c>
      <c r="AB160" s="372">
        <f>SUMIFS(TITULARES!$P$6:$P$1505,TITULARES!$I$6:$I$1505,'RESUMEN POR CARRERAS'!AB$2,TITULARES!$D$6:$D$1505,'RESUMEN POR CARRERAS'!$C160)</f>
        <v>0</v>
      </c>
      <c r="AC160" s="372">
        <f>SUMIFS(TITULARES!$P$6:$P$1505,TITULARES!$I$6:$I$1505,'RESUMEN POR CARRERAS'!AC$2,TITULARES!$D$6:$D$1505,'RESUMEN POR CARRERAS'!$C160)</f>
        <v>0</v>
      </c>
      <c r="AD160" s="372">
        <f t="shared" si="4"/>
        <v>14</v>
      </c>
      <c r="AE160" s="2163" t="str">
        <f t="shared" si="5"/>
        <v>DERECHO</v>
      </c>
    </row>
    <row r="161" spans="1:31" x14ac:dyDescent="0.25">
      <c r="A161" s="372">
        <v>159</v>
      </c>
      <c r="B161" s="974" t="s">
        <v>388</v>
      </c>
      <c r="C161" s="974" t="s">
        <v>657</v>
      </c>
      <c r="D161" s="974" t="s">
        <v>2194</v>
      </c>
      <c r="E161" s="372">
        <f>SUMIFS(TITULARES!$P$6:$P$1505,TITULARES!$I$6:$I$1505,'RESUMEN POR CARRERAS'!E$2,TITULARES!$D$6:$D$1505,'RESUMEN POR CARRERAS'!$C161)</f>
        <v>0</v>
      </c>
      <c r="F161" s="372">
        <f>SUMIFS(TITULARES!$P$6:$P$1505,TITULARES!$I$6:$I$1505,'RESUMEN POR CARRERAS'!F$2,TITULARES!$D$6:$D$1505,'RESUMEN POR CARRERAS'!$C161)</f>
        <v>0</v>
      </c>
      <c r="G161" s="372">
        <f>SUMIFS(TITULARES!$P$6:$P$1505,TITULARES!$I$6:$I$1505,'RESUMEN POR CARRERAS'!G$2,TITULARES!$D$6:$D$1505,'RESUMEN POR CARRERAS'!$C161)</f>
        <v>0</v>
      </c>
      <c r="H161" s="372">
        <f>SUMIFS(TITULARES!$P$6:$P$1505,TITULARES!$I$6:$I$1505,'RESUMEN POR CARRERAS'!H$2,TITULARES!$D$6:$D$1505,'RESUMEN POR CARRERAS'!$C161)</f>
        <v>0</v>
      </c>
      <c r="I161" s="372">
        <f>SUMIFS(TITULARES!$P$6:$P$1505,TITULARES!$I$6:$I$1505,'RESUMEN POR CARRERAS'!I$2,TITULARES!$D$6:$D$1505,'RESUMEN POR CARRERAS'!$C161)</f>
        <v>0</v>
      </c>
      <c r="J161" s="372">
        <f>SUMIFS(TITULARES!$P$6:$P$1505,TITULARES!$I$6:$I$1505,'RESUMEN POR CARRERAS'!J$2,TITULARES!$D$6:$D$1505,'RESUMEN POR CARRERAS'!$C161)</f>
        <v>0</v>
      </c>
      <c r="K161" s="372">
        <f>SUMIFS(TITULARES!$P$6:$P$1505,TITULARES!$I$6:$I$1505,'RESUMEN POR CARRERAS'!K$2,TITULARES!$D$6:$D$1505,'RESUMEN POR CARRERAS'!$C161)</f>
        <v>0</v>
      </c>
      <c r="L161" s="372">
        <f>SUMIFS(TITULARES!$P$6:$P$1505,TITULARES!$I$6:$I$1505,'RESUMEN POR CARRERAS'!L$2,TITULARES!$D$6:$D$1505,'RESUMEN POR CARRERAS'!$C161)</f>
        <v>0</v>
      </c>
      <c r="M161" s="372">
        <f>SUMIFS(TITULARES!$P$6:$P$1505,TITULARES!$I$6:$I$1505,'RESUMEN POR CARRERAS'!M$2,TITULARES!$D$6:$D$1505,'RESUMEN POR CARRERAS'!$C161)</f>
        <v>0</v>
      </c>
      <c r="N161" s="372">
        <f>SUMIFS(TITULARES!$P$6:$P$1505,TITULARES!$I$6:$I$1505,'RESUMEN POR CARRERAS'!N$2,TITULARES!$D$6:$D$1505,'RESUMEN POR CARRERAS'!$C161)</f>
        <v>20</v>
      </c>
      <c r="O161" s="372">
        <f>SUMIFS(TITULARES!$P$6:$P$1505,TITULARES!$I$6:$I$1505,'RESUMEN POR CARRERAS'!O$2,TITULARES!$D$6:$D$1505,'RESUMEN POR CARRERAS'!$C161)</f>
        <v>0</v>
      </c>
      <c r="P161" s="372">
        <f>SUMIFS(TITULARES!$P$6:$P$1505,TITULARES!$I$6:$I$1505,'RESUMEN POR CARRERAS'!P$2,TITULARES!$D$6:$D$1505,'RESUMEN POR CARRERAS'!$C161)</f>
        <v>0</v>
      </c>
      <c r="Q161" s="372">
        <f>SUMIFS(TITULARES!$P$6:$P$1505,TITULARES!$I$6:$I$1505,'RESUMEN POR CARRERAS'!Q$2,TITULARES!$D$6:$D$1505,'RESUMEN POR CARRERAS'!$C161)</f>
        <v>0</v>
      </c>
      <c r="R161" s="372">
        <f>SUMIFS(TITULARES!$P$6:$P$1505,TITULARES!$I$6:$I$1505,'RESUMEN POR CARRERAS'!R$2,TITULARES!$D$6:$D$1505,'RESUMEN POR CARRERAS'!$C161)</f>
        <v>0</v>
      </c>
      <c r="S161" s="372">
        <f>SUMIFS(TITULARES!$P$6:$P$1505,TITULARES!$I$6:$I$1505,'RESUMEN POR CARRERAS'!S$2,TITULARES!$D$6:$D$1505,'RESUMEN POR CARRERAS'!$C161)</f>
        <v>0</v>
      </c>
      <c r="T161" s="372">
        <f>SUMIFS(TITULARES!$P$6:$P$1505,TITULARES!$I$6:$I$1505,'RESUMEN POR CARRERAS'!T$2,TITULARES!$D$6:$D$1505,'RESUMEN POR CARRERAS'!$C161)</f>
        <v>0</v>
      </c>
      <c r="U161" s="372">
        <f>SUMIFS(TITULARES!$P$6:$P$1505,TITULARES!$I$6:$I$1505,'RESUMEN POR CARRERAS'!U$2,TITULARES!$D$6:$D$1505,'RESUMEN POR CARRERAS'!$C161)</f>
        <v>0</v>
      </c>
      <c r="V161" s="372">
        <f>SUMIFS(TITULARES!$P$6:$P$1505,TITULARES!$I$6:$I$1505,'RESUMEN POR CARRERAS'!V$2,TITULARES!$D$6:$D$1505,'RESUMEN POR CARRERAS'!$C161)</f>
        <v>0</v>
      </c>
      <c r="W161" s="372">
        <f>SUMIFS(TITULARES!$P$6:$P$1505,TITULARES!$I$6:$I$1505,'RESUMEN POR CARRERAS'!W$2,TITULARES!$D$6:$D$1505,'RESUMEN POR CARRERAS'!$C161)</f>
        <v>0</v>
      </c>
      <c r="X161" s="372">
        <f>SUMIFS(TITULARES!$P$6:$P$1505,TITULARES!$I$6:$I$1505,'RESUMEN POR CARRERAS'!X$2,TITULARES!$D$6:$D$1505,'RESUMEN POR CARRERAS'!$C161)</f>
        <v>0</v>
      </c>
      <c r="Y161" s="372">
        <f>SUMIFS(TITULARES!$P$6:$P$1505,TITULARES!$I$6:$I$1505,'RESUMEN POR CARRERAS'!Y$2,TITULARES!$D$6:$D$1505,'RESUMEN POR CARRERAS'!$C161)</f>
        <v>0</v>
      </c>
      <c r="Z161" s="372">
        <f>SUMIFS(TITULARES!$P$6:$P$1505,TITULARES!$I$6:$I$1505,'RESUMEN POR CARRERAS'!Z$2,TITULARES!$D$6:$D$1505,'RESUMEN POR CARRERAS'!$C161)</f>
        <v>0</v>
      </c>
      <c r="AA161" s="372">
        <f>SUMIFS(TITULARES!$P$6:$P$1505,TITULARES!$I$6:$I$1505,'RESUMEN POR CARRERAS'!AA$2,TITULARES!$D$6:$D$1505,'RESUMEN POR CARRERAS'!$C161)</f>
        <v>0</v>
      </c>
      <c r="AB161" s="372">
        <f>SUMIFS(TITULARES!$P$6:$P$1505,TITULARES!$I$6:$I$1505,'RESUMEN POR CARRERAS'!AB$2,TITULARES!$D$6:$D$1505,'RESUMEN POR CARRERAS'!$C161)</f>
        <v>0</v>
      </c>
      <c r="AC161" s="372">
        <f>SUMIFS(TITULARES!$P$6:$P$1505,TITULARES!$I$6:$I$1505,'RESUMEN POR CARRERAS'!AC$2,TITULARES!$D$6:$D$1505,'RESUMEN POR CARRERAS'!$C161)</f>
        <v>0</v>
      </c>
      <c r="AD161" s="372">
        <f t="shared" si="4"/>
        <v>20</v>
      </c>
      <c r="AE161" s="2163" t="str">
        <f t="shared" si="5"/>
        <v>MEDICINA VETERINARIA</v>
      </c>
    </row>
    <row r="162" spans="1:31" x14ac:dyDescent="0.25">
      <c r="A162" s="372">
        <v>160</v>
      </c>
      <c r="B162" s="974" t="s">
        <v>389</v>
      </c>
      <c r="C162" s="974" t="s">
        <v>658</v>
      </c>
      <c r="D162" s="974" t="s">
        <v>2194</v>
      </c>
      <c r="E162" s="372">
        <f>SUMIFS(TITULARES!$P$6:$P$1505,TITULARES!$I$6:$I$1505,'RESUMEN POR CARRERAS'!E$2,TITULARES!$D$6:$D$1505,'RESUMEN POR CARRERAS'!$C162)</f>
        <v>0</v>
      </c>
      <c r="F162" s="372">
        <f>SUMIFS(TITULARES!$P$6:$P$1505,TITULARES!$I$6:$I$1505,'RESUMEN POR CARRERAS'!F$2,TITULARES!$D$6:$D$1505,'RESUMEN POR CARRERAS'!$C162)</f>
        <v>0</v>
      </c>
      <c r="G162" s="372">
        <f>SUMIFS(TITULARES!$P$6:$P$1505,TITULARES!$I$6:$I$1505,'RESUMEN POR CARRERAS'!G$2,TITULARES!$D$6:$D$1505,'RESUMEN POR CARRERAS'!$C162)</f>
        <v>0</v>
      </c>
      <c r="H162" s="372">
        <f>SUMIFS(TITULARES!$P$6:$P$1505,TITULARES!$I$6:$I$1505,'RESUMEN POR CARRERAS'!H$2,TITULARES!$D$6:$D$1505,'RESUMEN POR CARRERAS'!$C162)</f>
        <v>0</v>
      </c>
      <c r="I162" s="372">
        <f>SUMIFS(TITULARES!$P$6:$P$1505,TITULARES!$I$6:$I$1505,'RESUMEN POR CARRERAS'!I$2,TITULARES!$D$6:$D$1505,'RESUMEN POR CARRERAS'!$C162)</f>
        <v>0</v>
      </c>
      <c r="J162" s="372">
        <f>SUMIFS(TITULARES!$P$6:$P$1505,TITULARES!$I$6:$I$1505,'RESUMEN POR CARRERAS'!J$2,TITULARES!$D$6:$D$1505,'RESUMEN POR CARRERAS'!$C162)</f>
        <v>0</v>
      </c>
      <c r="K162" s="372">
        <f>SUMIFS(TITULARES!$P$6:$P$1505,TITULARES!$I$6:$I$1505,'RESUMEN POR CARRERAS'!K$2,TITULARES!$D$6:$D$1505,'RESUMEN POR CARRERAS'!$C162)</f>
        <v>0</v>
      </c>
      <c r="L162" s="372">
        <f>SUMIFS(TITULARES!$P$6:$P$1505,TITULARES!$I$6:$I$1505,'RESUMEN POR CARRERAS'!L$2,TITULARES!$D$6:$D$1505,'RESUMEN POR CARRERAS'!$C162)</f>
        <v>19</v>
      </c>
      <c r="M162" s="372">
        <f>SUMIFS(TITULARES!$P$6:$P$1505,TITULARES!$I$6:$I$1505,'RESUMEN POR CARRERAS'!M$2,TITULARES!$D$6:$D$1505,'RESUMEN POR CARRERAS'!$C162)</f>
        <v>0</v>
      </c>
      <c r="N162" s="372">
        <f>SUMIFS(TITULARES!$P$6:$P$1505,TITULARES!$I$6:$I$1505,'RESUMEN POR CARRERAS'!N$2,TITULARES!$D$6:$D$1505,'RESUMEN POR CARRERAS'!$C162)</f>
        <v>0</v>
      </c>
      <c r="O162" s="372">
        <f>SUMIFS(TITULARES!$P$6:$P$1505,TITULARES!$I$6:$I$1505,'RESUMEN POR CARRERAS'!O$2,TITULARES!$D$6:$D$1505,'RESUMEN POR CARRERAS'!$C162)</f>
        <v>0</v>
      </c>
      <c r="P162" s="372">
        <f>SUMIFS(TITULARES!$P$6:$P$1505,TITULARES!$I$6:$I$1505,'RESUMEN POR CARRERAS'!P$2,TITULARES!$D$6:$D$1505,'RESUMEN POR CARRERAS'!$C162)</f>
        <v>0</v>
      </c>
      <c r="Q162" s="372">
        <f>SUMIFS(TITULARES!$P$6:$P$1505,TITULARES!$I$6:$I$1505,'RESUMEN POR CARRERAS'!Q$2,TITULARES!$D$6:$D$1505,'RESUMEN POR CARRERAS'!$C162)</f>
        <v>0</v>
      </c>
      <c r="R162" s="372">
        <f>SUMIFS(TITULARES!$P$6:$P$1505,TITULARES!$I$6:$I$1505,'RESUMEN POR CARRERAS'!R$2,TITULARES!$D$6:$D$1505,'RESUMEN POR CARRERAS'!$C162)</f>
        <v>0</v>
      </c>
      <c r="S162" s="372">
        <f>SUMIFS(TITULARES!$P$6:$P$1505,TITULARES!$I$6:$I$1505,'RESUMEN POR CARRERAS'!S$2,TITULARES!$D$6:$D$1505,'RESUMEN POR CARRERAS'!$C162)</f>
        <v>0</v>
      </c>
      <c r="T162" s="372">
        <f>SUMIFS(TITULARES!$P$6:$P$1505,TITULARES!$I$6:$I$1505,'RESUMEN POR CARRERAS'!T$2,TITULARES!$D$6:$D$1505,'RESUMEN POR CARRERAS'!$C162)</f>
        <v>0</v>
      </c>
      <c r="U162" s="372">
        <f>SUMIFS(TITULARES!$P$6:$P$1505,TITULARES!$I$6:$I$1505,'RESUMEN POR CARRERAS'!U$2,TITULARES!$D$6:$D$1505,'RESUMEN POR CARRERAS'!$C162)</f>
        <v>0</v>
      </c>
      <c r="V162" s="372">
        <f>SUMIFS(TITULARES!$P$6:$P$1505,TITULARES!$I$6:$I$1505,'RESUMEN POR CARRERAS'!V$2,TITULARES!$D$6:$D$1505,'RESUMEN POR CARRERAS'!$C162)</f>
        <v>0</v>
      </c>
      <c r="W162" s="372">
        <f>SUMIFS(TITULARES!$P$6:$P$1505,TITULARES!$I$6:$I$1505,'RESUMEN POR CARRERAS'!W$2,TITULARES!$D$6:$D$1505,'RESUMEN POR CARRERAS'!$C162)</f>
        <v>0</v>
      </c>
      <c r="X162" s="372">
        <f>SUMIFS(TITULARES!$P$6:$P$1505,TITULARES!$I$6:$I$1505,'RESUMEN POR CARRERAS'!X$2,TITULARES!$D$6:$D$1505,'RESUMEN POR CARRERAS'!$C162)</f>
        <v>0</v>
      </c>
      <c r="Y162" s="372">
        <f>SUMIFS(TITULARES!$P$6:$P$1505,TITULARES!$I$6:$I$1505,'RESUMEN POR CARRERAS'!Y$2,TITULARES!$D$6:$D$1505,'RESUMEN POR CARRERAS'!$C162)</f>
        <v>0</v>
      </c>
      <c r="Z162" s="372">
        <f>SUMIFS(TITULARES!$P$6:$P$1505,TITULARES!$I$6:$I$1505,'RESUMEN POR CARRERAS'!Z$2,TITULARES!$D$6:$D$1505,'RESUMEN POR CARRERAS'!$C162)</f>
        <v>0</v>
      </c>
      <c r="AA162" s="372">
        <f>SUMIFS(TITULARES!$P$6:$P$1505,TITULARES!$I$6:$I$1505,'RESUMEN POR CARRERAS'!AA$2,TITULARES!$D$6:$D$1505,'RESUMEN POR CARRERAS'!$C162)</f>
        <v>0</v>
      </c>
      <c r="AB162" s="372">
        <f>SUMIFS(TITULARES!$P$6:$P$1505,TITULARES!$I$6:$I$1505,'RESUMEN POR CARRERAS'!AB$2,TITULARES!$D$6:$D$1505,'RESUMEN POR CARRERAS'!$C162)</f>
        <v>0</v>
      </c>
      <c r="AC162" s="372">
        <f>SUMIFS(TITULARES!$P$6:$P$1505,TITULARES!$I$6:$I$1505,'RESUMEN POR CARRERAS'!AC$2,TITULARES!$D$6:$D$1505,'RESUMEN POR CARRERAS'!$C162)</f>
        <v>0</v>
      </c>
      <c r="AD162" s="372">
        <f t="shared" si="4"/>
        <v>19</v>
      </c>
      <c r="AE162" s="2163" t="str">
        <f t="shared" si="5"/>
        <v>AGRONOMÍA</v>
      </c>
    </row>
    <row r="163" spans="1:31" x14ac:dyDescent="0.25">
      <c r="A163" s="372">
        <v>161</v>
      </c>
      <c r="B163" s="974" t="s">
        <v>665</v>
      </c>
      <c r="C163" s="974" t="s">
        <v>666</v>
      </c>
      <c r="D163" s="974" t="s">
        <v>2194</v>
      </c>
      <c r="E163" s="372">
        <f>SUMIFS(TITULARES!$P$6:$P$1505,TITULARES!$I$6:$I$1505,'RESUMEN POR CARRERAS'!E$2,TITULARES!$D$6:$D$1505,'RESUMEN POR CARRERAS'!$C163)</f>
        <v>0</v>
      </c>
      <c r="F163" s="372">
        <f>SUMIFS(TITULARES!$P$6:$P$1505,TITULARES!$I$6:$I$1505,'RESUMEN POR CARRERAS'!F$2,TITULARES!$D$6:$D$1505,'RESUMEN POR CARRERAS'!$C163)</f>
        <v>0</v>
      </c>
      <c r="G163" s="372">
        <f>SUMIFS(TITULARES!$P$6:$P$1505,TITULARES!$I$6:$I$1505,'RESUMEN POR CARRERAS'!G$2,TITULARES!$D$6:$D$1505,'RESUMEN POR CARRERAS'!$C163)</f>
        <v>0</v>
      </c>
      <c r="H163" s="372">
        <f>SUMIFS(TITULARES!$P$6:$P$1505,TITULARES!$I$6:$I$1505,'RESUMEN POR CARRERAS'!H$2,TITULARES!$D$6:$D$1505,'RESUMEN POR CARRERAS'!$C163)</f>
        <v>0</v>
      </c>
      <c r="I163" s="372">
        <f>SUMIFS(TITULARES!$P$6:$P$1505,TITULARES!$I$6:$I$1505,'RESUMEN POR CARRERAS'!I$2,TITULARES!$D$6:$D$1505,'RESUMEN POR CARRERAS'!$C163)</f>
        <v>0</v>
      </c>
      <c r="J163" s="372">
        <f>SUMIFS(TITULARES!$P$6:$P$1505,TITULARES!$I$6:$I$1505,'RESUMEN POR CARRERAS'!J$2,TITULARES!$D$6:$D$1505,'RESUMEN POR CARRERAS'!$C163)</f>
        <v>0</v>
      </c>
      <c r="K163" s="372">
        <f>SUMIFS(TITULARES!$P$6:$P$1505,TITULARES!$I$6:$I$1505,'RESUMEN POR CARRERAS'!K$2,TITULARES!$D$6:$D$1505,'RESUMEN POR CARRERAS'!$C163)</f>
        <v>0</v>
      </c>
      <c r="L163" s="372">
        <f>SUMIFS(TITULARES!$P$6:$P$1505,TITULARES!$I$6:$I$1505,'RESUMEN POR CARRERAS'!L$2,TITULARES!$D$6:$D$1505,'RESUMEN POR CARRERAS'!$C163)</f>
        <v>0</v>
      </c>
      <c r="M163" s="372">
        <f>SUMIFS(TITULARES!$P$6:$P$1505,TITULARES!$I$6:$I$1505,'RESUMEN POR CARRERAS'!M$2,TITULARES!$D$6:$D$1505,'RESUMEN POR CARRERAS'!$C163)</f>
        <v>0</v>
      </c>
      <c r="N163" s="372">
        <f>SUMIFS(TITULARES!$P$6:$P$1505,TITULARES!$I$6:$I$1505,'RESUMEN POR CARRERAS'!N$2,TITULARES!$D$6:$D$1505,'RESUMEN POR CARRERAS'!$C163)</f>
        <v>0</v>
      </c>
      <c r="O163" s="372">
        <f>SUMIFS(TITULARES!$P$6:$P$1505,TITULARES!$I$6:$I$1505,'RESUMEN POR CARRERAS'!O$2,TITULARES!$D$6:$D$1505,'RESUMEN POR CARRERAS'!$C163)</f>
        <v>0</v>
      </c>
      <c r="P163" s="372">
        <f>SUMIFS(TITULARES!$P$6:$P$1505,TITULARES!$I$6:$I$1505,'RESUMEN POR CARRERAS'!P$2,TITULARES!$D$6:$D$1505,'RESUMEN POR CARRERAS'!$C163)</f>
        <v>0</v>
      </c>
      <c r="Q163" s="372">
        <f>SUMIFS(TITULARES!$P$6:$P$1505,TITULARES!$I$6:$I$1505,'RESUMEN POR CARRERAS'!Q$2,TITULARES!$D$6:$D$1505,'RESUMEN POR CARRERAS'!$C163)</f>
        <v>0</v>
      </c>
      <c r="R163" s="372">
        <f>SUMIFS(TITULARES!$P$6:$P$1505,TITULARES!$I$6:$I$1505,'RESUMEN POR CARRERAS'!R$2,TITULARES!$D$6:$D$1505,'RESUMEN POR CARRERAS'!$C163)</f>
        <v>0</v>
      </c>
      <c r="S163" s="372">
        <f>SUMIFS(TITULARES!$P$6:$P$1505,TITULARES!$I$6:$I$1505,'RESUMEN POR CARRERAS'!S$2,TITULARES!$D$6:$D$1505,'RESUMEN POR CARRERAS'!$C163)</f>
        <v>0</v>
      </c>
      <c r="T163" s="372">
        <f>SUMIFS(TITULARES!$P$6:$P$1505,TITULARES!$I$6:$I$1505,'RESUMEN POR CARRERAS'!T$2,TITULARES!$D$6:$D$1505,'RESUMEN POR CARRERAS'!$C163)</f>
        <v>0</v>
      </c>
      <c r="U163" s="372">
        <f>SUMIFS(TITULARES!$P$6:$P$1505,TITULARES!$I$6:$I$1505,'RESUMEN POR CARRERAS'!U$2,TITULARES!$D$6:$D$1505,'RESUMEN POR CARRERAS'!$C163)</f>
        <v>8</v>
      </c>
      <c r="V163" s="372">
        <f>SUMIFS(TITULARES!$P$6:$P$1505,TITULARES!$I$6:$I$1505,'RESUMEN POR CARRERAS'!V$2,TITULARES!$D$6:$D$1505,'RESUMEN POR CARRERAS'!$C163)</f>
        <v>0</v>
      </c>
      <c r="W163" s="372">
        <f>SUMIFS(TITULARES!$P$6:$P$1505,TITULARES!$I$6:$I$1505,'RESUMEN POR CARRERAS'!W$2,TITULARES!$D$6:$D$1505,'RESUMEN POR CARRERAS'!$C163)</f>
        <v>0</v>
      </c>
      <c r="X163" s="372">
        <f>SUMIFS(TITULARES!$P$6:$P$1505,TITULARES!$I$6:$I$1505,'RESUMEN POR CARRERAS'!X$2,TITULARES!$D$6:$D$1505,'RESUMEN POR CARRERAS'!$C163)</f>
        <v>0</v>
      </c>
      <c r="Y163" s="372">
        <f>SUMIFS(TITULARES!$P$6:$P$1505,TITULARES!$I$6:$I$1505,'RESUMEN POR CARRERAS'!Y$2,TITULARES!$D$6:$D$1505,'RESUMEN POR CARRERAS'!$C163)</f>
        <v>0</v>
      </c>
      <c r="Z163" s="372">
        <f>SUMIFS(TITULARES!$P$6:$P$1505,TITULARES!$I$6:$I$1505,'RESUMEN POR CARRERAS'!Z$2,TITULARES!$D$6:$D$1505,'RESUMEN POR CARRERAS'!$C163)</f>
        <v>0</v>
      </c>
      <c r="AA163" s="372">
        <f>SUMIFS(TITULARES!$P$6:$P$1505,TITULARES!$I$6:$I$1505,'RESUMEN POR CARRERAS'!AA$2,TITULARES!$D$6:$D$1505,'RESUMEN POR CARRERAS'!$C163)</f>
        <v>0</v>
      </c>
      <c r="AB163" s="372">
        <f>SUMIFS(TITULARES!$P$6:$P$1505,TITULARES!$I$6:$I$1505,'RESUMEN POR CARRERAS'!AB$2,TITULARES!$D$6:$D$1505,'RESUMEN POR CARRERAS'!$C163)</f>
        <v>0</v>
      </c>
      <c r="AC163" s="372">
        <f>SUMIFS(TITULARES!$P$6:$P$1505,TITULARES!$I$6:$I$1505,'RESUMEN POR CARRERAS'!AC$2,TITULARES!$D$6:$D$1505,'RESUMEN POR CARRERAS'!$C163)</f>
        <v>0</v>
      </c>
      <c r="AD163" s="372">
        <f t="shared" si="4"/>
        <v>8</v>
      </c>
      <c r="AE163" s="2163" t="str">
        <f t="shared" si="5"/>
        <v>GESTIÓN DE TALENTO HUMANO</v>
      </c>
    </row>
    <row r="164" spans="1:31" x14ac:dyDescent="0.25">
      <c r="A164" s="372">
        <v>162</v>
      </c>
      <c r="B164" s="974" t="s">
        <v>800</v>
      </c>
      <c r="C164" s="974" t="s">
        <v>859</v>
      </c>
      <c r="D164" s="974" t="s">
        <v>2195</v>
      </c>
      <c r="E164" s="372">
        <f>SUMIFS(CONTRATOS!$P$6:$P$956,CONTRATOS!$I$6:$I$956,'RESUMEN POR CARRERAS'!E$2,CONTRATOS!$D$6:$D$956,'RESUMEN POR CARRERAS'!$C164)</f>
        <v>0</v>
      </c>
      <c r="F164" s="372">
        <f>SUMIFS(CONTRATOS!$P$6:$P$956,CONTRATOS!$I$6:$I$956,'RESUMEN POR CARRERAS'!F$2,CONTRATOS!$D$6:$D$956,'RESUMEN POR CARRERAS'!$C164)</f>
        <v>0</v>
      </c>
      <c r="G164" s="372">
        <f>SUMIFS(CONTRATOS!$P$6:$P$956,CONTRATOS!$I$6:$I$956,'RESUMEN POR CARRERAS'!G$2,CONTRATOS!$D$6:$D$956,'RESUMEN POR CARRERAS'!$C164)</f>
        <v>0</v>
      </c>
      <c r="H164" s="372">
        <f>SUMIFS(CONTRATOS!$P$6:$P$956,CONTRATOS!$I$6:$I$956,'RESUMEN POR CARRERAS'!H$2,CONTRATOS!$D$6:$D$956,'RESUMEN POR CARRERAS'!$C164)</f>
        <v>0</v>
      </c>
      <c r="I164" s="372">
        <f>SUMIFS(CONTRATOS!$P$6:$P$956,CONTRATOS!$I$6:$I$956,'RESUMEN POR CARRERAS'!I$2,CONTRATOS!$D$6:$D$956,'RESUMEN POR CARRERAS'!$C164)</f>
        <v>0</v>
      </c>
      <c r="J164" s="372">
        <f>SUMIFS(CONTRATOS!$P$6:$P$956,CONTRATOS!$I$6:$I$956,'RESUMEN POR CARRERAS'!J$2,CONTRATOS!$D$6:$D$956,'RESUMEN POR CARRERAS'!$C164)</f>
        <v>0</v>
      </c>
      <c r="K164" s="372">
        <f>SUMIFS(CONTRATOS!$P$6:$P$956,CONTRATOS!$I$6:$I$956,'RESUMEN POR CARRERAS'!K$2,CONTRATOS!$D$6:$D$956,'RESUMEN POR CARRERAS'!$C164)</f>
        <v>0</v>
      </c>
      <c r="L164" s="372">
        <f>SUMIFS(CONTRATOS!$P$6:$P$956,CONTRATOS!$I$6:$I$956,'RESUMEN POR CARRERAS'!L$2,CONTRATOS!$D$6:$D$956,'RESUMEN POR CARRERAS'!$C164)</f>
        <v>0</v>
      </c>
      <c r="M164" s="372">
        <f>SUMIFS(CONTRATOS!$P$6:$P$956,CONTRATOS!$I$6:$I$956,'RESUMEN POR CARRERAS'!M$2,CONTRATOS!$D$6:$D$956,'RESUMEN POR CARRERAS'!$C164)</f>
        <v>0</v>
      </c>
      <c r="N164" s="372">
        <f>SUMIFS(CONTRATOS!$P$6:$P$956,CONTRATOS!$I$6:$I$956,'RESUMEN POR CARRERAS'!N$2,CONTRATOS!$D$6:$D$956,'RESUMEN POR CARRERAS'!$C164)</f>
        <v>0</v>
      </c>
      <c r="O164" s="372">
        <f>SUMIFS(CONTRATOS!$P$6:$P$956,CONTRATOS!$I$6:$I$956,'RESUMEN POR CARRERAS'!O$2,CONTRATOS!$D$6:$D$956,'RESUMEN POR CARRERAS'!$C164)</f>
        <v>0</v>
      </c>
      <c r="P164" s="372">
        <f>SUMIFS(CONTRATOS!$P$6:$P$956,CONTRATOS!$I$6:$I$956,'RESUMEN POR CARRERAS'!P$2,CONTRATOS!$D$6:$D$956,'RESUMEN POR CARRERAS'!$C164)</f>
        <v>8</v>
      </c>
      <c r="Q164" s="372">
        <f>SUMIFS(CONTRATOS!$P$6:$P$956,CONTRATOS!$I$6:$I$956,'RESUMEN POR CARRERAS'!Q$2,CONTRATOS!$D$6:$D$956,'RESUMEN POR CARRERAS'!$C164)</f>
        <v>0</v>
      </c>
      <c r="R164" s="372">
        <f>SUMIFS(CONTRATOS!$P$6:$P$956,CONTRATOS!$I$6:$I$956,'RESUMEN POR CARRERAS'!R$2,CONTRATOS!$D$6:$D$956,'RESUMEN POR CARRERAS'!$C164)</f>
        <v>12</v>
      </c>
      <c r="S164" s="372">
        <f>SUMIFS(CONTRATOS!$P$6:$P$956,CONTRATOS!$I$6:$I$956,'RESUMEN POR CARRERAS'!S$2,CONTRATOS!$D$6:$D$956,'RESUMEN POR CARRERAS'!$C164)</f>
        <v>0</v>
      </c>
      <c r="T164" s="372">
        <f>SUMIFS(CONTRATOS!$P$6:$P$956,CONTRATOS!$I$6:$I$956,'RESUMEN POR CARRERAS'!T$2,CONTRATOS!$D$6:$D$956,'RESUMEN POR CARRERAS'!$C164)</f>
        <v>0</v>
      </c>
      <c r="U164" s="372">
        <f>SUMIFS(CONTRATOS!$P$6:$P$956,CONTRATOS!$I$6:$I$956,'RESUMEN POR CARRERAS'!U$2,CONTRATOS!$D$6:$D$956,'RESUMEN POR CARRERAS'!$C164)</f>
        <v>0</v>
      </c>
      <c r="V164" s="372">
        <f>SUMIFS(CONTRATOS!$P$6:$P$956,CONTRATOS!$I$6:$I$956,'RESUMEN POR CARRERAS'!V$2,CONTRATOS!$D$6:$D$956,'RESUMEN POR CARRERAS'!$C164)</f>
        <v>0</v>
      </c>
      <c r="W164" s="372">
        <f>SUMIFS(CONTRATOS!$P$6:$P$956,CONTRATOS!$I$6:$I$956,'RESUMEN POR CARRERAS'!W$2,CONTRATOS!$D$6:$D$956,'RESUMEN POR CARRERAS'!$C164)</f>
        <v>0</v>
      </c>
      <c r="X164" s="372">
        <f>SUMIFS(CONTRATOS!$P$6:$P$956,CONTRATOS!$I$6:$I$956,'RESUMEN POR CARRERAS'!X$2,CONTRATOS!$D$6:$D$956,'RESUMEN POR CARRERAS'!$C164)</f>
        <v>0</v>
      </c>
      <c r="Y164" s="372">
        <f>SUMIFS(CONTRATOS!$P$6:$P$956,CONTRATOS!$I$6:$I$956,'RESUMEN POR CARRERAS'!Y$2,CONTRATOS!$D$6:$D$956,'RESUMEN POR CARRERAS'!$C164)</f>
        <v>0</v>
      </c>
      <c r="Z164" s="372">
        <f>SUMIFS(CONTRATOS!$P$6:$P$956,CONTRATOS!$I$6:$I$956,'RESUMEN POR CARRERAS'!Z$2,CONTRATOS!$D$6:$D$956,'RESUMEN POR CARRERAS'!$C164)</f>
        <v>0</v>
      </c>
      <c r="AA164" s="372">
        <f>SUMIFS(CONTRATOS!$P$6:$P$956,CONTRATOS!$I$6:$I$956,'RESUMEN POR CARRERAS'!AA$2,CONTRATOS!$D$6:$D$956,'RESUMEN POR CARRERAS'!$C164)</f>
        <v>0</v>
      </c>
      <c r="AB164" s="372">
        <f>SUMIFS(CONTRATOS!$P$6:$P$956,CONTRATOS!$I$6:$I$956,'RESUMEN POR CARRERAS'!AB$2,CONTRATOS!$D$6:$D$956,'RESUMEN POR CARRERAS'!$C164)</f>
        <v>0</v>
      </c>
      <c r="AC164" s="372">
        <f>SUMIFS(CONTRATOS!$P$6:$P$956,CONTRATOS!$I$6:$I$956,'RESUMEN POR CARRERAS'!AC$2,CONTRATOS!$D$6:$D$956,'RESUMEN POR CARRERAS'!$C164)</f>
        <v>0</v>
      </c>
      <c r="AD164" s="372">
        <f t="shared" si="4"/>
        <v>12</v>
      </c>
      <c r="AE164" s="2163" t="str">
        <f t="shared" si="5"/>
        <v>EDUCACIÓN INTERCULTURAL BILINGÜE</v>
      </c>
    </row>
    <row r="165" spans="1:31" x14ac:dyDescent="0.25">
      <c r="A165" s="372">
        <v>163</v>
      </c>
      <c r="B165" s="974" t="s">
        <v>708</v>
      </c>
      <c r="C165" s="974" t="s">
        <v>709</v>
      </c>
      <c r="D165" s="974" t="s">
        <v>2193</v>
      </c>
      <c r="E165" s="372">
        <f>SUMIFS(CONTRATOS!$P$6:$P$956,CONTRATOS!$I$6:$I$956,'RESUMEN POR CARRERAS'!E$2,CONTRATOS!$D$6:$D$956,'RESUMEN POR CARRERAS'!$C165)</f>
        <v>4</v>
      </c>
      <c r="F165" s="372">
        <f>SUMIFS(CONTRATOS!$P$6:$P$956,CONTRATOS!$I$6:$I$956,'RESUMEN POR CARRERAS'!F$2,CONTRATOS!$D$6:$D$956,'RESUMEN POR CARRERAS'!$C165)</f>
        <v>0</v>
      </c>
      <c r="G165" s="372">
        <f>SUMIFS(CONTRATOS!$P$6:$P$956,CONTRATOS!$I$6:$I$956,'RESUMEN POR CARRERAS'!G$2,CONTRATOS!$D$6:$D$956,'RESUMEN POR CARRERAS'!$C165)</f>
        <v>0</v>
      </c>
      <c r="H165" s="372">
        <f>SUMIFS(CONTRATOS!$P$6:$P$956,CONTRATOS!$I$6:$I$956,'RESUMEN POR CARRERAS'!H$2,CONTRATOS!$D$6:$D$956,'RESUMEN POR CARRERAS'!$C165)</f>
        <v>7</v>
      </c>
      <c r="I165" s="372">
        <f>SUMIFS(CONTRATOS!$P$6:$P$956,CONTRATOS!$I$6:$I$956,'RESUMEN POR CARRERAS'!I$2,CONTRATOS!$D$6:$D$956,'RESUMEN POR CARRERAS'!$C165)</f>
        <v>0</v>
      </c>
      <c r="J165" s="372">
        <f>SUMIFS(CONTRATOS!$P$6:$P$956,CONTRATOS!$I$6:$I$956,'RESUMEN POR CARRERAS'!J$2,CONTRATOS!$D$6:$D$956,'RESUMEN POR CARRERAS'!$C165)</f>
        <v>0</v>
      </c>
      <c r="K165" s="372">
        <f>SUMIFS(CONTRATOS!$P$6:$P$956,CONTRATOS!$I$6:$I$956,'RESUMEN POR CARRERAS'!K$2,CONTRATOS!$D$6:$D$956,'RESUMEN POR CARRERAS'!$C165)</f>
        <v>0</v>
      </c>
      <c r="L165" s="372">
        <f>SUMIFS(CONTRATOS!$P$6:$P$956,CONTRATOS!$I$6:$I$956,'RESUMEN POR CARRERAS'!L$2,CONTRATOS!$D$6:$D$956,'RESUMEN POR CARRERAS'!$C165)</f>
        <v>0</v>
      </c>
      <c r="M165" s="372">
        <f>SUMIFS(CONTRATOS!$P$6:$P$956,CONTRATOS!$I$6:$I$956,'RESUMEN POR CARRERAS'!M$2,CONTRATOS!$D$6:$D$956,'RESUMEN POR CARRERAS'!$C165)</f>
        <v>0</v>
      </c>
      <c r="N165" s="372">
        <f>SUMIFS(CONTRATOS!$P$6:$P$956,CONTRATOS!$I$6:$I$956,'RESUMEN POR CARRERAS'!N$2,CONTRATOS!$D$6:$D$956,'RESUMEN POR CARRERAS'!$C165)</f>
        <v>0</v>
      </c>
      <c r="O165" s="372">
        <f>SUMIFS(CONTRATOS!$P$6:$P$956,CONTRATOS!$I$6:$I$956,'RESUMEN POR CARRERAS'!O$2,CONTRATOS!$D$6:$D$956,'RESUMEN POR CARRERAS'!$C165)</f>
        <v>0</v>
      </c>
      <c r="P165" s="372">
        <f>SUMIFS(CONTRATOS!$P$6:$P$956,CONTRATOS!$I$6:$I$956,'RESUMEN POR CARRERAS'!P$2,CONTRATOS!$D$6:$D$956,'RESUMEN POR CARRERAS'!$C165)</f>
        <v>0</v>
      </c>
      <c r="Q165" s="372">
        <f>SUMIFS(CONTRATOS!$P$6:$P$956,CONTRATOS!$I$6:$I$956,'RESUMEN POR CARRERAS'!Q$2,CONTRATOS!$D$6:$D$956,'RESUMEN POR CARRERAS'!$C165)</f>
        <v>0</v>
      </c>
      <c r="R165" s="372">
        <f>SUMIFS(CONTRATOS!$P$6:$P$956,CONTRATOS!$I$6:$I$956,'RESUMEN POR CARRERAS'!R$2,CONTRATOS!$D$6:$D$956,'RESUMEN POR CARRERAS'!$C165)</f>
        <v>0</v>
      </c>
      <c r="S165" s="372">
        <f>SUMIFS(CONTRATOS!$P$6:$P$956,CONTRATOS!$I$6:$I$956,'RESUMEN POR CARRERAS'!S$2,CONTRATOS!$D$6:$D$956,'RESUMEN POR CARRERAS'!$C165)</f>
        <v>0</v>
      </c>
      <c r="T165" s="372">
        <f>SUMIFS(CONTRATOS!$P$6:$P$956,CONTRATOS!$I$6:$I$956,'RESUMEN POR CARRERAS'!T$2,CONTRATOS!$D$6:$D$956,'RESUMEN POR CARRERAS'!$C165)</f>
        <v>0</v>
      </c>
      <c r="U165" s="372">
        <f>SUMIFS(CONTRATOS!$P$6:$P$956,CONTRATOS!$I$6:$I$956,'RESUMEN POR CARRERAS'!U$2,CONTRATOS!$D$6:$D$956,'RESUMEN POR CARRERAS'!$C165)</f>
        <v>0</v>
      </c>
      <c r="V165" s="372">
        <f>SUMIFS(CONTRATOS!$P$6:$P$956,CONTRATOS!$I$6:$I$956,'RESUMEN POR CARRERAS'!V$2,CONTRATOS!$D$6:$D$956,'RESUMEN POR CARRERAS'!$C165)</f>
        <v>0</v>
      </c>
      <c r="W165" s="372">
        <f>SUMIFS(CONTRATOS!$P$6:$P$956,CONTRATOS!$I$6:$I$956,'RESUMEN POR CARRERAS'!W$2,CONTRATOS!$D$6:$D$956,'RESUMEN POR CARRERAS'!$C165)</f>
        <v>0</v>
      </c>
      <c r="X165" s="372">
        <f>SUMIFS(CONTRATOS!$P$6:$P$956,CONTRATOS!$I$6:$I$956,'RESUMEN POR CARRERAS'!X$2,CONTRATOS!$D$6:$D$956,'RESUMEN POR CARRERAS'!$C165)</f>
        <v>0</v>
      </c>
      <c r="Y165" s="372">
        <f>SUMIFS(CONTRATOS!$P$6:$P$956,CONTRATOS!$I$6:$I$956,'RESUMEN POR CARRERAS'!Y$2,CONTRATOS!$D$6:$D$956,'RESUMEN POR CARRERAS'!$C165)</f>
        <v>0</v>
      </c>
      <c r="Z165" s="372">
        <f>SUMIFS(CONTRATOS!$P$6:$P$956,CONTRATOS!$I$6:$I$956,'RESUMEN POR CARRERAS'!Z$2,CONTRATOS!$D$6:$D$956,'RESUMEN POR CARRERAS'!$C165)</f>
        <v>0</v>
      </c>
      <c r="AA165" s="372">
        <f>SUMIFS(CONTRATOS!$P$6:$P$956,CONTRATOS!$I$6:$I$956,'RESUMEN POR CARRERAS'!AA$2,CONTRATOS!$D$6:$D$956,'RESUMEN POR CARRERAS'!$C165)</f>
        <v>0</v>
      </c>
      <c r="AB165" s="372">
        <f>SUMIFS(CONTRATOS!$P$6:$P$956,CONTRATOS!$I$6:$I$956,'RESUMEN POR CARRERAS'!AB$2,CONTRATOS!$D$6:$D$956,'RESUMEN POR CARRERAS'!$C165)</f>
        <v>0</v>
      </c>
      <c r="AC165" s="372">
        <f>SUMIFS(CONTRATOS!$P$6:$P$956,CONTRATOS!$I$6:$I$956,'RESUMEN POR CARRERAS'!AC$2,CONTRATOS!$D$6:$D$956,'RESUMEN POR CARRERAS'!$C165)</f>
        <v>0</v>
      </c>
      <c r="AD165" s="372">
        <f t="shared" si="4"/>
        <v>7</v>
      </c>
      <c r="AE165" s="2163" t="str">
        <f t="shared" si="5"/>
        <v>MERCADOTECNIA</v>
      </c>
    </row>
    <row r="166" spans="1:31" x14ac:dyDescent="0.25">
      <c r="A166" s="372">
        <v>164</v>
      </c>
      <c r="B166" s="974" t="s">
        <v>710</v>
      </c>
      <c r="C166" s="974" t="s">
        <v>824</v>
      </c>
      <c r="D166" s="974" t="s">
        <v>2195</v>
      </c>
      <c r="E166" s="372">
        <f>SUMIFS(CONTRATOS!$P$6:$P$956,CONTRATOS!$I$6:$I$956,'RESUMEN POR CARRERAS'!E$2,CONTRATOS!$D$6:$D$956,'RESUMEN POR CARRERAS'!$C166)</f>
        <v>0</v>
      </c>
      <c r="F166" s="372">
        <f>SUMIFS(CONTRATOS!$P$6:$P$956,CONTRATOS!$I$6:$I$956,'RESUMEN POR CARRERAS'!F$2,CONTRATOS!$D$6:$D$956,'RESUMEN POR CARRERAS'!$C166)</f>
        <v>17</v>
      </c>
      <c r="G166" s="372">
        <f>SUMIFS(CONTRATOS!$P$6:$P$956,CONTRATOS!$I$6:$I$956,'RESUMEN POR CARRERAS'!G$2,CONTRATOS!$D$6:$D$956,'RESUMEN POR CARRERAS'!$C166)</f>
        <v>0</v>
      </c>
      <c r="H166" s="372">
        <f>SUMIFS(CONTRATOS!$P$6:$P$956,CONTRATOS!$I$6:$I$956,'RESUMEN POR CARRERAS'!H$2,CONTRATOS!$D$6:$D$956,'RESUMEN POR CARRERAS'!$C166)</f>
        <v>0</v>
      </c>
      <c r="I166" s="372">
        <f>SUMIFS(CONTRATOS!$P$6:$P$956,CONTRATOS!$I$6:$I$956,'RESUMEN POR CARRERAS'!I$2,CONTRATOS!$D$6:$D$956,'RESUMEN POR CARRERAS'!$C166)</f>
        <v>0</v>
      </c>
      <c r="J166" s="372">
        <f>SUMIFS(CONTRATOS!$P$6:$P$956,CONTRATOS!$I$6:$I$956,'RESUMEN POR CARRERAS'!J$2,CONTRATOS!$D$6:$D$956,'RESUMEN POR CARRERAS'!$C166)</f>
        <v>0</v>
      </c>
      <c r="K166" s="372">
        <f>SUMIFS(CONTRATOS!$P$6:$P$956,CONTRATOS!$I$6:$I$956,'RESUMEN POR CARRERAS'!K$2,CONTRATOS!$D$6:$D$956,'RESUMEN POR CARRERAS'!$C166)</f>
        <v>0</v>
      </c>
      <c r="L166" s="372">
        <f>SUMIFS(CONTRATOS!$P$6:$P$956,CONTRATOS!$I$6:$I$956,'RESUMEN POR CARRERAS'!L$2,CONTRATOS!$D$6:$D$956,'RESUMEN POR CARRERAS'!$C166)</f>
        <v>0</v>
      </c>
      <c r="M166" s="372">
        <f>SUMIFS(CONTRATOS!$P$6:$P$956,CONTRATOS!$I$6:$I$956,'RESUMEN POR CARRERAS'!M$2,CONTRATOS!$D$6:$D$956,'RESUMEN POR CARRERAS'!$C166)</f>
        <v>0</v>
      </c>
      <c r="N166" s="372">
        <f>SUMIFS(CONTRATOS!$P$6:$P$956,CONTRATOS!$I$6:$I$956,'RESUMEN POR CARRERAS'!N$2,CONTRATOS!$D$6:$D$956,'RESUMEN POR CARRERAS'!$C166)</f>
        <v>0</v>
      </c>
      <c r="O166" s="372">
        <f>SUMIFS(CONTRATOS!$P$6:$P$956,CONTRATOS!$I$6:$I$956,'RESUMEN POR CARRERAS'!O$2,CONTRATOS!$D$6:$D$956,'RESUMEN POR CARRERAS'!$C166)</f>
        <v>0</v>
      </c>
      <c r="P166" s="372">
        <f>SUMIFS(CONTRATOS!$P$6:$P$956,CONTRATOS!$I$6:$I$956,'RESUMEN POR CARRERAS'!P$2,CONTRATOS!$D$6:$D$956,'RESUMEN POR CARRERAS'!$C166)</f>
        <v>0</v>
      </c>
      <c r="Q166" s="372">
        <f>SUMIFS(CONTRATOS!$P$6:$P$956,CONTRATOS!$I$6:$I$956,'RESUMEN POR CARRERAS'!Q$2,CONTRATOS!$D$6:$D$956,'RESUMEN POR CARRERAS'!$C166)</f>
        <v>0</v>
      </c>
      <c r="R166" s="372">
        <f>SUMIFS(CONTRATOS!$P$6:$P$956,CONTRATOS!$I$6:$I$956,'RESUMEN POR CARRERAS'!R$2,CONTRATOS!$D$6:$D$956,'RESUMEN POR CARRERAS'!$C166)</f>
        <v>0</v>
      </c>
      <c r="S166" s="372">
        <f>SUMIFS(CONTRATOS!$P$6:$P$956,CONTRATOS!$I$6:$I$956,'RESUMEN POR CARRERAS'!S$2,CONTRATOS!$D$6:$D$956,'RESUMEN POR CARRERAS'!$C166)</f>
        <v>0</v>
      </c>
      <c r="T166" s="372">
        <f>SUMIFS(CONTRATOS!$P$6:$P$956,CONTRATOS!$I$6:$I$956,'RESUMEN POR CARRERAS'!T$2,CONTRATOS!$D$6:$D$956,'RESUMEN POR CARRERAS'!$C166)</f>
        <v>0</v>
      </c>
      <c r="U166" s="372">
        <f>SUMIFS(CONTRATOS!$P$6:$P$956,CONTRATOS!$I$6:$I$956,'RESUMEN POR CARRERAS'!U$2,CONTRATOS!$D$6:$D$956,'RESUMEN POR CARRERAS'!$C166)</f>
        <v>0</v>
      </c>
      <c r="V166" s="372">
        <f>SUMIFS(CONTRATOS!$P$6:$P$956,CONTRATOS!$I$6:$I$956,'RESUMEN POR CARRERAS'!V$2,CONTRATOS!$D$6:$D$956,'RESUMEN POR CARRERAS'!$C166)</f>
        <v>0</v>
      </c>
      <c r="W166" s="372">
        <f>SUMIFS(CONTRATOS!$P$6:$P$956,CONTRATOS!$I$6:$I$956,'RESUMEN POR CARRERAS'!W$2,CONTRATOS!$D$6:$D$956,'RESUMEN POR CARRERAS'!$C166)</f>
        <v>0</v>
      </c>
      <c r="X166" s="372">
        <f>SUMIFS(CONTRATOS!$P$6:$P$956,CONTRATOS!$I$6:$I$956,'RESUMEN POR CARRERAS'!X$2,CONTRATOS!$D$6:$D$956,'RESUMEN POR CARRERAS'!$C166)</f>
        <v>0</v>
      </c>
      <c r="Y166" s="372">
        <f>SUMIFS(CONTRATOS!$P$6:$P$956,CONTRATOS!$I$6:$I$956,'RESUMEN POR CARRERAS'!Y$2,CONTRATOS!$D$6:$D$956,'RESUMEN POR CARRERAS'!$C166)</f>
        <v>0</v>
      </c>
      <c r="Z166" s="372">
        <f>SUMIFS(CONTRATOS!$P$6:$P$956,CONTRATOS!$I$6:$I$956,'RESUMEN POR CARRERAS'!Z$2,CONTRATOS!$D$6:$D$956,'RESUMEN POR CARRERAS'!$C166)</f>
        <v>0</v>
      </c>
      <c r="AA166" s="372">
        <f>SUMIFS(CONTRATOS!$P$6:$P$956,CONTRATOS!$I$6:$I$956,'RESUMEN POR CARRERAS'!AA$2,CONTRATOS!$D$6:$D$956,'RESUMEN POR CARRERAS'!$C166)</f>
        <v>0</v>
      </c>
      <c r="AB166" s="372">
        <f>SUMIFS(CONTRATOS!$P$6:$P$956,CONTRATOS!$I$6:$I$956,'RESUMEN POR CARRERAS'!AB$2,CONTRATOS!$D$6:$D$956,'RESUMEN POR CARRERAS'!$C166)</f>
        <v>0</v>
      </c>
      <c r="AC166" s="372">
        <f>SUMIFS(CONTRATOS!$P$6:$P$956,CONTRATOS!$I$6:$I$956,'RESUMEN POR CARRERAS'!AC$2,CONTRATOS!$D$6:$D$956,'RESUMEN POR CARRERAS'!$C166)</f>
        <v>0</v>
      </c>
      <c r="AD166" s="372">
        <f t="shared" si="4"/>
        <v>17</v>
      </c>
      <c r="AE166" s="2163" t="str">
        <f t="shared" si="5"/>
        <v>COMUNICACIÓN</v>
      </c>
    </row>
    <row r="167" spans="1:31" x14ac:dyDescent="0.25">
      <c r="A167" s="372">
        <v>165</v>
      </c>
      <c r="B167" s="974" t="s">
        <v>712</v>
      </c>
      <c r="C167" s="974" t="s">
        <v>713</v>
      </c>
      <c r="D167" s="974" t="s">
        <v>2195</v>
      </c>
      <c r="E167" s="372">
        <f>SUMIFS(CONTRATOS!$P$6:$P$956,CONTRATOS!$I$6:$I$956,'RESUMEN POR CARRERAS'!E$2,CONTRATOS!$D$6:$D$956,'RESUMEN POR CARRERAS'!$C167)</f>
        <v>0</v>
      </c>
      <c r="F167" s="372">
        <f>SUMIFS(CONTRATOS!$P$6:$P$956,CONTRATOS!$I$6:$I$956,'RESUMEN POR CARRERAS'!F$2,CONTRATOS!$D$6:$D$956,'RESUMEN POR CARRERAS'!$C167)</f>
        <v>0</v>
      </c>
      <c r="G167" s="372">
        <f>SUMIFS(CONTRATOS!$P$6:$P$956,CONTRATOS!$I$6:$I$956,'RESUMEN POR CARRERAS'!G$2,CONTRATOS!$D$6:$D$956,'RESUMEN POR CARRERAS'!$C167)</f>
        <v>0</v>
      </c>
      <c r="H167" s="372">
        <f>SUMIFS(CONTRATOS!$P$6:$P$956,CONTRATOS!$I$6:$I$956,'RESUMEN POR CARRERAS'!H$2,CONTRATOS!$D$6:$D$956,'RESUMEN POR CARRERAS'!$C167)</f>
        <v>16</v>
      </c>
      <c r="I167" s="372">
        <f>SUMIFS(CONTRATOS!$P$6:$P$956,CONTRATOS!$I$6:$I$956,'RESUMEN POR CARRERAS'!I$2,CONTRATOS!$D$6:$D$956,'RESUMEN POR CARRERAS'!$C167)</f>
        <v>0</v>
      </c>
      <c r="J167" s="372">
        <f>SUMIFS(CONTRATOS!$P$6:$P$956,CONTRATOS!$I$6:$I$956,'RESUMEN POR CARRERAS'!J$2,CONTRATOS!$D$6:$D$956,'RESUMEN POR CARRERAS'!$C167)</f>
        <v>0</v>
      </c>
      <c r="K167" s="372">
        <f>SUMIFS(CONTRATOS!$P$6:$P$956,CONTRATOS!$I$6:$I$956,'RESUMEN POR CARRERAS'!K$2,CONTRATOS!$D$6:$D$956,'RESUMEN POR CARRERAS'!$C167)</f>
        <v>0</v>
      </c>
      <c r="L167" s="372">
        <f>SUMIFS(CONTRATOS!$P$6:$P$956,CONTRATOS!$I$6:$I$956,'RESUMEN POR CARRERAS'!L$2,CONTRATOS!$D$6:$D$956,'RESUMEN POR CARRERAS'!$C167)</f>
        <v>0</v>
      </c>
      <c r="M167" s="372">
        <f>SUMIFS(CONTRATOS!$P$6:$P$956,CONTRATOS!$I$6:$I$956,'RESUMEN POR CARRERAS'!M$2,CONTRATOS!$D$6:$D$956,'RESUMEN POR CARRERAS'!$C167)</f>
        <v>0</v>
      </c>
      <c r="N167" s="372">
        <f>SUMIFS(CONTRATOS!$P$6:$P$956,CONTRATOS!$I$6:$I$956,'RESUMEN POR CARRERAS'!N$2,CONTRATOS!$D$6:$D$956,'RESUMEN POR CARRERAS'!$C167)</f>
        <v>0</v>
      </c>
      <c r="O167" s="372">
        <f>SUMIFS(CONTRATOS!$P$6:$P$956,CONTRATOS!$I$6:$I$956,'RESUMEN POR CARRERAS'!O$2,CONTRATOS!$D$6:$D$956,'RESUMEN POR CARRERAS'!$C167)</f>
        <v>0</v>
      </c>
      <c r="P167" s="372">
        <f>SUMIFS(CONTRATOS!$P$6:$P$956,CONTRATOS!$I$6:$I$956,'RESUMEN POR CARRERAS'!P$2,CONTRATOS!$D$6:$D$956,'RESUMEN POR CARRERAS'!$C167)</f>
        <v>0</v>
      </c>
      <c r="Q167" s="372">
        <f>SUMIFS(CONTRATOS!$P$6:$P$956,CONTRATOS!$I$6:$I$956,'RESUMEN POR CARRERAS'!Q$2,CONTRATOS!$D$6:$D$956,'RESUMEN POR CARRERAS'!$C167)</f>
        <v>0</v>
      </c>
      <c r="R167" s="372">
        <f>SUMIFS(CONTRATOS!$P$6:$P$956,CONTRATOS!$I$6:$I$956,'RESUMEN POR CARRERAS'!R$2,CONTRATOS!$D$6:$D$956,'RESUMEN POR CARRERAS'!$C167)</f>
        <v>0</v>
      </c>
      <c r="S167" s="372">
        <f>SUMIFS(CONTRATOS!$P$6:$P$956,CONTRATOS!$I$6:$I$956,'RESUMEN POR CARRERAS'!S$2,CONTRATOS!$D$6:$D$956,'RESUMEN POR CARRERAS'!$C167)</f>
        <v>0</v>
      </c>
      <c r="T167" s="372">
        <f>SUMIFS(CONTRATOS!$P$6:$P$956,CONTRATOS!$I$6:$I$956,'RESUMEN POR CARRERAS'!T$2,CONTRATOS!$D$6:$D$956,'RESUMEN POR CARRERAS'!$C167)</f>
        <v>0</v>
      </c>
      <c r="U167" s="372">
        <f>SUMIFS(CONTRATOS!$P$6:$P$956,CONTRATOS!$I$6:$I$956,'RESUMEN POR CARRERAS'!U$2,CONTRATOS!$D$6:$D$956,'RESUMEN POR CARRERAS'!$C167)</f>
        <v>0</v>
      </c>
      <c r="V167" s="372">
        <f>SUMIFS(CONTRATOS!$P$6:$P$956,CONTRATOS!$I$6:$I$956,'RESUMEN POR CARRERAS'!V$2,CONTRATOS!$D$6:$D$956,'RESUMEN POR CARRERAS'!$C167)</f>
        <v>0</v>
      </c>
      <c r="W167" s="372">
        <f>SUMIFS(CONTRATOS!$P$6:$P$956,CONTRATOS!$I$6:$I$956,'RESUMEN POR CARRERAS'!W$2,CONTRATOS!$D$6:$D$956,'RESUMEN POR CARRERAS'!$C167)</f>
        <v>0</v>
      </c>
      <c r="X167" s="372">
        <f>SUMIFS(CONTRATOS!$P$6:$P$956,CONTRATOS!$I$6:$I$956,'RESUMEN POR CARRERAS'!X$2,CONTRATOS!$D$6:$D$956,'RESUMEN POR CARRERAS'!$C167)</f>
        <v>0</v>
      </c>
      <c r="Y167" s="372">
        <f>SUMIFS(CONTRATOS!$P$6:$P$956,CONTRATOS!$I$6:$I$956,'RESUMEN POR CARRERAS'!Y$2,CONTRATOS!$D$6:$D$956,'RESUMEN POR CARRERAS'!$C167)</f>
        <v>0</v>
      </c>
      <c r="Z167" s="372">
        <f>SUMIFS(CONTRATOS!$P$6:$P$956,CONTRATOS!$I$6:$I$956,'RESUMEN POR CARRERAS'!Z$2,CONTRATOS!$D$6:$D$956,'RESUMEN POR CARRERAS'!$C167)</f>
        <v>0</v>
      </c>
      <c r="AA167" s="372">
        <f>SUMIFS(CONTRATOS!$P$6:$P$956,CONTRATOS!$I$6:$I$956,'RESUMEN POR CARRERAS'!AA$2,CONTRATOS!$D$6:$D$956,'RESUMEN POR CARRERAS'!$C167)</f>
        <v>0</v>
      </c>
      <c r="AB167" s="372">
        <f>SUMIFS(CONTRATOS!$P$6:$P$956,CONTRATOS!$I$6:$I$956,'RESUMEN POR CARRERAS'!AB$2,CONTRATOS!$D$6:$D$956,'RESUMEN POR CARRERAS'!$C167)</f>
        <v>0</v>
      </c>
      <c r="AC167" s="372">
        <f>SUMIFS(CONTRATOS!$P$6:$P$956,CONTRATOS!$I$6:$I$956,'RESUMEN POR CARRERAS'!AC$2,CONTRATOS!$D$6:$D$956,'RESUMEN POR CARRERAS'!$C167)</f>
        <v>0</v>
      </c>
      <c r="AD167" s="372">
        <f t="shared" si="4"/>
        <v>16</v>
      </c>
      <c r="AE167" s="2163" t="str">
        <f t="shared" si="5"/>
        <v>MERCADOTECNIA</v>
      </c>
    </row>
    <row r="168" spans="1:31" x14ac:dyDescent="0.25">
      <c r="A168" s="372">
        <v>166</v>
      </c>
      <c r="B168" s="974" t="s">
        <v>1307</v>
      </c>
      <c r="C168" s="974" t="s">
        <v>1784</v>
      </c>
      <c r="D168" s="974" t="s">
        <v>2195</v>
      </c>
      <c r="E168" s="372">
        <f>SUMIFS(CONTRATOS!$P$6:$P$956,CONTRATOS!$I$6:$I$956,'RESUMEN POR CARRERAS'!E$2,CONTRATOS!$D$6:$D$956,'RESUMEN POR CARRERAS'!$C168)</f>
        <v>0</v>
      </c>
      <c r="F168" s="372">
        <f>SUMIFS(CONTRATOS!$P$6:$P$956,CONTRATOS!$I$6:$I$956,'RESUMEN POR CARRERAS'!F$2,CONTRATOS!$D$6:$D$956,'RESUMEN POR CARRERAS'!$C168)</f>
        <v>0</v>
      </c>
      <c r="G168" s="372">
        <f>SUMIFS(CONTRATOS!$P$6:$P$956,CONTRATOS!$I$6:$I$956,'RESUMEN POR CARRERAS'!G$2,CONTRATOS!$D$6:$D$956,'RESUMEN POR CARRERAS'!$C168)</f>
        <v>0</v>
      </c>
      <c r="H168" s="372">
        <f>SUMIFS(CONTRATOS!$P$6:$P$956,CONTRATOS!$I$6:$I$956,'RESUMEN POR CARRERAS'!H$2,CONTRATOS!$D$6:$D$956,'RESUMEN POR CARRERAS'!$C168)</f>
        <v>0</v>
      </c>
      <c r="I168" s="372">
        <f>SUMIFS(CONTRATOS!$P$6:$P$956,CONTRATOS!$I$6:$I$956,'RESUMEN POR CARRERAS'!I$2,CONTRATOS!$D$6:$D$956,'RESUMEN POR CARRERAS'!$C168)</f>
        <v>0</v>
      </c>
      <c r="J168" s="372">
        <f>SUMIFS(CONTRATOS!$P$6:$P$956,CONTRATOS!$I$6:$I$956,'RESUMEN POR CARRERAS'!J$2,CONTRATOS!$D$6:$D$956,'RESUMEN POR CARRERAS'!$C168)</f>
        <v>0</v>
      </c>
      <c r="K168" s="372">
        <f>SUMIFS(CONTRATOS!$P$6:$P$956,CONTRATOS!$I$6:$I$956,'RESUMEN POR CARRERAS'!K$2,CONTRATOS!$D$6:$D$956,'RESUMEN POR CARRERAS'!$C168)</f>
        <v>0</v>
      </c>
      <c r="L168" s="372">
        <f>SUMIFS(CONTRATOS!$P$6:$P$956,CONTRATOS!$I$6:$I$956,'RESUMEN POR CARRERAS'!L$2,CONTRATOS!$D$6:$D$956,'RESUMEN POR CARRERAS'!$C168)</f>
        <v>0</v>
      </c>
      <c r="M168" s="372">
        <f>SUMIFS(CONTRATOS!$P$6:$P$956,CONTRATOS!$I$6:$I$956,'RESUMEN POR CARRERAS'!M$2,CONTRATOS!$D$6:$D$956,'RESUMEN POR CARRERAS'!$C168)</f>
        <v>0</v>
      </c>
      <c r="N168" s="372">
        <f>SUMIFS(CONTRATOS!$P$6:$P$956,CONTRATOS!$I$6:$I$956,'RESUMEN POR CARRERAS'!N$2,CONTRATOS!$D$6:$D$956,'RESUMEN POR CARRERAS'!$C168)</f>
        <v>0</v>
      </c>
      <c r="O168" s="372">
        <f>SUMIFS(CONTRATOS!$P$6:$P$956,CONTRATOS!$I$6:$I$956,'RESUMEN POR CARRERAS'!O$2,CONTRATOS!$D$6:$D$956,'RESUMEN POR CARRERAS'!$C168)</f>
        <v>0</v>
      </c>
      <c r="P168" s="372">
        <f>SUMIFS(CONTRATOS!$P$6:$P$956,CONTRATOS!$I$6:$I$956,'RESUMEN POR CARRERAS'!P$2,CONTRATOS!$D$6:$D$956,'RESUMEN POR CARRERAS'!$C168)</f>
        <v>0</v>
      </c>
      <c r="Q168" s="372">
        <f>SUMIFS(CONTRATOS!$P$6:$P$956,CONTRATOS!$I$6:$I$956,'RESUMEN POR CARRERAS'!Q$2,CONTRATOS!$D$6:$D$956,'RESUMEN POR CARRERAS'!$C168)</f>
        <v>0</v>
      </c>
      <c r="R168" s="372">
        <f>SUMIFS(CONTRATOS!$P$6:$P$956,CONTRATOS!$I$6:$I$956,'RESUMEN POR CARRERAS'!R$2,CONTRATOS!$D$6:$D$956,'RESUMEN POR CARRERAS'!$C168)</f>
        <v>0</v>
      </c>
      <c r="S168" s="372">
        <f>SUMIFS(CONTRATOS!$P$6:$P$956,CONTRATOS!$I$6:$I$956,'RESUMEN POR CARRERAS'!S$2,CONTRATOS!$D$6:$D$956,'RESUMEN POR CARRERAS'!$C168)</f>
        <v>0</v>
      </c>
      <c r="T168" s="372">
        <f>SUMIFS(CONTRATOS!$P$6:$P$956,CONTRATOS!$I$6:$I$956,'RESUMEN POR CARRERAS'!T$2,CONTRATOS!$D$6:$D$956,'RESUMEN POR CARRERAS'!$C168)</f>
        <v>0</v>
      </c>
      <c r="U168" s="372">
        <f>SUMIFS(CONTRATOS!$P$6:$P$956,CONTRATOS!$I$6:$I$956,'RESUMEN POR CARRERAS'!U$2,CONTRATOS!$D$6:$D$956,'RESUMEN POR CARRERAS'!$C168)</f>
        <v>18</v>
      </c>
      <c r="V168" s="372">
        <f>SUMIFS(CONTRATOS!$P$6:$P$956,CONTRATOS!$I$6:$I$956,'RESUMEN POR CARRERAS'!V$2,CONTRATOS!$D$6:$D$956,'RESUMEN POR CARRERAS'!$C168)</f>
        <v>0</v>
      </c>
      <c r="W168" s="372">
        <f>SUMIFS(CONTRATOS!$P$6:$P$956,CONTRATOS!$I$6:$I$956,'RESUMEN POR CARRERAS'!W$2,CONTRATOS!$D$6:$D$956,'RESUMEN POR CARRERAS'!$C168)</f>
        <v>0</v>
      </c>
      <c r="X168" s="372">
        <f>SUMIFS(CONTRATOS!$P$6:$P$956,CONTRATOS!$I$6:$I$956,'RESUMEN POR CARRERAS'!X$2,CONTRATOS!$D$6:$D$956,'RESUMEN POR CARRERAS'!$C168)</f>
        <v>0</v>
      </c>
      <c r="Y168" s="372">
        <f>SUMIFS(CONTRATOS!$P$6:$P$956,CONTRATOS!$I$6:$I$956,'RESUMEN POR CARRERAS'!Y$2,CONTRATOS!$D$6:$D$956,'RESUMEN POR CARRERAS'!$C168)</f>
        <v>0</v>
      </c>
      <c r="Z168" s="372">
        <f>SUMIFS(CONTRATOS!$P$6:$P$956,CONTRATOS!$I$6:$I$956,'RESUMEN POR CARRERAS'!Z$2,CONTRATOS!$D$6:$D$956,'RESUMEN POR CARRERAS'!$C168)</f>
        <v>0</v>
      </c>
      <c r="AA168" s="372">
        <f>SUMIFS(CONTRATOS!$P$6:$P$956,CONTRATOS!$I$6:$I$956,'RESUMEN POR CARRERAS'!AA$2,CONTRATOS!$D$6:$D$956,'RESUMEN POR CARRERAS'!$C168)</f>
        <v>0</v>
      </c>
      <c r="AB168" s="372">
        <f>SUMIFS(CONTRATOS!$P$6:$P$956,CONTRATOS!$I$6:$I$956,'RESUMEN POR CARRERAS'!AB$2,CONTRATOS!$D$6:$D$956,'RESUMEN POR CARRERAS'!$C168)</f>
        <v>0</v>
      </c>
      <c r="AC168" s="372">
        <f>SUMIFS(CONTRATOS!$P$6:$P$956,CONTRATOS!$I$6:$I$956,'RESUMEN POR CARRERAS'!AC$2,CONTRATOS!$D$6:$D$956,'RESUMEN POR CARRERAS'!$C168)</f>
        <v>0</v>
      </c>
      <c r="AD168" s="372">
        <f t="shared" si="4"/>
        <v>18</v>
      </c>
      <c r="AE168" s="2163" t="str">
        <f t="shared" si="5"/>
        <v>GESTIÓN DE TALENTO HUMANO</v>
      </c>
    </row>
    <row r="169" spans="1:31" x14ac:dyDescent="0.25">
      <c r="A169" s="372">
        <v>167</v>
      </c>
      <c r="B169" s="974" t="s">
        <v>1856</v>
      </c>
      <c r="C169" s="974" t="s">
        <v>1857</v>
      </c>
      <c r="D169" s="974" t="s">
        <v>2195</v>
      </c>
      <c r="E169" s="372">
        <f>SUMIFS(CONTRATOS!$P$6:$P$956,CONTRATOS!$I$6:$I$956,'RESUMEN POR CARRERAS'!E$2,CONTRATOS!$D$6:$D$956,'RESUMEN POR CARRERAS'!$C169)</f>
        <v>0</v>
      </c>
      <c r="F169" s="372">
        <f>SUMIFS(CONTRATOS!$P$6:$P$956,CONTRATOS!$I$6:$I$956,'RESUMEN POR CARRERAS'!F$2,CONTRATOS!$D$6:$D$956,'RESUMEN POR CARRERAS'!$C169)</f>
        <v>0</v>
      </c>
      <c r="G169" s="372">
        <f>SUMIFS(CONTRATOS!$P$6:$P$956,CONTRATOS!$I$6:$I$956,'RESUMEN POR CARRERAS'!G$2,CONTRATOS!$D$6:$D$956,'RESUMEN POR CARRERAS'!$C169)</f>
        <v>0</v>
      </c>
      <c r="H169" s="372">
        <f>SUMIFS(CONTRATOS!$P$6:$P$956,CONTRATOS!$I$6:$I$956,'RESUMEN POR CARRERAS'!H$2,CONTRATOS!$D$6:$D$956,'RESUMEN POR CARRERAS'!$C169)</f>
        <v>0</v>
      </c>
      <c r="I169" s="372">
        <f>SUMIFS(CONTRATOS!$P$6:$P$956,CONTRATOS!$I$6:$I$956,'RESUMEN POR CARRERAS'!I$2,CONTRATOS!$D$6:$D$956,'RESUMEN POR CARRERAS'!$C169)</f>
        <v>0</v>
      </c>
      <c r="J169" s="372">
        <f>SUMIFS(CONTRATOS!$P$6:$P$956,CONTRATOS!$I$6:$I$956,'RESUMEN POR CARRERAS'!J$2,CONTRATOS!$D$6:$D$956,'RESUMEN POR CARRERAS'!$C169)</f>
        <v>0</v>
      </c>
      <c r="K169" s="372">
        <f>SUMIFS(CONTRATOS!$P$6:$P$956,CONTRATOS!$I$6:$I$956,'RESUMEN POR CARRERAS'!K$2,CONTRATOS!$D$6:$D$956,'RESUMEN POR CARRERAS'!$C169)</f>
        <v>0</v>
      </c>
      <c r="L169" s="372">
        <f>SUMIFS(CONTRATOS!$P$6:$P$956,CONTRATOS!$I$6:$I$956,'RESUMEN POR CARRERAS'!L$2,CONTRATOS!$D$6:$D$956,'RESUMEN POR CARRERAS'!$C169)</f>
        <v>0</v>
      </c>
      <c r="M169" s="372">
        <f>SUMIFS(CONTRATOS!$P$6:$P$956,CONTRATOS!$I$6:$I$956,'RESUMEN POR CARRERAS'!M$2,CONTRATOS!$D$6:$D$956,'RESUMEN POR CARRERAS'!$C169)</f>
        <v>0</v>
      </c>
      <c r="N169" s="372">
        <f>SUMIFS(CONTRATOS!$P$6:$P$956,CONTRATOS!$I$6:$I$956,'RESUMEN POR CARRERAS'!N$2,CONTRATOS!$D$6:$D$956,'RESUMEN POR CARRERAS'!$C169)</f>
        <v>0</v>
      </c>
      <c r="O169" s="372">
        <f>SUMIFS(CONTRATOS!$P$6:$P$956,CONTRATOS!$I$6:$I$956,'RESUMEN POR CARRERAS'!O$2,CONTRATOS!$D$6:$D$956,'RESUMEN POR CARRERAS'!$C169)</f>
        <v>0</v>
      </c>
      <c r="P169" s="372">
        <f>SUMIFS(CONTRATOS!$P$6:$P$956,CONTRATOS!$I$6:$I$956,'RESUMEN POR CARRERAS'!P$2,CONTRATOS!$D$6:$D$956,'RESUMEN POR CARRERAS'!$C169)</f>
        <v>0</v>
      </c>
      <c r="Q169" s="372">
        <f>SUMIFS(CONTRATOS!$P$6:$P$956,CONTRATOS!$I$6:$I$956,'RESUMEN POR CARRERAS'!Q$2,CONTRATOS!$D$6:$D$956,'RESUMEN POR CARRERAS'!$C169)</f>
        <v>0</v>
      </c>
      <c r="R169" s="372">
        <f>SUMIFS(CONTRATOS!$P$6:$P$956,CONTRATOS!$I$6:$I$956,'RESUMEN POR CARRERAS'!R$2,CONTRATOS!$D$6:$D$956,'RESUMEN POR CARRERAS'!$C169)</f>
        <v>0</v>
      </c>
      <c r="S169" s="372">
        <f>SUMIFS(CONTRATOS!$P$6:$P$956,CONTRATOS!$I$6:$I$956,'RESUMEN POR CARRERAS'!S$2,CONTRATOS!$D$6:$D$956,'RESUMEN POR CARRERAS'!$C169)</f>
        <v>0</v>
      </c>
      <c r="T169" s="372">
        <f>SUMIFS(CONTRATOS!$P$6:$P$956,CONTRATOS!$I$6:$I$956,'RESUMEN POR CARRERAS'!T$2,CONTRATOS!$D$6:$D$956,'RESUMEN POR CARRERAS'!$C169)</f>
        <v>0</v>
      </c>
      <c r="U169" s="372">
        <f>SUMIFS(CONTRATOS!$P$6:$P$956,CONTRATOS!$I$6:$I$956,'RESUMEN POR CARRERAS'!U$2,CONTRATOS!$D$6:$D$956,'RESUMEN POR CARRERAS'!$C169)</f>
        <v>0</v>
      </c>
      <c r="V169" s="372">
        <f>SUMIFS(CONTRATOS!$P$6:$P$956,CONTRATOS!$I$6:$I$956,'RESUMEN POR CARRERAS'!V$2,CONTRATOS!$D$6:$D$956,'RESUMEN POR CARRERAS'!$C169)</f>
        <v>15</v>
      </c>
      <c r="W169" s="372">
        <f>SUMIFS(CONTRATOS!$P$6:$P$956,CONTRATOS!$I$6:$I$956,'RESUMEN POR CARRERAS'!W$2,CONTRATOS!$D$6:$D$956,'RESUMEN POR CARRERAS'!$C169)</f>
        <v>0</v>
      </c>
      <c r="X169" s="372">
        <f>SUMIFS(CONTRATOS!$P$6:$P$956,CONTRATOS!$I$6:$I$956,'RESUMEN POR CARRERAS'!X$2,CONTRATOS!$D$6:$D$956,'RESUMEN POR CARRERAS'!$C169)</f>
        <v>0</v>
      </c>
      <c r="Y169" s="372">
        <f>SUMIFS(CONTRATOS!$P$6:$P$956,CONTRATOS!$I$6:$I$956,'RESUMEN POR CARRERAS'!Y$2,CONTRATOS!$D$6:$D$956,'RESUMEN POR CARRERAS'!$C169)</f>
        <v>0</v>
      </c>
      <c r="Z169" s="372">
        <f>SUMIFS(CONTRATOS!$P$6:$P$956,CONTRATOS!$I$6:$I$956,'RESUMEN POR CARRERAS'!Z$2,CONTRATOS!$D$6:$D$956,'RESUMEN POR CARRERAS'!$C169)</f>
        <v>0</v>
      </c>
      <c r="AA169" s="372">
        <f>SUMIFS(CONTRATOS!$P$6:$P$956,CONTRATOS!$I$6:$I$956,'RESUMEN POR CARRERAS'!AA$2,CONTRATOS!$D$6:$D$956,'RESUMEN POR CARRERAS'!$C169)</f>
        <v>0</v>
      </c>
      <c r="AB169" s="372">
        <f>SUMIFS(CONTRATOS!$P$6:$P$956,CONTRATOS!$I$6:$I$956,'RESUMEN POR CARRERAS'!AB$2,CONTRATOS!$D$6:$D$956,'RESUMEN POR CARRERAS'!$C169)</f>
        <v>0</v>
      </c>
      <c r="AC169" s="372">
        <f>SUMIFS(CONTRATOS!$P$6:$P$956,CONTRATOS!$I$6:$I$956,'RESUMEN POR CARRERAS'!AC$2,CONTRATOS!$D$6:$D$956,'RESUMEN POR CARRERAS'!$C169)</f>
        <v>0</v>
      </c>
      <c r="AD169" s="372">
        <f t="shared" si="4"/>
        <v>15</v>
      </c>
      <c r="AE169" s="2163" t="str">
        <f t="shared" si="5"/>
        <v>DERECHO</v>
      </c>
    </row>
    <row r="170" spans="1:31" x14ac:dyDescent="0.25">
      <c r="A170" s="372">
        <v>168</v>
      </c>
      <c r="B170" s="974" t="s">
        <v>714</v>
      </c>
      <c r="C170" s="974" t="s">
        <v>715</v>
      </c>
      <c r="D170" s="974" t="s">
        <v>2194</v>
      </c>
      <c r="E170" s="372">
        <f>SUMIFS(CONTRATOS!$P$6:$P$956,CONTRATOS!$I$6:$I$956,'RESUMEN POR CARRERAS'!E$2,CONTRATOS!$D$6:$D$956,'RESUMEN POR CARRERAS'!$C170)</f>
        <v>18</v>
      </c>
      <c r="F170" s="372">
        <f>SUMIFS(CONTRATOS!$P$6:$P$956,CONTRATOS!$I$6:$I$956,'RESUMEN POR CARRERAS'!F$2,CONTRATOS!$D$6:$D$956,'RESUMEN POR CARRERAS'!$C170)</f>
        <v>6</v>
      </c>
      <c r="G170" s="372">
        <f>SUMIFS(CONTRATOS!$P$6:$P$956,CONTRATOS!$I$6:$I$956,'RESUMEN POR CARRERAS'!G$2,CONTRATOS!$D$6:$D$956,'RESUMEN POR CARRERAS'!$C170)</f>
        <v>0</v>
      </c>
      <c r="H170" s="372">
        <f>SUMIFS(CONTRATOS!$P$6:$P$956,CONTRATOS!$I$6:$I$956,'RESUMEN POR CARRERAS'!H$2,CONTRATOS!$D$6:$D$956,'RESUMEN POR CARRERAS'!$C170)</f>
        <v>0</v>
      </c>
      <c r="I170" s="372">
        <f>SUMIFS(CONTRATOS!$P$6:$P$956,CONTRATOS!$I$6:$I$956,'RESUMEN POR CARRERAS'!I$2,CONTRATOS!$D$6:$D$956,'RESUMEN POR CARRERAS'!$C170)</f>
        <v>0</v>
      </c>
      <c r="J170" s="372">
        <f>SUMIFS(CONTRATOS!$P$6:$P$956,CONTRATOS!$I$6:$I$956,'RESUMEN POR CARRERAS'!J$2,CONTRATOS!$D$6:$D$956,'RESUMEN POR CARRERAS'!$C170)</f>
        <v>0</v>
      </c>
      <c r="K170" s="372">
        <f>SUMIFS(CONTRATOS!$P$6:$P$956,CONTRATOS!$I$6:$I$956,'RESUMEN POR CARRERAS'!K$2,CONTRATOS!$D$6:$D$956,'RESUMEN POR CARRERAS'!$C170)</f>
        <v>0</v>
      </c>
      <c r="L170" s="372">
        <f>SUMIFS(CONTRATOS!$P$6:$P$956,CONTRATOS!$I$6:$I$956,'RESUMEN POR CARRERAS'!L$2,CONTRATOS!$D$6:$D$956,'RESUMEN POR CARRERAS'!$C170)</f>
        <v>0</v>
      </c>
      <c r="M170" s="372">
        <f>SUMIFS(CONTRATOS!$P$6:$P$956,CONTRATOS!$I$6:$I$956,'RESUMEN POR CARRERAS'!M$2,CONTRATOS!$D$6:$D$956,'RESUMEN POR CARRERAS'!$C170)</f>
        <v>0</v>
      </c>
      <c r="N170" s="372">
        <f>SUMIFS(CONTRATOS!$P$6:$P$956,CONTRATOS!$I$6:$I$956,'RESUMEN POR CARRERAS'!N$2,CONTRATOS!$D$6:$D$956,'RESUMEN POR CARRERAS'!$C170)</f>
        <v>0</v>
      </c>
      <c r="O170" s="372">
        <f>SUMIFS(CONTRATOS!$P$6:$P$956,CONTRATOS!$I$6:$I$956,'RESUMEN POR CARRERAS'!O$2,CONTRATOS!$D$6:$D$956,'RESUMEN POR CARRERAS'!$C170)</f>
        <v>0</v>
      </c>
      <c r="P170" s="372">
        <f>SUMIFS(CONTRATOS!$P$6:$P$956,CONTRATOS!$I$6:$I$956,'RESUMEN POR CARRERAS'!P$2,CONTRATOS!$D$6:$D$956,'RESUMEN POR CARRERAS'!$C170)</f>
        <v>0</v>
      </c>
      <c r="Q170" s="372">
        <f>SUMIFS(CONTRATOS!$P$6:$P$956,CONTRATOS!$I$6:$I$956,'RESUMEN POR CARRERAS'!Q$2,CONTRATOS!$D$6:$D$956,'RESUMEN POR CARRERAS'!$C170)</f>
        <v>0</v>
      </c>
      <c r="R170" s="372">
        <f>SUMIFS(CONTRATOS!$P$6:$P$956,CONTRATOS!$I$6:$I$956,'RESUMEN POR CARRERAS'!R$2,CONTRATOS!$D$6:$D$956,'RESUMEN POR CARRERAS'!$C170)</f>
        <v>0</v>
      </c>
      <c r="S170" s="372">
        <f>SUMIFS(CONTRATOS!$P$6:$P$956,CONTRATOS!$I$6:$I$956,'RESUMEN POR CARRERAS'!S$2,CONTRATOS!$D$6:$D$956,'RESUMEN POR CARRERAS'!$C170)</f>
        <v>0</v>
      </c>
      <c r="T170" s="372">
        <f>SUMIFS(CONTRATOS!$P$6:$P$956,CONTRATOS!$I$6:$I$956,'RESUMEN POR CARRERAS'!T$2,CONTRATOS!$D$6:$D$956,'RESUMEN POR CARRERAS'!$C170)</f>
        <v>0</v>
      </c>
      <c r="U170" s="372">
        <f>SUMIFS(CONTRATOS!$P$6:$P$956,CONTRATOS!$I$6:$I$956,'RESUMEN POR CARRERAS'!U$2,CONTRATOS!$D$6:$D$956,'RESUMEN POR CARRERAS'!$C170)</f>
        <v>0</v>
      </c>
      <c r="V170" s="372">
        <f>SUMIFS(CONTRATOS!$P$6:$P$956,CONTRATOS!$I$6:$I$956,'RESUMEN POR CARRERAS'!V$2,CONTRATOS!$D$6:$D$956,'RESUMEN POR CARRERAS'!$C170)</f>
        <v>0</v>
      </c>
      <c r="W170" s="372">
        <f>SUMIFS(CONTRATOS!$P$6:$P$956,CONTRATOS!$I$6:$I$956,'RESUMEN POR CARRERAS'!W$2,CONTRATOS!$D$6:$D$956,'RESUMEN POR CARRERAS'!$C170)</f>
        <v>0</v>
      </c>
      <c r="X170" s="372">
        <f>SUMIFS(CONTRATOS!$P$6:$P$956,CONTRATOS!$I$6:$I$956,'RESUMEN POR CARRERAS'!X$2,CONTRATOS!$D$6:$D$956,'RESUMEN POR CARRERAS'!$C170)</f>
        <v>0</v>
      </c>
      <c r="Y170" s="372">
        <f>SUMIFS(CONTRATOS!$P$6:$P$956,CONTRATOS!$I$6:$I$956,'RESUMEN POR CARRERAS'!Y$2,CONTRATOS!$D$6:$D$956,'RESUMEN POR CARRERAS'!$C170)</f>
        <v>0</v>
      </c>
      <c r="Z170" s="372">
        <f>SUMIFS(CONTRATOS!$P$6:$P$956,CONTRATOS!$I$6:$I$956,'RESUMEN POR CARRERAS'!Z$2,CONTRATOS!$D$6:$D$956,'RESUMEN POR CARRERAS'!$C170)</f>
        <v>0</v>
      </c>
      <c r="AA170" s="372">
        <f>SUMIFS(CONTRATOS!$P$6:$P$956,CONTRATOS!$I$6:$I$956,'RESUMEN POR CARRERAS'!AA$2,CONTRATOS!$D$6:$D$956,'RESUMEN POR CARRERAS'!$C170)</f>
        <v>0</v>
      </c>
      <c r="AB170" s="372">
        <f>SUMIFS(CONTRATOS!$P$6:$P$956,CONTRATOS!$I$6:$I$956,'RESUMEN POR CARRERAS'!AB$2,CONTRATOS!$D$6:$D$956,'RESUMEN POR CARRERAS'!$C170)</f>
        <v>0</v>
      </c>
      <c r="AC170" s="372">
        <f>SUMIFS(CONTRATOS!$P$6:$P$956,CONTRATOS!$I$6:$I$956,'RESUMEN POR CARRERAS'!AC$2,CONTRATOS!$D$6:$D$956,'RESUMEN POR CARRERAS'!$C170)</f>
        <v>0</v>
      </c>
      <c r="AD170" s="372">
        <f t="shared" si="4"/>
        <v>18</v>
      </c>
      <c r="AE170" s="2163" t="str">
        <f t="shared" si="5"/>
        <v>ADMINISTRACIÓN DE EMPRESAS</v>
      </c>
    </row>
    <row r="171" spans="1:31" x14ac:dyDescent="0.25">
      <c r="A171" s="372">
        <v>169</v>
      </c>
      <c r="B171" s="974" t="s">
        <v>716</v>
      </c>
      <c r="C171" s="974" t="s">
        <v>717</v>
      </c>
      <c r="D171" s="974" t="s">
        <v>2195</v>
      </c>
      <c r="E171" s="372">
        <f>SUMIFS(CONTRATOS!$P$6:$P$956,CONTRATOS!$I$6:$I$956,'RESUMEN POR CARRERAS'!E$2,CONTRATOS!$D$6:$D$956,'RESUMEN POR CARRERAS'!$C171)</f>
        <v>0</v>
      </c>
      <c r="F171" s="372">
        <f>SUMIFS(CONTRATOS!$P$6:$P$956,CONTRATOS!$I$6:$I$956,'RESUMEN POR CARRERAS'!F$2,CONTRATOS!$D$6:$D$956,'RESUMEN POR CARRERAS'!$C171)</f>
        <v>8</v>
      </c>
      <c r="G171" s="372">
        <f>SUMIFS(CONTRATOS!$P$6:$P$956,CONTRATOS!$I$6:$I$956,'RESUMEN POR CARRERAS'!G$2,CONTRATOS!$D$6:$D$956,'RESUMEN POR CARRERAS'!$C171)</f>
        <v>0</v>
      </c>
      <c r="H171" s="372">
        <f>SUMIFS(CONTRATOS!$P$6:$P$956,CONTRATOS!$I$6:$I$956,'RESUMEN POR CARRERAS'!H$2,CONTRATOS!$D$6:$D$956,'RESUMEN POR CARRERAS'!$C171)</f>
        <v>0</v>
      </c>
      <c r="I171" s="372">
        <f>SUMIFS(CONTRATOS!$P$6:$P$956,CONTRATOS!$I$6:$I$956,'RESUMEN POR CARRERAS'!I$2,CONTRATOS!$D$6:$D$956,'RESUMEN POR CARRERAS'!$C171)</f>
        <v>0</v>
      </c>
      <c r="J171" s="372">
        <f>SUMIFS(CONTRATOS!$P$6:$P$956,CONTRATOS!$I$6:$I$956,'RESUMEN POR CARRERAS'!J$2,CONTRATOS!$D$6:$D$956,'RESUMEN POR CARRERAS'!$C171)</f>
        <v>8</v>
      </c>
      <c r="K171" s="372">
        <f>SUMIFS(CONTRATOS!$P$6:$P$956,CONTRATOS!$I$6:$I$956,'RESUMEN POR CARRERAS'!K$2,CONTRATOS!$D$6:$D$956,'RESUMEN POR CARRERAS'!$C171)</f>
        <v>0</v>
      </c>
      <c r="L171" s="372">
        <f>SUMIFS(CONTRATOS!$P$6:$P$956,CONTRATOS!$I$6:$I$956,'RESUMEN POR CARRERAS'!L$2,CONTRATOS!$D$6:$D$956,'RESUMEN POR CARRERAS'!$C171)</f>
        <v>0</v>
      </c>
      <c r="M171" s="372">
        <f>SUMIFS(CONTRATOS!$P$6:$P$956,CONTRATOS!$I$6:$I$956,'RESUMEN POR CARRERAS'!M$2,CONTRATOS!$D$6:$D$956,'RESUMEN POR CARRERAS'!$C171)</f>
        <v>0</v>
      </c>
      <c r="N171" s="372">
        <f>SUMIFS(CONTRATOS!$P$6:$P$956,CONTRATOS!$I$6:$I$956,'RESUMEN POR CARRERAS'!N$2,CONTRATOS!$D$6:$D$956,'RESUMEN POR CARRERAS'!$C171)</f>
        <v>0</v>
      </c>
      <c r="O171" s="372">
        <f>SUMIFS(CONTRATOS!$P$6:$P$956,CONTRATOS!$I$6:$I$956,'RESUMEN POR CARRERAS'!O$2,CONTRATOS!$D$6:$D$956,'RESUMEN POR CARRERAS'!$C171)</f>
        <v>0</v>
      </c>
      <c r="P171" s="372">
        <f>SUMIFS(CONTRATOS!$P$6:$P$956,CONTRATOS!$I$6:$I$956,'RESUMEN POR CARRERAS'!P$2,CONTRATOS!$D$6:$D$956,'RESUMEN POR CARRERAS'!$C171)</f>
        <v>0</v>
      </c>
      <c r="Q171" s="372">
        <f>SUMIFS(CONTRATOS!$P$6:$P$956,CONTRATOS!$I$6:$I$956,'RESUMEN POR CARRERAS'!Q$2,CONTRATOS!$D$6:$D$956,'RESUMEN POR CARRERAS'!$C171)</f>
        <v>0</v>
      </c>
      <c r="R171" s="372">
        <f>SUMIFS(CONTRATOS!$P$6:$P$956,CONTRATOS!$I$6:$I$956,'RESUMEN POR CARRERAS'!R$2,CONTRATOS!$D$6:$D$956,'RESUMEN POR CARRERAS'!$C171)</f>
        <v>0</v>
      </c>
      <c r="S171" s="372">
        <f>SUMIFS(CONTRATOS!$P$6:$P$956,CONTRATOS!$I$6:$I$956,'RESUMEN POR CARRERAS'!S$2,CONTRATOS!$D$6:$D$956,'RESUMEN POR CARRERAS'!$C171)</f>
        <v>0</v>
      </c>
      <c r="T171" s="372">
        <f>SUMIFS(CONTRATOS!$P$6:$P$956,CONTRATOS!$I$6:$I$956,'RESUMEN POR CARRERAS'!T$2,CONTRATOS!$D$6:$D$956,'RESUMEN POR CARRERAS'!$C171)</f>
        <v>0</v>
      </c>
      <c r="U171" s="372">
        <f>SUMIFS(CONTRATOS!$P$6:$P$956,CONTRATOS!$I$6:$I$956,'RESUMEN POR CARRERAS'!U$2,CONTRATOS!$D$6:$D$956,'RESUMEN POR CARRERAS'!$C171)</f>
        <v>0</v>
      </c>
      <c r="V171" s="372">
        <f>SUMIFS(CONTRATOS!$P$6:$P$956,CONTRATOS!$I$6:$I$956,'RESUMEN POR CARRERAS'!V$2,CONTRATOS!$D$6:$D$956,'RESUMEN POR CARRERAS'!$C171)</f>
        <v>0</v>
      </c>
      <c r="W171" s="372">
        <f>SUMIFS(CONTRATOS!$P$6:$P$956,CONTRATOS!$I$6:$I$956,'RESUMEN POR CARRERAS'!W$2,CONTRATOS!$D$6:$D$956,'RESUMEN POR CARRERAS'!$C171)</f>
        <v>0</v>
      </c>
      <c r="X171" s="372">
        <f>SUMIFS(CONTRATOS!$P$6:$P$956,CONTRATOS!$I$6:$I$956,'RESUMEN POR CARRERAS'!X$2,CONTRATOS!$D$6:$D$956,'RESUMEN POR CARRERAS'!$C171)</f>
        <v>0</v>
      </c>
      <c r="Y171" s="372">
        <f>SUMIFS(CONTRATOS!$P$6:$P$956,CONTRATOS!$I$6:$I$956,'RESUMEN POR CARRERAS'!Y$2,CONTRATOS!$D$6:$D$956,'RESUMEN POR CARRERAS'!$C171)</f>
        <v>0</v>
      </c>
      <c r="Z171" s="372">
        <f>SUMIFS(CONTRATOS!$P$6:$P$956,CONTRATOS!$I$6:$I$956,'RESUMEN POR CARRERAS'!Z$2,CONTRATOS!$D$6:$D$956,'RESUMEN POR CARRERAS'!$C171)</f>
        <v>0</v>
      </c>
      <c r="AA171" s="372">
        <f>SUMIFS(CONTRATOS!$P$6:$P$956,CONTRATOS!$I$6:$I$956,'RESUMEN POR CARRERAS'!AA$2,CONTRATOS!$D$6:$D$956,'RESUMEN POR CARRERAS'!$C171)</f>
        <v>0</v>
      </c>
      <c r="AB171" s="372">
        <f>SUMIFS(CONTRATOS!$P$6:$P$956,CONTRATOS!$I$6:$I$956,'RESUMEN POR CARRERAS'!AB$2,CONTRATOS!$D$6:$D$956,'RESUMEN POR CARRERAS'!$C171)</f>
        <v>0</v>
      </c>
      <c r="AC171" s="372">
        <f>SUMIFS(CONTRATOS!$P$6:$P$956,CONTRATOS!$I$6:$I$956,'RESUMEN POR CARRERAS'!AC$2,CONTRATOS!$D$6:$D$956,'RESUMEN POR CARRERAS'!$C171)</f>
        <v>0</v>
      </c>
      <c r="AD171" s="372">
        <f t="shared" si="4"/>
        <v>8</v>
      </c>
      <c r="AE171" s="2163" t="str">
        <f t="shared" si="5"/>
        <v>COMUNICACIÓN</v>
      </c>
    </row>
    <row r="172" spans="1:31" x14ac:dyDescent="0.25">
      <c r="A172" s="372">
        <v>170</v>
      </c>
      <c r="B172" s="974" t="s">
        <v>785</v>
      </c>
      <c r="C172" s="974" t="s">
        <v>784</v>
      </c>
      <c r="D172" s="974" t="s">
        <v>2194</v>
      </c>
      <c r="E172" s="372">
        <f>SUMIFS(CONTRATOS!$P$6:$P$956,CONTRATOS!$I$6:$I$956,'RESUMEN POR CARRERAS'!E$2,CONTRATOS!$D$6:$D$956,'RESUMEN POR CARRERAS'!$C172)</f>
        <v>0</v>
      </c>
      <c r="F172" s="372">
        <f>SUMIFS(CONTRATOS!$P$6:$P$956,CONTRATOS!$I$6:$I$956,'RESUMEN POR CARRERAS'!F$2,CONTRATOS!$D$6:$D$956,'RESUMEN POR CARRERAS'!$C172)</f>
        <v>0</v>
      </c>
      <c r="G172" s="372">
        <f>SUMIFS(CONTRATOS!$P$6:$P$956,CONTRATOS!$I$6:$I$956,'RESUMEN POR CARRERAS'!G$2,CONTRATOS!$D$6:$D$956,'RESUMEN POR CARRERAS'!$C172)</f>
        <v>0</v>
      </c>
      <c r="H172" s="372">
        <f>SUMIFS(CONTRATOS!$P$6:$P$956,CONTRATOS!$I$6:$I$956,'RESUMEN POR CARRERAS'!H$2,CONTRATOS!$D$6:$D$956,'RESUMEN POR CARRERAS'!$C172)</f>
        <v>0</v>
      </c>
      <c r="I172" s="372">
        <f>SUMIFS(CONTRATOS!$P$6:$P$956,CONTRATOS!$I$6:$I$956,'RESUMEN POR CARRERAS'!I$2,CONTRATOS!$D$6:$D$956,'RESUMEN POR CARRERAS'!$C172)</f>
        <v>0</v>
      </c>
      <c r="J172" s="372">
        <f>SUMIFS(CONTRATOS!$P$6:$P$956,CONTRATOS!$I$6:$I$956,'RESUMEN POR CARRERAS'!J$2,CONTRATOS!$D$6:$D$956,'RESUMEN POR CARRERAS'!$C172)</f>
        <v>0</v>
      </c>
      <c r="K172" s="372">
        <f>SUMIFS(CONTRATOS!$P$6:$P$956,CONTRATOS!$I$6:$I$956,'RESUMEN POR CARRERAS'!K$2,CONTRATOS!$D$6:$D$956,'RESUMEN POR CARRERAS'!$C172)</f>
        <v>0</v>
      </c>
      <c r="L172" s="372">
        <f>SUMIFS(CONTRATOS!$P$6:$P$956,CONTRATOS!$I$6:$I$956,'RESUMEN POR CARRERAS'!L$2,CONTRATOS!$D$6:$D$956,'RESUMEN POR CARRERAS'!$C172)</f>
        <v>0</v>
      </c>
      <c r="M172" s="372">
        <f>SUMIFS(CONTRATOS!$P$6:$P$956,CONTRATOS!$I$6:$I$956,'RESUMEN POR CARRERAS'!M$2,CONTRATOS!$D$6:$D$956,'RESUMEN POR CARRERAS'!$C172)</f>
        <v>0</v>
      </c>
      <c r="N172" s="372">
        <f>SUMIFS(CONTRATOS!$P$6:$P$956,CONTRATOS!$I$6:$I$956,'RESUMEN POR CARRERAS'!N$2,CONTRATOS!$D$6:$D$956,'RESUMEN POR CARRERAS'!$C172)</f>
        <v>0</v>
      </c>
      <c r="O172" s="372">
        <f>SUMIFS(CONTRATOS!$P$6:$P$956,CONTRATOS!$I$6:$I$956,'RESUMEN POR CARRERAS'!O$2,CONTRATOS!$D$6:$D$956,'RESUMEN POR CARRERAS'!$C172)</f>
        <v>0</v>
      </c>
      <c r="P172" s="372">
        <f>SUMIFS(CONTRATOS!$P$6:$P$956,CONTRATOS!$I$6:$I$956,'RESUMEN POR CARRERAS'!P$2,CONTRATOS!$D$6:$D$956,'RESUMEN POR CARRERAS'!$C172)</f>
        <v>6</v>
      </c>
      <c r="Q172" s="372">
        <f>SUMIFS(CONTRATOS!$P$6:$P$956,CONTRATOS!$I$6:$I$956,'RESUMEN POR CARRERAS'!Q$2,CONTRATOS!$D$6:$D$956,'RESUMEN POR CARRERAS'!$C172)</f>
        <v>0</v>
      </c>
      <c r="R172" s="372">
        <f>SUMIFS(CONTRATOS!$P$6:$P$956,CONTRATOS!$I$6:$I$956,'RESUMEN POR CARRERAS'!R$2,CONTRATOS!$D$6:$D$956,'RESUMEN POR CARRERAS'!$C172)</f>
        <v>0</v>
      </c>
      <c r="S172" s="372">
        <f>SUMIFS(CONTRATOS!$P$6:$P$956,CONTRATOS!$I$6:$I$956,'RESUMEN POR CARRERAS'!S$2,CONTRATOS!$D$6:$D$956,'RESUMEN POR CARRERAS'!$C172)</f>
        <v>11</v>
      </c>
      <c r="T172" s="372">
        <f>SUMIFS(CONTRATOS!$P$6:$P$956,CONTRATOS!$I$6:$I$956,'RESUMEN POR CARRERAS'!T$2,CONTRATOS!$D$6:$D$956,'RESUMEN POR CARRERAS'!$C172)</f>
        <v>2</v>
      </c>
      <c r="U172" s="372">
        <f>SUMIFS(CONTRATOS!$P$6:$P$956,CONTRATOS!$I$6:$I$956,'RESUMEN POR CARRERAS'!U$2,CONTRATOS!$D$6:$D$956,'RESUMEN POR CARRERAS'!$C172)</f>
        <v>0</v>
      </c>
      <c r="V172" s="372">
        <f>SUMIFS(CONTRATOS!$P$6:$P$956,CONTRATOS!$I$6:$I$956,'RESUMEN POR CARRERAS'!V$2,CONTRATOS!$D$6:$D$956,'RESUMEN POR CARRERAS'!$C172)</f>
        <v>0</v>
      </c>
      <c r="W172" s="372">
        <f>SUMIFS(CONTRATOS!$P$6:$P$956,CONTRATOS!$I$6:$I$956,'RESUMEN POR CARRERAS'!W$2,CONTRATOS!$D$6:$D$956,'RESUMEN POR CARRERAS'!$C172)</f>
        <v>0</v>
      </c>
      <c r="X172" s="372">
        <f>SUMIFS(CONTRATOS!$P$6:$P$956,CONTRATOS!$I$6:$I$956,'RESUMEN POR CARRERAS'!X$2,CONTRATOS!$D$6:$D$956,'RESUMEN POR CARRERAS'!$C172)</f>
        <v>0</v>
      </c>
      <c r="Y172" s="372">
        <f>SUMIFS(CONTRATOS!$P$6:$P$956,CONTRATOS!$I$6:$I$956,'RESUMEN POR CARRERAS'!Y$2,CONTRATOS!$D$6:$D$956,'RESUMEN POR CARRERAS'!$C172)</f>
        <v>0</v>
      </c>
      <c r="Z172" s="372">
        <f>SUMIFS(CONTRATOS!$P$6:$P$956,CONTRATOS!$I$6:$I$956,'RESUMEN POR CARRERAS'!Z$2,CONTRATOS!$D$6:$D$956,'RESUMEN POR CARRERAS'!$C172)</f>
        <v>0</v>
      </c>
      <c r="AA172" s="372">
        <f>SUMIFS(CONTRATOS!$P$6:$P$956,CONTRATOS!$I$6:$I$956,'RESUMEN POR CARRERAS'!AA$2,CONTRATOS!$D$6:$D$956,'RESUMEN POR CARRERAS'!$C172)</f>
        <v>0</v>
      </c>
      <c r="AB172" s="372">
        <f>SUMIFS(CONTRATOS!$P$6:$P$956,CONTRATOS!$I$6:$I$956,'RESUMEN POR CARRERAS'!AB$2,CONTRATOS!$D$6:$D$956,'RESUMEN POR CARRERAS'!$C172)</f>
        <v>0</v>
      </c>
      <c r="AC172" s="372">
        <f>SUMIFS(CONTRATOS!$P$6:$P$956,CONTRATOS!$I$6:$I$956,'RESUMEN POR CARRERAS'!AC$2,CONTRATOS!$D$6:$D$956,'RESUMEN POR CARRERAS'!$C172)</f>
        <v>0</v>
      </c>
      <c r="AD172" s="372">
        <f t="shared" si="4"/>
        <v>11</v>
      </c>
      <c r="AE172" s="2163" t="str">
        <f t="shared" si="5"/>
        <v>PEDAGOGÍA DE LA INFORMÁTICA</v>
      </c>
    </row>
    <row r="173" spans="1:31" x14ac:dyDescent="0.25">
      <c r="A173" s="372">
        <v>171</v>
      </c>
      <c r="B173" s="974" t="s">
        <v>1706</v>
      </c>
      <c r="C173" s="974" t="s">
        <v>1726</v>
      </c>
      <c r="D173" s="974" t="s">
        <v>2194</v>
      </c>
      <c r="E173" s="372">
        <f>SUMIFS(CONTRATOS!$P$6:$P$956,CONTRATOS!$I$6:$I$956,'RESUMEN POR CARRERAS'!E$2,CONTRATOS!$D$6:$D$956,'RESUMEN POR CARRERAS'!$C173)</f>
        <v>0</v>
      </c>
      <c r="F173" s="372">
        <f>SUMIFS(CONTRATOS!$P$6:$P$956,CONTRATOS!$I$6:$I$956,'RESUMEN POR CARRERAS'!F$2,CONTRATOS!$D$6:$D$956,'RESUMEN POR CARRERAS'!$C173)</f>
        <v>0</v>
      </c>
      <c r="G173" s="372">
        <f>SUMIFS(CONTRATOS!$P$6:$P$956,CONTRATOS!$I$6:$I$956,'RESUMEN POR CARRERAS'!G$2,CONTRATOS!$D$6:$D$956,'RESUMEN POR CARRERAS'!$C173)</f>
        <v>0</v>
      </c>
      <c r="H173" s="372">
        <f>SUMIFS(CONTRATOS!$P$6:$P$956,CONTRATOS!$I$6:$I$956,'RESUMEN POR CARRERAS'!H$2,CONTRATOS!$D$6:$D$956,'RESUMEN POR CARRERAS'!$C173)</f>
        <v>0</v>
      </c>
      <c r="I173" s="372">
        <f>SUMIFS(CONTRATOS!$P$6:$P$956,CONTRATOS!$I$6:$I$956,'RESUMEN POR CARRERAS'!I$2,CONTRATOS!$D$6:$D$956,'RESUMEN POR CARRERAS'!$C173)</f>
        <v>0</v>
      </c>
      <c r="J173" s="372">
        <f>SUMIFS(CONTRATOS!$P$6:$P$956,CONTRATOS!$I$6:$I$956,'RESUMEN POR CARRERAS'!J$2,CONTRATOS!$D$6:$D$956,'RESUMEN POR CARRERAS'!$C173)</f>
        <v>0</v>
      </c>
      <c r="K173" s="372">
        <f>SUMIFS(CONTRATOS!$P$6:$P$956,CONTRATOS!$I$6:$I$956,'RESUMEN POR CARRERAS'!K$2,CONTRATOS!$D$6:$D$956,'RESUMEN POR CARRERAS'!$C173)</f>
        <v>0</v>
      </c>
      <c r="L173" s="372">
        <f>SUMIFS(CONTRATOS!$P$6:$P$956,CONTRATOS!$I$6:$I$956,'RESUMEN POR CARRERAS'!L$2,CONTRATOS!$D$6:$D$956,'RESUMEN POR CARRERAS'!$C173)</f>
        <v>25</v>
      </c>
      <c r="M173" s="372">
        <f>SUMIFS(CONTRATOS!$P$6:$P$956,CONTRATOS!$I$6:$I$956,'RESUMEN POR CARRERAS'!M$2,CONTRATOS!$D$6:$D$956,'RESUMEN POR CARRERAS'!$C173)</f>
        <v>0</v>
      </c>
      <c r="N173" s="372">
        <f>SUMIFS(CONTRATOS!$P$6:$P$956,CONTRATOS!$I$6:$I$956,'RESUMEN POR CARRERAS'!N$2,CONTRATOS!$D$6:$D$956,'RESUMEN POR CARRERAS'!$C173)</f>
        <v>0</v>
      </c>
      <c r="O173" s="372">
        <f>SUMIFS(CONTRATOS!$P$6:$P$956,CONTRATOS!$I$6:$I$956,'RESUMEN POR CARRERAS'!O$2,CONTRATOS!$D$6:$D$956,'RESUMEN POR CARRERAS'!$C173)</f>
        <v>0</v>
      </c>
      <c r="P173" s="372">
        <f>SUMIFS(CONTRATOS!$P$6:$P$956,CONTRATOS!$I$6:$I$956,'RESUMEN POR CARRERAS'!P$2,CONTRATOS!$D$6:$D$956,'RESUMEN POR CARRERAS'!$C173)</f>
        <v>0</v>
      </c>
      <c r="Q173" s="372">
        <f>SUMIFS(CONTRATOS!$P$6:$P$956,CONTRATOS!$I$6:$I$956,'RESUMEN POR CARRERAS'!Q$2,CONTRATOS!$D$6:$D$956,'RESUMEN POR CARRERAS'!$C173)</f>
        <v>0</v>
      </c>
      <c r="R173" s="372">
        <f>SUMIFS(CONTRATOS!$P$6:$P$956,CONTRATOS!$I$6:$I$956,'RESUMEN POR CARRERAS'!R$2,CONTRATOS!$D$6:$D$956,'RESUMEN POR CARRERAS'!$C173)</f>
        <v>0</v>
      </c>
      <c r="S173" s="372">
        <f>SUMIFS(CONTRATOS!$P$6:$P$956,CONTRATOS!$I$6:$I$956,'RESUMEN POR CARRERAS'!S$2,CONTRATOS!$D$6:$D$956,'RESUMEN POR CARRERAS'!$C173)</f>
        <v>0</v>
      </c>
      <c r="T173" s="372">
        <f>SUMIFS(CONTRATOS!$P$6:$P$956,CONTRATOS!$I$6:$I$956,'RESUMEN POR CARRERAS'!T$2,CONTRATOS!$D$6:$D$956,'RESUMEN POR CARRERAS'!$C173)</f>
        <v>0</v>
      </c>
      <c r="U173" s="372">
        <f>SUMIFS(CONTRATOS!$P$6:$P$956,CONTRATOS!$I$6:$I$956,'RESUMEN POR CARRERAS'!U$2,CONTRATOS!$D$6:$D$956,'RESUMEN POR CARRERAS'!$C173)</f>
        <v>0</v>
      </c>
      <c r="V173" s="372">
        <f>SUMIFS(CONTRATOS!$P$6:$P$956,CONTRATOS!$I$6:$I$956,'RESUMEN POR CARRERAS'!V$2,CONTRATOS!$D$6:$D$956,'RESUMEN POR CARRERAS'!$C173)</f>
        <v>0</v>
      </c>
      <c r="W173" s="372">
        <f>SUMIFS(CONTRATOS!$P$6:$P$956,CONTRATOS!$I$6:$I$956,'RESUMEN POR CARRERAS'!W$2,CONTRATOS!$D$6:$D$956,'RESUMEN POR CARRERAS'!$C173)</f>
        <v>0</v>
      </c>
      <c r="X173" s="372">
        <f>SUMIFS(CONTRATOS!$P$6:$P$956,CONTRATOS!$I$6:$I$956,'RESUMEN POR CARRERAS'!X$2,CONTRATOS!$D$6:$D$956,'RESUMEN POR CARRERAS'!$C173)</f>
        <v>0</v>
      </c>
      <c r="Y173" s="372">
        <f>SUMIFS(CONTRATOS!$P$6:$P$956,CONTRATOS!$I$6:$I$956,'RESUMEN POR CARRERAS'!Y$2,CONTRATOS!$D$6:$D$956,'RESUMEN POR CARRERAS'!$C173)</f>
        <v>0</v>
      </c>
      <c r="Z173" s="372">
        <f>SUMIFS(CONTRATOS!$P$6:$P$956,CONTRATOS!$I$6:$I$956,'RESUMEN POR CARRERAS'!Z$2,CONTRATOS!$D$6:$D$956,'RESUMEN POR CARRERAS'!$C173)</f>
        <v>0</v>
      </c>
      <c r="AA173" s="372">
        <f>SUMIFS(CONTRATOS!$P$6:$P$956,CONTRATOS!$I$6:$I$956,'RESUMEN POR CARRERAS'!AA$2,CONTRATOS!$D$6:$D$956,'RESUMEN POR CARRERAS'!$C173)</f>
        <v>0</v>
      </c>
      <c r="AB173" s="372">
        <f>SUMIFS(CONTRATOS!$P$6:$P$956,CONTRATOS!$I$6:$I$956,'RESUMEN POR CARRERAS'!AB$2,CONTRATOS!$D$6:$D$956,'RESUMEN POR CARRERAS'!$C173)</f>
        <v>0</v>
      </c>
      <c r="AC173" s="372">
        <f>SUMIFS(CONTRATOS!$P$6:$P$956,CONTRATOS!$I$6:$I$956,'RESUMEN POR CARRERAS'!AC$2,CONTRATOS!$D$6:$D$956,'RESUMEN POR CARRERAS'!$C173)</f>
        <v>0</v>
      </c>
      <c r="AD173" s="372">
        <f t="shared" si="4"/>
        <v>25</v>
      </c>
      <c r="AE173" s="2163" t="str">
        <f t="shared" si="5"/>
        <v>AGRONOMÍA</v>
      </c>
    </row>
    <row r="174" spans="1:31" x14ac:dyDescent="0.25">
      <c r="A174" s="372">
        <v>172</v>
      </c>
      <c r="B174" s="974" t="s">
        <v>1694</v>
      </c>
      <c r="C174" s="974" t="s">
        <v>1693</v>
      </c>
      <c r="D174" s="974" t="s">
        <v>2195</v>
      </c>
      <c r="E174" s="372">
        <f>SUMIFS(CONTRATOS!$P$6:$P$956,CONTRATOS!$I$6:$I$956,'RESUMEN POR CARRERAS'!E$2,CONTRATOS!$D$6:$D$956,'RESUMEN POR CARRERAS'!$C174)</f>
        <v>0</v>
      </c>
      <c r="F174" s="372">
        <f>SUMIFS(CONTRATOS!$P$6:$P$956,CONTRATOS!$I$6:$I$956,'RESUMEN POR CARRERAS'!F$2,CONTRATOS!$D$6:$D$956,'RESUMEN POR CARRERAS'!$C174)</f>
        <v>0</v>
      </c>
      <c r="G174" s="372">
        <f>SUMIFS(CONTRATOS!$P$6:$P$956,CONTRATOS!$I$6:$I$956,'RESUMEN POR CARRERAS'!G$2,CONTRATOS!$D$6:$D$956,'RESUMEN POR CARRERAS'!$C174)</f>
        <v>0</v>
      </c>
      <c r="H174" s="372">
        <f>SUMIFS(CONTRATOS!$P$6:$P$956,CONTRATOS!$I$6:$I$956,'RESUMEN POR CARRERAS'!H$2,CONTRATOS!$D$6:$D$956,'RESUMEN POR CARRERAS'!$C174)</f>
        <v>0</v>
      </c>
      <c r="I174" s="372">
        <f>SUMIFS(CONTRATOS!$P$6:$P$956,CONTRATOS!$I$6:$I$956,'RESUMEN POR CARRERAS'!I$2,CONTRATOS!$D$6:$D$956,'RESUMEN POR CARRERAS'!$C174)</f>
        <v>0</v>
      </c>
      <c r="J174" s="372">
        <f>SUMIFS(CONTRATOS!$P$6:$P$956,CONTRATOS!$I$6:$I$956,'RESUMEN POR CARRERAS'!J$2,CONTRATOS!$D$6:$D$956,'RESUMEN POR CARRERAS'!$C174)</f>
        <v>0</v>
      </c>
      <c r="K174" s="372">
        <f>SUMIFS(CONTRATOS!$P$6:$P$956,CONTRATOS!$I$6:$I$956,'RESUMEN POR CARRERAS'!K$2,CONTRATOS!$D$6:$D$956,'RESUMEN POR CARRERAS'!$C174)</f>
        <v>0</v>
      </c>
      <c r="L174" s="372">
        <f>SUMIFS(CONTRATOS!$P$6:$P$956,CONTRATOS!$I$6:$I$956,'RESUMEN POR CARRERAS'!L$2,CONTRATOS!$D$6:$D$956,'RESUMEN POR CARRERAS'!$C174)</f>
        <v>0</v>
      </c>
      <c r="M174" s="372">
        <f>SUMIFS(CONTRATOS!$P$6:$P$956,CONTRATOS!$I$6:$I$956,'RESUMEN POR CARRERAS'!M$2,CONTRATOS!$D$6:$D$956,'RESUMEN POR CARRERAS'!$C174)</f>
        <v>0</v>
      </c>
      <c r="N174" s="372">
        <f>SUMIFS(CONTRATOS!$P$6:$P$956,CONTRATOS!$I$6:$I$956,'RESUMEN POR CARRERAS'!N$2,CONTRATOS!$D$6:$D$956,'RESUMEN POR CARRERAS'!$C174)</f>
        <v>0</v>
      </c>
      <c r="O174" s="372">
        <f>SUMIFS(CONTRATOS!$P$6:$P$956,CONTRATOS!$I$6:$I$956,'RESUMEN POR CARRERAS'!O$2,CONTRATOS!$D$6:$D$956,'RESUMEN POR CARRERAS'!$C174)</f>
        <v>0</v>
      </c>
      <c r="P174" s="372">
        <f>SUMIFS(CONTRATOS!$P$6:$P$956,CONTRATOS!$I$6:$I$956,'RESUMEN POR CARRERAS'!P$2,CONTRATOS!$D$6:$D$956,'RESUMEN POR CARRERAS'!$C174)</f>
        <v>0</v>
      </c>
      <c r="Q174" s="372">
        <f>SUMIFS(CONTRATOS!$P$6:$P$956,CONTRATOS!$I$6:$I$956,'RESUMEN POR CARRERAS'!Q$2,CONTRATOS!$D$6:$D$956,'RESUMEN POR CARRERAS'!$C174)</f>
        <v>0</v>
      </c>
      <c r="R174" s="372">
        <f>SUMIFS(CONTRATOS!$P$6:$P$956,CONTRATOS!$I$6:$I$956,'RESUMEN POR CARRERAS'!R$2,CONTRATOS!$D$6:$D$956,'RESUMEN POR CARRERAS'!$C174)</f>
        <v>0</v>
      </c>
      <c r="S174" s="372">
        <f>SUMIFS(CONTRATOS!$P$6:$P$956,CONTRATOS!$I$6:$I$956,'RESUMEN POR CARRERAS'!S$2,CONTRATOS!$D$6:$D$956,'RESUMEN POR CARRERAS'!$C174)</f>
        <v>0</v>
      </c>
      <c r="T174" s="372">
        <f>SUMIFS(CONTRATOS!$P$6:$P$956,CONTRATOS!$I$6:$I$956,'RESUMEN POR CARRERAS'!T$2,CONTRATOS!$D$6:$D$956,'RESUMEN POR CARRERAS'!$C174)</f>
        <v>0</v>
      </c>
      <c r="U174" s="372">
        <f>SUMIFS(CONTRATOS!$P$6:$P$956,CONTRATOS!$I$6:$I$956,'RESUMEN POR CARRERAS'!U$2,CONTRATOS!$D$6:$D$956,'RESUMEN POR CARRERAS'!$C174)</f>
        <v>0</v>
      </c>
      <c r="V174" s="372">
        <f>SUMIFS(CONTRATOS!$P$6:$P$956,CONTRATOS!$I$6:$I$956,'RESUMEN POR CARRERAS'!V$2,CONTRATOS!$D$6:$D$956,'RESUMEN POR CARRERAS'!$C174)</f>
        <v>0</v>
      </c>
      <c r="W174" s="372">
        <f>SUMIFS(CONTRATOS!$P$6:$P$956,CONTRATOS!$I$6:$I$956,'RESUMEN POR CARRERAS'!W$2,CONTRATOS!$D$6:$D$956,'RESUMEN POR CARRERAS'!$C174)</f>
        <v>0</v>
      </c>
      <c r="X174" s="372">
        <f>SUMIFS(CONTRATOS!$P$6:$P$956,CONTRATOS!$I$6:$I$956,'RESUMEN POR CARRERAS'!X$2,CONTRATOS!$D$6:$D$956,'RESUMEN POR CARRERAS'!$C174)</f>
        <v>0</v>
      </c>
      <c r="Y174" s="372">
        <f>SUMIFS(CONTRATOS!$P$6:$P$956,CONTRATOS!$I$6:$I$956,'RESUMEN POR CARRERAS'!Y$2,CONTRATOS!$D$6:$D$956,'RESUMEN POR CARRERAS'!$C174)</f>
        <v>19</v>
      </c>
      <c r="Z174" s="372">
        <f>SUMIFS(CONTRATOS!$P$6:$P$956,CONTRATOS!$I$6:$I$956,'RESUMEN POR CARRERAS'!Z$2,CONTRATOS!$D$6:$D$956,'RESUMEN POR CARRERAS'!$C174)</f>
        <v>0</v>
      </c>
      <c r="AA174" s="372">
        <f>SUMIFS(CONTRATOS!$P$6:$P$956,CONTRATOS!$I$6:$I$956,'RESUMEN POR CARRERAS'!AA$2,CONTRATOS!$D$6:$D$956,'RESUMEN POR CARRERAS'!$C174)</f>
        <v>0</v>
      </c>
      <c r="AB174" s="372">
        <f>SUMIFS(CONTRATOS!$P$6:$P$956,CONTRATOS!$I$6:$I$956,'RESUMEN POR CARRERAS'!AB$2,CONTRATOS!$D$6:$D$956,'RESUMEN POR CARRERAS'!$C174)</f>
        <v>0</v>
      </c>
      <c r="AC174" s="372">
        <f>SUMIFS(CONTRATOS!$P$6:$P$956,CONTRATOS!$I$6:$I$956,'RESUMEN POR CARRERAS'!AC$2,CONTRATOS!$D$6:$D$956,'RESUMEN POR CARRERAS'!$C174)</f>
        <v>0</v>
      </c>
      <c r="AD174" s="372">
        <f t="shared" si="4"/>
        <v>19</v>
      </c>
      <c r="AE174" s="2163" t="str">
        <f t="shared" si="5"/>
        <v>ENFERMERÍA</v>
      </c>
    </row>
    <row r="175" spans="1:31" x14ac:dyDescent="0.25">
      <c r="A175" s="372">
        <v>173</v>
      </c>
      <c r="B175" s="974" t="s">
        <v>1803</v>
      </c>
      <c r="C175" s="974" t="s">
        <v>1804</v>
      </c>
      <c r="D175" s="974" t="s">
        <v>2195</v>
      </c>
      <c r="E175" s="372">
        <f>SUMIFS(CONTRATOS!$P$6:$P$956,CONTRATOS!$I$6:$I$956,'RESUMEN POR CARRERAS'!E$2,CONTRATOS!$D$6:$D$956,'RESUMEN POR CARRERAS'!$C175)</f>
        <v>0</v>
      </c>
      <c r="F175" s="372">
        <f>SUMIFS(CONTRATOS!$P$6:$P$956,CONTRATOS!$I$6:$I$956,'RESUMEN POR CARRERAS'!F$2,CONTRATOS!$D$6:$D$956,'RESUMEN POR CARRERAS'!$C175)</f>
        <v>0</v>
      </c>
      <c r="G175" s="372">
        <f>SUMIFS(CONTRATOS!$P$6:$P$956,CONTRATOS!$I$6:$I$956,'RESUMEN POR CARRERAS'!G$2,CONTRATOS!$D$6:$D$956,'RESUMEN POR CARRERAS'!$C175)</f>
        <v>0</v>
      </c>
      <c r="H175" s="372">
        <f>SUMIFS(CONTRATOS!$P$6:$P$956,CONTRATOS!$I$6:$I$956,'RESUMEN POR CARRERAS'!H$2,CONTRATOS!$D$6:$D$956,'RESUMEN POR CARRERAS'!$C175)</f>
        <v>0</v>
      </c>
      <c r="I175" s="372">
        <f>SUMIFS(CONTRATOS!$P$6:$P$956,CONTRATOS!$I$6:$I$956,'RESUMEN POR CARRERAS'!I$2,CONTRATOS!$D$6:$D$956,'RESUMEN POR CARRERAS'!$C175)</f>
        <v>0</v>
      </c>
      <c r="J175" s="372">
        <f>SUMIFS(CONTRATOS!$P$6:$P$956,CONTRATOS!$I$6:$I$956,'RESUMEN POR CARRERAS'!J$2,CONTRATOS!$D$6:$D$956,'RESUMEN POR CARRERAS'!$C175)</f>
        <v>0</v>
      </c>
      <c r="K175" s="372">
        <f>SUMIFS(CONTRATOS!$P$6:$P$956,CONTRATOS!$I$6:$I$956,'RESUMEN POR CARRERAS'!K$2,CONTRATOS!$D$6:$D$956,'RESUMEN POR CARRERAS'!$C175)</f>
        <v>0</v>
      </c>
      <c r="L175" s="372">
        <f>SUMIFS(CONTRATOS!$P$6:$P$956,CONTRATOS!$I$6:$I$956,'RESUMEN POR CARRERAS'!L$2,CONTRATOS!$D$6:$D$956,'RESUMEN POR CARRERAS'!$C175)</f>
        <v>0</v>
      </c>
      <c r="M175" s="372">
        <f>SUMIFS(CONTRATOS!$P$6:$P$956,CONTRATOS!$I$6:$I$956,'RESUMEN POR CARRERAS'!M$2,CONTRATOS!$D$6:$D$956,'RESUMEN POR CARRERAS'!$C175)</f>
        <v>0</v>
      </c>
      <c r="N175" s="372">
        <f>SUMIFS(CONTRATOS!$P$6:$P$956,CONTRATOS!$I$6:$I$956,'RESUMEN POR CARRERAS'!N$2,CONTRATOS!$D$6:$D$956,'RESUMEN POR CARRERAS'!$C175)</f>
        <v>0</v>
      </c>
      <c r="O175" s="372">
        <f>SUMIFS(CONTRATOS!$P$6:$P$956,CONTRATOS!$I$6:$I$956,'RESUMEN POR CARRERAS'!O$2,CONTRATOS!$D$6:$D$956,'RESUMEN POR CARRERAS'!$C175)</f>
        <v>0</v>
      </c>
      <c r="P175" s="372">
        <f>SUMIFS(CONTRATOS!$P$6:$P$956,CONTRATOS!$I$6:$I$956,'RESUMEN POR CARRERAS'!P$2,CONTRATOS!$D$6:$D$956,'RESUMEN POR CARRERAS'!$C175)</f>
        <v>0</v>
      </c>
      <c r="Q175" s="372">
        <f>SUMIFS(CONTRATOS!$P$6:$P$956,CONTRATOS!$I$6:$I$956,'RESUMEN POR CARRERAS'!Q$2,CONTRATOS!$D$6:$D$956,'RESUMEN POR CARRERAS'!$C175)</f>
        <v>0</v>
      </c>
      <c r="R175" s="372">
        <f>SUMIFS(CONTRATOS!$P$6:$P$956,CONTRATOS!$I$6:$I$956,'RESUMEN POR CARRERAS'!R$2,CONTRATOS!$D$6:$D$956,'RESUMEN POR CARRERAS'!$C175)</f>
        <v>0</v>
      </c>
      <c r="S175" s="372">
        <f>SUMIFS(CONTRATOS!$P$6:$P$956,CONTRATOS!$I$6:$I$956,'RESUMEN POR CARRERAS'!S$2,CONTRATOS!$D$6:$D$956,'RESUMEN POR CARRERAS'!$C175)</f>
        <v>0</v>
      </c>
      <c r="T175" s="372">
        <f>SUMIFS(CONTRATOS!$P$6:$P$956,CONTRATOS!$I$6:$I$956,'RESUMEN POR CARRERAS'!T$2,CONTRATOS!$D$6:$D$956,'RESUMEN POR CARRERAS'!$C175)</f>
        <v>0</v>
      </c>
      <c r="U175" s="372">
        <f>SUMIFS(CONTRATOS!$P$6:$P$956,CONTRATOS!$I$6:$I$956,'RESUMEN POR CARRERAS'!U$2,CONTRATOS!$D$6:$D$956,'RESUMEN POR CARRERAS'!$C175)</f>
        <v>0</v>
      </c>
      <c r="V175" s="372">
        <f>SUMIFS(CONTRATOS!$P$6:$P$956,CONTRATOS!$I$6:$I$956,'RESUMEN POR CARRERAS'!V$2,CONTRATOS!$D$6:$D$956,'RESUMEN POR CARRERAS'!$C175)</f>
        <v>0</v>
      </c>
      <c r="W175" s="372">
        <f>SUMIFS(CONTRATOS!$P$6:$P$956,CONTRATOS!$I$6:$I$956,'RESUMEN POR CARRERAS'!W$2,CONTRATOS!$D$6:$D$956,'RESUMEN POR CARRERAS'!$C175)</f>
        <v>0</v>
      </c>
      <c r="X175" s="372">
        <f>SUMIFS(CONTRATOS!$P$6:$P$956,CONTRATOS!$I$6:$I$956,'RESUMEN POR CARRERAS'!X$2,CONTRATOS!$D$6:$D$956,'RESUMEN POR CARRERAS'!$C175)</f>
        <v>0</v>
      </c>
      <c r="Y175" s="372">
        <f>SUMIFS(CONTRATOS!$P$6:$P$956,CONTRATOS!$I$6:$I$956,'RESUMEN POR CARRERAS'!Y$2,CONTRATOS!$D$6:$D$956,'RESUMEN POR CARRERAS'!$C175)</f>
        <v>0</v>
      </c>
      <c r="Z175" s="372">
        <f>SUMIFS(CONTRATOS!$P$6:$P$956,CONTRATOS!$I$6:$I$956,'RESUMEN POR CARRERAS'!Z$2,CONTRATOS!$D$6:$D$956,'RESUMEN POR CARRERAS'!$C175)</f>
        <v>0</v>
      </c>
      <c r="AA175" s="372">
        <f>SUMIFS(CONTRATOS!$P$6:$P$956,CONTRATOS!$I$6:$I$956,'RESUMEN POR CARRERAS'!AA$2,CONTRATOS!$D$6:$D$956,'RESUMEN POR CARRERAS'!$C175)</f>
        <v>19</v>
      </c>
      <c r="AB175" s="372">
        <f>SUMIFS(CONTRATOS!$P$6:$P$956,CONTRATOS!$I$6:$I$956,'RESUMEN POR CARRERAS'!AB$2,CONTRATOS!$D$6:$D$956,'RESUMEN POR CARRERAS'!$C175)</f>
        <v>0</v>
      </c>
      <c r="AC175" s="372">
        <f>SUMIFS(CONTRATOS!$P$6:$P$956,CONTRATOS!$I$6:$I$956,'RESUMEN POR CARRERAS'!AC$2,CONTRATOS!$D$6:$D$956,'RESUMEN POR CARRERAS'!$C175)</f>
        <v>0</v>
      </c>
      <c r="AD175" s="372">
        <f t="shared" si="4"/>
        <v>19</v>
      </c>
      <c r="AE175" s="2163" t="str">
        <f t="shared" si="5"/>
        <v>TERAPIA FÍSICA</v>
      </c>
    </row>
    <row r="176" spans="1:31" x14ac:dyDescent="0.25">
      <c r="A176" s="372">
        <v>174</v>
      </c>
      <c r="B176" s="974" t="s">
        <v>1717</v>
      </c>
      <c r="C176" s="974" t="s">
        <v>1772</v>
      </c>
      <c r="D176" s="974" t="s">
        <v>2193</v>
      </c>
      <c r="E176" s="372">
        <f>SUMIFS(CONTRATOS!$P$6:$P$956,CONTRATOS!$I$6:$I$956,'RESUMEN POR CARRERAS'!E$2,CONTRATOS!$D$6:$D$956,'RESUMEN POR CARRERAS'!$C176)</f>
        <v>0</v>
      </c>
      <c r="F176" s="372">
        <f>SUMIFS(CONTRATOS!$P$6:$P$956,CONTRATOS!$I$6:$I$956,'RESUMEN POR CARRERAS'!F$2,CONTRATOS!$D$6:$D$956,'RESUMEN POR CARRERAS'!$C176)</f>
        <v>0</v>
      </c>
      <c r="G176" s="372">
        <f>SUMIFS(CONTRATOS!$P$6:$P$956,CONTRATOS!$I$6:$I$956,'RESUMEN POR CARRERAS'!G$2,CONTRATOS!$D$6:$D$956,'RESUMEN POR CARRERAS'!$C176)</f>
        <v>0</v>
      </c>
      <c r="H176" s="372">
        <f>SUMIFS(CONTRATOS!$P$6:$P$956,CONTRATOS!$I$6:$I$956,'RESUMEN POR CARRERAS'!H$2,CONTRATOS!$D$6:$D$956,'RESUMEN POR CARRERAS'!$C176)</f>
        <v>11</v>
      </c>
      <c r="I176" s="372">
        <f>SUMIFS(CONTRATOS!$P$6:$P$956,CONTRATOS!$I$6:$I$956,'RESUMEN POR CARRERAS'!I$2,CONTRATOS!$D$6:$D$956,'RESUMEN POR CARRERAS'!$C176)</f>
        <v>0</v>
      </c>
      <c r="J176" s="372">
        <f>SUMIFS(CONTRATOS!$P$6:$P$956,CONTRATOS!$I$6:$I$956,'RESUMEN POR CARRERAS'!J$2,CONTRATOS!$D$6:$D$956,'RESUMEN POR CARRERAS'!$C176)</f>
        <v>0</v>
      </c>
      <c r="K176" s="372">
        <f>SUMIFS(CONTRATOS!$P$6:$P$956,CONTRATOS!$I$6:$I$956,'RESUMEN POR CARRERAS'!K$2,CONTRATOS!$D$6:$D$956,'RESUMEN POR CARRERAS'!$C176)</f>
        <v>0</v>
      </c>
      <c r="L176" s="372">
        <f>SUMIFS(CONTRATOS!$P$6:$P$956,CONTRATOS!$I$6:$I$956,'RESUMEN POR CARRERAS'!L$2,CONTRATOS!$D$6:$D$956,'RESUMEN POR CARRERAS'!$C176)</f>
        <v>0</v>
      </c>
      <c r="M176" s="372">
        <f>SUMIFS(CONTRATOS!$P$6:$P$956,CONTRATOS!$I$6:$I$956,'RESUMEN POR CARRERAS'!M$2,CONTRATOS!$D$6:$D$956,'RESUMEN POR CARRERAS'!$C176)</f>
        <v>0</v>
      </c>
      <c r="N176" s="372">
        <f>SUMIFS(CONTRATOS!$P$6:$P$956,CONTRATOS!$I$6:$I$956,'RESUMEN POR CARRERAS'!N$2,CONTRATOS!$D$6:$D$956,'RESUMEN POR CARRERAS'!$C176)</f>
        <v>0</v>
      </c>
      <c r="O176" s="372">
        <f>SUMIFS(CONTRATOS!$P$6:$P$956,CONTRATOS!$I$6:$I$956,'RESUMEN POR CARRERAS'!O$2,CONTRATOS!$D$6:$D$956,'RESUMEN POR CARRERAS'!$C176)</f>
        <v>0</v>
      </c>
      <c r="P176" s="372">
        <f>SUMIFS(CONTRATOS!$P$6:$P$956,CONTRATOS!$I$6:$I$956,'RESUMEN POR CARRERAS'!P$2,CONTRATOS!$D$6:$D$956,'RESUMEN POR CARRERAS'!$C176)</f>
        <v>0</v>
      </c>
      <c r="Q176" s="372">
        <f>SUMIFS(CONTRATOS!$P$6:$P$956,CONTRATOS!$I$6:$I$956,'RESUMEN POR CARRERAS'!Q$2,CONTRATOS!$D$6:$D$956,'RESUMEN POR CARRERAS'!$C176)</f>
        <v>0</v>
      </c>
      <c r="R176" s="372">
        <f>SUMIFS(CONTRATOS!$P$6:$P$956,CONTRATOS!$I$6:$I$956,'RESUMEN POR CARRERAS'!R$2,CONTRATOS!$D$6:$D$956,'RESUMEN POR CARRERAS'!$C176)</f>
        <v>0</v>
      </c>
      <c r="S176" s="372">
        <f>SUMIFS(CONTRATOS!$P$6:$P$956,CONTRATOS!$I$6:$I$956,'RESUMEN POR CARRERAS'!S$2,CONTRATOS!$D$6:$D$956,'RESUMEN POR CARRERAS'!$C176)</f>
        <v>0</v>
      </c>
      <c r="T176" s="372">
        <f>SUMIFS(CONTRATOS!$P$6:$P$956,CONTRATOS!$I$6:$I$956,'RESUMEN POR CARRERAS'!T$2,CONTRATOS!$D$6:$D$956,'RESUMEN POR CARRERAS'!$C176)</f>
        <v>0</v>
      </c>
      <c r="U176" s="372">
        <f>SUMIFS(CONTRATOS!$P$6:$P$956,CONTRATOS!$I$6:$I$956,'RESUMEN POR CARRERAS'!U$2,CONTRATOS!$D$6:$D$956,'RESUMEN POR CARRERAS'!$C176)</f>
        <v>0</v>
      </c>
      <c r="V176" s="372">
        <f>SUMIFS(CONTRATOS!$P$6:$P$956,CONTRATOS!$I$6:$I$956,'RESUMEN POR CARRERAS'!V$2,CONTRATOS!$D$6:$D$956,'RESUMEN POR CARRERAS'!$C176)</f>
        <v>0</v>
      </c>
      <c r="W176" s="372">
        <f>SUMIFS(CONTRATOS!$P$6:$P$956,CONTRATOS!$I$6:$I$956,'RESUMEN POR CARRERAS'!W$2,CONTRATOS!$D$6:$D$956,'RESUMEN POR CARRERAS'!$C176)</f>
        <v>0</v>
      </c>
      <c r="X176" s="372">
        <f>SUMIFS(CONTRATOS!$P$6:$P$956,CONTRATOS!$I$6:$I$956,'RESUMEN POR CARRERAS'!X$2,CONTRATOS!$D$6:$D$956,'RESUMEN POR CARRERAS'!$C176)</f>
        <v>0</v>
      </c>
      <c r="Y176" s="372">
        <f>SUMIFS(CONTRATOS!$P$6:$P$956,CONTRATOS!$I$6:$I$956,'RESUMEN POR CARRERAS'!Y$2,CONTRATOS!$D$6:$D$956,'RESUMEN POR CARRERAS'!$C176)</f>
        <v>0</v>
      </c>
      <c r="Z176" s="372">
        <f>SUMIFS(CONTRATOS!$P$6:$P$956,CONTRATOS!$I$6:$I$956,'RESUMEN POR CARRERAS'!Z$2,CONTRATOS!$D$6:$D$956,'RESUMEN POR CARRERAS'!$C176)</f>
        <v>0</v>
      </c>
      <c r="AA176" s="372">
        <f>SUMIFS(CONTRATOS!$P$6:$P$956,CONTRATOS!$I$6:$I$956,'RESUMEN POR CARRERAS'!AA$2,CONTRATOS!$D$6:$D$956,'RESUMEN POR CARRERAS'!$C176)</f>
        <v>0</v>
      </c>
      <c r="AB176" s="372">
        <f>SUMIFS(CONTRATOS!$P$6:$P$956,CONTRATOS!$I$6:$I$956,'RESUMEN POR CARRERAS'!AB$2,CONTRATOS!$D$6:$D$956,'RESUMEN POR CARRERAS'!$C176)</f>
        <v>0</v>
      </c>
      <c r="AC176" s="372">
        <f>SUMIFS(CONTRATOS!$P$6:$P$956,CONTRATOS!$I$6:$I$956,'RESUMEN POR CARRERAS'!AC$2,CONTRATOS!$D$6:$D$956,'RESUMEN POR CARRERAS'!$C176)</f>
        <v>0</v>
      </c>
      <c r="AD176" s="372">
        <f t="shared" si="4"/>
        <v>11</v>
      </c>
      <c r="AE176" s="2163" t="str">
        <f t="shared" si="5"/>
        <v>MERCADOTECNIA</v>
      </c>
    </row>
    <row r="177" spans="1:31" x14ac:dyDescent="0.25">
      <c r="A177" s="372">
        <v>175</v>
      </c>
      <c r="B177" s="974" t="s">
        <v>718</v>
      </c>
      <c r="C177" s="974" t="s">
        <v>719</v>
      </c>
      <c r="D177" s="974" t="s">
        <v>2195</v>
      </c>
      <c r="E177" s="372">
        <f>SUMIFS(CONTRATOS!$P$6:$P$956,CONTRATOS!$I$6:$I$956,'RESUMEN POR CARRERAS'!E$2,CONTRATOS!$D$6:$D$956,'RESUMEN POR CARRERAS'!$C177)</f>
        <v>0</v>
      </c>
      <c r="F177" s="372">
        <f>SUMIFS(CONTRATOS!$P$6:$P$956,CONTRATOS!$I$6:$I$956,'RESUMEN POR CARRERAS'!F$2,CONTRATOS!$D$6:$D$956,'RESUMEN POR CARRERAS'!$C177)</f>
        <v>0</v>
      </c>
      <c r="G177" s="372">
        <f>SUMIFS(CONTRATOS!$P$6:$P$956,CONTRATOS!$I$6:$I$956,'RESUMEN POR CARRERAS'!G$2,CONTRATOS!$D$6:$D$956,'RESUMEN POR CARRERAS'!$C177)</f>
        <v>0</v>
      </c>
      <c r="H177" s="372">
        <f>SUMIFS(CONTRATOS!$P$6:$P$956,CONTRATOS!$I$6:$I$956,'RESUMEN POR CARRERAS'!H$2,CONTRATOS!$D$6:$D$956,'RESUMEN POR CARRERAS'!$C177)</f>
        <v>17</v>
      </c>
      <c r="I177" s="372">
        <f>SUMIFS(CONTRATOS!$P$6:$P$956,CONTRATOS!$I$6:$I$956,'RESUMEN POR CARRERAS'!I$2,CONTRATOS!$D$6:$D$956,'RESUMEN POR CARRERAS'!$C177)</f>
        <v>0</v>
      </c>
      <c r="J177" s="372">
        <f>SUMIFS(CONTRATOS!$P$6:$P$956,CONTRATOS!$I$6:$I$956,'RESUMEN POR CARRERAS'!J$2,CONTRATOS!$D$6:$D$956,'RESUMEN POR CARRERAS'!$C177)</f>
        <v>0</v>
      </c>
      <c r="K177" s="372">
        <f>SUMIFS(CONTRATOS!$P$6:$P$956,CONTRATOS!$I$6:$I$956,'RESUMEN POR CARRERAS'!K$2,CONTRATOS!$D$6:$D$956,'RESUMEN POR CARRERAS'!$C177)</f>
        <v>0</v>
      </c>
      <c r="L177" s="372">
        <f>SUMIFS(CONTRATOS!$P$6:$P$956,CONTRATOS!$I$6:$I$956,'RESUMEN POR CARRERAS'!L$2,CONTRATOS!$D$6:$D$956,'RESUMEN POR CARRERAS'!$C177)</f>
        <v>0</v>
      </c>
      <c r="M177" s="372">
        <f>SUMIFS(CONTRATOS!$P$6:$P$956,CONTRATOS!$I$6:$I$956,'RESUMEN POR CARRERAS'!M$2,CONTRATOS!$D$6:$D$956,'RESUMEN POR CARRERAS'!$C177)</f>
        <v>0</v>
      </c>
      <c r="N177" s="372">
        <f>SUMIFS(CONTRATOS!$P$6:$P$956,CONTRATOS!$I$6:$I$956,'RESUMEN POR CARRERAS'!N$2,CONTRATOS!$D$6:$D$956,'RESUMEN POR CARRERAS'!$C177)</f>
        <v>0</v>
      </c>
      <c r="O177" s="372">
        <f>SUMIFS(CONTRATOS!$P$6:$P$956,CONTRATOS!$I$6:$I$956,'RESUMEN POR CARRERAS'!O$2,CONTRATOS!$D$6:$D$956,'RESUMEN POR CARRERAS'!$C177)</f>
        <v>0</v>
      </c>
      <c r="P177" s="372">
        <f>SUMIFS(CONTRATOS!$P$6:$P$956,CONTRATOS!$I$6:$I$956,'RESUMEN POR CARRERAS'!P$2,CONTRATOS!$D$6:$D$956,'RESUMEN POR CARRERAS'!$C177)</f>
        <v>0</v>
      </c>
      <c r="Q177" s="372">
        <f>SUMIFS(CONTRATOS!$P$6:$P$956,CONTRATOS!$I$6:$I$956,'RESUMEN POR CARRERAS'!Q$2,CONTRATOS!$D$6:$D$956,'RESUMEN POR CARRERAS'!$C177)</f>
        <v>0</v>
      </c>
      <c r="R177" s="372">
        <f>SUMIFS(CONTRATOS!$P$6:$P$956,CONTRATOS!$I$6:$I$956,'RESUMEN POR CARRERAS'!R$2,CONTRATOS!$D$6:$D$956,'RESUMEN POR CARRERAS'!$C177)</f>
        <v>0</v>
      </c>
      <c r="S177" s="372">
        <f>SUMIFS(CONTRATOS!$P$6:$P$956,CONTRATOS!$I$6:$I$956,'RESUMEN POR CARRERAS'!S$2,CONTRATOS!$D$6:$D$956,'RESUMEN POR CARRERAS'!$C177)</f>
        <v>0</v>
      </c>
      <c r="T177" s="372">
        <f>SUMIFS(CONTRATOS!$P$6:$P$956,CONTRATOS!$I$6:$I$956,'RESUMEN POR CARRERAS'!T$2,CONTRATOS!$D$6:$D$956,'RESUMEN POR CARRERAS'!$C177)</f>
        <v>0</v>
      </c>
      <c r="U177" s="372">
        <f>SUMIFS(CONTRATOS!$P$6:$P$956,CONTRATOS!$I$6:$I$956,'RESUMEN POR CARRERAS'!U$2,CONTRATOS!$D$6:$D$956,'RESUMEN POR CARRERAS'!$C177)</f>
        <v>0</v>
      </c>
      <c r="V177" s="372">
        <f>SUMIFS(CONTRATOS!$P$6:$P$956,CONTRATOS!$I$6:$I$956,'RESUMEN POR CARRERAS'!V$2,CONTRATOS!$D$6:$D$956,'RESUMEN POR CARRERAS'!$C177)</f>
        <v>0</v>
      </c>
      <c r="W177" s="372">
        <f>SUMIFS(CONTRATOS!$P$6:$P$956,CONTRATOS!$I$6:$I$956,'RESUMEN POR CARRERAS'!W$2,CONTRATOS!$D$6:$D$956,'RESUMEN POR CARRERAS'!$C177)</f>
        <v>0</v>
      </c>
      <c r="X177" s="372">
        <f>SUMIFS(CONTRATOS!$P$6:$P$956,CONTRATOS!$I$6:$I$956,'RESUMEN POR CARRERAS'!X$2,CONTRATOS!$D$6:$D$956,'RESUMEN POR CARRERAS'!$C177)</f>
        <v>0</v>
      </c>
      <c r="Y177" s="372">
        <f>SUMIFS(CONTRATOS!$P$6:$P$956,CONTRATOS!$I$6:$I$956,'RESUMEN POR CARRERAS'!Y$2,CONTRATOS!$D$6:$D$956,'RESUMEN POR CARRERAS'!$C177)</f>
        <v>0</v>
      </c>
      <c r="Z177" s="372">
        <f>SUMIFS(CONTRATOS!$P$6:$P$956,CONTRATOS!$I$6:$I$956,'RESUMEN POR CARRERAS'!Z$2,CONTRATOS!$D$6:$D$956,'RESUMEN POR CARRERAS'!$C177)</f>
        <v>0</v>
      </c>
      <c r="AA177" s="372">
        <f>SUMIFS(CONTRATOS!$P$6:$P$956,CONTRATOS!$I$6:$I$956,'RESUMEN POR CARRERAS'!AA$2,CONTRATOS!$D$6:$D$956,'RESUMEN POR CARRERAS'!$C177)</f>
        <v>0</v>
      </c>
      <c r="AB177" s="372">
        <f>SUMIFS(CONTRATOS!$P$6:$P$956,CONTRATOS!$I$6:$I$956,'RESUMEN POR CARRERAS'!AB$2,CONTRATOS!$D$6:$D$956,'RESUMEN POR CARRERAS'!$C177)</f>
        <v>0</v>
      </c>
      <c r="AC177" s="372">
        <f>SUMIFS(CONTRATOS!$P$6:$P$956,CONTRATOS!$I$6:$I$956,'RESUMEN POR CARRERAS'!AC$2,CONTRATOS!$D$6:$D$956,'RESUMEN POR CARRERAS'!$C177)</f>
        <v>0</v>
      </c>
      <c r="AD177" s="372">
        <f t="shared" si="4"/>
        <v>17</v>
      </c>
      <c r="AE177" s="2163" t="str">
        <f t="shared" si="5"/>
        <v>MERCADOTECNIA</v>
      </c>
    </row>
    <row r="178" spans="1:31" x14ac:dyDescent="0.25">
      <c r="A178" s="372">
        <v>176</v>
      </c>
      <c r="B178" s="974" t="s">
        <v>1865</v>
      </c>
      <c r="C178" s="974" t="s">
        <v>1866</v>
      </c>
      <c r="D178" s="974" t="s">
        <v>2193</v>
      </c>
      <c r="E178" s="372">
        <f>SUMIFS(CONTRATOS!$P$6:$P$956,CONTRATOS!$I$6:$I$956,'RESUMEN POR CARRERAS'!E$2,CONTRATOS!$D$6:$D$956,'RESUMEN POR CARRERAS'!$C178)</f>
        <v>0</v>
      </c>
      <c r="F178" s="372">
        <f>SUMIFS(CONTRATOS!$P$6:$P$956,CONTRATOS!$I$6:$I$956,'RESUMEN POR CARRERAS'!F$2,CONTRATOS!$D$6:$D$956,'RESUMEN POR CARRERAS'!$C178)</f>
        <v>0</v>
      </c>
      <c r="G178" s="372">
        <f>SUMIFS(CONTRATOS!$P$6:$P$956,CONTRATOS!$I$6:$I$956,'RESUMEN POR CARRERAS'!G$2,CONTRATOS!$D$6:$D$956,'RESUMEN POR CARRERAS'!$C178)</f>
        <v>0</v>
      </c>
      <c r="H178" s="372">
        <f>SUMIFS(CONTRATOS!$P$6:$P$956,CONTRATOS!$I$6:$I$956,'RESUMEN POR CARRERAS'!H$2,CONTRATOS!$D$6:$D$956,'RESUMEN POR CARRERAS'!$C178)</f>
        <v>0</v>
      </c>
      <c r="I178" s="372">
        <f>SUMIFS(CONTRATOS!$P$6:$P$956,CONTRATOS!$I$6:$I$956,'RESUMEN POR CARRERAS'!I$2,CONTRATOS!$D$6:$D$956,'RESUMEN POR CARRERAS'!$C178)</f>
        <v>0</v>
      </c>
      <c r="J178" s="372">
        <f>SUMIFS(CONTRATOS!$P$6:$P$956,CONTRATOS!$I$6:$I$956,'RESUMEN POR CARRERAS'!J$2,CONTRATOS!$D$6:$D$956,'RESUMEN POR CARRERAS'!$C178)</f>
        <v>0</v>
      </c>
      <c r="K178" s="372">
        <f>SUMIFS(CONTRATOS!$P$6:$P$956,CONTRATOS!$I$6:$I$956,'RESUMEN POR CARRERAS'!K$2,CONTRATOS!$D$6:$D$956,'RESUMEN POR CARRERAS'!$C178)</f>
        <v>0</v>
      </c>
      <c r="L178" s="372">
        <f>SUMIFS(CONTRATOS!$P$6:$P$956,CONTRATOS!$I$6:$I$956,'RESUMEN POR CARRERAS'!L$2,CONTRATOS!$D$6:$D$956,'RESUMEN POR CARRERAS'!$C178)</f>
        <v>0</v>
      </c>
      <c r="M178" s="372">
        <f>SUMIFS(CONTRATOS!$P$6:$P$956,CONTRATOS!$I$6:$I$956,'RESUMEN POR CARRERAS'!M$2,CONTRATOS!$D$6:$D$956,'RESUMEN POR CARRERAS'!$C178)</f>
        <v>0</v>
      </c>
      <c r="N178" s="372">
        <f>SUMIFS(CONTRATOS!$P$6:$P$956,CONTRATOS!$I$6:$I$956,'RESUMEN POR CARRERAS'!N$2,CONTRATOS!$D$6:$D$956,'RESUMEN POR CARRERAS'!$C178)</f>
        <v>0</v>
      </c>
      <c r="O178" s="372">
        <f>SUMIFS(CONTRATOS!$P$6:$P$956,CONTRATOS!$I$6:$I$956,'RESUMEN POR CARRERAS'!O$2,CONTRATOS!$D$6:$D$956,'RESUMEN POR CARRERAS'!$C178)</f>
        <v>0</v>
      </c>
      <c r="P178" s="372">
        <f>SUMIFS(CONTRATOS!$P$6:$P$956,CONTRATOS!$I$6:$I$956,'RESUMEN POR CARRERAS'!P$2,CONTRATOS!$D$6:$D$956,'RESUMEN POR CARRERAS'!$C178)</f>
        <v>0</v>
      </c>
      <c r="Q178" s="372">
        <f>SUMIFS(CONTRATOS!$P$6:$P$956,CONTRATOS!$I$6:$I$956,'RESUMEN POR CARRERAS'!Q$2,CONTRATOS!$D$6:$D$956,'RESUMEN POR CARRERAS'!$C178)</f>
        <v>0</v>
      </c>
      <c r="R178" s="372">
        <f>SUMIFS(CONTRATOS!$P$6:$P$956,CONTRATOS!$I$6:$I$956,'RESUMEN POR CARRERAS'!R$2,CONTRATOS!$D$6:$D$956,'RESUMEN POR CARRERAS'!$C178)</f>
        <v>0</v>
      </c>
      <c r="S178" s="372">
        <f>SUMIFS(CONTRATOS!$P$6:$P$956,CONTRATOS!$I$6:$I$956,'RESUMEN POR CARRERAS'!S$2,CONTRATOS!$D$6:$D$956,'RESUMEN POR CARRERAS'!$C178)</f>
        <v>0</v>
      </c>
      <c r="T178" s="372">
        <f>SUMIFS(CONTRATOS!$P$6:$P$956,CONTRATOS!$I$6:$I$956,'RESUMEN POR CARRERAS'!T$2,CONTRATOS!$D$6:$D$956,'RESUMEN POR CARRERAS'!$C178)</f>
        <v>0</v>
      </c>
      <c r="U178" s="372">
        <f>SUMIFS(CONTRATOS!$P$6:$P$956,CONTRATOS!$I$6:$I$956,'RESUMEN POR CARRERAS'!U$2,CONTRATOS!$D$6:$D$956,'RESUMEN POR CARRERAS'!$C178)</f>
        <v>0</v>
      </c>
      <c r="V178" s="372">
        <f>SUMIFS(CONTRATOS!$P$6:$P$956,CONTRATOS!$I$6:$I$956,'RESUMEN POR CARRERAS'!V$2,CONTRATOS!$D$6:$D$956,'RESUMEN POR CARRERAS'!$C178)</f>
        <v>10</v>
      </c>
      <c r="W178" s="372">
        <f>SUMIFS(CONTRATOS!$P$6:$P$956,CONTRATOS!$I$6:$I$956,'RESUMEN POR CARRERAS'!W$2,CONTRATOS!$D$6:$D$956,'RESUMEN POR CARRERAS'!$C178)</f>
        <v>0</v>
      </c>
      <c r="X178" s="372">
        <f>SUMIFS(CONTRATOS!$P$6:$P$956,CONTRATOS!$I$6:$I$956,'RESUMEN POR CARRERAS'!X$2,CONTRATOS!$D$6:$D$956,'RESUMEN POR CARRERAS'!$C178)</f>
        <v>0</v>
      </c>
      <c r="Y178" s="372">
        <f>SUMIFS(CONTRATOS!$P$6:$P$956,CONTRATOS!$I$6:$I$956,'RESUMEN POR CARRERAS'!Y$2,CONTRATOS!$D$6:$D$956,'RESUMEN POR CARRERAS'!$C178)</f>
        <v>0</v>
      </c>
      <c r="Z178" s="372">
        <f>SUMIFS(CONTRATOS!$P$6:$P$956,CONTRATOS!$I$6:$I$956,'RESUMEN POR CARRERAS'!Z$2,CONTRATOS!$D$6:$D$956,'RESUMEN POR CARRERAS'!$C178)</f>
        <v>0</v>
      </c>
      <c r="AA178" s="372">
        <f>SUMIFS(CONTRATOS!$P$6:$P$956,CONTRATOS!$I$6:$I$956,'RESUMEN POR CARRERAS'!AA$2,CONTRATOS!$D$6:$D$956,'RESUMEN POR CARRERAS'!$C178)</f>
        <v>0</v>
      </c>
      <c r="AB178" s="372">
        <f>SUMIFS(CONTRATOS!$P$6:$P$956,CONTRATOS!$I$6:$I$956,'RESUMEN POR CARRERAS'!AB$2,CONTRATOS!$D$6:$D$956,'RESUMEN POR CARRERAS'!$C178)</f>
        <v>0</v>
      </c>
      <c r="AC178" s="372">
        <f>SUMIFS(CONTRATOS!$P$6:$P$956,CONTRATOS!$I$6:$I$956,'RESUMEN POR CARRERAS'!AC$2,CONTRATOS!$D$6:$D$956,'RESUMEN POR CARRERAS'!$C178)</f>
        <v>0</v>
      </c>
      <c r="AD178" s="372">
        <f t="shared" si="4"/>
        <v>10</v>
      </c>
      <c r="AE178" s="2163" t="str">
        <f t="shared" si="5"/>
        <v>DERECHO</v>
      </c>
    </row>
    <row r="179" spans="1:31" x14ac:dyDescent="0.25">
      <c r="A179" s="372">
        <v>177</v>
      </c>
      <c r="B179" s="974" t="s">
        <v>2037</v>
      </c>
      <c r="C179" s="974" t="s">
        <v>2038</v>
      </c>
      <c r="D179" s="974" t="s">
        <v>2195</v>
      </c>
      <c r="E179" s="372">
        <f>SUMIFS(CONTRATOS!$P$6:$P$956,CONTRATOS!$I$6:$I$956,'RESUMEN POR CARRERAS'!E$2,CONTRATOS!$D$6:$D$956,'RESUMEN POR CARRERAS'!$C179)</f>
        <v>0</v>
      </c>
      <c r="F179" s="372">
        <f>SUMIFS(CONTRATOS!$P$6:$P$956,CONTRATOS!$I$6:$I$956,'RESUMEN POR CARRERAS'!F$2,CONTRATOS!$D$6:$D$956,'RESUMEN POR CARRERAS'!$C179)</f>
        <v>0</v>
      </c>
      <c r="G179" s="372">
        <f>SUMIFS(CONTRATOS!$P$6:$P$956,CONTRATOS!$I$6:$I$956,'RESUMEN POR CARRERAS'!G$2,CONTRATOS!$D$6:$D$956,'RESUMEN POR CARRERAS'!$C179)</f>
        <v>0</v>
      </c>
      <c r="H179" s="372">
        <f>SUMIFS(CONTRATOS!$P$6:$P$956,CONTRATOS!$I$6:$I$956,'RESUMEN POR CARRERAS'!H$2,CONTRATOS!$D$6:$D$956,'RESUMEN POR CARRERAS'!$C179)</f>
        <v>0</v>
      </c>
      <c r="I179" s="372">
        <f>SUMIFS(CONTRATOS!$P$6:$P$956,CONTRATOS!$I$6:$I$956,'RESUMEN POR CARRERAS'!I$2,CONTRATOS!$D$6:$D$956,'RESUMEN POR CARRERAS'!$C179)</f>
        <v>0</v>
      </c>
      <c r="J179" s="372">
        <f>SUMIFS(CONTRATOS!$P$6:$P$956,CONTRATOS!$I$6:$I$956,'RESUMEN POR CARRERAS'!J$2,CONTRATOS!$D$6:$D$956,'RESUMEN POR CARRERAS'!$C179)</f>
        <v>0</v>
      </c>
      <c r="K179" s="372">
        <f>SUMIFS(CONTRATOS!$P$6:$P$956,CONTRATOS!$I$6:$I$956,'RESUMEN POR CARRERAS'!K$2,CONTRATOS!$D$6:$D$956,'RESUMEN POR CARRERAS'!$C179)</f>
        <v>0</v>
      </c>
      <c r="L179" s="372">
        <f>SUMIFS(CONTRATOS!$P$6:$P$956,CONTRATOS!$I$6:$I$956,'RESUMEN POR CARRERAS'!L$2,CONTRATOS!$D$6:$D$956,'RESUMEN POR CARRERAS'!$C179)</f>
        <v>0</v>
      </c>
      <c r="M179" s="372">
        <f>SUMIFS(CONTRATOS!$P$6:$P$956,CONTRATOS!$I$6:$I$956,'RESUMEN POR CARRERAS'!M$2,CONTRATOS!$D$6:$D$956,'RESUMEN POR CARRERAS'!$C179)</f>
        <v>0</v>
      </c>
      <c r="N179" s="372">
        <f>SUMIFS(CONTRATOS!$P$6:$P$956,CONTRATOS!$I$6:$I$956,'RESUMEN POR CARRERAS'!N$2,CONTRATOS!$D$6:$D$956,'RESUMEN POR CARRERAS'!$C179)</f>
        <v>0</v>
      </c>
      <c r="O179" s="372">
        <f>SUMIFS(CONTRATOS!$P$6:$P$956,CONTRATOS!$I$6:$I$956,'RESUMEN POR CARRERAS'!O$2,CONTRATOS!$D$6:$D$956,'RESUMEN POR CARRERAS'!$C179)</f>
        <v>0</v>
      </c>
      <c r="P179" s="372">
        <f>SUMIFS(CONTRATOS!$P$6:$P$956,CONTRATOS!$I$6:$I$956,'RESUMEN POR CARRERAS'!P$2,CONTRATOS!$D$6:$D$956,'RESUMEN POR CARRERAS'!$C179)</f>
        <v>0</v>
      </c>
      <c r="Q179" s="372">
        <f>SUMIFS(CONTRATOS!$P$6:$P$956,CONTRATOS!$I$6:$I$956,'RESUMEN POR CARRERAS'!Q$2,CONTRATOS!$D$6:$D$956,'RESUMEN POR CARRERAS'!$C179)</f>
        <v>0</v>
      </c>
      <c r="R179" s="372">
        <f>SUMIFS(CONTRATOS!$P$6:$P$956,CONTRATOS!$I$6:$I$956,'RESUMEN POR CARRERAS'!R$2,CONTRATOS!$D$6:$D$956,'RESUMEN POR CARRERAS'!$C179)</f>
        <v>0</v>
      </c>
      <c r="S179" s="372">
        <f>SUMIFS(CONTRATOS!$P$6:$P$956,CONTRATOS!$I$6:$I$956,'RESUMEN POR CARRERAS'!S$2,CONTRATOS!$D$6:$D$956,'RESUMEN POR CARRERAS'!$C179)</f>
        <v>0</v>
      </c>
      <c r="T179" s="372">
        <f>SUMIFS(CONTRATOS!$P$6:$P$956,CONTRATOS!$I$6:$I$956,'RESUMEN POR CARRERAS'!T$2,CONTRATOS!$D$6:$D$956,'RESUMEN POR CARRERAS'!$C179)</f>
        <v>0</v>
      </c>
      <c r="U179" s="372">
        <f>SUMIFS(CONTRATOS!$P$6:$P$956,CONTRATOS!$I$6:$I$956,'RESUMEN POR CARRERAS'!U$2,CONTRATOS!$D$6:$D$956,'RESUMEN POR CARRERAS'!$C179)</f>
        <v>0</v>
      </c>
      <c r="V179" s="372">
        <f>SUMIFS(CONTRATOS!$P$6:$P$956,CONTRATOS!$I$6:$I$956,'RESUMEN POR CARRERAS'!V$2,CONTRATOS!$D$6:$D$956,'RESUMEN POR CARRERAS'!$C179)</f>
        <v>0</v>
      </c>
      <c r="W179" s="372">
        <f>SUMIFS(CONTRATOS!$P$6:$P$956,CONTRATOS!$I$6:$I$956,'RESUMEN POR CARRERAS'!W$2,CONTRATOS!$D$6:$D$956,'RESUMEN POR CARRERAS'!$C179)</f>
        <v>0</v>
      </c>
      <c r="X179" s="372">
        <f>SUMIFS(CONTRATOS!$P$6:$P$956,CONTRATOS!$I$6:$I$956,'RESUMEN POR CARRERAS'!X$2,CONTRATOS!$D$6:$D$956,'RESUMEN POR CARRERAS'!$C179)</f>
        <v>0</v>
      </c>
      <c r="Y179" s="372">
        <f>SUMIFS(CONTRATOS!$P$6:$P$956,CONTRATOS!$I$6:$I$956,'RESUMEN POR CARRERAS'!Y$2,CONTRATOS!$D$6:$D$956,'RESUMEN POR CARRERAS'!$C179)</f>
        <v>17</v>
      </c>
      <c r="Z179" s="372">
        <f>SUMIFS(CONTRATOS!$P$6:$P$956,CONTRATOS!$I$6:$I$956,'RESUMEN POR CARRERAS'!Z$2,CONTRATOS!$D$6:$D$956,'RESUMEN POR CARRERAS'!$C179)</f>
        <v>0</v>
      </c>
      <c r="AA179" s="372">
        <f>SUMIFS(CONTRATOS!$P$6:$P$956,CONTRATOS!$I$6:$I$956,'RESUMEN POR CARRERAS'!AA$2,CONTRATOS!$D$6:$D$956,'RESUMEN POR CARRERAS'!$C179)</f>
        <v>2</v>
      </c>
      <c r="AB179" s="372">
        <f>SUMIFS(CONTRATOS!$P$6:$P$956,CONTRATOS!$I$6:$I$956,'RESUMEN POR CARRERAS'!AB$2,CONTRATOS!$D$6:$D$956,'RESUMEN POR CARRERAS'!$C179)</f>
        <v>0</v>
      </c>
      <c r="AC179" s="372">
        <f>SUMIFS(CONTRATOS!$P$6:$P$956,CONTRATOS!$I$6:$I$956,'RESUMEN POR CARRERAS'!AC$2,CONTRATOS!$D$6:$D$956,'RESUMEN POR CARRERAS'!$C179)</f>
        <v>0</v>
      </c>
      <c r="AD179" s="372">
        <f t="shared" si="4"/>
        <v>17</v>
      </c>
      <c r="AE179" s="2163" t="str">
        <f t="shared" si="5"/>
        <v>ENFERMERÍA</v>
      </c>
    </row>
    <row r="180" spans="1:31" x14ac:dyDescent="0.25">
      <c r="A180" s="372">
        <v>178</v>
      </c>
      <c r="B180" s="974" t="s">
        <v>720</v>
      </c>
      <c r="C180" s="974" t="s">
        <v>721</v>
      </c>
      <c r="D180" s="974" t="s">
        <v>2194</v>
      </c>
      <c r="E180" s="372">
        <f>SUMIFS(CONTRATOS!$P$6:$P$956,CONTRATOS!$I$6:$I$956,'RESUMEN POR CARRERAS'!E$2,CONTRATOS!$D$6:$D$956,'RESUMEN POR CARRERAS'!$C180)</f>
        <v>7</v>
      </c>
      <c r="F180" s="372">
        <f>SUMIFS(CONTRATOS!$P$6:$P$956,CONTRATOS!$I$6:$I$956,'RESUMEN POR CARRERAS'!F$2,CONTRATOS!$D$6:$D$956,'RESUMEN POR CARRERAS'!$C180)</f>
        <v>11</v>
      </c>
      <c r="G180" s="372">
        <f>SUMIFS(CONTRATOS!$P$6:$P$956,CONTRATOS!$I$6:$I$956,'RESUMEN POR CARRERAS'!G$2,CONTRATOS!$D$6:$D$956,'RESUMEN POR CARRERAS'!$C180)</f>
        <v>0</v>
      </c>
      <c r="H180" s="372">
        <f>SUMIFS(CONTRATOS!$P$6:$P$956,CONTRATOS!$I$6:$I$956,'RESUMEN POR CARRERAS'!H$2,CONTRATOS!$D$6:$D$956,'RESUMEN POR CARRERAS'!$C180)</f>
        <v>2</v>
      </c>
      <c r="I180" s="372">
        <f>SUMIFS(CONTRATOS!$P$6:$P$956,CONTRATOS!$I$6:$I$956,'RESUMEN POR CARRERAS'!I$2,CONTRATOS!$D$6:$D$956,'RESUMEN POR CARRERAS'!$C180)</f>
        <v>0</v>
      </c>
      <c r="J180" s="372">
        <f>SUMIFS(CONTRATOS!$P$6:$P$956,CONTRATOS!$I$6:$I$956,'RESUMEN POR CARRERAS'!J$2,CONTRATOS!$D$6:$D$956,'RESUMEN POR CARRERAS'!$C180)</f>
        <v>0</v>
      </c>
      <c r="K180" s="372">
        <f>SUMIFS(CONTRATOS!$P$6:$P$956,CONTRATOS!$I$6:$I$956,'RESUMEN POR CARRERAS'!K$2,CONTRATOS!$D$6:$D$956,'RESUMEN POR CARRERAS'!$C180)</f>
        <v>0</v>
      </c>
      <c r="L180" s="372">
        <f>SUMIFS(CONTRATOS!$P$6:$P$956,CONTRATOS!$I$6:$I$956,'RESUMEN POR CARRERAS'!L$2,CONTRATOS!$D$6:$D$956,'RESUMEN POR CARRERAS'!$C180)</f>
        <v>0</v>
      </c>
      <c r="M180" s="372">
        <f>SUMIFS(CONTRATOS!$P$6:$P$956,CONTRATOS!$I$6:$I$956,'RESUMEN POR CARRERAS'!M$2,CONTRATOS!$D$6:$D$956,'RESUMEN POR CARRERAS'!$C180)</f>
        <v>0</v>
      </c>
      <c r="N180" s="372">
        <f>SUMIFS(CONTRATOS!$P$6:$P$956,CONTRATOS!$I$6:$I$956,'RESUMEN POR CARRERAS'!N$2,CONTRATOS!$D$6:$D$956,'RESUMEN POR CARRERAS'!$C180)</f>
        <v>0</v>
      </c>
      <c r="O180" s="372">
        <f>SUMIFS(CONTRATOS!$P$6:$P$956,CONTRATOS!$I$6:$I$956,'RESUMEN POR CARRERAS'!O$2,CONTRATOS!$D$6:$D$956,'RESUMEN POR CARRERAS'!$C180)</f>
        <v>0</v>
      </c>
      <c r="P180" s="372">
        <f>SUMIFS(CONTRATOS!$P$6:$P$956,CONTRATOS!$I$6:$I$956,'RESUMEN POR CARRERAS'!P$2,CONTRATOS!$D$6:$D$956,'RESUMEN POR CARRERAS'!$C180)</f>
        <v>0</v>
      </c>
      <c r="Q180" s="372">
        <f>SUMIFS(CONTRATOS!$P$6:$P$956,CONTRATOS!$I$6:$I$956,'RESUMEN POR CARRERAS'!Q$2,CONTRATOS!$D$6:$D$956,'RESUMEN POR CARRERAS'!$C180)</f>
        <v>0</v>
      </c>
      <c r="R180" s="372">
        <f>SUMIFS(CONTRATOS!$P$6:$P$956,CONTRATOS!$I$6:$I$956,'RESUMEN POR CARRERAS'!R$2,CONTRATOS!$D$6:$D$956,'RESUMEN POR CARRERAS'!$C180)</f>
        <v>0</v>
      </c>
      <c r="S180" s="372">
        <f>SUMIFS(CONTRATOS!$P$6:$P$956,CONTRATOS!$I$6:$I$956,'RESUMEN POR CARRERAS'!S$2,CONTRATOS!$D$6:$D$956,'RESUMEN POR CARRERAS'!$C180)</f>
        <v>0</v>
      </c>
      <c r="T180" s="372">
        <f>SUMIFS(CONTRATOS!$P$6:$P$956,CONTRATOS!$I$6:$I$956,'RESUMEN POR CARRERAS'!T$2,CONTRATOS!$D$6:$D$956,'RESUMEN POR CARRERAS'!$C180)</f>
        <v>0</v>
      </c>
      <c r="U180" s="372">
        <f>SUMIFS(CONTRATOS!$P$6:$P$956,CONTRATOS!$I$6:$I$956,'RESUMEN POR CARRERAS'!U$2,CONTRATOS!$D$6:$D$956,'RESUMEN POR CARRERAS'!$C180)</f>
        <v>0</v>
      </c>
      <c r="V180" s="372">
        <f>SUMIFS(CONTRATOS!$P$6:$P$956,CONTRATOS!$I$6:$I$956,'RESUMEN POR CARRERAS'!V$2,CONTRATOS!$D$6:$D$956,'RESUMEN POR CARRERAS'!$C180)</f>
        <v>0</v>
      </c>
      <c r="W180" s="372">
        <f>SUMIFS(CONTRATOS!$P$6:$P$956,CONTRATOS!$I$6:$I$956,'RESUMEN POR CARRERAS'!W$2,CONTRATOS!$D$6:$D$956,'RESUMEN POR CARRERAS'!$C180)</f>
        <v>0</v>
      </c>
      <c r="X180" s="372">
        <f>SUMIFS(CONTRATOS!$P$6:$P$956,CONTRATOS!$I$6:$I$956,'RESUMEN POR CARRERAS'!X$2,CONTRATOS!$D$6:$D$956,'RESUMEN POR CARRERAS'!$C180)</f>
        <v>0</v>
      </c>
      <c r="Y180" s="372">
        <f>SUMIFS(CONTRATOS!$P$6:$P$956,CONTRATOS!$I$6:$I$956,'RESUMEN POR CARRERAS'!Y$2,CONTRATOS!$D$6:$D$956,'RESUMEN POR CARRERAS'!$C180)</f>
        <v>0</v>
      </c>
      <c r="Z180" s="372">
        <f>SUMIFS(CONTRATOS!$P$6:$P$956,CONTRATOS!$I$6:$I$956,'RESUMEN POR CARRERAS'!Z$2,CONTRATOS!$D$6:$D$956,'RESUMEN POR CARRERAS'!$C180)</f>
        <v>0</v>
      </c>
      <c r="AA180" s="372">
        <f>SUMIFS(CONTRATOS!$P$6:$P$956,CONTRATOS!$I$6:$I$956,'RESUMEN POR CARRERAS'!AA$2,CONTRATOS!$D$6:$D$956,'RESUMEN POR CARRERAS'!$C180)</f>
        <v>0</v>
      </c>
      <c r="AB180" s="372">
        <f>SUMIFS(CONTRATOS!$P$6:$P$956,CONTRATOS!$I$6:$I$956,'RESUMEN POR CARRERAS'!AB$2,CONTRATOS!$D$6:$D$956,'RESUMEN POR CARRERAS'!$C180)</f>
        <v>0</v>
      </c>
      <c r="AC180" s="372">
        <f>SUMIFS(CONTRATOS!$P$6:$P$956,CONTRATOS!$I$6:$I$956,'RESUMEN POR CARRERAS'!AC$2,CONTRATOS!$D$6:$D$956,'RESUMEN POR CARRERAS'!$C180)</f>
        <v>0</v>
      </c>
      <c r="AD180" s="372">
        <f t="shared" si="4"/>
        <v>11</v>
      </c>
      <c r="AE180" s="2163" t="str">
        <f t="shared" si="5"/>
        <v>COMUNICACIÓN</v>
      </c>
    </row>
    <row r="181" spans="1:31" x14ac:dyDescent="0.25">
      <c r="A181" s="372">
        <v>179</v>
      </c>
      <c r="B181" s="974" t="s">
        <v>1298</v>
      </c>
      <c r="C181" s="974" t="s">
        <v>1748</v>
      </c>
      <c r="D181" s="974" t="s">
        <v>2194</v>
      </c>
      <c r="E181" s="372">
        <f>SUMIFS(CONTRATOS!$P$6:$P$956,CONTRATOS!$I$6:$I$956,'RESUMEN POR CARRERAS'!E$2,CONTRATOS!$D$6:$D$956,'RESUMEN POR CARRERAS'!$C181)</f>
        <v>0</v>
      </c>
      <c r="F181" s="372">
        <f>SUMIFS(CONTRATOS!$P$6:$P$956,CONTRATOS!$I$6:$I$956,'RESUMEN POR CARRERAS'!F$2,CONTRATOS!$D$6:$D$956,'RESUMEN POR CARRERAS'!$C181)</f>
        <v>0</v>
      </c>
      <c r="G181" s="372">
        <f>SUMIFS(CONTRATOS!$P$6:$P$956,CONTRATOS!$I$6:$I$956,'RESUMEN POR CARRERAS'!G$2,CONTRATOS!$D$6:$D$956,'RESUMEN POR CARRERAS'!$C181)</f>
        <v>0</v>
      </c>
      <c r="H181" s="372">
        <f>SUMIFS(CONTRATOS!$P$6:$P$956,CONTRATOS!$I$6:$I$956,'RESUMEN POR CARRERAS'!H$2,CONTRATOS!$D$6:$D$956,'RESUMEN POR CARRERAS'!$C181)</f>
        <v>0</v>
      </c>
      <c r="I181" s="372">
        <f>SUMIFS(CONTRATOS!$P$6:$P$956,CONTRATOS!$I$6:$I$956,'RESUMEN POR CARRERAS'!I$2,CONTRATOS!$D$6:$D$956,'RESUMEN POR CARRERAS'!$C181)</f>
        <v>0</v>
      </c>
      <c r="J181" s="372">
        <f>SUMIFS(CONTRATOS!$P$6:$P$956,CONTRATOS!$I$6:$I$956,'RESUMEN POR CARRERAS'!J$2,CONTRATOS!$D$6:$D$956,'RESUMEN POR CARRERAS'!$C181)</f>
        <v>0</v>
      </c>
      <c r="K181" s="372">
        <f>SUMIFS(CONTRATOS!$P$6:$P$956,CONTRATOS!$I$6:$I$956,'RESUMEN POR CARRERAS'!K$2,CONTRATOS!$D$6:$D$956,'RESUMEN POR CARRERAS'!$C181)</f>
        <v>8</v>
      </c>
      <c r="L181" s="372">
        <f>SUMIFS(CONTRATOS!$P$6:$P$956,CONTRATOS!$I$6:$I$956,'RESUMEN POR CARRERAS'!L$2,CONTRATOS!$D$6:$D$956,'RESUMEN POR CARRERAS'!$C181)</f>
        <v>4</v>
      </c>
      <c r="M181" s="372">
        <f>SUMIFS(CONTRATOS!$P$6:$P$956,CONTRATOS!$I$6:$I$956,'RESUMEN POR CARRERAS'!M$2,CONTRATOS!$D$6:$D$956,'RESUMEN POR CARRERAS'!$C181)</f>
        <v>0</v>
      </c>
      <c r="N181" s="372">
        <f>SUMIFS(CONTRATOS!$P$6:$P$956,CONTRATOS!$I$6:$I$956,'RESUMEN POR CARRERAS'!N$2,CONTRATOS!$D$6:$D$956,'RESUMEN POR CARRERAS'!$C181)</f>
        <v>12</v>
      </c>
      <c r="O181" s="372">
        <f>SUMIFS(CONTRATOS!$P$6:$P$956,CONTRATOS!$I$6:$I$956,'RESUMEN POR CARRERAS'!O$2,CONTRATOS!$D$6:$D$956,'RESUMEN POR CARRERAS'!$C181)</f>
        <v>0</v>
      </c>
      <c r="P181" s="372">
        <f>SUMIFS(CONTRATOS!$P$6:$P$956,CONTRATOS!$I$6:$I$956,'RESUMEN POR CARRERAS'!P$2,CONTRATOS!$D$6:$D$956,'RESUMEN POR CARRERAS'!$C181)</f>
        <v>0</v>
      </c>
      <c r="Q181" s="372">
        <f>SUMIFS(CONTRATOS!$P$6:$P$956,CONTRATOS!$I$6:$I$956,'RESUMEN POR CARRERAS'!Q$2,CONTRATOS!$D$6:$D$956,'RESUMEN POR CARRERAS'!$C181)</f>
        <v>0</v>
      </c>
      <c r="R181" s="372">
        <f>SUMIFS(CONTRATOS!$P$6:$P$956,CONTRATOS!$I$6:$I$956,'RESUMEN POR CARRERAS'!R$2,CONTRATOS!$D$6:$D$956,'RESUMEN POR CARRERAS'!$C181)</f>
        <v>0</v>
      </c>
      <c r="S181" s="372">
        <f>SUMIFS(CONTRATOS!$P$6:$P$956,CONTRATOS!$I$6:$I$956,'RESUMEN POR CARRERAS'!S$2,CONTRATOS!$D$6:$D$956,'RESUMEN POR CARRERAS'!$C181)</f>
        <v>0</v>
      </c>
      <c r="T181" s="372">
        <f>SUMIFS(CONTRATOS!$P$6:$P$956,CONTRATOS!$I$6:$I$956,'RESUMEN POR CARRERAS'!T$2,CONTRATOS!$D$6:$D$956,'RESUMEN POR CARRERAS'!$C181)</f>
        <v>0</v>
      </c>
      <c r="U181" s="372">
        <f>SUMIFS(CONTRATOS!$P$6:$P$956,CONTRATOS!$I$6:$I$956,'RESUMEN POR CARRERAS'!U$2,CONTRATOS!$D$6:$D$956,'RESUMEN POR CARRERAS'!$C181)</f>
        <v>0</v>
      </c>
      <c r="V181" s="372">
        <f>SUMIFS(CONTRATOS!$P$6:$P$956,CONTRATOS!$I$6:$I$956,'RESUMEN POR CARRERAS'!V$2,CONTRATOS!$D$6:$D$956,'RESUMEN POR CARRERAS'!$C181)</f>
        <v>0</v>
      </c>
      <c r="W181" s="372">
        <f>SUMIFS(CONTRATOS!$P$6:$P$956,CONTRATOS!$I$6:$I$956,'RESUMEN POR CARRERAS'!W$2,CONTRATOS!$D$6:$D$956,'RESUMEN POR CARRERAS'!$C181)</f>
        <v>0</v>
      </c>
      <c r="X181" s="372">
        <f>SUMIFS(CONTRATOS!$P$6:$P$956,CONTRATOS!$I$6:$I$956,'RESUMEN POR CARRERAS'!X$2,CONTRATOS!$D$6:$D$956,'RESUMEN POR CARRERAS'!$C181)</f>
        <v>0</v>
      </c>
      <c r="Y181" s="372">
        <f>SUMIFS(CONTRATOS!$P$6:$P$956,CONTRATOS!$I$6:$I$956,'RESUMEN POR CARRERAS'!Y$2,CONTRATOS!$D$6:$D$956,'RESUMEN POR CARRERAS'!$C181)</f>
        <v>0</v>
      </c>
      <c r="Z181" s="372">
        <f>SUMIFS(CONTRATOS!$P$6:$P$956,CONTRATOS!$I$6:$I$956,'RESUMEN POR CARRERAS'!Z$2,CONTRATOS!$D$6:$D$956,'RESUMEN POR CARRERAS'!$C181)</f>
        <v>0</v>
      </c>
      <c r="AA181" s="372">
        <f>SUMIFS(CONTRATOS!$P$6:$P$956,CONTRATOS!$I$6:$I$956,'RESUMEN POR CARRERAS'!AA$2,CONTRATOS!$D$6:$D$956,'RESUMEN POR CARRERAS'!$C181)</f>
        <v>0</v>
      </c>
      <c r="AB181" s="372">
        <f>SUMIFS(CONTRATOS!$P$6:$P$956,CONTRATOS!$I$6:$I$956,'RESUMEN POR CARRERAS'!AB$2,CONTRATOS!$D$6:$D$956,'RESUMEN POR CARRERAS'!$C181)</f>
        <v>0</v>
      </c>
      <c r="AC181" s="372">
        <f>SUMIFS(CONTRATOS!$P$6:$P$956,CONTRATOS!$I$6:$I$956,'RESUMEN POR CARRERAS'!AC$2,CONTRATOS!$D$6:$D$956,'RESUMEN POR CARRERAS'!$C181)</f>
        <v>0</v>
      </c>
      <c r="AD181" s="372">
        <f t="shared" si="4"/>
        <v>12</v>
      </c>
      <c r="AE181" s="2163" t="str">
        <f t="shared" si="5"/>
        <v>MEDICINA VETERINARIA</v>
      </c>
    </row>
    <row r="182" spans="1:31" x14ac:dyDescent="0.25">
      <c r="A182" s="372">
        <v>180</v>
      </c>
      <c r="B182" s="974" t="s">
        <v>722</v>
      </c>
      <c r="C182" s="974" t="s">
        <v>723</v>
      </c>
      <c r="D182" s="974" t="s">
        <v>2194</v>
      </c>
      <c r="E182" s="372">
        <f>SUMIFS(CONTRATOS!$P$6:$P$956,CONTRATOS!$I$6:$I$956,'RESUMEN POR CARRERAS'!E$2,CONTRATOS!$D$6:$D$956,'RESUMEN POR CARRERAS'!$C182)</f>
        <v>0</v>
      </c>
      <c r="F182" s="372">
        <f>SUMIFS(CONTRATOS!$P$6:$P$956,CONTRATOS!$I$6:$I$956,'RESUMEN POR CARRERAS'!F$2,CONTRATOS!$D$6:$D$956,'RESUMEN POR CARRERAS'!$C182)</f>
        <v>20</v>
      </c>
      <c r="G182" s="372">
        <f>SUMIFS(CONTRATOS!$P$6:$P$956,CONTRATOS!$I$6:$I$956,'RESUMEN POR CARRERAS'!G$2,CONTRATOS!$D$6:$D$956,'RESUMEN POR CARRERAS'!$C182)</f>
        <v>0</v>
      </c>
      <c r="H182" s="372">
        <f>SUMIFS(CONTRATOS!$P$6:$P$956,CONTRATOS!$I$6:$I$956,'RESUMEN POR CARRERAS'!H$2,CONTRATOS!$D$6:$D$956,'RESUMEN POR CARRERAS'!$C182)</f>
        <v>0</v>
      </c>
      <c r="I182" s="372">
        <f>SUMIFS(CONTRATOS!$P$6:$P$956,CONTRATOS!$I$6:$I$956,'RESUMEN POR CARRERAS'!I$2,CONTRATOS!$D$6:$D$956,'RESUMEN POR CARRERAS'!$C182)</f>
        <v>0</v>
      </c>
      <c r="J182" s="372">
        <f>SUMIFS(CONTRATOS!$P$6:$P$956,CONTRATOS!$I$6:$I$956,'RESUMEN POR CARRERAS'!J$2,CONTRATOS!$D$6:$D$956,'RESUMEN POR CARRERAS'!$C182)</f>
        <v>0</v>
      </c>
      <c r="K182" s="372">
        <f>SUMIFS(CONTRATOS!$P$6:$P$956,CONTRATOS!$I$6:$I$956,'RESUMEN POR CARRERAS'!K$2,CONTRATOS!$D$6:$D$956,'RESUMEN POR CARRERAS'!$C182)</f>
        <v>0</v>
      </c>
      <c r="L182" s="372">
        <f>SUMIFS(CONTRATOS!$P$6:$P$956,CONTRATOS!$I$6:$I$956,'RESUMEN POR CARRERAS'!L$2,CONTRATOS!$D$6:$D$956,'RESUMEN POR CARRERAS'!$C182)</f>
        <v>0</v>
      </c>
      <c r="M182" s="372">
        <f>SUMIFS(CONTRATOS!$P$6:$P$956,CONTRATOS!$I$6:$I$956,'RESUMEN POR CARRERAS'!M$2,CONTRATOS!$D$6:$D$956,'RESUMEN POR CARRERAS'!$C182)</f>
        <v>0</v>
      </c>
      <c r="N182" s="372">
        <f>SUMIFS(CONTRATOS!$P$6:$P$956,CONTRATOS!$I$6:$I$956,'RESUMEN POR CARRERAS'!N$2,CONTRATOS!$D$6:$D$956,'RESUMEN POR CARRERAS'!$C182)</f>
        <v>0</v>
      </c>
      <c r="O182" s="372">
        <f>SUMIFS(CONTRATOS!$P$6:$P$956,CONTRATOS!$I$6:$I$956,'RESUMEN POR CARRERAS'!O$2,CONTRATOS!$D$6:$D$956,'RESUMEN POR CARRERAS'!$C182)</f>
        <v>0</v>
      </c>
      <c r="P182" s="372">
        <f>SUMIFS(CONTRATOS!$P$6:$P$956,CONTRATOS!$I$6:$I$956,'RESUMEN POR CARRERAS'!P$2,CONTRATOS!$D$6:$D$956,'RESUMEN POR CARRERAS'!$C182)</f>
        <v>0</v>
      </c>
      <c r="Q182" s="372">
        <f>SUMIFS(CONTRATOS!$P$6:$P$956,CONTRATOS!$I$6:$I$956,'RESUMEN POR CARRERAS'!Q$2,CONTRATOS!$D$6:$D$956,'RESUMEN POR CARRERAS'!$C182)</f>
        <v>0</v>
      </c>
      <c r="R182" s="372">
        <f>SUMIFS(CONTRATOS!$P$6:$P$956,CONTRATOS!$I$6:$I$956,'RESUMEN POR CARRERAS'!R$2,CONTRATOS!$D$6:$D$956,'RESUMEN POR CARRERAS'!$C182)</f>
        <v>0</v>
      </c>
      <c r="S182" s="372">
        <f>SUMIFS(CONTRATOS!$P$6:$P$956,CONTRATOS!$I$6:$I$956,'RESUMEN POR CARRERAS'!S$2,CONTRATOS!$D$6:$D$956,'RESUMEN POR CARRERAS'!$C182)</f>
        <v>0</v>
      </c>
      <c r="T182" s="372">
        <f>SUMIFS(CONTRATOS!$P$6:$P$956,CONTRATOS!$I$6:$I$956,'RESUMEN POR CARRERAS'!T$2,CONTRATOS!$D$6:$D$956,'RESUMEN POR CARRERAS'!$C182)</f>
        <v>0</v>
      </c>
      <c r="U182" s="372">
        <f>SUMIFS(CONTRATOS!$P$6:$P$956,CONTRATOS!$I$6:$I$956,'RESUMEN POR CARRERAS'!U$2,CONTRATOS!$D$6:$D$956,'RESUMEN POR CARRERAS'!$C182)</f>
        <v>0</v>
      </c>
      <c r="V182" s="372">
        <f>SUMIFS(CONTRATOS!$P$6:$P$956,CONTRATOS!$I$6:$I$956,'RESUMEN POR CARRERAS'!V$2,CONTRATOS!$D$6:$D$956,'RESUMEN POR CARRERAS'!$C182)</f>
        <v>0</v>
      </c>
      <c r="W182" s="372">
        <f>SUMIFS(CONTRATOS!$P$6:$P$956,CONTRATOS!$I$6:$I$956,'RESUMEN POR CARRERAS'!W$2,CONTRATOS!$D$6:$D$956,'RESUMEN POR CARRERAS'!$C182)</f>
        <v>0</v>
      </c>
      <c r="X182" s="372">
        <f>SUMIFS(CONTRATOS!$P$6:$P$956,CONTRATOS!$I$6:$I$956,'RESUMEN POR CARRERAS'!X$2,CONTRATOS!$D$6:$D$956,'RESUMEN POR CARRERAS'!$C182)</f>
        <v>0</v>
      </c>
      <c r="Y182" s="372">
        <f>SUMIFS(CONTRATOS!$P$6:$P$956,CONTRATOS!$I$6:$I$956,'RESUMEN POR CARRERAS'!Y$2,CONTRATOS!$D$6:$D$956,'RESUMEN POR CARRERAS'!$C182)</f>
        <v>0</v>
      </c>
      <c r="Z182" s="372">
        <f>SUMIFS(CONTRATOS!$P$6:$P$956,CONTRATOS!$I$6:$I$956,'RESUMEN POR CARRERAS'!Z$2,CONTRATOS!$D$6:$D$956,'RESUMEN POR CARRERAS'!$C182)</f>
        <v>0</v>
      </c>
      <c r="AA182" s="372">
        <f>SUMIFS(CONTRATOS!$P$6:$P$956,CONTRATOS!$I$6:$I$956,'RESUMEN POR CARRERAS'!AA$2,CONTRATOS!$D$6:$D$956,'RESUMEN POR CARRERAS'!$C182)</f>
        <v>0</v>
      </c>
      <c r="AB182" s="372">
        <f>SUMIFS(CONTRATOS!$P$6:$P$956,CONTRATOS!$I$6:$I$956,'RESUMEN POR CARRERAS'!AB$2,CONTRATOS!$D$6:$D$956,'RESUMEN POR CARRERAS'!$C182)</f>
        <v>0</v>
      </c>
      <c r="AC182" s="372">
        <f>SUMIFS(CONTRATOS!$P$6:$P$956,CONTRATOS!$I$6:$I$956,'RESUMEN POR CARRERAS'!AC$2,CONTRATOS!$D$6:$D$956,'RESUMEN POR CARRERAS'!$C182)</f>
        <v>0</v>
      </c>
      <c r="AD182" s="372">
        <f t="shared" si="4"/>
        <v>20</v>
      </c>
      <c r="AE182" s="2163" t="str">
        <f t="shared" si="5"/>
        <v>COMUNICACIÓN</v>
      </c>
    </row>
    <row r="183" spans="1:31" x14ac:dyDescent="0.25">
      <c r="A183" s="372">
        <v>181</v>
      </c>
      <c r="B183" s="974" t="s">
        <v>724</v>
      </c>
      <c r="C183" s="974" t="s">
        <v>725</v>
      </c>
      <c r="D183" s="974" t="s">
        <v>2195</v>
      </c>
      <c r="E183" s="372">
        <f>SUMIFS(CONTRATOS!$P$6:$P$956,CONTRATOS!$I$6:$I$956,'RESUMEN POR CARRERAS'!E$2,CONTRATOS!$D$6:$D$956,'RESUMEN POR CARRERAS'!$C183)</f>
        <v>4</v>
      </c>
      <c r="F183" s="372">
        <f>SUMIFS(CONTRATOS!$P$6:$P$956,CONTRATOS!$I$6:$I$956,'RESUMEN POR CARRERAS'!F$2,CONTRATOS!$D$6:$D$956,'RESUMEN POR CARRERAS'!$C183)</f>
        <v>3</v>
      </c>
      <c r="G183" s="372">
        <f>SUMIFS(CONTRATOS!$P$6:$P$956,CONTRATOS!$I$6:$I$956,'RESUMEN POR CARRERAS'!G$2,CONTRATOS!$D$6:$D$956,'RESUMEN POR CARRERAS'!$C183)</f>
        <v>4</v>
      </c>
      <c r="H183" s="372">
        <f>SUMIFS(CONTRATOS!$P$6:$P$956,CONTRATOS!$I$6:$I$956,'RESUMEN POR CARRERAS'!H$2,CONTRATOS!$D$6:$D$956,'RESUMEN POR CARRERAS'!$C183)</f>
        <v>4</v>
      </c>
      <c r="I183" s="372">
        <f>SUMIFS(CONTRATOS!$P$6:$P$956,CONTRATOS!$I$6:$I$956,'RESUMEN POR CARRERAS'!I$2,CONTRATOS!$D$6:$D$956,'RESUMEN POR CARRERAS'!$C183)</f>
        <v>0</v>
      </c>
      <c r="J183" s="372">
        <f>SUMIFS(CONTRATOS!$P$6:$P$956,CONTRATOS!$I$6:$I$956,'RESUMEN POR CARRERAS'!J$2,CONTRATOS!$D$6:$D$956,'RESUMEN POR CARRERAS'!$C183)</f>
        <v>0</v>
      </c>
      <c r="K183" s="372">
        <f>SUMIFS(CONTRATOS!$P$6:$P$956,CONTRATOS!$I$6:$I$956,'RESUMEN POR CARRERAS'!K$2,CONTRATOS!$D$6:$D$956,'RESUMEN POR CARRERAS'!$C183)</f>
        <v>0</v>
      </c>
      <c r="L183" s="372">
        <f>SUMIFS(CONTRATOS!$P$6:$P$956,CONTRATOS!$I$6:$I$956,'RESUMEN POR CARRERAS'!L$2,CONTRATOS!$D$6:$D$956,'RESUMEN POR CARRERAS'!$C183)</f>
        <v>0</v>
      </c>
      <c r="M183" s="372">
        <f>SUMIFS(CONTRATOS!$P$6:$P$956,CONTRATOS!$I$6:$I$956,'RESUMEN POR CARRERAS'!M$2,CONTRATOS!$D$6:$D$956,'RESUMEN POR CARRERAS'!$C183)</f>
        <v>0</v>
      </c>
      <c r="N183" s="372">
        <f>SUMIFS(CONTRATOS!$P$6:$P$956,CONTRATOS!$I$6:$I$956,'RESUMEN POR CARRERAS'!N$2,CONTRATOS!$D$6:$D$956,'RESUMEN POR CARRERAS'!$C183)</f>
        <v>0</v>
      </c>
      <c r="O183" s="372">
        <f>SUMIFS(CONTRATOS!$P$6:$P$956,CONTRATOS!$I$6:$I$956,'RESUMEN POR CARRERAS'!O$2,CONTRATOS!$D$6:$D$956,'RESUMEN POR CARRERAS'!$C183)</f>
        <v>0</v>
      </c>
      <c r="P183" s="372">
        <f>SUMIFS(CONTRATOS!$P$6:$P$956,CONTRATOS!$I$6:$I$956,'RESUMEN POR CARRERAS'!P$2,CONTRATOS!$D$6:$D$956,'RESUMEN POR CARRERAS'!$C183)</f>
        <v>0</v>
      </c>
      <c r="Q183" s="372">
        <f>SUMIFS(CONTRATOS!$P$6:$P$956,CONTRATOS!$I$6:$I$956,'RESUMEN POR CARRERAS'!Q$2,CONTRATOS!$D$6:$D$956,'RESUMEN POR CARRERAS'!$C183)</f>
        <v>0</v>
      </c>
      <c r="R183" s="372">
        <f>SUMIFS(CONTRATOS!$P$6:$P$956,CONTRATOS!$I$6:$I$956,'RESUMEN POR CARRERAS'!R$2,CONTRATOS!$D$6:$D$956,'RESUMEN POR CARRERAS'!$C183)</f>
        <v>0</v>
      </c>
      <c r="S183" s="372">
        <f>SUMIFS(CONTRATOS!$P$6:$P$956,CONTRATOS!$I$6:$I$956,'RESUMEN POR CARRERAS'!S$2,CONTRATOS!$D$6:$D$956,'RESUMEN POR CARRERAS'!$C183)</f>
        <v>0</v>
      </c>
      <c r="T183" s="372">
        <f>SUMIFS(CONTRATOS!$P$6:$P$956,CONTRATOS!$I$6:$I$956,'RESUMEN POR CARRERAS'!T$2,CONTRATOS!$D$6:$D$956,'RESUMEN POR CARRERAS'!$C183)</f>
        <v>0</v>
      </c>
      <c r="U183" s="372">
        <f>SUMIFS(CONTRATOS!$P$6:$P$956,CONTRATOS!$I$6:$I$956,'RESUMEN POR CARRERAS'!U$2,CONTRATOS!$D$6:$D$956,'RESUMEN POR CARRERAS'!$C183)</f>
        <v>0</v>
      </c>
      <c r="V183" s="372">
        <f>SUMIFS(CONTRATOS!$P$6:$P$956,CONTRATOS!$I$6:$I$956,'RESUMEN POR CARRERAS'!V$2,CONTRATOS!$D$6:$D$956,'RESUMEN POR CARRERAS'!$C183)</f>
        <v>0</v>
      </c>
      <c r="W183" s="372">
        <f>SUMIFS(CONTRATOS!$P$6:$P$956,CONTRATOS!$I$6:$I$956,'RESUMEN POR CARRERAS'!W$2,CONTRATOS!$D$6:$D$956,'RESUMEN POR CARRERAS'!$C183)</f>
        <v>0</v>
      </c>
      <c r="X183" s="372">
        <f>SUMIFS(CONTRATOS!$P$6:$P$956,CONTRATOS!$I$6:$I$956,'RESUMEN POR CARRERAS'!X$2,CONTRATOS!$D$6:$D$956,'RESUMEN POR CARRERAS'!$C183)</f>
        <v>0</v>
      </c>
      <c r="Y183" s="372">
        <f>SUMIFS(CONTRATOS!$P$6:$P$956,CONTRATOS!$I$6:$I$956,'RESUMEN POR CARRERAS'!Y$2,CONTRATOS!$D$6:$D$956,'RESUMEN POR CARRERAS'!$C183)</f>
        <v>0</v>
      </c>
      <c r="Z183" s="372">
        <f>SUMIFS(CONTRATOS!$P$6:$P$956,CONTRATOS!$I$6:$I$956,'RESUMEN POR CARRERAS'!Z$2,CONTRATOS!$D$6:$D$956,'RESUMEN POR CARRERAS'!$C183)</f>
        <v>0</v>
      </c>
      <c r="AA183" s="372">
        <f>SUMIFS(CONTRATOS!$P$6:$P$956,CONTRATOS!$I$6:$I$956,'RESUMEN POR CARRERAS'!AA$2,CONTRATOS!$D$6:$D$956,'RESUMEN POR CARRERAS'!$C183)</f>
        <v>0</v>
      </c>
      <c r="AB183" s="372">
        <f>SUMIFS(CONTRATOS!$P$6:$P$956,CONTRATOS!$I$6:$I$956,'RESUMEN POR CARRERAS'!AB$2,CONTRATOS!$D$6:$D$956,'RESUMEN POR CARRERAS'!$C183)</f>
        <v>0</v>
      </c>
      <c r="AC183" s="372">
        <f>SUMIFS(CONTRATOS!$P$6:$P$956,CONTRATOS!$I$6:$I$956,'RESUMEN POR CARRERAS'!AC$2,CONTRATOS!$D$6:$D$956,'RESUMEN POR CARRERAS'!$C183)</f>
        <v>0</v>
      </c>
      <c r="AD183" s="372">
        <f t="shared" si="4"/>
        <v>4</v>
      </c>
      <c r="AE183" s="2163" t="str">
        <f t="shared" si="5"/>
        <v>ADMINISTRACIÓN DE EMPRESAS</v>
      </c>
    </row>
    <row r="184" spans="1:31" x14ac:dyDescent="0.25">
      <c r="A184" s="372">
        <v>182</v>
      </c>
      <c r="B184" s="974" t="s">
        <v>777</v>
      </c>
      <c r="C184" s="974" t="s">
        <v>776</v>
      </c>
      <c r="D184" s="974" t="s">
        <v>2193</v>
      </c>
      <c r="E184" s="372">
        <f>SUMIFS(CONTRATOS!$P$6:$P$956,CONTRATOS!$I$6:$I$956,'RESUMEN POR CARRERAS'!E$2,CONTRATOS!$D$6:$D$956,'RESUMEN POR CARRERAS'!$C184)</f>
        <v>0</v>
      </c>
      <c r="F184" s="372">
        <f>SUMIFS(CONTRATOS!$P$6:$P$956,CONTRATOS!$I$6:$I$956,'RESUMEN POR CARRERAS'!F$2,CONTRATOS!$D$6:$D$956,'RESUMEN POR CARRERAS'!$C184)</f>
        <v>0</v>
      </c>
      <c r="G184" s="372">
        <f>SUMIFS(CONTRATOS!$P$6:$P$956,CONTRATOS!$I$6:$I$956,'RESUMEN POR CARRERAS'!G$2,CONTRATOS!$D$6:$D$956,'RESUMEN POR CARRERAS'!$C184)</f>
        <v>0</v>
      </c>
      <c r="H184" s="372">
        <f>SUMIFS(CONTRATOS!$P$6:$P$956,CONTRATOS!$I$6:$I$956,'RESUMEN POR CARRERAS'!H$2,CONTRATOS!$D$6:$D$956,'RESUMEN POR CARRERAS'!$C184)</f>
        <v>0</v>
      </c>
      <c r="I184" s="372">
        <f>SUMIFS(CONTRATOS!$P$6:$P$956,CONTRATOS!$I$6:$I$956,'RESUMEN POR CARRERAS'!I$2,CONTRATOS!$D$6:$D$956,'RESUMEN POR CARRERAS'!$C184)</f>
        <v>0</v>
      </c>
      <c r="J184" s="372">
        <f>SUMIFS(CONTRATOS!$P$6:$P$956,CONTRATOS!$I$6:$I$956,'RESUMEN POR CARRERAS'!J$2,CONTRATOS!$D$6:$D$956,'RESUMEN POR CARRERAS'!$C184)</f>
        <v>0</v>
      </c>
      <c r="K184" s="372">
        <f>SUMIFS(CONTRATOS!$P$6:$P$956,CONTRATOS!$I$6:$I$956,'RESUMEN POR CARRERAS'!K$2,CONTRATOS!$D$6:$D$956,'RESUMEN POR CARRERAS'!$C184)</f>
        <v>0</v>
      </c>
      <c r="L184" s="372">
        <f>SUMIFS(CONTRATOS!$P$6:$P$956,CONTRATOS!$I$6:$I$956,'RESUMEN POR CARRERAS'!L$2,CONTRATOS!$D$6:$D$956,'RESUMEN POR CARRERAS'!$C184)</f>
        <v>0</v>
      </c>
      <c r="M184" s="372">
        <f>SUMIFS(CONTRATOS!$P$6:$P$956,CONTRATOS!$I$6:$I$956,'RESUMEN POR CARRERAS'!M$2,CONTRATOS!$D$6:$D$956,'RESUMEN POR CARRERAS'!$C184)</f>
        <v>0</v>
      </c>
      <c r="N184" s="372">
        <f>SUMIFS(CONTRATOS!$P$6:$P$956,CONTRATOS!$I$6:$I$956,'RESUMEN POR CARRERAS'!N$2,CONTRATOS!$D$6:$D$956,'RESUMEN POR CARRERAS'!$C184)</f>
        <v>0</v>
      </c>
      <c r="O184" s="372">
        <f>SUMIFS(CONTRATOS!$P$6:$P$956,CONTRATOS!$I$6:$I$956,'RESUMEN POR CARRERAS'!O$2,CONTRATOS!$D$6:$D$956,'RESUMEN POR CARRERAS'!$C184)</f>
        <v>0</v>
      </c>
      <c r="P184" s="372">
        <f>SUMIFS(CONTRATOS!$P$6:$P$956,CONTRATOS!$I$6:$I$956,'RESUMEN POR CARRERAS'!P$2,CONTRATOS!$D$6:$D$956,'RESUMEN POR CARRERAS'!$C184)</f>
        <v>0</v>
      </c>
      <c r="Q184" s="372">
        <f>SUMIFS(CONTRATOS!$P$6:$P$956,CONTRATOS!$I$6:$I$956,'RESUMEN POR CARRERAS'!Q$2,CONTRATOS!$D$6:$D$956,'RESUMEN POR CARRERAS'!$C184)</f>
        <v>15</v>
      </c>
      <c r="R184" s="372">
        <f>SUMIFS(CONTRATOS!$P$6:$P$956,CONTRATOS!$I$6:$I$956,'RESUMEN POR CARRERAS'!R$2,CONTRATOS!$D$6:$D$956,'RESUMEN POR CARRERAS'!$C184)</f>
        <v>0</v>
      </c>
      <c r="S184" s="372">
        <f>SUMIFS(CONTRATOS!$P$6:$P$956,CONTRATOS!$I$6:$I$956,'RESUMEN POR CARRERAS'!S$2,CONTRATOS!$D$6:$D$956,'RESUMEN POR CARRERAS'!$C184)</f>
        <v>0</v>
      </c>
      <c r="T184" s="372">
        <f>SUMIFS(CONTRATOS!$P$6:$P$956,CONTRATOS!$I$6:$I$956,'RESUMEN POR CARRERAS'!T$2,CONTRATOS!$D$6:$D$956,'RESUMEN POR CARRERAS'!$C184)</f>
        <v>0</v>
      </c>
      <c r="U184" s="372">
        <f>SUMIFS(CONTRATOS!$P$6:$P$956,CONTRATOS!$I$6:$I$956,'RESUMEN POR CARRERAS'!U$2,CONTRATOS!$D$6:$D$956,'RESUMEN POR CARRERAS'!$C184)</f>
        <v>0</v>
      </c>
      <c r="V184" s="372">
        <f>SUMIFS(CONTRATOS!$P$6:$P$956,CONTRATOS!$I$6:$I$956,'RESUMEN POR CARRERAS'!V$2,CONTRATOS!$D$6:$D$956,'RESUMEN POR CARRERAS'!$C184)</f>
        <v>0</v>
      </c>
      <c r="W184" s="372">
        <f>SUMIFS(CONTRATOS!$P$6:$P$956,CONTRATOS!$I$6:$I$956,'RESUMEN POR CARRERAS'!W$2,CONTRATOS!$D$6:$D$956,'RESUMEN POR CARRERAS'!$C184)</f>
        <v>0</v>
      </c>
      <c r="X184" s="372">
        <f>SUMIFS(CONTRATOS!$P$6:$P$956,CONTRATOS!$I$6:$I$956,'RESUMEN POR CARRERAS'!X$2,CONTRATOS!$D$6:$D$956,'RESUMEN POR CARRERAS'!$C184)</f>
        <v>0</v>
      </c>
      <c r="Y184" s="372">
        <f>SUMIFS(CONTRATOS!$P$6:$P$956,CONTRATOS!$I$6:$I$956,'RESUMEN POR CARRERAS'!Y$2,CONTRATOS!$D$6:$D$956,'RESUMEN POR CARRERAS'!$C184)</f>
        <v>0</v>
      </c>
      <c r="Z184" s="372">
        <f>SUMIFS(CONTRATOS!$P$6:$P$956,CONTRATOS!$I$6:$I$956,'RESUMEN POR CARRERAS'!Z$2,CONTRATOS!$D$6:$D$956,'RESUMEN POR CARRERAS'!$C184)</f>
        <v>0</v>
      </c>
      <c r="AA184" s="372">
        <f>SUMIFS(CONTRATOS!$P$6:$P$956,CONTRATOS!$I$6:$I$956,'RESUMEN POR CARRERAS'!AA$2,CONTRATOS!$D$6:$D$956,'RESUMEN POR CARRERAS'!$C184)</f>
        <v>0</v>
      </c>
      <c r="AB184" s="372">
        <f>SUMIFS(CONTRATOS!$P$6:$P$956,CONTRATOS!$I$6:$I$956,'RESUMEN POR CARRERAS'!AB$2,CONTRATOS!$D$6:$D$956,'RESUMEN POR CARRERAS'!$C184)</f>
        <v>0</v>
      </c>
      <c r="AC184" s="372">
        <f>SUMIFS(CONTRATOS!$P$6:$P$956,CONTRATOS!$I$6:$I$956,'RESUMEN POR CARRERAS'!AC$2,CONTRATOS!$D$6:$D$956,'RESUMEN POR CARRERAS'!$C184)</f>
        <v>0</v>
      </c>
      <c r="AD184" s="372">
        <f t="shared" si="4"/>
        <v>15</v>
      </c>
      <c r="AE184" s="2163" t="str">
        <f t="shared" si="5"/>
        <v>EDUCACIÓN INICIAL</v>
      </c>
    </row>
    <row r="185" spans="1:31" x14ac:dyDescent="0.25">
      <c r="A185" s="372">
        <v>183</v>
      </c>
      <c r="B185" s="974" t="s">
        <v>1878</v>
      </c>
      <c r="C185" s="974" t="s">
        <v>1879</v>
      </c>
      <c r="D185" s="974" t="s">
        <v>2195</v>
      </c>
      <c r="E185" s="372">
        <f>SUMIFS(CONTRATOS!$P$6:$P$956,CONTRATOS!$I$6:$I$956,'RESUMEN POR CARRERAS'!E$2,CONTRATOS!$D$6:$D$956,'RESUMEN POR CARRERAS'!$C185)</f>
        <v>0</v>
      </c>
      <c r="F185" s="372">
        <f>SUMIFS(CONTRATOS!$P$6:$P$956,CONTRATOS!$I$6:$I$956,'RESUMEN POR CARRERAS'!F$2,CONTRATOS!$D$6:$D$956,'RESUMEN POR CARRERAS'!$C185)</f>
        <v>0</v>
      </c>
      <c r="G185" s="372">
        <f>SUMIFS(CONTRATOS!$P$6:$P$956,CONTRATOS!$I$6:$I$956,'RESUMEN POR CARRERAS'!G$2,CONTRATOS!$D$6:$D$956,'RESUMEN POR CARRERAS'!$C185)</f>
        <v>0</v>
      </c>
      <c r="H185" s="372">
        <f>SUMIFS(CONTRATOS!$P$6:$P$956,CONTRATOS!$I$6:$I$956,'RESUMEN POR CARRERAS'!H$2,CONTRATOS!$D$6:$D$956,'RESUMEN POR CARRERAS'!$C185)</f>
        <v>0</v>
      </c>
      <c r="I185" s="372">
        <f>SUMIFS(CONTRATOS!$P$6:$P$956,CONTRATOS!$I$6:$I$956,'RESUMEN POR CARRERAS'!I$2,CONTRATOS!$D$6:$D$956,'RESUMEN POR CARRERAS'!$C185)</f>
        <v>0</v>
      </c>
      <c r="J185" s="372">
        <f>SUMIFS(CONTRATOS!$P$6:$P$956,CONTRATOS!$I$6:$I$956,'RESUMEN POR CARRERAS'!J$2,CONTRATOS!$D$6:$D$956,'RESUMEN POR CARRERAS'!$C185)</f>
        <v>0</v>
      </c>
      <c r="K185" s="372">
        <f>SUMIFS(CONTRATOS!$P$6:$P$956,CONTRATOS!$I$6:$I$956,'RESUMEN POR CARRERAS'!K$2,CONTRATOS!$D$6:$D$956,'RESUMEN POR CARRERAS'!$C185)</f>
        <v>0</v>
      </c>
      <c r="L185" s="372">
        <f>SUMIFS(CONTRATOS!$P$6:$P$956,CONTRATOS!$I$6:$I$956,'RESUMEN POR CARRERAS'!L$2,CONTRATOS!$D$6:$D$956,'RESUMEN POR CARRERAS'!$C185)</f>
        <v>0</v>
      </c>
      <c r="M185" s="372">
        <f>SUMIFS(CONTRATOS!$P$6:$P$956,CONTRATOS!$I$6:$I$956,'RESUMEN POR CARRERAS'!M$2,CONTRATOS!$D$6:$D$956,'RESUMEN POR CARRERAS'!$C185)</f>
        <v>0</v>
      </c>
      <c r="N185" s="372">
        <f>SUMIFS(CONTRATOS!$P$6:$P$956,CONTRATOS!$I$6:$I$956,'RESUMEN POR CARRERAS'!N$2,CONTRATOS!$D$6:$D$956,'RESUMEN POR CARRERAS'!$C185)</f>
        <v>0</v>
      </c>
      <c r="O185" s="372">
        <f>SUMIFS(CONTRATOS!$P$6:$P$956,CONTRATOS!$I$6:$I$956,'RESUMEN POR CARRERAS'!O$2,CONTRATOS!$D$6:$D$956,'RESUMEN POR CARRERAS'!$C185)</f>
        <v>0</v>
      </c>
      <c r="P185" s="372">
        <f>SUMIFS(CONTRATOS!$P$6:$P$956,CONTRATOS!$I$6:$I$956,'RESUMEN POR CARRERAS'!P$2,CONTRATOS!$D$6:$D$956,'RESUMEN POR CARRERAS'!$C185)</f>
        <v>0</v>
      </c>
      <c r="Q185" s="372">
        <f>SUMIFS(CONTRATOS!$P$6:$P$956,CONTRATOS!$I$6:$I$956,'RESUMEN POR CARRERAS'!Q$2,CONTRATOS!$D$6:$D$956,'RESUMEN POR CARRERAS'!$C185)</f>
        <v>0</v>
      </c>
      <c r="R185" s="372">
        <f>SUMIFS(CONTRATOS!$P$6:$P$956,CONTRATOS!$I$6:$I$956,'RESUMEN POR CARRERAS'!R$2,CONTRATOS!$D$6:$D$956,'RESUMEN POR CARRERAS'!$C185)</f>
        <v>0</v>
      </c>
      <c r="S185" s="372">
        <f>SUMIFS(CONTRATOS!$P$6:$P$956,CONTRATOS!$I$6:$I$956,'RESUMEN POR CARRERAS'!S$2,CONTRATOS!$D$6:$D$956,'RESUMEN POR CARRERAS'!$C185)</f>
        <v>0</v>
      </c>
      <c r="T185" s="372">
        <f>SUMIFS(CONTRATOS!$P$6:$P$956,CONTRATOS!$I$6:$I$956,'RESUMEN POR CARRERAS'!T$2,CONTRATOS!$D$6:$D$956,'RESUMEN POR CARRERAS'!$C185)</f>
        <v>0</v>
      </c>
      <c r="U185" s="372">
        <f>SUMIFS(CONTRATOS!$P$6:$P$956,CONTRATOS!$I$6:$I$956,'RESUMEN POR CARRERAS'!U$2,CONTRATOS!$D$6:$D$956,'RESUMEN POR CARRERAS'!$C185)</f>
        <v>0</v>
      </c>
      <c r="V185" s="372">
        <f>SUMIFS(CONTRATOS!$P$6:$P$956,CONTRATOS!$I$6:$I$956,'RESUMEN POR CARRERAS'!V$2,CONTRATOS!$D$6:$D$956,'RESUMEN POR CARRERAS'!$C185)</f>
        <v>20</v>
      </c>
      <c r="W185" s="372">
        <f>SUMIFS(CONTRATOS!$P$6:$P$956,CONTRATOS!$I$6:$I$956,'RESUMEN POR CARRERAS'!W$2,CONTRATOS!$D$6:$D$956,'RESUMEN POR CARRERAS'!$C185)</f>
        <v>0</v>
      </c>
      <c r="X185" s="372">
        <f>SUMIFS(CONTRATOS!$P$6:$P$956,CONTRATOS!$I$6:$I$956,'RESUMEN POR CARRERAS'!X$2,CONTRATOS!$D$6:$D$956,'RESUMEN POR CARRERAS'!$C185)</f>
        <v>0</v>
      </c>
      <c r="Y185" s="372">
        <f>SUMIFS(CONTRATOS!$P$6:$P$956,CONTRATOS!$I$6:$I$956,'RESUMEN POR CARRERAS'!Y$2,CONTRATOS!$D$6:$D$956,'RESUMEN POR CARRERAS'!$C185)</f>
        <v>0</v>
      </c>
      <c r="Z185" s="372">
        <f>SUMIFS(CONTRATOS!$P$6:$P$956,CONTRATOS!$I$6:$I$956,'RESUMEN POR CARRERAS'!Z$2,CONTRATOS!$D$6:$D$956,'RESUMEN POR CARRERAS'!$C185)</f>
        <v>0</v>
      </c>
      <c r="AA185" s="372">
        <f>SUMIFS(CONTRATOS!$P$6:$P$956,CONTRATOS!$I$6:$I$956,'RESUMEN POR CARRERAS'!AA$2,CONTRATOS!$D$6:$D$956,'RESUMEN POR CARRERAS'!$C185)</f>
        <v>0</v>
      </c>
      <c r="AB185" s="372">
        <f>SUMIFS(CONTRATOS!$P$6:$P$956,CONTRATOS!$I$6:$I$956,'RESUMEN POR CARRERAS'!AB$2,CONTRATOS!$D$6:$D$956,'RESUMEN POR CARRERAS'!$C185)</f>
        <v>0</v>
      </c>
      <c r="AC185" s="372">
        <f>SUMIFS(CONTRATOS!$P$6:$P$956,CONTRATOS!$I$6:$I$956,'RESUMEN POR CARRERAS'!AC$2,CONTRATOS!$D$6:$D$956,'RESUMEN POR CARRERAS'!$C185)</f>
        <v>0</v>
      </c>
      <c r="AD185" s="372">
        <f t="shared" si="4"/>
        <v>20</v>
      </c>
      <c r="AE185" s="2163" t="str">
        <f t="shared" si="5"/>
        <v>DERECHO</v>
      </c>
    </row>
    <row r="186" spans="1:31" x14ac:dyDescent="0.25">
      <c r="A186" s="372">
        <v>184</v>
      </c>
      <c r="B186" s="974" t="s">
        <v>1719</v>
      </c>
      <c r="C186" s="974" t="s">
        <v>1774</v>
      </c>
      <c r="D186" s="974" t="s">
        <v>2193</v>
      </c>
      <c r="E186" s="372">
        <f>SUMIFS(CONTRATOS!$P$6:$P$956,CONTRATOS!$I$6:$I$956,'RESUMEN POR CARRERAS'!E$2,CONTRATOS!$D$6:$D$956,'RESUMEN POR CARRERAS'!$C186)</f>
        <v>10</v>
      </c>
      <c r="F186" s="372">
        <f>SUMIFS(CONTRATOS!$P$6:$P$956,CONTRATOS!$I$6:$I$956,'RESUMEN POR CARRERAS'!F$2,CONTRATOS!$D$6:$D$956,'RESUMEN POR CARRERAS'!$C186)</f>
        <v>4</v>
      </c>
      <c r="G186" s="372">
        <f>SUMIFS(CONTRATOS!$P$6:$P$956,CONTRATOS!$I$6:$I$956,'RESUMEN POR CARRERAS'!G$2,CONTRATOS!$D$6:$D$956,'RESUMEN POR CARRERAS'!$C186)</f>
        <v>0</v>
      </c>
      <c r="H186" s="372">
        <f>SUMIFS(CONTRATOS!$P$6:$P$956,CONTRATOS!$I$6:$I$956,'RESUMEN POR CARRERAS'!H$2,CONTRATOS!$D$6:$D$956,'RESUMEN POR CARRERAS'!$C186)</f>
        <v>0</v>
      </c>
      <c r="I186" s="372">
        <f>SUMIFS(CONTRATOS!$P$6:$P$956,CONTRATOS!$I$6:$I$956,'RESUMEN POR CARRERAS'!I$2,CONTRATOS!$D$6:$D$956,'RESUMEN POR CARRERAS'!$C186)</f>
        <v>0</v>
      </c>
      <c r="J186" s="372">
        <f>SUMIFS(CONTRATOS!$P$6:$P$956,CONTRATOS!$I$6:$I$956,'RESUMEN POR CARRERAS'!J$2,CONTRATOS!$D$6:$D$956,'RESUMEN POR CARRERAS'!$C186)</f>
        <v>0</v>
      </c>
      <c r="K186" s="372">
        <f>SUMIFS(CONTRATOS!$P$6:$P$956,CONTRATOS!$I$6:$I$956,'RESUMEN POR CARRERAS'!K$2,CONTRATOS!$D$6:$D$956,'RESUMEN POR CARRERAS'!$C186)</f>
        <v>0</v>
      </c>
      <c r="L186" s="372">
        <f>SUMIFS(CONTRATOS!$P$6:$P$956,CONTRATOS!$I$6:$I$956,'RESUMEN POR CARRERAS'!L$2,CONTRATOS!$D$6:$D$956,'RESUMEN POR CARRERAS'!$C186)</f>
        <v>0</v>
      </c>
      <c r="M186" s="372">
        <f>SUMIFS(CONTRATOS!$P$6:$P$956,CONTRATOS!$I$6:$I$956,'RESUMEN POR CARRERAS'!M$2,CONTRATOS!$D$6:$D$956,'RESUMEN POR CARRERAS'!$C186)</f>
        <v>0</v>
      </c>
      <c r="N186" s="372">
        <f>SUMIFS(CONTRATOS!$P$6:$P$956,CONTRATOS!$I$6:$I$956,'RESUMEN POR CARRERAS'!N$2,CONTRATOS!$D$6:$D$956,'RESUMEN POR CARRERAS'!$C186)</f>
        <v>0</v>
      </c>
      <c r="O186" s="372">
        <f>SUMIFS(CONTRATOS!$P$6:$P$956,CONTRATOS!$I$6:$I$956,'RESUMEN POR CARRERAS'!O$2,CONTRATOS!$D$6:$D$956,'RESUMEN POR CARRERAS'!$C186)</f>
        <v>0</v>
      </c>
      <c r="P186" s="372">
        <f>SUMIFS(CONTRATOS!$P$6:$P$956,CONTRATOS!$I$6:$I$956,'RESUMEN POR CARRERAS'!P$2,CONTRATOS!$D$6:$D$956,'RESUMEN POR CARRERAS'!$C186)</f>
        <v>0</v>
      </c>
      <c r="Q186" s="372">
        <f>SUMIFS(CONTRATOS!$P$6:$P$956,CONTRATOS!$I$6:$I$956,'RESUMEN POR CARRERAS'!Q$2,CONTRATOS!$D$6:$D$956,'RESUMEN POR CARRERAS'!$C186)</f>
        <v>0</v>
      </c>
      <c r="R186" s="372">
        <f>SUMIFS(CONTRATOS!$P$6:$P$956,CONTRATOS!$I$6:$I$956,'RESUMEN POR CARRERAS'!R$2,CONTRATOS!$D$6:$D$956,'RESUMEN POR CARRERAS'!$C186)</f>
        <v>0</v>
      </c>
      <c r="S186" s="372">
        <f>SUMIFS(CONTRATOS!$P$6:$P$956,CONTRATOS!$I$6:$I$956,'RESUMEN POR CARRERAS'!S$2,CONTRATOS!$D$6:$D$956,'RESUMEN POR CARRERAS'!$C186)</f>
        <v>0</v>
      </c>
      <c r="T186" s="372">
        <f>SUMIFS(CONTRATOS!$P$6:$P$956,CONTRATOS!$I$6:$I$956,'RESUMEN POR CARRERAS'!T$2,CONTRATOS!$D$6:$D$956,'RESUMEN POR CARRERAS'!$C186)</f>
        <v>0</v>
      </c>
      <c r="U186" s="372">
        <f>SUMIFS(CONTRATOS!$P$6:$P$956,CONTRATOS!$I$6:$I$956,'RESUMEN POR CARRERAS'!U$2,CONTRATOS!$D$6:$D$956,'RESUMEN POR CARRERAS'!$C186)</f>
        <v>0</v>
      </c>
      <c r="V186" s="372">
        <f>SUMIFS(CONTRATOS!$P$6:$P$956,CONTRATOS!$I$6:$I$956,'RESUMEN POR CARRERAS'!V$2,CONTRATOS!$D$6:$D$956,'RESUMEN POR CARRERAS'!$C186)</f>
        <v>0</v>
      </c>
      <c r="W186" s="372">
        <f>SUMIFS(CONTRATOS!$P$6:$P$956,CONTRATOS!$I$6:$I$956,'RESUMEN POR CARRERAS'!W$2,CONTRATOS!$D$6:$D$956,'RESUMEN POR CARRERAS'!$C186)</f>
        <v>0</v>
      </c>
      <c r="X186" s="372">
        <f>SUMIFS(CONTRATOS!$P$6:$P$956,CONTRATOS!$I$6:$I$956,'RESUMEN POR CARRERAS'!X$2,CONTRATOS!$D$6:$D$956,'RESUMEN POR CARRERAS'!$C186)</f>
        <v>0</v>
      </c>
      <c r="Y186" s="372">
        <f>SUMIFS(CONTRATOS!$P$6:$P$956,CONTRATOS!$I$6:$I$956,'RESUMEN POR CARRERAS'!Y$2,CONTRATOS!$D$6:$D$956,'RESUMEN POR CARRERAS'!$C186)</f>
        <v>0</v>
      </c>
      <c r="Z186" s="372">
        <f>SUMIFS(CONTRATOS!$P$6:$P$956,CONTRATOS!$I$6:$I$956,'RESUMEN POR CARRERAS'!Z$2,CONTRATOS!$D$6:$D$956,'RESUMEN POR CARRERAS'!$C186)</f>
        <v>0</v>
      </c>
      <c r="AA186" s="372">
        <f>SUMIFS(CONTRATOS!$P$6:$P$956,CONTRATOS!$I$6:$I$956,'RESUMEN POR CARRERAS'!AA$2,CONTRATOS!$D$6:$D$956,'RESUMEN POR CARRERAS'!$C186)</f>
        <v>0</v>
      </c>
      <c r="AB186" s="372">
        <f>SUMIFS(CONTRATOS!$P$6:$P$956,CONTRATOS!$I$6:$I$956,'RESUMEN POR CARRERAS'!AB$2,CONTRATOS!$D$6:$D$956,'RESUMEN POR CARRERAS'!$C186)</f>
        <v>0</v>
      </c>
      <c r="AC186" s="372">
        <f>SUMIFS(CONTRATOS!$P$6:$P$956,CONTRATOS!$I$6:$I$956,'RESUMEN POR CARRERAS'!AC$2,CONTRATOS!$D$6:$D$956,'RESUMEN POR CARRERAS'!$C186)</f>
        <v>0</v>
      </c>
      <c r="AD186" s="372">
        <f t="shared" si="4"/>
        <v>10</v>
      </c>
      <c r="AE186" s="2163" t="str">
        <f t="shared" si="5"/>
        <v>ADMINISTRACIÓN DE EMPRESAS</v>
      </c>
    </row>
    <row r="187" spans="1:31" x14ac:dyDescent="0.25">
      <c r="A187" s="372">
        <v>185</v>
      </c>
      <c r="B187" s="974" t="s">
        <v>726</v>
      </c>
      <c r="C187" s="974" t="s">
        <v>727</v>
      </c>
      <c r="D187" s="974" t="s">
        <v>2194</v>
      </c>
      <c r="E187" s="372">
        <f>SUMIFS(CONTRATOS!$P$6:$P$956,CONTRATOS!$I$6:$I$956,'RESUMEN POR CARRERAS'!E$2,CONTRATOS!$D$6:$D$956,'RESUMEN POR CARRERAS'!$C187)</f>
        <v>3</v>
      </c>
      <c r="F187" s="372">
        <f>SUMIFS(CONTRATOS!$P$6:$P$956,CONTRATOS!$I$6:$I$956,'RESUMEN POR CARRERAS'!F$2,CONTRATOS!$D$6:$D$956,'RESUMEN POR CARRERAS'!$C187)</f>
        <v>0</v>
      </c>
      <c r="G187" s="372">
        <f>SUMIFS(CONTRATOS!$P$6:$P$956,CONTRATOS!$I$6:$I$956,'RESUMEN POR CARRERAS'!G$2,CONTRATOS!$D$6:$D$956,'RESUMEN POR CARRERAS'!$C187)</f>
        <v>15</v>
      </c>
      <c r="H187" s="372">
        <f>SUMIFS(CONTRATOS!$P$6:$P$956,CONTRATOS!$I$6:$I$956,'RESUMEN POR CARRERAS'!H$2,CONTRATOS!$D$6:$D$956,'RESUMEN POR CARRERAS'!$C187)</f>
        <v>0</v>
      </c>
      <c r="I187" s="372">
        <f>SUMIFS(CONTRATOS!$P$6:$P$956,CONTRATOS!$I$6:$I$956,'RESUMEN POR CARRERAS'!I$2,CONTRATOS!$D$6:$D$956,'RESUMEN POR CARRERAS'!$C187)</f>
        <v>0</v>
      </c>
      <c r="J187" s="372">
        <f>SUMIFS(CONTRATOS!$P$6:$P$956,CONTRATOS!$I$6:$I$956,'RESUMEN POR CARRERAS'!J$2,CONTRATOS!$D$6:$D$956,'RESUMEN POR CARRERAS'!$C187)</f>
        <v>0</v>
      </c>
      <c r="K187" s="372">
        <f>SUMIFS(CONTRATOS!$P$6:$P$956,CONTRATOS!$I$6:$I$956,'RESUMEN POR CARRERAS'!K$2,CONTRATOS!$D$6:$D$956,'RESUMEN POR CARRERAS'!$C187)</f>
        <v>0</v>
      </c>
      <c r="L187" s="372">
        <f>SUMIFS(CONTRATOS!$P$6:$P$956,CONTRATOS!$I$6:$I$956,'RESUMEN POR CARRERAS'!L$2,CONTRATOS!$D$6:$D$956,'RESUMEN POR CARRERAS'!$C187)</f>
        <v>0</v>
      </c>
      <c r="M187" s="372">
        <f>SUMIFS(CONTRATOS!$P$6:$P$956,CONTRATOS!$I$6:$I$956,'RESUMEN POR CARRERAS'!M$2,CONTRATOS!$D$6:$D$956,'RESUMEN POR CARRERAS'!$C187)</f>
        <v>0</v>
      </c>
      <c r="N187" s="372">
        <f>SUMIFS(CONTRATOS!$P$6:$P$956,CONTRATOS!$I$6:$I$956,'RESUMEN POR CARRERAS'!N$2,CONTRATOS!$D$6:$D$956,'RESUMEN POR CARRERAS'!$C187)</f>
        <v>0</v>
      </c>
      <c r="O187" s="372">
        <f>SUMIFS(CONTRATOS!$P$6:$P$956,CONTRATOS!$I$6:$I$956,'RESUMEN POR CARRERAS'!O$2,CONTRATOS!$D$6:$D$956,'RESUMEN POR CARRERAS'!$C187)</f>
        <v>0</v>
      </c>
      <c r="P187" s="372">
        <f>SUMIFS(CONTRATOS!$P$6:$P$956,CONTRATOS!$I$6:$I$956,'RESUMEN POR CARRERAS'!P$2,CONTRATOS!$D$6:$D$956,'RESUMEN POR CARRERAS'!$C187)</f>
        <v>0</v>
      </c>
      <c r="Q187" s="372">
        <f>SUMIFS(CONTRATOS!$P$6:$P$956,CONTRATOS!$I$6:$I$956,'RESUMEN POR CARRERAS'!Q$2,CONTRATOS!$D$6:$D$956,'RESUMEN POR CARRERAS'!$C187)</f>
        <v>0</v>
      </c>
      <c r="R187" s="372">
        <f>SUMIFS(CONTRATOS!$P$6:$P$956,CONTRATOS!$I$6:$I$956,'RESUMEN POR CARRERAS'!R$2,CONTRATOS!$D$6:$D$956,'RESUMEN POR CARRERAS'!$C187)</f>
        <v>0</v>
      </c>
      <c r="S187" s="372">
        <f>SUMIFS(CONTRATOS!$P$6:$P$956,CONTRATOS!$I$6:$I$956,'RESUMEN POR CARRERAS'!S$2,CONTRATOS!$D$6:$D$956,'RESUMEN POR CARRERAS'!$C187)</f>
        <v>0</v>
      </c>
      <c r="T187" s="372">
        <f>SUMIFS(CONTRATOS!$P$6:$P$956,CONTRATOS!$I$6:$I$956,'RESUMEN POR CARRERAS'!T$2,CONTRATOS!$D$6:$D$956,'RESUMEN POR CARRERAS'!$C187)</f>
        <v>0</v>
      </c>
      <c r="U187" s="372">
        <f>SUMIFS(CONTRATOS!$P$6:$P$956,CONTRATOS!$I$6:$I$956,'RESUMEN POR CARRERAS'!U$2,CONTRATOS!$D$6:$D$956,'RESUMEN POR CARRERAS'!$C187)</f>
        <v>0</v>
      </c>
      <c r="V187" s="372">
        <f>SUMIFS(CONTRATOS!$P$6:$P$956,CONTRATOS!$I$6:$I$956,'RESUMEN POR CARRERAS'!V$2,CONTRATOS!$D$6:$D$956,'RESUMEN POR CARRERAS'!$C187)</f>
        <v>0</v>
      </c>
      <c r="W187" s="372">
        <f>SUMIFS(CONTRATOS!$P$6:$P$956,CONTRATOS!$I$6:$I$956,'RESUMEN POR CARRERAS'!W$2,CONTRATOS!$D$6:$D$956,'RESUMEN POR CARRERAS'!$C187)</f>
        <v>0</v>
      </c>
      <c r="X187" s="372">
        <f>SUMIFS(CONTRATOS!$P$6:$P$956,CONTRATOS!$I$6:$I$956,'RESUMEN POR CARRERAS'!X$2,CONTRATOS!$D$6:$D$956,'RESUMEN POR CARRERAS'!$C187)</f>
        <v>0</v>
      </c>
      <c r="Y187" s="372">
        <f>SUMIFS(CONTRATOS!$P$6:$P$956,CONTRATOS!$I$6:$I$956,'RESUMEN POR CARRERAS'!Y$2,CONTRATOS!$D$6:$D$956,'RESUMEN POR CARRERAS'!$C187)</f>
        <v>0</v>
      </c>
      <c r="Z187" s="372">
        <f>SUMIFS(CONTRATOS!$P$6:$P$956,CONTRATOS!$I$6:$I$956,'RESUMEN POR CARRERAS'!Z$2,CONTRATOS!$D$6:$D$956,'RESUMEN POR CARRERAS'!$C187)</f>
        <v>0</v>
      </c>
      <c r="AA187" s="372">
        <f>SUMIFS(CONTRATOS!$P$6:$P$956,CONTRATOS!$I$6:$I$956,'RESUMEN POR CARRERAS'!AA$2,CONTRATOS!$D$6:$D$956,'RESUMEN POR CARRERAS'!$C187)</f>
        <v>0</v>
      </c>
      <c r="AB187" s="372">
        <f>SUMIFS(CONTRATOS!$P$6:$P$956,CONTRATOS!$I$6:$I$956,'RESUMEN POR CARRERAS'!AB$2,CONTRATOS!$D$6:$D$956,'RESUMEN POR CARRERAS'!$C187)</f>
        <v>0</v>
      </c>
      <c r="AC187" s="372">
        <f>SUMIFS(CONTRATOS!$P$6:$P$956,CONTRATOS!$I$6:$I$956,'RESUMEN POR CARRERAS'!AC$2,CONTRATOS!$D$6:$D$956,'RESUMEN POR CARRERAS'!$C187)</f>
        <v>0</v>
      </c>
      <c r="AD187" s="372">
        <f t="shared" si="4"/>
        <v>15</v>
      </c>
      <c r="AE187" s="2163" t="str">
        <f t="shared" si="5"/>
        <v>CONTABILIDAD Y AUDITORÍA</v>
      </c>
    </row>
    <row r="188" spans="1:31" x14ac:dyDescent="0.25">
      <c r="A188" s="372">
        <v>186</v>
      </c>
      <c r="B188" s="974" t="s">
        <v>1098</v>
      </c>
      <c r="C188" s="974" t="s">
        <v>1099</v>
      </c>
      <c r="D188" s="974" t="s">
        <v>2195</v>
      </c>
      <c r="E188" s="372">
        <f>SUMIFS(CONTRATOS!$P$6:$P$956,CONTRATOS!$I$6:$I$956,'RESUMEN POR CARRERAS'!E$2,CONTRATOS!$D$6:$D$956,'RESUMEN POR CARRERAS'!$C188)</f>
        <v>0</v>
      </c>
      <c r="F188" s="372">
        <f>SUMIFS(CONTRATOS!$P$6:$P$956,CONTRATOS!$I$6:$I$956,'RESUMEN POR CARRERAS'!F$2,CONTRATOS!$D$6:$D$956,'RESUMEN POR CARRERAS'!$C188)</f>
        <v>0</v>
      </c>
      <c r="G188" s="372">
        <f>SUMIFS(CONTRATOS!$P$6:$P$956,CONTRATOS!$I$6:$I$956,'RESUMEN POR CARRERAS'!G$2,CONTRATOS!$D$6:$D$956,'RESUMEN POR CARRERAS'!$C188)</f>
        <v>0</v>
      </c>
      <c r="H188" s="372">
        <f>SUMIFS(CONTRATOS!$P$6:$P$956,CONTRATOS!$I$6:$I$956,'RESUMEN POR CARRERAS'!H$2,CONTRATOS!$D$6:$D$956,'RESUMEN POR CARRERAS'!$C188)</f>
        <v>0</v>
      </c>
      <c r="I188" s="372">
        <f>SUMIFS(CONTRATOS!$P$6:$P$956,CONTRATOS!$I$6:$I$956,'RESUMEN POR CARRERAS'!I$2,CONTRATOS!$D$6:$D$956,'RESUMEN POR CARRERAS'!$C188)</f>
        <v>0</v>
      </c>
      <c r="J188" s="372">
        <f>SUMIFS(CONTRATOS!$P$6:$P$956,CONTRATOS!$I$6:$I$956,'RESUMEN POR CARRERAS'!J$2,CONTRATOS!$D$6:$D$956,'RESUMEN POR CARRERAS'!$C188)</f>
        <v>0</v>
      </c>
      <c r="K188" s="372">
        <f>SUMIFS(CONTRATOS!$P$6:$P$956,CONTRATOS!$I$6:$I$956,'RESUMEN POR CARRERAS'!K$2,CONTRATOS!$D$6:$D$956,'RESUMEN POR CARRERAS'!$C188)</f>
        <v>0</v>
      </c>
      <c r="L188" s="372">
        <f>SUMIFS(CONTRATOS!$P$6:$P$956,CONTRATOS!$I$6:$I$956,'RESUMEN POR CARRERAS'!L$2,CONTRATOS!$D$6:$D$956,'RESUMEN POR CARRERAS'!$C188)</f>
        <v>0</v>
      </c>
      <c r="M188" s="372">
        <f>SUMIFS(CONTRATOS!$P$6:$P$956,CONTRATOS!$I$6:$I$956,'RESUMEN POR CARRERAS'!M$2,CONTRATOS!$D$6:$D$956,'RESUMEN POR CARRERAS'!$C188)</f>
        <v>0</v>
      </c>
      <c r="N188" s="372">
        <f>SUMIFS(CONTRATOS!$P$6:$P$956,CONTRATOS!$I$6:$I$956,'RESUMEN POR CARRERAS'!N$2,CONTRATOS!$D$6:$D$956,'RESUMEN POR CARRERAS'!$C188)</f>
        <v>0</v>
      </c>
      <c r="O188" s="372">
        <f>SUMIFS(CONTRATOS!$P$6:$P$956,CONTRATOS!$I$6:$I$956,'RESUMEN POR CARRERAS'!O$2,CONTRATOS!$D$6:$D$956,'RESUMEN POR CARRERAS'!$C188)</f>
        <v>0</v>
      </c>
      <c r="P188" s="372">
        <f>SUMIFS(CONTRATOS!$P$6:$P$956,CONTRATOS!$I$6:$I$956,'RESUMEN POR CARRERAS'!P$2,CONTRATOS!$D$6:$D$956,'RESUMEN POR CARRERAS'!$C188)</f>
        <v>0</v>
      </c>
      <c r="Q188" s="372">
        <f>SUMIFS(CONTRATOS!$P$6:$P$956,CONTRATOS!$I$6:$I$956,'RESUMEN POR CARRERAS'!Q$2,CONTRATOS!$D$6:$D$956,'RESUMEN POR CARRERAS'!$C188)</f>
        <v>0</v>
      </c>
      <c r="R188" s="372">
        <f>SUMIFS(CONTRATOS!$P$6:$P$956,CONTRATOS!$I$6:$I$956,'RESUMEN POR CARRERAS'!R$2,CONTRATOS!$D$6:$D$956,'RESUMEN POR CARRERAS'!$C188)</f>
        <v>0</v>
      </c>
      <c r="S188" s="372">
        <f>SUMIFS(CONTRATOS!$P$6:$P$956,CONTRATOS!$I$6:$I$956,'RESUMEN POR CARRERAS'!S$2,CONTRATOS!$D$6:$D$956,'RESUMEN POR CARRERAS'!$C188)</f>
        <v>0</v>
      </c>
      <c r="T188" s="372">
        <f>SUMIFS(CONTRATOS!$P$6:$P$956,CONTRATOS!$I$6:$I$956,'RESUMEN POR CARRERAS'!T$2,CONTRATOS!$D$6:$D$956,'RESUMEN POR CARRERAS'!$C188)</f>
        <v>0</v>
      </c>
      <c r="U188" s="372">
        <f>SUMIFS(CONTRATOS!$P$6:$P$956,CONTRATOS!$I$6:$I$956,'RESUMEN POR CARRERAS'!U$2,CONTRATOS!$D$6:$D$956,'RESUMEN POR CARRERAS'!$C188)</f>
        <v>4</v>
      </c>
      <c r="V188" s="372">
        <f>SUMIFS(CONTRATOS!$P$6:$P$956,CONTRATOS!$I$6:$I$956,'RESUMEN POR CARRERAS'!V$2,CONTRATOS!$D$6:$D$956,'RESUMEN POR CARRERAS'!$C188)</f>
        <v>0</v>
      </c>
      <c r="W188" s="372">
        <f>SUMIFS(CONTRATOS!$P$6:$P$956,CONTRATOS!$I$6:$I$956,'RESUMEN POR CARRERAS'!W$2,CONTRATOS!$D$6:$D$956,'RESUMEN POR CARRERAS'!$C188)</f>
        <v>0</v>
      </c>
      <c r="X188" s="372">
        <f>SUMIFS(CONTRATOS!$P$6:$P$956,CONTRATOS!$I$6:$I$956,'RESUMEN POR CARRERAS'!X$2,CONTRATOS!$D$6:$D$956,'RESUMEN POR CARRERAS'!$C188)</f>
        <v>0</v>
      </c>
      <c r="Y188" s="372">
        <f>SUMIFS(CONTRATOS!$P$6:$P$956,CONTRATOS!$I$6:$I$956,'RESUMEN POR CARRERAS'!Y$2,CONTRATOS!$D$6:$D$956,'RESUMEN POR CARRERAS'!$C188)</f>
        <v>8</v>
      </c>
      <c r="Z188" s="372">
        <f>SUMIFS(CONTRATOS!$P$6:$P$956,CONTRATOS!$I$6:$I$956,'RESUMEN POR CARRERAS'!Z$2,CONTRATOS!$D$6:$D$956,'RESUMEN POR CARRERAS'!$C188)</f>
        <v>8</v>
      </c>
      <c r="AA188" s="372">
        <f>SUMIFS(CONTRATOS!$P$6:$P$956,CONTRATOS!$I$6:$I$956,'RESUMEN POR CARRERAS'!AA$2,CONTRATOS!$D$6:$D$956,'RESUMEN POR CARRERAS'!$C188)</f>
        <v>0</v>
      </c>
      <c r="AB188" s="372">
        <f>SUMIFS(CONTRATOS!$P$6:$P$956,CONTRATOS!$I$6:$I$956,'RESUMEN POR CARRERAS'!AB$2,CONTRATOS!$D$6:$D$956,'RESUMEN POR CARRERAS'!$C188)</f>
        <v>0</v>
      </c>
      <c r="AC188" s="372">
        <f>SUMIFS(CONTRATOS!$P$6:$P$956,CONTRATOS!$I$6:$I$956,'RESUMEN POR CARRERAS'!AC$2,CONTRATOS!$D$6:$D$956,'RESUMEN POR CARRERAS'!$C188)</f>
        <v>0</v>
      </c>
      <c r="AD188" s="372">
        <f t="shared" si="4"/>
        <v>8</v>
      </c>
      <c r="AE188" s="2163" t="str">
        <f t="shared" si="5"/>
        <v>ENFERMERÍA</v>
      </c>
    </row>
    <row r="189" spans="1:31" x14ac:dyDescent="0.25">
      <c r="A189" s="372">
        <v>187</v>
      </c>
      <c r="B189" s="974" t="s">
        <v>1603</v>
      </c>
      <c r="C189" s="974" t="s">
        <v>1769</v>
      </c>
      <c r="D189" s="974" t="s">
        <v>2195</v>
      </c>
      <c r="E189" s="372">
        <f>SUMIFS(CONTRATOS!$P$6:$P$956,CONTRATOS!$I$6:$I$956,'RESUMEN POR CARRERAS'!E$2,CONTRATOS!$D$6:$D$956,'RESUMEN POR CARRERAS'!$C189)</f>
        <v>0</v>
      </c>
      <c r="F189" s="372">
        <f>SUMIFS(CONTRATOS!$P$6:$P$956,CONTRATOS!$I$6:$I$956,'RESUMEN POR CARRERAS'!F$2,CONTRATOS!$D$6:$D$956,'RESUMEN POR CARRERAS'!$C189)</f>
        <v>0</v>
      </c>
      <c r="G189" s="372">
        <f>SUMIFS(CONTRATOS!$P$6:$P$956,CONTRATOS!$I$6:$I$956,'RESUMEN POR CARRERAS'!G$2,CONTRATOS!$D$6:$D$956,'RESUMEN POR CARRERAS'!$C189)</f>
        <v>0</v>
      </c>
      <c r="H189" s="372">
        <f>SUMIFS(CONTRATOS!$P$6:$P$956,CONTRATOS!$I$6:$I$956,'RESUMEN POR CARRERAS'!H$2,CONTRATOS!$D$6:$D$956,'RESUMEN POR CARRERAS'!$C189)</f>
        <v>0</v>
      </c>
      <c r="I189" s="372">
        <f>SUMIFS(CONTRATOS!$P$6:$P$956,CONTRATOS!$I$6:$I$956,'RESUMEN POR CARRERAS'!I$2,CONTRATOS!$D$6:$D$956,'RESUMEN POR CARRERAS'!$C189)</f>
        <v>0</v>
      </c>
      <c r="J189" s="372">
        <f>SUMIFS(CONTRATOS!$P$6:$P$956,CONTRATOS!$I$6:$I$956,'RESUMEN POR CARRERAS'!J$2,CONTRATOS!$D$6:$D$956,'RESUMEN POR CARRERAS'!$C189)</f>
        <v>0</v>
      </c>
      <c r="K189" s="372">
        <f>SUMIFS(CONTRATOS!$P$6:$P$956,CONTRATOS!$I$6:$I$956,'RESUMEN POR CARRERAS'!K$2,CONTRATOS!$D$6:$D$956,'RESUMEN POR CARRERAS'!$C189)</f>
        <v>0</v>
      </c>
      <c r="L189" s="372">
        <f>SUMIFS(CONTRATOS!$P$6:$P$956,CONTRATOS!$I$6:$I$956,'RESUMEN POR CARRERAS'!L$2,CONTRATOS!$D$6:$D$956,'RESUMEN POR CARRERAS'!$C189)</f>
        <v>0</v>
      </c>
      <c r="M189" s="372">
        <f>SUMIFS(CONTRATOS!$P$6:$P$956,CONTRATOS!$I$6:$I$956,'RESUMEN POR CARRERAS'!M$2,CONTRATOS!$D$6:$D$956,'RESUMEN POR CARRERAS'!$C189)</f>
        <v>0</v>
      </c>
      <c r="N189" s="372">
        <f>SUMIFS(CONTRATOS!$P$6:$P$956,CONTRATOS!$I$6:$I$956,'RESUMEN POR CARRERAS'!N$2,CONTRATOS!$D$6:$D$956,'RESUMEN POR CARRERAS'!$C189)</f>
        <v>0</v>
      </c>
      <c r="O189" s="372">
        <f>SUMIFS(CONTRATOS!$P$6:$P$956,CONTRATOS!$I$6:$I$956,'RESUMEN POR CARRERAS'!O$2,CONTRATOS!$D$6:$D$956,'RESUMEN POR CARRERAS'!$C189)</f>
        <v>0</v>
      </c>
      <c r="P189" s="372">
        <f>SUMIFS(CONTRATOS!$P$6:$P$956,CONTRATOS!$I$6:$I$956,'RESUMEN POR CARRERAS'!P$2,CONTRATOS!$D$6:$D$956,'RESUMEN POR CARRERAS'!$C189)</f>
        <v>16</v>
      </c>
      <c r="Q189" s="372">
        <f>SUMIFS(CONTRATOS!$P$6:$P$956,CONTRATOS!$I$6:$I$956,'RESUMEN POR CARRERAS'!Q$2,CONTRATOS!$D$6:$D$956,'RESUMEN POR CARRERAS'!$C189)</f>
        <v>0</v>
      </c>
      <c r="R189" s="372">
        <f>SUMIFS(CONTRATOS!$P$6:$P$956,CONTRATOS!$I$6:$I$956,'RESUMEN POR CARRERAS'!R$2,CONTRATOS!$D$6:$D$956,'RESUMEN POR CARRERAS'!$C189)</f>
        <v>0</v>
      </c>
      <c r="S189" s="372">
        <f>SUMIFS(CONTRATOS!$P$6:$P$956,CONTRATOS!$I$6:$I$956,'RESUMEN POR CARRERAS'!S$2,CONTRATOS!$D$6:$D$956,'RESUMEN POR CARRERAS'!$C189)</f>
        <v>0</v>
      </c>
      <c r="T189" s="372">
        <f>SUMIFS(CONTRATOS!$P$6:$P$956,CONTRATOS!$I$6:$I$956,'RESUMEN POR CARRERAS'!T$2,CONTRATOS!$D$6:$D$956,'RESUMEN POR CARRERAS'!$C189)</f>
        <v>0</v>
      </c>
      <c r="U189" s="372">
        <f>SUMIFS(CONTRATOS!$P$6:$P$956,CONTRATOS!$I$6:$I$956,'RESUMEN POR CARRERAS'!U$2,CONTRATOS!$D$6:$D$956,'RESUMEN POR CARRERAS'!$C189)</f>
        <v>0</v>
      </c>
      <c r="V189" s="372">
        <f>SUMIFS(CONTRATOS!$P$6:$P$956,CONTRATOS!$I$6:$I$956,'RESUMEN POR CARRERAS'!V$2,CONTRATOS!$D$6:$D$956,'RESUMEN POR CARRERAS'!$C189)</f>
        <v>0</v>
      </c>
      <c r="W189" s="372">
        <f>SUMIFS(CONTRATOS!$P$6:$P$956,CONTRATOS!$I$6:$I$956,'RESUMEN POR CARRERAS'!W$2,CONTRATOS!$D$6:$D$956,'RESUMEN POR CARRERAS'!$C189)</f>
        <v>0</v>
      </c>
      <c r="X189" s="372">
        <f>SUMIFS(CONTRATOS!$P$6:$P$956,CONTRATOS!$I$6:$I$956,'RESUMEN POR CARRERAS'!X$2,CONTRATOS!$D$6:$D$956,'RESUMEN POR CARRERAS'!$C189)</f>
        <v>0</v>
      </c>
      <c r="Y189" s="372">
        <f>SUMIFS(CONTRATOS!$P$6:$P$956,CONTRATOS!$I$6:$I$956,'RESUMEN POR CARRERAS'!Y$2,CONTRATOS!$D$6:$D$956,'RESUMEN POR CARRERAS'!$C189)</f>
        <v>0</v>
      </c>
      <c r="Z189" s="372">
        <f>SUMIFS(CONTRATOS!$P$6:$P$956,CONTRATOS!$I$6:$I$956,'RESUMEN POR CARRERAS'!Z$2,CONTRATOS!$D$6:$D$956,'RESUMEN POR CARRERAS'!$C189)</f>
        <v>0</v>
      </c>
      <c r="AA189" s="372">
        <f>SUMIFS(CONTRATOS!$P$6:$P$956,CONTRATOS!$I$6:$I$956,'RESUMEN POR CARRERAS'!AA$2,CONTRATOS!$D$6:$D$956,'RESUMEN POR CARRERAS'!$C189)</f>
        <v>0</v>
      </c>
      <c r="AB189" s="372">
        <f>SUMIFS(CONTRATOS!$P$6:$P$956,CONTRATOS!$I$6:$I$956,'RESUMEN POR CARRERAS'!AB$2,CONTRATOS!$D$6:$D$956,'RESUMEN POR CARRERAS'!$C189)</f>
        <v>0</v>
      </c>
      <c r="AC189" s="372">
        <f>SUMIFS(CONTRATOS!$P$6:$P$956,CONTRATOS!$I$6:$I$956,'RESUMEN POR CARRERAS'!AC$2,CONTRATOS!$D$6:$D$956,'RESUMEN POR CARRERAS'!$C189)</f>
        <v>0</v>
      </c>
      <c r="AD189" s="372">
        <f t="shared" si="4"/>
        <v>16</v>
      </c>
      <c r="AE189" s="2163" t="str">
        <f t="shared" si="5"/>
        <v>EDUCACIÓN BÁSICA</v>
      </c>
    </row>
    <row r="190" spans="1:31" x14ac:dyDescent="0.25">
      <c r="A190" s="372">
        <v>188</v>
      </c>
      <c r="B190" s="974" t="s">
        <v>1696</v>
      </c>
      <c r="C190" s="974" t="s">
        <v>1697</v>
      </c>
      <c r="D190" s="974" t="s">
        <v>2195</v>
      </c>
      <c r="E190" s="372">
        <f>SUMIFS(CONTRATOS!$P$6:$P$956,CONTRATOS!$I$6:$I$956,'RESUMEN POR CARRERAS'!E$2,CONTRATOS!$D$6:$D$956,'RESUMEN POR CARRERAS'!$C190)</f>
        <v>0</v>
      </c>
      <c r="F190" s="372">
        <f>SUMIFS(CONTRATOS!$P$6:$P$956,CONTRATOS!$I$6:$I$956,'RESUMEN POR CARRERAS'!F$2,CONTRATOS!$D$6:$D$956,'RESUMEN POR CARRERAS'!$C190)</f>
        <v>0</v>
      </c>
      <c r="G190" s="372">
        <f>SUMIFS(CONTRATOS!$P$6:$P$956,CONTRATOS!$I$6:$I$956,'RESUMEN POR CARRERAS'!G$2,CONTRATOS!$D$6:$D$956,'RESUMEN POR CARRERAS'!$C190)</f>
        <v>0</v>
      </c>
      <c r="H190" s="372">
        <f>SUMIFS(CONTRATOS!$P$6:$P$956,CONTRATOS!$I$6:$I$956,'RESUMEN POR CARRERAS'!H$2,CONTRATOS!$D$6:$D$956,'RESUMEN POR CARRERAS'!$C190)</f>
        <v>0</v>
      </c>
      <c r="I190" s="372">
        <f>SUMIFS(CONTRATOS!$P$6:$P$956,CONTRATOS!$I$6:$I$956,'RESUMEN POR CARRERAS'!I$2,CONTRATOS!$D$6:$D$956,'RESUMEN POR CARRERAS'!$C190)</f>
        <v>0</v>
      </c>
      <c r="J190" s="372">
        <f>SUMIFS(CONTRATOS!$P$6:$P$956,CONTRATOS!$I$6:$I$956,'RESUMEN POR CARRERAS'!J$2,CONTRATOS!$D$6:$D$956,'RESUMEN POR CARRERAS'!$C190)</f>
        <v>0</v>
      </c>
      <c r="K190" s="372">
        <f>SUMIFS(CONTRATOS!$P$6:$P$956,CONTRATOS!$I$6:$I$956,'RESUMEN POR CARRERAS'!K$2,CONTRATOS!$D$6:$D$956,'RESUMEN POR CARRERAS'!$C190)</f>
        <v>0</v>
      </c>
      <c r="L190" s="372">
        <f>SUMIFS(CONTRATOS!$P$6:$P$956,CONTRATOS!$I$6:$I$956,'RESUMEN POR CARRERAS'!L$2,CONTRATOS!$D$6:$D$956,'RESUMEN POR CARRERAS'!$C190)</f>
        <v>0</v>
      </c>
      <c r="M190" s="372">
        <f>SUMIFS(CONTRATOS!$P$6:$P$956,CONTRATOS!$I$6:$I$956,'RESUMEN POR CARRERAS'!M$2,CONTRATOS!$D$6:$D$956,'RESUMEN POR CARRERAS'!$C190)</f>
        <v>0</v>
      </c>
      <c r="N190" s="372">
        <f>SUMIFS(CONTRATOS!$P$6:$P$956,CONTRATOS!$I$6:$I$956,'RESUMEN POR CARRERAS'!N$2,CONTRATOS!$D$6:$D$956,'RESUMEN POR CARRERAS'!$C190)</f>
        <v>0</v>
      </c>
      <c r="O190" s="372">
        <f>SUMIFS(CONTRATOS!$P$6:$P$956,CONTRATOS!$I$6:$I$956,'RESUMEN POR CARRERAS'!O$2,CONTRATOS!$D$6:$D$956,'RESUMEN POR CARRERAS'!$C190)</f>
        <v>0</v>
      </c>
      <c r="P190" s="372">
        <f>SUMIFS(CONTRATOS!$P$6:$P$956,CONTRATOS!$I$6:$I$956,'RESUMEN POR CARRERAS'!P$2,CONTRATOS!$D$6:$D$956,'RESUMEN POR CARRERAS'!$C190)</f>
        <v>0</v>
      </c>
      <c r="Q190" s="372">
        <f>SUMIFS(CONTRATOS!$P$6:$P$956,CONTRATOS!$I$6:$I$956,'RESUMEN POR CARRERAS'!Q$2,CONTRATOS!$D$6:$D$956,'RESUMEN POR CARRERAS'!$C190)</f>
        <v>0</v>
      </c>
      <c r="R190" s="372">
        <f>SUMIFS(CONTRATOS!$P$6:$P$956,CONTRATOS!$I$6:$I$956,'RESUMEN POR CARRERAS'!R$2,CONTRATOS!$D$6:$D$956,'RESUMEN POR CARRERAS'!$C190)</f>
        <v>0</v>
      </c>
      <c r="S190" s="372">
        <f>SUMIFS(CONTRATOS!$P$6:$P$956,CONTRATOS!$I$6:$I$956,'RESUMEN POR CARRERAS'!S$2,CONTRATOS!$D$6:$D$956,'RESUMEN POR CARRERAS'!$C190)</f>
        <v>0</v>
      </c>
      <c r="T190" s="372">
        <f>SUMIFS(CONTRATOS!$P$6:$P$956,CONTRATOS!$I$6:$I$956,'RESUMEN POR CARRERAS'!T$2,CONTRATOS!$D$6:$D$956,'RESUMEN POR CARRERAS'!$C190)</f>
        <v>0</v>
      </c>
      <c r="U190" s="372">
        <f>SUMIFS(CONTRATOS!$P$6:$P$956,CONTRATOS!$I$6:$I$956,'RESUMEN POR CARRERAS'!U$2,CONTRATOS!$D$6:$D$956,'RESUMEN POR CARRERAS'!$C190)</f>
        <v>0</v>
      </c>
      <c r="V190" s="372">
        <f>SUMIFS(CONTRATOS!$P$6:$P$956,CONTRATOS!$I$6:$I$956,'RESUMEN POR CARRERAS'!V$2,CONTRATOS!$D$6:$D$956,'RESUMEN POR CARRERAS'!$C190)</f>
        <v>0</v>
      </c>
      <c r="W190" s="372">
        <f>SUMIFS(CONTRATOS!$P$6:$P$956,CONTRATOS!$I$6:$I$956,'RESUMEN POR CARRERAS'!W$2,CONTRATOS!$D$6:$D$956,'RESUMEN POR CARRERAS'!$C190)</f>
        <v>0</v>
      </c>
      <c r="X190" s="372">
        <f>SUMIFS(CONTRATOS!$P$6:$P$956,CONTRATOS!$I$6:$I$956,'RESUMEN POR CARRERAS'!X$2,CONTRATOS!$D$6:$D$956,'RESUMEN POR CARRERAS'!$C190)</f>
        <v>0</v>
      </c>
      <c r="Y190" s="372">
        <f>SUMIFS(CONTRATOS!$P$6:$P$956,CONTRATOS!$I$6:$I$956,'RESUMEN POR CARRERAS'!Y$2,CONTRATOS!$D$6:$D$956,'RESUMEN POR CARRERAS'!$C190)</f>
        <v>0</v>
      </c>
      <c r="Z190" s="372">
        <f>SUMIFS(CONTRATOS!$P$6:$P$956,CONTRATOS!$I$6:$I$956,'RESUMEN POR CARRERAS'!Z$2,CONTRATOS!$D$6:$D$956,'RESUMEN POR CARRERAS'!$C190)</f>
        <v>14</v>
      </c>
      <c r="AA190" s="372">
        <f>SUMIFS(CONTRATOS!$P$6:$P$956,CONTRATOS!$I$6:$I$956,'RESUMEN POR CARRERAS'!AA$2,CONTRATOS!$D$6:$D$956,'RESUMEN POR CARRERAS'!$C190)</f>
        <v>0</v>
      </c>
      <c r="AB190" s="372">
        <f>SUMIFS(CONTRATOS!$P$6:$P$956,CONTRATOS!$I$6:$I$956,'RESUMEN POR CARRERAS'!AB$2,CONTRATOS!$D$6:$D$956,'RESUMEN POR CARRERAS'!$C190)</f>
        <v>0</v>
      </c>
      <c r="AC190" s="372">
        <f>SUMIFS(CONTRATOS!$P$6:$P$956,CONTRATOS!$I$6:$I$956,'RESUMEN POR CARRERAS'!AC$2,CONTRATOS!$D$6:$D$956,'RESUMEN POR CARRERAS'!$C190)</f>
        <v>0</v>
      </c>
      <c r="AD190" s="372">
        <f t="shared" si="4"/>
        <v>14</v>
      </c>
      <c r="AE190" s="2163" t="str">
        <f t="shared" si="5"/>
        <v>INGENIERÍA EN RIESGOS DE DESASTRES</v>
      </c>
    </row>
    <row r="191" spans="1:31" x14ac:dyDescent="0.25">
      <c r="A191" s="372">
        <v>189</v>
      </c>
      <c r="B191" s="974" t="s">
        <v>1870</v>
      </c>
      <c r="C191" s="974" t="s">
        <v>1871</v>
      </c>
      <c r="D191" s="974" t="s">
        <v>2195</v>
      </c>
      <c r="E191" s="372">
        <f>SUMIFS(CONTRATOS!$P$6:$P$956,CONTRATOS!$I$6:$I$956,'RESUMEN POR CARRERAS'!E$2,CONTRATOS!$D$6:$D$956,'RESUMEN POR CARRERAS'!$C191)</f>
        <v>0</v>
      </c>
      <c r="F191" s="372">
        <f>SUMIFS(CONTRATOS!$P$6:$P$956,CONTRATOS!$I$6:$I$956,'RESUMEN POR CARRERAS'!F$2,CONTRATOS!$D$6:$D$956,'RESUMEN POR CARRERAS'!$C191)</f>
        <v>0</v>
      </c>
      <c r="G191" s="372">
        <f>SUMIFS(CONTRATOS!$P$6:$P$956,CONTRATOS!$I$6:$I$956,'RESUMEN POR CARRERAS'!G$2,CONTRATOS!$D$6:$D$956,'RESUMEN POR CARRERAS'!$C191)</f>
        <v>0</v>
      </c>
      <c r="H191" s="372">
        <f>SUMIFS(CONTRATOS!$P$6:$P$956,CONTRATOS!$I$6:$I$956,'RESUMEN POR CARRERAS'!H$2,CONTRATOS!$D$6:$D$956,'RESUMEN POR CARRERAS'!$C191)</f>
        <v>0</v>
      </c>
      <c r="I191" s="372">
        <f>SUMIFS(CONTRATOS!$P$6:$P$956,CONTRATOS!$I$6:$I$956,'RESUMEN POR CARRERAS'!I$2,CONTRATOS!$D$6:$D$956,'RESUMEN POR CARRERAS'!$C191)</f>
        <v>0</v>
      </c>
      <c r="J191" s="372">
        <f>SUMIFS(CONTRATOS!$P$6:$P$956,CONTRATOS!$I$6:$I$956,'RESUMEN POR CARRERAS'!J$2,CONTRATOS!$D$6:$D$956,'RESUMEN POR CARRERAS'!$C191)</f>
        <v>0</v>
      </c>
      <c r="K191" s="372">
        <f>SUMIFS(CONTRATOS!$P$6:$P$956,CONTRATOS!$I$6:$I$956,'RESUMEN POR CARRERAS'!K$2,CONTRATOS!$D$6:$D$956,'RESUMEN POR CARRERAS'!$C191)</f>
        <v>0</v>
      </c>
      <c r="L191" s="372">
        <f>SUMIFS(CONTRATOS!$P$6:$P$956,CONTRATOS!$I$6:$I$956,'RESUMEN POR CARRERAS'!L$2,CONTRATOS!$D$6:$D$956,'RESUMEN POR CARRERAS'!$C191)</f>
        <v>0</v>
      </c>
      <c r="M191" s="372">
        <f>SUMIFS(CONTRATOS!$P$6:$P$956,CONTRATOS!$I$6:$I$956,'RESUMEN POR CARRERAS'!M$2,CONTRATOS!$D$6:$D$956,'RESUMEN POR CARRERAS'!$C191)</f>
        <v>0</v>
      </c>
      <c r="N191" s="372">
        <f>SUMIFS(CONTRATOS!$P$6:$P$956,CONTRATOS!$I$6:$I$956,'RESUMEN POR CARRERAS'!N$2,CONTRATOS!$D$6:$D$956,'RESUMEN POR CARRERAS'!$C191)</f>
        <v>0</v>
      </c>
      <c r="O191" s="372">
        <f>SUMIFS(CONTRATOS!$P$6:$P$956,CONTRATOS!$I$6:$I$956,'RESUMEN POR CARRERAS'!O$2,CONTRATOS!$D$6:$D$956,'RESUMEN POR CARRERAS'!$C191)</f>
        <v>0</v>
      </c>
      <c r="P191" s="372">
        <f>SUMIFS(CONTRATOS!$P$6:$P$956,CONTRATOS!$I$6:$I$956,'RESUMEN POR CARRERAS'!P$2,CONTRATOS!$D$6:$D$956,'RESUMEN POR CARRERAS'!$C191)</f>
        <v>0</v>
      </c>
      <c r="Q191" s="372">
        <f>SUMIFS(CONTRATOS!$P$6:$P$956,CONTRATOS!$I$6:$I$956,'RESUMEN POR CARRERAS'!Q$2,CONTRATOS!$D$6:$D$956,'RESUMEN POR CARRERAS'!$C191)</f>
        <v>0</v>
      </c>
      <c r="R191" s="372">
        <f>SUMIFS(CONTRATOS!$P$6:$P$956,CONTRATOS!$I$6:$I$956,'RESUMEN POR CARRERAS'!R$2,CONTRATOS!$D$6:$D$956,'RESUMEN POR CARRERAS'!$C191)</f>
        <v>0</v>
      </c>
      <c r="S191" s="372">
        <f>SUMIFS(CONTRATOS!$P$6:$P$956,CONTRATOS!$I$6:$I$956,'RESUMEN POR CARRERAS'!S$2,CONTRATOS!$D$6:$D$956,'RESUMEN POR CARRERAS'!$C191)</f>
        <v>0</v>
      </c>
      <c r="T191" s="372">
        <f>SUMIFS(CONTRATOS!$P$6:$P$956,CONTRATOS!$I$6:$I$956,'RESUMEN POR CARRERAS'!T$2,CONTRATOS!$D$6:$D$956,'RESUMEN POR CARRERAS'!$C191)</f>
        <v>0</v>
      </c>
      <c r="U191" s="372">
        <f>SUMIFS(CONTRATOS!$P$6:$P$956,CONTRATOS!$I$6:$I$956,'RESUMEN POR CARRERAS'!U$2,CONTRATOS!$D$6:$D$956,'RESUMEN POR CARRERAS'!$C191)</f>
        <v>0</v>
      </c>
      <c r="V191" s="372">
        <f>SUMIFS(CONTRATOS!$P$6:$P$956,CONTRATOS!$I$6:$I$956,'RESUMEN POR CARRERAS'!V$2,CONTRATOS!$D$6:$D$956,'RESUMEN POR CARRERAS'!$C191)</f>
        <v>0</v>
      </c>
      <c r="W191" s="372">
        <f>SUMIFS(CONTRATOS!$P$6:$P$956,CONTRATOS!$I$6:$I$956,'RESUMEN POR CARRERAS'!W$2,CONTRATOS!$D$6:$D$956,'RESUMEN POR CARRERAS'!$C191)</f>
        <v>14</v>
      </c>
      <c r="X191" s="372">
        <f>SUMIFS(CONTRATOS!$P$6:$P$956,CONTRATOS!$I$6:$I$956,'RESUMEN POR CARRERAS'!X$2,CONTRATOS!$D$6:$D$956,'RESUMEN POR CARRERAS'!$C191)</f>
        <v>0</v>
      </c>
      <c r="Y191" s="372">
        <f>SUMIFS(CONTRATOS!$P$6:$P$956,CONTRATOS!$I$6:$I$956,'RESUMEN POR CARRERAS'!Y$2,CONTRATOS!$D$6:$D$956,'RESUMEN POR CARRERAS'!$C191)</f>
        <v>0</v>
      </c>
      <c r="Z191" s="372">
        <f>SUMIFS(CONTRATOS!$P$6:$P$956,CONTRATOS!$I$6:$I$956,'RESUMEN POR CARRERAS'!Z$2,CONTRATOS!$D$6:$D$956,'RESUMEN POR CARRERAS'!$C191)</f>
        <v>0</v>
      </c>
      <c r="AA191" s="372">
        <f>SUMIFS(CONTRATOS!$P$6:$P$956,CONTRATOS!$I$6:$I$956,'RESUMEN POR CARRERAS'!AA$2,CONTRATOS!$D$6:$D$956,'RESUMEN POR CARRERAS'!$C191)</f>
        <v>0</v>
      </c>
      <c r="AB191" s="372">
        <f>SUMIFS(CONTRATOS!$P$6:$P$956,CONTRATOS!$I$6:$I$956,'RESUMEN POR CARRERAS'!AB$2,CONTRATOS!$D$6:$D$956,'RESUMEN POR CARRERAS'!$C191)</f>
        <v>0</v>
      </c>
      <c r="AC191" s="372">
        <f>SUMIFS(CONTRATOS!$P$6:$P$956,CONTRATOS!$I$6:$I$956,'RESUMEN POR CARRERAS'!AC$2,CONTRATOS!$D$6:$D$956,'RESUMEN POR CARRERAS'!$C191)</f>
        <v>0</v>
      </c>
      <c r="AD191" s="372">
        <f t="shared" si="4"/>
        <v>14</v>
      </c>
      <c r="AE191" s="2163" t="str">
        <f t="shared" si="5"/>
        <v>SOCIOLOGÍA</v>
      </c>
    </row>
    <row r="192" spans="1:31" x14ac:dyDescent="0.25">
      <c r="A192" s="372">
        <v>190</v>
      </c>
      <c r="B192" s="974" t="s">
        <v>778</v>
      </c>
      <c r="C192" s="974" t="s">
        <v>779</v>
      </c>
      <c r="D192" s="974" t="s">
        <v>2195</v>
      </c>
      <c r="E192" s="372">
        <f>SUMIFS(CONTRATOS!$P$6:$P$956,CONTRATOS!$I$6:$I$956,'RESUMEN POR CARRERAS'!E$2,CONTRATOS!$D$6:$D$956,'RESUMEN POR CARRERAS'!$C192)</f>
        <v>0</v>
      </c>
      <c r="F192" s="372">
        <f>SUMIFS(CONTRATOS!$P$6:$P$956,CONTRATOS!$I$6:$I$956,'RESUMEN POR CARRERAS'!F$2,CONTRATOS!$D$6:$D$956,'RESUMEN POR CARRERAS'!$C192)</f>
        <v>0</v>
      </c>
      <c r="G192" s="372">
        <f>SUMIFS(CONTRATOS!$P$6:$P$956,CONTRATOS!$I$6:$I$956,'RESUMEN POR CARRERAS'!G$2,CONTRATOS!$D$6:$D$956,'RESUMEN POR CARRERAS'!$C192)</f>
        <v>0</v>
      </c>
      <c r="H192" s="372">
        <f>SUMIFS(CONTRATOS!$P$6:$P$956,CONTRATOS!$I$6:$I$956,'RESUMEN POR CARRERAS'!H$2,CONTRATOS!$D$6:$D$956,'RESUMEN POR CARRERAS'!$C192)</f>
        <v>0</v>
      </c>
      <c r="I192" s="372">
        <f>SUMIFS(CONTRATOS!$P$6:$P$956,CONTRATOS!$I$6:$I$956,'RESUMEN POR CARRERAS'!I$2,CONTRATOS!$D$6:$D$956,'RESUMEN POR CARRERAS'!$C192)</f>
        <v>0</v>
      </c>
      <c r="J192" s="372">
        <f>SUMIFS(CONTRATOS!$P$6:$P$956,CONTRATOS!$I$6:$I$956,'RESUMEN POR CARRERAS'!J$2,CONTRATOS!$D$6:$D$956,'RESUMEN POR CARRERAS'!$C192)</f>
        <v>0</v>
      </c>
      <c r="K192" s="372">
        <f>SUMIFS(CONTRATOS!$P$6:$P$956,CONTRATOS!$I$6:$I$956,'RESUMEN POR CARRERAS'!K$2,CONTRATOS!$D$6:$D$956,'RESUMEN POR CARRERAS'!$C192)</f>
        <v>0</v>
      </c>
      <c r="L192" s="372">
        <f>SUMIFS(CONTRATOS!$P$6:$P$956,CONTRATOS!$I$6:$I$956,'RESUMEN POR CARRERAS'!L$2,CONTRATOS!$D$6:$D$956,'RESUMEN POR CARRERAS'!$C192)</f>
        <v>0</v>
      </c>
      <c r="M192" s="372">
        <f>SUMIFS(CONTRATOS!$P$6:$P$956,CONTRATOS!$I$6:$I$956,'RESUMEN POR CARRERAS'!M$2,CONTRATOS!$D$6:$D$956,'RESUMEN POR CARRERAS'!$C192)</f>
        <v>0</v>
      </c>
      <c r="N192" s="372">
        <f>SUMIFS(CONTRATOS!$P$6:$P$956,CONTRATOS!$I$6:$I$956,'RESUMEN POR CARRERAS'!N$2,CONTRATOS!$D$6:$D$956,'RESUMEN POR CARRERAS'!$C192)</f>
        <v>0</v>
      </c>
      <c r="O192" s="372">
        <f>SUMIFS(CONTRATOS!$P$6:$P$956,CONTRATOS!$I$6:$I$956,'RESUMEN POR CARRERAS'!O$2,CONTRATOS!$D$6:$D$956,'RESUMEN POR CARRERAS'!$C192)</f>
        <v>0</v>
      </c>
      <c r="P192" s="372">
        <f>SUMIFS(CONTRATOS!$P$6:$P$956,CONTRATOS!$I$6:$I$956,'RESUMEN POR CARRERAS'!P$2,CONTRATOS!$D$6:$D$956,'RESUMEN POR CARRERAS'!$C192)</f>
        <v>0</v>
      </c>
      <c r="Q192" s="372">
        <f>SUMIFS(CONTRATOS!$P$6:$P$956,CONTRATOS!$I$6:$I$956,'RESUMEN POR CARRERAS'!Q$2,CONTRATOS!$D$6:$D$956,'RESUMEN POR CARRERAS'!$C192)</f>
        <v>17</v>
      </c>
      <c r="R192" s="372">
        <f>SUMIFS(CONTRATOS!$P$6:$P$956,CONTRATOS!$I$6:$I$956,'RESUMEN POR CARRERAS'!R$2,CONTRATOS!$D$6:$D$956,'RESUMEN POR CARRERAS'!$C192)</f>
        <v>0</v>
      </c>
      <c r="S192" s="372">
        <f>SUMIFS(CONTRATOS!$P$6:$P$956,CONTRATOS!$I$6:$I$956,'RESUMEN POR CARRERAS'!S$2,CONTRATOS!$D$6:$D$956,'RESUMEN POR CARRERAS'!$C192)</f>
        <v>0</v>
      </c>
      <c r="T192" s="372">
        <f>SUMIFS(CONTRATOS!$P$6:$P$956,CONTRATOS!$I$6:$I$956,'RESUMEN POR CARRERAS'!T$2,CONTRATOS!$D$6:$D$956,'RESUMEN POR CARRERAS'!$C192)</f>
        <v>0</v>
      </c>
      <c r="U192" s="372">
        <f>SUMIFS(CONTRATOS!$P$6:$P$956,CONTRATOS!$I$6:$I$956,'RESUMEN POR CARRERAS'!U$2,CONTRATOS!$D$6:$D$956,'RESUMEN POR CARRERAS'!$C192)</f>
        <v>0</v>
      </c>
      <c r="V192" s="372">
        <f>SUMIFS(CONTRATOS!$P$6:$P$956,CONTRATOS!$I$6:$I$956,'RESUMEN POR CARRERAS'!V$2,CONTRATOS!$D$6:$D$956,'RESUMEN POR CARRERAS'!$C192)</f>
        <v>0</v>
      </c>
      <c r="W192" s="372">
        <f>SUMIFS(CONTRATOS!$P$6:$P$956,CONTRATOS!$I$6:$I$956,'RESUMEN POR CARRERAS'!W$2,CONTRATOS!$D$6:$D$956,'RESUMEN POR CARRERAS'!$C192)</f>
        <v>0</v>
      </c>
      <c r="X192" s="372">
        <f>SUMIFS(CONTRATOS!$P$6:$P$956,CONTRATOS!$I$6:$I$956,'RESUMEN POR CARRERAS'!X$2,CONTRATOS!$D$6:$D$956,'RESUMEN POR CARRERAS'!$C192)</f>
        <v>0</v>
      </c>
      <c r="Y192" s="372">
        <f>SUMIFS(CONTRATOS!$P$6:$P$956,CONTRATOS!$I$6:$I$956,'RESUMEN POR CARRERAS'!Y$2,CONTRATOS!$D$6:$D$956,'RESUMEN POR CARRERAS'!$C192)</f>
        <v>0</v>
      </c>
      <c r="Z192" s="372">
        <f>SUMIFS(CONTRATOS!$P$6:$P$956,CONTRATOS!$I$6:$I$956,'RESUMEN POR CARRERAS'!Z$2,CONTRATOS!$D$6:$D$956,'RESUMEN POR CARRERAS'!$C192)</f>
        <v>0</v>
      </c>
      <c r="AA192" s="372">
        <f>SUMIFS(CONTRATOS!$P$6:$P$956,CONTRATOS!$I$6:$I$956,'RESUMEN POR CARRERAS'!AA$2,CONTRATOS!$D$6:$D$956,'RESUMEN POR CARRERAS'!$C192)</f>
        <v>0</v>
      </c>
      <c r="AB192" s="372">
        <f>SUMIFS(CONTRATOS!$P$6:$P$956,CONTRATOS!$I$6:$I$956,'RESUMEN POR CARRERAS'!AB$2,CONTRATOS!$D$6:$D$956,'RESUMEN POR CARRERAS'!$C192)</f>
        <v>0</v>
      </c>
      <c r="AC192" s="372">
        <f>SUMIFS(CONTRATOS!$P$6:$P$956,CONTRATOS!$I$6:$I$956,'RESUMEN POR CARRERAS'!AC$2,CONTRATOS!$D$6:$D$956,'RESUMEN POR CARRERAS'!$C192)</f>
        <v>0</v>
      </c>
      <c r="AD192" s="372">
        <f t="shared" si="4"/>
        <v>17</v>
      </c>
      <c r="AE192" s="2163" t="str">
        <f t="shared" si="5"/>
        <v>EDUCACIÓN INICIAL</v>
      </c>
    </row>
    <row r="193" spans="1:31" x14ac:dyDescent="0.25">
      <c r="A193" s="372">
        <v>191</v>
      </c>
      <c r="B193" s="974" t="s">
        <v>1265</v>
      </c>
      <c r="C193" s="974" t="s">
        <v>1266</v>
      </c>
      <c r="D193" s="974" t="s">
        <v>2194</v>
      </c>
      <c r="E193" s="372">
        <f>SUMIFS(CONTRATOS!$P$6:$P$956,CONTRATOS!$I$6:$I$956,'RESUMEN POR CARRERAS'!E$2,CONTRATOS!$D$6:$D$956,'RESUMEN POR CARRERAS'!$C193)</f>
        <v>0</v>
      </c>
      <c r="F193" s="372">
        <f>SUMIFS(CONTRATOS!$P$6:$P$956,CONTRATOS!$I$6:$I$956,'RESUMEN POR CARRERAS'!F$2,CONTRATOS!$D$6:$D$956,'RESUMEN POR CARRERAS'!$C193)</f>
        <v>0</v>
      </c>
      <c r="G193" s="372">
        <f>SUMIFS(CONTRATOS!$P$6:$P$956,CONTRATOS!$I$6:$I$956,'RESUMEN POR CARRERAS'!G$2,CONTRATOS!$D$6:$D$956,'RESUMEN POR CARRERAS'!$C193)</f>
        <v>0</v>
      </c>
      <c r="H193" s="372">
        <f>SUMIFS(CONTRATOS!$P$6:$P$956,CONTRATOS!$I$6:$I$956,'RESUMEN POR CARRERAS'!H$2,CONTRATOS!$D$6:$D$956,'RESUMEN POR CARRERAS'!$C193)</f>
        <v>0</v>
      </c>
      <c r="I193" s="372">
        <f>SUMIFS(CONTRATOS!$P$6:$P$956,CONTRATOS!$I$6:$I$956,'RESUMEN POR CARRERAS'!I$2,CONTRATOS!$D$6:$D$956,'RESUMEN POR CARRERAS'!$C193)</f>
        <v>0</v>
      </c>
      <c r="J193" s="372">
        <f>SUMIFS(CONTRATOS!$P$6:$P$956,CONTRATOS!$I$6:$I$956,'RESUMEN POR CARRERAS'!J$2,CONTRATOS!$D$6:$D$956,'RESUMEN POR CARRERAS'!$C193)</f>
        <v>0</v>
      </c>
      <c r="K193" s="372">
        <f>SUMIFS(CONTRATOS!$P$6:$P$956,CONTRATOS!$I$6:$I$956,'RESUMEN POR CARRERAS'!K$2,CONTRATOS!$D$6:$D$956,'RESUMEN POR CARRERAS'!$C193)</f>
        <v>0</v>
      </c>
      <c r="L193" s="372">
        <f>SUMIFS(CONTRATOS!$P$6:$P$956,CONTRATOS!$I$6:$I$956,'RESUMEN POR CARRERAS'!L$2,CONTRATOS!$D$6:$D$956,'RESUMEN POR CARRERAS'!$C193)</f>
        <v>0</v>
      </c>
      <c r="M193" s="372">
        <f>SUMIFS(CONTRATOS!$P$6:$P$956,CONTRATOS!$I$6:$I$956,'RESUMEN POR CARRERAS'!M$2,CONTRATOS!$D$6:$D$956,'RESUMEN POR CARRERAS'!$C193)</f>
        <v>0</v>
      </c>
      <c r="N193" s="372">
        <f>SUMIFS(CONTRATOS!$P$6:$P$956,CONTRATOS!$I$6:$I$956,'RESUMEN POR CARRERAS'!N$2,CONTRATOS!$D$6:$D$956,'RESUMEN POR CARRERAS'!$C193)</f>
        <v>0</v>
      </c>
      <c r="O193" s="372">
        <f>SUMIFS(CONTRATOS!$P$6:$P$956,CONTRATOS!$I$6:$I$956,'RESUMEN POR CARRERAS'!O$2,CONTRATOS!$D$6:$D$956,'RESUMEN POR CARRERAS'!$C193)</f>
        <v>0</v>
      </c>
      <c r="P193" s="372">
        <f>SUMIFS(CONTRATOS!$P$6:$P$956,CONTRATOS!$I$6:$I$956,'RESUMEN POR CARRERAS'!P$2,CONTRATOS!$D$6:$D$956,'RESUMEN POR CARRERAS'!$C193)</f>
        <v>0</v>
      </c>
      <c r="Q193" s="372">
        <f>SUMIFS(CONTRATOS!$P$6:$P$956,CONTRATOS!$I$6:$I$956,'RESUMEN POR CARRERAS'!Q$2,CONTRATOS!$D$6:$D$956,'RESUMEN POR CARRERAS'!$C193)</f>
        <v>0</v>
      </c>
      <c r="R193" s="372">
        <f>SUMIFS(CONTRATOS!$P$6:$P$956,CONTRATOS!$I$6:$I$956,'RESUMEN POR CARRERAS'!R$2,CONTRATOS!$D$6:$D$956,'RESUMEN POR CARRERAS'!$C193)</f>
        <v>0</v>
      </c>
      <c r="S193" s="372">
        <f>SUMIFS(CONTRATOS!$P$6:$P$956,CONTRATOS!$I$6:$I$956,'RESUMEN POR CARRERAS'!S$2,CONTRATOS!$D$6:$D$956,'RESUMEN POR CARRERAS'!$C193)</f>
        <v>0</v>
      </c>
      <c r="T193" s="372">
        <f>SUMIFS(CONTRATOS!$P$6:$P$956,CONTRATOS!$I$6:$I$956,'RESUMEN POR CARRERAS'!T$2,CONTRATOS!$D$6:$D$956,'RESUMEN POR CARRERAS'!$C193)</f>
        <v>0</v>
      </c>
      <c r="U193" s="372">
        <f>SUMIFS(CONTRATOS!$P$6:$P$956,CONTRATOS!$I$6:$I$956,'RESUMEN POR CARRERAS'!U$2,CONTRATOS!$D$6:$D$956,'RESUMEN POR CARRERAS'!$C193)</f>
        <v>0</v>
      </c>
      <c r="V193" s="372">
        <f>SUMIFS(CONTRATOS!$P$6:$P$956,CONTRATOS!$I$6:$I$956,'RESUMEN POR CARRERAS'!V$2,CONTRATOS!$D$6:$D$956,'RESUMEN POR CARRERAS'!$C193)</f>
        <v>10</v>
      </c>
      <c r="W193" s="372">
        <f>SUMIFS(CONTRATOS!$P$6:$P$956,CONTRATOS!$I$6:$I$956,'RESUMEN POR CARRERAS'!W$2,CONTRATOS!$D$6:$D$956,'RESUMEN POR CARRERAS'!$C193)</f>
        <v>0</v>
      </c>
      <c r="X193" s="372">
        <f>SUMIFS(CONTRATOS!$P$6:$P$956,CONTRATOS!$I$6:$I$956,'RESUMEN POR CARRERAS'!X$2,CONTRATOS!$D$6:$D$956,'RESUMEN POR CARRERAS'!$C193)</f>
        <v>0</v>
      </c>
      <c r="Y193" s="372">
        <f>SUMIFS(CONTRATOS!$P$6:$P$956,CONTRATOS!$I$6:$I$956,'RESUMEN POR CARRERAS'!Y$2,CONTRATOS!$D$6:$D$956,'RESUMEN POR CARRERAS'!$C193)</f>
        <v>0</v>
      </c>
      <c r="Z193" s="372">
        <f>SUMIFS(CONTRATOS!$P$6:$P$956,CONTRATOS!$I$6:$I$956,'RESUMEN POR CARRERAS'!Z$2,CONTRATOS!$D$6:$D$956,'RESUMEN POR CARRERAS'!$C193)</f>
        <v>0</v>
      </c>
      <c r="AA193" s="372">
        <f>SUMIFS(CONTRATOS!$P$6:$P$956,CONTRATOS!$I$6:$I$956,'RESUMEN POR CARRERAS'!AA$2,CONTRATOS!$D$6:$D$956,'RESUMEN POR CARRERAS'!$C193)</f>
        <v>3</v>
      </c>
      <c r="AB193" s="372">
        <f>SUMIFS(CONTRATOS!$P$6:$P$956,CONTRATOS!$I$6:$I$956,'RESUMEN POR CARRERAS'!AB$2,CONTRATOS!$D$6:$D$956,'RESUMEN POR CARRERAS'!$C193)</f>
        <v>0</v>
      </c>
      <c r="AC193" s="372">
        <f>SUMIFS(CONTRATOS!$P$6:$P$956,CONTRATOS!$I$6:$I$956,'RESUMEN POR CARRERAS'!AC$2,CONTRATOS!$D$6:$D$956,'RESUMEN POR CARRERAS'!$C193)</f>
        <v>4</v>
      </c>
      <c r="AD193" s="372">
        <f t="shared" si="4"/>
        <v>10</v>
      </c>
      <c r="AE193" s="2163" t="str">
        <f t="shared" si="5"/>
        <v>DERECHO</v>
      </c>
    </row>
    <row r="194" spans="1:31" x14ac:dyDescent="0.25">
      <c r="A194" s="372">
        <v>192</v>
      </c>
      <c r="B194" s="974" t="s">
        <v>1853</v>
      </c>
      <c r="C194" s="974" t="s">
        <v>1854</v>
      </c>
      <c r="D194" s="974" t="s">
        <v>2193</v>
      </c>
      <c r="E194" s="372">
        <f>SUMIFS(CONTRATOS!$P$6:$P$956,CONTRATOS!$I$6:$I$956,'RESUMEN POR CARRERAS'!E$2,CONTRATOS!$D$6:$D$956,'RESUMEN POR CARRERAS'!$C194)</f>
        <v>0</v>
      </c>
      <c r="F194" s="372">
        <f>SUMIFS(CONTRATOS!$P$6:$P$956,CONTRATOS!$I$6:$I$956,'RESUMEN POR CARRERAS'!F$2,CONTRATOS!$D$6:$D$956,'RESUMEN POR CARRERAS'!$C194)</f>
        <v>0</v>
      </c>
      <c r="G194" s="372">
        <f>SUMIFS(CONTRATOS!$P$6:$P$956,CONTRATOS!$I$6:$I$956,'RESUMEN POR CARRERAS'!G$2,CONTRATOS!$D$6:$D$956,'RESUMEN POR CARRERAS'!$C194)</f>
        <v>0</v>
      </c>
      <c r="H194" s="372">
        <f>SUMIFS(CONTRATOS!$P$6:$P$956,CONTRATOS!$I$6:$I$956,'RESUMEN POR CARRERAS'!H$2,CONTRATOS!$D$6:$D$956,'RESUMEN POR CARRERAS'!$C194)</f>
        <v>0</v>
      </c>
      <c r="I194" s="372">
        <f>SUMIFS(CONTRATOS!$P$6:$P$956,CONTRATOS!$I$6:$I$956,'RESUMEN POR CARRERAS'!I$2,CONTRATOS!$D$6:$D$956,'RESUMEN POR CARRERAS'!$C194)</f>
        <v>0</v>
      </c>
      <c r="J194" s="372">
        <f>SUMIFS(CONTRATOS!$P$6:$P$956,CONTRATOS!$I$6:$I$956,'RESUMEN POR CARRERAS'!J$2,CONTRATOS!$D$6:$D$956,'RESUMEN POR CARRERAS'!$C194)</f>
        <v>0</v>
      </c>
      <c r="K194" s="372">
        <f>SUMIFS(CONTRATOS!$P$6:$P$956,CONTRATOS!$I$6:$I$956,'RESUMEN POR CARRERAS'!K$2,CONTRATOS!$D$6:$D$956,'RESUMEN POR CARRERAS'!$C194)</f>
        <v>0</v>
      </c>
      <c r="L194" s="372">
        <f>SUMIFS(CONTRATOS!$P$6:$P$956,CONTRATOS!$I$6:$I$956,'RESUMEN POR CARRERAS'!L$2,CONTRATOS!$D$6:$D$956,'RESUMEN POR CARRERAS'!$C194)</f>
        <v>4</v>
      </c>
      <c r="M194" s="372">
        <f>SUMIFS(CONTRATOS!$P$6:$P$956,CONTRATOS!$I$6:$I$956,'RESUMEN POR CARRERAS'!M$2,CONTRATOS!$D$6:$D$956,'RESUMEN POR CARRERAS'!$C194)</f>
        <v>0</v>
      </c>
      <c r="N194" s="372">
        <f>SUMIFS(CONTRATOS!$P$6:$P$956,CONTRATOS!$I$6:$I$956,'RESUMEN POR CARRERAS'!N$2,CONTRATOS!$D$6:$D$956,'RESUMEN POR CARRERAS'!$C194)</f>
        <v>0</v>
      </c>
      <c r="O194" s="372">
        <f>SUMIFS(CONTRATOS!$P$6:$P$956,CONTRATOS!$I$6:$I$956,'RESUMEN POR CARRERAS'!O$2,CONTRATOS!$D$6:$D$956,'RESUMEN POR CARRERAS'!$C194)</f>
        <v>0</v>
      </c>
      <c r="P194" s="372">
        <f>SUMIFS(CONTRATOS!$P$6:$P$956,CONTRATOS!$I$6:$I$956,'RESUMEN POR CARRERAS'!P$2,CONTRATOS!$D$6:$D$956,'RESUMEN POR CARRERAS'!$C194)</f>
        <v>8</v>
      </c>
      <c r="Q194" s="372">
        <f>SUMIFS(CONTRATOS!$P$6:$P$956,CONTRATOS!$I$6:$I$956,'RESUMEN POR CARRERAS'!Q$2,CONTRATOS!$D$6:$D$956,'RESUMEN POR CARRERAS'!$C194)</f>
        <v>0</v>
      </c>
      <c r="R194" s="372">
        <f>SUMIFS(CONTRATOS!$P$6:$P$956,CONTRATOS!$I$6:$I$956,'RESUMEN POR CARRERAS'!R$2,CONTRATOS!$D$6:$D$956,'RESUMEN POR CARRERAS'!$C194)</f>
        <v>0</v>
      </c>
      <c r="S194" s="372">
        <f>SUMIFS(CONTRATOS!$P$6:$P$956,CONTRATOS!$I$6:$I$956,'RESUMEN POR CARRERAS'!S$2,CONTRATOS!$D$6:$D$956,'RESUMEN POR CARRERAS'!$C194)</f>
        <v>0</v>
      </c>
      <c r="T194" s="372">
        <f>SUMIFS(CONTRATOS!$P$6:$P$956,CONTRATOS!$I$6:$I$956,'RESUMEN POR CARRERAS'!T$2,CONTRATOS!$D$6:$D$956,'RESUMEN POR CARRERAS'!$C194)</f>
        <v>0</v>
      </c>
      <c r="U194" s="372">
        <f>SUMIFS(CONTRATOS!$P$6:$P$956,CONTRATOS!$I$6:$I$956,'RESUMEN POR CARRERAS'!U$2,CONTRATOS!$D$6:$D$956,'RESUMEN POR CARRERAS'!$C194)</f>
        <v>0</v>
      </c>
      <c r="V194" s="372">
        <f>SUMIFS(CONTRATOS!$P$6:$P$956,CONTRATOS!$I$6:$I$956,'RESUMEN POR CARRERAS'!V$2,CONTRATOS!$D$6:$D$956,'RESUMEN POR CARRERAS'!$C194)</f>
        <v>0</v>
      </c>
      <c r="W194" s="372">
        <f>SUMIFS(CONTRATOS!$P$6:$P$956,CONTRATOS!$I$6:$I$956,'RESUMEN POR CARRERAS'!W$2,CONTRATOS!$D$6:$D$956,'RESUMEN POR CARRERAS'!$C194)</f>
        <v>0</v>
      </c>
      <c r="X194" s="372">
        <f>SUMIFS(CONTRATOS!$P$6:$P$956,CONTRATOS!$I$6:$I$956,'RESUMEN POR CARRERAS'!X$2,CONTRATOS!$D$6:$D$956,'RESUMEN POR CARRERAS'!$C194)</f>
        <v>0</v>
      </c>
      <c r="Y194" s="372">
        <f>SUMIFS(CONTRATOS!$P$6:$P$956,CONTRATOS!$I$6:$I$956,'RESUMEN POR CARRERAS'!Y$2,CONTRATOS!$D$6:$D$956,'RESUMEN POR CARRERAS'!$C194)</f>
        <v>0</v>
      </c>
      <c r="Z194" s="372">
        <f>SUMIFS(CONTRATOS!$P$6:$P$956,CONTRATOS!$I$6:$I$956,'RESUMEN POR CARRERAS'!Z$2,CONTRATOS!$D$6:$D$956,'RESUMEN POR CARRERAS'!$C194)</f>
        <v>0</v>
      </c>
      <c r="AA194" s="372">
        <f>SUMIFS(CONTRATOS!$P$6:$P$956,CONTRATOS!$I$6:$I$956,'RESUMEN POR CARRERAS'!AA$2,CONTRATOS!$D$6:$D$956,'RESUMEN POR CARRERAS'!$C194)</f>
        <v>0</v>
      </c>
      <c r="AB194" s="372">
        <f>SUMIFS(CONTRATOS!$P$6:$P$956,CONTRATOS!$I$6:$I$956,'RESUMEN POR CARRERAS'!AB$2,CONTRATOS!$D$6:$D$956,'RESUMEN POR CARRERAS'!$C194)</f>
        <v>0</v>
      </c>
      <c r="AC194" s="372">
        <f>SUMIFS(CONTRATOS!$P$6:$P$956,CONTRATOS!$I$6:$I$956,'RESUMEN POR CARRERAS'!AC$2,CONTRATOS!$D$6:$D$956,'RESUMEN POR CARRERAS'!$C194)</f>
        <v>0</v>
      </c>
      <c r="AD194" s="372">
        <f t="shared" si="4"/>
        <v>8</v>
      </c>
      <c r="AE194" s="2163" t="str">
        <f t="shared" si="5"/>
        <v>EDUCACIÓN BÁSICA</v>
      </c>
    </row>
    <row r="195" spans="1:31" x14ac:dyDescent="0.25">
      <c r="A195" s="372">
        <v>193</v>
      </c>
      <c r="B195" s="974" t="s">
        <v>1702</v>
      </c>
      <c r="C195" s="974" t="s">
        <v>1703</v>
      </c>
      <c r="D195" s="974" t="s">
        <v>2195</v>
      </c>
      <c r="E195" s="372">
        <f>SUMIFS(CONTRATOS!$P$6:$P$956,CONTRATOS!$I$6:$I$956,'RESUMEN POR CARRERAS'!E$2,CONTRATOS!$D$6:$D$956,'RESUMEN POR CARRERAS'!$C195)</f>
        <v>0</v>
      </c>
      <c r="F195" s="372">
        <f>SUMIFS(CONTRATOS!$P$6:$P$956,CONTRATOS!$I$6:$I$956,'RESUMEN POR CARRERAS'!F$2,CONTRATOS!$D$6:$D$956,'RESUMEN POR CARRERAS'!$C195)</f>
        <v>0</v>
      </c>
      <c r="G195" s="372">
        <f>SUMIFS(CONTRATOS!$P$6:$P$956,CONTRATOS!$I$6:$I$956,'RESUMEN POR CARRERAS'!G$2,CONTRATOS!$D$6:$D$956,'RESUMEN POR CARRERAS'!$C195)</f>
        <v>0</v>
      </c>
      <c r="H195" s="372">
        <f>SUMIFS(CONTRATOS!$P$6:$P$956,CONTRATOS!$I$6:$I$956,'RESUMEN POR CARRERAS'!H$2,CONTRATOS!$D$6:$D$956,'RESUMEN POR CARRERAS'!$C195)</f>
        <v>0</v>
      </c>
      <c r="I195" s="372">
        <f>SUMIFS(CONTRATOS!$P$6:$P$956,CONTRATOS!$I$6:$I$956,'RESUMEN POR CARRERAS'!I$2,CONTRATOS!$D$6:$D$956,'RESUMEN POR CARRERAS'!$C195)</f>
        <v>0</v>
      </c>
      <c r="J195" s="372">
        <f>SUMIFS(CONTRATOS!$P$6:$P$956,CONTRATOS!$I$6:$I$956,'RESUMEN POR CARRERAS'!J$2,CONTRATOS!$D$6:$D$956,'RESUMEN POR CARRERAS'!$C195)</f>
        <v>0</v>
      </c>
      <c r="K195" s="372">
        <f>SUMIFS(CONTRATOS!$P$6:$P$956,CONTRATOS!$I$6:$I$956,'RESUMEN POR CARRERAS'!K$2,CONTRATOS!$D$6:$D$956,'RESUMEN POR CARRERAS'!$C195)</f>
        <v>0</v>
      </c>
      <c r="L195" s="372">
        <f>SUMIFS(CONTRATOS!$P$6:$P$956,CONTRATOS!$I$6:$I$956,'RESUMEN POR CARRERAS'!L$2,CONTRATOS!$D$6:$D$956,'RESUMEN POR CARRERAS'!$C195)</f>
        <v>0</v>
      </c>
      <c r="M195" s="372">
        <f>SUMIFS(CONTRATOS!$P$6:$P$956,CONTRATOS!$I$6:$I$956,'RESUMEN POR CARRERAS'!M$2,CONTRATOS!$D$6:$D$956,'RESUMEN POR CARRERAS'!$C195)</f>
        <v>0</v>
      </c>
      <c r="N195" s="372">
        <f>SUMIFS(CONTRATOS!$P$6:$P$956,CONTRATOS!$I$6:$I$956,'RESUMEN POR CARRERAS'!N$2,CONTRATOS!$D$6:$D$956,'RESUMEN POR CARRERAS'!$C195)</f>
        <v>0</v>
      </c>
      <c r="O195" s="372">
        <f>SUMIFS(CONTRATOS!$P$6:$P$956,CONTRATOS!$I$6:$I$956,'RESUMEN POR CARRERAS'!O$2,CONTRATOS!$D$6:$D$956,'RESUMEN POR CARRERAS'!$C195)</f>
        <v>0</v>
      </c>
      <c r="P195" s="372">
        <f>SUMIFS(CONTRATOS!$P$6:$P$956,CONTRATOS!$I$6:$I$956,'RESUMEN POR CARRERAS'!P$2,CONTRATOS!$D$6:$D$956,'RESUMEN POR CARRERAS'!$C195)</f>
        <v>0</v>
      </c>
      <c r="Q195" s="372">
        <f>SUMIFS(CONTRATOS!$P$6:$P$956,CONTRATOS!$I$6:$I$956,'RESUMEN POR CARRERAS'!Q$2,CONTRATOS!$D$6:$D$956,'RESUMEN POR CARRERAS'!$C195)</f>
        <v>0</v>
      </c>
      <c r="R195" s="372">
        <f>SUMIFS(CONTRATOS!$P$6:$P$956,CONTRATOS!$I$6:$I$956,'RESUMEN POR CARRERAS'!R$2,CONTRATOS!$D$6:$D$956,'RESUMEN POR CARRERAS'!$C195)</f>
        <v>0</v>
      </c>
      <c r="S195" s="372">
        <f>SUMIFS(CONTRATOS!$P$6:$P$956,CONTRATOS!$I$6:$I$956,'RESUMEN POR CARRERAS'!S$2,CONTRATOS!$D$6:$D$956,'RESUMEN POR CARRERAS'!$C195)</f>
        <v>0</v>
      </c>
      <c r="T195" s="372">
        <f>SUMIFS(CONTRATOS!$P$6:$P$956,CONTRATOS!$I$6:$I$956,'RESUMEN POR CARRERAS'!T$2,CONTRATOS!$D$6:$D$956,'RESUMEN POR CARRERAS'!$C195)</f>
        <v>0</v>
      </c>
      <c r="U195" s="372">
        <f>SUMIFS(CONTRATOS!$P$6:$P$956,CONTRATOS!$I$6:$I$956,'RESUMEN POR CARRERAS'!U$2,CONTRATOS!$D$6:$D$956,'RESUMEN POR CARRERAS'!$C195)</f>
        <v>0</v>
      </c>
      <c r="V195" s="372">
        <f>SUMIFS(CONTRATOS!$P$6:$P$956,CONTRATOS!$I$6:$I$956,'RESUMEN POR CARRERAS'!V$2,CONTRATOS!$D$6:$D$956,'RESUMEN POR CARRERAS'!$C195)</f>
        <v>0</v>
      </c>
      <c r="W195" s="372">
        <f>SUMIFS(CONTRATOS!$P$6:$P$956,CONTRATOS!$I$6:$I$956,'RESUMEN POR CARRERAS'!W$2,CONTRATOS!$D$6:$D$956,'RESUMEN POR CARRERAS'!$C195)</f>
        <v>0</v>
      </c>
      <c r="X195" s="372">
        <f>SUMIFS(CONTRATOS!$P$6:$P$956,CONTRATOS!$I$6:$I$956,'RESUMEN POR CARRERAS'!X$2,CONTRATOS!$D$6:$D$956,'RESUMEN POR CARRERAS'!$C195)</f>
        <v>0</v>
      </c>
      <c r="Y195" s="372">
        <f>SUMIFS(CONTRATOS!$P$6:$P$956,CONTRATOS!$I$6:$I$956,'RESUMEN POR CARRERAS'!Y$2,CONTRATOS!$D$6:$D$956,'RESUMEN POR CARRERAS'!$C195)</f>
        <v>18</v>
      </c>
      <c r="Z195" s="372">
        <f>SUMIFS(CONTRATOS!$P$6:$P$956,CONTRATOS!$I$6:$I$956,'RESUMEN POR CARRERAS'!Z$2,CONTRATOS!$D$6:$D$956,'RESUMEN POR CARRERAS'!$C195)</f>
        <v>0</v>
      </c>
      <c r="AA195" s="372">
        <f>SUMIFS(CONTRATOS!$P$6:$P$956,CONTRATOS!$I$6:$I$956,'RESUMEN POR CARRERAS'!AA$2,CONTRATOS!$D$6:$D$956,'RESUMEN POR CARRERAS'!$C195)</f>
        <v>0</v>
      </c>
      <c r="AB195" s="372">
        <f>SUMIFS(CONTRATOS!$P$6:$P$956,CONTRATOS!$I$6:$I$956,'RESUMEN POR CARRERAS'!AB$2,CONTRATOS!$D$6:$D$956,'RESUMEN POR CARRERAS'!$C195)</f>
        <v>0</v>
      </c>
      <c r="AC195" s="372">
        <f>SUMIFS(CONTRATOS!$P$6:$P$956,CONTRATOS!$I$6:$I$956,'RESUMEN POR CARRERAS'!AC$2,CONTRATOS!$D$6:$D$956,'RESUMEN POR CARRERAS'!$C195)</f>
        <v>0</v>
      </c>
      <c r="AD195" s="372">
        <f t="shared" si="4"/>
        <v>18</v>
      </c>
      <c r="AE195" s="2163" t="str">
        <f t="shared" si="5"/>
        <v>ENFERMERÍA</v>
      </c>
    </row>
    <row r="196" spans="1:31" x14ac:dyDescent="0.25">
      <c r="A196" s="372">
        <v>194</v>
      </c>
      <c r="B196" s="974" t="s">
        <v>2182</v>
      </c>
      <c r="C196" s="974" t="s">
        <v>2181</v>
      </c>
      <c r="D196" s="974" t="s">
        <v>2195</v>
      </c>
      <c r="E196" s="372">
        <f>SUMIFS(CONTRATOS!$P$6:$P$956,CONTRATOS!$I$6:$I$956,'RESUMEN POR CARRERAS'!E$2,CONTRATOS!$D$6:$D$956,'RESUMEN POR CARRERAS'!$C196)</f>
        <v>0</v>
      </c>
      <c r="F196" s="372">
        <f>SUMIFS(CONTRATOS!$P$6:$P$956,CONTRATOS!$I$6:$I$956,'RESUMEN POR CARRERAS'!F$2,CONTRATOS!$D$6:$D$956,'RESUMEN POR CARRERAS'!$C196)</f>
        <v>0</v>
      </c>
      <c r="G196" s="372">
        <f>SUMIFS(CONTRATOS!$P$6:$P$956,CONTRATOS!$I$6:$I$956,'RESUMEN POR CARRERAS'!G$2,CONTRATOS!$D$6:$D$956,'RESUMEN POR CARRERAS'!$C196)</f>
        <v>0</v>
      </c>
      <c r="H196" s="372">
        <f>SUMIFS(CONTRATOS!$P$6:$P$956,CONTRATOS!$I$6:$I$956,'RESUMEN POR CARRERAS'!H$2,CONTRATOS!$D$6:$D$956,'RESUMEN POR CARRERAS'!$C196)</f>
        <v>0</v>
      </c>
      <c r="I196" s="372">
        <f>SUMIFS(CONTRATOS!$P$6:$P$956,CONTRATOS!$I$6:$I$956,'RESUMEN POR CARRERAS'!I$2,CONTRATOS!$D$6:$D$956,'RESUMEN POR CARRERAS'!$C196)</f>
        <v>0</v>
      </c>
      <c r="J196" s="372">
        <f>SUMIFS(CONTRATOS!$P$6:$P$956,CONTRATOS!$I$6:$I$956,'RESUMEN POR CARRERAS'!J$2,CONTRATOS!$D$6:$D$956,'RESUMEN POR CARRERAS'!$C196)</f>
        <v>0</v>
      </c>
      <c r="K196" s="372">
        <f>SUMIFS(CONTRATOS!$P$6:$P$956,CONTRATOS!$I$6:$I$956,'RESUMEN POR CARRERAS'!K$2,CONTRATOS!$D$6:$D$956,'RESUMEN POR CARRERAS'!$C196)</f>
        <v>0</v>
      </c>
      <c r="L196" s="372">
        <f>SUMIFS(CONTRATOS!$P$6:$P$956,CONTRATOS!$I$6:$I$956,'RESUMEN POR CARRERAS'!L$2,CONTRATOS!$D$6:$D$956,'RESUMEN POR CARRERAS'!$C196)</f>
        <v>15</v>
      </c>
      <c r="M196" s="372">
        <f>SUMIFS(CONTRATOS!$P$6:$P$956,CONTRATOS!$I$6:$I$956,'RESUMEN POR CARRERAS'!M$2,CONTRATOS!$D$6:$D$956,'RESUMEN POR CARRERAS'!$C196)</f>
        <v>0</v>
      </c>
      <c r="N196" s="372">
        <f>SUMIFS(CONTRATOS!$P$6:$P$956,CONTRATOS!$I$6:$I$956,'RESUMEN POR CARRERAS'!N$2,CONTRATOS!$D$6:$D$956,'RESUMEN POR CARRERAS'!$C196)</f>
        <v>0</v>
      </c>
      <c r="O196" s="372">
        <f>SUMIFS(CONTRATOS!$P$6:$P$956,CONTRATOS!$I$6:$I$956,'RESUMEN POR CARRERAS'!O$2,CONTRATOS!$D$6:$D$956,'RESUMEN POR CARRERAS'!$C196)</f>
        <v>0</v>
      </c>
      <c r="P196" s="372">
        <f>SUMIFS(CONTRATOS!$P$6:$P$956,CONTRATOS!$I$6:$I$956,'RESUMEN POR CARRERAS'!P$2,CONTRATOS!$D$6:$D$956,'RESUMEN POR CARRERAS'!$C196)</f>
        <v>0</v>
      </c>
      <c r="Q196" s="372">
        <f>SUMIFS(CONTRATOS!$P$6:$P$956,CONTRATOS!$I$6:$I$956,'RESUMEN POR CARRERAS'!Q$2,CONTRATOS!$D$6:$D$956,'RESUMEN POR CARRERAS'!$C196)</f>
        <v>0</v>
      </c>
      <c r="R196" s="372">
        <f>SUMIFS(CONTRATOS!$P$6:$P$956,CONTRATOS!$I$6:$I$956,'RESUMEN POR CARRERAS'!R$2,CONTRATOS!$D$6:$D$956,'RESUMEN POR CARRERAS'!$C196)</f>
        <v>0</v>
      </c>
      <c r="S196" s="372">
        <f>SUMIFS(CONTRATOS!$P$6:$P$956,CONTRATOS!$I$6:$I$956,'RESUMEN POR CARRERAS'!S$2,CONTRATOS!$D$6:$D$956,'RESUMEN POR CARRERAS'!$C196)</f>
        <v>0</v>
      </c>
      <c r="T196" s="372">
        <f>SUMIFS(CONTRATOS!$P$6:$P$956,CONTRATOS!$I$6:$I$956,'RESUMEN POR CARRERAS'!T$2,CONTRATOS!$D$6:$D$956,'RESUMEN POR CARRERAS'!$C196)</f>
        <v>0</v>
      </c>
      <c r="U196" s="372">
        <f>SUMIFS(CONTRATOS!$P$6:$P$956,CONTRATOS!$I$6:$I$956,'RESUMEN POR CARRERAS'!U$2,CONTRATOS!$D$6:$D$956,'RESUMEN POR CARRERAS'!$C196)</f>
        <v>0</v>
      </c>
      <c r="V196" s="372">
        <f>SUMIFS(CONTRATOS!$P$6:$P$956,CONTRATOS!$I$6:$I$956,'RESUMEN POR CARRERAS'!V$2,CONTRATOS!$D$6:$D$956,'RESUMEN POR CARRERAS'!$C196)</f>
        <v>0</v>
      </c>
      <c r="W196" s="372">
        <f>SUMIFS(CONTRATOS!$P$6:$P$956,CONTRATOS!$I$6:$I$956,'RESUMEN POR CARRERAS'!W$2,CONTRATOS!$D$6:$D$956,'RESUMEN POR CARRERAS'!$C196)</f>
        <v>0</v>
      </c>
      <c r="X196" s="372">
        <f>SUMIFS(CONTRATOS!$P$6:$P$956,CONTRATOS!$I$6:$I$956,'RESUMEN POR CARRERAS'!X$2,CONTRATOS!$D$6:$D$956,'RESUMEN POR CARRERAS'!$C196)</f>
        <v>0</v>
      </c>
      <c r="Y196" s="372">
        <f>SUMIFS(CONTRATOS!$P$6:$P$956,CONTRATOS!$I$6:$I$956,'RESUMEN POR CARRERAS'!Y$2,CONTRATOS!$D$6:$D$956,'RESUMEN POR CARRERAS'!$C196)</f>
        <v>0</v>
      </c>
      <c r="Z196" s="372">
        <f>SUMIFS(CONTRATOS!$P$6:$P$956,CONTRATOS!$I$6:$I$956,'RESUMEN POR CARRERAS'!Z$2,CONTRATOS!$D$6:$D$956,'RESUMEN POR CARRERAS'!$C196)</f>
        <v>0</v>
      </c>
      <c r="AA196" s="372">
        <f>SUMIFS(CONTRATOS!$P$6:$P$956,CONTRATOS!$I$6:$I$956,'RESUMEN POR CARRERAS'!AA$2,CONTRATOS!$D$6:$D$956,'RESUMEN POR CARRERAS'!$C196)</f>
        <v>0</v>
      </c>
      <c r="AB196" s="372">
        <f>SUMIFS(CONTRATOS!$P$6:$P$956,CONTRATOS!$I$6:$I$956,'RESUMEN POR CARRERAS'!AB$2,CONTRATOS!$D$6:$D$956,'RESUMEN POR CARRERAS'!$C196)</f>
        <v>0</v>
      </c>
      <c r="AC196" s="372">
        <f>SUMIFS(CONTRATOS!$P$6:$P$956,CONTRATOS!$I$6:$I$956,'RESUMEN POR CARRERAS'!AC$2,CONTRATOS!$D$6:$D$956,'RESUMEN POR CARRERAS'!$C196)</f>
        <v>0</v>
      </c>
      <c r="AD196" s="372">
        <f t="shared" ref="AD196:AD259" si="6">MAX(E196:AC196)</f>
        <v>15</v>
      </c>
      <c r="AE196" s="2163" t="str">
        <f t="shared" ref="AE196:AE259" si="7">IF(AD196=E196,E$2,IF(AD196=F196,F$2,IF(AD196=G196,G$2,IF(AD196=H196,H$2,IF(AD196=I196,I$2,IF(AD196=J196,J$2,IF(AD196=K196,K$2,IF(AD196=L196,L$2,IF(AD196=M196,M$2,IF(AD196=N196,N$2,IF(AD196=O196,O$2,IF(AD196=P196,P$2,IF(AD196=Q196,Q$2,IF(AD196=R196,R$2,IF(AD196=S196,S$2,IF(AD196=T196,T$2,IF(AD196=U196,U$2,IF(AD196=V196,V$2,IF(AD196=W196,W$2,IF(AD196=X196,X$2,IF(AD196=Y196,Y$2,IF(AD196=Z196,Z$2,IF(AD196=AA196,AA$2,IF(AD196=AB196,AB$2,IF(AD196=AC196,AC$2,"")))))))))))))))))))))))))</f>
        <v>AGRONOMÍA</v>
      </c>
    </row>
    <row r="197" spans="1:31" x14ac:dyDescent="0.25">
      <c r="A197" s="372">
        <v>195</v>
      </c>
      <c r="B197" s="974" t="s">
        <v>1884</v>
      </c>
      <c r="C197" s="974" t="s">
        <v>1885</v>
      </c>
      <c r="D197" s="974" t="s">
        <v>2194</v>
      </c>
      <c r="E197" s="372">
        <f>SUMIFS(CONTRATOS!$P$6:$P$956,CONTRATOS!$I$6:$I$956,'RESUMEN POR CARRERAS'!E$2,CONTRATOS!$D$6:$D$956,'RESUMEN POR CARRERAS'!$C197)</f>
        <v>0</v>
      </c>
      <c r="F197" s="372">
        <f>SUMIFS(CONTRATOS!$P$6:$P$956,CONTRATOS!$I$6:$I$956,'RESUMEN POR CARRERAS'!F$2,CONTRATOS!$D$6:$D$956,'RESUMEN POR CARRERAS'!$C197)</f>
        <v>0</v>
      </c>
      <c r="G197" s="372">
        <f>SUMIFS(CONTRATOS!$P$6:$P$956,CONTRATOS!$I$6:$I$956,'RESUMEN POR CARRERAS'!G$2,CONTRATOS!$D$6:$D$956,'RESUMEN POR CARRERAS'!$C197)</f>
        <v>0</v>
      </c>
      <c r="H197" s="372">
        <f>SUMIFS(CONTRATOS!$P$6:$P$956,CONTRATOS!$I$6:$I$956,'RESUMEN POR CARRERAS'!H$2,CONTRATOS!$D$6:$D$956,'RESUMEN POR CARRERAS'!$C197)</f>
        <v>0</v>
      </c>
      <c r="I197" s="372">
        <f>SUMIFS(CONTRATOS!$P$6:$P$956,CONTRATOS!$I$6:$I$956,'RESUMEN POR CARRERAS'!I$2,CONTRATOS!$D$6:$D$956,'RESUMEN POR CARRERAS'!$C197)</f>
        <v>0</v>
      </c>
      <c r="J197" s="372">
        <f>SUMIFS(CONTRATOS!$P$6:$P$956,CONTRATOS!$I$6:$I$956,'RESUMEN POR CARRERAS'!J$2,CONTRATOS!$D$6:$D$956,'RESUMEN POR CARRERAS'!$C197)</f>
        <v>0</v>
      </c>
      <c r="K197" s="372">
        <f>SUMIFS(CONTRATOS!$P$6:$P$956,CONTRATOS!$I$6:$I$956,'RESUMEN POR CARRERAS'!K$2,CONTRATOS!$D$6:$D$956,'RESUMEN POR CARRERAS'!$C197)</f>
        <v>0</v>
      </c>
      <c r="L197" s="372">
        <f>SUMIFS(CONTRATOS!$P$6:$P$956,CONTRATOS!$I$6:$I$956,'RESUMEN POR CARRERAS'!L$2,CONTRATOS!$D$6:$D$956,'RESUMEN POR CARRERAS'!$C197)</f>
        <v>0</v>
      </c>
      <c r="M197" s="372">
        <f>SUMIFS(CONTRATOS!$P$6:$P$956,CONTRATOS!$I$6:$I$956,'RESUMEN POR CARRERAS'!M$2,CONTRATOS!$D$6:$D$956,'RESUMEN POR CARRERAS'!$C197)</f>
        <v>0</v>
      </c>
      <c r="N197" s="372">
        <f>SUMIFS(CONTRATOS!$P$6:$P$956,CONTRATOS!$I$6:$I$956,'RESUMEN POR CARRERAS'!N$2,CONTRATOS!$D$6:$D$956,'RESUMEN POR CARRERAS'!$C197)</f>
        <v>0</v>
      </c>
      <c r="O197" s="372">
        <f>SUMIFS(CONTRATOS!$P$6:$P$956,CONTRATOS!$I$6:$I$956,'RESUMEN POR CARRERAS'!O$2,CONTRATOS!$D$6:$D$956,'RESUMEN POR CARRERAS'!$C197)</f>
        <v>0</v>
      </c>
      <c r="P197" s="372">
        <f>SUMIFS(CONTRATOS!$P$6:$P$956,CONTRATOS!$I$6:$I$956,'RESUMEN POR CARRERAS'!P$2,CONTRATOS!$D$6:$D$956,'RESUMEN POR CARRERAS'!$C197)</f>
        <v>0</v>
      </c>
      <c r="Q197" s="372">
        <f>SUMIFS(CONTRATOS!$P$6:$P$956,CONTRATOS!$I$6:$I$956,'RESUMEN POR CARRERAS'!Q$2,CONTRATOS!$D$6:$D$956,'RESUMEN POR CARRERAS'!$C197)</f>
        <v>0</v>
      </c>
      <c r="R197" s="372">
        <f>SUMIFS(CONTRATOS!$P$6:$P$956,CONTRATOS!$I$6:$I$956,'RESUMEN POR CARRERAS'!R$2,CONTRATOS!$D$6:$D$956,'RESUMEN POR CARRERAS'!$C197)</f>
        <v>0</v>
      </c>
      <c r="S197" s="372">
        <f>SUMIFS(CONTRATOS!$P$6:$P$956,CONTRATOS!$I$6:$I$956,'RESUMEN POR CARRERAS'!S$2,CONTRATOS!$D$6:$D$956,'RESUMEN POR CARRERAS'!$C197)</f>
        <v>0</v>
      </c>
      <c r="T197" s="372">
        <f>SUMIFS(CONTRATOS!$P$6:$P$956,CONTRATOS!$I$6:$I$956,'RESUMEN POR CARRERAS'!T$2,CONTRATOS!$D$6:$D$956,'RESUMEN POR CARRERAS'!$C197)</f>
        <v>0</v>
      </c>
      <c r="U197" s="372">
        <f>SUMIFS(CONTRATOS!$P$6:$P$956,CONTRATOS!$I$6:$I$956,'RESUMEN POR CARRERAS'!U$2,CONTRATOS!$D$6:$D$956,'RESUMEN POR CARRERAS'!$C197)</f>
        <v>0</v>
      </c>
      <c r="V197" s="372">
        <f>SUMIFS(CONTRATOS!$P$6:$P$956,CONTRATOS!$I$6:$I$956,'RESUMEN POR CARRERAS'!V$2,CONTRATOS!$D$6:$D$956,'RESUMEN POR CARRERAS'!$C197)</f>
        <v>10</v>
      </c>
      <c r="W197" s="372">
        <f>SUMIFS(CONTRATOS!$P$6:$P$956,CONTRATOS!$I$6:$I$956,'RESUMEN POR CARRERAS'!W$2,CONTRATOS!$D$6:$D$956,'RESUMEN POR CARRERAS'!$C197)</f>
        <v>15</v>
      </c>
      <c r="X197" s="372">
        <f>SUMIFS(CONTRATOS!$P$6:$P$956,CONTRATOS!$I$6:$I$956,'RESUMEN POR CARRERAS'!X$2,CONTRATOS!$D$6:$D$956,'RESUMEN POR CARRERAS'!$C197)</f>
        <v>0</v>
      </c>
      <c r="Y197" s="372">
        <f>SUMIFS(CONTRATOS!$P$6:$P$956,CONTRATOS!$I$6:$I$956,'RESUMEN POR CARRERAS'!Y$2,CONTRATOS!$D$6:$D$956,'RESUMEN POR CARRERAS'!$C197)</f>
        <v>0</v>
      </c>
      <c r="Z197" s="372">
        <f>SUMIFS(CONTRATOS!$P$6:$P$956,CONTRATOS!$I$6:$I$956,'RESUMEN POR CARRERAS'!Z$2,CONTRATOS!$D$6:$D$956,'RESUMEN POR CARRERAS'!$C197)</f>
        <v>0</v>
      </c>
      <c r="AA197" s="372">
        <f>SUMIFS(CONTRATOS!$P$6:$P$956,CONTRATOS!$I$6:$I$956,'RESUMEN POR CARRERAS'!AA$2,CONTRATOS!$D$6:$D$956,'RESUMEN POR CARRERAS'!$C197)</f>
        <v>0</v>
      </c>
      <c r="AB197" s="372">
        <f>SUMIFS(CONTRATOS!$P$6:$P$956,CONTRATOS!$I$6:$I$956,'RESUMEN POR CARRERAS'!AB$2,CONTRATOS!$D$6:$D$956,'RESUMEN POR CARRERAS'!$C197)</f>
        <v>0</v>
      </c>
      <c r="AC197" s="372">
        <f>SUMIFS(CONTRATOS!$P$6:$P$956,CONTRATOS!$I$6:$I$956,'RESUMEN POR CARRERAS'!AC$2,CONTRATOS!$D$6:$D$956,'RESUMEN POR CARRERAS'!$C197)</f>
        <v>0</v>
      </c>
      <c r="AD197" s="372">
        <f t="shared" si="6"/>
        <v>15</v>
      </c>
      <c r="AE197" s="2163" t="str">
        <f t="shared" si="7"/>
        <v>SOCIOLOGÍA</v>
      </c>
    </row>
    <row r="198" spans="1:31" x14ac:dyDescent="0.25">
      <c r="A198" s="372">
        <v>196</v>
      </c>
      <c r="B198" s="974" t="s">
        <v>2039</v>
      </c>
      <c r="C198" s="974" t="s">
        <v>2040</v>
      </c>
      <c r="D198" s="974" t="s">
        <v>2195</v>
      </c>
      <c r="E198" s="372">
        <f>SUMIFS(CONTRATOS!$P$6:$P$956,CONTRATOS!$I$6:$I$956,'RESUMEN POR CARRERAS'!E$2,CONTRATOS!$D$6:$D$956,'RESUMEN POR CARRERAS'!$C198)</f>
        <v>0</v>
      </c>
      <c r="F198" s="372">
        <f>SUMIFS(CONTRATOS!$P$6:$P$956,CONTRATOS!$I$6:$I$956,'RESUMEN POR CARRERAS'!F$2,CONTRATOS!$D$6:$D$956,'RESUMEN POR CARRERAS'!$C198)</f>
        <v>0</v>
      </c>
      <c r="G198" s="372">
        <f>SUMIFS(CONTRATOS!$P$6:$P$956,CONTRATOS!$I$6:$I$956,'RESUMEN POR CARRERAS'!G$2,CONTRATOS!$D$6:$D$956,'RESUMEN POR CARRERAS'!$C198)</f>
        <v>0</v>
      </c>
      <c r="H198" s="372">
        <f>SUMIFS(CONTRATOS!$P$6:$P$956,CONTRATOS!$I$6:$I$956,'RESUMEN POR CARRERAS'!H$2,CONTRATOS!$D$6:$D$956,'RESUMEN POR CARRERAS'!$C198)</f>
        <v>0</v>
      </c>
      <c r="I198" s="372">
        <f>SUMIFS(CONTRATOS!$P$6:$P$956,CONTRATOS!$I$6:$I$956,'RESUMEN POR CARRERAS'!I$2,CONTRATOS!$D$6:$D$956,'RESUMEN POR CARRERAS'!$C198)</f>
        <v>0</v>
      </c>
      <c r="J198" s="372">
        <f>SUMIFS(CONTRATOS!$P$6:$P$956,CONTRATOS!$I$6:$I$956,'RESUMEN POR CARRERAS'!J$2,CONTRATOS!$D$6:$D$956,'RESUMEN POR CARRERAS'!$C198)</f>
        <v>0</v>
      </c>
      <c r="K198" s="372">
        <f>SUMIFS(CONTRATOS!$P$6:$P$956,CONTRATOS!$I$6:$I$956,'RESUMEN POR CARRERAS'!K$2,CONTRATOS!$D$6:$D$956,'RESUMEN POR CARRERAS'!$C198)</f>
        <v>0</v>
      </c>
      <c r="L198" s="372">
        <f>SUMIFS(CONTRATOS!$P$6:$P$956,CONTRATOS!$I$6:$I$956,'RESUMEN POR CARRERAS'!L$2,CONTRATOS!$D$6:$D$956,'RESUMEN POR CARRERAS'!$C198)</f>
        <v>0</v>
      </c>
      <c r="M198" s="372">
        <f>SUMIFS(CONTRATOS!$P$6:$P$956,CONTRATOS!$I$6:$I$956,'RESUMEN POR CARRERAS'!M$2,CONTRATOS!$D$6:$D$956,'RESUMEN POR CARRERAS'!$C198)</f>
        <v>0</v>
      </c>
      <c r="N198" s="372">
        <f>SUMIFS(CONTRATOS!$P$6:$P$956,CONTRATOS!$I$6:$I$956,'RESUMEN POR CARRERAS'!N$2,CONTRATOS!$D$6:$D$956,'RESUMEN POR CARRERAS'!$C198)</f>
        <v>0</v>
      </c>
      <c r="O198" s="372">
        <f>SUMIFS(CONTRATOS!$P$6:$P$956,CONTRATOS!$I$6:$I$956,'RESUMEN POR CARRERAS'!O$2,CONTRATOS!$D$6:$D$956,'RESUMEN POR CARRERAS'!$C198)</f>
        <v>0</v>
      </c>
      <c r="P198" s="372">
        <f>SUMIFS(CONTRATOS!$P$6:$P$956,CONTRATOS!$I$6:$I$956,'RESUMEN POR CARRERAS'!P$2,CONTRATOS!$D$6:$D$956,'RESUMEN POR CARRERAS'!$C198)</f>
        <v>0</v>
      </c>
      <c r="Q198" s="372">
        <f>SUMIFS(CONTRATOS!$P$6:$P$956,CONTRATOS!$I$6:$I$956,'RESUMEN POR CARRERAS'!Q$2,CONTRATOS!$D$6:$D$956,'RESUMEN POR CARRERAS'!$C198)</f>
        <v>0</v>
      </c>
      <c r="R198" s="372">
        <f>SUMIFS(CONTRATOS!$P$6:$P$956,CONTRATOS!$I$6:$I$956,'RESUMEN POR CARRERAS'!R$2,CONTRATOS!$D$6:$D$956,'RESUMEN POR CARRERAS'!$C198)</f>
        <v>0</v>
      </c>
      <c r="S198" s="372">
        <f>SUMIFS(CONTRATOS!$P$6:$P$956,CONTRATOS!$I$6:$I$956,'RESUMEN POR CARRERAS'!S$2,CONTRATOS!$D$6:$D$956,'RESUMEN POR CARRERAS'!$C198)</f>
        <v>0</v>
      </c>
      <c r="T198" s="372">
        <f>SUMIFS(CONTRATOS!$P$6:$P$956,CONTRATOS!$I$6:$I$956,'RESUMEN POR CARRERAS'!T$2,CONTRATOS!$D$6:$D$956,'RESUMEN POR CARRERAS'!$C198)</f>
        <v>0</v>
      </c>
      <c r="U198" s="372">
        <f>SUMIFS(CONTRATOS!$P$6:$P$956,CONTRATOS!$I$6:$I$956,'RESUMEN POR CARRERAS'!U$2,CONTRATOS!$D$6:$D$956,'RESUMEN POR CARRERAS'!$C198)</f>
        <v>16</v>
      </c>
      <c r="V198" s="372">
        <f>SUMIFS(CONTRATOS!$P$6:$P$956,CONTRATOS!$I$6:$I$956,'RESUMEN POR CARRERAS'!V$2,CONTRATOS!$D$6:$D$956,'RESUMEN POR CARRERAS'!$C198)</f>
        <v>0</v>
      </c>
      <c r="W198" s="372">
        <f>SUMIFS(CONTRATOS!$P$6:$P$956,CONTRATOS!$I$6:$I$956,'RESUMEN POR CARRERAS'!W$2,CONTRATOS!$D$6:$D$956,'RESUMEN POR CARRERAS'!$C198)</f>
        <v>0</v>
      </c>
      <c r="X198" s="372">
        <f>SUMIFS(CONTRATOS!$P$6:$P$956,CONTRATOS!$I$6:$I$956,'RESUMEN POR CARRERAS'!X$2,CONTRATOS!$D$6:$D$956,'RESUMEN POR CARRERAS'!$C198)</f>
        <v>0</v>
      </c>
      <c r="Y198" s="372">
        <f>SUMIFS(CONTRATOS!$P$6:$P$956,CONTRATOS!$I$6:$I$956,'RESUMEN POR CARRERAS'!Y$2,CONTRATOS!$D$6:$D$956,'RESUMEN POR CARRERAS'!$C198)</f>
        <v>0</v>
      </c>
      <c r="Z198" s="372">
        <f>SUMIFS(CONTRATOS!$P$6:$P$956,CONTRATOS!$I$6:$I$956,'RESUMEN POR CARRERAS'!Z$2,CONTRATOS!$D$6:$D$956,'RESUMEN POR CARRERAS'!$C198)</f>
        <v>0</v>
      </c>
      <c r="AA198" s="372">
        <f>SUMIFS(CONTRATOS!$P$6:$P$956,CONTRATOS!$I$6:$I$956,'RESUMEN POR CARRERAS'!AA$2,CONTRATOS!$D$6:$D$956,'RESUMEN POR CARRERAS'!$C198)</f>
        <v>0</v>
      </c>
      <c r="AB198" s="372">
        <f>SUMIFS(CONTRATOS!$P$6:$P$956,CONTRATOS!$I$6:$I$956,'RESUMEN POR CARRERAS'!AB$2,CONTRATOS!$D$6:$D$956,'RESUMEN POR CARRERAS'!$C198)</f>
        <v>0</v>
      </c>
      <c r="AC198" s="372">
        <f>SUMIFS(CONTRATOS!$P$6:$P$956,CONTRATOS!$I$6:$I$956,'RESUMEN POR CARRERAS'!AC$2,CONTRATOS!$D$6:$D$956,'RESUMEN POR CARRERAS'!$C198)</f>
        <v>0</v>
      </c>
      <c r="AD198" s="372">
        <f t="shared" si="6"/>
        <v>16</v>
      </c>
      <c r="AE198" s="2163" t="str">
        <f t="shared" si="7"/>
        <v>GESTIÓN DE TALENTO HUMANO</v>
      </c>
    </row>
    <row r="199" spans="1:31" x14ac:dyDescent="0.25">
      <c r="A199" s="372">
        <v>197</v>
      </c>
      <c r="B199" s="974" t="s">
        <v>2178</v>
      </c>
      <c r="C199" s="974" t="s">
        <v>2179</v>
      </c>
      <c r="D199" s="974" t="s">
        <v>2193</v>
      </c>
      <c r="E199" s="372">
        <f>SUMIFS(CONTRATOS!$P$6:$P$956,CONTRATOS!$I$6:$I$956,'RESUMEN POR CARRERAS'!E$2,CONTRATOS!$D$6:$D$956,'RESUMEN POR CARRERAS'!$C199)</f>
        <v>0</v>
      </c>
      <c r="F199" s="372">
        <f>SUMIFS(CONTRATOS!$P$6:$P$956,CONTRATOS!$I$6:$I$956,'RESUMEN POR CARRERAS'!F$2,CONTRATOS!$D$6:$D$956,'RESUMEN POR CARRERAS'!$C199)</f>
        <v>0</v>
      </c>
      <c r="G199" s="372">
        <f>SUMIFS(CONTRATOS!$P$6:$P$956,CONTRATOS!$I$6:$I$956,'RESUMEN POR CARRERAS'!G$2,CONTRATOS!$D$6:$D$956,'RESUMEN POR CARRERAS'!$C199)</f>
        <v>0</v>
      </c>
      <c r="H199" s="372">
        <f>SUMIFS(CONTRATOS!$P$6:$P$956,CONTRATOS!$I$6:$I$956,'RESUMEN POR CARRERAS'!H$2,CONTRATOS!$D$6:$D$956,'RESUMEN POR CARRERAS'!$C199)</f>
        <v>0</v>
      </c>
      <c r="I199" s="372">
        <f>SUMIFS(CONTRATOS!$P$6:$P$956,CONTRATOS!$I$6:$I$956,'RESUMEN POR CARRERAS'!I$2,CONTRATOS!$D$6:$D$956,'RESUMEN POR CARRERAS'!$C199)</f>
        <v>0</v>
      </c>
      <c r="J199" s="372">
        <f>SUMIFS(CONTRATOS!$P$6:$P$956,CONTRATOS!$I$6:$I$956,'RESUMEN POR CARRERAS'!J$2,CONTRATOS!$D$6:$D$956,'RESUMEN POR CARRERAS'!$C199)</f>
        <v>0</v>
      </c>
      <c r="K199" s="372">
        <f>SUMIFS(CONTRATOS!$P$6:$P$956,CONTRATOS!$I$6:$I$956,'RESUMEN POR CARRERAS'!K$2,CONTRATOS!$D$6:$D$956,'RESUMEN POR CARRERAS'!$C199)</f>
        <v>0</v>
      </c>
      <c r="L199" s="372">
        <f>SUMIFS(CONTRATOS!$P$6:$P$956,CONTRATOS!$I$6:$I$956,'RESUMEN POR CARRERAS'!L$2,CONTRATOS!$D$6:$D$956,'RESUMEN POR CARRERAS'!$C199)</f>
        <v>0</v>
      </c>
      <c r="M199" s="372">
        <f>SUMIFS(CONTRATOS!$P$6:$P$956,CONTRATOS!$I$6:$I$956,'RESUMEN POR CARRERAS'!M$2,CONTRATOS!$D$6:$D$956,'RESUMEN POR CARRERAS'!$C199)</f>
        <v>0</v>
      </c>
      <c r="N199" s="372">
        <f>SUMIFS(CONTRATOS!$P$6:$P$956,CONTRATOS!$I$6:$I$956,'RESUMEN POR CARRERAS'!N$2,CONTRATOS!$D$6:$D$956,'RESUMEN POR CARRERAS'!$C199)</f>
        <v>0</v>
      </c>
      <c r="O199" s="372">
        <f>SUMIFS(CONTRATOS!$P$6:$P$956,CONTRATOS!$I$6:$I$956,'RESUMEN POR CARRERAS'!O$2,CONTRATOS!$D$6:$D$956,'RESUMEN POR CARRERAS'!$C199)</f>
        <v>0</v>
      </c>
      <c r="P199" s="372">
        <f>SUMIFS(CONTRATOS!$P$6:$P$956,CONTRATOS!$I$6:$I$956,'RESUMEN POR CARRERAS'!P$2,CONTRATOS!$D$6:$D$956,'RESUMEN POR CARRERAS'!$C199)</f>
        <v>0</v>
      </c>
      <c r="Q199" s="372">
        <f>SUMIFS(CONTRATOS!$P$6:$P$956,CONTRATOS!$I$6:$I$956,'RESUMEN POR CARRERAS'!Q$2,CONTRATOS!$D$6:$D$956,'RESUMEN POR CARRERAS'!$C199)</f>
        <v>0</v>
      </c>
      <c r="R199" s="372">
        <f>SUMIFS(CONTRATOS!$P$6:$P$956,CONTRATOS!$I$6:$I$956,'RESUMEN POR CARRERAS'!R$2,CONTRATOS!$D$6:$D$956,'RESUMEN POR CARRERAS'!$C199)</f>
        <v>0</v>
      </c>
      <c r="S199" s="372">
        <f>SUMIFS(CONTRATOS!$P$6:$P$956,CONTRATOS!$I$6:$I$956,'RESUMEN POR CARRERAS'!S$2,CONTRATOS!$D$6:$D$956,'RESUMEN POR CARRERAS'!$C199)</f>
        <v>0</v>
      </c>
      <c r="T199" s="372">
        <f>SUMIFS(CONTRATOS!$P$6:$P$956,CONTRATOS!$I$6:$I$956,'RESUMEN POR CARRERAS'!T$2,CONTRATOS!$D$6:$D$956,'RESUMEN POR CARRERAS'!$C199)</f>
        <v>0</v>
      </c>
      <c r="U199" s="372">
        <f>SUMIFS(CONTRATOS!$P$6:$P$956,CONTRATOS!$I$6:$I$956,'RESUMEN POR CARRERAS'!U$2,CONTRATOS!$D$6:$D$956,'RESUMEN POR CARRERAS'!$C199)</f>
        <v>0</v>
      </c>
      <c r="V199" s="372">
        <f>SUMIFS(CONTRATOS!$P$6:$P$956,CONTRATOS!$I$6:$I$956,'RESUMEN POR CARRERAS'!V$2,CONTRATOS!$D$6:$D$956,'RESUMEN POR CARRERAS'!$C199)</f>
        <v>0</v>
      </c>
      <c r="W199" s="372">
        <f>SUMIFS(CONTRATOS!$P$6:$P$956,CONTRATOS!$I$6:$I$956,'RESUMEN POR CARRERAS'!W$2,CONTRATOS!$D$6:$D$956,'RESUMEN POR CARRERAS'!$C199)</f>
        <v>0</v>
      </c>
      <c r="X199" s="372">
        <f>SUMIFS(CONTRATOS!$P$6:$P$956,CONTRATOS!$I$6:$I$956,'RESUMEN POR CARRERAS'!X$2,CONTRATOS!$D$6:$D$956,'RESUMEN POR CARRERAS'!$C199)</f>
        <v>0</v>
      </c>
      <c r="Y199" s="372">
        <f>SUMIFS(CONTRATOS!$P$6:$P$956,CONTRATOS!$I$6:$I$956,'RESUMEN POR CARRERAS'!Y$2,CONTRATOS!$D$6:$D$956,'RESUMEN POR CARRERAS'!$C199)</f>
        <v>15</v>
      </c>
      <c r="Z199" s="372">
        <f>SUMIFS(CONTRATOS!$P$6:$P$956,CONTRATOS!$I$6:$I$956,'RESUMEN POR CARRERAS'!Z$2,CONTRATOS!$D$6:$D$956,'RESUMEN POR CARRERAS'!$C199)</f>
        <v>0</v>
      </c>
      <c r="AA199" s="372">
        <f>SUMIFS(CONTRATOS!$P$6:$P$956,CONTRATOS!$I$6:$I$956,'RESUMEN POR CARRERAS'!AA$2,CONTRATOS!$D$6:$D$956,'RESUMEN POR CARRERAS'!$C199)</f>
        <v>0</v>
      </c>
      <c r="AB199" s="372">
        <f>SUMIFS(CONTRATOS!$P$6:$P$956,CONTRATOS!$I$6:$I$956,'RESUMEN POR CARRERAS'!AB$2,CONTRATOS!$D$6:$D$956,'RESUMEN POR CARRERAS'!$C199)</f>
        <v>0</v>
      </c>
      <c r="AC199" s="372">
        <f>SUMIFS(CONTRATOS!$P$6:$P$956,CONTRATOS!$I$6:$I$956,'RESUMEN POR CARRERAS'!AC$2,CONTRATOS!$D$6:$D$956,'RESUMEN POR CARRERAS'!$C199)</f>
        <v>0</v>
      </c>
      <c r="AD199" s="372">
        <f t="shared" si="6"/>
        <v>15</v>
      </c>
      <c r="AE199" s="2163" t="str">
        <f t="shared" si="7"/>
        <v>ENFERMERÍA</v>
      </c>
    </row>
    <row r="200" spans="1:31" x14ac:dyDescent="0.25">
      <c r="A200" s="372">
        <v>198</v>
      </c>
      <c r="B200" s="974" t="s">
        <v>751</v>
      </c>
      <c r="C200" s="974" t="s">
        <v>860</v>
      </c>
      <c r="D200" s="974" t="s">
        <v>2194</v>
      </c>
      <c r="E200" s="372">
        <f>SUMIFS(CONTRATOS!$P$6:$P$956,CONTRATOS!$I$6:$I$956,'RESUMEN POR CARRERAS'!E$2,CONTRATOS!$D$6:$D$956,'RESUMEN POR CARRERAS'!$C200)</f>
        <v>0</v>
      </c>
      <c r="F200" s="372">
        <f>SUMIFS(CONTRATOS!$P$6:$P$956,CONTRATOS!$I$6:$I$956,'RESUMEN POR CARRERAS'!F$2,CONTRATOS!$D$6:$D$956,'RESUMEN POR CARRERAS'!$C200)</f>
        <v>0</v>
      </c>
      <c r="G200" s="372">
        <f>SUMIFS(CONTRATOS!$P$6:$P$956,CONTRATOS!$I$6:$I$956,'RESUMEN POR CARRERAS'!G$2,CONTRATOS!$D$6:$D$956,'RESUMEN POR CARRERAS'!$C200)</f>
        <v>0</v>
      </c>
      <c r="H200" s="372">
        <f>SUMIFS(CONTRATOS!$P$6:$P$956,CONTRATOS!$I$6:$I$956,'RESUMEN POR CARRERAS'!H$2,CONTRATOS!$D$6:$D$956,'RESUMEN POR CARRERAS'!$C200)</f>
        <v>0</v>
      </c>
      <c r="I200" s="372">
        <f>SUMIFS(CONTRATOS!$P$6:$P$956,CONTRATOS!$I$6:$I$956,'RESUMEN POR CARRERAS'!I$2,CONTRATOS!$D$6:$D$956,'RESUMEN POR CARRERAS'!$C200)</f>
        <v>0</v>
      </c>
      <c r="J200" s="372">
        <f>SUMIFS(CONTRATOS!$P$6:$P$956,CONTRATOS!$I$6:$I$956,'RESUMEN POR CARRERAS'!J$2,CONTRATOS!$D$6:$D$956,'RESUMEN POR CARRERAS'!$C200)</f>
        <v>0</v>
      </c>
      <c r="K200" s="372">
        <f>SUMIFS(CONTRATOS!$P$6:$P$956,CONTRATOS!$I$6:$I$956,'RESUMEN POR CARRERAS'!K$2,CONTRATOS!$D$6:$D$956,'RESUMEN POR CARRERAS'!$C200)</f>
        <v>0</v>
      </c>
      <c r="L200" s="372">
        <f>SUMIFS(CONTRATOS!$P$6:$P$956,CONTRATOS!$I$6:$I$956,'RESUMEN POR CARRERAS'!L$2,CONTRATOS!$D$6:$D$956,'RESUMEN POR CARRERAS'!$C200)</f>
        <v>0</v>
      </c>
      <c r="M200" s="372">
        <f>SUMIFS(CONTRATOS!$P$6:$P$956,CONTRATOS!$I$6:$I$956,'RESUMEN POR CARRERAS'!M$2,CONTRATOS!$D$6:$D$956,'RESUMEN POR CARRERAS'!$C200)</f>
        <v>0</v>
      </c>
      <c r="N200" s="372">
        <f>SUMIFS(CONTRATOS!$P$6:$P$956,CONTRATOS!$I$6:$I$956,'RESUMEN POR CARRERAS'!N$2,CONTRATOS!$D$6:$D$956,'RESUMEN POR CARRERAS'!$C200)</f>
        <v>0</v>
      </c>
      <c r="O200" s="372">
        <f>SUMIFS(CONTRATOS!$P$6:$P$956,CONTRATOS!$I$6:$I$956,'RESUMEN POR CARRERAS'!O$2,CONTRATOS!$D$6:$D$956,'RESUMEN POR CARRERAS'!$C200)</f>
        <v>0</v>
      </c>
      <c r="P200" s="372">
        <f>SUMIFS(CONTRATOS!$P$6:$P$956,CONTRATOS!$I$6:$I$956,'RESUMEN POR CARRERAS'!P$2,CONTRATOS!$D$6:$D$956,'RESUMEN POR CARRERAS'!$C200)</f>
        <v>0</v>
      </c>
      <c r="Q200" s="372">
        <f>SUMIFS(CONTRATOS!$P$6:$P$956,CONTRATOS!$I$6:$I$956,'RESUMEN POR CARRERAS'!Q$2,CONTRATOS!$D$6:$D$956,'RESUMEN POR CARRERAS'!$C200)</f>
        <v>0</v>
      </c>
      <c r="R200" s="372">
        <f>SUMIFS(CONTRATOS!$P$6:$P$956,CONTRATOS!$I$6:$I$956,'RESUMEN POR CARRERAS'!R$2,CONTRATOS!$D$6:$D$956,'RESUMEN POR CARRERAS'!$C200)</f>
        <v>0</v>
      </c>
      <c r="S200" s="372">
        <f>SUMIFS(CONTRATOS!$P$6:$P$956,CONTRATOS!$I$6:$I$956,'RESUMEN POR CARRERAS'!S$2,CONTRATOS!$D$6:$D$956,'RESUMEN POR CARRERAS'!$C200)</f>
        <v>0</v>
      </c>
      <c r="T200" s="372">
        <f>SUMIFS(CONTRATOS!$P$6:$P$956,CONTRATOS!$I$6:$I$956,'RESUMEN POR CARRERAS'!T$2,CONTRATOS!$D$6:$D$956,'RESUMEN POR CARRERAS'!$C200)</f>
        <v>0</v>
      </c>
      <c r="U200" s="372">
        <f>SUMIFS(CONTRATOS!$P$6:$P$956,CONTRATOS!$I$6:$I$956,'RESUMEN POR CARRERAS'!U$2,CONTRATOS!$D$6:$D$956,'RESUMEN POR CARRERAS'!$C200)</f>
        <v>0</v>
      </c>
      <c r="V200" s="372">
        <f>SUMIFS(CONTRATOS!$P$6:$P$956,CONTRATOS!$I$6:$I$956,'RESUMEN POR CARRERAS'!V$2,CONTRATOS!$D$6:$D$956,'RESUMEN POR CARRERAS'!$C200)</f>
        <v>0</v>
      </c>
      <c r="W200" s="372">
        <f>SUMIFS(CONTRATOS!$P$6:$P$956,CONTRATOS!$I$6:$I$956,'RESUMEN POR CARRERAS'!W$2,CONTRATOS!$D$6:$D$956,'RESUMEN POR CARRERAS'!$C200)</f>
        <v>0</v>
      </c>
      <c r="X200" s="372">
        <f>SUMIFS(CONTRATOS!$P$6:$P$956,CONTRATOS!$I$6:$I$956,'RESUMEN POR CARRERAS'!X$2,CONTRATOS!$D$6:$D$956,'RESUMEN POR CARRERAS'!$C200)</f>
        <v>0</v>
      </c>
      <c r="Y200" s="372">
        <f>SUMIFS(CONTRATOS!$P$6:$P$956,CONTRATOS!$I$6:$I$956,'RESUMEN POR CARRERAS'!Y$2,CONTRATOS!$D$6:$D$956,'RESUMEN POR CARRERAS'!$C200)</f>
        <v>9</v>
      </c>
      <c r="Z200" s="372">
        <f>SUMIFS(CONTRATOS!$P$6:$P$956,CONTRATOS!$I$6:$I$956,'RESUMEN POR CARRERAS'!Z$2,CONTRATOS!$D$6:$D$956,'RESUMEN POR CARRERAS'!$C200)</f>
        <v>0</v>
      </c>
      <c r="AA200" s="372">
        <f>SUMIFS(CONTRATOS!$P$6:$P$956,CONTRATOS!$I$6:$I$956,'RESUMEN POR CARRERAS'!AA$2,CONTRATOS!$D$6:$D$956,'RESUMEN POR CARRERAS'!$C200)</f>
        <v>17</v>
      </c>
      <c r="AB200" s="372">
        <f>SUMIFS(CONTRATOS!$P$6:$P$956,CONTRATOS!$I$6:$I$956,'RESUMEN POR CARRERAS'!AB$2,CONTRATOS!$D$6:$D$956,'RESUMEN POR CARRERAS'!$C200)</f>
        <v>0</v>
      </c>
      <c r="AC200" s="372">
        <f>SUMIFS(CONTRATOS!$P$6:$P$956,CONTRATOS!$I$6:$I$956,'RESUMEN POR CARRERAS'!AC$2,CONTRATOS!$D$6:$D$956,'RESUMEN POR CARRERAS'!$C200)</f>
        <v>0</v>
      </c>
      <c r="AD200" s="372">
        <f t="shared" si="6"/>
        <v>17</v>
      </c>
      <c r="AE200" s="2163" t="str">
        <f t="shared" si="7"/>
        <v>TERAPIA FÍSICA</v>
      </c>
    </row>
    <row r="201" spans="1:31" x14ac:dyDescent="0.25">
      <c r="A201" s="372">
        <v>199</v>
      </c>
      <c r="B201" s="974" t="s">
        <v>1687</v>
      </c>
      <c r="C201" s="974" t="s">
        <v>1690</v>
      </c>
      <c r="D201" s="974" t="s">
        <v>2193</v>
      </c>
      <c r="E201" s="372">
        <f>SUMIFS(CONTRATOS!$P$6:$P$956,CONTRATOS!$I$6:$I$956,'RESUMEN POR CARRERAS'!E$2,CONTRATOS!$D$6:$D$956,'RESUMEN POR CARRERAS'!$C201)</f>
        <v>0</v>
      </c>
      <c r="F201" s="372">
        <f>SUMIFS(CONTRATOS!$P$6:$P$956,CONTRATOS!$I$6:$I$956,'RESUMEN POR CARRERAS'!F$2,CONTRATOS!$D$6:$D$956,'RESUMEN POR CARRERAS'!$C201)</f>
        <v>0</v>
      </c>
      <c r="G201" s="372">
        <f>SUMIFS(CONTRATOS!$P$6:$P$956,CONTRATOS!$I$6:$I$956,'RESUMEN POR CARRERAS'!G$2,CONTRATOS!$D$6:$D$956,'RESUMEN POR CARRERAS'!$C201)</f>
        <v>0</v>
      </c>
      <c r="H201" s="372">
        <f>SUMIFS(CONTRATOS!$P$6:$P$956,CONTRATOS!$I$6:$I$956,'RESUMEN POR CARRERAS'!H$2,CONTRATOS!$D$6:$D$956,'RESUMEN POR CARRERAS'!$C201)</f>
        <v>0</v>
      </c>
      <c r="I201" s="372">
        <f>SUMIFS(CONTRATOS!$P$6:$P$956,CONTRATOS!$I$6:$I$956,'RESUMEN POR CARRERAS'!I$2,CONTRATOS!$D$6:$D$956,'RESUMEN POR CARRERAS'!$C201)</f>
        <v>0</v>
      </c>
      <c r="J201" s="372">
        <f>SUMIFS(CONTRATOS!$P$6:$P$956,CONTRATOS!$I$6:$I$956,'RESUMEN POR CARRERAS'!J$2,CONTRATOS!$D$6:$D$956,'RESUMEN POR CARRERAS'!$C201)</f>
        <v>0</v>
      </c>
      <c r="K201" s="372">
        <f>SUMIFS(CONTRATOS!$P$6:$P$956,CONTRATOS!$I$6:$I$956,'RESUMEN POR CARRERAS'!K$2,CONTRATOS!$D$6:$D$956,'RESUMEN POR CARRERAS'!$C201)</f>
        <v>0</v>
      </c>
      <c r="L201" s="372">
        <f>SUMIFS(CONTRATOS!$P$6:$P$956,CONTRATOS!$I$6:$I$956,'RESUMEN POR CARRERAS'!L$2,CONTRATOS!$D$6:$D$956,'RESUMEN POR CARRERAS'!$C201)</f>
        <v>0</v>
      </c>
      <c r="M201" s="372">
        <f>SUMIFS(CONTRATOS!$P$6:$P$956,CONTRATOS!$I$6:$I$956,'RESUMEN POR CARRERAS'!M$2,CONTRATOS!$D$6:$D$956,'RESUMEN POR CARRERAS'!$C201)</f>
        <v>0</v>
      </c>
      <c r="N201" s="372">
        <f>SUMIFS(CONTRATOS!$P$6:$P$956,CONTRATOS!$I$6:$I$956,'RESUMEN POR CARRERAS'!N$2,CONTRATOS!$D$6:$D$956,'RESUMEN POR CARRERAS'!$C201)</f>
        <v>0</v>
      </c>
      <c r="O201" s="372">
        <f>SUMIFS(CONTRATOS!$P$6:$P$956,CONTRATOS!$I$6:$I$956,'RESUMEN POR CARRERAS'!O$2,CONTRATOS!$D$6:$D$956,'RESUMEN POR CARRERAS'!$C201)</f>
        <v>0</v>
      </c>
      <c r="P201" s="372">
        <f>SUMIFS(CONTRATOS!$P$6:$P$956,CONTRATOS!$I$6:$I$956,'RESUMEN POR CARRERAS'!P$2,CONTRATOS!$D$6:$D$956,'RESUMEN POR CARRERAS'!$C201)</f>
        <v>0</v>
      </c>
      <c r="Q201" s="372">
        <f>SUMIFS(CONTRATOS!$P$6:$P$956,CONTRATOS!$I$6:$I$956,'RESUMEN POR CARRERAS'!Q$2,CONTRATOS!$D$6:$D$956,'RESUMEN POR CARRERAS'!$C201)</f>
        <v>0</v>
      </c>
      <c r="R201" s="372">
        <f>SUMIFS(CONTRATOS!$P$6:$P$956,CONTRATOS!$I$6:$I$956,'RESUMEN POR CARRERAS'!R$2,CONTRATOS!$D$6:$D$956,'RESUMEN POR CARRERAS'!$C201)</f>
        <v>0</v>
      </c>
      <c r="S201" s="372">
        <f>SUMIFS(CONTRATOS!$P$6:$P$956,CONTRATOS!$I$6:$I$956,'RESUMEN POR CARRERAS'!S$2,CONTRATOS!$D$6:$D$956,'RESUMEN POR CARRERAS'!$C201)</f>
        <v>0</v>
      </c>
      <c r="T201" s="372">
        <f>SUMIFS(CONTRATOS!$P$6:$P$956,CONTRATOS!$I$6:$I$956,'RESUMEN POR CARRERAS'!T$2,CONTRATOS!$D$6:$D$956,'RESUMEN POR CARRERAS'!$C201)</f>
        <v>0</v>
      </c>
      <c r="U201" s="372">
        <f>SUMIFS(CONTRATOS!$P$6:$P$956,CONTRATOS!$I$6:$I$956,'RESUMEN POR CARRERAS'!U$2,CONTRATOS!$D$6:$D$956,'RESUMEN POR CARRERAS'!$C201)</f>
        <v>0</v>
      </c>
      <c r="V201" s="372">
        <f>SUMIFS(CONTRATOS!$P$6:$P$956,CONTRATOS!$I$6:$I$956,'RESUMEN POR CARRERAS'!V$2,CONTRATOS!$D$6:$D$956,'RESUMEN POR CARRERAS'!$C201)</f>
        <v>0</v>
      </c>
      <c r="W201" s="372">
        <f>SUMIFS(CONTRATOS!$P$6:$P$956,CONTRATOS!$I$6:$I$956,'RESUMEN POR CARRERAS'!W$2,CONTRATOS!$D$6:$D$956,'RESUMEN POR CARRERAS'!$C201)</f>
        <v>0</v>
      </c>
      <c r="X201" s="372">
        <f>SUMIFS(CONTRATOS!$P$6:$P$956,CONTRATOS!$I$6:$I$956,'RESUMEN POR CARRERAS'!X$2,CONTRATOS!$D$6:$D$956,'RESUMEN POR CARRERAS'!$C201)</f>
        <v>0</v>
      </c>
      <c r="Y201" s="372">
        <f>SUMIFS(CONTRATOS!$P$6:$P$956,CONTRATOS!$I$6:$I$956,'RESUMEN POR CARRERAS'!Y$2,CONTRATOS!$D$6:$D$956,'RESUMEN POR CARRERAS'!$C201)</f>
        <v>0</v>
      </c>
      <c r="Z201" s="372">
        <f>SUMIFS(CONTRATOS!$P$6:$P$956,CONTRATOS!$I$6:$I$956,'RESUMEN POR CARRERAS'!Z$2,CONTRATOS!$D$6:$D$956,'RESUMEN POR CARRERAS'!$C201)</f>
        <v>0</v>
      </c>
      <c r="AA201" s="372">
        <f>SUMIFS(CONTRATOS!$P$6:$P$956,CONTRATOS!$I$6:$I$956,'RESUMEN POR CARRERAS'!AA$2,CONTRATOS!$D$6:$D$956,'RESUMEN POR CARRERAS'!$C201)</f>
        <v>11</v>
      </c>
      <c r="AB201" s="372">
        <f>SUMIFS(CONTRATOS!$P$6:$P$956,CONTRATOS!$I$6:$I$956,'RESUMEN POR CARRERAS'!AB$2,CONTRATOS!$D$6:$D$956,'RESUMEN POR CARRERAS'!$C201)</f>
        <v>0</v>
      </c>
      <c r="AC201" s="372">
        <f>SUMIFS(CONTRATOS!$P$6:$P$956,CONTRATOS!$I$6:$I$956,'RESUMEN POR CARRERAS'!AC$2,CONTRATOS!$D$6:$D$956,'RESUMEN POR CARRERAS'!$C201)</f>
        <v>0</v>
      </c>
      <c r="AD201" s="372">
        <f t="shared" si="6"/>
        <v>11</v>
      </c>
      <c r="AE201" s="2163" t="str">
        <f t="shared" si="7"/>
        <v>TERAPIA FÍSICA</v>
      </c>
    </row>
    <row r="202" spans="1:31" x14ac:dyDescent="0.25">
      <c r="A202" s="372">
        <v>200</v>
      </c>
      <c r="B202" s="974" t="s">
        <v>557</v>
      </c>
      <c r="C202" s="974" t="s">
        <v>861</v>
      </c>
      <c r="D202" s="974" t="s">
        <v>2194</v>
      </c>
      <c r="E202" s="372">
        <f>SUMIFS(CONTRATOS!$P$6:$P$956,CONTRATOS!$I$6:$I$956,'RESUMEN POR CARRERAS'!E$2,CONTRATOS!$D$6:$D$956,'RESUMEN POR CARRERAS'!$C202)</f>
        <v>0</v>
      </c>
      <c r="F202" s="372">
        <f>SUMIFS(CONTRATOS!$P$6:$P$956,CONTRATOS!$I$6:$I$956,'RESUMEN POR CARRERAS'!F$2,CONTRATOS!$D$6:$D$956,'RESUMEN POR CARRERAS'!$C202)</f>
        <v>0</v>
      </c>
      <c r="G202" s="372">
        <f>SUMIFS(CONTRATOS!$P$6:$P$956,CONTRATOS!$I$6:$I$956,'RESUMEN POR CARRERAS'!G$2,CONTRATOS!$D$6:$D$956,'RESUMEN POR CARRERAS'!$C202)</f>
        <v>0</v>
      </c>
      <c r="H202" s="372">
        <f>SUMIFS(CONTRATOS!$P$6:$P$956,CONTRATOS!$I$6:$I$956,'RESUMEN POR CARRERAS'!H$2,CONTRATOS!$D$6:$D$956,'RESUMEN POR CARRERAS'!$C202)</f>
        <v>0</v>
      </c>
      <c r="I202" s="372">
        <f>SUMIFS(CONTRATOS!$P$6:$P$956,CONTRATOS!$I$6:$I$956,'RESUMEN POR CARRERAS'!I$2,CONTRATOS!$D$6:$D$956,'RESUMEN POR CARRERAS'!$C202)</f>
        <v>0</v>
      </c>
      <c r="J202" s="372">
        <f>SUMIFS(CONTRATOS!$P$6:$P$956,CONTRATOS!$I$6:$I$956,'RESUMEN POR CARRERAS'!J$2,CONTRATOS!$D$6:$D$956,'RESUMEN POR CARRERAS'!$C202)</f>
        <v>0</v>
      </c>
      <c r="K202" s="372">
        <f>SUMIFS(CONTRATOS!$P$6:$P$956,CONTRATOS!$I$6:$I$956,'RESUMEN POR CARRERAS'!K$2,CONTRATOS!$D$6:$D$956,'RESUMEN POR CARRERAS'!$C202)</f>
        <v>0</v>
      </c>
      <c r="L202" s="372">
        <f>SUMIFS(CONTRATOS!$P$6:$P$956,CONTRATOS!$I$6:$I$956,'RESUMEN POR CARRERAS'!L$2,CONTRATOS!$D$6:$D$956,'RESUMEN POR CARRERAS'!$C202)</f>
        <v>0</v>
      </c>
      <c r="M202" s="372">
        <f>SUMIFS(CONTRATOS!$P$6:$P$956,CONTRATOS!$I$6:$I$956,'RESUMEN POR CARRERAS'!M$2,CONTRATOS!$D$6:$D$956,'RESUMEN POR CARRERAS'!$C202)</f>
        <v>0</v>
      </c>
      <c r="N202" s="372">
        <f>SUMIFS(CONTRATOS!$P$6:$P$956,CONTRATOS!$I$6:$I$956,'RESUMEN POR CARRERAS'!N$2,CONTRATOS!$D$6:$D$956,'RESUMEN POR CARRERAS'!$C202)</f>
        <v>0</v>
      </c>
      <c r="O202" s="372">
        <f>SUMIFS(CONTRATOS!$P$6:$P$956,CONTRATOS!$I$6:$I$956,'RESUMEN POR CARRERAS'!O$2,CONTRATOS!$D$6:$D$956,'RESUMEN POR CARRERAS'!$C202)</f>
        <v>0</v>
      </c>
      <c r="P202" s="372">
        <f>SUMIFS(CONTRATOS!$P$6:$P$956,CONTRATOS!$I$6:$I$956,'RESUMEN POR CARRERAS'!P$2,CONTRATOS!$D$6:$D$956,'RESUMEN POR CARRERAS'!$C202)</f>
        <v>0</v>
      </c>
      <c r="Q202" s="372">
        <f>SUMIFS(CONTRATOS!$P$6:$P$956,CONTRATOS!$I$6:$I$956,'RESUMEN POR CARRERAS'!Q$2,CONTRATOS!$D$6:$D$956,'RESUMEN POR CARRERAS'!$C202)</f>
        <v>0</v>
      </c>
      <c r="R202" s="372">
        <f>SUMIFS(CONTRATOS!$P$6:$P$956,CONTRATOS!$I$6:$I$956,'RESUMEN POR CARRERAS'!R$2,CONTRATOS!$D$6:$D$956,'RESUMEN POR CARRERAS'!$C202)</f>
        <v>13</v>
      </c>
      <c r="S202" s="372">
        <f>SUMIFS(CONTRATOS!$P$6:$P$956,CONTRATOS!$I$6:$I$956,'RESUMEN POR CARRERAS'!S$2,CONTRATOS!$D$6:$D$956,'RESUMEN POR CARRERAS'!$C202)</f>
        <v>7</v>
      </c>
      <c r="T202" s="372">
        <f>SUMIFS(CONTRATOS!$P$6:$P$956,CONTRATOS!$I$6:$I$956,'RESUMEN POR CARRERAS'!T$2,CONTRATOS!$D$6:$D$956,'RESUMEN POR CARRERAS'!$C202)</f>
        <v>2</v>
      </c>
      <c r="U202" s="372">
        <f>SUMIFS(CONTRATOS!$P$6:$P$956,CONTRATOS!$I$6:$I$956,'RESUMEN POR CARRERAS'!U$2,CONTRATOS!$D$6:$D$956,'RESUMEN POR CARRERAS'!$C202)</f>
        <v>0</v>
      </c>
      <c r="V202" s="372">
        <f>SUMIFS(CONTRATOS!$P$6:$P$956,CONTRATOS!$I$6:$I$956,'RESUMEN POR CARRERAS'!V$2,CONTRATOS!$D$6:$D$956,'RESUMEN POR CARRERAS'!$C202)</f>
        <v>0</v>
      </c>
      <c r="W202" s="372">
        <f>SUMIFS(CONTRATOS!$P$6:$P$956,CONTRATOS!$I$6:$I$956,'RESUMEN POR CARRERAS'!W$2,CONTRATOS!$D$6:$D$956,'RESUMEN POR CARRERAS'!$C202)</f>
        <v>0</v>
      </c>
      <c r="X202" s="372">
        <f>SUMIFS(CONTRATOS!$P$6:$P$956,CONTRATOS!$I$6:$I$956,'RESUMEN POR CARRERAS'!X$2,CONTRATOS!$D$6:$D$956,'RESUMEN POR CARRERAS'!$C202)</f>
        <v>0</v>
      </c>
      <c r="Y202" s="372">
        <f>SUMIFS(CONTRATOS!$P$6:$P$956,CONTRATOS!$I$6:$I$956,'RESUMEN POR CARRERAS'!Y$2,CONTRATOS!$D$6:$D$956,'RESUMEN POR CARRERAS'!$C202)</f>
        <v>0</v>
      </c>
      <c r="Z202" s="372">
        <f>SUMIFS(CONTRATOS!$P$6:$P$956,CONTRATOS!$I$6:$I$956,'RESUMEN POR CARRERAS'!Z$2,CONTRATOS!$D$6:$D$956,'RESUMEN POR CARRERAS'!$C202)</f>
        <v>0</v>
      </c>
      <c r="AA202" s="372">
        <f>SUMIFS(CONTRATOS!$P$6:$P$956,CONTRATOS!$I$6:$I$956,'RESUMEN POR CARRERAS'!AA$2,CONTRATOS!$D$6:$D$956,'RESUMEN POR CARRERAS'!$C202)</f>
        <v>0</v>
      </c>
      <c r="AB202" s="372">
        <f>SUMIFS(CONTRATOS!$P$6:$P$956,CONTRATOS!$I$6:$I$956,'RESUMEN POR CARRERAS'!AB$2,CONTRATOS!$D$6:$D$956,'RESUMEN POR CARRERAS'!$C202)</f>
        <v>0</v>
      </c>
      <c r="AC202" s="372">
        <f>SUMIFS(CONTRATOS!$P$6:$P$956,CONTRATOS!$I$6:$I$956,'RESUMEN POR CARRERAS'!AC$2,CONTRATOS!$D$6:$D$956,'RESUMEN POR CARRERAS'!$C202)</f>
        <v>0</v>
      </c>
      <c r="AD202" s="372">
        <f t="shared" si="6"/>
        <v>13</v>
      </c>
      <c r="AE202" s="2163" t="str">
        <f t="shared" si="7"/>
        <v>EDUCACIÓN INTERCULTURAL BILINGÜE</v>
      </c>
    </row>
    <row r="203" spans="1:31" x14ac:dyDescent="0.25">
      <c r="A203" s="372">
        <v>201</v>
      </c>
      <c r="B203" s="974" t="s">
        <v>1897</v>
      </c>
      <c r="C203" s="974" t="s">
        <v>1898</v>
      </c>
      <c r="D203" s="974" t="s">
        <v>2195</v>
      </c>
      <c r="E203" s="372">
        <f>SUMIFS(CONTRATOS!$P$6:$P$956,CONTRATOS!$I$6:$I$956,'RESUMEN POR CARRERAS'!E$2,CONTRATOS!$D$6:$D$956,'RESUMEN POR CARRERAS'!$C203)</f>
        <v>0</v>
      </c>
      <c r="F203" s="372">
        <f>SUMIFS(CONTRATOS!$P$6:$P$956,CONTRATOS!$I$6:$I$956,'RESUMEN POR CARRERAS'!F$2,CONTRATOS!$D$6:$D$956,'RESUMEN POR CARRERAS'!$C203)</f>
        <v>0</v>
      </c>
      <c r="G203" s="372">
        <f>SUMIFS(CONTRATOS!$P$6:$P$956,CONTRATOS!$I$6:$I$956,'RESUMEN POR CARRERAS'!G$2,CONTRATOS!$D$6:$D$956,'RESUMEN POR CARRERAS'!$C203)</f>
        <v>0</v>
      </c>
      <c r="H203" s="372">
        <f>SUMIFS(CONTRATOS!$P$6:$P$956,CONTRATOS!$I$6:$I$956,'RESUMEN POR CARRERAS'!H$2,CONTRATOS!$D$6:$D$956,'RESUMEN POR CARRERAS'!$C203)</f>
        <v>0</v>
      </c>
      <c r="I203" s="372">
        <f>SUMIFS(CONTRATOS!$P$6:$P$956,CONTRATOS!$I$6:$I$956,'RESUMEN POR CARRERAS'!I$2,CONTRATOS!$D$6:$D$956,'RESUMEN POR CARRERAS'!$C203)</f>
        <v>0</v>
      </c>
      <c r="J203" s="372">
        <f>SUMIFS(CONTRATOS!$P$6:$P$956,CONTRATOS!$I$6:$I$956,'RESUMEN POR CARRERAS'!J$2,CONTRATOS!$D$6:$D$956,'RESUMEN POR CARRERAS'!$C203)</f>
        <v>0</v>
      </c>
      <c r="K203" s="372">
        <f>SUMIFS(CONTRATOS!$P$6:$P$956,CONTRATOS!$I$6:$I$956,'RESUMEN POR CARRERAS'!K$2,CONTRATOS!$D$6:$D$956,'RESUMEN POR CARRERAS'!$C203)</f>
        <v>0</v>
      </c>
      <c r="L203" s="372">
        <f>SUMIFS(CONTRATOS!$P$6:$P$956,CONTRATOS!$I$6:$I$956,'RESUMEN POR CARRERAS'!L$2,CONTRATOS!$D$6:$D$956,'RESUMEN POR CARRERAS'!$C203)</f>
        <v>0</v>
      </c>
      <c r="M203" s="372">
        <f>SUMIFS(CONTRATOS!$P$6:$P$956,CONTRATOS!$I$6:$I$956,'RESUMEN POR CARRERAS'!M$2,CONTRATOS!$D$6:$D$956,'RESUMEN POR CARRERAS'!$C203)</f>
        <v>0</v>
      </c>
      <c r="N203" s="372">
        <f>SUMIFS(CONTRATOS!$P$6:$P$956,CONTRATOS!$I$6:$I$956,'RESUMEN POR CARRERAS'!N$2,CONTRATOS!$D$6:$D$956,'RESUMEN POR CARRERAS'!$C203)</f>
        <v>0</v>
      </c>
      <c r="O203" s="372">
        <f>SUMIFS(CONTRATOS!$P$6:$P$956,CONTRATOS!$I$6:$I$956,'RESUMEN POR CARRERAS'!O$2,CONTRATOS!$D$6:$D$956,'RESUMEN POR CARRERAS'!$C203)</f>
        <v>0</v>
      </c>
      <c r="P203" s="372">
        <f>SUMIFS(CONTRATOS!$P$6:$P$956,CONTRATOS!$I$6:$I$956,'RESUMEN POR CARRERAS'!P$2,CONTRATOS!$D$6:$D$956,'RESUMEN POR CARRERAS'!$C203)</f>
        <v>0</v>
      </c>
      <c r="Q203" s="372">
        <f>SUMIFS(CONTRATOS!$P$6:$P$956,CONTRATOS!$I$6:$I$956,'RESUMEN POR CARRERAS'!Q$2,CONTRATOS!$D$6:$D$956,'RESUMEN POR CARRERAS'!$C203)</f>
        <v>0</v>
      </c>
      <c r="R203" s="372">
        <f>SUMIFS(CONTRATOS!$P$6:$P$956,CONTRATOS!$I$6:$I$956,'RESUMEN POR CARRERAS'!R$2,CONTRATOS!$D$6:$D$956,'RESUMEN POR CARRERAS'!$C203)</f>
        <v>0</v>
      </c>
      <c r="S203" s="372">
        <f>SUMIFS(CONTRATOS!$P$6:$P$956,CONTRATOS!$I$6:$I$956,'RESUMEN POR CARRERAS'!S$2,CONTRATOS!$D$6:$D$956,'RESUMEN POR CARRERAS'!$C203)</f>
        <v>0</v>
      </c>
      <c r="T203" s="372">
        <f>SUMIFS(CONTRATOS!$P$6:$P$956,CONTRATOS!$I$6:$I$956,'RESUMEN POR CARRERAS'!T$2,CONTRATOS!$D$6:$D$956,'RESUMEN POR CARRERAS'!$C203)</f>
        <v>0</v>
      </c>
      <c r="U203" s="372">
        <f>SUMIFS(CONTRATOS!$P$6:$P$956,CONTRATOS!$I$6:$I$956,'RESUMEN POR CARRERAS'!U$2,CONTRATOS!$D$6:$D$956,'RESUMEN POR CARRERAS'!$C203)</f>
        <v>0</v>
      </c>
      <c r="V203" s="372">
        <f>SUMIFS(CONTRATOS!$P$6:$P$956,CONTRATOS!$I$6:$I$956,'RESUMEN POR CARRERAS'!V$2,CONTRATOS!$D$6:$D$956,'RESUMEN POR CARRERAS'!$C203)</f>
        <v>20</v>
      </c>
      <c r="W203" s="372">
        <f>SUMIFS(CONTRATOS!$P$6:$P$956,CONTRATOS!$I$6:$I$956,'RESUMEN POR CARRERAS'!W$2,CONTRATOS!$D$6:$D$956,'RESUMEN POR CARRERAS'!$C203)</f>
        <v>0</v>
      </c>
      <c r="X203" s="372">
        <f>SUMIFS(CONTRATOS!$P$6:$P$956,CONTRATOS!$I$6:$I$956,'RESUMEN POR CARRERAS'!X$2,CONTRATOS!$D$6:$D$956,'RESUMEN POR CARRERAS'!$C203)</f>
        <v>0</v>
      </c>
      <c r="Y203" s="372">
        <f>SUMIFS(CONTRATOS!$P$6:$P$956,CONTRATOS!$I$6:$I$956,'RESUMEN POR CARRERAS'!Y$2,CONTRATOS!$D$6:$D$956,'RESUMEN POR CARRERAS'!$C203)</f>
        <v>0</v>
      </c>
      <c r="Z203" s="372">
        <f>SUMIFS(CONTRATOS!$P$6:$P$956,CONTRATOS!$I$6:$I$956,'RESUMEN POR CARRERAS'!Z$2,CONTRATOS!$D$6:$D$956,'RESUMEN POR CARRERAS'!$C203)</f>
        <v>0</v>
      </c>
      <c r="AA203" s="372">
        <f>SUMIFS(CONTRATOS!$P$6:$P$956,CONTRATOS!$I$6:$I$956,'RESUMEN POR CARRERAS'!AA$2,CONTRATOS!$D$6:$D$956,'RESUMEN POR CARRERAS'!$C203)</f>
        <v>0</v>
      </c>
      <c r="AB203" s="372">
        <f>SUMIFS(CONTRATOS!$P$6:$P$956,CONTRATOS!$I$6:$I$956,'RESUMEN POR CARRERAS'!AB$2,CONTRATOS!$D$6:$D$956,'RESUMEN POR CARRERAS'!$C203)</f>
        <v>0</v>
      </c>
      <c r="AC203" s="372">
        <f>SUMIFS(CONTRATOS!$P$6:$P$956,CONTRATOS!$I$6:$I$956,'RESUMEN POR CARRERAS'!AC$2,CONTRATOS!$D$6:$D$956,'RESUMEN POR CARRERAS'!$C203)</f>
        <v>0</v>
      </c>
      <c r="AD203" s="372">
        <f t="shared" si="6"/>
        <v>20</v>
      </c>
      <c r="AE203" s="2163" t="str">
        <f t="shared" si="7"/>
        <v>DERECHO</v>
      </c>
    </row>
    <row r="204" spans="1:31" x14ac:dyDescent="0.25">
      <c r="A204" s="372">
        <v>202</v>
      </c>
      <c r="B204" s="974" t="s">
        <v>728</v>
      </c>
      <c r="C204" s="974" t="s">
        <v>862</v>
      </c>
      <c r="D204" s="974" t="s">
        <v>2194</v>
      </c>
      <c r="E204" s="372">
        <f>SUMIFS(CONTRATOS!$P$6:$P$956,CONTRATOS!$I$6:$I$956,'RESUMEN POR CARRERAS'!E$2,CONTRATOS!$D$6:$D$956,'RESUMEN POR CARRERAS'!$C204)</f>
        <v>0</v>
      </c>
      <c r="F204" s="372">
        <f>SUMIFS(CONTRATOS!$P$6:$P$956,CONTRATOS!$I$6:$I$956,'RESUMEN POR CARRERAS'!F$2,CONTRATOS!$D$6:$D$956,'RESUMEN POR CARRERAS'!$C204)</f>
        <v>0</v>
      </c>
      <c r="G204" s="372">
        <f>SUMIFS(CONTRATOS!$P$6:$P$956,CONTRATOS!$I$6:$I$956,'RESUMEN POR CARRERAS'!G$2,CONTRATOS!$D$6:$D$956,'RESUMEN POR CARRERAS'!$C204)</f>
        <v>0</v>
      </c>
      <c r="H204" s="372">
        <f>SUMIFS(CONTRATOS!$P$6:$P$956,CONTRATOS!$I$6:$I$956,'RESUMEN POR CARRERAS'!H$2,CONTRATOS!$D$6:$D$956,'RESUMEN POR CARRERAS'!$C204)</f>
        <v>0</v>
      </c>
      <c r="I204" s="372">
        <f>SUMIFS(CONTRATOS!$P$6:$P$956,CONTRATOS!$I$6:$I$956,'RESUMEN POR CARRERAS'!I$2,CONTRATOS!$D$6:$D$956,'RESUMEN POR CARRERAS'!$C204)</f>
        <v>22</v>
      </c>
      <c r="J204" s="372">
        <f>SUMIFS(CONTRATOS!$P$6:$P$956,CONTRATOS!$I$6:$I$956,'RESUMEN POR CARRERAS'!J$2,CONTRATOS!$D$6:$D$956,'RESUMEN POR CARRERAS'!$C204)</f>
        <v>0</v>
      </c>
      <c r="K204" s="372">
        <f>SUMIFS(CONTRATOS!$P$6:$P$956,CONTRATOS!$I$6:$I$956,'RESUMEN POR CARRERAS'!K$2,CONTRATOS!$D$6:$D$956,'RESUMEN POR CARRERAS'!$C204)</f>
        <v>0</v>
      </c>
      <c r="L204" s="372">
        <f>SUMIFS(CONTRATOS!$P$6:$P$956,CONTRATOS!$I$6:$I$956,'RESUMEN POR CARRERAS'!L$2,CONTRATOS!$D$6:$D$956,'RESUMEN POR CARRERAS'!$C204)</f>
        <v>0</v>
      </c>
      <c r="M204" s="372">
        <f>SUMIFS(CONTRATOS!$P$6:$P$956,CONTRATOS!$I$6:$I$956,'RESUMEN POR CARRERAS'!M$2,CONTRATOS!$D$6:$D$956,'RESUMEN POR CARRERAS'!$C204)</f>
        <v>0</v>
      </c>
      <c r="N204" s="372">
        <f>SUMIFS(CONTRATOS!$P$6:$P$956,CONTRATOS!$I$6:$I$956,'RESUMEN POR CARRERAS'!N$2,CONTRATOS!$D$6:$D$956,'RESUMEN POR CARRERAS'!$C204)</f>
        <v>0</v>
      </c>
      <c r="O204" s="372">
        <f>SUMIFS(CONTRATOS!$P$6:$P$956,CONTRATOS!$I$6:$I$956,'RESUMEN POR CARRERAS'!O$2,CONTRATOS!$D$6:$D$956,'RESUMEN POR CARRERAS'!$C204)</f>
        <v>0</v>
      </c>
      <c r="P204" s="372">
        <f>SUMIFS(CONTRATOS!$P$6:$P$956,CONTRATOS!$I$6:$I$956,'RESUMEN POR CARRERAS'!P$2,CONTRATOS!$D$6:$D$956,'RESUMEN POR CARRERAS'!$C204)</f>
        <v>0</v>
      </c>
      <c r="Q204" s="372">
        <f>SUMIFS(CONTRATOS!$P$6:$P$956,CONTRATOS!$I$6:$I$956,'RESUMEN POR CARRERAS'!Q$2,CONTRATOS!$D$6:$D$956,'RESUMEN POR CARRERAS'!$C204)</f>
        <v>0</v>
      </c>
      <c r="R204" s="372">
        <f>SUMIFS(CONTRATOS!$P$6:$P$956,CONTRATOS!$I$6:$I$956,'RESUMEN POR CARRERAS'!R$2,CONTRATOS!$D$6:$D$956,'RESUMEN POR CARRERAS'!$C204)</f>
        <v>0</v>
      </c>
      <c r="S204" s="372">
        <f>SUMIFS(CONTRATOS!$P$6:$P$956,CONTRATOS!$I$6:$I$956,'RESUMEN POR CARRERAS'!S$2,CONTRATOS!$D$6:$D$956,'RESUMEN POR CARRERAS'!$C204)</f>
        <v>0</v>
      </c>
      <c r="T204" s="372">
        <f>SUMIFS(CONTRATOS!$P$6:$P$956,CONTRATOS!$I$6:$I$956,'RESUMEN POR CARRERAS'!T$2,CONTRATOS!$D$6:$D$956,'RESUMEN POR CARRERAS'!$C204)</f>
        <v>0</v>
      </c>
      <c r="U204" s="372">
        <f>SUMIFS(CONTRATOS!$P$6:$P$956,CONTRATOS!$I$6:$I$956,'RESUMEN POR CARRERAS'!U$2,CONTRATOS!$D$6:$D$956,'RESUMEN POR CARRERAS'!$C204)</f>
        <v>0</v>
      </c>
      <c r="V204" s="372">
        <f>SUMIFS(CONTRATOS!$P$6:$P$956,CONTRATOS!$I$6:$I$956,'RESUMEN POR CARRERAS'!V$2,CONTRATOS!$D$6:$D$956,'RESUMEN POR CARRERAS'!$C204)</f>
        <v>0</v>
      </c>
      <c r="W204" s="372">
        <f>SUMIFS(CONTRATOS!$P$6:$P$956,CONTRATOS!$I$6:$I$956,'RESUMEN POR CARRERAS'!W$2,CONTRATOS!$D$6:$D$956,'RESUMEN POR CARRERAS'!$C204)</f>
        <v>0</v>
      </c>
      <c r="X204" s="372">
        <f>SUMIFS(CONTRATOS!$P$6:$P$956,CONTRATOS!$I$6:$I$956,'RESUMEN POR CARRERAS'!X$2,CONTRATOS!$D$6:$D$956,'RESUMEN POR CARRERAS'!$C204)</f>
        <v>0</v>
      </c>
      <c r="Y204" s="372">
        <f>SUMIFS(CONTRATOS!$P$6:$P$956,CONTRATOS!$I$6:$I$956,'RESUMEN POR CARRERAS'!Y$2,CONTRATOS!$D$6:$D$956,'RESUMEN POR CARRERAS'!$C204)</f>
        <v>0</v>
      </c>
      <c r="Z204" s="372">
        <f>SUMIFS(CONTRATOS!$P$6:$P$956,CONTRATOS!$I$6:$I$956,'RESUMEN POR CARRERAS'!Z$2,CONTRATOS!$D$6:$D$956,'RESUMEN POR CARRERAS'!$C204)</f>
        <v>0</v>
      </c>
      <c r="AA204" s="372">
        <f>SUMIFS(CONTRATOS!$P$6:$P$956,CONTRATOS!$I$6:$I$956,'RESUMEN POR CARRERAS'!AA$2,CONTRATOS!$D$6:$D$956,'RESUMEN POR CARRERAS'!$C204)</f>
        <v>0</v>
      </c>
      <c r="AB204" s="372">
        <f>SUMIFS(CONTRATOS!$P$6:$P$956,CONTRATOS!$I$6:$I$956,'RESUMEN POR CARRERAS'!AB$2,CONTRATOS!$D$6:$D$956,'RESUMEN POR CARRERAS'!$C204)</f>
        <v>0</v>
      </c>
      <c r="AC204" s="372">
        <f>SUMIFS(CONTRATOS!$P$6:$P$956,CONTRATOS!$I$6:$I$956,'RESUMEN POR CARRERAS'!AC$2,CONTRATOS!$D$6:$D$956,'RESUMEN POR CARRERAS'!$C204)</f>
        <v>0</v>
      </c>
      <c r="AD204" s="372">
        <f t="shared" si="6"/>
        <v>22</v>
      </c>
      <c r="AE204" s="2163" t="str">
        <f t="shared" si="7"/>
        <v>SOFTWARE</v>
      </c>
    </row>
    <row r="205" spans="1:31" x14ac:dyDescent="0.25">
      <c r="A205" s="372">
        <v>203</v>
      </c>
      <c r="B205" s="974" t="s">
        <v>729</v>
      </c>
      <c r="C205" s="974" t="s">
        <v>730</v>
      </c>
      <c r="D205" s="974" t="s">
        <v>2195</v>
      </c>
      <c r="E205" s="372">
        <f>SUMIFS(CONTRATOS!$P$6:$P$956,CONTRATOS!$I$6:$I$956,'RESUMEN POR CARRERAS'!E$2,CONTRATOS!$D$6:$D$956,'RESUMEN POR CARRERAS'!$C205)</f>
        <v>0</v>
      </c>
      <c r="F205" s="372">
        <f>SUMIFS(CONTRATOS!$P$6:$P$956,CONTRATOS!$I$6:$I$956,'RESUMEN POR CARRERAS'!F$2,CONTRATOS!$D$6:$D$956,'RESUMEN POR CARRERAS'!$C205)</f>
        <v>0</v>
      </c>
      <c r="G205" s="372">
        <f>SUMIFS(CONTRATOS!$P$6:$P$956,CONTRATOS!$I$6:$I$956,'RESUMEN POR CARRERAS'!G$2,CONTRATOS!$D$6:$D$956,'RESUMEN POR CARRERAS'!$C205)</f>
        <v>0</v>
      </c>
      <c r="H205" s="372">
        <f>SUMIFS(CONTRATOS!$P$6:$P$956,CONTRATOS!$I$6:$I$956,'RESUMEN POR CARRERAS'!H$2,CONTRATOS!$D$6:$D$956,'RESUMEN POR CARRERAS'!$C205)</f>
        <v>0</v>
      </c>
      <c r="I205" s="372">
        <f>SUMIFS(CONTRATOS!$P$6:$P$956,CONTRATOS!$I$6:$I$956,'RESUMEN POR CARRERAS'!I$2,CONTRATOS!$D$6:$D$956,'RESUMEN POR CARRERAS'!$C205)</f>
        <v>0</v>
      </c>
      <c r="J205" s="372">
        <f>SUMIFS(CONTRATOS!$P$6:$P$956,CONTRATOS!$I$6:$I$956,'RESUMEN POR CARRERAS'!J$2,CONTRATOS!$D$6:$D$956,'RESUMEN POR CARRERAS'!$C205)</f>
        <v>13</v>
      </c>
      <c r="K205" s="372">
        <f>SUMIFS(CONTRATOS!$P$6:$P$956,CONTRATOS!$I$6:$I$956,'RESUMEN POR CARRERAS'!K$2,CONTRATOS!$D$6:$D$956,'RESUMEN POR CARRERAS'!$C205)</f>
        <v>0</v>
      </c>
      <c r="L205" s="372">
        <f>SUMIFS(CONTRATOS!$P$6:$P$956,CONTRATOS!$I$6:$I$956,'RESUMEN POR CARRERAS'!L$2,CONTRATOS!$D$6:$D$956,'RESUMEN POR CARRERAS'!$C205)</f>
        <v>0</v>
      </c>
      <c r="M205" s="372">
        <f>SUMIFS(CONTRATOS!$P$6:$P$956,CONTRATOS!$I$6:$I$956,'RESUMEN POR CARRERAS'!M$2,CONTRATOS!$D$6:$D$956,'RESUMEN POR CARRERAS'!$C205)</f>
        <v>0</v>
      </c>
      <c r="N205" s="372">
        <f>SUMIFS(CONTRATOS!$P$6:$P$956,CONTRATOS!$I$6:$I$956,'RESUMEN POR CARRERAS'!N$2,CONTRATOS!$D$6:$D$956,'RESUMEN POR CARRERAS'!$C205)</f>
        <v>0</v>
      </c>
      <c r="O205" s="372">
        <f>SUMIFS(CONTRATOS!$P$6:$P$956,CONTRATOS!$I$6:$I$956,'RESUMEN POR CARRERAS'!O$2,CONTRATOS!$D$6:$D$956,'RESUMEN POR CARRERAS'!$C205)</f>
        <v>0</v>
      </c>
      <c r="P205" s="372">
        <f>SUMIFS(CONTRATOS!$P$6:$P$956,CONTRATOS!$I$6:$I$956,'RESUMEN POR CARRERAS'!P$2,CONTRATOS!$D$6:$D$956,'RESUMEN POR CARRERAS'!$C205)</f>
        <v>0</v>
      </c>
      <c r="Q205" s="372">
        <f>SUMIFS(CONTRATOS!$P$6:$P$956,CONTRATOS!$I$6:$I$956,'RESUMEN POR CARRERAS'!Q$2,CONTRATOS!$D$6:$D$956,'RESUMEN POR CARRERAS'!$C205)</f>
        <v>0</v>
      </c>
      <c r="R205" s="372">
        <f>SUMIFS(CONTRATOS!$P$6:$P$956,CONTRATOS!$I$6:$I$956,'RESUMEN POR CARRERAS'!R$2,CONTRATOS!$D$6:$D$956,'RESUMEN POR CARRERAS'!$C205)</f>
        <v>0</v>
      </c>
      <c r="S205" s="372">
        <f>SUMIFS(CONTRATOS!$P$6:$P$956,CONTRATOS!$I$6:$I$956,'RESUMEN POR CARRERAS'!S$2,CONTRATOS!$D$6:$D$956,'RESUMEN POR CARRERAS'!$C205)</f>
        <v>0</v>
      </c>
      <c r="T205" s="372">
        <f>SUMIFS(CONTRATOS!$P$6:$P$956,CONTRATOS!$I$6:$I$956,'RESUMEN POR CARRERAS'!T$2,CONTRATOS!$D$6:$D$956,'RESUMEN POR CARRERAS'!$C205)</f>
        <v>0</v>
      </c>
      <c r="U205" s="372">
        <f>SUMIFS(CONTRATOS!$P$6:$P$956,CONTRATOS!$I$6:$I$956,'RESUMEN POR CARRERAS'!U$2,CONTRATOS!$D$6:$D$956,'RESUMEN POR CARRERAS'!$C205)</f>
        <v>0</v>
      </c>
      <c r="V205" s="372">
        <f>SUMIFS(CONTRATOS!$P$6:$P$956,CONTRATOS!$I$6:$I$956,'RESUMEN POR CARRERAS'!V$2,CONTRATOS!$D$6:$D$956,'RESUMEN POR CARRERAS'!$C205)</f>
        <v>0</v>
      </c>
      <c r="W205" s="372">
        <f>SUMIFS(CONTRATOS!$P$6:$P$956,CONTRATOS!$I$6:$I$956,'RESUMEN POR CARRERAS'!W$2,CONTRATOS!$D$6:$D$956,'RESUMEN POR CARRERAS'!$C205)</f>
        <v>0</v>
      </c>
      <c r="X205" s="372">
        <f>SUMIFS(CONTRATOS!$P$6:$P$956,CONTRATOS!$I$6:$I$956,'RESUMEN POR CARRERAS'!X$2,CONTRATOS!$D$6:$D$956,'RESUMEN POR CARRERAS'!$C205)</f>
        <v>0</v>
      </c>
      <c r="Y205" s="372">
        <f>SUMIFS(CONTRATOS!$P$6:$P$956,CONTRATOS!$I$6:$I$956,'RESUMEN POR CARRERAS'!Y$2,CONTRATOS!$D$6:$D$956,'RESUMEN POR CARRERAS'!$C205)</f>
        <v>0</v>
      </c>
      <c r="Z205" s="372">
        <f>SUMIFS(CONTRATOS!$P$6:$P$956,CONTRATOS!$I$6:$I$956,'RESUMEN POR CARRERAS'!Z$2,CONTRATOS!$D$6:$D$956,'RESUMEN POR CARRERAS'!$C205)</f>
        <v>0</v>
      </c>
      <c r="AA205" s="372">
        <f>SUMIFS(CONTRATOS!$P$6:$P$956,CONTRATOS!$I$6:$I$956,'RESUMEN POR CARRERAS'!AA$2,CONTRATOS!$D$6:$D$956,'RESUMEN POR CARRERAS'!$C205)</f>
        <v>0</v>
      </c>
      <c r="AB205" s="372">
        <f>SUMIFS(CONTRATOS!$P$6:$P$956,CONTRATOS!$I$6:$I$956,'RESUMEN POR CARRERAS'!AB$2,CONTRATOS!$D$6:$D$956,'RESUMEN POR CARRERAS'!$C205)</f>
        <v>0</v>
      </c>
      <c r="AC205" s="372">
        <f>SUMIFS(CONTRATOS!$P$6:$P$956,CONTRATOS!$I$6:$I$956,'RESUMEN POR CARRERAS'!AC$2,CONTRATOS!$D$6:$D$956,'RESUMEN POR CARRERAS'!$C205)</f>
        <v>0</v>
      </c>
      <c r="AD205" s="372">
        <f t="shared" si="6"/>
        <v>13</v>
      </c>
      <c r="AE205" s="2163" t="str">
        <f t="shared" si="7"/>
        <v>TURISMO</v>
      </c>
    </row>
    <row r="206" spans="1:31" x14ac:dyDescent="0.25">
      <c r="A206" s="372">
        <v>204</v>
      </c>
      <c r="B206" s="974" t="s">
        <v>1004</v>
      </c>
      <c r="C206" s="974" t="s">
        <v>1007</v>
      </c>
      <c r="D206" s="974" t="s">
        <v>2195</v>
      </c>
      <c r="E206" s="372">
        <f>SUMIFS(CONTRATOS!$P$6:$P$956,CONTRATOS!$I$6:$I$956,'RESUMEN POR CARRERAS'!E$2,CONTRATOS!$D$6:$D$956,'RESUMEN POR CARRERAS'!$C206)</f>
        <v>0</v>
      </c>
      <c r="F206" s="372">
        <f>SUMIFS(CONTRATOS!$P$6:$P$956,CONTRATOS!$I$6:$I$956,'RESUMEN POR CARRERAS'!F$2,CONTRATOS!$D$6:$D$956,'RESUMEN POR CARRERAS'!$C206)</f>
        <v>0</v>
      </c>
      <c r="G206" s="372">
        <f>SUMIFS(CONTRATOS!$P$6:$P$956,CONTRATOS!$I$6:$I$956,'RESUMEN POR CARRERAS'!G$2,CONTRATOS!$D$6:$D$956,'RESUMEN POR CARRERAS'!$C206)</f>
        <v>0</v>
      </c>
      <c r="H206" s="372">
        <f>SUMIFS(CONTRATOS!$P$6:$P$956,CONTRATOS!$I$6:$I$956,'RESUMEN POR CARRERAS'!H$2,CONTRATOS!$D$6:$D$956,'RESUMEN POR CARRERAS'!$C206)</f>
        <v>0</v>
      </c>
      <c r="I206" s="372">
        <f>SUMIFS(CONTRATOS!$P$6:$P$956,CONTRATOS!$I$6:$I$956,'RESUMEN POR CARRERAS'!I$2,CONTRATOS!$D$6:$D$956,'RESUMEN POR CARRERAS'!$C206)</f>
        <v>0</v>
      </c>
      <c r="J206" s="372">
        <f>SUMIFS(CONTRATOS!$P$6:$P$956,CONTRATOS!$I$6:$I$956,'RESUMEN POR CARRERAS'!J$2,CONTRATOS!$D$6:$D$956,'RESUMEN POR CARRERAS'!$C206)</f>
        <v>0</v>
      </c>
      <c r="K206" s="372">
        <f>SUMIFS(CONTRATOS!$P$6:$P$956,CONTRATOS!$I$6:$I$956,'RESUMEN POR CARRERAS'!K$2,CONTRATOS!$D$6:$D$956,'RESUMEN POR CARRERAS'!$C206)</f>
        <v>0</v>
      </c>
      <c r="L206" s="372">
        <f>SUMIFS(CONTRATOS!$P$6:$P$956,CONTRATOS!$I$6:$I$956,'RESUMEN POR CARRERAS'!L$2,CONTRATOS!$D$6:$D$956,'RESUMEN POR CARRERAS'!$C206)</f>
        <v>0</v>
      </c>
      <c r="M206" s="372">
        <f>SUMIFS(CONTRATOS!$P$6:$P$956,CONTRATOS!$I$6:$I$956,'RESUMEN POR CARRERAS'!M$2,CONTRATOS!$D$6:$D$956,'RESUMEN POR CARRERAS'!$C206)</f>
        <v>0</v>
      </c>
      <c r="N206" s="372">
        <f>SUMIFS(CONTRATOS!$P$6:$P$956,CONTRATOS!$I$6:$I$956,'RESUMEN POR CARRERAS'!N$2,CONTRATOS!$D$6:$D$956,'RESUMEN POR CARRERAS'!$C206)</f>
        <v>0</v>
      </c>
      <c r="O206" s="372">
        <f>SUMIFS(CONTRATOS!$P$6:$P$956,CONTRATOS!$I$6:$I$956,'RESUMEN POR CARRERAS'!O$2,CONTRATOS!$D$6:$D$956,'RESUMEN POR CARRERAS'!$C206)</f>
        <v>0</v>
      </c>
      <c r="P206" s="372">
        <f>SUMIFS(CONTRATOS!$P$6:$P$956,CONTRATOS!$I$6:$I$956,'RESUMEN POR CARRERAS'!P$2,CONTRATOS!$D$6:$D$956,'RESUMEN POR CARRERAS'!$C206)</f>
        <v>0</v>
      </c>
      <c r="Q206" s="372">
        <f>SUMIFS(CONTRATOS!$P$6:$P$956,CONTRATOS!$I$6:$I$956,'RESUMEN POR CARRERAS'!Q$2,CONTRATOS!$D$6:$D$956,'RESUMEN POR CARRERAS'!$C206)</f>
        <v>0</v>
      </c>
      <c r="R206" s="372">
        <f>SUMIFS(CONTRATOS!$P$6:$P$956,CONTRATOS!$I$6:$I$956,'RESUMEN POR CARRERAS'!R$2,CONTRATOS!$D$6:$D$956,'RESUMEN POR CARRERAS'!$C206)</f>
        <v>0</v>
      </c>
      <c r="S206" s="372">
        <f>SUMIFS(CONTRATOS!$P$6:$P$956,CONTRATOS!$I$6:$I$956,'RESUMEN POR CARRERAS'!S$2,CONTRATOS!$D$6:$D$956,'RESUMEN POR CARRERAS'!$C206)</f>
        <v>0</v>
      </c>
      <c r="T206" s="372">
        <f>SUMIFS(CONTRATOS!$P$6:$P$956,CONTRATOS!$I$6:$I$956,'RESUMEN POR CARRERAS'!T$2,CONTRATOS!$D$6:$D$956,'RESUMEN POR CARRERAS'!$C206)</f>
        <v>0</v>
      </c>
      <c r="U206" s="372">
        <f>SUMIFS(CONTRATOS!$P$6:$P$956,CONTRATOS!$I$6:$I$956,'RESUMEN POR CARRERAS'!U$2,CONTRATOS!$D$6:$D$956,'RESUMEN POR CARRERAS'!$C206)</f>
        <v>0</v>
      </c>
      <c r="V206" s="372">
        <f>SUMIFS(CONTRATOS!$P$6:$P$956,CONTRATOS!$I$6:$I$956,'RESUMEN POR CARRERAS'!V$2,CONTRATOS!$D$6:$D$956,'RESUMEN POR CARRERAS'!$C206)</f>
        <v>0</v>
      </c>
      <c r="W206" s="372">
        <f>SUMIFS(CONTRATOS!$P$6:$P$956,CONTRATOS!$I$6:$I$956,'RESUMEN POR CARRERAS'!W$2,CONTRATOS!$D$6:$D$956,'RESUMEN POR CARRERAS'!$C206)</f>
        <v>0</v>
      </c>
      <c r="X206" s="372">
        <f>SUMIFS(CONTRATOS!$P$6:$P$956,CONTRATOS!$I$6:$I$956,'RESUMEN POR CARRERAS'!X$2,CONTRATOS!$D$6:$D$956,'RESUMEN POR CARRERAS'!$C206)</f>
        <v>0</v>
      </c>
      <c r="Y206" s="372">
        <f>SUMIFS(CONTRATOS!$P$6:$P$956,CONTRATOS!$I$6:$I$956,'RESUMEN POR CARRERAS'!Y$2,CONTRATOS!$D$6:$D$956,'RESUMEN POR CARRERAS'!$C206)</f>
        <v>0</v>
      </c>
      <c r="Z206" s="372">
        <f>SUMIFS(CONTRATOS!$P$6:$P$956,CONTRATOS!$I$6:$I$956,'RESUMEN POR CARRERAS'!Z$2,CONTRATOS!$D$6:$D$956,'RESUMEN POR CARRERAS'!$C206)</f>
        <v>0</v>
      </c>
      <c r="AA206" s="372">
        <f>SUMIFS(CONTRATOS!$P$6:$P$956,CONTRATOS!$I$6:$I$956,'RESUMEN POR CARRERAS'!AA$2,CONTRATOS!$D$6:$D$956,'RESUMEN POR CARRERAS'!$C206)</f>
        <v>18</v>
      </c>
      <c r="AB206" s="372">
        <f>SUMIFS(CONTRATOS!$P$6:$P$956,CONTRATOS!$I$6:$I$956,'RESUMEN POR CARRERAS'!AB$2,CONTRATOS!$D$6:$D$956,'RESUMEN POR CARRERAS'!$C206)</f>
        <v>0</v>
      </c>
      <c r="AC206" s="372">
        <f>SUMIFS(CONTRATOS!$P$6:$P$956,CONTRATOS!$I$6:$I$956,'RESUMEN POR CARRERAS'!AC$2,CONTRATOS!$D$6:$D$956,'RESUMEN POR CARRERAS'!$C206)</f>
        <v>0</v>
      </c>
      <c r="AD206" s="372">
        <f t="shared" si="6"/>
        <v>18</v>
      </c>
      <c r="AE206" s="2163" t="str">
        <f t="shared" si="7"/>
        <v>TERAPIA FÍSICA</v>
      </c>
    </row>
    <row r="207" spans="1:31" x14ac:dyDescent="0.25">
      <c r="A207" s="372">
        <v>205</v>
      </c>
      <c r="B207" s="974" t="s">
        <v>731</v>
      </c>
      <c r="C207" s="974" t="s">
        <v>732</v>
      </c>
      <c r="D207" s="974" t="s">
        <v>2194</v>
      </c>
      <c r="E207" s="372">
        <f>SUMIFS(CONTRATOS!$P$6:$P$956,CONTRATOS!$I$6:$I$956,'RESUMEN POR CARRERAS'!E$2,CONTRATOS!$D$6:$D$956,'RESUMEN POR CARRERAS'!$C207)</f>
        <v>0</v>
      </c>
      <c r="F207" s="372">
        <f>SUMIFS(CONTRATOS!$P$6:$P$956,CONTRATOS!$I$6:$I$956,'RESUMEN POR CARRERAS'!F$2,CONTRATOS!$D$6:$D$956,'RESUMEN POR CARRERAS'!$C207)</f>
        <v>0</v>
      </c>
      <c r="G207" s="372">
        <f>SUMIFS(CONTRATOS!$P$6:$P$956,CONTRATOS!$I$6:$I$956,'RESUMEN POR CARRERAS'!G$2,CONTRATOS!$D$6:$D$956,'RESUMEN POR CARRERAS'!$C207)</f>
        <v>2</v>
      </c>
      <c r="H207" s="372">
        <f>SUMIFS(CONTRATOS!$P$6:$P$956,CONTRATOS!$I$6:$I$956,'RESUMEN POR CARRERAS'!H$2,CONTRATOS!$D$6:$D$956,'RESUMEN POR CARRERAS'!$C207)</f>
        <v>0</v>
      </c>
      <c r="I207" s="372">
        <f>SUMIFS(CONTRATOS!$P$6:$P$956,CONTRATOS!$I$6:$I$956,'RESUMEN POR CARRERAS'!I$2,CONTRATOS!$D$6:$D$956,'RESUMEN POR CARRERAS'!$C207)</f>
        <v>1</v>
      </c>
      <c r="J207" s="372">
        <f>SUMIFS(CONTRATOS!$P$6:$P$956,CONTRATOS!$I$6:$I$956,'RESUMEN POR CARRERAS'!J$2,CONTRATOS!$D$6:$D$956,'RESUMEN POR CARRERAS'!$C207)</f>
        <v>2</v>
      </c>
      <c r="K207" s="372">
        <f>SUMIFS(CONTRATOS!$P$6:$P$956,CONTRATOS!$I$6:$I$956,'RESUMEN POR CARRERAS'!K$2,CONTRATOS!$D$6:$D$956,'RESUMEN POR CARRERAS'!$C207)</f>
        <v>0</v>
      </c>
      <c r="L207" s="372">
        <f>SUMIFS(CONTRATOS!$P$6:$P$956,CONTRATOS!$I$6:$I$956,'RESUMEN POR CARRERAS'!L$2,CONTRATOS!$D$6:$D$956,'RESUMEN POR CARRERAS'!$C207)</f>
        <v>0</v>
      </c>
      <c r="M207" s="372">
        <f>SUMIFS(CONTRATOS!$P$6:$P$956,CONTRATOS!$I$6:$I$956,'RESUMEN POR CARRERAS'!M$2,CONTRATOS!$D$6:$D$956,'RESUMEN POR CARRERAS'!$C207)</f>
        <v>0</v>
      </c>
      <c r="N207" s="372">
        <f>SUMIFS(CONTRATOS!$P$6:$P$956,CONTRATOS!$I$6:$I$956,'RESUMEN POR CARRERAS'!N$2,CONTRATOS!$D$6:$D$956,'RESUMEN POR CARRERAS'!$C207)</f>
        <v>0</v>
      </c>
      <c r="O207" s="372">
        <f>SUMIFS(CONTRATOS!$P$6:$P$956,CONTRATOS!$I$6:$I$956,'RESUMEN POR CARRERAS'!O$2,CONTRATOS!$D$6:$D$956,'RESUMEN POR CARRERAS'!$C207)</f>
        <v>0</v>
      </c>
      <c r="P207" s="372">
        <f>SUMIFS(CONTRATOS!$P$6:$P$956,CONTRATOS!$I$6:$I$956,'RESUMEN POR CARRERAS'!P$2,CONTRATOS!$D$6:$D$956,'RESUMEN POR CARRERAS'!$C207)</f>
        <v>0</v>
      </c>
      <c r="Q207" s="372">
        <f>SUMIFS(CONTRATOS!$P$6:$P$956,CONTRATOS!$I$6:$I$956,'RESUMEN POR CARRERAS'!Q$2,CONTRATOS!$D$6:$D$956,'RESUMEN POR CARRERAS'!$C207)</f>
        <v>0</v>
      </c>
      <c r="R207" s="372">
        <f>SUMIFS(CONTRATOS!$P$6:$P$956,CONTRATOS!$I$6:$I$956,'RESUMEN POR CARRERAS'!R$2,CONTRATOS!$D$6:$D$956,'RESUMEN POR CARRERAS'!$C207)</f>
        <v>0</v>
      </c>
      <c r="S207" s="372">
        <f>SUMIFS(CONTRATOS!$P$6:$P$956,CONTRATOS!$I$6:$I$956,'RESUMEN POR CARRERAS'!S$2,CONTRATOS!$D$6:$D$956,'RESUMEN POR CARRERAS'!$C207)</f>
        <v>0</v>
      </c>
      <c r="T207" s="372">
        <f>SUMIFS(CONTRATOS!$P$6:$P$956,CONTRATOS!$I$6:$I$956,'RESUMEN POR CARRERAS'!T$2,CONTRATOS!$D$6:$D$956,'RESUMEN POR CARRERAS'!$C207)</f>
        <v>0</v>
      </c>
      <c r="U207" s="372">
        <f>SUMIFS(CONTRATOS!$P$6:$P$956,CONTRATOS!$I$6:$I$956,'RESUMEN POR CARRERAS'!U$2,CONTRATOS!$D$6:$D$956,'RESUMEN POR CARRERAS'!$C207)</f>
        <v>10</v>
      </c>
      <c r="V207" s="372">
        <f>SUMIFS(CONTRATOS!$P$6:$P$956,CONTRATOS!$I$6:$I$956,'RESUMEN POR CARRERAS'!V$2,CONTRATOS!$D$6:$D$956,'RESUMEN POR CARRERAS'!$C207)</f>
        <v>0</v>
      </c>
      <c r="W207" s="372">
        <f>SUMIFS(CONTRATOS!$P$6:$P$956,CONTRATOS!$I$6:$I$956,'RESUMEN POR CARRERAS'!W$2,CONTRATOS!$D$6:$D$956,'RESUMEN POR CARRERAS'!$C207)</f>
        <v>0</v>
      </c>
      <c r="X207" s="372">
        <f>SUMIFS(CONTRATOS!$P$6:$P$956,CONTRATOS!$I$6:$I$956,'RESUMEN POR CARRERAS'!X$2,CONTRATOS!$D$6:$D$956,'RESUMEN POR CARRERAS'!$C207)</f>
        <v>0</v>
      </c>
      <c r="Y207" s="372">
        <f>SUMIFS(CONTRATOS!$P$6:$P$956,CONTRATOS!$I$6:$I$956,'RESUMEN POR CARRERAS'!Y$2,CONTRATOS!$D$6:$D$956,'RESUMEN POR CARRERAS'!$C207)</f>
        <v>0</v>
      </c>
      <c r="Z207" s="372">
        <f>SUMIFS(CONTRATOS!$P$6:$P$956,CONTRATOS!$I$6:$I$956,'RESUMEN POR CARRERAS'!Z$2,CONTRATOS!$D$6:$D$956,'RESUMEN POR CARRERAS'!$C207)</f>
        <v>0</v>
      </c>
      <c r="AA207" s="372">
        <f>SUMIFS(CONTRATOS!$P$6:$P$956,CONTRATOS!$I$6:$I$956,'RESUMEN POR CARRERAS'!AA$2,CONTRATOS!$D$6:$D$956,'RESUMEN POR CARRERAS'!$C207)</f>
        <v>0</v>
      </c>
      <c r="AB207" s="372">
        <f>SUMIFS(CONTRATOS!$P$6:$P$956,CONTRATOS!$I$6:$I$956,'RESUMEN POR CARRERAS'!AB$2,CONTRATOS!$D$6:$D$956,'RESUMEN POR CARRERAS'!$C207)</f>
        <v>0</v>
      </c>
      <c r="AC207" s="372">
        <f>SUMIFS(CONTRATOS!$P$6:$P$956,CONTRATOS!$I$6:$I$956,'RESUMEN POR CARRERAS'!AC$2,CONTRATOS!$D$6:$D$956,'RESUMEN POR CARRERAS'!$C207)</f>
        <v>0</v>
      </c>
      <c r="AD207" s="372">
        <f t="shared" si="6"/>
        <v>10</v>
      </c>
      <c r="AE207" s="2163" t="str">
        <f t="shared" si="7"/>
        <v>GESTIÓN DE TALENTO HUMANO</v>
      </c>
    </row>
    <row r="208" spans="1:31" x14ac:dyDescent="0.25">
      <c r="A208" s="372">
        <v>206</v>
      </c>
      <c r="B208" s="974" t="s">
        <v>1808</v>
      </c>
      <c r="C208" s="974" t="s">
        <v>1809</v>
      </c>
      <c r="D208" s="974" t="s">
        <v>2195</v>
      </c>
      <c r="E208" s="372">
        <f>SUMIFS(CONTRATOS!$P$6:$P$956,CONTRATOS!$I$6:$I$956,'RESUMEN POR CARRERAS'!E$2,CONTRATOS!$D$6:$D$956,'RESUMEN POR CARRERAS'!$C208)</f>
        <v>0</v>
      </c>
      <c r="F208" s="372">
        <f>SUMIFS(CONTRATOS!$P$6:$P$956,CONTRATOS!$I$6:$I$956,'RESUMEN POR CARRERAS'!F$2,CONTRATOS!$D$6:$D$956,'RESUMEN POR CARRERAS'!$C208)</f>
        <v>0</v>
      </c>
      <c r="G208" s="372">
        <f>SUMIFS(CONTRATOS!$P$6:$P$956,CONTRATOS!$I$6:$I$956,'RESUMEN POR CARRERAS'!G$2,CONTRATOS!$D$6:$D$956,'RESUMEN POR CARRERAS'!$C208)</f>
        <v>0</v>
      </c>
      <c r="H208" s="372">
        <f>SUMIFS(CONTRATOS!$P$6:$P$956,CONTRATOS!$I$6:$I$956,'RESUMEN POR CARRERAS'!H$2,CONTRATOS!$D$6:$D$956,'RESUMEN POR CARRERAS'!$C208)</f>
        <v>0</v>
      </c>
      <c r="I208" s="372">
        <f>SUMIFS(CONTRATOS!$P$6:$P$956,CONTRATOS!$I$6:$I$956,'RESUMEN POR CARRERAS'!I$2,CONTRATOS!$D$6:$D$956,'RESUMEN POR CARRERAS'!$C208)</f>
        <v>0</v>
      </c>
      <c r="J208" s="372">
        <f>SUMIFS(CONTRATOS!$P$6:$P$956,CONTRATOS!$I$6:$I$956,'RESUMEN POR CARRERAS'!J$2,CONTRATOS!$D$6:$D$956,'RESUMEN POR CARRERAS'!$C208)</f>
        <v>0</v>
      </c>
      <c r="K208" s="372">
        <f>SUMIFS(CONTRATOS!$P$6:$P$956,CONTRATOS!$I$6:$I$956,'RESUMEN POR CARRERAS'!K$2,CONTRATOS!$D$6:$D$956,'RESUMEN POR CARRERAS'!$C208)</f>
        <v>0</v>
      </c>
      <c r="L208" s="372">
        <f>SUMIFS(CONTRATOS!$P$6:$P$956,CONTRATOS!$I$6:$I$956,'RESUMEN POR CARRERAS'!L$2,CONTRATOS!$D$6:$D$956,'RESUMEN POR CARRERAS'!$C208)</f>
        <v>0</v>
      </c>
      <c r="M208" s="372">
        <f>SUMIFS(CONTRATOS!$P$6:$P$956,CONTRATOS!$I$6:$I$956,'RESUMEN POR CARRERAS'!M$2,CONTRATOS!$D$6:$D$956,'RESUMEN POR CARRERAS'!$C208)</f>
        <v>0</v>
      </c>
      <c r="N208" s="372">
        <f>SUMIFS(CONTRATOS!$P$6:$P$956,CONTRATOS!$I$6:$I$956,'RESUMEN POR CARRERAS'!N$2,CONTRATOS!$D$6:$D$956,'RESUMEN POR CARRERAS'!$C208)</f>
        <v>0</v>
      </c>
      <c r="O208" s="372">
        <f>SUMIFS(CONTRATOS!$P$6:$P$956,CONTRATOS!$I$6:$I$956,'RESUMEN POR CARRERAS'!O$2,CONTRATOS!$D$6:$D$956,'RESUMEN POR CARRERAS'!$C208)</f>
        <v>0</v>
      </c>
      <c r="P208" s="372">
        <f>SUMIFS(CONTRATOS!$P$6:$P$956,CONTRATOS!$I$6:$I$956,'RESUMEN POR CARRERAS'!P$2,CONTRATOS!$D$6:$D$956,'RESUMEN POR CARRERAS'!$C208)</f>
        <v>0</v>
      </c>
      <c r="Q208" s="372">
        <f>SUMIFS(CONTRATOS!$P$6:$P$956,CONTRATOS!$I$6:$I$956,'RESUMEN POR CARRERAS'!Q$2,CONTRATOS!$D$6:$D$956,'RESUMEN POR CARRERAS'!$C208)</f>
        <v>0</v>
      </c>
      <c r="R208" s="372">
        <f>SUMIFS(CONTRATOS!$P$6:$P$956,CONTRATOS!$I$6:$I$956,'RESUMEN POR CARRERAS'!R$2,CONTRATOS!$D$6:$D$956,'RESUMEN POR CARRERAS'!$C208)</f>
        <v>0</v>
      </c>
      <c r="S208" s="372">
        <f>SUMIFS(CONTRATOS!$P$6:$P$956,CONTRATOS!$I$6:$I$956,'RESUMEN POR CARRERAS'!S$2,CONTRATOS!$D$6:$D$956,'RESUMEN POR CARRERAS'!$C208)</f>
        <v>0</v>
      </c>
      <c r="T208" s="372">
        <f>SUMIFS(CONTRATOS!$P$6:$P$956,CONTRATOS!$I$6:$I$956,'RESUMEN POR CARRERAS'!T$2,CONTRATOS!$D$6:$D$956,'RESUMEN POR CARRERAS'!$C208)</f>
        <v>0</v>
      </c>
      <c r="U208" s="372">
        <f>SUMIFS(CONTRATOS!$P$6:$P$956,CONTRATOS!$I$6:$I$956,'RESUMEN POR CARRERAS'!U$2,CONTRATOS!$D$6:$D$956,'RESUMEN POR CARRERAS'!$C208)</f>
        <v>0</v>
      </c>
      <c r="V208" s="372">
        <f>SUMIFS(CONTRATOS!$P$6:$P$956,CONTRATOS!$I$6:$I$956,'RESUMEN POR CARRERAS'!V$2,CONTRATOS!$D$6:$D$956,'RESUMEN POR CARRERAS'!$C208)</f>
        <v>0</v>
      </c>
      <c r="W208" s="372">
        <f>SUMIFS(CONTRATOS!$P$6:$P$956,CONTRATOS!$I$6:$I$956,'RESUMEN POR CARRERAS'!W$2,CONTRATOS!$D$6:$D$956,'RESUMEN POR CARRERAS'!$C208)</f>
        <v>15</v>
      </c>
      <c r="X208" s="372">
        <f>SUMIFS(CONTRATOS!$P$6:$P$956,CONTRATOS!$I$6:$I$956,'RESUMEN POR CARRERAS'!X$2,CONTRATOS!$D$6:$D$956,'RESUMEN POR CARRERAS'!$C208)</f>
        <v>0</v>
      </c>
      <c r="Y208" s="372">
        <f>SUMIFS(CONTRATOS!$P$6:$P$956,CONTRATOS!$I$6:$I$956,'RESUMEN POR CARRERAS'!Y$2,CONTRATOS!$D$6:$D$956,'RESUMEN POR CARRERAS'!$C208)</f>
        <v>0</v>
      </c>
      <c r="Z208" s="372">
        <f>SUMIFS(CONTRATOS!$P$6:$P$956,CONTRATOS!$I$6:$I$956,'RESUMEN POR CARRERAS'!Z$2,CONTRATOS!$D$6:$D$956,'RESUMEN POR CARRERAS'!$C208)</f>
        <v>0</v>
      </c>
      <c r="AA208" s="372">
        <f>SUMIFS(CONTRATOS!$P$6:$P$956,CONTRATOS!$I$6:$I$956,'RESUMEN POR CARRERAS'!AA$2,CONTRATOS!$D$6:$D$956,'RESUMEN POR CARRERAS'!$C208)</f>
        <v>0</v>
      </c>
      <c r="AB208" s="372">
        <f>SUMIFS(CONTRATOS!$P$6:$P$956,CONTRATOS!$I$6:$I$956,'RESUMEN POR CARRERAS'!AB$2,CONTRATOS!$D$6:$D$956,'RESUMEN POR CARRERAS'!$C208)</f>
        <v>0</v>
      </c>
      <c r="AC208" s="372">
        <f>SUMIFS(CONTRATOS!$P$6:$P$956,CONTRATOS!$I$6:$I$956,'RESUMEN POR CARRERAS'!AC$2,CONTRATOS!$D$6:$D$956,'RESUMEN POR CARRERAS'!$C208)</f>
        <v>0</v>
      </c>
      <c r="AD208" s="372">
        <f t="shared" si="6"/>
        <v>15</v>
      </c>
      <c r="AE208" s="2163" t="str">
        <f t="shared" si="7"/>
        <v>SOCIOLOGÍA</v>
      </c>
    </row>
    <row r="209" spans="1:31" x14ac:dyDescent="0.25">
      <c r="A209" s="372">
        <v>207</v>
      </c>
      <c r="B209" s="974" t="s">
        <v>1903</v>
      </c>
      <c r="C209" s="974" t="s">
        <v>1904</v>
      </c>
      <c r="D209" s="974" t="s">
        <v>2195</v>
      </c>
      <c r="E209" s="372">
        <f>SUMIFS(CONTRATOS!$P$6:$P$956,CONTRATOS!$I$6:$I$956,'RESUMEN POR CARRERAS'!E$2,CONTRATOS!$D$6:$D$956,'RESUMEN POR CARRERAS'!$C209)</f>
        <v>0</v>
      </c>
      <c r="F209" s="372">
        <f>SUMIFS(CONTRATOS!$P$6:$P$956,CONTRATOS!$I$6:$I$956,'RESUMEN POR CARRERAS'!F$2,CONTRATOS!$D$6:$D$956,'RESUMEN POR CARRERAS'!$C209)</f>
        <v>0</v>
      </c>
      <c r="G209" s="372">
        <f>SUMIFS(CONTRATOS!$P$6:$P$956,CONTRATOS!$I$6:$I$956,'RESUMEN POR CARRERAS'!G$2,CONTRATOS!$D$6:$D$956,'RESUMEN POR CARRERAS'!$C209)</f>
        <v>0</v>
      </c>
      <c r="H209" s="372">
        <f>SUMIFS(CONTRATOS!$P$6:$P$956,CONTRATOS!$I$6:$I$956,'RESUMEN POR CARRERAS'!H$2,CONTRATOS!$D$6:$D$956,'RESUMEN POR CARRERAS'!$C209)</f>
        <v>0</v>
      </c>
      <c r="I209" s="372">
        <f>SUMIFS(CONTRATOS!$P$6:$P$956,CONTRATOS!$I$6:$I$956,'RESUMEN POR CARRERAS'!I$2,CONTRATOS!$D$6:$D$956,'RESUMEN POR CARRERAS'!$C209)</f>
        <v>0</v>
      </c>
      <c r="J209" s="372">
        <f>SUMIFS(CONTRATOS!$P$6:$P$956,CONTRATOS!$I$6:$I$956,'RESUMEN POR CARRERAS'!J$2,CONTRATOS!$D$6:$D$956,'RESUMEN POR CARRERAS'!$C209)</f>
        <v>0</v>
      </c>
      <c r="K209" s="372">
        <f>SUMIFS(CONTRATOS!$P$6:$P$956,CONTRATOS!$I$6:$I$956,'RESUMEN POR CARRERAS'!K$2,CONTRATOS!$D$6:$D$956,'RESUMEN POR CARRERAS'!$C209)</f>
        <v>0</v>
      </c>
      <c r="L209" s="372">
        <f>SUMIFS(CONTRATOS!$P$6:$P$956,CONTRATOS!$I$6:$I$956,'RESUMEN POR CARRERAS'!L$2,CONTRATOS!$D$6:$D$956,'RESUMEN POR CARRERAS'!$C209)</f>
        <v>0</v>
      </c>
      <c r="M209" s="372">
        <f>SUMIFS(CONTRATOS!$P$6:$P$956,CONTRATOS!$I$6:$I$956,'RESUMEN POR CARRERAS'!M$2,CONTRATOS!$D$6:$D$956,'RESUMEN POR CARRERAS'!$C209)</f>
        <v>0</v>
      </c>
      <c r="N209" s="372">
        <f>SUMIFS(CONTRATOS!$P$6:$P$956,CONTRATOS!$I$6:$I$956,'RESUMEN POR CARRERAS'!N$2,CONTRATOS!$D$6:$D$956,'RESUMEN POR CARRERAS'!$C209)</f>
        <v>0</v>
      </c>
      <c r="O209" s="372">
        <f>SUMIFS(CONTRATOS!$P$6:$P$956,CONTRATOS!$I$6:$I$956,'RESUMEN POR CARRERAS'!O$2,CONTRATOS!$D$6:$D$956,'RESUMEN POR CARRERAS'!$C209)</f>
        <v>0</v>
      </c>
      <c r="P209" s="372">
        <f>SUMIFS(CONTRATOS!$P$6:$P$956,CONTRATOS!$I$6:$I$956,'RESUMEN POR CARRERAS'!P$2,CONTRATOS!$D$6:$D$956,'RESUMEN POR CARRERAS'!$C209)</f>
        <v>0</v>
      </c>
      <c r="Q209" s="372">
        <f>SUMIFS(CONTRATOS!$P$6:$P$956,CONTRATOS!$I$6:$I$956,'RESUMEN POR CARRERAS'!Q$2,CONTRATOS!$D$6:$D$956,'RESUMEN POR CARRERAS'!$C209)</f>
        <v>0</v>
      </c>
      <c r="R209" s="372">
        <f>SUMIFS(CONTRATOS!$P$6:$P$956,CONTRATOS!$I$6:$I$956,'RESUMEN POR CARRERAS'!R$2,CONTRATOS!$D$6:$D$956,'RESUMEN POR CARRERAS'!$C209)</f>
        <v>0</v>
      </c>
      <c r="S209" s="372">
        <f>SUMIFS(CONTRATOS!$P$6:$P$956,CONTRATOS!$I$6:$I$956,'RESUMEN POR CARRERAS'!S$2,CONTRATOS!$D$6:$D$956,'RESUMEN POR CARRERAS'!$C209)</f>
        <v>0</v>
      </c>
      <c r="T209" s="372">
        <f>SUMIFS(CONTRATOS!$P$6:$P$956,CONTRATOS!$I$6:$I$956,'RESUMEN POR CARRERAS'!T$2,CONTRATOS!$D$6:$D$956,'RESUMEN POR CARRERAS'!$C209)</f>
        <v>0</v>
      </c>
      <c r="U209" s="372">
        <f>SUMIFS(CONTRATOS!$P$6:$P$956,CONTRATOS!$I$6:$I$956,'RESUMEN POR CARRERAS'!U$2,CONTRATOS!$D$6:$D$956,'RESUMEN POR CARRERAS'!$C209)</f>
        <v>0</v>
      </c>
      <c r="V209" s="372">
        <f>SUMIFS(CONTRATOS!$P$6:$P$956,CONTRATOS!$I$6:$I$956,'RESUMEN POR CARRERAS'!V$2,CONTRATOS!$D$6:$D$956,'RESUMEN POR CARRERAS'!$C209)</f>
        <v>16</v>
      </c>
      <c r="W209" s="372">
        <f>SUMIFS(CONTRATOS!$P$6:$P$956,CONTRATOS!$I$6:$I$956,'RESUMEN POR CARRERAS'!W$2,CONTRATOS!$D$6:$D$956,'RESUMEN POR CARRERAS'!$C209)</f>
        <v>0</v>
      </c>
      <c r="X209" s="372">
        <f>SUMIFS(CONTRATOS!$P$6:$P$956,CONTRATOS!$I$6:$I$956,'RESUMEN POR CARRERAS'!X$2,CONTRATOS!$D$6:$D$956,'RESUMEN POR CARRERAS'!$C209)</f>
        <v>0</v>
      </c>
      <c r="Y209" s="372">
        <f>SUMIFS(CONTRATOS!$P$6:$P$956,CONTRATOS!$I$6:$I$956,'RESUMEN POR CARRERAS'!Y$2,CONTRATOS!$D$6:$D$956,'RESUMEN POR CARRERAS'!$C209)</f>
        <v>0</v>
      </c>
      <c r="Z209" s="372">
        <f>SUMIFS(CONTRATOS!$P$6:$P$956,CONTRATOS!$I$6:$I$956,'RESUMEN POR CARRERAS'!Z$2,CONTRATOS!$D$6:$D$956,'RESUMEN POR CARRERAS'!$C209)</f>
        <v>0</v>
      </c>
      <c r="AA209" s="372">
        <f>SUMIFS(CONTRATOS!$P$6:$P$956,CONTRATOS!$I$6:$I$956,'RESUMEN POR CARRERAS'!AA$2,CONTRATOS!$D$6:$D$956,'RESUMEN POR CARRERAS'!$C209)</f>
        <v>0</v>
      </c>
      <c r="AB209" s="372">
        <f>SUMIFS(CONTRATOS!$P$6:$P$956,CONTRATOS!$I$6:$I$956,'RESUMEN POR CARRERAS'!AB$2,CONTRATOS!$D$6:$D$956,'RESUMEN POR CARRERAS'!$C209)</f>
        <v>0</v>
      </c>
      <c r="AC209" s="372">
        <f>SUMIFS(CONTRATOS!$P$6:$P$956,CONTRATOS!$I$6:$I$956,'RESUMEN POR CARRERAS'!AC$2,CONTRATOS!$D$6:$D$956,'RESUMEN POR CARRERAS'!$C209)</f>
        <v>0</v>
      </c>
      <c r="AD209" s="372">
        <f t="shared" si="6"/>
        <v>16</v>
      </c>
      <c r="AE209" s="2163" t="str">
        <f t="shared" si="7"/>
        <v>DERECHO</v>
      </c>
    </row>
    <row r="210" spans="1:31" x14ac:dyDescent="0.25">
      <c r="A210" s="372">
        <v>208</v>
      </c>
      <c r="B210" s="974" t="s">
        <v>819</v>
      </c>
      <c r="C210" s="974" t="s">
        <v>863</v>
      </c>
      <c r="D210" s="974" t="s">
        <v>2195</v>
      </c>
      <c r="E210" s="372">
        <f>SUMIFS(CONTRATOS!$P$6:$P$956,CONTRATOS!$I$6:$I$956,'RESUMEN POR CARRERAS'!E$2,CONTRATOS!$D$6:$D$956,'RESUMEN POR CARRERAS'!$C210)</f>
        <v>0</v>
      </c>
      <c r="F210" s="372">
        <f>SUMIFS(CONTRATOS!$P$6:$P$956,CONTRATOS!$I$6:$I$956,'RESUMEN POR CARRERAS'!F$2,CONTRATOS!$D$6:$D$956,'RESUMEN POR CARRERAS'!$C210)</f>
        <v>0</v>
      </c>
      <c r="G210" s="372">
        <f>SUMIFS(CONTRATOS!$P$6:$P$956,CONTRATOS!$I$6:$I$956,'RESUMEN POR CARRERAS'!G$2,CONTRATOS!$D$6:$D$956,'RESUMEN POR CARRERAS'!$C210)</f>
        <v>0</v>
      </c>
      <c r="H210" s="372">
        <f>SUMIFS(CONTRATOS!$P$6:$P$956,CONTRATOS!$I$6:$I$956,'RESUMEN POR CARRERAS'!H$2,CONTRATOS!$D$6:$D$956,'RESUMEN POR CARRERAS'!$C210)</f>
        <v>0</v>
      </c>
      <c r="I210" s="372">
        <f>SUMIFS(CONTRATOS!$P$6:$P$956,CONTRATOS!$I$6:$I$956,'RESUMEN POR CARRERAS'!I$2,CONTRATOS!$D$6:$D$956,'RESUMEN POR CARRERAS'!$C210)</f>
        <v>0</v>
      </c>
      <c r="J210" s="372">
        <f>SUMIFS(CONTRATOS!$P$6:$P$956,CONTRATOS!$I$6:$I$956,'RESUMEN POR CARRERAS'!J$2,CONTRATOS!$D$6:$D$956,'RESUMEN POR CARRERAS'!$C210)</f>
        <v>0</v>
      </c>
      <c r="K210" s="372">
        <f>SUMIFS(CONTRATOS!$P$6:$P$956,CONTRATOS!$I$6:$I$956,'RESUMEN POR CARRERAS'!K$2,CONTRATOS!$D$6:$D$956,'RESUMEN POR CARRERAS'!$C210)</f>
        <v>0</v>
      </c>
      <c r="L210" s="372">
        <f>SUMIFS(CONTRATOS!$P$6:$P$956,CONTRATOS!$I$6:$I$956,'RESUMEN POR CARRERAS'!L$2,CONTRATOS!$D$6:$D$956,'RESUMEN POR CARRERAS'!$C210)</f>
        <v>0</v>
      </c>
      <c r="M210" s="372">
        <f>SUMIFS(CONTRATOS!$P$6:$P$956,CONTRATOS!$I$6:$I$956,'RESUMEN POR CARRERAS'!M$2,CONTRATOS!$D$6:$D$956,'RESUMEN POR CARRERAS'!$C210)</f>
        <v>0</v>
      </c>
      <c r="N210" s="372">
        <f>SUMIFS(CONTRATOS!$P$6:$P$956,CONTRATOS!$I$6:$I$956,'RESUMEN POR CARRERAS'!N$2,CONTRATOS!$D$6:$D$956,'RESUMEN POR CARRERAS'!$C210)</f>
        <v>0</v>
      </c>
      <c r="O210" s="372">
        <f>SUMIFS(CONTRATOS!$P$6:$P$956,CONTRATOS!$I$6:$I$956,'RESUMEN POR CARRERAS'!O$2,CONTRATOS!$D$6:$D$956,'RESUMEN POR CARRERAS'!$C210)</f>
        <v>0</v>
      </c>
      <c r="P210" s="372">
        <f>SUMIFS(CONTRATOS!$P$6:$P$956,CONTRATOS!$I$6:$I$956,'RESUMEN POR CARRERAS'!P$2,CONTRATOS!$D$6:$D$956,'RESUMEN POR CARRERAS'!$C210)</f>
        <v>6</v>
      </c>
      <c r="Q210" s="372">
        <f>SUMIFS(CONTRATOS!$P$6:$P$956,CONTRATOS!$I$6:$I$956,'RESUMEN POR CARRERAS'!Q$2,CONTRATOS!$D$6:$D$956,'RESUMEN POR CARRERAS'!$C210)</f>
        <v>6</v>
      </c>
      <c r="R210" s="372">
        <f>SUMIFS(CONTRATOS!$P$6:$P$956,CONTRATOS!$I$6:$I$956,'RESUMEN POR CARRERAS'!R$2,CONTRATOS!$D$6:$D$956,'RESUMEN POR CARRERAS'!$C210)</f>
        <v>0</v>
      </c>
      <c r="S210" s="372">
        <f>SUMIFS(CONTRATOS!$P$6:$P$956,CONTRATOS!$I$6:$I$956,'RESUMEN POR CARRERAS'!S$2,CONTRATOS!$D$6:$D$956,'RESUMEN POR CARRERAS'!$C210)</f>
        <v>0</v>
      </c>
      <c r="T210" s="372">
        <f>SUMIFS(CONTRATOS!$P$6:$P$956,CONTRATOS!$I$6:$I$956,'RESUMEN POR CARRERAS'!T$2,CONTRATOS!$D$6:$D$956,'RESUMEN POR CARRERAS'!$C210)</f>
        <v>2</v>
      </c>
      <c r="U210" s="372">
        <f>SUMIFS(CONTRATOS!$P$6:$P$956,CONTRATOS!$I$6:$I$956,'RESUMEN POR CARRERAS'!U$2,CONTRATOS!$D$6:$D$956,'RESUMEN POR CARRERAS'!$C210)</f>
        <v>0</v>
      </c>
      <c r="V210" s="372">
        <f>SUMIFS(CONTRATOS!$P$6:$P$956,CONTRATOS!$I$6:$I$956,'RESUMEN POR CARRERAS'!V$2,CONTRATOS!$D$6:$D$956,'RESUMEN POR CARRERAS'!$C210)</f>
        <v>0</v>
      </c>
      <c r="W210" s="372">
        <f>SUMIFS(CONTRATOS!$P$6:$P$956,CONTRATOS!$I$6:$I$956,'RESUMEN POR CARRERAS'!W$2,CONTRATOS!$D$6:$D$956,'RESUMEN POR CARRERAS'!$C210)</f>
        <v>0</v>
      </c>
      <c r="X210" s="372">
        <f>SUMIFS(CONTRATOS!$P$6:$P$956,CONTRATOS!$I$6:$I$956,'RESUMEN POR CARRERAS'!X$2,CONTRATOS!$D$6:$D$956,'RESUMEN POR CARRERAS'!$C210)</f>
        <v>0</v>
      </c>
      <c r="Y210" s="372">
        <f>SUMIFS(CONTRATOS!$P$6:$P$956,CONTRATOS!$I$6:$I$956,'RESUMEN POR CARRERAS'!Y$2,CONTRATOS!$D$6:$D$956,'RESUMEN POR CARRERAS'!$C210)</f>
        <v>0</v>
      </c>
      <c r="Z210" s="372">
        <f>SUMIFS(CONTRATOS!$P$6:$P$956,CONTRATOS!$I$6:$I$956,'RESUMEN POR CARRERAS'!Z$2,CONTRATOS!$D$6:$D$956,'RESUMEN POR CARRERAS'!$C210)</f>
        <v>0</v>
      </c>
      <c r="AA210" s="372">
        <f>SUMIFS(CONTRATOS!$P$6:$P$956,CONTRATOS!$I$6:$I$956,'RESUMEN POR CARRERAS'!AA$2,CONTRATOS!$D$6:$D$956,'RESUMEN POR CARRERAS'!$C210)</f>
        <v>0</v>
      </c>
      <c r="AB210" s="372">
        <f>SUMIFS(CONTRATOS!$P$6:$P$956,CONTRATOS!$I$6:$I$956,'RESUMEN POR CARRERAS'!AB$2,CONTRATOS!$D$6:$D$956,'RESUMEN POR CARRERAS'!$C210)</f>
        <v>0</v>
      </c>
      <c r="AC210" s="372">
        <f>SUMIFS(CONTRATOS!$P$6:$P$956,CONTRATOS!$I$6:$I$956,'RESUMEN POR CARRERAS'!AC$2,CONTRATOS!$D$6:$D$956,'RESUMEN POR CARRERAS'!$C210)</f>
        <v>0</v>
      </c>
      <c r="AD210" s="372">
        <f t="shared" si="6"/>
        <v>6</v>
      </c>
      <c r="AE210" s="2163" t="str">
        <f t="shared" si="7"/>
        <v>EDUCACIÓN BÁSICA</v>
      </c>
    </row>
    <row r="211" spans="1:31" x14ac:dyDescent="0.25">
      <c r="A211" s="372">
        <v>209</v>
      </c>
      <c r="B211" s="974" t="s">
        <v>754</v>
      </c>
      <c r="C211" s="974" t="s">
        <v>864</v>
      </c>
      <c r="D211" s="974" t="s">
        <v>2194</v>
      </c>
      <c r="E211" s="372">
        <f>SUMIFS(CONTRATOS!$P$6:$P$956,CONTRATOS!$I$6:$I$956,'RESUMEN POR CARRERAS'!E$2,CONTRATOS!$D$6:$D$956,'RESUMEN POR CARRERAS'!$C211)</f>
        <v>0</v>
      </c>
      <c r="F211" s="372">
        <f>SUMIFS(CONTRATOS!$P$6:$P$956,CONTRATOS!$I$6:$I$956,'RESUMEN POR CARRERAS'!F$2,CONTRATOS!$D$6:$D$956,'RESUMEN POR CARRERAS'!$C211)</f>
        <v>0</v>
      </c>
      <c r="G211" s="372">
        <f>SUMIFS(CONTRATOS!$P$6:$P$956,CONTRATOS!$I$6:$I$956,'RESUMEN POR CARRERAS'!G$2,CONTRATOS!$D$6:$D$956,'RESUMEN POR CARRERAS'!$C211)</f>
        <v>0</v>
      </c>
      <c r="H211" s="372">
        <f>SUMIFS(CONTRATOS!$P$6:$P$956,CONTRATOS!$I$6:$I$956,'RESUMEN POR CARRERAS'!H$2,CONTRATOS!$D$6:$D$956,'RESUMEN POR CARRERAS'!$C211)</f>
        <v>0</v>
      </c>
      <c r="I211" s="372">
        <f>SUMIFS(CONTRATOS!$P$6:$P$956,CONTRATOS!$I$6:$I$956,'RESUMEN POR CARRERAS'!I$2,CONTRATOS!$D$6:$D$956,'RESUMEN POR CARRERAS'!$C211)</f>
        <v>0</v>
      </c>
      <c r="J211" s="372">
        <f>SUMIFS(CONTRATOS!$P$6:$P$956,CONTRATOS!$I$6:$I$956,'RESUMEN POR CARRERAS'!J$2,CONTRATOS!$D$6:$D$956,'RESUMEN POR CARRERAS'!$C211)</f>
        <v>0</v>
      </c>
      <c r="K211" s="372">
        <f>SUMIFS(CONTRATOS!$P$6:$P$956,CONTRATOS!$I$6:$I$956,'RESUMEN POR CARRERAS'!K$2,CONTRATOS!$D$6:$D$956,'RESUMEN POR CARRERAS'!$C211)</f>
        <v>0</v>
      </c>
      <c r="L211" s="372">
        <f>SUMIFS(CONTRATOS!$P$6:$P$956,CONTRATOS!$I$6:$I$956,'RESUMEN POR CARRERAS'!L$2,CONTRATOS!$D$6:$D$956,'RESUMEN POR CARRERAS'!$C211)</f>
        <v>0</v>
      </c>
      <c r="M211" s="372">
        <f>SUMIFS(CONTRATOS!$P$6:$P$956,CONTRATOS!$I$6:$I$956,'RESUMEN POR CARRERAS'!M$2,CONTRATOS!$D$6:$D$956,'RESUMEN POR CARRERAS'!$C211)</f>
        <v>0</v>
      </c>
      <c r="N211" s="372">
        <f>SUMIFS(CONTRATOS!$P$6:$P$956,CONTRATOS!$I$6:$I$956,'RESUMEN POR CARRERAS'!N$2,CONTRATOS!$D$6:$D$956,'RESUMEN POR CARRERAS'!$C211)</f>
        <v>0</v>
      </c>
      <c r="O211" s="372">
        <f>SUMIFS(CONTRATOS!$P$6:$P$956,CONTRATOS!$I$6:$I$956,'RESUMEN POR CARRERAS'!O$2,CONTRATOS!$D$6:$D$956,'RESUMEN POR CARRERAS'!$C211)</f>
        <v>0</v>
      </c>
      <c r="P211" s="372">
        <f>SUMIFS(CONTRATOS!$P$6:$P$956,CONTRATOS!$I$6:$I$956,'RESUMEN POR CARRERAS'!P$2,CONTRATOS!$D$6:$D$956,'RESUMEN POR CARRERAS'!$C211)</f>
        <v>0</v>
      </c>
      <c r="Q211" s="372">
        <f>SUMIFS(CONTRATOS!$P$6:$P$956,CONTRATOS!$I$6:$I$956,'RESUMEN POR CARRERAS'!Q$2,CONTRATOS!$D$6:$D$956,'RESUMEN POR CARRERAS'!$C211)</f>
        <v>0</v>
      </c>
      <c r="R211" s="372">
        <f>SUMIFS(CONTRATOS!$P$6:$P$956,CONTRATOS!$I$6:$I$956,'RESUMEN POR CARRERAS'!R$2,CONTRATOS!$D$6:$D$956,'RESUMEN POR CARRERAS'!$C211)</f>
        <v>0</v>
      </c>
      <c r="S211" s="372">
        <f>SUMIFS(CONTRATOS!$P$6:$P$956,CONTRATOS!$I$6:$I$956,'RESUMEN POR CARRERAS'!S$2,CONTRATOS!$D$6:$D$956,'RESUMEN POR CARRERAS'!$C211)</f>
        <v>0</v>
      </c>
      <c r="T211" s="372">
        <f>SUMIFS(CONTRATOS!$P$6:$P$956,CONTRATOS!$I$6:$I$956,'RESUMEN POR CARRERAS'!T$2,CONTRATOS!$D$6:$D$956,'RESUMEN POR CARRERAS'!$C211)</f>
        <v>0</v>
      </c>
      <c r="U211" s="372">
        <f>SUMIFS(CONTRATOS!$P$6:$P$956,CONTRATOS!$I$6:$I$956,'RESUMEN POR CARRERAS'!U$2,CONTRATOS!$D$6:$D$956,'RESUMEN POR CARRERAS'!$C211)</f>
        <v>0</v>
      </c>
      <c r="V211" s="372">
        <f>SUMIFS(CONTRATOS!$P$6:$P$956,CONTRATOS!$I$6:$I$956,'RESUMEN POR CARRERAS'!V$2,CONTRATOS!$D$6:$D$956,'RESUMEN POR CARRERAS'!$C211)</f>
        <v>0</v>
      </c>
      <c r="W211" s="372">
        <f>SUMIFS(CONTRATOS!$P$6:$P$956,CONTRATOS!$I$6:$I$956,'RESUMEN POR CARRERAS'!W$2,CONTRATOS!$D$6:$D$956,'RESUMEN POR CARRERAS'!$C211)</f>
        <v>0</v>
      </c>
      <c r="X211" s="372">
        <f>SUMIFS(CONTRATOS!$P$6:$P$956,CONTRATOS!$I$6:$I$956,'RESUMEN POR CARRERAS'!X$2,CONTRATOS!$D$6:$D$956,'RESUMEN POR CARRERAS'!$C211)</f>
        <v>0</v>
      </c>
      <c r="Y211" s="372">
        <f>SUMIFS(CONTRATOS!$P$6:$P$956,CONTRATOS!$I$6:$I$956,'RESUMEN POR CARRERAS'!Y$2,CONTRATOS!$D$6:$D$956,'RESUMEN POR CARRERAS'!$C211)</f>
        <v>24</v>
      </c>
      <c r="Z211" s="372">
        <f>SUMIFS(CONTRATOS!$P$6:$P$956,CONTRATOS!$I$6:$I$956,'RESUMEN POR CARRERAS'!Z$2,CONTRATOS!$D$6:$D$956,'RESUMEN POR CARRERAS'!$C211)</f>
        <v>0</v>
      </c>
      <c r="AA211" s="372">
        <f>SUMIFS(CONTRATOS!$P$6:$P$956,CONTRATOS!$I$6:$I$956,'RESUMEN POR CARRERAS'!AA$2,CONTRATOS!$D$6:$D$956,'RESUMEN POR CARRERAS'!$C211)</f>
        <v>0</v>
      </c>
      <c r="AB211" s="372">
        <f>SUMIFS(CONTRATOS!$P$6:$P$956,CONTRATOS!$I$6:$I$956,'RESUMEN POR CARRERAS'!AB$2,CONTRATOS!$D$6:$D$956,'RESUMEN POR CARRERAS'!$C211)</f>
        <v>0</v>
      </c>
      <c r="AC211" s="372">
        <f>SUMIFS(CONTRATOS!$P$6:$P$956,CONTRATOS!$I$6:$I$956,'RESUMEN POR CARRERAS'!AC$2,CONTRATOS!$D$6:$D$956,'RESUMEN POR CARRERAS'!$C211)</f>
        <v>0</v>
      </c>
      <c r="AD211" s="372">
        <f t="shared" si="6"/>
        <v>24</v>
      </c>
      <c r="AE211" s="2163" t="str">
        <f t="shared" si="7"/>
        <v>ENFERMERÍA</v>
      </c>
    </row>
    <row r="212" spans="1:31" x14ac:dyDescent="0.25">
      <c r="A212" s="372">
        <v>210</v>
      </c>
      <c r="B212" s="974" t="s">
        <v>1082</v>
      </c>
      <c r="C212" s="974" t="s">
        <v>1083</v>
      </c>
      <c r="D212" s="974" t="s">
        <v>2195</v>
      </c>
      <c r="E212" s="372">
        <f>SUMIFS(CONTRATOS!$P$6:$P$956,CONTRATOS!$I$6:$I$956,'RESUMEN POR CARRERAS'!E$2,CONTRATOS!$D$6:$D$956,'RESUMEN POR CARRERAS'!$C212)</f>
        <v>0</v>
      </c>
      <c r="F212" s="372">
        <f>SUMIFS(CONTRATOS!$P$6:$P$956,CONTRATOS!$I$6:$I$956,'RESUMEN POR CARRERAS'!F$2,CONTRATOS!$D$6:$D$956,'RESUMEN POR CARRERAS'!$C212)</f>
        <v>0</v>
      </c>
      <c r="G212" s="372">
        <f>SUMIFS(CONTRATOS!$P$6:$P$956,CONTRATOS!$I$6:$I$956,'RESUMEN POR CARRERAS'!G$2,CONTRATOS!$D$6:$D$956,'RESUMEN POR CARRERAS'!$C212)</f>
        <v>0</v>
      </c>
      <c r="H212" s="372">
        <f>SUMIFS(CONTRATOS!$P$6:$P$956,CONTRATOS!$I$6:$I$956,'RESUMEN POR CARRERAS'!H$2,CONTRATOS!$D$6:$D$956,'RESUMEN POR CARRERAS'!$C212)</f>
        <v>0</v>
      </c>
      <c r="I212" s="372">
        <f>SUMIFS(CONTRATOS!$P$6:$P$956,CONTRATOS!$I$6:$I$956,'RESUMEN POR CARRERAS'!I$2,CONTRATOS!$D$6:$D$956,'RESUMEN POR CARRERAS'!$C212)</f>
        <v>0</v>
      </c>
      <c r="J212" s="372">
        <f>SUMIFS(CONTRATOS!$P$6:$P$956,CONTRATOS!$I$6:$I$956,'RESUMEN POR CARRERAS'!J$2,CONTRATOS!$D$6:$D$956,'RESUMEN POR CARRERAS'!$C212)</f>
        <v>0</v>
      </c>
      <c r="K212" s="372">
        <f>SUMIFS(CONTRATOS!$P$6:$P$956,CONTRATOS!$I$6:$I$956,'RESUMEN POR CARRERAS'!K$2,CONTRATOS!$D$6:$D$956,'RESUMEN POR CARRERAS'!$C212)</f>
        <v>0</v>
      </c>
      <c r="L212" s="372">
        <f>SUMIFS(CONTRATOS!$P$6:$P$956,CONTRATOS!$I$6:$I$956,'RESUMEN POR CARRERAS'!L$2,CONTRATOS!$D$6:$D$956,'RESUMEN POR CARRERAS'!$C212)</f>
        <v>0</v>
      </c>
      <c r="M212" s="372">
        <f>SUMIFS(CONTRATOS!$P$6:$P$956,CONTRATOS!$I$6:$I$956,'RESUMEN POR CARRERAS'!M$2,CONTRATOS!$D$6:$D$956,'RESUMEN POR CARRERAS'!$C212)</f>
        <v>0</v>
      </c>
      <c r="N212" s="372">
        <f>SUMIFS(CONTRATOS!$P$6:$P$956,CONTRATOS!$I$6:$I$956,'RESUMEN POR CARRERAS'!N$2,CONTRATOS!$D$6:$D$956,'RESUMEN POR CARRERAS'!$C212)</f>
        <v>0</v>
      </c>
      <c r="O212" s="372">
        <f>SUMIFS(CONTRATOS!$P$6:$P$956,CONTRATOS!$I$6:$I$956,'RESUMEN POR CARRERAS'!O$2,CONTRATOS!$D$6:$D$956,'RESUMEN POR CARRERAS'!$C212)</f>
        <v>0</v>
      </c>
      <c r="P212" s="372">
        <f>SUMIFS(CONTRATOS!$P$6:$P$956,CONTRATOS!$I$6:$I$956,'RESUMEN POR CARRERAS'!P$2,CONTRATOS!$D$6:$D$956,'RESUMEN POR CARRERAS'!$C212)</f>
        <v>0</v>
      </c>
      <c r="Q212" s="372">
        <f>SUMIFS(CONTRATOS!$P$6:$P$956,CONTRATOS!$I$6:$I$956,'RESUMEN POR CARRERAS'!Q$2,CONTRATOS!$D$6:$D$956,'RESUMEN POR CARRERAS'!$C212)</f>
        <v>0</v>
      </c>
      <c r="R212" s="372">
        <f>SUMIFS(CONTRATOS!$P$6:$P$956,CONTRATOS!$I$6:$I$956,'RESUMEN POR CARRERAS'!R$2,CONTRATOS!$D$6:$D$956,'RESUMEN POR CARRERAS'!$C212)</f>
        <v>0</v>
      </c>
      <c r="S212" s="372">
        <f>SUMIFS(CONTRATOS!$P$6:$P$956,CONTRATOS!$I$6:$I$956,'RESUMEN POR CARRERAS'!S$2,CONTRATOS!$D$6:$D$956,'RESUMEN POR CARRERAS'!$C212)</f>
        <v>0</v>
      </c>
      <c r="T212" s="372">
        <f>SUMIFS(CONTRATOS!$P$6:$P$956,CONTRATOS!$I$6:$I$956,'RESUMEN POR CARRERAS'!T$2,CONTRATOS!$D$6:$D$956,'RESUMEN POR CARRERAS'!$C212)</f>
        <v>15</v>
      </c>
      <c r="U212" s="372">
        <f>SUMIFS(CONTRATOS!$P$6:$P$956,CONTRATOS!$I$6:$I$956,'RESUMEN POR CARRERAS'!U$2,CONTRATOS!$D$6:$D$956,'RESUMEN POR CARRERAS'!$C212)</f>
        <v>0</v>
      </c>
      <c r="V212" s="372">
        <f>SUMIFS(CONTRATOS!$P$6:$P$956,CONTRATOS!$I$6:$I$956,'RESUMEN POR CARRERAS'!V$2,CONTRATOS!$D$6:$D$956,'RESUMEN POR CARRERAS'!$C212)</f>
        <v>0</v>
      </c>
      <c r="W212" s="372">
        <f>SUMIFS(CONTRATOS!$P$6:$P$956,CONTRATOS!$I$6:$I$956,'RESUMEN POR CARRERAS'!W$2,CONTRATOS!$D$6:$D$956,'RESUMEN POR CARRERAS'!$C212)</f>
        <v>0</v>
      </c>
      <c r="X212" s="372">
        <f>SUMIFS(CONTRATOS!$P$6:$P$956,CONTRATOS!$I$6:$I$956,'RESUMEN POR CARRERAS'!X$2,CONTRATOS!$D$6:$D$956,'RESUMEN POR CARRERAS'!$C212)</f>
        <v>0</v>
      </c>
      <c r="Y212" s="372">
        <f>SUMIFS(CONTRATOS!$P$6:$P$956,CONTRATOS!$I$6:$I$956,'RESUMEN POR CARRERAS'!Y$2,CONTRATOS!$D$6:$D$956,'RESUMEN POR CARRERAS'!$C212)</f>
        <v>0</v>
      </c>
      <c r="Z212" s="372">
        <f>SUMIFS(CONTRATOS!$P$6:$P$956,CONTRATOS!$I$6:$I$956,'RESUMEN POR CARRERAS'!Z$2,CONTRATOS!$D$6:$D$956,'RESUMEN POR CARRERAS'!$C212)</f>
        <v>0</v>
      </c>
      <c r="AA212" s="372">
        <f>SUMIFS(CONTRATOS!$P$6:$P$956,CONTRATOS!$I$6:$I$956,'RESUMEN POR CARRERAS'!AA$2,CONTRATOS!$D$6:$D$956,'RESUMEN POR CARRERAS'!$C212)</f>
        <v>0</v>
      </c>
      <c r="AB212" s="372">
        <f>SUMIFS(CONTRATOS!$P$6:$P$956,CONTRATOS!$I$6:$I$956,'RESUMEN POR CARRERAS'!AB$2,CONTRATOS!$D$6:$D$956,'RESUMEN POR CARRERAS'!$C212)</f>
        <v>0</v>
      </c>
      <c r="AC212" s="372">
        <f>SUMIFS(CONTRATOS!$P$6:$P$956,CONTRATOS!$I$6:$I$956,'RESUMEN POR CARRERAS'!AC$2,CONTRATOS!$D$6:$D$956,'RESUMEN POR CARRERAS'!$C212)</f>
        <v>0</v>
      </c>
      <c r="AD212" s="372">
        <f t="shared" si="6"/>
        <v>15</v>
      </c>
      <c r="AE212" s="2163" t="str">
        <f t="shared" si="7"/>
        <v>PEDAGOGÍA DE LAS MATEMÁTICAS Y LA FÍSICA</v>
      </c>
    </row>
    <row r="213" spans="1:31" x14ac:dyDescent="0.25">
      <c r="A213" s="372">
        <v>211</v>
      </c>
      <c r="B213" s="974" t="s">
        <v>1910</v>
      </c>
      <c r="C213" s="974" t="s">
        <v>1911</v>
      </c>
      <c r="D213" s="974" t="s">
        <v>2195</v>
      </c>
      <c r="E213" s="372">
        <f>SUMIFS(CONTRATOS!$P$6:$P$956,CONTRATOS!$I$6:$I$956,'RESUMEN POR CARRERAS'!E$2,CONTRATOS!$D$6:$D$956,'RESUMEN POR CARRERAS'!$C213)</f>
        <v>0</v>
      </c>
      <c r="F213" s="372">
        <f>SUMIFS(CONTRATOS!$P$6:$P$956,CONTRATOS!$I$6:$I$956,'RESUMEN POR CARRERAS'!F$2,CONTRATOS!$D$6:$D$956,'RESUMEN POR CARRERAS'!$C213)</f>
        <v>0</v>
      </c>
      <c r="G213" s="372">
        <f>SUMIFS(CONTRATOS!$P$6:$P$956,CONTRATOS!$I$6:$I$956,'RESUMEN POR CARRERAS'!G$2,CONTRATOS!$D$6:$D$956,'RESUMEN POR CARRERAS'!$C213)</f>
        <v>0</v>
      </c>
      <c r="H213" s="372">
        <f>SUMIFS(CONTRATOS!$P$6:$P$956,CONTRATOS!$I$6:$I$956,'RESUMEN POR CARRERAS'!H$2,CONTRATOS!$D$6:$D$956,'RESUMEN POR CARRERAS'!$C213)</f>
        <v>0</v>
      </c>
      <c r="I213" s="372">
        <f>SUMIFS(CONTRATOS!$P$6:$P$956,CONTRATOS!$I$6:$I$956,'RESUMEN POR CARRERAS'!I$2,CONTRATOS!$D$6:$D$956,'RESUMEN POR CARRERAS'!$C213)</f>
        <v>0</v>
      </c>
      <c r="J213" s="372">
        <f>SUMIFS(CONTRATOS!$P$6:$P$956,CONTRATOS!$I$6:$I$956,'RESUMEN POR CARRERAS'!J$2,CONTRATOS!$D$6:$D$956,'RESUMEN POR CARRERAS'!$C213)</f>
        <v>0</v>
      </c>
      <c r="K213" s="372">
        <f>SUMIFS(CONTRATOS!$P$6:$P$956,CONTRATOS!$I$6:$I$956,'RESUMEN POR CARRERAS'!K$2,CONTRATOS!$D$6:$D$956,'RESUMEN POR CARRERAS'!$C213)</f>
        <v>0</v>
      </c>
      <c r="L213" s="372">
        <f>SUMIFS(CONTRATOS!$P$6:$P$956,CONTRATOS!$I$6:$I$956,'RESUMEN POR CARRERAS'!L$2,CONTRATOS!$D$6:$D$956,'RESUMEN POR CARRERAS'!$C213)</f>
        <v>0</v>
      </c>
      <c r="M213" s="372">
        <f>SUMIFS(CONTRATOS!$P$6:$P$956,CONTRATOS!$I$6:$I$956,'RESUMEN POR CARRERAS'!M$2,CONTRATOS!$D$6:$D$956,'RESUMEN POR CARRERAS'!$C213)</f>
        <v>0</v>
      </c>
      <c r="N213" s="372">
        <f>SUMIFS(CONTRATOS!$P$6:$P$956,CONTRATOS!$I$6:$I$956,'RESUMEN POR CARRERAS'!N$2,CONTRATOS!$D$6:$D$956,'RESUMEN POR CARRERAS'!$C213)</f>
        <v>0</v>
      </c>
      <c r="O213" s="372">
        <f>SUMIFS(CONTRATOS!$P$6:$P$956,CONTRATOS!$I$6:$I$956,'RESUMEN POR CARRERAS'!O$2,CONTRATOS!$D$6:$D$956,'RESUMEN POR CARRERAS'!$C213)</f>
        <v>0</v>
      </c>
      <c r="P213" s="372">
        <f>SUMIFS(CONTRATOS!$P$6:$P$956,CONTRATOS!$I$6:$I$956,'RESUMEN POR CARRERAS'!P$2,CONTRATOS!$D$6:$D$956,'RESUMEN POR CARRERAS'!$C213)</f>
        <v>0</v>
      </c>
      <c r="Q213" s="372">
        <f>SUMIFS(CONTRATOS!$P$6:$P$956,CONTRATOS!$I$6:$I$956,'RESUMEN POR CARRERAS'!Q$2,CONTRATOS!$D$6:$D$956,'RESUMEN POR CARRERAS'!$C213)</f>
        <v>0</v>
      </c>
      <c r="R213" s="372">
        <f>SUMIFS(CONTRATOS!$P$6:$P$956,CONTRATOS!$I$6:$I$956,'RESUMEN POR CARRERAS'!R$2,CONTRATOS!$D$6:$D$956,'RESUMEN POR CARRERAS'!$C213)</f>
        <v>0</v>
      </c>
      <c r="S213" s="372">
        <f>SUMIFS(CONTRATOS!$P$6:$P$956,CONTRATOS!$I$6:$I$956,'RESUMEN POR CARRERAS'!S$2,CONTRATOS!$D$6:$D$956,'RESUMEN POR CARRERAS'!$C213)</f>
        <v>0</v>
      </c>
      <c r="T213" s="372">
        <f>SUMIFS(CONTRATOS!$P$6:$P$956,CONTRATOS!$I$6:$I$956,'RESUMEN POR CARRERAS'!T$2,CONTRATOS!$D$6:$D$956,'RESUMEN POR CARRERAS'!$C213)</f>
        <v>0</v>
      </c>
      <c r="U213" s="372">
        <f>SUMIFS(CONTRATOS!$P$6:$P$956,CONTRATOS!$I$6:$I$956,'RESUMEN POR CARRERAS'!U$2,CONTRATOS!$D$6:$D$956,'RESUMEN POR CARRERAS'!$C213)</f>
        <v>0</v>
      </c>
      <c r="V213" s="372">
        <f>SUMIFS(CONTRATOS!$P$6:$P$956,CONTRATOS!$I$6:$I$956,'RESUMEN POR CARRERAS'!V$2,CONTRATOS!$D$6:$D$956,'RESUMEN POR CARRERAS'!$C213)</f>
        <v>11</v>
      </c>
      <c r="W213" s="372">
        <f>SUMIFS(CONTRATOS!$P$6:$P$956,CONTRATOS!$I$6:$I$956,'RESUMEN POR CARRERAS'!W$2,CONTRATOS!$D$6:$D$956,'RESUMEN POR CARRERAS'!$C213)</f>
        <v>6</v>
      </c>
      <c r="X213" s="372">
        <f>SUMIFS(CONTRATOS!$P$6:$P$956,CONTRATOS!$I$6:$I$956,'RESUMEN POR CARRERAS'!X$2,CONTRATOS!$D$6:$D$956,'RESUMEN POR CARRERAS'!$C213)</f>
        <v>0</v>
      </c>
      <c r="Y213" s="372">
        <f>SUMIFS(CONTRATOS!$P$6:$P$956,CONTRATOS!$I$6:$I$956,'RESUMEN POR CARRERAS'!Y$2,CONTRATOS!$D$6:$D$956,'RESUMEN POR CARRERAS'!$C213)</f>
        <v>0</v>
      </c>
      <c r="Z213" s="372">
        <f>SUMIFS(CONTRATOS!$P$6:$P$956,CONTRATOS!$I$6:$I$956,'RESUMEN POR CARRERAS'!Z$2,CONTRATOS!$D$6:$D$956,'RESUMEN POR CARRERAS'!$C213)</f>
        <v>0</v>
      </c>
      <c r="AA213" s="372">
        <f>SUMIFS(CONTRATOS!$P$6:$P$956,CONTRATOS!$I$6:$I$956,'RESUMEN POR CARRERAS'!AA$2,CONTRATOS!$D$6:$D$956,'RESUMEN POR CARRERAS'!$C213)</f>
        <v>0</v>
      </c>
      <c r="AB213" s="372">
        <f>SUMIFS(CONTRATOS!$P$6:$P$956,CONTRATOS!$I$6:$I$956,'RESUMEN POR CARRERAS'!AB$2,CONTRATOS!$D$6:$D$956,'RESUMEN POR CARRERAS'!$C213)</f>
        <v>0</v>
      </c>
      <c r="AC213" s="372">
        <f>SUMIFS(CONTRATOS!$P$6:$P$956,CONTRATOS!$I$6:$I$956,'RESUMEN POR CARRERAS'!AC$2,CONTRATOS!$D$6:$D$956,'RESUMEN POR CARRERAS'!$C213)</f>
        <v>0</v>
      </c>
      <c r="AD213" s="372">
        <f t="shared" si="6"/>
        <v>11</v>
      </c>
      <c r="AE213" s="2163" t="str">
        <f t="shared" si="7"/>
        <v>DERECHO</v>
      </c>
    </row>
    <row r="214" spans="1:31" x14ac:dyDescent="0.25">
      <c r="A214" s="372">
        <v>212</v>
      </c>
      <c r="B214" s="974" t="s">
        <v>2058</v>
      </c>
      <c r="C214" s="974" t="s">
        <v>2059</v>
      </c>
      <c r="D214" s="974" t="s">
        <v>2195</v>
      </c>
      <c r="E214" s="372">
        <f>SUMIFS(CONTRATOS!$P$6:$P$956,CONTRATOS!$I$6:$I$956,'RESUMEN POR CARRERAS'!E$2,CONTRATOS!$D$6:$D$956,'RESUMEN POR CARRERAS'!$C214)</f>
        <v>0</v>
      </c>
      <c r="F214" s="372">
        <f>SUMIFS(CONTRATOS!$P$6:$P$956,CONTRATOS!$I$6:$I$956,'RESUMEN POR CARRERAS'!F$2,CONTRATOS!$D$6:$D$956,'RESUMEN POR CARRERAS'!$C214)</f>
        <v>0</v>
      </c>
      <c r="G214" s="372">
        <f>SUMIFS(CONTRATOS!$P$6:$P$956,CONTRATOS!$I$6:$I$956,'RESUMEN POR CARRERAS'!G$2,CONTRATOS!$D$6:$D$956,'RESUMEN POR CARRERAS'!$C214)</f>
        <v>0</v>
      </c>
      <c r="H214" s="372">
        <f>SUMIFS(CONTRATOS!$P$6:$P$956,CONTRATOS!$I$6:$I$956,'RESUMEN POR CARRERAS'!H$2,CONTRATOS!$D$6:$D$956,'RESUMEN POR CARRERAS'!$C214)</f>
        <v>0</v>
      </c>
      <c r="I214" s="372">
        <f>SUMIFS(CONTRATOS!$P$6:$P$956,CONTRATOS!$I$6:$I$956,'RESUMEN POR CARRERAS'!I$2,CONTRATOS!$D$6:$D$956,'RESUMEN POR CARRERAS'!$C214)</f>
        <v>0</v>
      </c>
      <c r="J214" s="372">
        <f>SUMIFS(CONTRATOS!$P$6:$P$956,CONTRATOS!$I$6:$I$956,'RESUMEN POR CARRERAS'!J$2,CONTRATOS!$D$6:$D$956,'RESUMEN POR CARRERAS'!$C214)</f>
        <v>0</v>
      </c>
      <c r="K214" s="372">
        <f>SUMIFS(CONTRATOS!$P$6:$P$956,CONTRATOS!$I$6:$I$956,'RESUMEN POR CARRERAS'!K$2,CONTRATOS!$D$6:$D$956,'RESUMEN POR CARRERAS'!$C214)</f>
        <v>0</v>
      </c>
      <c r="L214" s="372">
        <f>SUMIFS(CONTRATOS!$P$6:$P$956,CONTRATOS!$I$6:$I$956,'RESUMEN POR CARRERAS'!L$2,CONTRATOS!$D$6:$D$956,'RESUMEN POR CARRERAS'!$C214)</f>
        <v>0</v>
      </c>
      <c r="M214" s="372">
        <f>SUMIFS(CONTRATOS!$P$6:$P$956,CONTRATOS!$I$6:$I$956,'RESUMEN POR CARRERAS'!M$2,CONTRATOS!$D$6:$D$956,'RESUMEN POR CARRERAS'!$C214)</f>
        <v>0</v>
      </c>
      <c r="N214" s="372">
        <f>SUMIFS(CONTRATOS!$P$6:$P$956,CONTRATOS!$I$6:$I$956,'RESUMEN POR CARRERAS'!N$2,CONTRATOS!$D$6:$D$956,'RESUMEN POR CARRERAS'!$C214)</f>
        <v>0</v>
      </c>
      <c r="O214" s="372">
        <f>SUMIFS(CONTRATOS!$P$6:$P$956,CONTRATOS!$I$6:$I$956,'RESUMEN POR CARRERAS'!O$2,CONTRATOS!$D$6:$D$956,'RESUMEN POR CARRERAS'!$C214)</f>
        <v>0</v>
      </c>
      <c r="P214" s="372">
        <f>SUMIFS(CONTRATOS!$P$6:$P$956,CONTRATOS!$I$6:$I$956,'RESUMEN POR CARRERAS'!P$2,CONTRATOS!$D$6:$D$956,'RESUMEN POR CARRERAS'!$C214)</f>
        <v>0</v>
      </c>
      <c r="Q214" s="372">
        <f>SUMIFS(CONTRATOS!$P$6:$P$956,CONTRATOS!$I$6:$I$956,'RESUMEN POR CARRERAS'!Q$2,CONTRATOS!$D$6:$D$956,'RESUMEN POR CARRERAS'!$C214)</f>
        <v>0</v>
      </c>
      <c r="R214" s="372">
        <f>SUMIFS(CONTRATOS!$P$6:$P$956,CONTRATOS!$I$6:$I$956,'RESUMEN POR CARRERAS'!R$2,CONTRATOS!$D$6:$D$956,'RESUMEN POR CARRERAS'!$C214)</f>
        <v>0</v>
      </c>
      <c r="S214" s="372">
        <f>SUMIFS(CONTRATOS!$P$6:$P$956,CONTRATOS!$I$6:$I$956,'RESUMEN POR CARRERAS'!S$2,CONTRATOS!$D$6:$D$956,'RESUMEN POR CARRERAS'!$C214)</f>
        <v>0</v>
      </c>
      <c r="T214" s="372">
        <f>SUMIFS(CONTRATOS!$P$6:$P$956,CONTRATOS!$I$6:$I$956,'RESUMEN POR CARRERAS'!T$2,CONTRATOS!$D$6:$D$956,'RESUMEN POR CARRERAS'!$C214)</f>
        <v>0</v>
      </c>
      <c r="U214" s="372">
        <f>SUMIFS(CONTRATOS!$P$6:$P$956,CONTRATOS!$I$6:$I$956,'RESUMEN POR CARRERAS'!U$2,CONTRATOS!$D$6:$D$956,'RESUMEN POR CARRERAS'!$C214)</f>
        <v>0</v>
      </c>
      <c r="V214" s="372">
        <f>SUMIFS(CONTRATOS!$P$6:$P$956,CONTRATOS!$I$6:$I$956,'RESUMEN POR CARRERAS'!V$2,CONTRATOS!$D$6:$D$956,'RESUMEN POR CARRERAS'!$C214)</f>
        <v>18</v>
      </c>
      <c r="W214" s="372">
        <f>SUMIFS(CONTRATOS!$P$6:$P$956,CONTRATOS!$I$6:$I$956,'RESUMEN POR CARRERAS'!W$2,CONTRATOS!$D$6:$D$956,'RESUMEN POR CARRERAS'!$C214)</f>
        <v>0</v>
      </c>
      <c r="X214" s="372">
        <f>SUMIFS(CONTRATOS!$P$6:$P$956,CONTRATOS!$I$6:$I$956,'RESUMEN POR CARRERAS'!X$2,CONTRATOS!$D$6:$D$956,'RESUMEN POR CARRERAS'!$C214)</f>
        <v>0</v>
      </c>
      <c r="Y214" s="372">
        <f>SUMIFS(CONTRATOS!$P$6:$P$956,CONTRATOS!$I$6:$I$956,'RESUMEN POR CARRERAS'!Y$2,CONTRATOS!$D$6:$D$956,'RESUMEN POR CARRERAS'!$C214)</f>
        <v>0</v>
      </c>
      <c r="Z214" s="372">
        <f>SUMIFS(CONTRATOS!$P$6:$P$956,CONTRATOS!$I$6:$I$956,'RESUMEN POR CARRERAS'!Z$2,CONTRATOS!$D$6:$D$956,'RESUMEN POR CARRERAS'!$C214)</f>
        <v>0</v>
      </c>
      <c r="AA214" s="372">
        <f>SUMIFS(CONTRATOS!$P$6:$P$956,CONTRATOS!$I$6:$I$956,'RESUMEN POR CARRERAS'!AA$2,CONTRATOS!$D$6:$D$956,'RESUMEN POR CARRERAS'!$C214)</f>
        <v>0</v>
      </c>
      <c r="AB214" s="372">
        <f>SUMIFS(CONTRATOS!$P$6:$P$956,CONTRATOS!$I$6:$I$956,'RESUMEN POR CARRERAS'!AB$2,CONTRATOS!$D$6:$D$956,'RESUMEN POR CARRERAS'!$C214)</f>
        <v>0</v>
      </c>
      <c r="AC214" s="372">
        <f>SUMIFS(CONTRATOS!$P$6:$P$956,CONTRATOS!$I$6:$I$956,'RESUMEN POR CARRERAS'!AC$2,CONTRATOS!$D$6:$D$956,'RESUMEN POR CARRERAS'!$C214)</f>
        <v>0</v>
      </c>
      <c r="AD214" s="372">
        <f t="shared" si="6"/>
        <v>18</v>
      </c>
      <c r="AE214" s="2163" t="str">
        <f t="shared" si="7"/>
        <v>DERECHO</v>
      </c>
    </row>
    <row r="215" spans="1:31" x14ac:dyDescent="0.25">
      <c r="A215" s="372">
        <v>213</v>
      </c>
      <c r="B215" s="974" t="s">
        <v>1075</v>
      </c>
      <c r="C215" s="974" t="s">
        <v>733</v>
      </c>
      <c r="D215" s="974" t="s">
        <v>2195</v>
      </c>
      <c r="E215" s="372">
        <f>SUMIFS(CONTRATOS!$P$6:$P$956,CONTRATOS!$I$6:$I$956,'RESUMEN POR CARRERAS'!E$2,CONTRATOS!$D$6:$D$956,'RESUMEN POR CARRERAS'!$C215)</f>
        <v>0</v>
      </c>
      <c r="F215" s="372">
        <f>SUMIFS(CONTRATOS!$P$6:$P$956,CONTRATOS!$I$6:$I$956,'RESUMEN POR CARRERAS'!F$2,CONTRATOS!$D$6:$D$956,'RESUMEN POR CARRERAS'!$C215)</f>
        <v>0</v>
      </c>
      <c r="G215" s="372">
        <f>SUMIFS(CONTRATOS!$P$6:$P$956,CONTRATOS!$I$6:$I$956,'RESUMEN POR CARRERAS'!G$2,CONTRATOS!$D$6:$D$956,'RESUMEN POR CARRERAS'!$C215)</f>
        <v>0</v>
      </c>
      <c r="H215" s="372">
        <f>SUMIFS(CONTRATOS!$P$6:$P$956,CONTRATOS!$I$6:$I$956,'RESUMEN POR CARRERAS'!H$2,CONTRATOS!$D$6:$D$956,'RESUMEN POR CARRERAS'!$C215)</f>
        <v>0</v>
      </c>
      <c r="I215" s="372">
        <f>SUMIFS(CONTRATOS!$P$6:$P$956,CONTRATOS!$I$6:$I$956,'RESUMEN POR CARRERAS'!I$2,CONTRATOS!$D$6:$D$956,'RESUMEN POR CARRERAS'!$C215)</f>
        <v>0</v>
      </c>
      <c r="J215" s="372">
        <f>SUMIFS(CONTRATOS!$P$6:$P$956,CONTRATOS!$I$6:$I$956,'RESUMEN POR CARRERAS'!J$2,CONTRATOS!$D$6:$D$956,'RESUMEN POR CARRERAS'!$C215)</f>
        <v>0</v>
      </c>
      <c r="K215" s="372">
        <f>SUMIFS(CONTRATOS!$P$6:$P$956,CONTRATOS!$I$6:$I$956,'RESUMEN POR CARRERAS'!K$2,CONTRATOS!$D$6:$D$956,'RESUMEN POR CARRERAS'!$C215)</f>
        <v>0</v>
      </c>
      <c r="L215" s="372">
        <f>SUMIFS(CONTRATOS!$P$6:$P$956,CONTRATOS!$I$6:$I$956,'RESUMEN POR CARRERAS'!L$2,CONTRATOS!$D$6:$D$956,'RESUMEN POR CARRERAS'!$C215)</f>
        <v>0</v>
      </c>
      <c r="M215" s="372">
        <f>SUMIFS(CONTRATOS!$P$6:$P$956,CONTRATOS!$I$6:$I$956,'RESUMEN POR CARRERAS'!M$2,CONTRATOS!$D$6:$D$956,'RESUMEN POR CARRERAS'!$C215)</f>
        <v>0</v>
      </c>
      <c r="N215" s="372">
        <f>SUMIFS(CONTRATOS!$P$6:$P$956,CONTRATOS!$I$6:$I$956,'RESUMEN POR CARRERAS'!N$2,CONTRATOS!$D$6:$D$956,'RESUMEN POR CARRERAS'!$C215)</f>
        <v>0</v>
      </c>
      <c r="O215" s="372">
        <f>SUMIFS(CONTRATOS!$P$6:$P$956,CONTRATOS!$I$6:$I$956,'RESUMEN POR CARRERAS'!O$2,CONTRATOS!$D$6:$D$956,'RESUMEN POR CARRERAS'!$C215)</f>
        <v>0</v>
      </c>
      <c r="P215" s="372">
        <f>SUMIFS(CONTRATOS!$P$6:$P$956,CONTRATOS!$I$6:$I$956,'RESUMEN POR CARRERAS'!P$2,CONTRATOS!$D$6:$D$956,'RESUMEN POR CARRERAS'!$C215)</f>
        <v>4</v>
      </c>
      <c r="Q215" s="372">
        <f>SUMIFS(CONTRATOS!$P$6:$P$956,CONTRATOS!$I$6:$I$956,'RESUMEN POR CARRERAS'!Q$2,CONTRATOS!$D$6:$D$956,'RESUMEN POR CARRERAS'!$C215)</f>
        <v>6</v>
      </c>
      <c r="R215" s="372">
        <f>SUMIFS(CONTRATOS!$P$6:$P$956,CONTRATOS!$I$6:$I$956,'RESUMEN POR CARRERAS'!R$2,CONTRATOS!$D$6:$D$956,'RESUMEN POR CARRERAS'!$C215)</f>
        <v>0</v>
      </c>
      <c r="S215" s="372">
        <f>SUMIFS(CONTRATOS!$P$6:$P$956,CONTRATOS!$I$6:$I$956,'RESUMEN POR CARRERAS'!S$2,CONTRATOS!$D$6:$D$956,'RESUMEN POR CARRERAS'!$C215)</f>
        <v>0</v>
      </c>
      <c r="T215" s="372">
        <f>SUMIFS(CONTRATOS!$P$6:$P$956,CONTRATOS!$I$6:$I$956,'RESUMEN POR CARRERAS'!T$2,CONTRATOS!$D$6:$D$956,'RESUMEN POR CARRERAS'!$C215)</f>
        <v>9</v>
      </c>
      <c r="U215" s="372">
        <f>SUMIFS(CONTRATOS!$P$6:$P$956,CONTRATOS!$I$6:$I$956,'RESUMEN POR CARRERAS'!U$2,CONTRATOS!$D$6:$D$956,'RESUMEN POR CARRERAS'!$C215)</f>
        <v>0</v>
      </c>
      <c r="V215" s="372">
        <f>SUMIFS(CONTRATOS!$P$6:$P$956,CONTRATOS!$I$6:$I$956,'RESUMEN POR CARRERAS'!V$2,CONTRATOS!$D$6:$D$956,'RESUMEN POR CARRERAS'!$C215)</f>
        <v>0</v>
      </c>
      <c r="W215" s="372">
        <f>SUMIFS(CONTRATOS!$P$6:$P$956,CONTRATOS!$I$6:$I$956,'RESUMEN POR CARRERAS'!W$2,CONTRATOS!$D$6:$D$956,'RESUMEN POR CARRERAS'!$C215)</f>
        <v>0</v>
      </c>
      <c r="X215" s="372">
        <f>SUMIFS(CONTRATOS!$P$6:$P$956,CONTRATOS!$I$6:$I$956,'RESUMEN POR CARRERAS'!X$2,CONTRATOS!$D$6:$D$956,'RESUMEN POR CARRERAS'!$C215)</f>
        <v>0</v>
      </c>
      <c r="Y215" s="372">
        <f>SUMIFS(CONTRATOS!$P$6:$P$956,CONTRATOS!$I$6:$I$956,'RESUMEN POR CARRERAS'!Y$2,CONTRATOS!$D$6:$D$956,'RESUMEN POR CARRERAS'!$C215)</f>
        <v>0</v>
      </c>
      <c r="Z215" s="372">
        <f>SUMIFS(CONTRATOS!$P$6:$P$956,CONTRATOS!$I$6:$I$956,'RESUMEN POR CARRERAS'!Z$2,CONTRATOS!$D$6:$D$956,'RESUMEN POR CARRERAS'!$C215)</f>
        <v>0</v>
      </c>
      <c r="AA215" s="372">
        <f>SUMIFS(CONTRATOS!$P$6:$P$956,CONTRATOS!$I$6:$I$956,'RESUMEN POR CARRERAS'!AA$2,CONTRATOS!$D$6:$D$956,'RESUMEN POR CARRERAS'!$C215)</f>
        <v>0</v>
      </c>
      <c r="AB215" s="372">
        <f>SUMIFS(CONTRATOS!$P$6:$P$956,CONTRATOS!$I$6:$I$956,'RESUMEN POR CARRERAS'!AB$2,CONTRATOS!$D$6:$D$956,'RESUMEN POR CARRERAS'!$C215)</f>
        <v>0</v>
      </c>
      <c r="AC215" s="372">
        <f>SUMIFS(CONTRATOS!$P$6:$P$956,CONTRATOS!$I$6:$I$956,'RESUMEN POR CARRERAS'!AC$2,CONTRATOS!$D$6:$D$956,'RESUMEN POR CARRERAS'!$C215)</f>
        <v>0</v>
      </c>
      <c r="AD215" s="372">
        <f t="shared" si="6"/>
        <v>9</v>
      </c>
      <c r="AE215" s="2163" t="str">
        <f t="shared" si="7"/>
        <v>PEDAGOGÍA DE LAS MATEMÁTICAS Y LA FÍSICA</v>
      </c>
    </row>
    <row r="216" spans="1:31" x14ac:dyDescent="0.25">
      <c r="A216" s="372">
        <v>214</v>
      </c>
      <c r="B216" s="974" t="s">
        <v>829</v>
      </c>
      <c r="C216" s="974" t="s">
        <v>865</v>
      </c>
      <c r="D216" s="974" t="s">
        <v>2195</v>
      </c>
      <c r="E216" s="372">
        <f>SUMIFS(CONTRATOS!$P$6:$P$956,CONTRATOS!$I$6:$I$956,'RESUMEN POR CARRERAS'!E$2,CONTRATOS!$D$6:$D$956,'RESUMEN POR CARRERAS'!$C216)</f>
        <v>0</v>
      </c>
      <c r="F216" s="372">
        <f>SUMIFS(CONTRATOS!$P$6:$P$956,CONTRATOS!$I$6:$I$956,'RESUMEN POR CARRERAS'!F$2,CONTRATOS!$D$6:$D$956,'RESUMEN POR CARRERAS'!$C216)</f>
        <v>0</v>
      </c>
      <c r="G216" s="372">
        <f>SUMIFS(CONTRATOS!$P$6:$P$956,CONTRATOS!$I$6:$I$956,'RESUMEN POR CARRERAS'!G$2,CONTRATOS!$D$6:$D$956,'RESUMEN POR CARRERAS'!$C216)</f>
        <v>0</v>
      </c>
      <c r="H216" s="372">
        <f>SUMIFS(CONTRATOS!$P$6:$P$956,CONTRATOS!$I$6:$I$956,'RESUMEN POR CARRERAS'!H$2,CONTRATOS!$D$6:$D$956,'RESUMEN POR CARRERAS'!$C216)</f>
        <v>0</v>
      </c>
      <c r="I216" s="372">
        <f>SUMIFS(CONTRATOS!$P$6:$P$956,CONTRATOS!$I$6:$I$956,'RESUMEN POR CARRERAS'!I$2,CONTRATOS!$D$6:$D$956,'RESUMEN POR CARRERAS'!$C216)</f>
        <v>0</v>
      </c>
      <c r="J216" s="372">
        <f>SUMIFS(CONTRATOS!$P$6:$P$956,CONTRATOS!$I$6:$I$956,'RESUMEN POR CARRERAS'!J$2,CONTRATOS!$D$6:$D$956,'RESUMEN POR CARRERAS'!$C216)</f>
        <v>0</v>
      </c>
      <c r="K216" s="372">
        <f>SUMIFS(CONTRATOS!$P$6:$P$956,CONTRATOS!$I$6:$I$956,'RESUMEN POR CARRERAS'!K$2,CONTRATOS!$D$6:$D$956,'RESUMEN POR CARRERAS'!$C216)</f>
        <v>0</v>
      </c>
      <c r="L216" s="372">
        <f>SUMIFS(CONTRATOS!$P$6:$P$956,CONTRATOS!$I$6:$I$956,'RESUMEN POR CARRERAS'!L$2,CONTRATOS!$D$6:$D$956,'RESUMEN POR CARRERAS'!$C216)</f>
        <v>0</v>
      </c>
      <c r="M216" s="372">
        <f>SUMIFS(CONTRATOS!$P$6:$P$956,CONTRATOS!$I$6:$I$956,'RESUMEN POR CARRERAS'!M$2,CONTRATOS!$D$6:$D$956,'RESUMEN POR CARRERAS'!$C216)</f>
        <v>0</v>
      </c>
      <c r="N216" s="372">
        <f>SUMIFS(CONTRATOS!$P$6:$P$956,CONTRATOS!$I$6:$I$956,'RESUMEN POR CARRERAS'!N$2,CONTRATOS!$D$6:$D$956,'RESUMEN POR CARRERAS'!$C216)</f>
        <v>0</v>
      </c>
      <c r="O216" s="372">
        <f>SUMIFS(CONTRATOS!$P$6:$P$956,CONTRATOS!$I$6:$I$956,'RESUMEN POR CARRERAS'!O$2,CONTRATOS!$D$6:$D$956,'RESUMEN POR CARRERAS'!$C216)</f>
        <v>0</v>
      </c>
      <c r="P216" s="372">
        <f>SUMIFS(CONTRATOS!$P$6:$P$956,CONTRATOS!$I$6:$I$956,'RESUMEN POR CARRERAS'!P$2,CONTRATOS!$D$6:$D$956,'RESUMEN POR CARRERAS'!$C216)</f>
        <v>0</v>
      </c>
      <c r="Q216" s="372">
        <f>SUMIFS(CONTRATOS!$P$6:$P$956,CONTRATOS!$I$6:$I$956,'RESUMEN POR CARRERAS'!Q$2,CONTRATOS!$D$6:$D$956,'RESUMEN POR CARRERAS'!$C216)</f>
        <v>0</v>
      </c>
      <c r="R216" s="372">
        <f>SUMIFS(CONTRATOS!$P$6:$P$956,CONTRATOS!$I$6:$I$956,'RESUMEN POR CARRERAS'!R$2,CONTRATOS!$D$6:$D$956,'RESUMEN POR CARRERAS'!$C216)</f>
        <v>0</v>
      </c>
      <c r="S216" s="372">
        <f>SUMIFS(CONTRATOS!$P$6:$P$956,CONTRATOS!$I$6:$I$956,'RESUMEN POR CARRERAS'!S$2,CONTRATOS!$D$6:$D$956,'RESUMEN POR CARRERAS'!$C216)</f>
        <v>0</v>
      </c>
      <c r="T216" s="372">
        <f>SUMIFS(CONTRATOS!$P$6:$P$956,CONTRATOS!$I$6:$I$956,'RESUMEN POR CARRERAS'!T$2,CONTRATOS!$D$6:$D$956,'RESUMEN POR CARRERAS'!$C216)</f>
        <v>0</v>
      </c>
      <c r="U216" s="372">
        <f>SUMIFS(CONTRATOS!$P$6:$P$956,CONTRATOS!$I$6:$I$956,'RESUMEN POR CARRERAS'!U$2,CONTRATOS!$D$6:$D$956,'RESUMEN POR CARRERAS'!$C216)</f>
        <v>0</v>
      </c>
      <c r="V216" s="372">
        <f>SUMIFS(CONTRATOS!$P$6:$P$956,CONTRATOS!$I$6:$I$956,'RESUMEN POR CARRERAS'!V$2,CONTRATOS!$D$6:$D$956,'RESUMEN POR CARRERAS'!$C216)</f>
        <v>0</v>
      </c>
      <c r="W216" s="372">
        <f>SUMIFS(CONTRATOS!$P$6:$P$956,CONTRATOS!$I$6:$I$956,'RESUMEN POR CARRERAS'!W$2,CONTRATOS!$D$6:$D$956,'RESUMEN POR CARRERAS'!$C216)</f>
        <v>0</v>
      </c>
      <c r="X216" s="372">
        <f>SUMIFS(CONTRATOS!$P$6:$P$956,CONTRATOS!$I$6:$I$956,'RESUMEN POR CARRERAS'!X$2,CONTRATOS!$D$6:$D$956,'RESUMEN POR CARRERAS'!$C216)</f>
        <v>0</v>
      </c>
      <c r="Y216" s="372">
        <f>SUMIFS(CONTRATOS!$P$6:$P$956,CONTRATOS!$I$6:$I$956,'RESUMEN POR CARRERAS'!Y$2,CONTRATOS!$D$6:$D$956,'RESUMEN POR CARRERAS'!$C216)</f>
        <v>11</v>
      </c>
      <c r="Z216" s="372">
        <f>SUMIFS(CONTRATOS!$P$6:$P$956,CONTRATOS!$I$6:$I$956,'RESUMEN POR CARRERAS'!Z$2,CONTRATOS!$D$6:$D$956,'RESUMEN POR CARRERAS'!$C216)</f>
        <v>0</v>
      </c>
      <c r="AA216" s="372">
        <f>SUMIFS(CONTRATOS!$P$6:$P$956,CONTRATOS!$I$6:$I$956,'RESUMEN POR CARRERAS'!AA$2,CONTRATOS!$D$6:$D$956,'RESUMEN POR CARRERAS'!$C216)</f>
        <v>7</v>
      </c>
      <c r="AB216" s="372">
        <f>SUMIFS(CONTRATOS!$P$6:$P$956,CONTRATOS!$I$6:$I$956,'RESUMEN POR CARRERAS'!AB$2,CONTRATOS!$D$6:$D$956,'RESUMEN POR CARRERAS'!$C216)</f>
        <v>0</v>
      </c>
      <c r="AC216" s="372">
        <f>SUMIFS(CONTRATOS!$P$6:$P$956,CONTRATOS!$I$6:$I$956,'RESUMEN POR CARRERAS'!AC$2,CONTRATOS!$D$6:$D$956,'RESUMEN POR CARRERAS'!$C216)</f>
        <v>0</v>
      </c>
      <c r="AD216" s="372">
        <f t="shared" si="6"/>
        <v>11</v>
      </c>
      <c r="AE216" s="2163" t="str">
        <f t="shared" si="7"/>
        <v>ENFERMERÍA</v>
      </c>
    </row>
    <row r="217" spans="1:31" x14ac:dyDescent="0.25">
      <c r="A217" s="372">
        <v>215</v>
      </c>
      <c r="B217" s="974" t="s">
        <v>734</v>
      </c>
      <c r="C217" s="974" t="s">
        <v>735</v>
      </c>
      <c r="D217" s="974" t="s">
        <v>2194</v>
      </c>
      <c r="E217" s="372">
        <f>SUMIFS(CONTRATOS!$P$6:$P$956,CONTRATOS!$I$6:$I$956,'RESUMEN POR CARRERAS'!E$2,CONTRATOS!$D$6:$D$956,'RESUMEN POR CARRERAS'!$C217)</f>
        <v>4</v>
      </c>
      <c r="F217" s="372">
        <f>SUMIFS(CONTRATOS!$P$6:$P$956,CONTRATOS!$I$6:$I$956,'RESUMEN POR CARRERAS'!F$2,CONTRATOS!$D$6:$D$956,'RESUMEN POR CARRERAS'!$C217)</f>
        <v>0</v>
      </c>
      <c r="G217" s="372">
        <f>SUMIFS(CONTRATOS!$P$6:$P$956,CONTRATOS!$I$6:$I$956,'RESUMEN POR CARRERAS'!G$2,CONTRATOS!$D$6:$D$956,'RESUMEN POR CARRERAS'!$C217)</f>
        <v>0</v>
      </c>
      <c r="H217" s="372">
        <f>SUMIFS(CONTRATOS!$P$6:$P$956,CONTRATOS!$I$6:$I$956,'RESUMEN POR CARRERAS'!H$2,CONTRATOS!$D$6:$D$956,'RESUMEN POR CARRERAS'!$C217)</f>
        <v>19</v>
      </c>
      <c r="I217" s="372">
        <f>SUMIFS(CONTRATOS!$P$6:$P$956,CONTRATOS!$I$6:$I$956,'RESUMEN POR CARRERAS'!I$2,CONTRATOS!$D$6:$D$956,'RESUMEN POR CARRERAS'!$C217)</f>
        <v>0</v>
      </c>
      <c r="J217" s="372">
        <f>SUMIFS(CONTRATOS!$P$6:$P$956,CONTRATOS!$I$6:$I$956,'RESUMEN POR CARRERAS'!J$2,CONTRATOS!$D$6:$D$956,'RESUMEN POR CARRERAS'!$C217)</f>
        <v>0</v>
      </c>
      <c r="K217" s="372">
        <f>SUMIFS(CONTRATOS!$P$6:$P$956,CONTRATOS!$I$6:$I$956,'RESUMEN POR CARRERAS'!K$2,CONTRATOS!$D$6:$D$956,'RESUMEN POR CARRERAS'!$C217)</f>
        <v>0</v>
      </c>
      <c r="L217" s="372">
        <f>SUMIFS(CONTRATOS!$P$6:$P$956,CONTRATOS!$I$6:$I$956,'RESUMEN POR CARRERAS'!L$2,CONTRATOS!$D$6:$D$956,'RESUMEN POR CARRERAS'!$C217)</f>
        <v>0</v>
      </c>
      <c r="M217" s="372">
        <f>SUMIFS(CONTRATOS!$P$6:$P$956,CONTRATOS!$I$6:$I$956,'RESUMEN POR CARRERAS'!M$2,CONTRATOS!$D$6:$D$956,'RESUMEN POR CARRERAS'!$C217)</f>
        <v>0</v>
      </c>
      <c r="N217" s="372">
        <f>SUMIFS(CONTRATOS!$P$6:$P$956,CONTRATOS!$I$6:$I$956,'RESUMEN POR CARRERAS'!N$2,CONTRATOS!$D$6:$D$956,'RESUMEN POR CARRERAS'!$C217)</f>
        <v>0</v>
      </c>
      <c r="O217" s="372">
        <f>SUMIFS(CONTRATOS!$P$6:$P$956,CONTRATOS!$I$6:$I$956,'RESUMEN POR CARRERAS'!O$2,CONTRATOS!$D$6:$D$956,'RESUMEN POR CARRERAS'!$C217)</f>
        <v>0</v>
      </c>
      <c r="P217" s="372">
        <f>SUMIFS(CONTRATOS!$P$6:$P$956,CONTRATOS!$I$6:$I$956,'RESUMEN POR CARRERAS'!P$2,CONTRATOS!$D$6:$D$956,'RESUMEN POR CARRERAS'!$C217)</f>
        <v>0</v>
      </c>
      <c r="Q217" s="372">
        <f>SUMIFS(CONTRATOS!$P$6:$P$956,CONTRATOS!$I$6:$I$956,'RESUMEN POR CARRERAS'!Q$2,CONTRATOS!$D$6:$D$956,'RESUMEN POR CARRERAS'!$C217)</f>
        <v>0</v>
      </c>
      <c r="R217" s="372">
        <f>SUMIFS(CONTRATOS!$P$6:$P$956,CONTRATOS!$I$6:$I$956,'RESUMEN POR CARRERAS'!R$2,CONTRATOS!$D$6:$D$956,'RESUMEN POR CARRERAS'!$C217)</f>
        <v>0</v>
      </c>
      <c r="S217" s="372">
        <f>SUMIFS(CONTRATOS!$P$6:$P$956,CONTRATOS!$I$6:$I$956,'RESUMEN POR CARRERAS'!S$2,CONTRATOS!$D$6:$D$956,'RESUMEN POR CARRERAS'!$C217)</f>
        <v>0</v>
      </c>
      <c r="T217" s="372">
        <f>SUMIFS(CONTRATOS!$P$6:$P$956,CONTRATOS!$I$6:$I$956,'RESUMEN POR CARRERAS'!T$2,CONTRATOS!$D$6:$D$956,'RESUMEN POR CARRERAS'!$C217)</f>
        <v>0</v>
      </c>
      <c r="U217" s="372">
        <f>SUMIFS(CONTRATOS!$P$6:$P$956,CONTRATOS!$I$6:$I$956,'RESUMEN POR CARRERAS'!U$2,CONTRATOS!$D$6:$D$956,'RESUMEN POR CARRERAS'!$C217)</f>
        <v>0</v>
      </c>
      <c r="V217" s="372">
        <f>SUMIFS(CONTRATOS!$P$6:$P$956,CONTRATOS!$I$6:$I$956,'RESUMEN POR CARRERAS'!V$2,CONTRATOS!$D$6:$D$956,'RESUMEN POR CARRERAS'!$C217)</f>
        <v>0</v>
      </c>
      <c r="W217" s="372">
        <f>SUMIFS(CONTRATOS!$P$6:$P$956,CONTRATOS!$I$6:$I$956,'RESUMEN POR CARRERAS'!W$2,CONTRATOS!$D$6:$D$956,'RESUMEN POR CARRERAS'!$C217)</f>
        <v>0</v>
      </c>
      <c r="X217" s="372">
        <f>SUMIFS(CONTRATOS!$P$6:$P$956,CONTRATOS!$I$6:$I$956,'RESUMEN POR CARRERAS'!X$2,CONTRATOS!$D$6:$D$956,'RESUMEN POR CARRERAS'!$C217)</f>
        <v>0</v>
      </c>
      <c r="Y217" s="372">
        <f>SUMIFS(CONTRATOS!$P$6:$P$956,CONTRATOS!$I$6:$I$956,'RESUMEN POR CARRERAS'!Y$2,CONTRATOS!$D$6:$D$956,'RESUMEN POR CARRERAS'!$C217)</f>
        <v>0</v>
      </c>
      <c r="Z217" s="372">
        <f>SUMIFS(CONTRATOS!$P$6:$P$956,CONTRATOS!$I$6:$I$956,'RESUMEN POR CARRERAS'!Z$2,CONTRATOS!$D$6:$D$956,'RESUMEN POR CARRERAS'!$C217)</f>
        <v>0</v>
      </c>
      <c r="AA217" s="372">
        <f>SUMIFS(CONTRATOS!$P$6:$P$956,CONTRATOS!$I$6:$I$956,'RESUMEN POR CARRERAS'!AA$2,CONTRATOS!$D$6:$D$956,'RESUMEN POR CARRERAS'!$C217)</f>
        <v>0</v>
      </c>
      <c r="AB217" s="372">
        <f>SUMIFS(CONTRATOS!$P$6:$P$956,CONTRATOS!$I$6:$I$956,'RESUMEN POR CARRERAS'!AB$2,CONTRATOS!$D$6:$D$956,'RESUMEN POR CARRERAS'!$C217)</f>
        <v>0</v>
      </c>
      <c r="AC217" s="372">
        <f>SUMIFS(CONTRATOS!$P$6:$P$956,CONTRATOS!$I$6:$I$956,'RESUMEN POR CARRERAS'!AC$2,CONTRATOS!$D$6:$D$956,'RESUMEN POR CARRERAS'!$C217)</f>
        <v>0</v>
      </c>
      <c r="AD217" s="372">
        <f t="shared" si="6"/>
        <v>19</v>
      </c>
      <c r="AE217" s="2163" t="str">
        <f t="shared" si="7"/>
        <v>MERCADOTECNIA</v>
      </c>
    </row>
    <row r="218" spans="1:31" x14ac:dyDescent="0.25">
      <c r="A218" s="372">
        <v>216</v>
      </c>
      <c r="B218" s="974" t="s">
        <v>816</v>
      </c>
      <c r="C218" s="974" t="s">
        <v>817</v>
      </c>
      <c r="D218" s="974" t="s">
        <v>2194</v>
      </c>
      <c r="E218" s="372">
        <f>SUMIFS(CONTRATOS!$P$6:$P$956,CONTRATOS!$I$6:$I$956,'RESUMEN POR CARRERAS'!E$2,CONTRATOS!$D$6:$D$956,'RESUMEN POR CARRERAS'!$C218)</f>
        <v>0</v>
      </c>
      <c r="F218" s="372">
        <f>SUMIFS(CONTRATOS!$P$6:$P$956,CONTRATOS!$I$6:$I$956,'RESUMEN POR CARRERAS'!F$2,CONTRATOS!$D$6:$D$956,'RESUMEN POR CARRERAS'!$C218)</f>
        <v>0</v>
      </c>
      <c r="G218" s="372">
        <f>SUMIFS(CONTRATOS!$P$6:$P$956,CONTRATOS!$I$6:$I$956,'RESUMEN POR CARRERAS'!G$2,CONTRATOS!$D$6:$D$956,'RESUMEN POR CARRERAS'!$C218)</f>
        <v>0</v>
      </c>
      <c r="H218" s="372">
        <f>SUMIFS(CONTRATOS!$P$6:$P$956,CONTRATOS!$I$6:$I$956,'RESUMEN POR CARRERAS'!H$2,CONTRATOS!$D$6:$D$956,'RESUMEN POR CARRERAS'!$C218)</f>
        <v>0</v>
      </c>
      <c r="I218" s="372">
        <f>SUMIFS(CONTRATOS!$P$6:$P$956,CONTRATOS!$I$6:$I$956,'RESUMEN POR CARRERAS'!I$2,CONTRATOS!$D$6:$D$956,'RESUMEN POR CARRERAS'!$C218)</f>
        <v>0</v>
      </c>
      <c r="J218" s="372">
        <f>SUMIFS(CONTRATOS!$P$6:$P$956,CONTRATOS!$I$6:$I$956,'RESUMEN POR CARRERAS'!J$2,CONTRATOS!$D$6:$D$956,'RESUMEN POR CARRERAS'!$C218)</f>
        <v>0</v>
      </c>
      <c r="K218" s="372">
        <f>SUMIFS(CONTRATOS!$P$6:$P$956,CONTRATOS!$I$6:$I$956,'RESUMEN POR CARRERAS'!K$2,CONTRATOS!$D$6:$D$956,'RESUMEN POR CARRERAS'!$C218)</f>
        <v>0</v>
      </c>
      <c r="L218" s="372">
        <f>SUMIFS(CONTRATOS!$P$6:$P$956,CONTRATOS!$I$6:$I$956,'RESUMEN POR CARRERAS'!L$2,CONTRATOS!$D$6:$D$956,'RESUMEN POR CARRERAS'!$C218)</f>
        <v>0</v>
      </c>
      <c r="M218" s="372">
        <f>SUMIFS(CONTRATOS!$P$6:$P$956,CONTRATOS!$I$6:$I$956,'RESUMEN POR CARRERAS'!M$2,CONTRATOS!$D$6:$D$956,'RESUMEN POR CARRERAS'!$C218)</f>
        <v>0</v>
      </c>
      <c r="N218" s="372">
        <f>SUMIFS(CONTRATOS!$P$6:$P$956,CONTRATOS!$I$6:$I$956,'RESUMEN POR CARRERAS'!N$2,CONTRATOS!$D$6:$D$956,'RESUMEN POR CARRERAS'!$C218)</f>
        <v>0</v>
      </c>
      <c r="O218" s="372">
        <f>SUMIFS(CONTRATOS!$P$6:$P$956,CONTRATOS!$I$6:$I$956,'RESUMEN POR CARRERAS'!O$2,CONTRATOS!$D$6:$D$956,'RESUMEN POR CARRERAS'!$C218)</f>
        <v>0</v>
      </c>
      <c r="P218" s="372">
        <f>SUMIFS(CONTRATOS!$P$6:$P$956,CONTRATOS!$I$6:$I$956,'RESUMEN POR CARRERAS'!P$2,CONTRATOS!$D$6:$D$956,'RESUMEN POR CARRERAS'!$C218)</f>
        <v>0</v>
      </c>
      <c r="Q218" s="372">
        <f>SUMIFS(CONTRATOS!$P$6:$P$956,CONTRATOS!$I$6:$I$956,'RESUMEN POR CARRERAS'!Q$2,CONTRATOS!$D$6:$D$956,'RESUMEN POR CARRERAS'!$C218)</f>
        <v>24</v>
      </c>
      <c r="R218" s="372">
        <f>SUMIFS(CONTRATOS!$P$6:$P$956,CONTRATOS!$I$6:$I$956,'RESUMEN POR CARRERAS'!R$2,CONTRATOS!$D$6:$D$956,'RESUMEN POR CARRERAS'!$C218)</f>
        <v>0</v>
      </c>
      <c r="S218" s="372">
        <f>SUMIFS(CONTRATOS!$P$6:$P$956,CONTRATOS!$I$6:$I$956,'RESUMEN POR CARRERAS'!S$2,CONTRATOS!$D$6:$D$956,'RESUMEN POR CARRERAS'!$C218)</f>
        <v>0</v>
      </c>
      <c r="T218" s="372">
        <f>SUMIFS(CONTRATOS!$P$6:$P$956,CONTRATOS!$I$6:$I$956,'RESUMEN POR CARRERAS'!T$2,CONTRATOS!$D$6:$D$956,'RESUMEN POR CARRERAS'!$C218)</f>
        <v>0</v>
      </c>
      <c r="U218" s="372">
        <f>SUMIFS(CONTRATOS!$P$6:$P$956,CONTRATOS!$I$6:$I$956,'RESUMEN POR CARRERAS'!U$2,CONTRATOS!$D$6:$D$956,'RESUMEN POR CARRERAS'!$C218)</f>
        <v>0</v>
      </c>
      <c r="V218" s="372">
        <f>SUMIFS(CONTRATOS!$P$6:$P$956,CONTRATOS!$I$6:$I$956,'RESUMEN POR CARRERAS'!V$2,CONTRATOS!$D$6:$D$956,'RESUMEN POR CARRERAS'!$C218)</f>
        <v>0</v>
      </c>
      <c r="W218" s="372">
        <f>SUMIFS(CONTRATOS!$P$6:$P$956,CONTRATOS!$I$6:$I$956,'RESUMEN POR CARRERAS'!W$2,CONTRATOS!$D$6:$D$956,'RESUMEN POR CARRERAS'!$C218)</f>
        <v>0</v>
      </c>
      <c r="X218" s="372">
        <f>SUMIFS(CONTRATOS!$P$6:$P$956,CONTRATOS!$I$6:$I$956,'RESUMEN POR CARRERAS'!X$2,CONTRATOS!$D$6:$D$956,'RESUMEN POR CARRERAS'!$C218)</f>
        <v>0</v>
      </c>
      <c r="Y218" s="372">
        <f>SUMIFS(CONTRATOS!$P$6:$P$956,CONTRATOS!$I$6:$I$956,'RESUMEN POR CARRERAS'!Y$2,CONTRATOS!$D$6:$D$956,'RESUMEN POR CARRERAS'!$C218)</f>
        <v>0</v>
      </c>
      <c r="Z218" s="372">
        <f>SUMIFS(CONTRATOS!$P$6:$P$956,CONTRATOS!$I$6:$I$956,'RESUMEN POR CARRERAS'!Z$2,CONTRATOS!$D$6:$D$956,'RESUMEN POR CARRERAS'!$C218)</f>
        <v>0</v>
      </c>
      <c r="AA218" s="372">
        <f>SUMIFS(CONTRATOS!$P$6:$P$956,CONTRATOS!$I$6:$I$956,'RESUMEN POR CARRERAS'!AA$2,CONTRATOS!$D$6:$D$956,'RESUMEN POR CARRERAS'!$C218)</f>
        <v>0</v>
      </c>
      <c r="AB218" s="372">
        <f>SUMIFS(CONTRATOS!$P$6:$P$956,CONTRATOS!$I$6:$I$956,'RESUMEN POR CARRERAS'!AB$2,CONTRATOS!$D$6:$D$956,'RESUMEN POR CARRERAS'!$C218)</f>
        <v>0</v>
      </c>
      <c r="AC218" s="372">
        <f>SUMIFS(CONTRATOS!$P$6:$P$956,CONTRATOS!$I$6:$I$956,'RESUMEN POR CARRERAS'!AC$2,CONTRATOS!$D$6:$D$956,'RESUMEN POR CARRERAS'!$C218)</f>
        <v>0</v>
      </c>
      <c r="AD218" s="372">
        <f t="shared" si="6"/>
        <v>24</v>
      </c>
      <c r="AE218" s="2163" t="str">
        <f t="shared" si="7"/>
        <v>EDUCACIÓN INICIAL</v>
      </c>
    </row>
    <row r="219" spans="1:31" x14ac:dyDescent="0.25">
      <c r="A219" s="372">
        <v>217</v>
      </c>
      <c r="B219" s="974" t="s">
        <v>1700</v>
      </c>
      <c r="C219" s="974" t="s">
        <v>1701</v>
      </c>
      <c r="D219" s="974" t="s">
        <v>2195</v>
      </c>
      <c r="E219" s="372">
        <f>SUMIFS(CONTRATOS!$P$6:$P$956,CONTRATOS!$I$6:$I$956,'RESUMEN POR CARRERAS'!E$2,CONTRATOS!$D$6:$D$956,'RESUMEN POR CARRERAS'!$C219)</f>
        <v>0</v>
      </c>
      <c r="F219" s="372">
        <f>SUMIFS(CONTRATOS!$P$6:$P$956,CONTRATOS!$I$6:$I$956,'RESUMEN POR CARRERAS'!F$2,CONTRATOS!$D$6:$D$956,'RESUMEN POR CARRERAS'!$C219)</f>
        <v>0</v>
      </c>
      <c r="G219" s="372">
        <f>SUMIFS(CONTRATOS!$P$6:$P$956,CONTRATOS!$I$6:$I$956,'RESUMEN POR CARRERAS'!G$2,CONTRATOS!$D$6:$D$956,'RESUMEN POR CARRERAS'!$C219)</f>
        <v>0</v>
      </c>
      <c r="H219" s="372">
        <f>SUMIFS(CONTRATOS!$P$6:$P$956,CONTRATOS!$I$6:$I$956,'RESUMEN POR CARRERAS'!H$2,CONTRATOS!$D$6:$D$956,'RESUMEN POR CARRERAS'!$C219)</f>
        <v>0</v>
      </c>
      <c r="I219" s="372">
        <f>SUMIFS(CONTRATOS!$P$6:$P$956,CONTRATOS!$I$6:$I$956,'RESUMEN POR CARRERAS'!I$2,CONTRATOS!$D$6:$D$956,'RESUMEN POR CARRERAS'!$C219)</f>
        <v>0</v>
      </c>
      <c r="J219" s="372">
        <f>SUMIFS(CONTRATOS!$P$6:$P$956,CONTRATOS!$I$6:$I$956,'RESUMEN POR CARRERAS'!J$2,CONTRATOS!$D$6:$D$956,'RESUMEN POR CARRERAS'!$C219)</f>
        <v>0</v>
      </c>
      <c r="K219" s="372">
        <f>SUMIFS(CONTRATOS!$P$6:$P$956,CONTRATOS!$I$6:$I$956,'RESUMEN POR CARRERAS'!K$2,CONTRATOS!$D$6:$D$956,'RESUMEN POR CARRERAS'!$C219)</f>
        <v>0</v>
      </c>
      <c r="L219" s="372">
        <f>SUMIFS(CONTRATOS!$P$6:$P$956,CONTRATOS!$I$6:$I$956,'RESUMEN POR CARRERAS'!L$2,CONTRATOS!$D$6:$D$956,'RESUMEN POR CARRERAS'!$C219)</f>
        <v>0</v>
      </c>
      <c r="M219" s="372">
        <f>SUMIFS(CONTRATOS!$P$6:$P$956,CONTRATOS!$I$6:$I$956,'RESUMEN POR CARRERAS'!M$2,CONTRATOS!$D$6:$D$956,'RESUMEN POR CARRERAS'!$C219)</f>
        <v>0</v>
      </c>
      <c r="N219" s="372">
        <f>SUMIFS(CONTRATOS!$P$6:$P$956,CONTRATOS!$I$6:$I$956,'RESUMEN POR CARRERAS'!N$2,CONTRATOS!$D$6:$D$956,'RESUMEN POR CARRERAS'!$C219)</f>
        <v>0</v>
      </c>
      <c r="O219" s="372">
        <f>SUMIFS(CONTRATOS!$P$6:$P$956,CONTRATOS!$I$6:$I$956,'RESUMEN POR CARRERAS'!O$2,CONTRATOS!$D$6:$D$956,'RESUMEN POR CARRERAS'!$C219)</f>
        <v>0</v>
      </c>
      <c r="P219" s="372">
        <f>SUMIFS(CONTRATOS!$P$6:$P$956,CONTRATOS!$I$6:$I$956,'RESUMEN POR CARRERAS'!P$2,CONTRATOS!$D$6:$D$956,'RESUMEN POR CARRERAS'!$C219)</f>
        <v>0</v>
      </c>
      <c r="Q219" s="372">
        <f>SUMIFS(CONTRATOS!$P$6:$P$956,CONTRATOS!$I$6:$I$956,'RESUMEN POR CARRERAS'!Q$2,CONTRATOS!$D$6:$D$956,'RESUMEN POR CARRERAS'!$C219)</f>
        <v>6</v>
      </c>
      <c r="R219" s="372">
        <f>SUMIFS(CONTRATOS!$P$6:$P$956,CONTRATOS!$I$6:$I$956,'RESUMEN POR CARRERAS'!R$2,CONTRATOS!$D$6:$D$956,'RESUMEN POR CARRERAS'!$C219)</f>
        <v>0</v>
      </c>
      <c r="S219" s="372">
        <f>SUMIFS(CONTRATOS!$P$6:$P$956,CONTRATOS!$I$6:$I$956,'RESUMEN POR CARRERAS'!S$2,CONTRATOS!$D$6:$D$956,'RESUMEN POR CARRERAS'!$C219)</f>
        <v>0</v>
      </c>
      <c r="T219" s="372">
        <f>SUMIFS(CONTRATOS!$P$6:$P$956,CONTRATOS!$I$6:$I$956,'RESUMEN POR CARRERAS'!T$2,CONTRATOS!$D$6:$D$956,'RESUMEN POR CARRERAS'!$C219)</f>
        <v>0</v>
      </c>
      <c r="U219" s="372">
        <f>SUMIFS(CONTRATOS!$P$6:$P$956,CONTRATOS!$I$6:$I$956,'RESUMEN POR CARRERAS'!U$2,CONTRATOS!$D$6:$D$956,'RESUMEN POR CARRERAS'!$C219)</f>
        <v>0</v>
      </c>
      <c r="V219" s="372">
        <f>SUMIFS(CONTRATOS!$P$6:$P$956,CONTRATOS!$I$6:$I$956,'RESUMEN POR CARRERAS'!V$2,CONTRATOS!$D$6:$D$956,'RESUMEN POR CARRERAS'!$C219)</f>
        <v>0</v>
      </c>
      <c r="W219" s="372">
        <f>SUMIFS(CONTRATOS!$P$6:$P$956,CONTRATOS!$I$6:$I$956,'RESUMEN POR CARRERAS'!W$2,CONTRATOS!$D$6:$D$956,'RESUMEN POR CARRERAS'!$C219)</f>
        <v>0</v>
      </c>
      <c r="X219" s="372">
        <f>SUMIFS(CONTRATOS!$P$6:$P$956,CONTRATOS!$I$6:$I$956,'RESUMEN POR CARRERAS'!X$2,CONTRATOS!$D$6:$D$956,'RESUMEN POR CARRERAS'!$C219)</f>
        <v>0</v>
      </c>
      <c r="Y219" s="372">
        <f>SUMIFS(CONTRATOS!$P$6:$P$956,CONTRATOS!$I$6:$I$956,'RESUMEN POR CARRERAS'!Y$2,CONTRATOS!$D$6:$D$956,'RESUMEN POR CARRERAS'!$C219)</f>
        <v>9</v>
      </c>
      <c r="Z219" s="372">
        <f>SUMIFS(CONTRATOS!$P$6:$P$956,CONTRATOS!$I$6:$I$956,'RESUMEN POR CARRERAS'!Z$2,CONTRATOS!$D$6:$D$956,'RESUMEN POR CARRERAS'!$C219)</f>
        <v>0</v>
      </c>
      <c r="AA219" s="372">
        <f>SUMIFS(CONTRATOS!$P$6:$P$956,CONTRATOS!$I$6:$I$956,'RESUMEN POR CARRERAS'!AA$2,CONTRATOS!$D$6:$D$956,'RESUMEN POR CARRERAS'!$C219)</f>
        <v>0</v>
      </c>
      <c r="AB219" s="372">
        <f>SUMIFS(CONTRATOS!$P$6:$P$956,CONTRATOS!$I$6:$I$956,'RESUMEN POR CARRERAS'!AB$2,CONTRATOS!$D$6:$D$956,'RESUMEN POR CARRERAS'!$C219)</f>
        <v>0</v>
      </c>
      <c r="AC219" s="372">
        <f>SUMIFS(CONTRATOS!$P$6:$P$956,CONTRATOS!$I$6:$I$956,'RESUMEN POR CARRERAS'!AC$2,CONTRATOS!$D$6:$D$956,'RESUMEN POR CARRERAS'!$C219)</f>
        <v>0</v>
      </c>
      <c r="AD219" s="372">
        <f t="shared" si="6"/>
        <v>9</v>
      </c>
      <c r="AE219" s="2163" t="str">
        <f t="shared" si="7"/>
        <v>ENFERMERÍA</v>
      </c>
    </row>
    <row r="220" spans="1:31" x14ac:dyDescent="0.25">
      <c r="A220" s="372">
        <v>218</v>
      </c>
      <c r="B220" s="974" t="s">
        <v>2098</v>
      </c>
      <c r="C220" s="974" t="s">
        <v>2097</v>
      </c>
      <c r="D220" s="974" t="s">
        <v>2193</v>
      </c>
      <c r="E220" s="372">
        <f>SUMIFS(CONTRATOS!$P$6:$P$956,CONTRATOS!$I$6:$I$956,'RESUMEN POR CARRERAS'!E$2,CONTRATOS!$D$6:$D$956,'RESUMEN POR CARRERAS'!$C220)</f>
        <v>0</v>
      </c>
      <c r="F220" s="372">
        <f>SUMIFS(CONTRATOS!$P$6:$P$956,CONTRATOS!$I$6:$I$956,'RESUMEN POR CARRERAS'!F$2,CONTRATOS!$D$6:$D$956,'RESUMEN POR CARRERAS'!$C220)</f>
        <v>0</v>
      </c>
      <c r="G220" s="372">
        <f>SUMIFS(CONTRATOS!$P$6:$P$956,CONTRATOS!$I$6:$I$956,'RESUMEN POR CARRERAS'!G$2,CONTRATOS!$D$6:$D$956,'RESUMEN POR CARRERAS'!$C220)</f>
        <v>0</v>
      </c>
      <c r="H220" s="372">
        <f>SUMIFS(CONTRATOS!$P$6:$P$956,CONTRATOS!$I$6:$I$956,'RESUMEN POR CARRERAS'!H$2,CONTRATOS!$D$6:$D$956,'RESUMEN POR CARRERAS'!$C220)</f>
        <v>0</v>
      </c>
      <c r="I220" s="372">
        <f>SUMIFS(CONTRATOS!$P$6:$P$956,CONTRATOS!$I$6:$I$956,'RESUMEN POR CARRERAS'!I$2,CONTRATOS!$D$6:$D$956,'RESUMEN POR CARRERAS'!$C220)</f>
        <v>0</v>
      </c>
      <c r="J220" s="372">
        <f>SUMIFS(CONTRATOS!$P$6:$P$956,CONTRATOS!$I$6:$I$956,'RESUMEN POR CARRERAS'!J$2,CONTRATOS!$D$6:$D$956,'RESUMEN POR CARRERAS'!$C220)</f>
        <v>0</v>
      </c>
      <c r="K220" s="372">
        <f>SUMIFS(CONTRATOS!$P$6:$P$956,CONTRATOS!$I$6:$I$956,'RESUMEN POR CARRERAS'!K$2,CONTRATOS!$D$6:$D$956,'RESUMEN POR CARRERAS'!$C220)</f>
        <v>0</v>
      </c>
      <c r="L220" s="372">
        <f>SUMIFS(CONTRATOS!$P$6:$P$956,CONTRATOS!$I$6:$I$956,'RESUMEN POR CARRERAS'!L$2,CONTRATOS!$D$6:$D$956,'RESUMEN POR CARRERAS'!$C220)</f>
        <v>0</v>
      </c>
      <c r="M220" s="372">
        <f>SUMIFS(CONTRATOS!$P$6:$P$956,CONTRATOS!$I$6:$I$956,'RESUMEN POR CARRERAS'!M$2,CONTRATOS!$D$6:$D$956,'RESUMEN POR CARRERAS'!$C220)</f>
        <v>0</v>
      </c>
      <c r="N220" s="372">
        <f>SUMIFS(CONTRATOS!$P$6:$P$956,CONTRATOS!$I$6:$I$956,'RESUMEN POR CARRERAS'!N$2,CONTRATOS!$D$6:$D$956,'RESUMEN POR CARRERAS'!$C220)</f>
        <v>0</v>
      </c>
      <c r="O220" s="372">
        <f>SUMIFS(CONTRATOS!$P$6:$P$956,CONTRATOS!$I$6:$I$956,'RESUMEN POR CARRERAS'!O$2,CONTRATOS!$D$6:$D$956,'RESUMEN POR CARRERAS'!$C220)</f>
        <v>0</v>
      </c>
      <c r="P220" s="372">
        <f>SUMIFS(CONTRATOS!$P$6:$P$956,CONTRATOS!$I$6:$I$956,'RESUMEN POR CARRERAS'!P$2,CONTRATOS!$D$6:$D$956,'RESUMEN POR CARRERAS'!$C220)</f>
        <v>0</v>
      </c>
      <c r="Q220" s="372">
        <f>SUMIFS(CONTRATOS!$P$6:$P$956,CONTRATOS!$I$6:$I$956,'RESUMEN POR CARRERAS'!Q$2,CONTRATOS!$D$6:$D$956,'RESUMEN POR CARRERAS'!$C220)</f>
        <v>0</v>
      </c>
      <c r="R220" s="372">
        <f>SUMIFS(CONTRATOS!$P$6:$P$956,CONTRATOS!$I$6:$I$956,'RESUMEN POR CARRERAS'!R$2,CONTRATOS!$D$6:$D$956,'RESUMEN POR CARRERAS'!$C220)</f>
        <v>0</v>
      </c>
      <c r="S220" s="372">
        <f>SUMIFS(CONTRATOS!$P$6:$P$956,CONTRATOS!$I$6:$I$956,'RESUMEN POR CARRERAS'!S$2,CONTRATOS!$D$6:$D$956,'RESUMEN POR CARRERAS'!$C220)</f>
        <v>0</v>
      </c>
      <c r="T220" s="372">
        <f>SUMIFS(CONTRATOS!$P$6:$P$956,CONTRATOS!$I$6:$I$956,'RESUMEN POR CARRERAS'!T$2,CONTRATOS!$D$6:$D$956,'RESUMEN POR CARRERAS'!$C220)</f>
        <v>2</v>
      </c>
      <c r="U220" s="372">
        <f>SUMIFS(CONTRATOS!$P$6:$P$956,CONTRATOS!$I$6:$I$956,'RESUMEN POR CARRERAS'!U$2,CONTRATOS!$D$6:$D$956,'RESUMEN POR CARRERAS'!$C220)</f>
        <v>4</v>
      </c>
      <c r="V220" s="372">
        <f>SUMIFS(CONTRATOS!$P$6:$P$956,CONTRATOS!$I$6:$I$956,'RESUMEN POR CARRERAS'!V$2,CONTRATOS!$D$6:$D$956,'RESUMEN POR CARRERAS'!$C220)</f>
        <v>0</v>
      </c>
      <c r="W220" s="372">
        <f>SUMIFS(CONTRATOS!$P$6:$P$956,CONTRATOS!$I$6:$I$956,'RESUMEN POR CARRERAS'!W$2,CONTRATOS!$D$6:$D$956,'RESUMEN POR CARRERAS'!$C220)</f>
        <v>0</v>
      </c>
      <c r="X220" s="372">
        <f>SUMIFS(CONTRATOS!$P$6:$P$956,CONTRATOS!$I$6:$I$956,'RESUMEN POR CARRERAS'!X$2,CONTRATOS!$D$6:$D$956,'RESUMEN POR CARRERAS'!$C220)</f>
        <v>0</v>
      </c>
      <c r="Y220" s="372">
        <f>SUMIFS(CONTRATOS!$P$6:$P$956,CONTRATOS!$I$6:$I$956,'RESUMEN POR CARRERAS'!Y$2,CONTRATOS!$D$6:$D$956,'RESUMEN POR CARRERAS'!$C220)</f>
        <v>0</v>
      </c>
      <c r="Z220" s="372">
        <f>SUMIFS(CONTRATOS!$P$6:$P$956,CONTRATOS!$I$6:$I$956,'RESUMEN POR CARRERAS'!Z$2,CONTRATOS!$D$6:$D$956,'RESUMEN POR CARRERAS'!$C220)</f>
        <v>0</v>
      </c>
      <c r="AA220" s="372">
        <f>SUMIFS(CONTRATOS!$P$6:$P$956,CONTRATOS!$I$6:$I$956,'RESUMEN POR CARRERAS'!AA$2,CONTRATOS!$D$6:$D$956,'RESUMEN POR CARRERAS'!$C220)</f>
        <v>0</v>
      </c>
      <c r="AB220" s="372">
        <f>SUMIFS(CONTRATOS!$P$6:$P$956,CONTRATOS!$I$6:$I$956,'RESUMEN POR CARRERAS'!AB$2,CONTRATOS!$D$6:$D$956,'RESUMEN POR CARRERAS'!$C220)</f>
        <v>0</v>
      </c>
      <c r="AC220" s="372">
        <f>SUMIFS(CONTRATOS!$P$6:$P$956,CONTRATOS!$I$6:$I$956,'RESUMEN POR CARRERAS'!AC$2,CONTRATOS!$D$6:$D$956,'RESUMEN POR CARRERAS'!$C220)</f>
        <v>0</v>
      </c>
      <c r="AD220" s="372">
        <f t="shared" si="6"/>
        <v>4</v>
      </c>
      <c r="AE220" s="2163" t="str">
        <f t="shared" si="7"/>
        <v>GESTIÓN DE TALENTO HUMANO</v>
      </c>
    </row>
    <row r="221" spans="1:31" x14ac:dyDescent="0.25">
      <c r="A221" s="372">
        <v>219</v>
      </c>
      <c r="B221" s="974" t="s">
        <v>1915</v>
      </c>
      <c r="C221" s="974" t="s">
        <v>1916</v>
      </c>
      <c r="D221" s="974" t="s">
        <v>2193</v>
      </c>
      <c r="E221" s="372">
        <f>SUMIFS(CONTRATOS!$P$6:$P$956,CONTRATOS!$I$6:$I$956,'RESUMEN POR CARRERAS'!E$2,CONTRATOS!$D$6:$D$956,'RESUMEN POR CARRERAS'!$C221)</f>
        <v>0</v>
      </c>
      <c r="F221" s="372">
        <f>SUMIFS(CONTRATOS!$P$6:$P$956,CONTRATOS!$I$6:$I$956,'RESUMEN POR CARRERAS'!F$2,CONTRATOS!$D$6:$D$956,'RESUMEN POR CARRERAS'!$C221)</f>
        <v>0</v>
      </c>
      <c r="G221" s="372">
        <f>SUMIFS(CONTRATOS!$P$6:$P$956,CONTRATOS!$I$6:$I$956,'RESUMEN POR CARRERAS'!G$2,CONTRATOS!$D$6:$D$956,'RESUMEN POR CARRERAS'!$C221)</f>
        <v>0</v>
      </c>
      <c r="H221" s="372">
        <f>SUMIFS(CONTRATOS!$P$6:$P$956,CONTRATOS!$I$6:$I$956,'RESUMEN POR CARRERAS'!H$2,CONTRATOS!$D$6:$D$956,'RESUMEN POR CARRERAS'!$C221)</f>
        <v>0</v>
      </c>
      <c r="I221" s="372">
        <f>SUMIFS(CONTRATOS!$P$6:$P$956,CONTRATOS!$I$6:$I$956,'RESUMEN POR CARRERAS'!I$2,CONTRATOS!$D$6:$D$956,'RESUMEN POR CARRERAS'!$C221)</f>
        <v>0</v>
      </c>
      <c r="J221" s="372">
        <f>SUMIFS(CONTRATOS!$P$6:$P$956,CONTRATOS!$I$6:$I$956,'RESUMEN POR CARRERAS'!J$2,CONTRATOS!$D$6:$D$956,'RESUMEN POR CARRERAS'!$C221)</f>
        <v>0</v>
      </c>
      <c r="K221" s="372">
        <f>SUMIFS(CONTRATOS!$P$6:$P$956,CONTRATOS!$I$6:$I$956,'RESUMEN POR CARRERAS'!K$2,CONTRATOS!$D$6:$D$956,'RESUMEN POR CARRERAS'!$C221)</f>
        <v>0</v>
      </c>
      <c r="L221" s="372">
        <f>SUMIFS(CONTRATOS!$P$6:$P$956,CONTRATOS!$I$6:$I$956,'RESUMEN POR CARRERAS'!L$2,CONTRATOS!$D$6:$D$956,'RESUMEN POR CARRERAS'!$C221)</f>
        <v>0</v>
      </c>
      <c r="M221" s="372">
        <f>SUMIFS(CONTRATOS!$P$6:$P$956,CONTRATOS!$I$6:$I$956,'RESUMEN POR CARRERAS'!M$2,CONTRATOS!$D$6:$D$956,'RESUMEN POR CARRERAS'!$C221)</f>
        <v>0</v>
      </c>
      <c r="N221" s="372">
        <f>SUMIFS(CONTRATOS!$P$6:$P$956,CONTRATOS!$I$6:$I$956,'RESUMEN POR CARRERAS'!N$2,CONTRATOS!$D$6:$D$956,'RESUMEN POR CARRERAS'!$C221)</f>
        <v>0</v>
      </c>
      <c r="O221" s="372">
        <f>SUMIFS(CONTRATOS!$P$6:$P$956,CONTRATOS!$I$6:$I$956,'RESUMEN POR CARRERAS'!O$2,CONTRATOS!$D$6:$D$956,'RESUMEN POR CARRERAS'!$C221)</f>
        <v>0</v>
      </c>
      <c r="P221" s="372">
        <f>SUMIFS(CONTRATOS!$P$6:$P$956,CONTRATOS!$I$6:$I$956,'RESUMEN POR CARRERAS'!P$2,CONTRATOS!$D$6:$D$956,'RESUMEN POR CARRERAS'!$C221)</f>
        <v>0</v>
      </c>
      <c r="Q221" s="372">
        <f>SUMIFS(CONTRATOS!$P$6:$P$956,CONTRATOS!$I$6:$I$956,'RESUMEN POR CARRERAS'!Q$2,CONTRATOS!$D$6:$D$956,'RESUMEN POR CARRERAS'!$C221)</f>
        <v>0</v>
      </c>
      <c r="R221" s="372">
        <f>SUMIFS(CONTRATOS!$P$6:$P$956,CONTRATOS!$I$6:$I$956,'RESUMEN POR CARRERAS'!R$2,CONTRATOS!$D$6:$D$956,'RESUMEN POR CARRERAS'!$C221)</f>
        <v>0</v>
      </c>
      <c r="S221" s="372">
        <f>SUMIFS(CONTRATOS!$P$6:$P$956,CONTRATOS!$I$6:$I$956,'RESUMEN POR CARRERAS'!S$2,CONTRATOS!$D$6:$D$956,'RESUMEN POR CARRERAS'!$C221)</f>
        <v>0</v>
      </c>
      <c r="T221" s="372">
        <f>SUMIFS(CONTRATOS!$P$6:$P$956,CONTRATOS!$I$6:$I$956,'RESUMEN POR CARRERAS'!T$2,CONTRATOS!$D$6:$D$956,'RESUMEN POR CARRERAS'!$C221)</f>
        <v>0</v>
      </c>
      <c r="U221" s="372">
        <f>SUMIFS(CONTRATOS!$P$6:$P$956,CONTRATOS!$I$6:$I$956,'RESUMEN POR CARRERAS'!U$2,CONTRATOS!$D$6:$D$956,'RESUMEN POR CARRERAS'!$C221)</f>
        <v>0</v>
      </c>
      <c r="V221" s="372">
        <f>SUMIFS(CONTRATOS!$P$6:$P$956,CONTRATOS!$I$6:$I$956,'RESUMEN POR CARRERAS'!V$2,CONTRATOS!$D$6:$D$956,'RESUMEN POR CARRERAS'!$C221)</f>
        <v>0</v>
      </c>
      <c r="W221" s="372">
        <f>SUMIFS(CONTRATOS!$P$6:$P$956,CONTRATOS!$I$6:$I$956,'RESUMEN POR CARRERAS'!W$2,CONTRATOS!$D$6:$D$956,'RESUMEN POR CARRERAS'!$C221)</f>
        <v>14</v>
      </c>
      <c r="X221" s="372">
        <f>SUMIFS(CONTRATOS!$P$6:$P$956,CONTRATOS!$I$6:$I$956,'RESUMEN POR CARRERAS'!X$2,CONTRATOS!$D$6:$D$956,'RESUMEN POR CARRERAS'!$C221)</f>
        <v>0</v>
      </c>
      <c r="Y221" s="372">
        <f>SUMIFS(CONTRATOS!$P$6:$P$956,CONTRATOS!$I$6:$I$956,'RESUMEN POR CARRERAS'!Y$2,CONTRATOS!$D$6:$D$956,'RESUMEN POR CARRERAS'!$C221)</f>
        <v>0</v>
      </c>
      <c r="Z221" s="372">
        <f>SUMIFS(CONTRATOS!$P$6:$P$956,CONTRATOS!$I$6:$I$956,'RESUMEN POR CARRERAS'!Z$2,CONTRATOS!$D$6:$D$956,'RESUMEN POR CARRERAS'!$C221)</f>
        <v>0</v>
      </c>
      <c r="AA221" s="372">
        <f>SUMIFS(CONTRATOS!$P$6:$P$956,CONTRATOS!$I$6:$I$956,'RESUMEN POR CARRERAS'!AA$2,CONTRATOS!$D$6:$D$956,'RESUMEN POR CARRERAS'!$C221)</f>
        <v>0</v>
      </c>
      <c r="AB221" s="372">
        <f>SUMIFS(CONTRATOS!$P$6:$P$956,CONTRATOS!$I$6:$I$956,'RESUMEN POR CARRERAS'!AB$2,CONTRATOS!$D$6:$D$956,'RESUMEN POR CARRERAS'!$C221)</f>
        <v>0</v>
      </c>
      <c r="AC221" s="372">
        <f>SUMIFS(CONTRATOS!$P$6:$P$956,CONTRATOS!$I$6:$I$956,'RESUMEN POR CARRERAS'!AC$2,CONTRATOS!$D$6:$D$956,'RESUMEN POR CARRERAS'!$C221)</f>
        <v>0</v>
      </c>
      <c r="AD221" s="372">
        <f t="shared" si="6"/>
        <v>14</v>
      </c>
      <c r="AE221" s="2163" t="str">
        <f t="shared" si="7"/>
        <v>SOCIOLOGÍA</v>
      </c>
    </row>
    <row r="222" spans="1:31" x14ac:dyDescent="0.25">
      <c r="A222" s="372">
        <v>220</v>
      </c>
      <c r="B222" s="974" t="s">
        <v>1089</v>
      </c>
      <c r="C222" s="974" t="s">
        <v>1091</v>
      </c>
      <c r="D222" s="974" t="s">
        <v>2195</v>
      </c>
      <c r="E222" s="372">
        <f>SUMIFS(CONTRATOS!$P$6:$P$956,CONTRATOS!$I$6:$I$956,'RESUMEN POR CARRERAS'!E$2,CONTRATOS!$D$6:$D$956,'RESUMEN POR CARRERAS'!$C222)</f>
        <v>0</v>
      </c>
      <c r="F222" s="372">
        <f>SUMIFS(CONTRATOS!$P$6:$P$956,CONTRATOS!$I$6:$I$956,'RESUMEN POR CARRERAS'!F$2,CONTRATOS!$D$6:$D$956,'RESUMEN POR CARRERAS'!$C222)</f>
        <v>0</v>
      </c>
      <c r="G222" s="372">
        <f>SUMIFS(CONTRATOS!$P$6:$P$956,CONTRATOS!$I$6:$I$956,'RESUMEN POR CARRERAS'!G$2,CONTRATOS!$D$6:$D$956,'RESUMEN POR CARRERAS'!$C222)</f>
        <v>0</v>
      </c>
      <c r="H222" s="372">
        <f>SUMIFS(CONTRATOS!$P$6:$P$956,CONTRATOS!$I$6:$I$956,'RESUMEN POR CARRERAS'!H$2,CONTRATOS!$D$6:$D$956,'RESUMEN POR CARRERAS'!$C222)</f>
        <v>0</v>
      </c>
      <c r="I222" s="372">
        <f>SUMIFS(CONTRATOS!$P$6:$P$956,CONTRATOS!$I$6:$I$956,'RESUMEN POR CARRERAS'!I$2,CONTRATOS!$D$6:$D$956,'RESUMEN POR CARRERAS'!$C222)</f>
        <v>0</v>
      </c>
      <c r="J222" s="372">
        <f>SUMIFS(CONTRATOS!$P$6:$P$956,CONTRATOS!$I$6:$I$956,'RESUMEN POR CARRERAS'!J$2,CONTRATOS!$D$6:$D$956,'RESUMEN POR CARRERAS'!$C222)</f>
        <v>0</v>
      </c>
      <c r="K222" s="372">
        <f>SUMIFS(CONTRATOS!$P$6:$P$956,CONTRATOS!$I$6:$I$956,'RESUMEN POR CARRERAS'!K$2,CONTRATOS!$D$6:$D$956,'RESUMEN POR CARRERAS'!$C222)</f>
        <v>0</v>
      </c>
      <c r="L222" s="372">
        <f>SUMIFS(CONTRATOS!$P$6:$P$956,CONTRATOS!$I$6:$I$956,'RESUMEN POR CARRERAS'!L$2,CONTRATOS!$D$6:$D$956,'RESUMEN POR CARRERAS'!$C222)</f>
        <v>0</v>
      </c>
      <c r="M222" s="372">
        <f>SUMIFS(CONTRATOS!$P$6:$P$956,CONTRATOS!$I$6:$I$956,'RESUMEN POR CARRERAS'!M$2,CONTRATOS!$D$6:$D$956,'RESUMEN POR CARRERAS'!$C222)</f>
        <v>0</v>
      </c>
      <c r="N222" s="372">
        <f>SUMIFS(CONTRATOS!$P$6:$P$956,CONTRATOS!$I$6:$I$956,'RESUMEN POR CARRERAS'!N$2,CONTRATOS!$D$6:$D$956,'RESUMEN POR CARRERAS'!$C222)</f>
        <v>0</v>
      </c>
      <c r="O222" s="372">
        <f>SUMIFS(CONTRATOS!$P$6:$P$956,CONTRATOS!$I$6:$I$956,'RESUMEN POR CARRERAS'!O$2,CONTRATOS!$D$6:$D$956,'RESUMEN POR CARRERAS'!$C222)</f>
        <v>0</v>
      </c>
      <c r="P222" s="372">
        <f>SUMIFS(CONTRATOS!$P$6:$P$956,CONTRATOS!$I$6:$I$956,'RESUMEN POR CARRERAS'!P$2,CONTRATOS!$D$6:$D$956,'RESUMEN POR CARRERAS'!$C222)</f>
        <v>0</v>
      </c>
      <c r="Q222" s="372">
        <f>SUMIFS(CONTRATOS!$P$6:$P$956,CONTRATOS!$I$6:$I$956,'RESUMEN POR CARRERAS'!Q$2,CONTRATOS!$D$6:$D$956,'RESUMEN POR CARRERAS'!$C222)</f>
        <v>0</v>
      </c>
      <c r="R222" s="372">
        <f>SUMIFS(CONTRATOS!$P$6:$P$956,CONTRATOS!$I$6:$I$956,'RESUMEN POR CARRERAS'!R$2,CONTRATOS!$D$6:$D$956,'RESUMEN POR CARRERAS'!$C222)</f>
        <v>0</v>
      </c>
      <c r="S222" s="372">
        <f>SUMIFS(CONTRATOS!$P$6:$P$956,CONTRATOS!$I$6:$I$956,'RESUMEN POR CARRERAS'!S$2,CONTRATOS!$D$6:$D$956,'RESUMEN POR CARRERAS'!$C222)</f>
        <v>0</v>
      </c>
      <c r="T222" s="372">
        <f>SUMIFS(CONTRATOS!$P$6:$P$956,CONTRATOS!$I$6:$I$956,'RESUMEN POR CARRERAS'!T$2,CONTRATOS!$D$6:$D$956,'RESUMEN POR CARRERAS'!$C222)</f>
        <v>0</v>
      </c>
      <c r="U222" s="372">
        <f>SUMIFS(CONTRATOS!$P$6:$P$956,CONTRATOS!$I$6:$I$956,'RESUMEN POR CARRERAS'!U$2,CONTRATOS!$D$6:$D$956,'RESUMEN POR CARRERAS'!$C222)</f>
        <v>0</v>
      </c>
      <c r="V222" s="372">
        <f>SUMIFS(CONTRATOS!$P$6:$P$956,CONTRATOS!$I$6:$I$956,'RESUMEN POR CARRERAS'!V$2,CONTRATOS!$D$6:$D$956,'RESUMEN POR CARRERAS'!$C222)</f>
        <v>0</v>
      </c>
      <c r="W222" s="372">
        <f>SUMIFS(CONTRATOS!$P$6:$P$956,CONTRATOS!$I$6:$I$956,'RESUMEN POR CARRERAS'!W$2,CONTRATOS!$D$6:$D$956,'RESUMEN POR CARRERAS'!$C222)</f>
        <v>0</v>
      </c>
      <c r="X222" s="372">
        <f>SUMIFS(CONTRATOS!$P$6:$P$956,CONTRATOS!$I$6:$I$956,'RESUMEN POR CARRERAS'!X$2,CONTRATOS!$D$6:$D$956,'RESUMEN POR CARRERAS'!$C222)</f>
        <v>0</v>
      </c>
      <c r="Y222" s="372">
        <f>SUMIFS(CONTRATOS!$P$6:$P$956,CONTRATOS!$I$6:$I$956,'RESUMEN POR CARRERAS'!Y$2,CONTRATOS!$D$6:$D$956,'RESUMEN POR CARRERAS'!$C222)</f>
        <v>18</v>
      </c>
      <c r="Z222" s="372">
        <f>SUMIFS(CONTRATOS!$P$6:$P$956,CONTRATOS!$I$6:$I$956,'RESUMEN POR CARRERAS'!Z$2,CONTRATOS!$D$6:$D$956,'RESUMEN POR CARRERAS'!$C222)</f>
        <v>0</v>
      </c>
      <c r="AA222" s="372">
        <f>SUMIFS(CONTRATOS!$P$6:$P$956,CONTRATOS!$I$6:$I$956,'RESUMEN POR CARRERAS'!AA$2,CONTRATOS!$D$6:$D$956,'RESUMEN POR CARRERAS'!$C222)</f>
        <v>0</v>
      </c>
      <c r="AB222" s="372">
        <f>SUMIFS(CONTRATOS!$P$6:$P$956,CONTRATOS!$I$6:$I$956,'RESUMEN POR CARRERAS'!AB$2,CONTRATOS!$D$6:$D$956,'RESUMEN POR CARRERAS'!$C222)</f>
        <v>0</v>
      </c>
      <c r="AC222" s="372">
        <f>SUMIFS(CONTRATOS!$P$6:$P$956,CONTRATOS!$I$6:$I$956,'RESUMEN POR CARRERAS'!AC$2,CONTRATOS!$D$6:$D$956,'RESUMEN POR CARRERAS'!$C222)</f>
        <v>0</v>
      </c>
      <c r="AD222" s="372">
        <f t="shared" si="6"/>
        <v>18</v>
      </c>
      <c r="AE222" s="2163" t="str">
        <f t="shared" si="7"/>
        <v>ENFERMERÍA</v>
      </c>
    </row>
    <row r="223" spans="1:31" x14ac:dyDescent="0.25">
      <c r="A223" s="372">
        <v>221</v>
      </c>
      <c r="B223" s="974" t="s">
        <v>756</v>
      </c>
      <c r="C223" s="974" t="s">
        <v>757</v>
      </c>
      <c r="D223" s="974" t="s">
        <v>2195</v>
      </c>
      <c r="E223" s="372">
        <f>SUMIFS(CONTRATOS!$P$6:$P$956,CONTRATOS!$I$6:$I$956,'RESUMEN POR CARRERAS'!E$2,CONTRATOS!$D$6:$D$956,'RESUMEN POR CARRERAS'!$C223)</f>
        <v>0</v>
      </c>
      <c r="F223" s="372">
        <f>SUMIFS(CONTRATOS!$P$6:$P$956,CONTRATOS!$I$6:$I$956,'RESUMEN POR CARRERAS'!F$2,CONTRATOS!$D$6:$D$956,'RESUMEN POR CARRERAS'!$C223)</f>
        <v>0</v>
      </c>
      <c r="G223" s="372">
        <f>SUMIFS(CONTRATOS!$P$6:$P$956,CONTRATOS!$I$6:$I$956,'RESUMEN POR CARRERAS'!G$2,CONTRATOS!$D$6:$D$956,'RESUMEN POR CARRERAS'!$C223)</f>
        <v>0</v>
      </c>
      <c r="H223" s="372">
        <f>SUMIFS(CONTRATOS!$P$6:$P$956,CONTRATOS!$I$6:$I$956,'RESUMEN POR CARRERAS'!H$2,CONTRATOS!$D$6:$D$956,'RESUMEN POR CARRERAS'!$C223)</f>
        <v>0</v>
      </c>
      <c r="I223" s="372">
        <f>SUMIFS(CONTRATOS!$P$6:$P$956,CONTRATOS!$I$6:$I$956,'RESUMEN POR CARRERAS'!I$2,CONTRATOS!$D$6:$D$956,'RESUMEN POR CARRERAS'!$C223)</f>
        <v>0</v>
      </c>
      <c r="J223" s="372">
        <f>SUMIFS(CONTRATOS!$P$6:$P$956,CONTRATOS!$I$6:$I$956,'RESUMEN POR CARRERAS'!J$2,CONTRATOS!$D$6:$D$956,'RESUMEN POR CARRERAS'!$C223)</f>
        <v>0</v>
      </c>
      <c r="K223" s="372">
        <f>SUMIFS(CONTRATOS!$P$6:$P$956,CONTRATOS!$I$6:$I$956,'RESUMEN POR CARRERAS'!K$2,CONTRATOS!$D$6:$D$956,'RESUMEN POR CARRERAS'!$C223)</f>
        <v>0</v>
      </c>
      <c r="L223" s="372">
        <f>SUMIFS(CONTRATOS!$P$6:$P$956,CONTRATOS!$I$6:$I$956,'RESUMEN POR CARRERAS'!L$2,CONTRATOS!$D$6:$D$956,'RESUMEN POR CARRERAS'!$C223)</f>
        <v>0</v>
      </c>
      <c r="M223" s="372">
        <f>SUMIFS(CONTRATOS!$P$6:$P$956,CONTRATOS!$I$6:$I$956,'RESUMEN POR CARRERAS'!M$2,CONTRATOS!$D$6:$D$956,'RESUMEN POR CARRERAS'!$C223)</f>
        <v>0</v>
      </c>
      <c r="N223" s="372">
        <f>SUMIFS(CONTRATOS!$P$6:$P$956,CONTRATOS!$I$6:$I$956,'RESUMEN POR CARRERAS'!N$2,CONTRATOS!$D$6:$D$956,'RESUMEN POR CARRERAS'!$C223)</f>
        <v>0</v>
      </c>
      <c r="O223" s="372">
        <f>SUMIFS(CONTRATOS!$P$6:$P$956,CONTRATOS!$I$6:$I$956,'RESUMEN POR CARRERAS'!O$2,CONTRATOS!$D$6:$D$956,'RESUMEN POR CARRERAS'!$C223)</f>
        <v>0</v>
      </c>
      <c r="P223" s="372">
        <f>SUMIFS(CONTRATOS!$P$6:$P$956,CONTRATOS!$I$6:$I$956,'RESUMEN POR CARRERAS'!P$2,CONTRATOS!$D$6:$D$956,'RESUMEN POR CARRERAS'!$C223)</f>
        <v>0</v>
      </c>
      <c r="Q223" s="372">
        <f>SUMIFS(CONTRATOS!$P$6:$P$956,CONTRATOS!$I$6:$I$956,'RESUMEN POR CARRERAS'!Q$2,CONTRATOS!$D$6:$D$956,'RESUMEN POR CARRERAS'!$C223)</f>
        <v>0</v>
      </c>
      <c r="R223" s="372">
        <f>SUMIFS(CONTRATOS!$P$6:$P$956,CONTRATOS!$I$6:$I$956,'RESUMEN POR CARRERAS'!R$2,CONTRATOS!$D$6:$D$956,'RESUMEN POR CARRERAS'!$C223)</f>
        <v>0</v>
      </c>
      <c r="S223" s="372">
        <f>SUMIFS(CONTRATOS!$P$6:$P$956,CONTRATOS!$I$6:$I$956,'RESUMEN POR CARRERAS'!S$2,CONTRATOS!$D$6:$D$956,'RESUMEN POR CARRERAS'!$C223)</f>
        <v>0</v>
      </c>
      <c r="T223" s="372">
        <f>SUMIFS(CONTRATOS!$P$6:$P$956,CONTRATOS!$I$6:$I$956,'RESUMEN POR CARRERAS'!T$2,CONTRATOS!$D$6:$D$956,'RESUMEN POR CARRERAS'!$C223)</f>
        <v>0</v>
      </c>
      <c r="U223" s="372">
        <f>SUMIFS(CONTRATOS!$P$6:$P$956,CONTRATOS!$I$6:$I$956,'RESUMEN POR CARRERAS'!U$2,CONTRATOS!$D$6:$D$956,'RESUMEN POR CARRERAS'!$C223)</f>
        <v>0</v>
      </c>
      <c r="V223" s="372">
        <f>SUMIFS(CONTRATOS!$P$6:$P$956,CONTRATOS!$I$6:$I$956,'RESUMEN POR CARRERAS'!V$2,CONTRATOS!$D$6:$D$956,'RESUMEN POR CARRERAS'!$C223)</f>
        <v>0</v>
      </c>
      <c r="W223" s="372">
        <f>SUMIFS(CONTRATOS!$P$6:$P$956,CONTRATOS!$I$6:$I$956,'RESUMEN POR CARRERAS'!W$2,CONTRATOS!$D$6:$D$956,'RESUMEN POR CARRERAS'!$C223)</f>
        <v>0</v>
      </c>
      <c r="X223" s="372">
        <f>SUMIFS(CONTRATOS!$P$6:$P$956,CONTRATOS!$I$6:$I$956,'RESUMEN POR CARRERAS'!X$2,CONTRATOS!$D$6:$D$956,'RESUMEN POR CARRERAS'!$C223)</f>
        <v>0</v>
      </c>
      <c r="Y223" s="372">
        <f>SUMIFS(CONTRATOS!$P$6:$P$956,CONTRATOS!$I$6:$I$956,'RESUMEN POR CARRERAS'!Y$2,CONTRATOS!$D$6:$D$956,'RESUMEN POR CARRERAS'!$C223)</f>
        <v>12</v>
      </c>
      <c r="Z223" s="372">
        <f>SUMIFS(CONTRATOS!$P$6:$P$956,CONTRATOS!$I$6:$I$956,'RESUMEN POR CARRERAS'!Z$2,CONTRATOS!$D$6:$D$956,'RESUMEN POR CARRERAS'!$C223)</f>
        <v>4</v>
      </c>
      <c r="AA223" s="372">
        <f>SUMIFS(CONTRATOS!$P$6:$P$956,CONTRATOS!$I$6:$I$956,'RESUMEN POR CARRERAS'!AA$2,CONTRATOS!$D$6:$D$956,'RESUMEN POR CARRERAS'!$C223)</f>
        <v>0</v>
      </c>
      <c r="AB223" s="372">
        <f>SUMIFS(CONTRATOS!$P$6:$P$956,CONTRATOS!$I$6:$I$956,'RESUMEN POR CARRERAS'!AB$2,CONTRATOS!$D$6:$D$956,'RESUMEN POR CARRERAS'!$C223)</f>
        <v>0</v>
      </c>
      <c r="AC223" s="372">
        <f>SUMIFS(CONTRATOS!$P$6:$P$956,CONTRATOS!$I$6:$I$956,'RESUMEN POR CARRERAS'!AC$2,CONTRATOS!$D$6:$D$956,'RESUMEN POR CARRERAS'!$C223)</f>
        <v>0</v>
      </c>
      <c r="AD223" s="372">
        <f t="shared" si="6"/>
        <v>12</v>
      </c>
      <c r="AE223" s="2163" t="str">
        <f t="shared" si="7"/>
        <v>ENFERMERÍA</v>
      </c>
    </row>
    <row r="224" spans="1:31" x14ac:dyDescent="0.25">
      <c r="A224" s="372">
        <v>222</v>
      </c>
      <c r="B224" s="974" t="s">
        <v>1068</v>
      </c>
      <c r="C224" s="974" t="s">
        <v>1094</v>
      </c>
      <c r="D224" s="974" t="s">
        <v>2193</v>
      </c>
      <c r="E224" s="372">
        <f>SUMIFS(CONTRATOS!$P$6:$P$956,CONTRATOS!$I$6:$I$956,'RESUMEN POR CARRERAS'!E$2,CONTRATOS!$D$6:$D$956,'RESUMEN POR CARRERAS'!$C224)</f>
        <v>0</v>
      </c>
      <c r="F224" s="372">
        <f>SUMIFS(CONTRATOS!$P$6:$P$956,CONTRATOS!$I$6:$I$956,'RESUMEN POR CARRERAS'!F$2,CONTRATOS!$D$6:$D$956,'RESUMEN POR CARRERAS'!$C224)</f>
        <v>0</v>
      </c>
      <c r="G224" s="372">
        <f>SUMIFS(CONTRATOS!$P$6:$P$956,CONTRATOS!$I$6:$I$956,'RESUMEN POR CARRERAS'!G$2,CONTRATOS!$D$6:$D$956,'RESUMEN POR CARRERAS'!$C224)</f>
        <v>0</v>
      </c>
      <c r="H224" s="372">
        <f>SUMIFS(CONTRATOS!$P$6:$P$956,CONTRATOS!$I$6:$I$956,'RESUMEN POR CARRERAS'!H$2,CONTRATOS!$D$6:$D$956,'RESUMEN POR CARRERAS'!$C224)</f>
        <v>0</v>
      </c>
      <c r="I224" s="372">
        <f>SUMIFS(CONTRATOS!$P$6:$P$956,CONTRATOS!$I$6:$I$956,'RESUMEN POR CARRERAS'!I$2,CONTRATOS!$D$6:$D$956,'RESUMEN POR CARRERAS'!$C224)</f>
        <v>0</v>
      </c>
      <c r="J224" s="372">
        <f>SUMIFS(CONTRATOS!$P$6:$P$956,CONTRATOS!$I$6:$I$956,'RESUMEN POR CARRERAS'!J$2,CONTRATOS!$D$6:$D$956,'RESUMEN POR CARRERAS'!$C224)</f>
        <v>0</v>
      </c>
      <c r="K224" s="372">
        <f>SUMIFS(CONTRATOS!$P$6:$P$956,CONTRATOS!$I$6:$I$956,'RESUMEN POR CARRERAS'!K$2,CONTRATOS!$D$6:$D$956,'RESUMEN POR CARRERAS'!$C224)</f>
        <v>0</v>
      </c>
      <c r="L224" s="372">
        <f>SUMIFS(CONTRATOS!$P$6:$P$956,CONTRATOS!$I$6:$I$956,'RESUMEN POR CARRERAS'!L$2,CONTRATOS!$D$6:$D$956,'RESUMEN POR CARRERAS'!$C224)</f>
        <v>0</v>
      </c>
      <c r="M224" s="372">
        <f>SUMIFS(CONTRATOS!$P$6:$P$956,CONTRATOS!$I$6:$I$956,'RESUMEN POR CARRERAS'!M$2,CONTRATOS!$D$6:$D$956,'RESUMEN POR CARRERAS'!$C224)</f>
        <v>0</v>
      </c>
      <c r="N224" s="372">
        <f>SUMIFS(CONTRATOS!$P$6:$P$956,CONTRATOS!$I$6:$I$956,'RESUMEN POR CARRERAS'!N$2,CONTRATOS!$D$6:$D$956,'RESUMEN POR CARRERAS'!$C224)</f>
        <v>0</v>
      </c>
      <c r="O224" s="372">
        <f>SUMIFS(CONTRATOS!$P$6:$P$956,CONTRATOS!$I$6:$I$956,'RESUMEN POR CARRERAS'!O$2,CONTRATOS!$D$6:$D$956,'RESUMEN POR CARRERAS'!$C224)</f>
        <v>0</v>
      </c>
      <c r="P224" s="372">
        <f>SUMIFS(CONTRATOS!$P$6:$P$956,CONTRATOS!$I$6:$I$956,'RESUMEN POR CARRERAS'!P$2,CONTRATOS!$D$6:$D$956,'RESUMEN POR CARRERAS'!$C224)</f>
        <v>0</v>
      </c>
      <c r="Q224" s="372">
        <f>SUMIFS(CONTRATOS!$P$6:$P$956,CONTRATOS!$I$6:$I$956,'RESUMEN POR CARRERAS'!Q$2,CONTRATOS!$D$6:$D$956,'RESUMEN POR CARRERAS'!$C224)</f>
        <v>0</v>
      </c>
      <c r="R224" s="372">
        <f>SUMIFS(CONTRATOS!$P$6:$P$956,CONTRATOS!$I$6:$I$956,'RESUMEN POR CARRERAS'!R$2,CONTRATOS!$D$6:$D$956,'RESUMEN POR CARRERAS'!$C224)</f>
        <v>0</v>
      </c>
      <c r="S224" s="372">
        <f>SUMIFS(CONTRATOS!$P$6:$P$956,CONTRATOS!$I$6:$I$956,'RESUMEN POR CARRERAS'!S$2,CONTRATOS!$D$6:$D$956,'RESUMEN POR CARRERAS'!$C224)</f>
        <v>0</v>
      </c>
      <c r="T224" s="372">
        <f>SUMIFS(CONTRATOS!$P$6:$P$956,CONTRATOS!$I$6:$I$956,'RESUMEN POR CARRERAS'!T$2,CONTRATOS!$D$6:$D$956,'RESUMEN POR CARRERAS'!$C224)</f>
        <v>0</v>
      </c>
      <c r="U224" s="372">
        <f>SUMIFS(CONTRATOS!$P$6:$P$956,CONTRATOS!$I$6:$I$956,'RESUMEN POR CARRERAS'!U$2,CONTRATOS!$D$6:$D$956,'RESUMEN POR CARRERAS'!$C224)</f>
        <v>6</v>
      </c>
      <c r="V224" s="372">
        <f>SUMIFS(CONTRATOS!$P$6:$P$956,CONTRATOS!$I$6:$I$956,'RESUMEN POR CARRERAS'!V$2,CONTRATOS!$D$6:$D$956,'RESUMEN POR CARRERAS'!$C224)</f>
        <v>0</v>
      </c>
      <c r="W224" s="372">
        <f>SUMIFS(CONTRATOS!$P$6:$P$956,CONTRATOS!$I$6:$I$956,'RESUMEN POR CARRERAS'!W$2,CONTRATOS!$D$6:$D$956,'RESUMEN POR CARRERAS'!$C224)</f>
        <v>0</v>
      </c>
      <c r="X224" s="372">
        <f>SUMIFS(CONTRATOS!$P$6:$P$956,CONTRATOS!$I$6:$I$956,'RESUMEN POR CARRERAS'!X$2,CONTRATOS!$D$6:$D$956,'RESUMEN POR CARRERAS'!$C224)</f>
        <v>0</v>
      </c>
      <c r="Y224" s="372">
        <f>SUMIFS(CONTRATOS!$P$6:$P$956,CONTRATOS!$I$6:$I$956,'RESUMEN POR CARRERAS'!Y$2,CONTRATOS!$D$6:$D$956,'RESUMEN POR CARRERAS'!$C224)</f>
        <v>0</v>
      </c>
      <c r="Z224" s="372">
        <f>SUMIFS(CONTRATOS!$P$6:$P$956,CONTRATOS!$I$6:$I$956,'RESUMEN POR CARRERAS'!Z$2,CONTRATOS!$D$6:$D$956,'RESUMEN POR CARRERAS'!$C224)</f>
        <v>0</v>
      </c>
      <c r="AA224" s="372">
        <f>SUMIFS(CONTRATOS!$P$6:$P$956,CONTRATOS!$I$6:$I$956,'RESUMEN POR CARRERAS'!AA$2,CONTRATOS!$D$6:$D$956,'RESUMEN POR CARRERAS'!$C224)</f>
        <v>0</v>
      </c>
      <c r="AB224" s="372">
        <f>SUMIFS(CONTRATOS!$P$6:$P$956,CONTRATOS!$I$6:$I$956,'RESUMEN POR CARRERAS'!AB$2,CONTRATOS!$D$6:$D$956,'RESUMEN POR CARRERAS'!$C224)</f>
        <v>0</v>
      </c>
      <c r="AC224" s="372">
        <f>SUMIFS(CONTRATOS!$P$6:$P$956,CONTRATOS!$I$6:$I$956,'RESUMEN POR CARRERAS'!AC$2,CONTRATOS!$D$6:$D$956,'RESUMEN POR CARRERAS'!$C224)</f>
        <v>0</v>
      </c>
      <c r="AD224" s="372">
        <f t="shared" si="6"/>
        <v>6</v>
      </c>
      <c r="AE224" s="2163" t="str">
        <f t="shared" si="7"/>
        <v>GESTIÓN DE TALENTO HUMANO</v>
      </c>
    </row>
    <row r="225" spans="1:31" x14ac:dyDescent="0.25">
      <c r="A225" s="372">
        <v>223</v>
      </c>
      <c r="B225" s="974" t="s">
        <v>1751</v>
      </c>
      <c r="C225" s="974" t="s">
        <v>1752</v>
      </c>
      <c r="D225" s="974" t="s">
        <v>2194</v>
      </c>
      <c r="E225" s="372">
        <f>SUMIFS(CONTRATOS!$P$6:$P$956,CONTRATOS!$I$6:$I$956,'RESUMEN POR CARRERAS'!E$2,CONTRATOS!$D$6:$D$956,'RESUMEN POR CARRERAS'!$C225)</f>
        <v>0</v>
      </c>
      <c r="F225" s="372">
        <f>SUMIFS(CONTRATOS!$P$6:$P$956,CONTRATOS!$I$6:$I$956,'RESUMEN POR CARRERAS'!F$2,CONTRATOS!$D$6:$D$956,'RESUMEN POR CARRERAS'!$C225)</f>
        <v>0</v>
      </c>
      <c r="G225" s="372">
        <f>SUMIFS(CONTRATOS!$P$6:$P$956,CONTRATOS!$I$6:$I$956,'RESUMEN POR CARRERAS'!G$2,CONTRATOS!$D$6:$D$956,'RESUMEN POR CARRERAS'!$C225)</f>
        <v>0</v>
      </c>
      <c r="H225" s="372">
        <f>SUMIFS(CONTRATOS!$P$6:$P$956,CONTRATOS!$I$6:$I$956,'RESUMEN POR CARRERAS'!H$2,CONTRATOS!$D$6:$D$956,'RESUMEN POR CARRERAS'!$C225)</f>
        <v>0</v>
      </c>
      <c r="I225" s="372">
        <f>SUMIFS(CONTRATOS!$P$6:$P$956,CONTRATOS!$I$6:$I$956,'RESUMEN POR CARRERAS'!I$2,CONTRATOS!$D$6:$D$956,'RESUMEN POR CARRERAS'!$C225)</f>
        <v>0</v>
      </c>
      <c r="J225" s="372">
        <f>SUMIFS(CONTRATOS!$P$6:$P$956,CONTRATOS!$I$6:$I$956,'RESUMEN POR CARRERAS'!J$2,CONTRATOS!$D$6:$D$956,'RESUMEN POR CARRERAS'!$C225)</f>
        <v>0</v>
      </c>
      <c r="K225" s="372">
        <f>SUMIFS(CONTRATOS!$P$6:$P$956,CONTRATOS!$I$6:$I$956,'RESUMEN POR CARRERAS'!K$2,CONTRATOS!$D$6:$D$956,'RESUMEN POR CARRERAS'!$C225)</f>
        <v>9</v>
      </c>
      <c r="L225" s="372">
        <f>SUMIFS(CONTRATOS!$P$6:$P$956,CONTRATOS!$I$6:$I$956,'RESUMEN POR CARRERAS'!L$2,CONTRATOS!$D$6:$D$956,'RESUMEN POR CARRERAS'!$C225)</f>
        <v>16</v>
      </c>
      <c r="M225" s="372">
        <f>SUMIFS(CONTRATOS!$P$6:$P$956,CONTRATOS!$I$6:$I$956,'RESUMEN POR CARRERAS'!M$2,CONTRATOS!$D$6:$D$956,'RESUMEN POR CARRERAS'!$C225)</f>
        <v>0</v>
      </c>
      <c r="N225" s="372">
        <f>SUMIFS(CONTRATOS!$P$6:$P$956,CONTRATOS!$I$6:$I$956,'RESUMEN POR CARRERAS'!N$2,CONTRATOS!$D$6:$D$956,'RESUMEN POR CARRERAS'!$C225)</f>
        <v>0</v>
      </c>
      <c r="O225" s="372">
        <f>SUMIFS(CONTRATOS!$P$6:$P$956,CONTRATOS!$I$6:$I$956,'RESUMEN POR CARRERAS'!O$2,CONTRATOS!$D$6:$D$956,'RESUMEN POR CARRERAS'!$C225)</f>
        <v>0</v>
      </c>
      <c r="P225" s="372">
        <f>SUMIFS(CONTRATOS!$P$6:$P$956,CONTRATOS!$I$6:$I$956,'RESUMEN POR CARRERAS'!P$2,CONTRATOS!$D$6:$D$956,'RESUMEN POR CARRERAS'!$C225)</f>
        <v>0</v>
      </c>
      <c r="Q225" s="372">
        <f>SUMIFS(CONTRATOS!$P$6:$P$956,CONTRATOS!$I$6:$I$956,'RESUMEN POR CARRERAS'!Q$2,CONTRATOS!$D$6:$D$956,'RESUMEN POR CARRERAS'!$C225)</f>
        <v>0</v>
      </c>
      <c r="R225" s="372">
        <f>SUMIFS(CONTRATOS!$P$6:$P$956,CONTRATOS!$I$6:$I$956,'RESUMEN POR CARRERAS'!R$2,CONTRATOS!$D$6:$D$956,'RESUMEN POR CARRERAS'!$C225)</f>
        <v>0</v>
      </c>
      <c r="S225" s="372">
        <f>SUMIFS(CONTRATOS!$P$6:$P$956,CONTRATOS!$I$6:$I$956,'RESUMEN POR CARRERAS'!S$2,CONTRATOS!$D$6:$D$956,'RESUMEN POR CARRERAS'!$C225)</f>
        <v>0</v>
      </c>
      <c r="T225" s="372">
        <f>SUMIFS(CONTRATOS!$P$6:$P$956,CONTRATOS!$I$6:$I$956,'RESUMEN POR CARRERAS'!T$2,CONTRATOS!$D$6:$D$956,'RESUMEN POR CARRERAS'!$C225)</f>
        <v>0</v>
      </c>
      <c r="U225" s="372">
        <f>SUMIFS(CONTRATOS!$P$6:$P$956,CONTRATOS!$I$6:$I$956,'RESUMEN POR CARRERAS'!U$2,CONTRATOS!$D$6:$D$956,'RESUMEN POR CARRERAS'!$C225)</f>
        <v>0</v>
      </c>
      <c r="V225" s="372">
        <f>SUMIFS(CONTRATOS!$P$6:$P$956,CONTRATOS!$I$6:$I$956,'RESUMEN POR CARRERAS'!V$2,CONTRATOS!$D$6:$D$956,'RESUMEN POR CARRERAS'!$C225)</f>
        <v>0</v>
      </c>
      <c r="W225" s="372">
        <f>SUMIFS(CONTRATOS!$P$6:$P$956,CONTRATOS!$I$6:$I$956,'RESUMEN POR CARRERAS'!W$2,CONTRATOS!$D$6:$D$956,'RESUMEN POR CARRERAS'!$C225)</f>
        <v>0</v>
      </c>
      <c r="X225" s="372">
        <f>SUMIFS(CONTRATOS!$P$6:$P$956,CONTRATOS!$I$6:$I$956,'RESUMEN POR CARRERAS'!X$2,CONTRATOS!$D$6:$D$956,'RESUMEN POR CARRERAS'!$C225)</f>
        <v>0</v>
      </c>
      <c r="Y225" s="372">
        <f>SUMIFS(CONTRATOS!$P$6:$P$956,CONTRATOS!$I$6:$I$956,'RESUMEN POR CARRERAS'!Y$2,CONTRATOS!$D$6:$D$956,'RESUMEN POR CARRERAS'!$C225)</f>
        <v>0</v>
      </c>
      <c r="Z225" s="372">
        <f>SUMIFS(CONTRATOS!$P$6:$P$956,CONTRATOS!$I$6:$I$956,'RESUMEN POR CARRERAS'!Z$2,CONTRATOS!$D$6:$D$956,'RESUMEN POR CARRERAS'!$C225)</f>
        <v>0</v>
      </c>
      <c r="AA225" s="372">
        <f>SUMIFS(CONTRATOS!$P$6:$P$956,CONTRATOS!$I$6:$I$956,'RESUMEN POR CARRERAS'!AA$2,CONTRATOS!$D$6:$D$956,'RESUMEN POR CARRERAS'!$C225)</f>
        <v>0</v>
      </c>
      <c r="AB225" s="372">
        <f>SUMIFS(CONTRATOS!$P$6:$P$956,CONTRATOS!$I$6:$I$956,'RESUMEN POR CARRERAS'!AB$2,CONTRATOS!$D$6:$D$956,'RESUMEN POR CARRERAS'!$C225)</f>
        <v>0</v>
      </c>
      <c r="AC225" s="372">
        <f>SUMIFS(CONTRATOS!$P$6:$P$956,CONTRATOS!$I$6:$I$956,'RESUMEN POR CARRERAS'!AC$2,CONTRATOS!$D$6:$D$956,'RESUMEN POR CARRERAS'!$C225)</f>
        <v>0</v>
      </c>
      <c r="AD225" s="372">
        <f t="shared" si="6"/>
        <v>16</v>
      </c>
      <c r="AE225" s="2163" t="str">
        <f t="shared" si="7"/>
        <v>AGRONOMÍA</v>
      </c>
    </row>
    <row r="226" spans="1:31" x14ac:dyDescent="0.25">
      <c r="A226" s="372">
        <v>224</v>
      </c>
      <c r="B226" s="974" t="s">
        <v>1754</v>
      </c>
      <c r="C226" s="974" t="s">
        <v>1755</v>
      </c>
      <c r="D226" s="974" t="s">
        <v>2194</v>
      </c>
      <c r="E226" s="372">
        <f>SUMIFS(CONTRATOS!$P$6:$P$956,CONTRATOS!$I$6:$I$956,'RESUMEN POR CARRERAS'!E$2,CONTRATOS!$D$6:$D$956,'RESUMEN POR CARRERAS'!$C226)</f>
        <v>0</v>
      </c>
      <c r="F226" s="372">
        <f>SUMIFS(CONTRATOS!$P$6:$P$956,CONTRATOS!$I$6:$I$956,'RESUMEN POR CARRERAS'!F$2,CONTRATOS!$D$6:$D$956,'RESUMEN POR CARRERAS'!$C226)</f>
        <v>0</v>
      </c>
      <c r="G226" s="372">
        <f>SUMIFS(CONTRATOS!$P$6:$P$956,CONTRATOS!$I$6:$I$956,'RESUMEN POR CARRERAS'!G$2,CONTRATOS!$D$6:$D$956,'RESUMEN POR CARRERAS'!$C226)</f>
        <v>0</v>
      </c>
      <c r="H226" s="372">
        <f>SUMIFS(CONTRATOS!$P$6:$P$956,CONTRATOS!$I$6:$I$956,'RESUMEN POR CARRERAS'!H$2,CONTRATOS!$D$6:$D$956,'RESUMEN POR CARRERAS'!$C226)</f>
        <v>0</v>
      </c>
      <c r="I226" s="372">
        <f>SUMIFS(CONTRATOS!$P$6:$P$956,CONTRATOS!$I$6:$I$956,'RESUMEN POR CARRERAS'!I$2,CONTRATOS!$D$6:$D$956,'RESUMEN POR CARRERAS'!$C226)</f>
        <v>0</v>
      </c>
      <c r="J226" s="372">
        <f>SUMIFS(CONTRATOS!$P$6:$P$956,CONTRATOS!$I$6:$I$956,'RESUMEN POR CARRERAS'!J$2,CONTRATOS!$D$6:$D$956,'RESUMEN POR CARRERAS'!$C226)</f>
        <v>0</v>
      </c>
      <c r="K226" s="372">
        <f>SUMIFS(CONTRATOS!$P$6:$P$956,CONTRATOS!$I$6:$I$956,'RESUMEN POR CARRERAS'!K$2,CONTRATOS!$D$6:$D$956,'RESUMEN POR CARRERAS'!$C226)</f>
        <v>0</v>
      </c>
      <c r="L226" s="372">
        <f>SUMIFS(CONTRATOS!$P$6:$P$956,CONTRATOS!$I$6:$I$956,'RESUMEN POR CARRERAS'!L$2,CONTRATOS!$D$6:$D$956,'RESUMEN POR CARRERAS'!$C226)</f>
        <v>0</v>
      </c>
      <c r="M226" s="372">
        <f>SUMIFS(CONTRATOS!$P$6:$P$956,CONTRATOS!$I$6:$I$956,'RESUMEN POR CARRERAS'!M$2,CONTRATOS!$D$6:$D$956,'RESUMEN POR CARRERAS'!$C226)</f>
        <v>0</v>
      </c>
      <c r="N226" s="372">
        <f>SUMIFS(CONTRATOS!$P$6:$P$956,CONTRATOS!$I$6:$I$956,'RESUMEN POR CARRERAS'!N$2,CONTRATOS!$D$6:$D$956,'RESUMEN POR CARRERAS'!$C226)</f>
        <v>24</v>
      </c>
      <c r="O226" s="372">
        <f>SUMIFS(CONTRATOS!$P$6:$P$956,CONTRATOS!$I$6:$I$956,'RESUMEN POR CARRERAS'!O$2,CONTRATOS!$D$6:$D$956,'RESUMEN POR CARRERAS'!$C226)</f>
        <v>0</v>
      </c>
      <c r="P226" s="372">
        <f>SUMIFS(CONTRATOS!$P$6:$P$956,CONTRATOS!$I$6:$I$956,'RESUMEN POR CARRERAS'!P$2,CONTRATOS!$D$6:$D$956,'RESUMEN POR CARRERAS'!$C226)</f>
        <v>0</v>
      </c>
      <c r="Q226" s="372">
        <f>SUMIFS(CONTRATOS!$P$6:$P$956,CONTRATOS!$I$6:$I$956,'RESUMEN POR CARRERAS'!Q$2,CONTRATOS!$D$6:$D$956,'RESUMEN POR CARRERAS'!$C226)</f>
        <v>0</v>
      </c>
      <c r="R226" s="372">
        <f>SUMIFS(CONTRATOS!$P$6:$P$956,CONTRATOS!$I$6:$I$956,'RESUMEN POR CARRERAS'!R$2,CONTRATOS!$D$6:$D$956,'RESUMEN POR CARRERAS'!$C226)</f>
        <v>0</v>
      </c>
      <c r="S226" s="372">
        <f>SUMIFS(CONTRATOS!$P$6:$P$956,CONTRATOS!$I$6:$I$956,'RESUMEN POR CARRERAS'!S$2,CONTRATOS!$D$6:$D$956,'RESUMEN POR CARRERAS'!$C226)</f>
        <v>0</v>
      </c>
      <c r="T226" s="372">
        <f>SUMIFS(CONTRATOS!$P$6:$P$956,CONTRATOS!$I$6:$I$956,'RESUMEN POR CARRERAS'!T$2,CONTRATOS!$D$6:$D$956,'RESUMEN POR CARRERAS'!$C226)</f>
        <v>0</v>
      </c>
      <c r="U226" s="372">
        <f>SUMIFS(CONTRATOS!$P$6:$P$956,CONTRATOS!$I$6:$I$956,'RESUMEN POR CARRERAS'!U$2,CONTRATOS!$D$6:$D$956,'RESUMEN POR CARRERAS'!$C226)</f>
        <v>0</v>
      </c>
      <c r="V226" s="372">
        <f>SUMIFS(CONTRATOS!$P$6:$P$956,CONTRATOS!$I$6:$I$956,'RESUMEN POR CARRERAS'!V$2,CONTRATOS!$D$6:$D$956,'RESUMEN POR CARRERAS'!$C226)</f>
        <v>0</v>
      </c>
      <c r="W226" s="372">
        <f>SUMIFS(CONTRATOS!$P$6:$P$956,CONTRATOS!$I$6:$I$956,'RESUMEN POR CARRERAS'!W$2,CONTRATOS!$D$6:$D$956,'RESUMEN POR CARRERAS'!$C226)</f>
        <v>0</v>
      </c>
      <c r="X226" s="372">
        <f>SUMIFS(CONTRATOS!$P$6:$P$956,CONTRATOS!$I$6:$I$956,'RESUMEN POR CARRERAS'!X$2,CONTRATOS!$D$6:$D$956,'RESUMEN POR CARRERAS'!$C226)</f>
        <v>0</v>
      </c>
      <c r="Y226" s="372">
        <f>SUMIFS(CONTRATOS!$P$6:$P$956,CONTRATOS!$I$6:$I$956,'RESUMEN POR CARRERAS'!Y$2,CONTRATOS!$D$6:$D$956,'RESUMEN POR CARRERAS'!$C226)</f>
        <v>0</v>
      </c>
      <c r="Z226" s="372">
        <f>SUMIFS(CONTRATOS!$P$6:$P$956,CONTRATOS!$I$6:$I$956,'RESUMEN POR CARRERAS'!Z$2,CONTRATOS!$D$6:$D$956,'RESUMEN POR CARRERAS'!$C226)</f>
        <v>0</v>
      </c>
      <c r="AA226" s="372">
        <f>SUMIFS(CONTRATOS!$P$6:$P$956,CONTRATOS!$I$6:$I$956,'RESUMEN POR CARRERAS'!AA$2,CONTRATOS!$D$6:$D$956,'RESUMEN POR CARRERAS'!$C226)</f>
        <v>0</v>
      </c>
      <c r="AB226" s="372">
        <f>SUMIFS(CONTRATOS!$P$6:$P$956,CONTRATOS!$I$6:$I$956,'RESUMEN POR CARRERAS'!AB$2,CONTRATOS!$D$6:$D$956,'RESUMEN POR CARRERAS'!$C226)</f>
        <v>0</v>
      </c>
      <c r="AC226" s="372">
        <f>SUMIFS(CONTRATOS!$P$6:$P$956,CONTRATOS!$I$6:$I$956,'RESUMEN POR CARRERAS'!AC$2,CONTRATOS!$D$6:$D$956,'RESUMEN POR CARRERAS'!$C226)</f>
        <v>0</v>
      </c>
      <c r="AD226" s="372">
        <f t="shared" si="6"/>
        <v>24</v>
      </c>
      <c r="AE226" s="2163" t="str">
        <f t="shared" si="7"/>
        <v>MEDICINA VETERINARIA</v>
      </c>
    </row>
    <row r="227" spans="1:31" x14ac:dyDescent="0.25">
      <c r="A227" s="372">
        <v>225</v>
      </c>
      <c r="B227" s="974" t="s">
        <v>1289</v>
      </c>
      <c r="C227" s="974" t="s">
        <v>1779</v>
      </c>
      <c r="D227" s="974" t="s">
        <v>2194</v>
      </c>
      <c r="E227" s="372">
        <f>SUMIFS(CONTRATOS!$P$6:$P$956,CONTRATOS!$I$6:$I$956,'RESUMEN POR CARRERAS'!E$2,CONTRATOS!$D$6:$D$956,'RESUMEN POR CARRERAS'!$C227)</f>
        <v>0</v>
      </c>
      <c r="F227" s="372">
        <f>SUMIFS(CONTRATOS!$P$6:$P$956,CONTRATOS!$I$6:$I$956,'RESUMEN POR CARRERAS'!F$2,CONTRATOS!$D$6:$D$956,'RESUMEN POR CARRERAS'!$C227)</f>
        <v>0</v>
      </c>
      <c r="G227" s="372">
        <f>SUMIFS(CONTRATOS!$P$6:$P$956,CONTRATOS!$I$6:$I$956,'RESUMEN POR CARRERAS'!G$2,CONTRATOS!$D$6:$D$956,'RESUMEN POR CARRERAS'!$C227)</f>
        <v>0</v>
      </c>
      <c r="H227" s="372">
        <f>SUMIFS(CONTRATOS!$P$6:$P$956,CONTRATOS!$I$6:$I$956,'RESUMEN POR CARRERAS'!H$2,CONTRATOS!$D$6:$D$956,'RESUMEN POR CARRERAS'!$C227)</f>
        <v>0</v>
      </c>
      <c r="I227" s="372">
        <f>SUMIFS(CONTRATOS!$P$6:$P$956,CONTRATOS!$I$6:$I$956,'RESUMEN POR CARRERAS'!I$2,CONTRATOS!$D$6:$D$956,'RESUMEN POR CARRERAS'!$C227)</f>
        <v>0</v>
      </c>
      <c r="J227" s="372">
        <f>SUMIFS(CONTRATOS!$P$6:$P$956,CONTRATOS!$I$6:$I$956,'RESUMEN POR CARRERAS'!J$2,CONTRATOS!$D$6:$D$956,'RESUMEN POR CARRERAS'!$C227)</f>
        <v>0</v>
      </c>
      <c r="K227" s="372">
        <f>SUMIFS(CONTRATOS!$P$6:$P$956,CONTRATOS!$I$6:$I$956,'RESUMEN POR CARRERAS'!K$2,CONTRATOS!$D$6:$D$956,'RESUMEN POR CARRERAS'!$C227)</f>
        <v>0</v>
      </c>
      <c r="L227" s="372">
        <f>SUMIFS(CONTRATOS!$P$6:$P$956,CONTRATOS!$I$6:$I$956,'RESUMEN POR CARRERAS'!L$2,CONTRATOS!$D$6:$D$956,'RESUMEN POR CARRERAS'!$C227)</f>
        <v>0</v>
      </c>
      <c r="M227" s="372">
        <f>SUMIFS(CONTRATOS!$P$6:$P$956,CONTRATOS!$I$6:$I$956,'RESUMEN POR CARRERAS'!M$2,CONTRATOS!$D$6:$D$956,'RESUMEN POR CARRERAS'!$C227)</f>
        <v>0</v>
      </c>
      <c r="N227" s="372">
        <f>SUMIFS(CONTRATOS!$P$6:$P$956,CONTRATOS!$I$6:$I$956,'RESUMEN POR CARRERAS'!N$2,CONTRATOS!$D$6:$D$956,'RESUMEN POR CARRERAS'!$C227)</f>
        <v>0</v>
      </c>
      <c r="O227" s="372">
        <f>SUMIFS(CONTRATOS!$P$6:$P$956,CONTRATOS!$I$6:$I$956,'RESUMEN POR CARRERAS'!O$2,CONTRATOS!$D$6:$D$956,'RESUMEN POR CARRERAS'!$C227)</f>
        <v>0</v>
      </c>
      <c r="P227" s="372">
        <f>SUMIFS(CONTRATOS!$P$6:$P$956,CONTRATOS!$I$6:$I$956,'RESUMEN POR CARRERAS'!P$2,CONTRATOS!$D$6:$D$956,'RESUMEN POR CARRERAS'!$C227)</f>
        <v>0</v>
      </c>
      <c r="Q227" s="372">
        <f>SUMIFS(CONTRATOS!$P$6:$P$956,CONTRATOS!$I$6:$I$956,'RESUMEN POR CARRERAS'!Q$2,CONTRATOS!$D$6:$D$956,'RESUMEN POR CARRERAS'!$C227)</f>
        <v>0</v>
      </c>
      <c r="R227" s="372">
        <f>SUMIFS(CONTRATOS!$P$6:$P$956,CONTRATOS!$I$6:$I$956,'RESUMEN POR CARRERAS'!R$2,CONTRATOS!$D$6:$D$956,'RESUMEN POR CARRERAS'!$C227)</f>
        <v>0</v>
      </c>
      <c r="S227" s="372">
        <f>SUMIFS(CONTRATOS!$P$6:$P$956,CONTRATOS!$I$6:$I$956,'RESUMEN POR CARRERAS'!S$2,CONTRATOS!$D$6:$D$956,'RESUMEN POR CARRERAS'!$C227)</f>
        <v>0</v>
      </c>
      <c r="T227" s="372">
        <f>SUMIFS(CONTRATOS!$P$6:$P$956,CONTRATOS!$I$6:$I$956,'RESUMEN POR CARRERAS'!T$2,CONTRATOS!$D$6:$D$956,'RESUMEN POR CARRERAS'!$C227)</f>
        <v>0</v>
      </c>
      <c r="U227" s="372">
        <f>SUMIFS(CONTRATOS!$P$6:$P$956,CONTRATOS!$I$6:$I$956,'RESUMEN POR CARRERAS'!U$2,CONTRATOS!$D$6:$D$956,'RESUMEN POR CARRERAS'!$C227)</f>
        <v>12</v>
      </c>
      <c r="V227" s="372">
        <f>SUMIFS(CONTRATOS!$P$6:$P$956,CONTRATOS!$I$6:$I$956,'RESUMEN POR CARRERAS'!V$2,CONTRATOS!$D$6:$D$956,'RESUMEN POR CARRERAS'!$C227)</f>
        <v>0</v>
      </c>
      <c r="W227" s="372">
        <f>SUMIFS(CONTRATOS!$P$6:$P$956,CONTRATOS!$I$6:$I$956,'RESUMEN POR CARRERAS'!W$2,CONTRATOS!$D$6:$D$956,'RESUMEN POR CARRERAS'!$C227)</f>
        <v>0</v>
      </c>
      <c r="X227" s="372">
        <f>SUMIFS(CONTRATOS!$P$6:$P$956,CONTRATOS!$I$6:$I$956,'RESUMEN POR CARRERAS'!X$2,CONTRATOS!$D$6:$D$956,'RESUMEN POR CARRERAS'!$C227)</f>
        <v>0</v>
      </c>
      <c r="Y227" s="372">
        <f>SUMIFS(CONTRATOS!$P$6:$P$956,CONTRATOS!$I$6:$I$956,'RESUMEN POR CARRERAS'!Y$2,CONTRATOS!$D$6:$D$956,'RESUMEN POR CARRERAS'!$C227)</f>
        <v>0</v>
      </c>
      <c r="Z227" s="372">
        <f>SUMIFS(CONTRATOS!$P$6:$P$956,CONTRATOS!$I$6:$I$956,'RESUMEN POR CARRERAS'!Z$2,CONTRATOS!$D$6:$D$956,'RESUMEN POR CARRERAS'!$C227)</f>
        <v>0</v>
      </c>
      <c r="AA227" s="372">
        <f>SUMIFS(CONTRATOS!$P$6:$P$956,CONTRATOS!$I$6:$I$956,'RESUMEN POR CARRERAS'!AA$2,CONTRATOS!$D$6:$D$956,'RESUMEN POR CARRERAS'!$C227)</f>
        <v>0</v>
      </c>
      <c r="AB227" s="372">
        <f>SUMIFS(CONTRATOS!$P$6:$P$956,CONTRATOS!$I$6:$I$956,'RESUMEN POR CARRERAS'!AB$2,CONTRATOS!$D$6:$D$956,'RESUMEN POR CARRERAS'!$C227)</f>
        <v>0</v>
      </c>
      <c r="AC227" s="372">
        <f>SUMIFS(CONTRATOS!$P$6:$P$956,CONTRATOS!$I$6:$I$956,'RESUMEN POR CARRERAS'!AC$2,CONTRATOS!$D$6:$D$956,'RESUMEN POR CARRERAS'!$C227)</f>
        <v>0</v>
      </c>
      <c r="AD227" s="372">
        <f t="shared" si="6"/>
        <v>12</v>
      </c>
      <c r="AE227" s="2163" t="str">
        <f t="shared" si="7"/>
        <v>GESTIÓN DE TALENTO HUMANO</v>
      </c>
    </row>
    <row r="228" spans="1:31" x14ac:dyDescent="0.25">
      <c r="A228" s="372">
        <v>226</v>
      </c>
      <c r="B228" s="974" t="s">
        <v>794</v>
      </c>
      <c r="C228" s="974" t="s">
        <v>867</v>
      </c>
      <c r="D228" s="974" t="s">
        <v>2194</v>
      </c>
      <c r="E228" s="372">
        <f>SUMIFS(CONTRATOS!$P$6:$P$956,CONTRATOS!$I$6:$I$956,'RESUMEN POR CARRERAS'!E$2,CONTRATOS!$D$6:$D$956,'RESUMEN POR CARRERAS'!$C228)</f>
        <v>0</v>
      </c>
      <c r="F228" s="372">
        <f>SUMIFS(CONTRATOS!$P$6:$P$956,CONTRATOS!$I$6:$I$956,'RESUMEN POR CARRERAS'!F$2,CONTRATOS!$D$6:$D$956,'RESUMEN POR CARRERAS'!$C228)</f>
        <v>0</v>
      </c>
      <c r="G228" s="372">
        <f>SUMIFS(CONTRATOS!$P$6:$P$956,CONTRATOS!$I$6:$I$956,'RESUMEN POR CARRERAS'!G$2,CONTRATOS!$D$6:$D$956,'RESUMEN POR CARRERAS'!$C228)</f>
        <v>0</v>
      </c>
      <c r="H228" s="372">
        <f>SUMIFS(CONTRATOS!$P$6:$P$956,CONTRATOS!$I$6:$I$956,'RESUMEN POR CARRERAS'!H$2,CONTRATOS!$D$6:$D$956,'RESUMEN POR CARRERAS'!$C228)</f>
        <v>0</v>
      </c>
      <c r="I228" s="372">
        <f>SUMIFS(CONTRATOS!$P$6:$P$956,CONTRATOS!$I$6:$I$956,'RESUMEN POR CARRERAS'!I$2,CONTRATOS!$D$6:$D$956,'RESUMEN POR CARRERAS'!$C228)</f>
        <v>0</v>
      </c>
      <c r="J228" s="372">
        <f>SUMIFS(CONTRATOS!$P$6:$P$956,CONTRATOS!$I$6:$I$956,'RESUMEN POR CARRERAS'!J$2,CONTRATOS!$D$6:$D$956,'RESUMEN POR CARRERAS'!$C228)</f>
        <v>0</v>
      </c>
      <c r="K228" s="372">
        <f>SUMIFS(CONTRATOS!$P$6:$P$956,CONTRATOS!$I$6:$I$956,'RESUMEN POR CARRERAS'!K$2,CONTRATOS!$D$6:$D$956,'RESUMEN POR CARRERAS'!$C228)</f>
        <v>0</v>
      </c>
      <c r="L228" s="372">
        <f>SUMIFS(CONTRATOS!$P$6:$P$956,CONTRATOS!$I$6:$I$956,'RESUMEN POR CARRERAS'!L$2,CONTRATOS!$D$6:$D$956,'RESUMEN POR CARRERAS'!$C228)</f>
        <v>0</v>
      </c>
      <c r="M228" s="372">
        <f>SUMIFS(CONTRATOS!$P$6:$P$956,CONTRATOS!$I$6:$I$956,'RESUMEN POR CARRERAS'!M$2,CONTRATOS!$D$6:$D$956,'RESUMEN POR CARRERAS'!$C228)</f>
        <v>0</v>
      </c>
      <c r="N228" s="372">
        <f>SUMIFS(CONTRATOS!$P$6:$P$956,CONTRATOS!$I$6:$I$956,'RESUMEN POR CARRERAS'!N$2,CONTRATOS!$D$6:$D$956,'RESUMEN POR CARRERAS'!$C228)</f>
        <v>0</v>
      </c>
      <c r="O228" s="372">
        <f>SUMIFS(CONTRATOS!$P$6:$P$956,CONTRATOS!$I$6:$I$956,'RESUMEN POR CARRERAS'!O$2,CONTRATOS!$D$6:$D$956,'RESUMEN POR CARRERAS'!$C228)</f>
        <v>0</v>
      </c>
      <c r="P228" s="372">
        <f>SUMIFS(CONTRATOS!$P$6:$P$956,CONTRATOS!$I$6:$I$956,'RESUMEN POR CARRERAS'!P$2,CONTRATOS!$D$6:$D$956,'RESUMEN POR CARRERAS'!$C228)</f>
        <v>9</v>
      </c>
      <c r="Q228" s="372">
        <f>SUMIFS(CONTRATOS!$P$6:$P$956,CONTRATOS!$I$6:$I$956,'RESUMEN POR CARRERAS'!Q$2,CONTRATOS!$D$6:$D$956,'RESUMEN POR CARRERAS'!$C228)</f>
        <v>0</v>
      </c>
      <c r="R228" s="372">
        <f>SUMIFS(CONTRATOS!$P$6:$P$956,CONTRATOS!$I$6:$I$956,'RESUMEN POR CARRERAS'!R$2,CONTRATOS!$D$6:$D$956,'RESUMEN POR CARRERAS'!$C228)</f>
        <v>0</v>
      </c>
      <c r="S228" s="372">
        <f>SUMIFS(CONTRATOS!$P$6:$P$956,CONTRATOS!$I$6:$I$956,'RESUMEN POR CARRERAS'!S$2,CONTRATOS!$D$6:$D$956,'RESUMEN POR CARRERAS'!$C228)</f>
        <v>0</v>
      </c>
      <c r="T228" s="372">
        <f>SUMIFS(CONTRATOS!$P$6:$P$956,CONTRATOS!$I$6:$I$956,'RESUMEN POR CARRERAS'!T$2,CONTRATOS!$D$6:$D$956,'RESUMEN POR CARRERAS'!$C228)</f>
        <v>0</v>
      </c>
      <c r="U228" s="372">
        <f>SUMIFS(CONTRATOS!$P$6:$P$956,CONTRATOS!$I$6:$I$956,'RESUMEN POR CARRERAS'!U$2,CONTRATOS!$D$6:$D$956,'RESUMEN POR CARRERAS'!$C228)</f>
        <v>0</v>
      </c>
      <c r="V228" s="372">
        <f>SUMIFS(CONTRATOS!$P$6:$P$956,CONTRATOS!$I$6:$I$956,'RESUMEN POR CARRERAS'!V$2,CONTRATOS!$D$6:$D$956,'RESUMEN POR CARRERAS'!$C228)</f>
        <v>0</v>
      </c>
      <c r="W228" s="372">
        <f>SUMIFS(CONTRATOS!$P$6:$P$956,CONTRATOS!$I$6:$I$956,'RESUMEN POR CARRERAS'!W$2,CONTRATOS!$D$6:$D$956,'RESUMEN POR CARRERAS'!$C228)</f>
        <v>0</v>
      </c>
      <c r="X228" s="372">
        <f>SUMIFS(CONTRATOS!$P$6:$P$956,CONTRATOS!$I$6:$I$956,'RESUMEN POR CARRERAS'!X$2,CONTRATOS!$D$6:$D$956,'RESUMEN POR CARRERAS'!$C228)</f>
        <v>0</v>
      </c>
      <c r="Y228" s="372">
        <f>SUMIFS(CONTRATOS!$P$6:$P$956,CONTRATOS!$I$6:$I$956,'RESUMEN POR CARRERAS'!Y$2,CONTRATOS!$D$6:$D$956,'RESUMEN POR CARRERAS'!$C228)</f>
        <v>0</v>
      </c>
      <c r="Z228" s="372">
        <f>SUMIFS(CONTRATOS!$P$6:$P$956,CONTRATOS!$I$6:$I$956,'RESUMEN POR CARRERAS'!Z$2,CONTRATOS!$D$6:$D$956,'RESUMEN POR CARRERAS'!$C228)</f>
        <v>0</v>
      </c>
      <c r="AA228" s="372">
        <f>SUMIFS(CONTRATOS!$P$6:$P$956,CONTRATOS!$I$6:$I$956,'RESUMEN POR CARRERAS'!AA$2,CONTRATOS!$D$6:$D$956,'RESUMEN POR CARRERAS'!$C228)</f>
        <v>0</v>
      </c>
      <c r="AB228" s="372">
        <f>SUMIFS(CONTRATOS!$P$6:$P$956,CONTRATOS!$I$6:$I$956,'RESUMEN POR CARRERAS'!AB$2,CONTRATOS!$D$6:$D$956,'RESUMEN POR CARRERAS'!$C228)</f>
        <v>0</v>
      </c>
      <c r="AC228" s="372">
        <f>SUMIFS(CONTRATOS!$P$6:$P$956,CONTRATOS!$I$6:$I$956,'RESUMEN POR CARRERAS'!AC$2,CONTRATOS!$D$6:$D$956,'RESUMEN POR CARRERAS'!$C228)</f>
        <v>0</v>
      </c>
      <c r="AD228" s="372">
        <f t="shared" si="6"/>
        <v>9</v>
      </c>
      <c r="AE228" s="2163" t="str">
        <f t="shared" si="7"/>
        <v>EDUCACIÓN BÁSICA</v>
      </c>
    </row>
    <row r="229" spans="1:31" x14ac:dyDescent="0.25">
      <c r="A229" s="372">
        <v>227</v>
      </c>
      <c r="B229" s="974" t="s">
        <v>1797</v>
      </c>
      <c r="C229" s="974" t="s">
        <v>1798</v>
      </c>
      <c r="D229" s="974" t="s">
        <v>2195</v>
      </c>
      <c r="E229" s="372">
        <f>SUMIFS(CONTRATOS!$P$6:$P$956,CONTRATOS!$I$6:$I$956,'RESUMEN POR CARRERAS'!E$2,CONTRATOS!$D$6:$D$956,'RESUMEN POR CARRERAS'!$C229)</f>
        <v>0</v>
      </c>
      <c r="F229" s="372">
        <f>SUMIFS(CONTRATOS!$P$6:$P$956,CONTRATOS!$I$6:$I$956,'RESUMEN POR CARRERAS'!F$2,CONTRATOS!$D$6:$D$956,'RESUMEN POR CARRERAS'!$C229)</f>
        <v>0</v>
      </c>
      <c r="G229" s="372">
        <f>SUMIFS(CONTRATOS!$P$6:$P$956,CONTRATOS!$I$6:$I$956,'RESUMEN POR CARRERAS'!G$2,CONTRATOS!$D$6:$D$956,'RESUMEN POR CARRERAS'!$C229)</f>
        <v>0</v>
      </c>
      <c r="H229" s="372">
        <f>SUMIFS(CONTRATOS!$P$6:$P$956,CONTRATOS!$I$6:$I$956,'RESUMEN POR CARRERAS'!H$2,CONTRATOS!$D$6:$D$956,'RESUMEN POR CARRERAS'!$C229)</f>
        <v>0</v>
      </c>
      <c r="I229" s="372">
        <f>SUMIFS(CONTRATOS!$P$6:$P$956,CONTRATOS!$I$6:$I$956,'RESUMEN POR CARRERAS'!I$2,CONTRATOS!$D$6:$D$956,'RESUMEN POR CARRERAS'!$C229)</f>
        <v>0</v>
      </c>
      <c r="J229" s="372">
        <f>SUMIFS(CONTRATOS!$P$6:$P$956,CONTRATOS!$I$6:$I$956,'RESUMEN POR CARRERAS'!J$2,CONTRATOS!$D$6:$D$956,'RESUMEN POR CARRERAS'!$C229)</f>
        <v>0</v>
      </c>
      <c r="K229" s="372">
        <f>SUMIFS(CONTRATOS!$P$6:$P$956,CONTRATOS!$I$6:$I$956,'RESUMEN POR CARRERAS'!K$2,CONTRATOS!$D$6:$D$956,'RESUMEN POR CARRERAS'!$C229)</f>
        <v>20</v>
      </c>
      <c r="L229" s="372">
        <f>SUMIFS(CONTRATOS!$P$6:$P$956,CONTRATOS!$I$6:$I$956,'RESUMEN POR CARRERAS'!L$2,CONTRATOS!$D$6:$D$956,'RESUMEN POR CARRERAS'!$C229)</f>
        <v>0</v>
      </c>
      <c r="M229" s="372">
        <f>SUMIFS(CONTRATOS!$P$6:$P$956,CONTRATOS!$I$6:$I$956,'RESUMEN POR CARRERAS'!M$2,CONTRATOS!$D$6:$D$956,'RESUMEN POR CARRERAS'!$C229)</f>
        <v>0</v>
      </c>
      <c r="N229" s="372">
        <f>SUMIFS(CONTRATOS!$P$6:$P$956,CONTRATOS!$I$6:$I$956,'RESUMEN POR CARRERAS'!N$2,CONTRATOS!$D$6:$D$956,'RESUMEN POR CARRERAS'!$C229)</f>
        <v>0</v>
      </c>
      <c r="O229" s="372">
        <f>SUMIFS(CONTRATOS!$P$6:$P$956,CONTRATOS!$I$6:$I$956,'RESUMEN POR CARRERAS'!O$2,CONTRATOS!$D$6:$D$956,'RESUMEN POR CARRERAS'!$C229)</f>
        <v>0</v>
      </c>
      <c r="P229" s="372">
        <f>SUMIFS(CONTRATOS!$P$6:$P$956,CONTRATOS!$I$6:$I$956,'RESUMEN POR CARRERAS'!P$2,CONTRATOS!$D$6:$D$956,'RESUMEN POR CARRERAS'!$C229)</f>
        <v>0</v>
      </c>
      <c r="Q229" s="372">
        <f>SUMIFS(CONTRATOS!$P$6:$P$956,CONTRATOS!$I$6:$I$956,'RESUMEN POR CARRERAS'!Q$2,CONTRATOS!$D$6:$D$956,'RESUMEN POR CARRERAS'!$C229)</f>
        <v>0</v>
      </c>
      <c r="R229" s="372">
        <f>SUMIFS(CONTRATOS!$P$6:$P$956,CONTRATOS!$I$6:$I$956,'RESUMEN POR CARRERAS'!R$2,CONTRATOS!$D$6:$D$956,'RESUMEN POR CARRERAS'!$C229)</f>
        <v>0</v>
      </c>
      <c r="S229" s="372">
        <f>SUMIFS(CONTRATOS!$P$6:$P$956,CONTRATOS!$I$6:$I$956,'RESUMEN POR CARRERAS'!S$2,CONTRATOS!$D$6:$D$956,'RESUMEN POR CARRERAS'!$C229)</f>
        <v>0</v>
      </c>
      <c r="T229" s="372">
        <f>SUMIFS(CONTRATOS!$P$6:$P$956,CONTRATOS!$I$6:$I$956,'RESUMEN POR CARRERAS'!T$2,CONTRATOS!$D$6:$D$956,'RESUMEN POR CARRERAS'!$C229)</f>
        <v>0</v>
      </c>
      <c r="U229" s="372">
        <f>SUMIFS(CONTRATOS!$P$6:$P$956,CONTRATOS!$I$6:$I$956,'RESUMEN POR CARRERAS'!U$2,CONTRATOS!$D$6:$D$956,'RESUMEN POR CARRERAS'!$C229)</f>
        <v>0</v>
      </c>
      <c r="V229" s="372">
        <f>SUMIFS(CONTRATOS!$P$6:$P$956,CONTRATOS!$I$6:$I$956,'RESUMEN POR CARRERAS'!V$2,CONTRATOS!$D$6:$D$956,'RESUMEN POR CARRERAS'!$C229)</f>
        <v>0</v>
      </c>
      <c r="W229" s="372">
        <f>SUMIFS(CONTRATOS!$P$6:$P$956,CONTRATOS!$I$6:$I$956,'RESUMEN POR CARRERAS'!W$2,CONTRATOS!$D$6:$D$956,'RESUMEN POR CARRERAS'!$C229)</f>
        <v>0</v>
      </c>
      <c r="X229" s="372">
        <f>SUMIFS(CONTRATOS!$P$6:$P$956,CONTRATOS!$I$6:$I$956,'RESUMEN POR CARRERAS'!X$2,CONTRATOS!$D$6:$D$956,'RESUMEN POR CARRERAS'!$C229)</f>
        <v>0</v>
      </c>
      <c r="Y229" s="372">
        <f>SUMIFS(CONTRATOS!$P$6:$P$956,CONTRATOS!$I$6:$I$956,'RESUMEN POR CARRERAS'!Y$2,CONTRATOS!$D$6:$D$956,'RESUMEN POR CARRERAS'!$C229)</f>
        <v>0</v>
      </c>
      <c r="Z229" s="372">
        <f>SUMIFS(CONTRATOS!$P$6:$P$956,CONTRATOS!$I$6:$I$956,'RESUMEN POR CARRERAS'!Z$2,CONTRATOS!$D$6:$D$956,'RESUMEN POR CARRERAS'!$C229)</f>
        <v>0</v>
      </c>
      <c r="AA229" s="372">
        <f>SUMIFS(CONTRATOS!$P$6:$P$956,CONTRATOS!$I$6:$I$956,'RESUMEN POR CARRERAS'!AA$2,CONTRATOS!$D$6:$D$956,'RESUMEN POR CARRERAS'!$C229)</f>
        <v>0</v>
      </c>
      <c r="AB229" s="372">
        <f>SUMIFS(CONTRATOS!$P$6:$P$956,CONTRATOS!$I$6:$I$956,'RESUMEN POR CARRERAS'!AB$2,CONTRATOS!$D$6:$D$956,'RESUMEN POR CARRERAS'!$C229)</f>
        <v>0</v>
      </c>
      <c r="AC229" s="372">
        <f>SUMIFS(CONTRATOS!$P$6:$P$956,CONTRATOS!$I$6:$I$956,'RESUMEN POR CARRERAS'!AC$2,CONTRATOS!$D$6:$D$956,'RESUMEN POR CARRERAS'!$C229)</f>
        <v>0</v>
      </c>
      <c r="AD229" s="372">
        <f t="shared" si="6"/>
        <v>20</v>
      </c>
      <c r="AE229" s="2163" t="str">
        <f t="shared" si="7"/>
        <v>AGROINDUSTRIA</v>
      </c>
    </row>
    <row r="230" spans="1:31" x14ac:dyDescent="0.25">
      <c r="A230" s="372">
        <v>228</v>
      </c>
      <c r="B230" s="974" t="s">
        <v>858</v>
      </c>
      <c r="C230" s="974" t="s">
        <v>868</v>
      </c>
      <c r="D230" s="974" t="s">
        <v>2195</v>
      </c>
      <c r="E230" s="372">
        <f>SUMIFS(CONTRATOS!$P$6:$P$956,CONTRATOS!$I$6:$I$956,'RESUMEN POR CARRERAS'!E$2,CONTRATOS!$D$6:$D$956,'RESUMEN POR CARRERAS'!$C230)</f>
        <v>0</v>
      </c>
      <c r="F230" s="372">
        <f>SUMIFS(CONTRATOS!$P$6:$P$956,CONTRATOS!$I$6:$I$956,'RESUMEN POR CARRERAS'!F$2,CONTRATOS!$D$6:$D$956,'RESUMEN POR CARRERAS'!$C230)</f>
        <v>0</v>
      </c>
      <c r="G230" s="372">
        <f>SUMIFS(CONTRATOS!$P$6:$P$956,CONTRATOS!$I$6:$I$956,'RESUMEN POR CARRERAS'!G$2,CONTRATOS!$D$6:$D$956,'RESUMEN POR CARRERAS'!$C230)</f>
        <v>0</v>
      </c>
      <c r="H230" s="372">
        <f>SUMIFS(CONTRATOS!$P$6:$P$956,CONTRATOS!$I$6:$I$956,'RESUMEN POR CARRERAS'!H$2,CONTRATOS!$D$6:$D$956,'RESUMEN POR CARRERAS'!$C230)</f>
        <v>0</v>
      </c>
      <c r="I230" s="372">
        <f>SUMIFS(CONTRATOS!$P$6:$P$956,CONTRATOS!$I$6:$I$956,'RESUMEN POR CARRERAS'!I$2,CONTRATOS!$D$6:$D$956,'RESUMEN POR CARRERAS'!$C230)</f>
        <v>0</v>
      </c>
      <c r="J230" s="372">
        <f>SUMIFS(CONTRATOS!$P$6:$P$956,CONTRATOS!$I$6:$I$956,'RESUMEN POR CARRERAS'!J$2,CONTRATOS!$D$6:$D$956,'RESUMEN POR CARRERAS'!$C230)</f>
        <v>0</v>
      </c>
      <c r="K230" s="372">
        <f>SUMIFS(CONTRATOS!$P$6:$P$956,CONTRATOS!$I$6:$I$956,'RESUMEN POR CARRERAS'!K$2,CONTRATOS!$D$6:$D$956,'RESUMEN POR CARRERAS'!$C230)</f>
        <v>0</v>
      </c>
      <c r="L230" s="372">
        <f>SUMIFS(CONTRATOS!$P$6:$P$956,CONTRATOS!$I$6:$I$956,'RESUMEN POR CARRERAS'!L$2,CONTRATOS!$D$6:$D$956,'RESUMEN POR CARRERAS'!$C230)</f>
        <v>0</v>
      </c>
      <c r="M230" s="372">
        <f>SUMIFS(CONTRATOS!$P$6:$P$956,CONTRATOS!$I$6:$I$956,'RESUMEN POR CARRERAS'!M$2,CONTRATOS!$D$6:$D$956,'RESUMEN POR CARRERAS'!$C230)</f>
        <v>0</v>
      </c>
      <c r="N230" s="372">
        <f>SUMIFS(CONTRATOS!$P$6:$P$956,CONTRATOS!$I$6:$I$956,'RESUMEN POR CARRERAS'!N$2,CONTRATOS!$D$6:$D$956,'RESUMEN POR CARRERAS'!$C230)</f>
        <v>0</v>
      </c>
      <c r="O230" s="372">
        <f>SUMIFS(CONTRATOS!$P$6:$P$956,CONTRATOS!$I$6:$I$956,'RESUMEN POR CARRERAS'!O$2,CONTRATOS!$D$6:$D$956,'RESUMEN POR CARRERAS'!$C230)</f>
        <v>0</v>
      </c>
      <c r="P230" s="372">
        <f>SUMIFS(CONTRATOS!$P$6:$P$956,CONTRATOS!$I$6:$I$956,'RESUMEN POR CARRERAS'!P$2,CONTRATOS!$D$6:$D$956,'RESUMEN POR CARRERAS'!$C230)</f>
        <v>6</v>
      </c>
      <c r="Q230" s="372">
        <f>SUMIFS(CONTRATOS!$P$6:$P$956,CONTRATOS!$I$6:$I$956,'RESUMEN POR CARRERAS'!Q$2,CONTRATOS!$D$6:$D$956,'RESUMEN POR CARRERAS'!$C230)</f>
        <v>12</v>
      </c>
      <c r="R230" s="372">
        <f>SUMIFS(CONTRATOS!$P$6:$P$956,CONTRATOS!$I$6:$I$956,'RESUMEN POR CARRERAS'!R$2,CONTRATOS!$D$6:$D$956,'RESUMEN POR CARRERAS'!$C230)</f>
        <v>0</v>
      </c>
      <c r="S230" s="372">
        <f>SUMIFS(CONTRATOS!$P$6:$P$956,CONTRATOS!$I$6:$I$956,'RESUMEN POR CARRERAS'!S$2,CONTRATOS!$D$6:$D$956,'RESUMEN POR CARRERAS'!$C230)</f>
        <v>0</v>
      </c>
      <c r="T230" s="372">
        <f>SUMIFS(CONTRATOS!$P$6:$P$956,CONTRATOS!$I$6:$I$956,'RESUMEN POR CARRERAS'!T$2,CONTRATOS!$D$6:$D$956,'RESUMEN POR CARRERAS'!$C230)</f>
        <v>0</v>
      </c>
      <c r="U230" s="372">
        <f>SUMIFS(CONTRATOS!$P$6:$P$956,CONTRATOS!$I$6:$I$956,'RESUMEN POR CARRERAS'!U$2,CONTRATOS!$D$6:$D$956,'RESUMEN POR CARRERAS'!$C230)</f>
        <v>0</v>
      </c>
      <c r="V230" s="372">
        <f>SUMIFS(CONTRATOS!$P$6:$P$956,CONTRATOS!$I$6:$I$956,'RESUMEN POR CARRERAS'!V$2,CONTRATOS!$D$6:$D$956,'RESUMEN POR CARRERAS'!$C230)</f>
        <v>0</v>
      </c>
      <c r="W230" s="372">
        <f>SUMIFS(CONTRATOS!$P$6:$P$956,CONTRATOS!$I$6:$I$956,'RESUMEN POR CARRERAS'!W$2,CONTRATOS!$D$6:$D$956,'RESUMEN POR CARRERAS'!$C230)</f>
        <v>0</v>
      </c>
      <c r="X230" s="372">
        <f>SUMIFS(CONTRATOS!$P$6:$P$956,CONTRATOS!$I$6:$I$956,'RESUMEN POR CARRERAS'!X$2,CONTRATOS!$D$6:$D$956,'RESUMEN POR CARRERAS'!$C230)</f>
        <v>0</v>
      </c>
      <c r="Y230" s="372">
        <f>SUMIFS(CONTRATOS!$P$6:$P$956,CONTRATOS!$I$6:$I$956,'RESUMEN POR CARRERAS'!Y$2,CONTRATOS!$D$6:$D$956,'RESUMEN POR CARRERAS'!$C230)</f>
        <v>0</v>
      </c>
      <c r="Z230" s="372">
        <f>SUMIFS(CONTRATOS!$P$6:$P$956,CONTRATOS!$I$6:$I$956,'RESUMEN POR CARRERAS'!Z$2,CONTRATOS!$D$6:$D$956,'RESUMEN POR CARRERAS'!$C230)</f>
        <v>0</v>
      </c>
      <c r="AA230" s="372">
        <f>SUMIFS(CONTRATOS!$P$6:$P$956,CONTRATOS!$I$6:$I$956,'RESUMEN POR CARRERAS'!AA$2,CONTRATOS!$D$6:$D$956,'RESUMEN POR CARRERAS'!$C230)</f>
        <v>0</v>
      </c>
      <c r="AB230" s="372">
        <f>SUMIFS(CONTRATOS!$P$6:$P$956,CONTRATOS!$I$6:$I$956,'RESUMEN POR CARRERAS'!AB$2,CONTRATOS!$D$6:$D$956,'RESUMEN POR CARRERAS'!$C230)</f>
        <v>0</v>
      </c>
      <c r="AC230" s="372">
        <f>SUMIFS(CONTRATOS!$P$6:$P$956,CONTRATOS!$I$6:$I$956,'RESUMEN POR CARRERAS'!AC$2,CONTRATOS!$D$6:$D$956,'RESUMEN POR CARRERAS'!$C230)</f>
        <v>0</v>
      </c>
      <c r="AD230" s="372">
        <f t="shared" si="6"/>
        <v>12</v>
      </c>
      <c r="AE230" s="2163" t="str">
        <f t="shared" si="7"/>
        <v>EDUCACIÓN INICIAL</v>
      </c>
    </row>
    <row r="231" spans="1:31" x14ac:dyDescent="0.25">
      <c r="A231" s="372">
        <v>229</v>
      </c>
      <c r="B231" s="974" t="s">
        <v>2115</v>
      </c>
      <c r="C231" s="974" t="s">
        <v>2116</v>
      </c>
      <c r="D231" s="974" t="s">
        <v>2195</v>
      </c>
      <c r="E231" s="372">
        <f>SUMIFS(CONTRATOS!$P$6:$P$956,CONTRATOS!$I$6:$I$956,'RESUMEN POR CARRERAS'!E$2,CONTRATOS!$D$6:$D$956,'RESUMEN POR CARRERAS'!$C231)</f>
        <v>0</v>
      </c>
      <c r="F231" s="372">
        <f>SUMIFS(CONTRATOS!$P$6:$P$956,CONTRATOS!$I$6:$I$956,'RESUMEN POR CARRERAS'!F$2,CONTRATOS!$D$6:$D$956,'RESUMEN POR CARRERAS'!$C231)</f>
        <v>0</v>
      </c>
      <c r="G231" s="372">
        <f>SUMIFS(CONTRATOS!$P$6:$P$956,CONTRATOS!$I$6:$I$956,'RESUMEN POR CARRERAS'!G$2,CONTRATOS!$D$6:$D$956,'RESUMEN POR CARRERAS'!$C231)</f>
        <v>0</v>
      </c>
      <c r="H231" s="372">
        <f>SUMIFS(CONTRATOS!$P$6:$P$956,CONTRATOS!$I$6:$I$956,'RESUMEN POR CARRERAS'!H$2,CONTRATOS!$D$6:$D$956,'RESUMEN POR CARRERAS'!$C231)</f>
        <v>0</v>
      </c>
      <c r="I231" s="372">
        <f>SUMIFS(CONTRATOS!$P$6:$P$956,CONTRATOS!$I$6:$I$956,'RESUMEN POR CARRERAS'!I$2,CONTRATOS!$D$6:$D$956,'RESUMEN POR CARRERAS'!$C231)</f>
        <v>0</v>
      </c>
      <c r="J231" s="372">
        <f>SUMIFS(CONTRATOS!$P$6:$P$956,CONTRATOS!$I$6:$I$956,'RESUMEN POR CARRERAS'!J$2,CONTRATOS!$D$6:$D$956,'RESUMEN POR CARRERAS'!$C231)</f>
        <v>0</v>
      </c>
      <c r="K231" s="372">
        <f>SUMIFS(CONTRATOS!$P$6:$P$956,CONTRATOS!$I$6:$I$956,'RESUMEN POR CARRERAS'!K$2,CONTRATOS!$D$6:$D$956,'RESUMEN POR CARRERAS'!$C231)</f>
        <v>15</v>
      </c>
      <c r="L231" s="372">
        <f>SUMIFS(CONTRATOS!$P$6:$P$956,CONTRATOS!$I$6:$I$956,'RESUMEN POR CARRERAS'!L$2,CONTRATOS!$D$6:$D$956,'RESUMEN POR CARRERAS'!$C231)</f>
        <v>0</v>
      </c>
      <c r="M231" s="372">
        <f>SUMIFS(CONTRATOS!$P$6:$P$956,CONTRATOS!$I$6:$I$956,'RESUMEN POR CARRERAS'!M$2,CONTRATOS!$D$6:$D$956,'RESUMEN POR CARRERAS'!$C231)</f>
        <v>0</v>
      </c>
      <c r="N231" s="372">
        <f>SUMIFS(CONTRATOS!$P$6:$P$956,CONTRATOS!$I$6:$I$956,'RESUMEN POR CARRERAS'!N$2,CONTRATOS!$D$6:$D$956,'RESUMEN POR CARRERAS'!$C231)</f>
        <v>0</v>
      </c>
      <c r="O231" s="372">
        <f>SUMIFS(CONTRATOS!$P$6:$P$956,CONTRATOS!$I$6:$I$956,'RESUMEN POR CARRERAS'!O$2,CONTRATOS!$D$6:$D$956,'RESUMEN POR CARRERAS'!$C231)</f>
        <v>0</v>
      </c>
      <c r="P231" s="372">
        <f>SUMIFS(CONTRATOS!$P$6:$P$956,CONTRATOS!$I$6:$I$956,'RESUMEN POR CARRERAS'!P$2,CONTRATOS!$D$6:$D$956,'RESUMEN POR CARRERAS'!$C231)</f>
        <v>0</v>
      </c>
      <c r="Q231" s="372">
        <f>SUMIFS(CONTRATOS!$P$6:$P$956,CONTRATOS!$I$6:$I$956,'RESUMEN POR CARRERAS'!Q$2,CONTRATOS!$D$6:$D$956,'RESUMEN POR CARRERAS'!$C231)</f>
        <v>0</v>
      </c>
      <c r="R231" s="372">
        <f>SUMIFS(CONTRATOS!$P$6:$P$956,CONTRATOS!$I$6:$I$956,'RESUMEN POR CARRERAS'!R$2,CONTRATOS!$D$6:$D$956,'RESUMEN POR CARRERAS'!$C231)</f>
        <v>0</v>
      </c>
      <c r="S231" s="372">
        <f>SUMIFS(CONTRATOS!$P$6:$P$956,CONTRATOS!$I$6:$I$956,'RESUMEN POR CARRERAS'!S$2,CONTRATOS!$D$6:$D$956,'RESUMEN POR CARRERAS'!$C231)</f>
        <v>0</v>
      </c>
      <c r="T231" s="372">
        <f>SUMIFS(CONTRATOS!$P$6:$P$956,CONTRATOS!$I$6:$I$956,'RESUMEN POR CARRERAS'!T$2,CONTRATOS!$D$6:$D$956,'RESUMEN POR CARRERAS'!$C231)</f>
        <v>0</v>
      </c>
      <c r="U231" s="372">
        <f>SUMIFS(CONTRATOS!$P$6:$P$956,CONTRATOS!$I$6:$I$956,'RESUMEN POR CARRERAS'!U$2,CONTRATOS!$D$6:$D$956,'RESUMEN POR CARRERAS'!$C231)</f>
        <v>0</v>
      </c>
      <c r="V231" s="372">
        <f>SUMIFS(CONTRATOS!$P$6:$P$956,CONTRATOS!$I$6:$I$956,'RESUMEN POR CARRERAS'!V$2,CONTRATOS!$D$6:$D$956,'RESUMEN POR CARRERAS'!$C231)</f>
        <v>0</v>
      </c>
      <c r="W231" s="372">
        <f>SUMIFS(CONTRATOS!$P$6:$P$956,CONTRATOS!$I$6:$I$956,'RESUMEN POR CARRERAS'!W$2,CONTRATOS!$D$6:$D$956,'RESUMEN POR CARRERAS'!$C231)</f>
        <v>0</v>
      </c>
      <c r="X231" s="372">
        <f>SUMIFS(CONTRATOS!$P$6:$P$956,CONTRATOS!$I$6:$I$956,'RESUMEN POR CARRERAS'!X$2,CONTRATOS!$D$6:$D$956,'RESUMEN POR CARRERAS'!$C231)</f>
        <v>0</v>
      </c>
      <c r="Y231" s="372">
        <f>SUMIFS(CONTRATOS!$P$6:$P$956,CONTRATOS!$I$6:$I$956,'RESUMEN POR CARRERAS'!Y$2,CONTRATOS!$D$6:$D$956,'RESUMEN POR CARRERAS'!$C231)</f>
        <v>0</v>
      </c>
      <c r="Z231" s="372">
        <f>SUMIFS(CONTRATOS!$P$6:$P$956,CONTRATOS!$I$6:$I$956,'RESUMEN POR CARRERAS'!Z$2,CONTRATOS!$D$6:$D$956,'RESUMEN POR CARRERAS'!$C231)</f>
        <v>0</v>
      </c>
      <c r="AA231" s="372">
        <f>SUMIFS(CONTRATOS!$P$6:$P$956,CONTRATOS!$I$6:$I$956,'RESUMEN POR CARRERAS'!AA$2,CONTRATOS!$D$6:$D$956,'RESUMEN POR CARRERAS'!$C231)</f>
        <v>0</v>
      </c>
      <c r="AB231" s="372">
        <f>SUMIFS(CONTRATOS!$P$6:$P$956,CONTRATOS!$I$6:$I$956,'RESUMEN POR CARRERAS'!AB$2,CONTRATOS!$D$6:$D$956,'RESUMEN POR CARRERAS'!$C231)</f>
        <v>0</v>
      </c>
      <c r="AC231" s="372">
        <f>SUMIFS(CONTRATOS!$P$6:$P$956,CONTRATOS!$I$6:$I$956,'RESUMEN POR CARRERAS'!AC$2,CONTRATOS!$D$6:$D$956,'RESUMEN POR CARRERAS'!$C231)</f>
        <v>0</v>
      </c>
      <c r="AD231" s="372">
        <f t="shared" si="6"/>
        <v>15</v>
      </c>
      <c r="AE231" s="2163" t="str">
        <f t="shared" si="7"/>
        <v>AGROINDUSTRIA</v>
      </c>
    </row>
    <row r="232" spans="1:31" x14ac:dyDescent="0.25">
      <c r="A232" s="372">
        <v>230</v>
      </c>
      <c r="B232" s="974" t="s">
        <v>736</v>
      </c>
      <c r="C232" s="974" t="s">
        <v>749</v>
      </c>
      <c r="D232" s="974" t="s">
        <v>2195</v>
      </c>
      <c r="E232" s="372">
        <f>SUMIFS(CONTRATOS!$P$6:$P$956,CONTRATOS!$I$6:$I$956,'RESUMEN POR CARRERAS'!E$2,CONTRATOS!$D$6:$D$956,'RESUMEN POR CARRERAS'!$C232)</f>
        <v>0</v>
      </c>
      <c r="F232" s="372">
        <f>SUMIFS(CONTRATOS!$P$6:$P$956,CONTRATOS!$I$6:$I$956,'RESUMEN POR CARRERAS'!F$2,CONTRATOS!$D$6:$D$956,'RESUMEN POR CARRERAS'!$C232)</f>
        <v>20</v>
      </c>
      <c r="G232" s="372">
        <f>SUMIFS(CONTRATOS!$P$6:$P$956,CONTRATOS!$I$6:$I$956,'RESUMEN POR CARRERAS'!G$2,CONTRATOS!$D$6:$D$956,'RESUMEN POR CARRERAS'!$C232)</f>
        <v>0</v>
      </c>
      <c r="H232" s="372">
        <f>SUMIFS(CONTRATOS!$P$6:$P$956,CONTRATOS!$I$6:$I$956,'RESUMEN POR CARRERAS'!H$2,CONTRATOS!$D$6:$D$956,'RESUMEN POR CARRERAS'!$C232)</f>
        <v>0</v>
      </c>
      <c r="I232" s="372">
        <f>SUMIFS(CONTRATOS!$P$6:$P$956,CONTRATOS!$I$6:$I$956,'RESUMEN POR CARRERAS'!I$2,CONTRATOS!$D$6:$D$956,'RESUMEN POR CARRERAS'!$C232)</f>
        <v>0</v>
      </c>
      <c r="J232" s="372">
        <f>SUMIFS(CONTRATOS!$P$6:$P$956,CONTRATOS!$I$6:$I$956,'RESUMEN POR CARRERAS'!J$2,CONTRATOS!$D$6:$D$956,'RESUMEN POR CARRERAS'!$C232)</f>
        <v>0</v>
      </c>
      <c r="K232" s="372">
        <f>SUMIFS(CONTRATOS!$P$6:$P$956,CONTRATOS!$I$6:$I$956,'RESUMEN POR CARRERAS'!K$2,CONTRATOS!$D$6:$D$956,'RESUMEN POR CARRERAS'!$C232)</f>
        <v>0</v>
      </c>
      <c r="L232" s="372">
        <f>SUMIFS(CONTRATOS!$P$6:$P$956,CONTRATOS!$I$6:$I$956,'RESUMEN POR CARRERAS'!L$2,CONTRATOS!$D$6:$D$956,'RESUMEN POR CARRERAS'!$C232)</f>
        <v>0</v>
      </c>
      <c r="M232" s="372">
        <f>SUMIFS(CONTRATOS!$P$6:$P$956,CONTRATOS!$I$6:$I$956,'RESUMEN POR CARRERAS'!M$2,CONTRATOS!$D$6:$D$956,'RESUMEN POR CARRERAS'!$C232)</f>
        <v>0</v>
      </c>
      <c r="N232" s="372">
        <f>SUMIFS(CONTRATOS!$P$6:$P$956,CONTRATOS!$I$6:$I$956,'RESUMEN POR CARRERAS'!N$2,CONTRATOS!$D$6:$D$956,'RESUMEN POR CARRERAS'!$C232)</f>
        <v>0</v>
      </c>
      <c r="O232" s="372">
        <f>SUMIFS(CONTRATOS!$P$6:$P$956,CONTRATOS!$I$6:$I$956,'RESUMEN POR CARRERAS'!O$2,CONTRATOS!$D$6:$D$956,'RESUMEN POR CARRERAS'!$C232)</f>
        <v>0</v>
      </c>
      <c r="P232" s="372">
        <f>SUMIFS(CONTRATOS!$P$6:$P$956,CONTRATOS!$I$6:$I$956,'RESUMEN POR CARRERAS'!P$2,CONTRATOS!$D$6:$D$956,'RESUMEN POR CARRERAS'!$C232)</f>
        <v>0</v>
      </c>
      <c r="Q232" s="372">
        <f>SUMIFS(CONTRATOS!$P$6:$P$956,CONTRATOS!$I$6:$I$956,'RESUMEN POR CARRERAS'!Q$2,CONTRATOS!$D$6:$D$956,'RESUMEN POR CARRERAS'!$C232)</f>
        <v>0</v>
      </c>
      <c r="R232" s="372">
        <f>SUMIFS(CONTRATOS!$P$6:$P$956,CONTRATOS!$I$6:$I$956,'RESUMEN POR CARRERAS'!R$2,CONTRATOS!$D$6:$D$956,'RESUMEN POR CARRERAS'!$C232)</f>
        <v>0</v>
      </c>
      <c r="S232" s="372">
        <f>SUMIFS(CONTRATOS!$P$6:$P$956,CONTRATOS!$I$6:$I$956,'RESUMEN POR CARRERAS'!S$2,CONTRATOS!$D$6:$D$956,'RESUMEN POR CARRERAS'!$C232)</f>
        <v>0</v>
      </c>
      <c r="T232" s="372">
        <f>SUMIFS(CONTRATOS!$P$6:$P$956,CONTRATOS!$I$6:$I$956,'RESUMEN POR CARRERAS'!T$2,CONTRATOS!$D$6:$D$956,'RESUMEN POR CARRERAS'!$C232)</f>
        <v>0</v>
      </c>
      <c r="U232" s="372">
        <f>SUMIFS(CONTRATOS!$P$6:$P$956,CONTRATOS!$I$6:$I$956,'RESUMEN POR CARRERAS'!U$2,CONTRATOS!$D$6:$D$956,'RESUMEN POR CARRERAS'!$C232)</f>
        <v>0</v>
      </c>
      <c r="V232" s="372">
        <f>SUMIFS(CONTRATOS!$P$6:$P$956,CONTRATOS!$I$6:$I$956,'RESUMEN POR CARRERAS'!V$2,CONTRATOS!$D$6:$D$956,'RESUMEN POR CARRERAS'!$C232)</f>
        <v>0</v>
      </c>
      <c r="W232" s="372">
        <f>SUMIFS(CONTRATOS!$P$6:$P$956,CONTRATOS!$I$6:$I$956,'RESUMEN POR CARRERAS'!W$2,CONTRATOS!$D$6:$D$956,'RESUMEN POR CARRERAS'!$C232)</f>
        <v>0</v>
      </c>
      <c r="X232" s="372">
        <f>SUMIFS(CONTRATOS!$P$6:$P$956,CONTRATOS!$I$6:$I$956,'RESUMEN POR CARRERAS'!X$2,CONTRATOS!$D$6:$D$956,'RESUMEN POR CARRERAS'!$C232)</f>
        <v>0</v>
      </c>
      <c r="Y232" s="372">
        <f>SUMIFS(CONTRATOS!$P$6:$P$956,CONTRATOS!$I$6:$I$956,'RESUMEN POR CARRERAS'!Y$2,CONTRATOS!$D$6:$D$956,'RESUMEN POR CARRERAS'!$C232)</f>
        <v>0</v>
      </c>
      <c r="Z232" s="372">
        <f>SUMIFS(CONTRATOS!$P$6:$P$956,CONTRATOS!$I$6:$I$956,'RESUMEN POR CARRERAS'!Z$2,CONTRATOS!$D$6:$D$956,'RESUMEN POR CARRERAS'!$C232)</f>
        <v>0</v>
      </c>
      <c r="AA232" s="372">
        <f>SUMIFS(CONTRATOS!$P$6:$P$956,CONTRATOS!$I$6:$I$956,'RESUMEN POR CARRERAS'!AA$2,CONTRATOS!$D$6:$D$956,'RESUMEN POR CARRERAS'!$C232)</f>
        <v>0</v>
      </c>
      <c r="AB232" s="372">
        <f>SUMIFS(CONTRATOS!$P$6:$P$956,CONTRATOS!$I$6:$I$956,'RESUMEN POR CARRERAS'!AB$2,CONTRATOS!$D$6:$D$956,'RESUMEN POR CARRERAS'!$C232)</f>
        <v>0</v>
      </c>
      <c r="AC232" s="372">
        <f>SUMIFS(CONTRATOS!$P$6:$P$956,CONTRATOS!$I$6:$I$956,'RESUMEN POR CARRERAS'!AC$2,CONTRATOS!$D$6:$D$956,'RESUMEN POR CARRERAS'!$C232)</f>
        <v>0</v>
      </c>
      <c r="AD232" s="372">
        <f t="shared" si="6"/>
        <v>20</v>
      </c>
      <c r="AE232" s="2163" t="str">
        <f t="shared" si="7"/>
        <v>COMUNICACIÓN</v>
      </c>
    </row>
    <row r="233" spans="1:31" x14ac:dyDescent="0.25">
      <c r="A233" s="372">
        <v>231</v>
      </c>
      <c r="B233" s="974" t="s">
        <v>1919</v>
      </c>
      <c r="C233" s="974" t="s">
        <v>1920</v>
      </c>
      <c r="D233" s="974" t="s">
        <v>2195</v>
      </c>
      <c r="E233" s="372">
        <f>SUMIFS(CONTRATOS!$P$6:$P$956,CONTRATOS!$I$6:$I$956,'RESUMEN POR CARRERAS'!E$2,CONTRATOS!$D$6:$D$956,'RESUMEN POR CARRERAS'!$C233)</f>
        <v>0</v>
      </c>
      <c r="F233" s="372">
        <f>SUMIFS(CONTRATOS!$P$6:$P$956,CONTRATOS!$I$6:$I$956,'RESUMEN POR CARRERAS'!F$2,CONTRATOS!$D$6:$D$956,'RESUMEN POR CARRERAS'!$C233)</f>
        <v>0</v>
      </c>
      <c r="G233" s="372">
        <f>SUMIFS(CONTRATOS!$P$6:$P$956,CONTRATOS!$I$6:$I$956,'RESUMEN POR CARRERAS'!G$2,CONTRATOS!$D$6:$D$956,'RESUMEN POR CARRERAS'!$C233)</f>
        <v>0</v>
      </c>
      <c r="H233" s="372">
        <f>SUMIFS(CONTRATOS!$P$6:$P$956,CONTRATOS!$I$6:$I$956,'RESUMEN POR CARRERAS'!H$2,CONTRATOS!$D$6:$D$956,'RESUMEN POR CARRERAS'!$C233)</f>
        <v>0</v>
      </c>
      <c r="I233" s="372">
        <f>SUMIFS(CONTRATOS!$P$6:$P$956,CONTRATOS!$I$6:$I$956,'RESUMEN POR CARRERAS'!I$2,CONTRATOS!$D$6:$D$956,'RESUMEN POR CARRERAS'!$C233)</f>
        <v>0</v>
      </c>
      <c r="J233" s="372">
        <f>SUMIFS(CONTRATOS!$P$6:$P$956,CONTRATOS!$I$6:$I$956,'RESUMEN POR CARRERAS'!J$2,CONTRATOS!$D$6:$D$956,'RESUMEN POR CARRERAS'!$C233)</f>
        <v>0</v>
      </c>
      <c r="K233" s="372">
        <f>SUMIFS(CONTRATOS!$P$6:$P$956,CONTRATOS!$I$6:$I$956,'RESUMEN POR CARRERAS'!K$2,CONTRATOS!$D$6:$D$956,'RESUMEN POR CARRERAS'!$C233)</f>
        <v>0</v>
      </c>
      <c r="L233" s="372">
        <f>SUMIFS(CONTRATOS!$P$6:$P$956,CONTRATOS!$I$6:$I$956,'RESUMEN POR CARRERAS'!L$2,CONTRATOS!$D$6:$D$956,'RESUMEN POR CARRERAS'!$C233)</f>
        <v>0</v>
      </c>
      <c r="M233" s="372">
        <f>SUMIFS(CONTRATOS!$P$6:$P$956,CONTRATOS!$I$6:$I$956,'RESUMEN POR CARRERAS'!M$2,CONTRATOS!$D$6:$D$956,'RESUMEN POR CARRERAS'!$C233)</f>
        <v>0</v>
      </c>
      <c r="N233" s="372">
        <f>SUMIFS(CONTRATOS!$P$6:$P$956,CONTRATOS!$I$6:$I$956,'RESUMEN POR CARRERAS'!N$2,CONTRATOS!$D$6:$D$956,'RESUMEN POR CARRERAS'!$C233)</f>
        <v>0</v>
      </c>
      <c r="O233" s="372">
        <f>SUMIFS(CONTRATOS!$P$6:$P$956,CONTRATOS!$I$6:$I$956,'RESUMEN POR CARRERAS'!O$2,CONTRATOS!$D$6:$D$956,'RESUMEN POR CARRERAS'!$C233)</f>
        <v>0</v>
      </c>
      <c r="P233" s="372">
        <f>SUMIFS(CONTRATOS!$P$6:$P$956,CONTRATOS!$I$6:$I$956,'RESUMEN POR CARRERAS'!P$2,CONTRATOS!$D$6:$D$956,'RESUMEN POR CARRERAS'!$C233)</f>
        <v>0</v>
      </c>
      <c r="Q233" s="372">
        <f>SUMIFS(CONTRATOS!$P$6:$P$956,CONTRATOS!$I$6:$I$956,'RESUMEN POR CARRERAS'!Q$2,CONTRATOS!$D$6:$D$956,'RESUMEN POR CARRERAS'!$C233)</f>
        <v>0</v>
      </c>
      <c r="R233" s="372">
        <f>SUMIFS(CONTRATOS!$P$6:$P$956,CONTRATOS!$I$6:$I$956,'RESUMEN POR CARRERAS'!R$2,CONTRATOS!$D$6:$D$956,'RESUMEN POR CARRERAS'!$C233)</f>
        <v>0</v>
      </c>
      <c r="S233" s="372">
        <f>SUMIFS(CONTRATOS!$P$6:$P$956,CONTRATOS!$I$6:$I$956,'RESUMEN POR CARRERAS'!S$2,CONTRATOS!$D$6:$D$956,'RESUMEN POR CARRERAS'!$C233)</f>
        <v>0</v>
      </c>
      <c r="T233" s="372">
        <f>SUMIFS(CONTRATOS!$P$6:$P$956,CONTRATOS!$I$6:$I$956,'RESUMEN POR CARRERAS'!T$2,CONTRATOS!$D$6:$D$956,'RESUMEN POR CARRERAS'!$C233)</f>
        <v>0</v>
      </c>
      <c r="U233" s="372">
        <f>SUMIFS(CONTRATOS!$P$6:$P$956,CONTRATOS!$I$6:$I$956,'RESUMEN POR CARRERAS'!U$2,CONTRATOS!$D$6:$D$956,'RESUMEN POR CARRERAS'!$C233)</f>
        <v>0</v>
      </c>
      <c r="V233" s="372">
        <f>SUMIFS(CONTRATOS!$P$6:$P$956,CONTRATOS!$I$6:$I$956,'RESUMEN POR CARRERAS'!V$2,CONTRATOS!$D$6:$D$956,'RESUMEN POR CARRERAS'!$C233)</f>
        <v>20</v>
      </c>
      <c r="W233" s="372">
        <f>SUMIFS(CONTRATOS!$P$6:$P$956,CONTRATOS!$I$6:$I$956,'RESUMEN POR CARRERAS'!W$2,CONTRATOS!$D$6:$D$956,'RESUMEN POR CARRERAS'!$C233)</f>
        <v>0</v>
      </c>
      <c r="X233" s="372">
        <f>SUMIFS(CONTRATOS!$P$6:$P$956,CONTRATOS!$I$6:$I$956,'RESUMEN POR CARRERAS'!X$2,CONTRATOS!$D$6:$D$956,'RESUMEN POR CARRERAS'!$C233)</f>
        <v>0</v>
      </c>
      <c r="Y233" s="372">
        <f>SUMIFS(CONTRATOS!$P$6:$P$956,CONTRATOS!$I$6:$I$956,'RESUMEN POR CARRERAS'!Y$2,CONTRATOS!$D$6:$D$956,'RESUMEN POR CARRERAS'!$C233)</f>
        <v>0</v>
      </c>
      <c r="Z233" s="372">
        <f>SUMIFS(CONTRATOS!$P$6:$P$956,CONTRATOS!$I$6:$I$956,'RESUMEN POR CARRERAS'!Z$2,CONTRATOS!$D$6:$D$956,'RESUMEN POR CARRERAS'!$C233)</f>
        <v>0</v>
      </c>
      <c r="AA233" s="372">
        <f>SUMIFS(CONTRATOS!$P$6:$P$956,CONTRATOS!$I$6:$I$956,'RESUMEN POR CARRERAS'!AA$2,CONTRATOS!$D$6:$D$956,'RESUMEN POR CARRERAS'!$C233)</f>
        <v>0</v>
      </c>
      <c r="AB233" s="372">
        <f>SUMIFS(CONTRATOS!$P$6:$P$956,CONTRATOS!$I$6:$I$956,'RESUMEN POR CARRERAS'!AB$2,CONTRATOS!$D$6:$D$956,'RESUMEN POR CARRERAS'!$C233)</f>
        <v>0</v>
      </c>
      <c r="AC233" s="372">
        <f>SUMIFS(CONTRATOS!$P$6:$P$956,CONTRATOS!$I$6:$I$956,'RESUMEN POR CARRERAS'!AC$2,CONTRATOS!$D$6:$D$956,'RESUMEN POR CARRERAS'!$C233)</f>
        <v>0</v>
      </c>
      <c r="AD233" s="372">
        <f t="shared" si="6"/>
        <v>20</v>
      </c>
      <c r="AE233" s="2163" t="str">
        <f t="shared" si="7"/>
        <v>DERECHO</v>
      </c>
    </row>
    <row r="234" spans="1:31" x14ac:dyDescent="0.25">
      <c r="A234" s="372">
        <v>232</v>
      </c>
      <c r="B234" s="974" t="s">
        <v>1723</v>
      </c>
      <c r="C234" s="974" t="s">
        <v>1776</v>
      </c>
      <c r="D234" s="974" t="s">
        <v>2194</v>
      </c>
      <c r="E234" s="372">
        <f>SUMIFS(CONTRATOS!$P$6:$P$956,CONTRATOS!$I$6:$I$956,'RESUMEN POR CARRERAS'!E$2,CONTRATOS!$D$6:$D$956,'RESUMEN POR CARRERAS'!$C234)</f>
        <v>4</v>
      </c>
      <c r="F234" s="372">
        <f>SUMIFS(CONTRATOS!$P$6:$P$956,CONTRATOS!$I$6:$I$956,'RESUMEN POR CARRERAS'!F$2,CONTRATOS!$D$6:$D$956,'RESUMEN POR CARRERAS'!$C234)</f>
        <v>0</v>
      </c>
      <c r="G234" s="372">
        <f>SUMIFS(CONTRATOS!$P$6:$P$956,CONTRATOS!$I$6:$I$956,'RESUMEN POR CARRERAS'!G$2,CONTRATOS!$D$6:$D$956,'RESUMEN POR CARRERAS'!$C234)</f>
        <v>18</v>
      </c>
      <c r="H234" s="372">
        <f>SUMIFS(CONTRATOS!$P$6:$P$956,CONTRATOS!$I$6:$I$956,'RESUMEN POR CARRERAS'!H$2,CONTRATOS!$D$6:$D$956,'RESUMEN POR CARRERAS'!$C234)</f>
        <v>0</v>
      </c>
      <c r="I234" s="372">
        <f>SUMIFS(CONTRATOS!$P$6:$P$956,CONTRATOS!$I$6:$I$956,'RESUMEN POR CARRERAS'!I$2,CONTRATOS!$D$6:$D$956,'RESUMEN POR CARRERAS'!$C234)</f>
        <v>0</v>
      </c>
      <c r="J234" s="372">
        <f>SUMIFS(CONTRATOS!$P$6:$P$956,CONTRATOS!$I$6:$I$956,'RESUMEN POR CARRERAS'!J$2,CONTRATOS!$D$6:$D$956,'RESUMEN POR CARRERAS'!$C234)</f>
        <v>0</v>
      </c>
      <c r="K234" s="372">
        <f>SUMIFS(CONTRATOS!$P$6:$P$956,CONTRATOS!$I$6:$I$956,'RESUMEN POR CARRERAS'!K$2,CONTRATOS!$D$6:$D$956,'RESUMEN POR CARRERAS'!$C234)</f>
        <v>0</v>
      </c>
      <c r="L234" s="372">
        <f>SUMIFS(CONTRATOS!$P$6:$P$956,CONTRATOS!$I$6:$I$956,'RESUMEN POR CARRERAS'!L$2,CONTRATOS!$D$6:$D$956,'RESUMEN POR CARRERAS'!$C234)</f>
        <v>0</v>
      </c>
      <c r="M234" s="372">
        <f>SUMIFS(CONTRATOS!$P$6:$P$956,CONTRATOS!$I$6:$I$956,'RESUMEN POR CARRERAS'!M$2,CONTRATOS!$D$6:$D$956,'RESUMEN POR CARRERAS'!$C234)</f>
        <v>0</v>
      </c>
      <c r="N234" s="372">
        <f>SUMIFS(CONTRATOS!$P$6:$P$956,CONTRATOS!$I$6:$I$956,'RESUMEN POR CARRERAS'!N$2,CONTRATOS!$D$6:$D$956,'RESUMEN POR CARRERAS'!$C234)</f>
        <v>0</v>
      </c>
      <c r="O234" s="372">
        <f>SUMIFS(CONTRATOS!$P$6:$P$956,CONTRATOS!$I$6:$I$956,'RESUMEN POR CARRERAS'!O$2,CONTRATOS!$D$6:$D$956,'RESUMEN POR CARRERAS'!$C234)</f>
        <v>0</v>
      </c>
      <c r="P234" s="372">
        <f>SUMIFS(CONTRATOS!$P$6:$P$956,CONTRATOS!$I$6:$I$956,'RESUMEN POR CARRERAS'!P$2,CONTRATOS!$D$6:$D$956,'RESUMEN POR CARRERAS'!$C234)</f>
        <v>0</v>
      </c>
      <c r="Q234" s="372">
        <f>SUMIFS(CONTRATOS!$P$6:$P$956,CONTRATOS!$I$6:$I$956,'RESUMEN POR CARRERAS'!Q$2,CONTRATOS!$D$6:$D$956,'RESUMEN POR CARRERAS'!$C234)</f>
        <v>0</v>
      </c>
      <c r="R234" s="372">
        <f>SUMIFS(CONTRATOS!$P$6:$P$956,CONTRATOS!$I$6:$I$956,'RESUMEN POR CARRERAS'!R$2,CONTRATOS!$D$6:$D$956,'RESUMEN POR CARRERAS'!$C234)</f>
        <v>0</v>
      </c>
      <c r="S234" s="372">
        <f>SUMIFS(CONTRATOS!$P$6:$P$956,CONTRATOS!$I$6:$I$956,'RESUMEN POR CARRERAS'!S$2,CONTRATOS!$D$6:$D$956,'RESUMEN POR CARRERAS'!$C234)</f>
        <v>0</v>
      </c>
      <c r="T234" s="372">
        <f>SUMIFS(CONTRATOS!$P$6:$P$956,CONTRATOS!$I$6:$I$956,'RESUMEN POR CARRERAS'!T$2,CONTRATOS!$D$6:$D$956,'RESUMEN POR CARRERAS'!$C234)</f>
        <v>0</v>
      </c>
      <c r="U234" s="372">
        <f>SUMIFS(CONTRATOS!$P$6:$P$956,CONTRATOS!$I$6:$I$956,'RESUMEN POR CARRERAS'!U$2,CONTRATOS!$D$6:$D$956,'RESUMEN POR CARRERAS'!$C234)</f>
        <v>0</v>
      </c>
      <c r="V234" s="372">
        <f>SUMIFS(CONTRATOS!$P$6:$P$956,CONTRATOS!$I$6:$I$956,'RESUMEN POR CARRERAS'!V$2,CONTRATOS!$D$6:$D$956,'RESUMEN POR CARRERAS'!$C234)</f>
        <v>0</v>
      </c>
      <c r="W234" s="372">
        <f>SUMIFS(CONTRATOS!$P$6:$P$956,CONTRATOS!$I$6:$I$956,'RESUMEN POR CARRERAS'!W$2,CONTRATOS!$D$6:$D$956,'RESUMEN POR CARRERAS'!$C234)</f>
        <v>0</v>
      </c>
      <c r="X234" s="372">
        <f>SUMIFS(CONTRATOS!$P$6:$P$956,CONTRATOS!$I$6:$I$956,'RESUMEN POR CARRERAS'!X$2,CONTRATOS!$D$6:$D$956,'RESUMEN POR CARRERAS'!$C234)</f>
        <v>0</v>
      </c>
      <c r="Y234" s="372">
        <f>SUMIFS(CONTRATOS!$P$6:$P$956,CONTRATOS!$I$6:$I$956,'RESUMEN POR CARRERAS'!Y$2,CONTRATOS!$D$6:$D$956,'RESUMEN POR CARRERAS'!$C234)</f>
        <v>0</v>
      </c>
      <c r="Z234" s="372">
        <f>SUMIFS(CONTRATOS!$P$6:$P$956,CONTRATOS!$I$6:$I$956,'RESUMEN POR CARRERAS'!Z$2,CONTRATOS!$D$6:$D$956,'RESUMEN POR CARRERAS'!$C234)</f>
        <v>0</v>
      </c>
      <c r="AA234" s="372">
        <f>SUMIFS(CONTRATOS!$P$6:$P$956,CONTRATOS!$I$6:$I$956,'RESUMEN POR CARRERAS'!AA$2,CONTRATOS!$D$6:$D$956,'RESUMEN POR CARRERAS'!$C234)</f>
        <v>0</v>
      </c>
      <c r="AB234" s="372">
        <f>SUMIFS(CONTRATOS!$P$6:$P$956,CONTRATOS!$I$6:$I$956,'RESUMEN POR CARRERAS'!AB$2,CONTRATOS!$D$6:$D$956,'RESUMEN POR CARRERAS'!$C234)</f>
        <v>0</v>
      </c>
      <c r="AC234" s="372">
        <f>SUMIFS(CONTRATOS!$P$6:$P$956,CONTRATOS!$I$6:$I$956,'RESUMEN POR CARRERAS'!AC$2,CONTRATOS!$D$6:$D$956,'RESUMEN POR CARRERAS'!$C234)</f>
        <v>0</v>
      </c>
      <c r="AD234" s="372">
        <f t="shared" si="6"/>
        <v>18</v>
      </c>
      <c r="AE234" s="2163" t="str">
        <f t="shared" si="7"/>
        <v>CONTABILIDAD Y AUDITORÍA</v>
      </c>
    </row>
    <row r="235" spans="1:31" x14ac:dyDescent="0.25">
      <c r="A235" s="372">
        <v>233</v>
      </c>
      <c r="B235" s="974" t="s">
        <v>737</v>
      </c>
      <c r="C235" s="974" t="s">
        <v>738</v>
      </c>
      <c r="D235" s="974" t="s">
        <v>2195</v>
      </c>
      <c r="E235" s="372">
        <f>SUMIFS(CONTRATOS!$P$6:$P$956,CONTRATOS!$I$6:$I$956,'RESUMEN POR CARRERAS'!E$2,CONTRATOS!$D$6:$D$956,'RESUMEN POR CARRERAS'!$C235)</f>
        <v>0</v>
      </c>
      <c r="F235" s="372">
        <f>SUMIFS(CONTRATOS!$P$6:$P$956,CONTRATOS!$I$6:$I$956,'RESUMEN POR CARRERAS'!F$2,CONTRATOS!$D$6:$D$956,'RESUMEN POR CARRERAS'!$C235)</f>
        <v>19</v>
      </c>
      <c r="G235" s="372">
        <f>SUMIFS(CONTRATOS!$P$6:$P$956,CONTRATOS!$I$6:$I$956,'RESUMEN POR CARRERAS'!G$2,CONTRATOS!$D$6:$D$956,'RESUMEN POR CARRERAS'!$C235)</f>
        <v>0</v>
      </c>
      <c r="H235" s="372">
        <f>SUMIFS(CONTRATOS!$P$6:$P$956,CONTRATOS!$I$6:$I$956,'RESUMEN POR CARRERAS'!H$2,CONTRATOS!$D$6:$D$956,'RESUMEN POR CARRERAS'!$C235)</f>
        <v>0</v>
      </c>
      <c r="I235" s="372">
        <f>SUMIFS(CONTRATOS!$P$6:$P$956,CONTRATOS!$I$6:$I$956,'RESUMEN POR CARRERAS'!I$2,CONTRATOS!$D$6:$D$956,'RESUMEN POR CARRERAS'!$C235)</f>
        <v>0</v>
      </c>
      <c r="J235" s="372">
        <f>SUMIFS(CONTRATOS!$P$6:$P$956,CONTRATOS!$I$6:$I$956,'RESUMEN POR CARRERAS'!J$2,CONTRATOS!$D$6:$D$956,'RESUMEN POR CARRERAS'!$C235)</f>
        <v>0</v>
      </c>
      <c r="K235" s="372">
        <f>SUMIFS(CONTRATOS!$P$6:$P$956,CONTRATOS!$I$6:$I$956,'RESUMEN POR CARRERAS'!K$2,CONTRATOS!$D$6:$D$956,'RESUMEN POR CARRERAS'!$C235)</f>
        <v>0</v>
      </c>
      <c r="L235" s="372">
        <f>SUMIFS(CONTRATOS!$P$6:$P$956,CONTRATOS!$I$6:$I$956,'RESUMEN POR CARRERAS'!L$2,CONTRATOS!$D$6:$D$956,'RESUMEN POR CARRERAS'!$C235)</f>
        <v>0</v>
      </c>
      <c r="M235" s="372">
        <f>SUMIFS(CONTRATOS!$P$6:$P$956,CONTRATOS!$I$6:$I$956,'RESUMEN POR CARRERAS'!M$2,CONTRATOS!$D$6:$D$956,'RESUMEN POR CARRERAS'!$C235)</f>
        <v>0</v>
      </c>
      <c r="N235" s="372">
        <f>SUMIFS(CONTRATOS!$P$6:$P$956,CONTRATOS!$I$6:$I$956,'RESUMEN POR CARRERAS'!N$2,CONTRATOS!$D$6:$D$956,'RESUMEN POR CARRERAS'!$C235)</f>
        <v>0</v>
      </c>
      <c r="O235" s="372">
        <f>SUMIFS(CONTRATOS!$P$6:$P$956,CONTRATOS!$I$6:$I$956,'RESUMEN POR CARRERAS'!O$2,CONTRATOS!$D$6:$D$956,'RESUMEN POR CARRERAS'!$C235)</f>
        <v>0</v>
      </c>
      <c r="P235" s="372">
        <f>SUMIFS(CONTRATOS!$P$6:$P$956,CONTRATOS!$I$6:$I$956,'RESUMEN POR CARRERAS'!P$2,CONTRATOS!$D$6:$D$956,'RESUMEN POR CARRERAS'!$C235)</f>
        <v>0</v>
      </c>
      <c r="Q235" s="372">
        <f>SUMIFS(CONTRATOS!$P$6:$P$956,CONTRATOS!$I$6:$I$956,'RESUMEN POR CARRERAS'!Q$2,CONTRATOS!$D$6:$D$956,'RESUMEN POR CARRERAS'!$C235)</f>
        <v>0</v>
      </c>
      <c r="R235" s="372">
        <f>SUMIFS(CONTRATOS!$P$6:$P$956,CONTRATOS!$I$6:$I$956,'RESUMEN POR CARRERAS'!R$2,CONTRATOS!$D$6:$D$956,'RESUMEN POR CARRERAS'!$C235)</f>
        <v>0</v>
      </c>
      <c r="S235" s="372">
        <f>SUMIFS(CONTRATOS!$P$6:$P$956,CONTRATOS!$I$6:$I$956,'RESUMEN POR CARRERAS'!S$2,CONTRATOS!$D$6:$D$956,'RESUMEN POR CARRERAS'!$C235)</f>
        <v>0</v>
      </c>
      <c r="T235" s="372">
        <f>SUMIFS(CONTRATOS!$P$6:$P$956,CONTRATOS!$I$6:$I$956,'RESUMEN POR CARRERAS'!T$2,CONTRATOS!$D$6:$D$956,'RESUMEN POR CARRERAS'!$C235)</f>
        <v>0</v>
      </c>
      <c r="U235" s="372">
        <f>SUMIFS(CONTRATOS!$P$6:$P$956,CONTRATOS!$I$6:$I$956,'RESUMEN POR CARRERAS'!U$2,CONTRATOS!$D$6:$D$956,'RESUMEN POR CARRERAS'!$C235)</f>
        <v>0</v>
      </c>
      <c r="V235" s="372">
        <f>SUMIFS(CONTRATOS!$P$6:$P$956,CONTRATOS!$I$6:$I$956,'RESUMEN POR CARRERAS'!V$2,CONTRATOS!$D$6:$D$956,'RESUMEN POR CARRERAS'!$C235)</f>
        <v>0</v>
      </c>
      <c r="W235" s="372">
        <f>SUMIFS(CONTRATOS!$P$6:$P$956,CONTRATOS!$I$6:$I$956,'RESUMEN POR CARRERAS'!W$2,CONTRATOS!$D$6:$D$956,'RESUMEN POR CARRERAS'!$C235)</f>
        <v>0</v>
      </c>
      <c r="X235" s="372">
        <f>SUMIFS(CONTRATOS!$P$6:$P$956,CONTRATOS!$I$6:$I$956,'RESUMEN POR CARRERAS'!X$2,CONTRATOS!$D$6:$D$956,'RESUMEN POR CARRERAS'!$C235)</f>
        <v>0</v>
      </c>
      <c r="Y235" s="372">
        <f>SUMIFS(CONTRATOS!$P$6:$P$956,CONTRATOS!$I$6:$I$956,'RESUMEN POR CARRERAS'!Y$2,CONTRATOS!$D$6:$D$956,'RESUMEN POR CARRERAS'!$C235)</f>
        <v>0</v>
      </c>
      <c r="Z235" s="372">
        <f>SUMIFS(CONTRATOS!$P$6:$P$956,CONTRATOS!$I$6:$I$956,'RESUMEN POR CARRERAS'!Z$2,CONTRATOS!$D$6:$D$956,'RESUMEN POR CARRERAS'!$C235)</f>
        <v>0</v>
      </c>
      <c r="AA235" s="372">
        <f>SUMIFS(CONTRATOS!$P$6:$P$956,CONTRATOS!$I$6:$I$956,'RESUMEN POR CARRERAS'!AA$2,CONTRATOS!$D$6:$D$956,'RESUMEN POR CARRERAS'!$C235)</f>
        <v>0</v>
      </c>
      <c r="AB235" s="372">
        <f>SUMIFS(CONTRATOS!$P$6:$P$956,CONTRATOS!$I$6:$I$956,'RESUMEN POR CARRERAS'!AB$2,CONTRATOS!$D$6:$D$956,'RESUMEN POR CARRERAS'!$C235)</f>
        <v>0</v>
      </c>
      <c r="AC235" s="372">
        <f>SUMIFS(CONTRATOS!$P$6:$P$956,CONTRATOS!$I$6:$I$956,'RESUMEN POR CARRERAS'!AC$2,CONTRATOS!$D$6:$D$956,'RESUMEN POR CARRERAS'!$C235)</f>
        <v>0</v>
      </c>
      <c r="AD235" s="372">
        <f t="shared" si="6"/>
        <v>19</v>
      </c>
      <c r="AE235" s="2163" t="str">
        <f t="shared" si="7"/>
        <v>COMUNICACIÓN</v>
      </c>
    </row>
    <row r="236" spans="1:31" x14ac:dyDescent="0.25">
      <c r="A236" s="372">
        <v>234</v>
      </c>
      <c r="B236" s="974" t="s">
        <v>2045</v>
      </c>
      <c r="C236" s="974" t="s">
        <v>2044</v>
      </c>
      <c r="D236" s="974" t="s">
        <v>2195</v>
      </c>
      <c r="E236" s="372">
        <f>SUMIFS(CONTRATOS!$P$6:$P$956,CONTRATOS!$I$6:$I$956,'RESUMEN POR CARRERAS'!E$2,CONTRATOS!$D$6:$D$956,'RESUMEN POR CARRERAS'!$C236)</f>
        <v>0</v>
      </c>
      <c r="F236" s="372">
        <f>SUMIFS(CONTRATOS!$P$6:$P$956,CONTRATOS!$I$6:$I$956,'RESUMEN POR CARRERAS'!F$2,CONTRATOS!$D$6:$D$956,'RESUMEN POR CARRERAS'!$C236)</f>
        <v>0</v>
      </c>
      <c r="G236" s="372">
        <f>SUMIFS(CONTRATOS!$P$6:$P$956,CONTRATOS!$I$6:$I$956,'RESUMEN POR CARRERAS'!G$2,CONTRATOS!$D$6:$D$956,'RESUMEN POR CARRERAS'!$C236)</f>
        <v>0</v>
      </c>
      <c r="H236" s="372">
        <f>SUMIFS(CONTRATOS!$P$6:$P$956,CONTRATOS!$I$6:$I$956,'RESUMEN POR CARRERAS'!H$2,CONTRATOS!$D$6:$D$956,'RESUMEN POR CARRERAS'!$C236)</f>
        <v>0</v>
      </c>
      <c r="I236" s="372">
        <f>SUMIFS(CONTRATOS!$P$6:$P$956,CONTRATOS!$I$6:$I$956,'RESUMEN POR CARRERAS'!I$2,CONTRATOS!$D$6:$D$956,'RESUMEN POR CARRERAS'!$C236)</f>
        <v>0</v>
      </c>
      <c r="J236" s="372">
        <f>SUMIFS(CONTRATOS!$P$6:$P$956,CONTRATOS!$I$6:$I$956,'RESUMEN POR CARRERAS'!J$2,CONTRATOS!$D$6:$D$956,'RESUMEN POR CARRERAS'!$C236)</f>
        <v>0</v>
      </c>
      <c r="K236" s="372">
        <f>SUMIFS(CONTRATOS!$P$6:$P$956,CONTRATOS!$I$6:$I$956,'RESUMEN POR CARRERAS'!K$2,CONTRATOS!$D$6:$D$956,'RESUMEN POR CARRERAS'!$C236)</f>
        <v>0</v>
      </c>
      <c r="L236" s="372">
        <f>SUMIFS(CONTRATOS!$P$6:$P$956,CONTRATOS!$I$6:$I$956,'RESUMEN POR CARRERAS'!L$2,CONTRATOS!$D$6:$D$956,'RESUMEN POR CARRERAS'!$C236)</f>
        <v>20</v>
      </c>
      <c r="M236" s="372">
        <f>SUMIFS(CONTRATOS!$P$6:$P$956,CONTRATOS!$I$6:$I$956,'RESUMEN POR CARRERAS'!M$2,CONTRATOS!$D$6:$D$956,'RESUMEN POR CARRERAS'!$C236)</f>
        <v>0</v>
      </c>
      <c r="N236" s="372">
        <f>SUMIFS(CONTRATOS!$P$6:$P$956,CONTRATOS!$I$6:$I$956,'RESUMEN POR CARRERAS'!N$2,CONTRATOS!$D$6:$D$956,'RESUMEN POR CARRERAS'!$C236)</f>
        <v>0</v>
      </c>
      <c r="O236" s="372">
        <f>SUMIFS(CONTRATOS!$P$6:$P$956,CONTRATOS!$I$6:$I$956,'RESUMEN POR CARRERAS'!O$2,CONTRATOS!$D$6:$D$956,'RESUMEN POR CARRERAS'!$C236)</f>
        <v>0</v>
      </c>
      <c r="P236" s="372">
        <f>SUMIFS(CONTRATOS!$P$6:$P$956,CONTRATOS!$I$6:$I$956,'RESUMEN POR CARRERAS'!P$2,CONTRATOS!$D$6:$D$956,'RESUMEN POR CARRERAS'!$C236)</f>
        <v>0</v>
      </c>
      <c r="Q236" s="372">
        <f>SUMIFS(CONTRATOS!$P$6:$P$956,CONTRATOS!$I$6:$I$956,'RESUMEN POR CARRERAS'!Q$2,CONTRATOS!$D$6:$D$956,'RESUMEN POR CARRERAS'!$C236)</f>
        <v>0</v>
      </c>
      <c r="R236" s="372">
        <f>SUMIFS(CONTRATOS!$P$6:$P$956,CONTRATOS!$I$6:$I$956,'RESUMEN POR CARRERAS'!R$2,CONTRATOS!$D$6:$D$956,'RESUMEN POR CARRERAS'!$C236)</f>
        <v>0</v>
      </c>
      <c r="S236" s="372">
        <f>SUMIFS(CONTRATOS!$P$6:$P$956,CONTRATOS!$I$6:$I$956,'RESUMEN POR CARRERAS'!S$2,CONTRATOS!$D$6:$D$956,'RESUMEN POR CARRERAS'!$C236)</f>
        <v>0</v>
      </c>
      <c r="T236" s="372">
        <f>SUMIFS(CONTRATOS!$P$6:$P$956,CONTRATOS!$I$6:$I$956,'RESUMEN POR CARRERAS'!T$2,CONTRATOS!$D$6:$D$956,'RESUMEN POR CARRERAS'!$C236)</f>
        <v>0</v>
      </c>
      <c r="U236" s="372">
        <f>SUMIFS(CONTRATOS!$P$6:$P$956,CONTRATOS!$I$6:$I$956,'RESUMEN POR CARRERAS'!U$2,CONTRATOS!$D$6:$D$956,'RESUMEN POR CARRERAS'!$C236)</f>
        <v>0</v>
      </c>
      <c r="V236" s="372">
        <f>SUMIFS(CONTRATOS!$P$6:$P$956,CONTRATOS!$I$6:$I$956,'RESUMEN POR CARRERAS'!V$2,CONTRATOS!$D$6:$D$956,'RESUMEN POR CARRERAS'!$C236)</f>
        <v>0</v>
      </c>
      <c r="W236" s="372">
        <f>SUMIFS(CONTRATOS!$P$6:$P$956,CONTRATOS!$I$6:$I$956,'RESUMEN POR CARRERAS'!W$2,CONTRATOS!$D$6:$D$956,'RESUMEN POR CARRERAS'!$C236)</f>
        <v>0</v>
      </c>
      <c r="X236" s="372">
        <f>SUMIFS(CONTRATOS!$P$6:$P$956,CONTRATOS!$I$6:$I$956,'RESUMEN POR CARRERAS'!X$2,CONTRATOS!$D$6:$D$956,'RESUMEN POR CARRERAS'!$C236)</f>
        <v>0</v>
      </c>
      <c r="Y236" s="372">
        <f>SUMIFS(CONTRATOS!$P$6:$P$956,CONTRATOS!$I$6:$I$956,'RESUMEN POR CARRERAS'!Y$2,CONTRATOS!$D$6:$D$956,'RESUMEN POR CARRERAS'!$C236)</f>
        <v>0</v>
      </c>
      <c r="Z236" s="372">
        <f>SUMIFS(CONTRATOS!$P$6:$P$956,CONTRATOS!$I$6:$I$956,'RESUMEN POR CARRERAS'!Z$2,CONTRATOS!$D$6:$D$956,'RESUMEN POR CARRERAS'!$C236)</f>
        <v>0</v>
      </c>
      <c r="AA236" s="372">
        <f>SUMIFS(CONTRATOS!$P$6:$P$956,CONTRATOS!$I$6:$I$956,'RESUMEN POR CARRERAS'!AA$2,CONTRATOS!$D$6:$D$956,'RESUMEN POR CARRERAS'!$C236)</f>
        <v>0</v>
      </c>
      <c r="AB236" s="372">
        <f>SUMIFS(CONTRATOS!$P$6:$P$956,CONTRATOS!$I$6:$I$956,'RESUMEN POR CARRERAS'!AB$2,CONTRATOS!$D$6:$D$956,'RESUMEN POR CARRERAS'!$C236)</f>
        <v>0</v>
      </c>
      <c r="AC236" s="372">
        <f>SUMIFS(CONTRATOS!$P$6:$P$956,CONTRATOS!$I$6:$I$956,'RESUMEN POR CARRERAS'!AC$2,CONTRATOS!$D$6:$D$956,'RESUMEN POR CARRERAS'!$C236)</f>
        <v>0</v>
      </c>
      <c r="AD236" s="372">
        <f t="shared" si="6"/>
        <v>20</v>
      </c>
      <c r="AE236" s="2163" t="str">
        <f t="shared" si="7"/>
        <v>AGRONOMÍA</v>
      </c>
    </row>
    <row r="237" spans="1:31" x14ac:dyDescent="0.25">
      <c r="A237" s="372">
        <v>235</v>
      </c>
      <c r="B237" s="974" t="s">
        <v>1105</v>
      </c>
      <c r="C237" s="974" t="s">
        <v>1104</v>
      </c>
      <c r="D237" s="974" t="s">
        <v>2195</v>
      </c>
      <c r="E237" s="372">
        <f>SUMIFS(CONTRATOS!$P$6:$P$956,CONTRATOS!$I$6:$I$956,'RESUMEN POR CARRERAS'!E$2,CONTRATOS!$D$6:$D$956,'RESUMEN POR CARRERAS'!$C237)</f>
        <v>0</v>
      </c>
      <c r="F237" s="372">
        <f>SUMIFS(CONTRATOS!$P$6:$P$956,CONTRATOS!$I$6:$I$956,'RESUMEN POR CARRERAS'!F$2,CONTRATOS!$D$6:$D$956,'RESUMEN POR CARRERAS'!$C237)</f>
        <v>0</v>
      </c>
      <c r="G237" s="372">
        <f>SUMIFS(CONTRATOS!$P$6:$P$956,CONTRATOS!$I$6:$I$956,'RESUMEN POR CARRERAS'!G$2,CONTRATOS!$D$6:$D$956,'RESUMEN POR CARRERAS'!$C237)</f>
        <v>0</v>
      </c>
      <c r="H237" s="372">
        <f>SUMIFS(CONTRATOS!$P$6:$P$956,CONTRATOS!$I$6:$I$956,'RESUMEN POR CARRERAS'!H$2,CONTRATOS!$D$6:$D$956,'RESUMEN POR CARRERAS'!$C237)</f>
        <v>0</v>
      </c>
      <c r="I237" s="372">
        <f>SUMIFS(CONTRATOS!$P$6:$P$956,CONTRATOS!$I$6:$I$956,'RESUMEN POR CARRERAS'!I$2,CONTRATOS!$D$6:$D$956,'RESUMEN POR CARRERAS'!$C237)</f>
        <v>0</v>
      </c>
      <c r="J237" s="372">
        <f>SUMIFS(CONTRATOS!$P$6:$P$956,CONTRATOS!$I$6:$I$956,'RESUMEN POR CARRERAS'!J$2,CONTRATOS!$D$6:$D$956,'RESUMEN POR CARRERAS'!$C237)</f>
        <v>0</v>
      </c>
      <c r="K237" s="372">
        <f>SUMIFS(CONTRATOS!$P$6:$P$956,CONTRATOS!$I$6:$I$956,'RESUMEN POR CARRERAS'!K$2,CONTRATOS!$D$6:$D$956,'RESUMEN POR CARRERAS'!$C237)</f>
        <v>0</v>
      </c>
      <c r="L237" s="372">
        <f>SUMIFS(CONTRATOS!$P$6:$P$956,CONTRATOS!$I$6:$I$956,'RESUMEN POR CARRERAS'!L$2,CONTRATOS!$D$6:$D$956,'RESUMEN POR CARRERAS'!$C237)</f>
        <v>0</v>
      </c>
      <c r="M237" s="372">
        <f>SUMIFS(CONTRATOS!$P$6:$P$956,CONTRATOS!$I$6:$I$956,'RESUMEN POR CARRERAS'!M$2,CONTRATOS!$D$6:$D$956,'RESUMEN POR CARRERAS'!$C237)</f>
        <v>0</v>
      </c>
      <c r="N237" s="372">
        <f>SUMIFS(CONTRATOS!$P$6:$P$956,CONTRATOS!$I$6:$I$956,'RESUMEN POR CARRERAS'!N$2,CONTRATOS!$D$6:$D$956,'RESUMEN POR CARRERAS'!$C237)</f>
        <v>0</v>
      </c>
      <c r="O237" s="372">
        <f>SUMIFS(CONTRATOS!$P$6:$P$956,CONTRATOS!$I$6:$I$956,'RESUMEN POR CARRERAS'!O$2,CONTRATOS!$D$6:$D$956,'RESUMEN POR CARRERAS'!$C237)</f>
        <v>0</v>
      </c>
      <c r="P237" s="372">
        <f>SUMIFS(CONTRATOS!$P$6:$P$956,CONTRATOS!$I$6:$I$956,'RESUMEN POR CARRERAS'!P$2,CONTRATOS!$D$6:$D$956,'RESUMEN POR CARRERAS'!$C237)</f>
        <v>0</v>
      </c>
      <c r="Q237" s="372">
        <f>SUMIFS(CONTRATOS!$P$6:$P$956,CONTRATOS!$I$6:$I$956,'RESUMEN POR CARRERAS'!Q$2,CONTRATOS!$D$6:$D$956,'RESUMEN POR CARRERAS'!$C237)</f>
        <v>6</v>
      </c>
      <c r="R237" s="372">
        <f>SUMIFS(CONTRATOS!$P$6:$P$956,CONTRATOS!$I$6:$I$956,'RESUMEN POR CARRERAS'!R$2,CONTRATOS!$D$6:$D$956,'RESUMEN POR CARRERAS'!$C237)</f>
        <v>8</v>
      </c>
      <c r="S237" s="372">
        <f>SUMIFS(CONTRATOS!$P$6:$P$956,CONTRATOS!$I$6:$I$956,'RESUMEN POR CARRERAS'!S$2,CONTRATOS!$D$6:$D$956,'RESUMEN POR CARRERAS'!$C237)</f>
        <v>4</v>
      </c>
      <c r="T237" s="372">
        <f>SUMIFS(CONTRATOS!$P$6:$P$956,CONTRATOS!$I$6:$I$956,'RESUMEN POR CARRERAS'!T$2,CONTRATOS!$D$6:$D$956,'RESUMEN POR CARRERAS'!$C237)</f>
        <v>0</v>
      </c>
      <c r="U237" s="372">
        <f>SUMIFS(CONTRATOS!$P$6:$P$956,CONTRATOS!$I$6:$I$956,'RESUMEN POR CARRERAS'!U$2,CONTRATOS!$D$6:$D$956,'RESUMEN POR CARRERAS'!$C237)</f>
        <v>0</v>
      </c>
      <c r="V237" s="372">
        <f>SUMIFS(CONTRATOS!$P$6:$P$956,CONTRATOS!$I$6:$I$956,'RESUMEN POR CARRERAS'!V$2,CONTRATOS!$D$6:$D$956,'RESUMEN POR CARRERAS'!$C237)</f>
        <v>0</v>
      </c>
      <c r="W237" s="372">
        <f>SUMIFS(CONTRATOS!$P$6:$P$956,CONTRATOS!$I$6:$I$956,'RESUMEN POR CARRERAS'!W$2,CONTRATOS!$D$6:$D$956,'RESUMEN POR CARRERAS'!$C237)</f>
        <v>0</v>
      </c>
      <c r="X237" s="372">
        <f>SUMIFS(CONTRATOS!$P$6:$P$956,CONTRATOS!$I$6:$I$956,'RESUMEN POR CARRERAS'!X$2,CONTRATOS!$D$6:$D$956,'RESUMEN POR CARRERAS'!$C237)</f>
        <v>0</v>
      </c>
      <c r="Y237" s="372">
        <f>SUMIFS(CONTRATOS!$P$6:$P$956,CONTRATOS!$I$6:$I$956,'RESUMEN POR CARRERAS'!Y$2,CONTRATOS!$D$6:$D$956,'RESUMEN POR CARRERAS'!$C237)</f>
        <v>0</v>
      </c>
      <c r="Z237" s="372">
        <f>SUMIFS(CONTRATOS!$P$6:$P$956,CONTRATOS!$I$6:$I$956,'RESUMEN POR CARRERAS'!Z$2,CONTRATOS!$D$6:$D$956,'RESUMEN POR CARRERAS'!$C237)</f>
        <v>0</v>
      </c>
      <c r="AA237" s="372">
        <f>SUMIFS(CONTRATOS!$P$6:$P$956,CONTRATOS!$I$6:$I$956,'RESUMEN POR CARRERAS'!AA$2,CONTRATOS!$D$6:$D$956,'RESUMEN POR CARRERAS'!$C237)</f>
        <v>0</v>
      </c>
      <c r="AB237" s="372">
        <f>SUMIFS(CONTRATOS!$P$6:$P$956,CONTRATOS!$I$6:$I$956,'RESUMEN POR CARRERAS'!AB$2,CONTRATOS!$D$6:$D$956,'RESUMEN POR CARRERAS'!$C237)</f>
        <v>0</v>
      </c>
      <c r="AC237" s="372">
        <f>SUMIFS(CONTRATOS!$P$6:$P$956,CONTRATOS!$I$6:$I$956,'RESUMEN POR CARRERAS'!AC$2,CONTRATOS!$D$6:$D$956,'RESUMEN POR CARRERAS'!$C237)</f>
        <v>0</v>
      </c>
      <c r="AD237" s="372">
        <f t="shared" si="6"/>
        <v>8</v>
      </c>
      <c r="AE237" s="2163" t="str">
        <f t="shared" si="7"/>
        <v>EDUCACIÓN INTERCULTURAL BILINGÜE</v>
      </c>
    </row>
    <row r="238" spans="1:31" x14ac:dyDescent="0.25">
      <c r="A238" s="372">
        <v>236</v>
      </c>
      <c r="B238" s="974" t="s">
        <v>811</v>
      </c>
      <c r="C238" s="974" t="s">
        <v>814</v>
      </c>
      <c r="D238" s="974" t="s">
        <v>2195</v>
      </c>
      <c r="E238" s="372">
        <f>SUMIFS(CONTRATOS!$P$6:$P$956,CONTRATOS!$I$6:$I$956,'RESUMEN POR CARRERAS'!E$2,CONTRATOS!$D$6:$D$956,'RESUMEN POR CARRERAS'!$C238)</f>
        <v>0</v>
      </c>
      <c r="F238" s="372">
        <f>SUMIFS(CONTRATOS!$P$6:$P$956,CONTRATOS!$I$6:$I$956,'RESUMEN POR CARRERAS'!F$2,CONTRATOS!$D$6:$D$956,'RESUMEN POR CARRERAS'!$C238)</f>
        <v>0</v>
      </c>
      <c r="G238" s="372">
        <f>SUMIFS(CONTRATOS!$P$6:$P$956,CONTRATOS!$I$6:$I$956,'RESUMEN POR CARRERAS'!G$2,CONTRATOS!$D$6:$D$956,'RESUMEN POR CARRERAS'!$C238)</f>
        <v>0</v>
      </c>
      <c r="H238" s="372">
        <f>SUMIFS(CONTRATOS!$P$6:$P$956,CONTRATOS!$I$6:$I$956,'RESUMEN POR CARRERAS'!H$2,CONTRATOS!$D$6:$D$956,'RESUMEN POR CARRERAS'!$C238)</f>
        <v>0</v>
      </c>
      <c r="I238" s="372">
        <f>SUMIFS(CONTRATOS!$P$6:$P$956,CONTRATOS!$I$6:$I$956,'RESUMEN POR CARRERAS'!I$2,CONTRATOS!$D$6:$D$956,'RESUMEN POR CARRERAS'!$C238)</f>
        <v>0</v>
      </c>
      <c r="J238" s="372">
        <f>SUMIFS(CONTRATOS!$P$6:$P$956,CONTRATOS!$I$6:$I$956,'RESUMEN POR CARRERAS'!J$2,CONTRATOS!$D$6:$D$956,'RESUMEN POR CARRERAS'!$C238)</f>
        <v>0</v>
      </c>
      <c r="K238" s="372">
        <f>SUMIFS(CONTRATOS!$P$6:$P$956,CONTRATOS!$I$6:$I$956,'RESUMEN POR CARRERAS'!K$2,CONTRATOS!$D$6:$D$956,'RESUMEN POR CARRERAS'!$C238)</f>
        <v>0</v>
      </c>
      <c r="L238" s="372">
        <f>SUMIFS(CONTRATOS!$P$6:$P$956,CONTRATOS!$I$6:$I$956,'RESUMEN POR CARRERAS'!L$2,CONTRATOS!$D$6:$D$956,'RESUMEN POR CARRERAS'!$C238)</f>
        <v>0</v>
      </c>
      <c r="M238" s="372">
        <f>SUMIFS(CONTRATOS!$P$6:$P$956,CONTRATOS!$I$6:$I$956,'RESUMEN POR CARRERAS'!M$2,CONTRATOS!$D$6:$D$956,'RESUMEN POR CARRERAS'!$C238)</f>
        <v>0</v>
      </c>
      <c r="N238" s="372">
        <f>SUMIFS(CONTRATOS!$P$6:$P$956,CONTRATOS!$I$6:$I$956,'RESUMEN POR CARRERAS'!N$2,CONTRATOS!$D$6:$D$956,'RESUMEN POR CARRERAS'!$C238)</f>
        <v>0</v>
      </c>
      <c r="O238" s="372">
        <f>SUMIFS(CONTRATOS!$P$6:$P$956,CONTRATOS!$I$6:$I$956,'RESUMEN POR CARRERAS'!O$2,CONTRATOS!$D$6:$D$956,'RESUMEN POR CARRERAS'!$C238)</f>
        <v>0</v>
      </c>
      <c r="P238" s="372">
        <f>SUMIFS(CONTRATOS!$P$6:$P$956,CONTRATOS!$I$6:$I$956,'RESUMEN POR CARRERAS'!P$2,CONTRATOS!$D$6:$D$956,'RESUMEN POR CARRERAS'!$C238)</f>
        <v>0</v>
      </c>
      <c r="Q238" s="372">
        <f>SUMIFS(CONTRATOS!$P$6:$P$956,CONTRATOS!$I$6:$I$956,'RESUMEN POR CARRERAS'!Q$2,CONTRATOS!$D$6:$D$956,'RESUMEN POR CARRERAS'!$C238)</f>
        <v>15</v>
      </c>
      <c r="R238" s="372">
        <f>SUMIFS(CONTRATOS!$P$6:$P$956,CONTRATOS!$I$6:$I$956,'RESUMEN POR CARRERAS'!R$2,CONTRATOS!$D$6:$D$956,'RESUMEN POR CARRERAS'!$C238)</f>
        <v>0</v>
      </c>
      <c r="S238" s="372">
        <f>SUMIFS(CONTRATOS!$P$6:$P$956,CONTRATOS!$I$6:$I$956,'RESUMEN POR CARRERAS'!S$2,CONTRATOS!$D$6:$D$956,'RESUMEN POR CARRERAS'!$C238)</f>
        <v>0</v>
      </c>
      <c r="T238" s="372">
        <f>SUMIFS(CONTRATOS!$P$6:$P$956,CONTRATOS!$I$6:$I$956,'RESUMEN POR CARRERAS'!T$2,CONTRATOS!$D$6:$D$956,'RESUMEN POR CARRERAS'!$C238)</f>
        <v>4</v>
      </c>
      <c r="U238" s="372">
        <f>SUMIFS(CONTRATOS!$P$6:$P$956,CONTRATOS!$I$6:$I$956,'RESUMEN POR CARRERAS'!U$2,CONTRATOS!$D$6:$D$956,'RESUMEN POR CARRERAS'!$C238)</f>
        <v>0</v>
      </c>
      <c r="V238" s="372">
        <f>SUMIFS(CONTRATOS!$P$6:$P$956,CONTRATOS!$I$6:$I$956,'RESUMEN POR CARRERAS'!V$2,CONTRATOS!$D$6:$D$956,'RESUMEN POR CARRERAS'!$C238)</f>
        <v>0</v>
      </c>
      <c r="W238" s="372">
        <f>SUMIFS(CONTRATOS!$P$6:$P$956,CONTRATOS!$I$6:$I$956,'RESUMEN POR CARRERAS'!W$2,CONTRATOS!$D$6:$D$956,'RESUMEN POR CARRERAS'!$C238)</f>
        <v>0</v>
      </c>
      <c r="X238" s="372">
        <f>SUMIFS(CONTRATOS!$P$6:$P$956,CONTRATOS!$I$6:$I$956,'RESUMEN POR CARRERAS'!X$2,CONTRATOS!$D$6:$D$956,'RESUMEN POR CARRERAS'!$C238)</f>
        <v>0</v>
      </c>
      <c r="Y238" s="372">
        <f>SUMIFS(CONTRATOS!$P$6:$P$956,CONTRATOS!$I$6:$I$956,'RESUMEN POR CARRERAS'!Y$2,CONTRATOS!$D$6:$D$956,'RESUMEN POR CARRERAS'!$C238)</f>
        <v>0</v>
      </c>
      <c r="Z238" s="372">
        <f>SUMIFS(CONTRATOS!$P$6:$P$956,CONTRATOS!$I$6:$I$956,'RESUMEN POR CARRERAS'!Z$2,CONTRATOS!$D$6:$D$956,'RESUMEN POR CARRERAS'!$C238)</f>
        <v>0</v>
      </c>
      <c r="AA238" s="372">
        <f>SUMIFS(CONTRATOS!$P$6:$P$956,CONTRATOS!$I$6:$I$956,'RESUMEN POR CARRERAS'!AA$2,CONTRATOS!$D$6:$D$956,'RESUMEN POR CARRERAS'!$C238)</f>
        <v>0</v>
      </c>
      <c r="AB238" s="372">
        <f>SUMIFS(CONTRATOS!$P$6:$P$956,CONTRATOS!$I$6:$I$956,'RESUMEN POR CARRERAS'!AB$2,CONTRATOS!$D$6:$D$956,'RESUMEN POR CARRERAS'!$C238)</f>
        <v>0</v>
      </c>
      <c r="AC238" s="372">
        <f>SUMIFS(CONTRATOS!$P$6:$P$956,CONTRATOS!$I$6:$I$956,'RESUMEN POR CARRERAS'!AC$2,CONTRATOS!$D$6:$D$956,'RESUMEN POR CARRERAS'!$C238)</f>
        <v>0</v>
      </c>
      <c r="AD238" s="372">
        <f t="shared" si="6"/>
        <v>15</v>
      </c>
      <c r="AE238" s="2163" t="str">
        <f t="shared" si="7"/>
        <v>EDUCACIÓN INICIAL</v>
      </c>
    </row>
    <row r="239" spans="1:31" x14ac:dyDescent="0.25">
      <c r="A239" s="372">
        <v>237</v>
      </c>
      <c r="B239" s="974" t="s">
        <v>1079</v>
      </c>
      <c r="C239" s="974" t="s">
        <v>1080</v>
      </c>
      <c r="D239" s="974" t="s">
        <v>2195</v>
      </c>
      <c r="E239" s="372">
        <f>SUMIFS(CONTRATOS!$P$6:$P$956,CONTRATOS!$I$6:$I$956,'RESUMEN POR CARRERAS'!E$2,CONTRATOS!$D$6:$D$956,'RESUMEN POR CARRERAS'!$C239)</f>
        <v>0</v>
      </c>
      <c r="F239" s="372">
        <f>SUMIFS(CONTRATOS!$P$6:$P$956,CONTRATOS!$I$6:$I$956,'RESUMEN POR CARRERAS'!F$2,CONTRATOS!$D$6:$D$956,'RESUMEN POR CARRERAS'!$C239)</f>
        <v>0</v>
      </c>
      <c r="G239" s="372">
        <f>SUMIFS(CONTRATOS!$P$6:$P$956,CONTRATOS!$I$6:$I$956,'RESUMEN POR CARRERAS'!G$2,CONTRATOS!$D$6:$D$956,'RESUMEN POR CARRERAS'!$C239)</f>
        <v>0</v>
      </c>
      <c r="H239" s="372">
        <f>SUMIFS(CONTRATOS!$P$6:$P$956,CONTRATOS!$I$6:$I$956,'RESUMEN POR CARRERAS'!H$2,CONTRATOS!$D$6:$D$956,'RESUMEN POR CARRERAS'!$C239)</f>
        <v>0</v>
      </c>
      <c r="I239" s="372">
        <f>SUMIFS(CONTRATOS!$P$6:$P$956,CONTRATOS!$I$6:$I$956,'RESUMEN POR CARRERAS'!I$2,CONTRATOS!$D$6:$D$956,'RESUMEN POR CARRERAS'!$C239)</f>
        <v>0</v>
      </c>
      <c r="J239" s="372">
        <f>SUMIFS(CONTRATOS!$P$6:$P$956,CONTRATOS!$I$6:$I$956,'RESUMEN POR CARRERAS'!J$2,CONTRATOS!$D$6:$D$956,'RESUMEN POR CARRERAS'!$C239)</f>
        <v>0</v>
      </c>
      <c r="K239" s="372">
        <f>SUMIFS(CONTRATOS!$P$6:$P$956,CONTRATOS!$I$6:$I$956,'RESUMEN POR CARRERAS'!K$2,CONTRATOS!$D$6:$D$956,'RESUMEN POR CARRERAS'!$C239)</f>
        <v>0</v>
      </c>
      <c r="L239" s="372">
        <f>SUMIFS(CONTRATOS!$P$6:$P$956,CONTRATOS!$I$6:$I$956,'RESUMEN POR CARRERAS'!L$2,CONTRATOS!$D$6:$D$956,'RESUMEN POR CARRERAS'!$C239)</f>
        <v>0</v>
      </c>
      <c r="M239" s="372">
        <f>SUMIFS(CONTRATOS!$P$6:$P$956,CONTRATOS!$I$6:$I$956,'RESUMEN POR CARRERAS'!M$2,CONTRATOS!$D$6:$D$956,'RESUMEN POR CARRERAS'!$C239)</f>
        <v>0</v>
      </c>
      <c r="N239" s="372">
        <f>SUMIFS(CONTRATOS!$P$6:$P$956,CONTRATOS!$I$6:$I$956,'RESUMEN POR CARRERAS'!N$2,CONTRATOS!$D$6:$D$956,'RESUMEN POR CARRERAS'!$C239)</f>
        <v>0</v>
      </c>
      <c r="O239" s="372">
        <f>SUMIFS(CONTRATOS!$P$6:$P$956,CONTRATOS!$I$6:$I$956,'RESUMEN POR CARRERAS'!O$2,CONTRATOS!$D$6:$D$956,'RESUMEN POR CARRERAS'!$C239)</f>
        <v>0</v>
      </c>
      <c r="P239" s="372">
        <f>SUMIFS(CONTRATOS!$P$6:$P$956,CONTRATOS!$I$6:$I$956,'RESUMEN POR CARRERAS'!P$2,CONTRATOS!$D$6:$D$956,'RESUMEN POR CARRERAS'!$C239)</f>
        <v>12</v>
      </c>
      <c r="Q239" s="372">
        <f>SUMIFS(CONTRATOS!$P$6:$P$956,CONTRATOS!$I$6:$I$956,'RESUMEN POR CARRERAS'!Q$2,CONTRATOS!$D$6:$D$956,'RESUMEN POR CARRERAS'!$C239)</f>
        <v>0</v>
      </c>
      <c r="R239" s="372">
        <f>SUMIFS(CONTRATOS!$P$6:$P$956,CONTRATOS!$I$6:$I$956,'RESUMEN POR CARRERAS'!R$2,CONTRATOS!$D$6:$D$956,'RESUMEN POR CARRERAS'!$C239)</f>
        <v>0</v>
      </c>
      <c r="S239" s="372">
        <f>SUMIFS(CONTRATOS!$P$6:$P$956,CONTRATOS!$I$6:$I$956,'RESUMEN POR CARRERAS'!S$2,CONTRATOS!$D$6:$D$956,'RESUMEN POR CARRERAS'!$C239)</f>
        <v>3</v>
      </c>
      <c r="T239" s="372">
        <f>SUMIFS(CONTRATOS!$P$6:$P$956,CONTRATOS!$I$6:$I$956,'RESUMEN POR CARRERAS'!T$2,CONTRATOS!$D$6:$D$956,'RESUMEN POR CARRERAS'!$C239)</f>
        <v>0</v>
      </c>
      <c r="U239" s="372">
        <f>SUMIFS(CONTRATOS!$P$6:$P$956,CONTRATOS!$I$6:$I$956,'RESUMEN POR CARRERAS'!U$2,CONTRATOS!$D$6:$D$956,'RESUMEN POR CARRERAS'!$C239)</f>
        <v>0</v>
      </c>
      <c r="V239" s="372">
        <f>SUMIFS(CONTRATOS!$P$6:$P$956,CONTRATOS!$I$6:$I$956,'RESUMEN POR CARRERAS'!V$2,CONTRATOS!$D$6:$D$956,'RESUMEN POR CARRERAS'!$C239)</f>
        <v>0</v>
      </c>
      <c r="W239" s="372">
        <f>SUMIFS(CONTRATOS!$P$6:$P$956,CONTRATOS!$I$6:$I$956,'RESUMEN POR CARRERAS'!W$2,CONTRATOS!$D$6:$D$956,'RESUMEN POR CARRERAS'!$C239)</f>
        <v>0</v>
      </c>
      <c r="X239" s="372">
        <f>SUMIFS(CONTRATOS!$P$6:$P$956,CONTRATOS!$I$6:$I$956,'RESUMEN POR CARRERAS'!X$2,CONTRATOS!$D$6:$D$956,'RESUMEN POR CARRERAS'!$C239)</f>
        <v>0</v>
      </c>
      <c r="Y239" s="372">
        <f>SUMIFS(CONTRATOS!$P$6:$P$956,CONTRATOS!$I$6:$I$956,'RESUMEN POR CARRERAS'!Y$2,CONTRATOS!$D$6:$D$956,'RESUMEN POR CARRERAS'!$C239)</f>
        <v>0</v>
      </c>
      <c r="Z239" s="372">
        <f>SUMIFS(CONTRATOS!$P$6:$P$956,CONTRATOS!$I$6:$I$956,'RESUMEN POR CARRERAS'!Z$2,CONTRATOS!$D$6:$D$956,'RESUMEN POR CARRERAS'!$C239)</f>
        <v>0</v>
      </c>
      <c r="AA239" s="372">
        <f>SUMIFS(CONTRATOS!$P$6:$P$956,CONTRATOS!$I$6:$I$956,'RESUMEN POR CARRERAS'!AA$2,CONTRATOS!$D$6:$D$956,'RESUMEN POR CARRERAS'!$C239)</f>
        <v>0</v>
      </c>
      <c r="AB239" s="372">
        <f>SUMIFS(CONTRATOS!$P$6:$P$956,CONTRATOS!$I$6:$I$956,'RESUMEN POR CARRERAS'!AB$2,CONTRATOS!$D$6:$D$956,'RESUMEN POR CARRERAS'!$C239)</f>
        <v>0</v>
      </c>
      <c r="AC239" s="372">
        <f>SUMIFS(CONTRATOS!$P$6:$P$956,CONTRATOS!$I$6:$I$956,'RESUMEN POR CARRERAS'!AC$2,CONTRATOS!$D$6:$D$956,'RESUMEN POR CARRERAS'!$C239)</f>
        <v>0</v>
      </c>
      <c r="AD239" s="372">
        <f t="shared" si="6"/>
        <v>12</v>
      </c>
      <c r="AE239" s="2163" t="str">
        <f t="shared" si="7"/>
        <v>EDUCACIÓN BÁSICA</v>
      </c>
    </row>
    <row r="240" spans="1:31" x14ac:dyDescent="0.25">
      <c r="A240" s="372">
        <v>238</v>
      </c>
      <c r="B240" s="974" t="s">
        <v>1481</v>
      </c>
      <c r="C240" s="974" t="s">
        <v>1276</v>
      </c>
      <c r="D240" s="974" t="s">
        <v>2194</v>
      </c>
      <c r="E240" s="372">
        <f>SUMIFS(CONTRATOS!$P$6:$P$956,CONTRATOS!$I$6:$I$956,'RESUMEN POR CARRERAS'!E$2,CONTRATOS!$D$6:$D$956,'RESUMEN POR CARRERAS'!$C240)</f>
        <v>0</v>
      </c>
      <c r="F240" s="372">
        <f>SUMIFS(CONTRATOS!$P$6:$P$956,CONTRATOS!$I$6:$I$956,'RESUMEN POR CARRERAS'!F$2,CONTRATOS!$D$6:$D$956,'RESUMEN POR CARRERAS'!$C240)</f>
        <v>0</v>
      </c>
      <c r="G240" s="372">
        <f>SUMIFS(CONTRATOS!$P$6:$P$956,CONTRATOS!$I$6:$I$956,'RESUMEN POR CARRERAS'!G$2,CONTRATOS!$D$6:$D$956,'RESUMEN POR CARRERAS'!$C240)</f>
        <v>0</v>
      </c>
      <c r="H240" s="372">
        <f>SUMIFS(CONTRATOS!$P$6:$P$956,CONTRATOS!$I$6:$I$956,'RESUMEN POR CARRERAS'!H$2,CONTRATOS!$D$6:$D$956,'RESUMEN POR CARRERAS'!$C240)</f>
        <v>0</v>
      </c>
      <c r="I240" s="372">
        <f>SUMIFS(CONTRATOS!$P$6:$P$956,CONTRATOS!$I$6:$I$956,'RESUMEN POR CARRERAS'!I$2,CONTRATOS!$D$6:$D$956,'RESUMEN POR CARRERAS'!$C240)</f>
        <v>0</v>
      </c>
      <c r="J240" s="372">
        <f>SUMIFS(CONTRATOS!$P$6:$P$956,CONTRATOS!$I$6:$I$956,'RESUMEN POR CARRERAS'!J$2,CONTRATOS!$D$6:$D$956,'RESUMEN POR CARRERAS'!$C240)</f>
        <v>0</v>
      </c>
      <c r="K240" s="372">
        <f>SUMIFS(CONTRATOS!$P$6:$P$956,CONTRATOS!$I$6:$I$956,'RESUMEN POR CARRERAS'!K$2,CONTRATOS!$D$6:$D$956,'RESUMEN POR CARRERAS'!$C240)</f>
        <v>0</v>
      </c>
      <c r="L240" s="372">
        <f>SUMIFS(CONTRATOS!$P$6:$P$956,CONTRATOS!$I$6:$I$956,'RESUMEN POR CARRERAS'!L$2,CONTRATOS!$D$6:$D$956,'RESUMEN POR CARRERAS'!$C240)</f>
        <v>0</v>
      </c>
      <c r="M240" s="372">
        <f>SUMIFS(CONTRATOS!$P$6:$P$956,CONTRATOS!$I$6:$I$956,'RESUMEN POR CARRERAS'!M$2,CONTRATOS!$D$6:$D$956,'RESUMEN POR CARRERAS'!$C240)</f>
        <v>0</v>
      </c>
      <c r="N240" s="372">
        <f>SUMIFS(CONTRATOS!$P$6:$P$956,CONTRATOS!$I$6:$I$956,'RESUMEN POR CARRERAS'!N$2,CONTRATOS!$D$6:$D$956,'RESUMEN POR CARRERAS'!$C240)</f>
        <v>0</v>
      </c>
      <c r="O240" s="372">
        <f>SUMIFS(CONTRATOS!$P$6:$P$956,CONTRATOS!$I$6:$I$956,'RESUMEN POR CARRERAS'!O$2,CONTRATOS!$D$6:$D$956,'RESUMEN POR CARRERAS'!$C240)</f>
        <v>0</v>
      </c>
      <c r="P240" s="372">
        <f>SUMIFS(CONTRATOS!$P$6:$P$956,CONTRATOS!$I$6:$I$956,'RESUMEN POR CARRERAS'!P$2,CONTRATOS!$D$6:$D$956,'RESUMEN POR CARRERAS'!$C240)</f>
        <v>0</v>
      </c>
      <c r="Q240" s="372">
        <f>SUMIFS(CONTRATOS!$P$6:$P$956,CONTRATOS!$I$6:$I$956,'RESUMEN POR CARRERAS'!Q$2,CONTRATOS!$D$6:$D$956,'RESUMEN POR CARRERAS'!$C240)</f>
        <v>0</v>
      </c>
      <c r="R240" s="372">
        <f>SUMIFS(CONTRATOS!$P$6:$P$956,CONTRATOS!$I$6:$I$956,'RESUMEN POR CARRERAS'!R$2,CONTRATOS!$D$6:$D$956,'RESUMEN POR CARRERAS'!$C240)</f>
        <v>0</v>
      </c>
      <c r="S240" s="372">
        <f>SUMIFS(CONTRATOS!$P$6:$P$956,CONTRATOS!$I$6:$I$956,'RESUMEN POR CARRERAS'!S$2,CONTRATOS!$D$6:$D$956,'RESUMEN POR CARRERAS'!$C240)</f>
        <v>0</v>
      </c>
      <c r="T240" s="372">
        <f>SUMIFS(CONTRATOS!$P$6:$P$956,CONTRATOS!$I$6:$I$956,'RESUMEN POR CARRERAS'!T$2,CONTRATOS!$D$6:$D$956,'RESUMEN POR CARRERAS'!$C240)</f>
        <v>0</v>
      </c>
      <c r="U240" s="372">
        <f>SUMIFS(CONTRATOS!$P$6:$P$956,CONTRATOS!$I$6:$I$956,'RESUMEN POR CARRERAS'!U$2,CONTRATOS!$D$6:$D$956,'RESUMEN POR CARRERAS'!$C240)</f>
        <v>0</v>
      </c>
      <c r="V240" s="372">
        <f>SUMIFS(CONTRATOS!$P$6:$P$956,CONTRATOS!$I$6:$I$956,'RESUMEN POR CARRERAS'!V$2,CONTRATOS!$D$6:$D$956,'RESUMEN POR CARRERAS'!$C240)</f>
        <v>0</v>
      </c>
      <c r="W240" s="372">
        <f>SUMIFS(CONTRATOS!$P$6:$P$956,CONTRATOS!$I$6:$I$956,'RESUMEN POR CARRERAS'!W$2,CONTRATOS!$D$6:$D$956,'RESUMEN POR CARRERAS'!$C240)</f>
        <v>0</v>
      </c>
      <c r="X240" s="372">
        <f>SUMIFS(CONTRATOS!$P$6:$P$956,CONTRATOS!$I$6:$I$956,'RESUMEN POR CARRERAS'!X$2,CONTRATOS!$D$6:$D$956,'RESUMEN POR CARRERAS'!$C240)</f>
        <v>0</v>
      </c>
      <c r="Y240" s="372">
        <f>SUMIFS(CONTRATOS!$P$6:$P$956,CONTRATOS!$I$6:$I$956,'RESUMEN POR CARRERAS'!Y$2,CONTRATOS!$D$6:$D$956,'RESUMEN POR CARRERAS'!$C240)</f>
        <v>0</v>
      </c>
      <c r="Z240" s="372">
        <f>SUMIFS(CONTRATOS!$P$6:$P$956,CONTRATOS!$I$6:$I$956,'RESUMEN POR CARRERAS'!Z$2,CONTRATOS!$D$6:$D$956,'RESUMEN POR CARRERAS'!$C240)</f>
        <v>0</v>
      </c>
      <c r="AA240" s="372">
        <f>SUMIFS(CONTRATOS!$P$6:$P$956,CONTRATOS!$I$6:$I$956,'RESUMEN POR CARRERAS'!AA$2,CONTRATOS!$D$6:$D$956,'RESUMEN POR CARRERAS'!$C240)</f>
        <v>0</v>
      </c>
      <c r="AB240" s="372">
        <f>SUMIFS(CONTRATOS!$P$6:$P$956,CONTRATOS!$I$6:$I$956,'RESUMEN POR CARRERAS'!AB$2,CONTRATOS!$D$6:$D$956,'RESUMEN POR CARRERAS'!$C240)</f>
        <v>0</v>
      </c>
      <c r="AC240" s="372">
        <f>SUMIFS(CONTRATOS!$P$6:$P$956,CONTRATOS!$I$6:$I$956,'RESUMEN POR CARRERAS'!AC$2,CONTRATOS!$D$6:$D$956,'RESUMEN POR CARRERAS'!$C240)</f>
        <v>0</v>
      </c>
      <c r="AD240" s="372">
        <f t="shared" si="6"/>
        <v>0</v>
      </c>
      <c r="AE240" s="2163" t="str">
        <f t="shared" si="7"/>
        <v>ADMINISTRACIÓN DE EMPRESAS</v>
      </c>
    </row>
    <row r="241" spans="1:31" x14ac:dyDescent="0.25">
      <c r="A241" s="372">
        <v>239</v>
      </c>
      <c r="B241" s="974" t="s">
        <v>2118</v>
      </c>
      <c r="C241" s="974" t="s">
        <v>2119</v>
      </c>
      <c r="D241" s="974" t="s">
        <v>2195</v>
      </c>
      <c r="E241" s="372">
        <f>SUMIFS(CONTRATOS!$P$6:$P$956,CONTRATOS!$I$6:$I$956,'RESUMEN POR CARRERAS'!E$2,CONTRATOS!$D$6:$D$956,'RESUMEN POR CARRERAS'!$C241)</f>
        <v>0</v>
      </c>
      <c r="F241" s="372">
        <f>SUMIFS(CONTRATOS!$P$6:$P$956,CONTRATOS!$I$6:$I$956,'RESUMEN POR CARRERAS'!F$2,CONTRATOS!$D$6:$D$956,'RESUMEN POR CARRERAS'!$C241)</f>
        <v>0</v>
      </c>
      <c r="G241" s="372">
        <f>SUMIFS(CONTRATOS!$P$6:$P$956,CONTRATOS!$I$6:$I$956,'RESUMEN POR CARRERAS'!G$2,CONTRATOS!$D$6:$D$956,'RESUMEN POR CARRERAS'!$C241)</f>
        <v>0</v>
      </c>
      <c r="H241" s="372">
        <f>SUMIFS(CONTRATOS!$P$6:$P$956,CONTRATOS!$I$6:$I$956,'RESUMEN POR CARRERAS'!H$2,CONTRATOS!$D$6:$D$956,'RESUMEN POR CARRERAS'!$C241)</f>
        <v>0</v>
      </c>
      <c r="I241" s="372">
        <f>SUMIFS(CONTRATOS!$P$6:$P$956,CONTRATOS!$I$6:$I$956,'RESUMEN POR CARRERAS'!I$2,CONTRATOS!$D$6:$D$956,'RESUMEN POR CARRERAS'!$C241)</f>
        <v>0</v>
      </c>
      <c r="J241" s="372">
        <f>SUMIFS(CONTRATOS!$P$6:$P$956,CONTRATOS!$I$6:$I$956,'RESUMEN POR CARRERAS'!J$2,CONTRATOS!$D$6:$D$956,'RESUMEN POR CARRERAS'!$C241)</f>
        <v>0</v>
      </c>
      <c r="K241" s="372">
        <f>SUMIFS(CONTRATOS!$P$6:$P$956,CONTRATOS!$I$6:$I$956,'RESUMEN POR CARRERAS'!K$2,CONTRATOS!$D$6:$D$956,'RESUMEN POR CARRERAS'!$C241)</f>
        <v>0</v>
      </c>
      <c r="L241" s="372">
        <f>SUMIFS(CONTRATOS!$P$6:$P$956,CONTRATOS!$I$6:$I$956,'RESUMEN POR CARRERAS'!L$2,CONTRATOS!$D$6:$D$956,'RESUMEN POR CARRERAS'!$C241)</f>
        <v>0</v>
      </c>
      <c r="M241" s="372">
        <f>SUMIFS(CONTRATOS!$P$6:$P$956,CONTRATOS!$I$6:$I$956,'RESUMEN POR CARRERAS'!M$2,CONTRATOS!$D$6:$D$956,'RESUMEN POR CARRERAS'!$C241)</f>
        <v>0</v>
      </c>
      <c r="N241" s="372">
        <f>SUMIFS(CONTRATOS!$P$6:$P$956,CONTRATOS!$I$6:$I$956,'RESUMEN POR CARRERAS'!N$2,CONTRATOS!$D$6:$D$956,'RESUMEN POR CARRERAS'!$C241)</f>
        <v>0</v>
      </c>
      <c r="O241" s="372">
        <f>SUMIFS(CONTRATOS!$P$6:$P$956,CONTRATOS!$I$6:$I$956,'RESUMEN POR CARRERAS'!O$2,CONTRATOS!$D$6:$D$956,'RESUMEN POR CARRERAS'!$C241)</f>
        <v>0</v>
      </c>
      <c r="P241" s="372">
        <f>SUMIFS(CONTRATOS!$P$6:$P$956,CONTRATOS!$I$6:$I$956,'RESUMEN POR CARRERAS'!P$2,CONTRATOS!$D$6:$D$956,'RESUMEN POR CARRERAS'!$C241)</f>
        <v>0</v>
      </c>
      <c r="Q241" s="372">
        <f>SUMIFS(CONTRATOS!$P$6:$P$956,CONTRATOS!$I$6:$I$956,'RESUMEN POR CARRERAS'!Q$2,CONTRATOS!$D$6:$D$956,'RESUMEN POR CARRERAS'!$C241)</f>
        <v>0</v>
      </c>
      <c r="R241" s="372">
        <f>SUMIFS(CONTRATOS!$P$6:$P$956,CONTRATOS!$I$6:$I$956,'RESUMEN POR CARRERAS'!R$2,CONTRATOS!$D$6:$D$956,'RESUMEN POR CARRERAS'!$C241)</f>
        <v>0</v>
      </c>
      <c r="S241" s="372">
        <f>SUMIFS(CONTRATOS!$P$6:$P$956,CONTRATOS!$I$6:$I$956,'RESUMEN POR CARRERAS'!S$2,CONTRATOS!$D$6:$D$956,'RESUMEN POR CARRERAS'!$C241)</f>
        <v>0</v>
      </c>
      <c r="T241" s="372">
        <f>SUMIFS(CONTRATOS!$P$6:$P$956,CONTRATOS!$I$6:$I$956,'RESUMEN POR CARRERAS'!T$2,CONTRATOS!$D$6:$D$956,'RESUMEN POR CARRERAS'!$C241)</f>
        <v>0</v>
      </c>
      <c r="U241" s="372">
        <f>SUMIFS(CONTRATOS!$P$6:$P$956,CONTRATOS!$I$6:$I$956,'RESUMEN POR CARRERAS'!U$2,CONTRATOS!$D$6:$D$956,'RESUMEN POR CARRERAS'!$C241)</f>
        <v>0</v>
      </c>
      <c r="V241" s="372">
        <f>SUMIFS(CONTRATOS!$P$6:$P$956,CONTRATOS!$I$6:$I$956,'RESUMEN POR CARRERAS'!V$2,CONTRATOS!$D$6:$D$956,'RESUMEN POR CARRERAS'!$C241)</f>
        <v>0</v>
      </c>
      <c r="W241" s="372">
        <f>SUMIFS(CONTRATOS!$P$6:$P$956,CONTRATOS!$I$6:$I$956,'RESUMEN POR CARRERAS'!W$2,CONTRATOS!$D$6:$D$956,'RESUMEN POR CARRERAS'!$C241)</f>
        <v>17</v>
      </c>
      <c r="X241" s="372">
        <f>SUMIFS(CONTRATOS!$P$6:$P$956,CONTRATOS!$I$6:$I$956,'RESUMEN POR CARRERAS'!X$2,CONTRATOS!$D$6:$D$956,'RESUMEN POR CARRERAS'!$C241)</f>
        <v>0</v>
      </c>
      <c r="Y241" s="372">
        <f>SUMIFS(CONTRATOS!$P$6:$P$956,CONTRATOS!$I$6:$I$956,'RESUMEN POR CARRERAS'!Y$2,CONTRATOS!$D$6:$D$956,'RESUMEN POR CARRERAS'!$C241)</f>
        <v>0</v>
      </c>
      <c r="Z241" s="372">
        <f>SUMIFS(CONTRATOS!$P$6:$P$956,CONTRATOS!$I$6:$I$956,'RESUMEN POR CARRERAS'!Z$2,CONTRATOS!$D$6:$D$956,'RESUMEN POR CARRERAS'!$C241)</f>
        <v>0</v>
      </c>
      <c r="AA241" s="372">
        <f>SUMIFS(CONTRATOS!$P$6:$P$956,CONTRATOS!$I$6:$I$956,'RESUMEN POR CARRERAS'!AA$2,CONTRATOS!$D$6:$D$956,'RESUMEN POR CARRERAS'!$C241)</f>
        <v>0</v>
      </c>
      <c r="AB241" s="372">
        <f>SUMIFS(CONTRATOS!$P$6:$P$956,CONTRATOS!$I$6:$I$956,'RESUMEN POR CARRERAS'!AB$2,CONTRATOS!$D$6:$D$956,'RESUMEN POR CARRERAS'!$C241)</f>
        <v>0</v>
      </c>
      <c r="AC241" s="372">
        <f>SUMIFS(CONTRATOS!$P$6:$P$956,CONTRATOS!$I$6:$I$956,'RESUMEN POR CARRERAS'!AC$2,CONTRATOS!$D$6:$D$956,'RESUMEN POR CARRERAS'!$C241)</f>
        <v>0</v>
      </c>
      <c r="AD241" s="372">
        <f t="shared" si="6"/>
        <v>17</v>
      </c>
      <c r="AE241" s="2163" t="str">
        <f t="shared" si="7"/>
        <v>SOCIOLOGÍA</v>
      </c>
    </row>
    <row r="242" spans="1:31" x14ac:dyDescent="0.25">
      <c r="A242" s="372">
        <v>240</v>
      </c>
      <c r="B242" s="974" t="s">
        <v>1537</v>
      </c>
      <c r="C242" s="974" t="s">
        <v>1695</v>
      </c>
      <c r="D242" s="974" t="s">
        <v>2193</v>
      </c>
      <c r="E242" s="372">
        <f>SUMIFS(CONTRATOS!$P$6:$P$956,CONTRATOS!$I$6:$I$956,'RESUMEN POR CARRERAS'!E$2,CONTRATOS!$D$6:$D$956,'RESUMEN POR CARRERAS'!$C242)</f>
        <v>0</v>
      </c>
      <c r="F242" s="372">
        <f>SUMIFS(CONTRATOS!$P$6:$P$956,CONTRATOS!$I$6:$I$956,'RESUMEN POR CARRERAS'!F$2,CONTRATOS!$D$6:$D$956,'RESUMEN POR CARRERAS'!$C242)</f>
        <v>0</v>
      </c>
      <c r="G242" s="372">
        <f>SUMIFS(CONTRATOS!$P$6:$P$956,CONTRATOS!$I$6:$I$956,'RESUMEN POR CARRERAS'!G$2,CONTRATOS!$D$6:$D$956,'RESUMEN POR CARRERAS'!$C242)</f>
        <v>0</v>
      </c>
      <c r="H242" s="372">
        <f>SUMIFS(CONTRATOS!$P$6:$P$956,CONTRATOS!$I$6:$I$956,'RESUMEN POR CARRERAS'!H$2,CONTRATOS!$D$6:$D$956,'RESUMEN POR CARRERAS'!$C242)</f>
        <v>0</v>
      </c>
      <c r="I242" s="372">
        <f>SUMIFS(CONTRATOS!$P$6:$P$956,CONTRATOS!$I$6:$I$956,'RESUMEN POR CARRERAS'!I$2,CONTRATOS!$D$6:$D$956,'RESUMEN POR CARRERAS'!$C242)</f>
        <v>0</v>
      </c>
      <c r="J242" s="372">
        <f>SUMIFS(CONTRATOS!$P$6:$P$956,CONTRATOS!$I$6:$I$956,'RESUMEN POR CARRERAS'!J$2,CONTRATOS!$D$6:$D$956,'RESUMEN POR CARRERAS'!$C242)</f>
        <v>0</v>
      </c>
      <c r="K242" s="372">
        <f>SUMIFS(CONTRATOS!$P$6:$P$956,CONTRATOS!$I$6:$I$956,'RESUMEN POR CARRERAS'!K$2,CONTRATOS!$D$6:$D$956,'RESUMEN POR CARRERAS'!$C242)</f>
        <v>0</v>
      </c>
      <c r="L242" s="372">
        <f>SUMIFS(CONTRATOS!$P$6:$P$956,CONTRATOS!$I$6:$I$956,'RESUMEN POR CARRERAS'!L$2,CONTRATOS!$D$6:$D$956,'RESUMEN POR CARRERAS'!$C242)</f>
        <v>0</v>
      </c>
      <c r="M242" s="372">
        <f>SUMIFS(CONTRATOS!$P$6:$P$956,CONTRATOS!$I$6:$I$956,'RESUMEN POR CARRERAS'!M$2,CONTRATOS!$D$6:$D$956,'RESUMEN POR CARRERAS'!$C242)</f>
        <v>0</v>
      </c>
      <c r="N242" s="372">
        <f>SUMIFS(CONTRATOS!$P$6:$P$956,CONTRATOS!$I$6:$I$956,'RESUMEN POR CARRERAS'!N$2,CONTRATOS!$D$6:$D$956,'RESUMEN POR CARRERAS'!$C242)</f>
        <v>0</v>
      </c>
      <c r="O242" s="372">
        <f>SUMIFS(CONTRATOS!$P$6:$P$956,CONTRATOS!$I$6:$I$956,'RESUMEN POR CARRERAS'!O$2,CONTRATOS!$D$6:$D$956,'RESUMEN POR CARRERAS'!$C242)</f>
        <v>0</v>
      </c>
      <c r="P242" s="372">
        <f>SUMIFS(CONTRATOS!$P$6:$P$956,CONTRATOS!$I$6:$I$956,'RESUMEN POR CARRERAS'!P$2,CONTRATOS!$D$6:$D$956,'RESUMEN POR CARRERAS'!$C242)</f>
        <v>0</v>
      </c>
      <c r="Q242" s="372">
        <f>SUMIFS(CONTRATOS!$P$6:$P$956,CONTRATOS!$I$6:$I$956,'RESUMEN POR CARRERAS'!Q$2,CONTRATOS!$D$6:$D$956,'RESUMEN POR CARRERAS'!$C242)</f>
        <v>0</v>
      </c>
      <c r="R242" s="372">
        <f>SUMIFS(CONTRATOS!$P$6:$P$956,CONTRATOS!$I$6:$I$956,'RESUMEN POR CARRERAS'!R$2,CONTRATOS!$D$6:$D$956,'RESUMEN POR CARRERAS'!$C242)</f>
        <v>0</v>
      </c>
      <c r="S242" s="372">
        <f>SUMIFS(CONTRATOS!$P$6:$P$956,CONTRATOS!$I$6:$I$956,'RESUMEN POR CARRERAS'!S$2,CONTRATOS!$D$6:$D$956,'RESUMEN POR CARRERAS'!$C242)</f>
        <v>0</v>
      </c>
      <c r="T242" s="372">
        <f>SUMIFS(CONTRATOS!$P$6:$P$956,CONTRATOS!$I$6:$I$956,'RESUMEN POR CARRERAS'!T$2,CONTRATOS!$D$6:$D$956,'RESUMEN POR CARRERAS'!$C242)</f>
        <v>0</v>
      </c>
      <c r="U242" s="372">
        <f>SUMIFS(CONTRATOS!$P$6:$P$956,CONTRATOS!$I$6:$I$956,'RESUMEN POR CARRERAS'!U$2,CONTRATOS!$D$6:$D$956,'RESUMEN POR CARRERAS'!$C242)</f>
        <v>0</v>
      </c>
      <c r="V242" s="372">
        <f>SUMIFS(CONTRATOS!$P$6:$P$956,CONTRATOS!$I$6:$I$956,'RESUMEN POR CARRERAS'!V$2,CONTRATOS!$D$6:$D$956,'RESUMEN POR CARRERAS'!$C242)</f>
        <v>0</v>
      </c>
      <c r="W242" s="372">
        <f>SUMIFS(CONTRATOS!$P$6:$P$956,CONTRATOS!$I$6:$I$956,'RESUMEN POR CARRERAS'!W$2,CONTRATOS!$D$6:$D$956,'RESUMEN POR CARRERAS'!$C242)</f>
        <v>0</v>
      </c>
      <c r="X242" s="372">
        <f>SUMIFS(CONTRATOS!$P$6:$P$956,CONTRATOS!$I$6:$I$956,'RESUMEN POR CARRERAS'!X$2,CONTRATOS!$D$6:$D$956,'RESUMEN POR CARRERAS'!$C242)</f>
        <v>0</v>
      </c>
      <c r="Y242" s="372">
        <f>SUMIFS(CONTRATOS!$P$6:$P$956,CONTRATOS!$I$6:$I$956,'RESUMEN POR CARRERAS'!Y$2,CONTRATOS!$D$6:$D$956,'RESUMEN POR CARRERAS'!$C242)</f>
        <v>15</v>
      </c>
      <c r="Z242" s="372">
        <f>SUMIFS(CONTRATOS!$P$6:$P$956,CONTRATOS!$I$6:$I$956,'RESUMEN POR CARRERAS'!Z$2,CONTRATOS!$D$6:$D$956,'RESUMEN POR CARRERAS'!$C242)</f>
        <v>0</v>
      </c>
      <c r="AA242" s="372">
        <f>SUMIFS(CONTRATOS!$P$6:$P$956,CONTRATOS!$I$6:$I$956,'RESUMEN POR CARRERAS'!AA$2,CONTRATOS!$D$6:$D$956,'RESUMEN POR CARRERAS'!$C242)</f>
        <v>0</v>
      </c>
      <c r="AB242" s="372">
        <f>SUMIFS(CONTRATOS!$P$6:$P$956,CONTRATOS!$I$6:$I$956,'RESUMEN POR CARRERAS'!AB$2,CONTRATOS!$D$6:$D$956,'RESUMEN POR CARRERAS'!$C242)</f>
        <v>0</v>
      </c>
      <c r="AC242" s="372">
        <f>SUMIFS(CONTRATOS!$P$6:$P$956,CONTRATOS!$I$6:$I$956,'RESUMEN POR CARRERAS'!AC$2,CONTRATOS!$D$6:$D$956,'RESUMEN POR CARRERAS'!$C242)</f>
        <v>0</v>
      </c>
      <c r="AD242" s="372">
        <f t="shared" si="6"/>
        <v>15</v>
      </c>
      <c r="AE242" s="2163" t="str">
        <f t="shared" si="7"/>
        <v>ENFERMERÍA</v>
      </c>
    </row>
    <row r="243" spans="1:31" x14ac:dyDescent="0.25">
      <c r="A243" s="372">
        <v>241</v>
      </c>
      <c r="B243" s="974" t="s">
        <v>1653</v>
      </c>
      <c r="C243" s="974" t="s">
        <v>1654</v>
      </c>
      <c r="D243" s="974" t="s">
        <v>2195</v>
      </c>
      <c r="E243" s="372">
        <f>SUMIFS(CONTRATOS!$P$6:$P$956,CONTRATOS!$I$6:$I$956,'RESUMEN POR CARRERAS'!E$2,CONTRATOS!$D$6:$D$956,'RESUMEN POR CARRERAS'!$C243)</f>
        <v>0</v>
      </c>
      <c r="F243" s="372">
        <f>SUMIFS(CONTRATOS!$P$6:$P$956,CONTRATOS!$I$6:$I$956,'RESUMEN POR CARRERAS'!F$2,CONTRATOS!$D$6:$D$956,'RESUMEN POR CARRERAS'!$C243)</f>
        <v>0</v>
      </c>
      <c r="G243" s="372">
        <f>SUMIFS(CONTRATOS!$P$6:$P$956,CONTRATOS!$I$6:$I$956,'RESUMEN POR CARRERAS'!G$2,CONTRATOS!$D$6:$D$956,'RESUMEN POR CARRERAS'!$C243)</f>
        <v>0</v>
      </c>
      <c r="H243" s="372">
        <f>SUMIFS(CONTRATOS!$P$6:$P$956,CONTRATOS!$I$6:$I$956,'RESUMEN POR CARRERAS'!H$2,CONTRATOS!$D$6:$D$956,'RESUMEN POR CARRERAS'!$C243)</f>
        <v>0</v>
      </c>
      <c r="I243" s="372">
        <f>SUMIFS(CONTRATOS!$P$6:$P$956,CONTRATOS!$I$6:$I$956,'RESUMEN POR CARRERAS'!I$2,CONTRATOS!$D$6:$D$956,'RESUMEN POR CARRERAS'!$C243)</f>
        <v>0</v>
      </c>
      <c r="J243" s="372">
        <f>SUMIFS(CONTRATOS!$P$6:$P$956,CONTRATOS!$I$6:$I$956,'RESUMEN POR CARRERAS'!J$2,CONTRATOS!$D$6:$D$956,'RESUMEN POR CARRERAS'!$C243)</f>
        <v>0</v>
      </c>
      <c r="K243" s="372">
        <f>SUMIFS(CONTRATOS!$P$6:$P$956,CONTRATOS!$I$6:$I$956,'RESUMEN POR CARRERAS'!K$2,CONTRATOS!$D$6:$D$956,'RESUMEN POR CARRERAS'!$C243)</f>
        <v>0</v>
      </c>
      <c r="L243" s="372">
        <f>SUMIFS(CONTRATOS!$P$6:$P$956,CONTRATOS!$I$6:$I$956,'RESUMEN POR CARRERAS'!L$2,CONTRATOS!$D$6:$D$956,'RESUMEN POR CARRERAS'!$C243)</f>
        <v>0</v>
      </c>
      <c r="M243" s="372">
        <f>SUMIFS(CONTRATOS!$P$6:$P$956,CONTRATOS!$I$6:$I$956,'RESUMEN POR CARRERAS'!M$2,CONTRATOS!$D$6:$D$956,'RESUMEN POR CARRERAS'!$C243)</f>
        <v>0</v>
      </c>
      <c r="N243" s="372">
        <f>SUMIFS(CONTRATOS!$P$6:$P$956,CONTRATOS!$I$6:$I$956,'RESUMEN POR CARRERAS'!N$2,CONTRATOS!$D$6:$D$956,'RESUMEN POR CARRERAS'!$C243)</f>
        <v>0</v>
      </c>
      <c r="O243" s="372">
        <f>SUMIFS(CONTRATOS!$P$6:$P$956,CONTRATOS!$I$6:$I$956,'RESUMEN POR CARRERAS'!O$2,CONTRATOS!$D$6:$D$956,'RESUMEN POR CARRERAS'!$C243)</f>
        <v>0</v>
      </c>
      <c r="P243" s="372">
        <f>SUMIFS(CONTRATOS!$P$6:$P$956,CONTRATOS!$I$6:$I$956,'RESUMEN POR CARRERAS'!P$2,CONTRATOS!$D$6:$D$956,'RESUMEN POR CARRERAS'!$C243)</f>
        <v>0</v>
      </c>
      <c r="Q243" s="372">
        <f>SUMIFS(CONTRATOS!$P$6:$P$956,CONTRATOS!$I$6:$I$956,'RESUMEN POR CARRERAS'!Q$2,CONTRATOS!$D$6:$D$956,'RESUMEN POR CARRERAS'!$C243)</f>
        <v>0</v>
      </c>
      <c r="R243" s="372">
        <f>SUMIFS(CONTRATOS!$P$6:$P$956,CONTRATOS!$I$6:$I$956,'RESUMEN POR CARRERAS'!R$2,CONTRATOS!$D$6:$D$956,'RESUMEN POR CARRERAS'!$C243)</f>
        <v>0</v>
      </c>
      <c r="S243" s="372">
        <f>SUMIFS(CONTRATOS!$P$6:$P$956,CONTRATOS!$I$6:$I$956,'RESUMEN POR CARRERAS'!S$2,CONTRATOS!$D$6:$D$956,'RESUMEN POR CARRERAS'!$C243)</f>
        <v>0</v>
      </c>
      <c r="T243" s="372">
        <f>SUMIFS(CONTRATOS!$P$6:$P$956,CONTRATOS!$I$6:$I$956,'RESUMEN POR CARRERAS'!T$2,CONTRATOS!$D$6:$D$956,'RESUMEN POR CARRERAS'!$C243)</f>
        <v>0</v>
      </c>
      <c r="U243" s="372">
        <f>SUMIFS(CONTRATOS!$P$6:$P$956,CONTRATOS!$I$6:$I$956,'RESUMEN POR CARRERAS'!U$2,CONTRATOS!$D$6:$D$956,'RESUMEN POR CARRERAS'!$C243)</f>
        <v>0</v>
      </c>
      <c r="V243" s="372">
        <f>SUMIFS(CONTRATOS!$P$6:$P$956,CONTRATOS!$I$6:$I$956,'RESUMEN POR CARRERAS'!V$2,CONTRATOS!$D$6:$D$956,'RESUMEN POR CARRERAS'!$C243)</f>
        <v>0</v>
      </c>
      <c r="W243" s="372">
        <f>SUMIFS(CONTRATOS!$P$6:$P$956,CONTRATOS!$I$6:$I$956,'RESUMEN POR CARRERAS'!W$2,CONTRATOS!$D$6:$D$956,'RESUMEN POR CARRERAS'!$C243)</f>
        <v>18</v>
      </c>
      <c r="X243" s="372">
        <f>SUMIFS(CONTRATOS!$P$6:$P$956,CONTRATOS!$I$6:$I$956,'RESUMEN POR CARRERAS'!X$2,CONTRATOS!$D$6:$D$956,'RESUMEN POR CARRERAS'!$C243)</f>
        <v>0</v>
      </c>
      <c r="Y243" s="372">
        <f>SUMIFS(CONTRATOS!$P$6:$P$956,CONTRATOS!$I$6:$I$956,'RESUMEN POR CARRERAS'!Y$2,CONTRATOS!$D$6:$D$956,'RESUMEN POR CARRERAS'!$C243)</f>
        <v>0</v>
      </c>
      <c r="Z243" s="372">
        <f>SUMIFS(CONTRATOS!$P$6:$P$956,CONTRATOS!$I$6:$I$956,'RESUMEN POR CARRERAS'!Z$2,CONTRATOS!$D$6:$D$956,'RESUMEN POR CARRERAS'!$C243)</f>
        <v>0</v>
      </c>
      <c r="AA243" s="372">
        <f>SUMIFS(CONTRATOS!$P$6:$P$956,CONTRATOS!$I$6:$I$956,'RESUMEN POR CARRERAS'!AA$2,CONTRATOS!$D$6:$D$956,'RESUMEN POR CARRERAS'!$C243)</f>
        <v>0</v>
      </c>
      <c r="AB243" s="372">
        <f>SUMIFS(CONTRATOS!$P$6:$P$956,CONTRATOS!$I$6:$I$956,'RESUMEN POR CARRERAS'!AB$2,CONTRATOS!$D$6:$D$956,'RESUMEN POR CARRERAS'!$C243)</f>
        <v>0</v>
      </c>
      <c r="AC243" s="372">
        <f>SUMIFS(CONTRATOS!$P$6:$P$956,CONTRATOS!$I$6:$I$956,'RESUMEN POR CARRERAS'!AC$2,CONTRATOS!$D$6:$D$956,'RESUMEN POR CARRERAS'!$C243)</f>
        <v>0</v>
      </c>
      <c r="AD243" s="372">
        <f t="shared" si="6"/>
        <v>18</v>
      </c>
      <c r="AE243" s="2163" t="str">
        <f t="shared" si="7"/>
        <v>SOCIOLOGÍA</v>
      </c>
    </row>
    <row r="244" spans="1:31" x14ac:dyDescent="0.25">
      <c r="A244" s="372">
        <v>242</v>
      </c>
      <c r="B244" s="974" t="s">
        <v>1661</v>
      </c>
      <c r="C244" s="974" t="s">
        <v>1662</v>
      </c>
      <c r="D244" s="974" t="s">
        <v>2194</v>
      </c>
      <c r="E244" s="372">
        <f>SUMIFS(CONTRATOS!$P$6:$P$956,CONTRATOS!$I$6:$I$956,'RESUMEN POR CARRERAS'!E$2,CONTRATOS!$D$6:$D$956,'RESUMEN POR CARRERAS'!$C244)</f>
        <v>0</v>
      </c>
      <c r="F244" s="372">
        <f>SUMIFS(CONTRATOS!$P$6:$P$956,CONTRATOS!$I$6:$I$956,'RESUMEN POR CARRERAS'!F$2,CONTRATOS!$D$6:$D$956,'RESUMEN POR CARRERAS'!$C244)</f>
        <v>0</v>
      </c>
      <c r="G244" s="372">
        <f>SUMIFS(CONTRATOS!$P$6:$P$956,CONTRATOS!$I$6:$I$956,'RESUMEN POR CARRERAS'!G$2,CONTRATOS!$D$6:$D$956,'RESUMEN POR CARRERAS'!$C244)</f>
        <v>0</v>
      </c>
      <c r="H244" s="372">
        <f>SUMIFS(CONTRATOS!$P$6:$P$956,CONTRATOS!$I$6:$I$956,'RESUMEN POR CARRERAS'!H$2,CONTRATOS!$D$6:$D$956,'RESUMEN POR CARRERAS'!$C244)</f>
        <v>0</v>
      </c>
      <c r="I244" s="372">
        <f>SUMIFS(CONTRATOS!$P$6:$P$956,CONTRATOS!$I$6:$I$956,'RESUMEN POR CARRERAS'!I$2,CONTRATOS!$D$6:$D$956,'RESUMEN POR CARRERAS'!$C244)</f>
        <v>0</v>
      </c>
      <c r="J244" s="372">
        <f>SUMIFS(CONTRATOS!$P$6:$P$956,CONTRATOS!$I$6:$I$956,'RESUMEN POR CARRERAS'!J$2,CONTRATOS!$D$6:$D$956,'RESUMEN POR CARRERAS'!$C244)</f>
        <v>0</v>
      </c>
      <c r="K244" s="372">
        <f>SUMIFS(CONTRATOS!$P$6:$P$956,CONTRATOS!$I$6:$I$956,'RESUMEN POR CARRERAS'!K$2,CONTRATOS!$D$6:$D$956,'RESUMEN POR CARRERAS'!$C244)</f>
        <v>0</v>
      </c>
      <c r="L244" s="372">
        <f>SUMIFS(CONTRATOS!$P$6:$P$956,CONTRATOS!$I$6:$I$956,'RESUMEN POR CARRERAS'!L$2,CONTRATOS!$D$6:$D$956,'RESUMEN POR CARRERAS'!$C244)</f>
        <v>0</v>
      </c>
      <c r="M244" s="372">
        <f>SUMIFS(CONTRATOS!$P$6:$P$956,CONTRATOS!$I$6:$I$956,'RESUMEN POR CARRERAS'!M$2,CONTRATOS!$D$6:$D$956,'RESUMEN POR CARRERAS'!$C244)</f>
        <v>0</v>
      </c>
      <c r="N244" s="372">
        <f>SUMIFS(CONTRATOS!$P$6:$P$956,CONTRATOS!$I$6:$I$956,'RESUMEN POR CARRERAS'!N$2,CONTRATOS!$D$6:$D$956,'RESUMEN POR CARRERAS'!$C244)</f>
        <v>0</v>
      </c>
      <c r="O244" s="372">
        <f>SUMIFS(CONTRATOS!$P$6:$P$956,CONTRATOS!$I$6:$I$956,'RESUMEN POR CARRERAS'!O$2,CONTRATOS!$D$6:$D$956,'RESUMEN POR CARRERAS'!$C244)</f>
        <v>0</v>
      </c>
      <c r="P244" s="372">
        <f>SUMIFS(CONTRATOS!$P$6:$P$956,CONTRATOS!$I$6:$I$956,'RESUMEN POR CARRERAS'!P$2,CONTRATOS!$D$6:$D$956,'RESUMEN POR CARRERAS'!$C244)</f>
        <v>0</v>
      </c>
      <c r="Q244" s="372">
        <f>SUMIFS(CONTRATOS!$P$6:$P$956,CONTRATOS!$I$6:$I$956,'RESUMEN POR CARRERAS'!Q$2,CONTRATOS!$D$6:$D$956,'RESUMEN POR CARRERAS'!$C244)</f>
        <v>0</v>
      </c>
      <c r="R244" s="372">
        <f>SUMIFS(CONTRATOS!$P$6:$P$956,CONTRATOS!$I$6:$I$956,'RESUMEN POR CARRERAS'!R$2,CONTRATOS!$D$6:$D$956,'RESUMEN POR CARRERAS'!$C244)</f>
        <v>0</v>
      </c>
      <c r="S244" s="372">
        <f>SUMIFS(CONTRATOS!$P$6:$P$956,CONTRATOS!$I$6:$I$956,'RESUMEN POR CARRERAS'!S$2,CONTRATOS!$D$6:$D$956,'RESUMEN POR CARRERAS'!$C244)</f>
        <v>0</v>
      </c>
      <c r="T244" s="372">
        <f>SUMIFS(CONTRATOS!$P$6:$P$956,CONTRATOS!$I$6:$I$956,'RESUMEN POR CARRERAS'!T$2,CONTRATOS!$D$6:$D$956,'RESUMEN POR CARRERAS'!$C244)</f>
        <v>0</v>
      </c>
      <c r="U244" s="372">
        <f>SUMIFS(CONTRATOS!$P$6:$P$956,CONTRATOS!$I$6:$I$956,'RESUMEN POR CARRERAS'!U$2,CONTRATOS!$D$6:$D$956,'RESUMEN POR CARRERAS'!$C244)</f>
        <v>0</v>
      </c>
      <c r="V244" s="372">
        <f>SUMIFS(CONTRATOS!$P$6:$P$956,CONTRATOS!$I$6:$I$956,'RESUMEN POR CARRERAS'!V$2,CONTRATOS!$D$6:$D$956,'RESUMEN POR CARRERAS'!$C244)</f>
        <v>0</v>
      </c>
      <c r="W244" s="372">
        <f>SUMIFS(CONTRATOS!$P$6:$P$956,CONTRATOS!$I$6:$I$956,'RESUMEN POR CARRERAS'!W$2,CONTRATOS!$D$6:$D$956,'RESUMEN POR CARRERAS'!$C244)</f>
        <v>24</v>
      </c>
      <c r="X244" s="372">
        <f>SUMIFS(CONTRATOS!$P$6:$P$956,CONTRATOS!$I$6:$I$956,'RESUMEN POR CARRERAS'!X$2,CONTRATOS!$D$6:$D$956,'RESUMEN POR CARRERAS'!$C244)</f>
        <v>0</v>
      </c>
      <c r="Y244" s="372">
        <f>SUMIFS(CONTRATOS!$P$6:$P$956,CONTRATOS!$I$6:$I$956,'RESUMEN POR CARRERAS'!Y$2,CONTRATOS!$D$6:$D$956,'RESUMEN POR CARRERAS'!$C244)</f>
        <v>0</v>
      </c>
      <c r="Z244" s="372">
        <f>SUMIFS(CONTRATOS!$P$6:$P$956,CONTRATOS!$I$6:$I$956,'RESUMEN POR CARRERAS'!Z$2,CONTRATOS!$D$6:$D$956,'RESUMEN POR CARRERAS'!$C244)</f>
        <v>0</v>
      </c>
      <c r="AA244" s="372">
        <f>SUMIFS(CONTRATOS!$P$6:$P$956,CONTRATOS!$I$6:$I$956,'RESUMEN POR CARRERAS'!AA$2,CONTRATOS!$D$6:$D$956,'RESUMEN POR CARRERAS'!$C244)</f>
        <v>0</v>
      </c>
      <c r="AB244" s="372">
        <f>SUMIFS(CONTRATOS!$P$6:$P$956,CONTRATOS!$I$6:$I$956,'RESUMEN POR CARRERAS'!AB$2,CONTRATOS!$D$6:$D$956,'RESUMEN POR CARRERAS'!$C244)</f>
        <v>0</v>
      </c>
      <c r="AC244" s="372">
        <f>SUMIFS(CONTRATOS!$P$6:$P$956,CONTRATOS!$I$6:$I$956,'RESUMEN POR CARRERAS'!AC$2,CONTRATOS!$D$6:$D$956,'RESUMEN POR CARRERAS'!$C244)</f>
        <v>0</v>
      </c>
      <c r="AD244" s="372">
        <f t="shared" si="6"/>
        <v>24</v>
      </c>
      <c r="AE244" s="2163" t="str">
        <f t="shared" si="7"/>
        <v>SOCIOLOGÍA</v>
      </c>
    </row>
    <row r="245" spans="1:31" x14ac:dyDescent="0.25">
      <c r="A245" s="372">
        <v>243</v>
      </c>
      <c r="B245" s="974" t="s">
        <v>2106</v>
      </c>
      <c r="C245" s="974" t="s">
        <v>2107</v>
      </c>
      <c r="D245" s="974" t="s">
        <v>2195</v>
      </c>
      <c r="E245" s="372">
        <f>SUMIFS(CONTRATOS!$P$6:$P$956,CONTRATOS!$I$6:$I$956,'RESUMEN POR CARRERAS'!E$2,CONTRATOS!$D$6:$D$956,'RESUMEN POR CARRERAS'!$C245)</f>
        <v>0</v>
      </c>
      <c r="F245" s="372">
        <f>SUMIFS(CONTRATOS!$P$6:$P$956,CONTRATOS!$I$6:$I$956,'RESUMEN POR CARRERAS'!F$2,CONTRATOS!$D$6:$D$956,'RESUMEN POR CARRERAS'!$C245)</f>
        <v>0</v>
      </c>
      <c r="G245" s="372">
        <f>SUMIFS(CONTRATOS!$P$6:$P$956,CONTRATOS!$I$6:$I$956,'RESUMEN POR CARRERAS'!G$2,CONTRATOS!$D$6:$D$956,'RESUMEN POR CARRERAS'!$C245)</f>
        <v>0</v>
      </c>
      <c r="H245" s="372">
        <f>SUMIFS(CONTRATOS!$P$6:$P$956,CONTRATOS!$I$6:$I$956,'RESUMEN POR CARRERAS'!H$2,CONTRATOS!$D$6:$D$956,'RESUMEN POR CARRERAS'!$C245)</f>
        <v>0</v>
      </c>
      <c r="I245" s="372">
        <f>SUMIFS(CONTRATOS!$P$6:$P$956,CONTRATOS!$I$6:$I$956,'RESUMEN POR CARRERAS'!I$2,CONTRATOS!$D$6:$D$956,'RESUMEN POR CARRERAS'!$C245)</f>
        <v>0</v>
      </c>
      <c r="J245" s="372">
        <f>SUMIFS(CONTRATOS!$P$6:$P$956,CONTRATOS!$I$6:$I$956,'RESUMEN POR CARRERAS'!J$2,CONTRATOS!$D$6:$D$956,'RESUMEN POR CARRERAS'!$C245)</f>
        <v>0</v>
      </c>
      <c r="K245" s="372">
        <f>SUMIFS(CONTRATOS!$P$6:$P$956,CONTRATOS!$I$6:$I$956,'RESUMEN POR CARRERAS'!K$2,CONTRATOS!$D$6:$D$956,'RESUMEN POR CARRERAS'!$C245)</f>
        <v>0</v>
      </c>
      <c r="L245" s="372">
        <f>SUMIFS(CONTRATOS!$P$6:$P$956,CONTRATOS!$I$6:$I$956,'RESUMEN POR CARRERAS'!L$2,CONTRATOS!$D$6:$D$956,'RESUMEN POR CARRERAS'!$C245)</f>
        <v>0</v>
      </c>
      <c r="M245" s="372">
        <f>SUMIFS(CONTRATOS!$P$6:$P$956,CONTRATOS!$I$6:$I$956,'RESUMEN POR CARRERAS'!M$2,CONTRATOS!$D$6:$D$956,'RESUMEN POR CARRERAS'!$C245)</f>
        <v>0</v>
      </c>
      <c r="N245" s="372">
        <f>SUMIFS(CONTRATOS!$P$6:$P$956,CONTRATOS!$I$6:$I$956,'RESUMEN POR CARRERAS'!N$2,CONTRATOS!$D$6:$D$956,'RESUMEN POR CARRERAS'!$C245)</f>
        <v>0</v>
      </c>
      <c r="O245" s="372">
        <f>SUMIFS(CONTRATOS!$P$6:$P$956,CONTRATOS!$I$6:$I$956,'RESUMEN POR CARRERAS'!O$2,CONTRATOS!$D$6:$D$956,'RESUMEN POR CARRERAS'!$C245)</f>
        <v>0</v>
      </c>
      <c r="P245" s="372">
        <f>SUMIFS(CONTRATOS!$P$6:$P$956,CONTRATOS!$I$6:$I$956,'RESUMEN POR CARRERAS'!P$2,CONTRATOS!$D$6:$D$956,'RESUMEN POR CARRERAS'!$C245)</f>
        <v>4</v>
      </c>
      <c r="Q245" s="372">
        <f>SUMIFS(CONTRATOS!$P$6:$P$956,CONTRATOS!$I$6:$I$956,'RESUMEN POR CARRERAS'!Q$2,CONTRATOS!$D$6:$D$956,'RESUMEN POR CARRERAS'!$C245)</f>
        <v>0</v>
      </c>
      <c r="R245" s="372">
        <f>SUMIFS(CONTRATOS!$P$6:$P$956,CONTRATOS!$I$6:$I$956,'RESUMEN POR CARRERAS'!R$2,CONTRATOS!$D$6:$D$956,'RESUMEN POR CARRERAS'!$C245)</f>
        <v>0</v>
      </c>
      <c r="S245" s="372">
        <f>SUMIFS(CONTRATOS!$P$6:$P$956,CONTRATOS!$I$6:$I$956,'RESUMEN POR CARRERAS'!S$2,CONTRATOS!$D$6:$D$956,'RESUMEN POR CARRERAS'!$C245)</f>
        <v>4</v>
      </c>
      <c r="T245" s="372">
        <f>SUMIFS(CONTRATOS!$P$6:$P$956,CONTRATOS!$I$6:$I$956,'RESUMEN POR CARRERAS'!T$2,CONTRATOS!$D$6:$D$956,'RESUMEN POR CARRERAS'!$C245)</f>
        <v>8</v>
      </c>
      <c r="U245" s="372">
        <f>SUMIFS(CONTRATOS!$P$6:$P$956,CONTRATOS!$I$6:$I$956,'RESUMEN POR CARRERAS'!U$2,CONTRATOS!$D$6:$D$956,'RESUMEN POR CARRERAS'!$C245)</f>
        <v>0</v>
      </c>
      <c r="V245" s="372">
        <f>SUMIFS(CONTRATOS!$P$6:$P$956,CONTRATOS!$I$6:$I$956,'RESUMEN POR CARRERAS'!V$2,CONTRATOS!$D$6:$D$956,'RESUMEN POR CARRERAS'!$C245)</f>
        <v>0</v>
      </c>
      <c r="W245" s="372">
        <f>SUMIFS(CONTRATOS!$P$6:$P$956,CONTRATOS!$I$6:$I$956,'RESUMEN POR CARRERAS'!W$2,CONTRATOS!$D$6:$D$956,'RESUMEN POR CARRERAS'!$C245)</f>
        <v>0</v>
      </c>
      <c r="X245" s="372">
        <f>SUMIFS(CONTRATOS!$P$6:$P$956,CONTRATOS!$I$6:$I$956,'RESUMEN POR CARRERAS'!X$2,CONTRATOS!$D$6:$D$956,'RESUMEN POR CARRERAS'!$C245)</f>
        <v>0</v>
      </c>
      <c r="Y245" s="372">
        <f>SUMIFS(CONTRATOS!$P$6:$P$956,CONTRATOS!$I$6:$I$956,'RESUMEN POR CARRERAS'!Y$2,CONTRATOS!$D$6:$D$956,'RESUMEN POR CARRERAS'!$C245)</f>
        <v>0</v>
      </c>
      <c r="Z245" s="372">
        <f>SUMIFS(CONTRATOS!$P$6:$P$956,CONTRATOS!$I$6:$I$956,'RESUMEN POR CARRERAS'!Z$2,CONTRATOS!$D$6:$D$956,'RESUMEN POR CARRERAS'!$C245)</f>
        <v>0</v>
      </c>
      <c r="AA245" s="372">
        <f>SUMIFS(CONTRATOS!$P$6:$P$956,CONTRATOS!$I$6:$I$956,'RESUMEN POR CARRERAS'!AA$2,CONTRATOS!$D$6:$D$956,'RESUMEN POR CARRERAS'!$C245)</f>
        <v>0</v>
      </c>
      <c r="AB245" s="372">
        <f>SUMIFS(CONTRATOS!$P$6:$P$956,CONTRATOS!$I$6:$I$956,'RESUMEN POR CARRERAS'!AB$2,CONTRATOS!$D$6:$D$956,'RESUMEN POR CARRERAS'!$C245)</f>
        <v>0</v>
      </c>
      <c r="AC245" s="372">
        <f>SUMIFS(CONTRATOS!$P$6:$P$956,CONTRATOS!$I$6:$I$956,'RESUMEN POR CARRERAS'!AC$2,CONTRATOS!$D$6:$D$956,'RESUMEN POR CARRERAS'!$C245)</f>
        <v>0</v>
      </c>
      <c r="AD245" s="372">
        <f t="shared" si="6"/>
        <v>8</v>
      </c>
      <c r="AE245" s="2163" t="str">
        <f t="shared" si="7"/>
        <v>PEDAGOGÍA DE LAS MATEMÁTICAS Y LA FÍSICA</v>
      </c>
    </row>
    <row r="246" spans="1:31" x14ac:dyDescent="0.25">
      <c r="A246" s="372">
        <v>244</v>
      </c>
      <c r="B246" s="974" t="s">
        <v>775</v>
      </c>
      <c r="C246" s="974" t="s">
        <v>798</v>
      </c>
      <c r="D246" s="974" t="s">
        <v>2194</v>
      </c>
      <c r="E246" s="372">
        <f>SUMIFS(CONTRATOS!$P$6:$P$956,CONTRATOS!$I$6:$I$956,'RESUMEN POR CARRERAS'!E$2,CONTRATOS!$D$6:$D$956,'RESUMEN POR CARRERAS'!$C246)</f>
        <v>0</v>
      </c>
      <c r="F246" s="372">
        <f>SUMIFS(CONTRATOS!$P$6:$P$956,CONTRATOS!$I$6:$I$956,'RESUMEN POR CARRERAS'!F$2,CONTRATOS!$D$6:$D$956,'RESUMEN POR CARRERAS'!$C246)</f>
        <v>0</v>
      </c>
      <c r="G246" s="372">
        <f>SUMIFS(CONTRATOS!$P$6:$P$956,CONTRATOS!$I$6:$I$956,'RESUMEN POR CARRERAS'!G$2,CONTRATOS!$D$6:$D$956,'RESUMEN POR CARRERAS'!$C246)</f>
        <v>0</v>
      </c>
      <c r="H246" s="372">
        <f>SUMIFS(CONTRATOS!$P$6:$P$956,CONTRATOS!$I$6:$I$956,'RESUMEN POR CARRERAS'!H$2,CONTRATOS!$D$6:$D$956,'RESUMEN POR CARRERAS'!$C246)</f>
        <v>0</v>
      </c>
      <c r="I246" s="372">
        <f>SUMIFS(CONTRATOS!$P$6:$P$956,CONTRATOS!$I$6:$I$956,'RESUMEN POR CARRERAS'!I$2,CONTRATOS!$D$6:$D$956,'RESUMEN POR CARRERAS'!$C246)</f>
        <v>0</v>
      </c>
      <c r="J246" s="372">
        <f>SUMIFS(CONTRATOS!$P$6:$P$956,CONTRATOS!$I$6:$I$956,'RESUMEN POR CARRERAS'!J$2,CONTRATOS!$D$6:$D$956,'RESUMEN POR CARRERAS'!$C246)</f>
        <v>0</v>
      </c>
      <c r="K246" s="372">
        <f>SUMIFS(CONTRATOS!$P$6:$P$956,CONTRATOS!$I$6:$I$956,'RESUMEN POR CARRERAS'!K$2,CONTRATOS!$D$6:$D$956,'RESUMEN POR CARRERAS'!$C246)</f>
        <v>0</v>
      </c>
      <c r="L246" s="372">
        <f>SUMIFS(CONTRATOS!$P$6:$P$956,CONTRATOS!$I$6:$I$956,'RESUMEN POR CARRERAS'!L$2,CONTRATOS!$D$6:$D$956,'RESUMEN POR CARRERAS'!$C246)</f>
        <v>0</v>
      </c>
      <c r="M246" s="372">
        <f>SUMIFS(CONTRATOS!$P$6:$P$956,CONTRATOS!$I$6:$I$956,'RESUMEN POR CARRERAS'!M$2,CONTRATOS!$D$6:$D$956,'RESUMEN POR CARRERAS'!$C246)</f>
        <v>0</v>
      </c>
      <c r="N246" s="372">
        <f>SUMIFS(CONTRATOS!$P$6:$P$956,CONTRATOS!$I$6:$I$956,'RESUMEN POR CARRERAS'!N$2,CONTRATOS!$D$6:$D$956,'RESUMEN POR CARRERAS'!$C246)</f>
        <v>0</v>
      </c>
      <c r="O246" s="372">
        <f>SUMIFS(CONTRATOS!$P$6:$P$956,CONTRATOS!$I$6:$I$956,'RESUMEN POR CARRERAS'!O$2,CONTRATOS!$D$6:$D$956,'RESUMEN POR CARRERAS'!$C246)</f>
        <v>0</v>
      </c>
      <c r="P246" s="372">
        <f>SUMIFS(CONTRATOS!$P$6:$P$956,CONTRATOS!$I$6:$I$956,'RESUMEN POR CARRERAS'!P$2,CONTRATOS!$D$6:$D$956,'RESUMEN POR CARRERAS'!$C246)</f>
        <v>21</v>
      </c>
      <c r="Q246" s="372">
        <f>SUMIFS(CONTRATOS!$P$6:$P$956,CONTRATOS!$I$6:$I$956,'RESUMEN POR CARRERAS'!Q$2,CONTRATOS!$D$6:$D$956,'RESUMEN POR CARRERAS'!$C246)</f>
        <v>0</v>
      </c>
      <c r="R246" s="372">
        <f>SUMIFS(CONTRATOS!$P$6:$P$956,CONTRATOS!$I$6:$I$956,'RESUMEN POR CARRERAS'!R$2,CONTRATOS!$D$6:$D$956,'RESUMEN POR CARRERAS'!$C246)</f>
        <v>0</v>
      </c>
      <c r="S246" s="372">
        <f>SUMIFS(CONTRATOS!$P$6:$P$956,CONTRATOS!$I$6:$I$956,'RESUMEN POR CARRERAS'!S$2,CONTRATOS!$D$6:$D$956,'RESUMEN POR CARRERAS'!$C246)</f>
        <v>0</v>
      </c>
      <c r="T246" s="372">
        <f>SUMIFS(CONTRATOS!$P$6:$P$956,CONTRATOS!$I$6:$I$956,'RESUMEN POR CARRERAS'!T$2,CONTRATOS!$D$6:$D$956,'RESUMEN POR CARRERAS'!$C246)</f>
        <v>0</v>
      </c>
      <c r="U246" s="372">
        <f>SUMIFS(CONTRATOS!$P$6:$P$956,CONTRATOS!$I$6:$I$956,'RESUMEN POR CARRERAS'!U$2,CONTRATOS!$D$6:$D$956,'RESUMEN POR CARRERAS'!$C246)</f>
        <v>0</v>
      </c>
      <c r="V246" s="372">
        <f>SUMIFS(CONTRATOS!$P$6:$P$956,CONTRATOS!$I$6:$I$956,'RESUMEN POR CARRERAS'!V$2,CONTRATOS!$D$6:$D$956,'RESUMEN POR CARRERAS'!$C246)</f>
        <v>0</v>
      </c>
      <c r="W246" s="372">
        <f>SUMIFS(CONTRATOS!$P$6:$P$956,CONTRATOS!$I$6:$I$956,'RESUMEN POR CARRERAS'!W$2,CONTRATOS!$D$6:$D$956,'RESUMEN POR CARRERAS'!$C246)</f>
        <v>0</v>
      </c>
      <c r="X246" s="372">
        <f>SUMIFS(CONTRATOS!$P$6:$P$956,CONTRATOS!$I$6:$I$956,'RESUMEN POR CARRERAS'!X$2,CONTRATOS!$D$6:$D$956,'RESUMEN POR CARRERAS'!$C246)</f>
        <v>0</v>
      </c>
      <c r="Y246" s="372">
        <f>SUMIFS(CONTRATOS!$P$6:$P$956,CONTRATOS!$I$6:$I$956,'RESUMEN POR CARRERAS'!Y$2,CONTRATOS!$D$6:$D$956,'RESUMEN POR CARRERAS'!$C246)</f>
        <v>0</v>
      </c>
      <c r="Z246" s="372">
        <f>SUMIFS(CONTRATOS!$P$6:$P$956,CONTRATOS!$I$6:$I$956,'RESUMEN POR CARRERAS'!Z$2,CONTRATOS!$D$6:$D$956,'RESUMEN POR CARRERAS'!$C246)</f>
        <v>0</v>
      </c>
      <c r="AA246" s="372">
        <f>SUMIFS(CONTRATOS!$P$6:$P$956,CONTRATOS!$I$6:$I$956,'RESUMEN POR CARRERAS'!AA$2,CONTRATOS!$D$6:$D$956,'RESUMEN POR CARRERAS'!$C246)</f>
        <v>0</v>
      </c>
      <c r="AB246" s="372">
        <f>SUMIFS(CONTRATOS!$P$6:$P$956,CONTRATOS!$I$6:$I$956,'RESUMEN POR CARRERAS'!AB$2,CONTRATOS!$D$6:$D$956,'RESUMEN POR CARRERAS'!$C246)</f>
        <v>0</v>
      </c>
      <c r="AC246" s="372">
        <f>SUMIFS(CONTRATOS!$P$6:$P$956,CONTRATOS!$I$6:$I$956,'RESUMEN POR CARRERAS'!AC$2,CONTRATOS!$D$6:$D$956,'RESUMEN POR CARRERAS'!$C246)</f>
        <v>0</v>
      </c>
      <c r="AD246" s="372">
        <f t="shared" si="6"/>
        <v>21</v>
      </c>
      <c r="AE246" s="2163" t="str">
        <f t="shared" si="7"/>
        <v>EDUCACIÓN BÁSICA</v>
      </c>
    </row>
    <row r="247" spans="1:31" x14ac:dyDescent="0.25">
      <c r="A247" s="372">
        <v>245</v>
      </c>
      <c r="B247" s="974" t="s">
        <v>739</v>
      </c>
      <c r="C247" s="974" t="s">
        <v>740</v>
      </c>
      <c r="D247" s="974" t="s">
        <v>2193</v>
      </c>
      <c r="E247" s="372">
        <f>SUMIFS(CONTRATOS!$P$6:$P$956,CONTRATOS!$I$6:$I$956,'RESUMEN POR CARRERAS'!E$2,CONTRATOS!$D$6:$D$956,'RESUMEN POR CARRERAS'!$C247)</f>
        <v>0</v>
      </c>
      <c r="F247" s="372">
        <f>SUMIFS(CONTRATOS!$P$6:$P$956,CONTRATOS!$I$6:$I$956,'RESUMEN POR CARRERAS'!F$2,CONTRATOS!$D$6:$D$956,'RESUMEN POR CARRERAS'!$C247)</f>
        <v>0</v>
      </c>
      <c r="G247" s="372">
        <f>SUMIFS(CONTRATOS!$P$6:$P$956,CONTRATOS!$I$6:$I$956,'RESUMEN POR CARRERAS'!G$2,CONTRATOS!$D$6:$D$956,'RESUMEN POR CARRERAS'!$C247)</f>
        <v>3</v>
      </c>
      <c r="H247" s="372">
        <f>SUMIFS(CONTRATOS!$P$6:$P$956,CONTRATOS!$I$6:$I$956,'RESUMEN POR CARRERAS'!H$2,CONTRATOS!$D$6:$D$956,'RESUMEN POR CARRERAS'!$C247)</f>
        <v>0</v>
      </c>
      <c r="I247" s="372">
        <f>SUMIFS(CONTRATOS!$P$6:$P$956,CONTRATOS!$I$6:$I$956,'RESUMEN POR CARRERAS'!I$2,CONTRATOS!$D$6:$D$956,'RESUMEN POR CARRERAS'!$C247)</f>
        <v>6</v>
      </c>
      <c r="J247" s="372">
        <f>SUMIFS(CONTRATOS!$P$6:$P$956,CONTRATOS!$I$6:$I$956,'RESUMEN POR CARRERAS'!J$2,CONTRATOS!$D$6:$D$956,'RESUMEN POR CARRERAS'!$C247)</f>
        <v>3</v>
      </c>
      <c r="K247" s="372">
        <f>SUMIFS(CONTRATOS!$P$6:$P$956,CONTRATOS!$I$6:$I$956,'RESUMEN POR CARRERAS'!K$2,CONTRATOS!$D$6:$D$956,'RESUMEN POR CARRERAS'!$C247)</f>
        <v>0</v>
      </c>
      <c r="L247" s="372">
        <f>SUMIFS(CONTRATOS!$P$6:$P$956,CONTRATOS!$I$6:$I$956,'RESUMEN POR CARRERAS'!L$2,CONTRATOS!$D$6:$D$956,'RESUMEN POR CARRERAS'!$C247)</f>
        <v>0</v>
      </c>
      <c r="M247" s="372">
        <f>SUMIFS(CONTRATOS!$P$6:$P$956,CONTRATOS!$I$6:$I$956,'RESUMEN POR CARRERAS'!M$2,CONTRATOS!$D$6:$D$956,'RESUMEN POR CARRERAS'!$C247)</f>
        <v>0</v>
      </c>
      <c r="N247" s="372">
        <f>SUMIFS(CONTRATOS!$P$6:$P$956,CONTRATOS!$I$6:$I$956,'RESUMEN POR CARRERAS'!N$2,CONTRATOS!$D$6:$D$956,'RESUMEN POR CARRERAS'!$C247)</f>
        <v>0</v>
      </c>
      <c r="O247" s="372">
        <f>SUMIFS(CONTRATOS!$P$6:$P$956,CONTRATOS!$I$6:$I$956,'RESUMEN POR CARRERAS'!O$2,CONTRATOS!$D$6:$D$956,'RESUMEN POR CARRERAS'!$C247)</f>
        <v>0</v>
      </c>
      <c r="P247" s="372">
        <f>SUMIFS(CONTRATOS!$P$6:$P$956,CONTRATOS!$I$6:$I$956,'RESUMEN POR CARRERAS'!P$2,CONTRATOS!$D$6:$D$956,'RESUMEN POR CARRERAS'!$C247)</f>
        <v>0</v>
      </c>
      <c r="Q247" s="372">
        <f>SUMIFS(CONTRATOS!$P$6:$P$956,CONTRATOS!$I$6:$I$956,'RESUMEN POR CARRERAS'!Q$2,CONTRATOS!$D$6:$D$956,'RESUMEN POR CARRERAS'!$C247)</f>
        <v>0</v>
      </c>
      <c r="R247" s="372">
        <f>SUMIFS(CONTRATOS!$P$6:$P$956,CONTRATOS!$I$6:$I$956,'RESUMEN POR CARRERAS'!R$2,CONTRATOS!$D$6:$D$956,'RESUMEN POR CARRERAS'!$C247)</f>
        <v>0</v>
      </c>
      <c r="S247" s="372">
        <f>SUMIFS(CONTRATOS!$P$6:$P$956,CONTRATOS!$I$6:$I$956,'RESUMEN POR CARRERAS'!S$2,CONTRATOS!$D$6:$D$956,'RESUMEN POR CARRERAS'!$C247)</f>
        <v>0</v>
      </c>
      <c r="T247" s="372">
        <f>SUMIFS(CONTRATOS!$P$6:$P$956,CONTRATOS!$I$6:$I$956,'RESUMEN POR CARRERAS'!T$2,CONTRATOS!$D$6:$D$956,'RESUMEN POR CARRERAS'!$C247)</f>
        <v>0</v>
      </c>
      <c r="U247" s="372">
        <f>SUMIFS(CONTRATOS!$P$6:$P$956,CONTRATOS!$I$6:$I$956,'RESUMEN POR CARRERAS'!U$2,CONTRATOS!$D$6:$D$956,'RESUMEN POR CARRERAS'!$C247)</f>
        <v>0</v>
      </c>
      <c r="V247" s="372">
        <f>SUMIFS(CONTRATOS!$P$6:$P$956,CONTRATOS!$I$6:$I$956,'RESUMEN POR CARRERAS'!V$2,CONTRATOS!$D$6:$D$956,'RESUMEN POR CARRERAS'!$C247)</f>
        <v>0</v>
      </c>
      <c r="W247" s="372">
        <f>SUMIFS(CONTRATOS!$P$6:$P$956,CONTRATOS!$I$6:$I$956,'RESUMEN POR CARRERAS'!W$2,CONTRATOS!$D$6:$D$956,'RESUMEN POR CARRERAS'!$C247)</f>
        <v>0</v>
      </c>
      <c r="X247" s="372">
        <f>SUMIFS(CONTRATOS!$P$6:$P$956,CONTRATOS!$I$6:$I$956,'RESUMEN POR CARRERAS'!X$2,CONTRATOS!$D$6:$D$956,'RESUMEN POR CARRERAS'!$C247)</f>
        <v>0</v>
      </c>
      <c r="Y247" s="372">
        <f>SUMIFS(CONTRATOS!$P$6:$P$956,CONTRATOS!$I$6:$I$956,'RESUMEN POR CARRERAS'!Y$2,CONTRATOS!$D$6:$D$956,'RESUMEN POR CARRERAS'!$C247)</f>
        <v>0</v>
      </c>
      <c r="Z247" s="372">
        <f>SUMIFS(CONTRATOS!$P$6:$P$956,CONTRATOS!$I$6:$I$956,'RESUMEN POR CARRERAS'!Z$2,CONTRATOS!$D$6:$D$956,'RESUMEN POR CARRERAS'!$C247)</f>
        <v>0</v>
      </c>
      <c r="AA247" s="372">
        <f>SUMIFS(CONTRATOS!$P$6:$P$956,CONTRATOS!$I$6:$I$956,'RESUMEN POR CARRERAS'!AA$2,CONTRATOS!$D$6:$D$956,'RESUMEN POR CARRERAS'!$C247)</f>
        <v>0</v>
      </c>
      <c r="AB247" s="372">
        <f>SUMIFS(CONTRATOS!$P$6:$P$956,CONTRATOS!$I$6:$I$956,'RESUMEN POR CARRERAS'!AB$2,CONTRATOS!$D$6:$D$956,'RESUMEN POR CARRERAS'!$C247)</f>
        <v>0</v>
      </c>
      <c r="AC247" s="372">
        <f>SUMIFS(CONTRATOS!$P$6:$P$956,CONTRATOS!$I$6:$I$956,'RESUMEN POR CARRERAS'!AC$2,CONTRATOS!$D$6:$D$956,'RESUMEN POR CARRERAS'!$C247)</f>
        <v>0</v>
      </c>
      <c r="AD247" s="372">
        <f t="shared" si="6"/>
        <v>6</v>
      </c>
      <c r="AE247" s="2163" t="str">
        <f t="shared" si="7"/>
        <v>SOFTWARE</v>
      </c>
    </row>
    <row r="248" spans="1:31" x14ac:dyDescent="0.25">
      <c r="A248" s="372">
        <v>246</v>
      </c>
      <c r="B248" s="974" t="s">
        <v>1433</v>
      </c>
      <c r="C248" s="974" t="s">
        <v>1766</v>
      </c>
      <c r="D248" s="974" t="s">
        <v>2195</v>
      </c>
      <c r="E248" s="372">
        <f>SUMIFS(CONTRATOS!$P$6:$P$956,CONTRATOS!$I$6:$I$956,'RESUMEN POR CARRERAS'!E$2,CONTRATOS!$D$6:$D$956,'RESUMEN POR CARRERAS'!$C248)</f>
        <v>0</v>
      </c>
      <c r="F248" s="372">
        <f>SUMIFS(CONTRATOS!$P$6:$P$956,CONTRATOS!$I$6:$I$956,'RESUMEN POR CARRERAS'!F$2,CONTRATOS!$D$6:$D$956,'RESUMEN POR CARRERAS'!$C248)</f>
        <v>0</v>
      </c>
      <c r="G248" s="372">
        <f>SUMIFS(CONTRATOS!$P$6:$P$956,CONTRATOS!$I$6:$I$956,'RESUMEN POR CARRERAS'!G$2,CONTRATOS!$D$6:$D$956,'RESUMEN POR CARRERAS'!$C248)</f>
        <v>0</v>
      </c>
      <c r="H248" s="372">
        <f>SUMIFS(CONTRATOS!$P$6:$P$956,CONTRATOS!$I$6:$I$956,'RESUMEN POR CARRERAS'!H$2,CONTRATOS!$D$6:$D$956,'RESUMEN POR CARRERAS'!$C248)</f>
        <v>0</v>
      </c>
      <c r="I248" s="372">
        <f>SUMIFS(CONTRATOS!$P$6:$P$956,CONTRATOS!$I$6:$I$956,'RESUMEN POR CARRERAS'!I$2,CONTRATOS!$D$6:$D$956,'RESUMEN POR CARRERAS'!$C248)</f>
        <v>0</v>
      </c>
      <c r="J248" s="372">
        <f>SUMIFS(CONTRATOS!$P$6:$P$956,CONTRATOS!$I$6:$I$956,'RESUMEN POR CARRERAS'!J$2,CONTRATOS!$D$6:$D$956,'RESUMEN POR CARRERAS'!$C248)</f>
        <v>0</v>
      </c>
      <c r="K248" s="372">
        <f>SUMIFS(CONTRATOS!$P$6:$P$956,CONTRATOS!$I$6:$I$956,'RESUMEN POR CARRERAS'!K$2,CONTRATOS!$D$6:$D$956,'RESUMEN POR CARRERAS'!$C248)</f>
        <v>0</v>
      </c>
      <c r="L248" s="372">
        <f>SUMIFS(CONTRATOS!$P$6:$P$956,CONTRATOS!$I$6:$I$956,'RESUMEN POR CARRERAS'!L$2,CONTRATOS!$D$6:$D$956,'RESUMEN POR CARRERAS'!$C248)</f>
        <v>0</v>
      </c>
      <c r="M248" s="372">
        <f>SUMIFS(CONTRATOS!$P$6:$P$956,CONTRATOS!$I$6:$I$956,'RESUMEN POR CARRERAS'!M$2,CONTRATOS!$D$6:$D$956,'RESUMEN POR CARRERAS'!$C248)</f>
        <v>0</v>
      </c>
      <c r="N248" s="372">
        <f>SUMIFS(CONTRATOS!$P$6:$P$956,CONTRATOS!$I$6:$I$956,'RESUMEN POR CARRERAS'!N$2,CONTRATOS!$D$6:$D$956,'RESUMEN POR CARRERAS'!$C248)</f>
        <v>0</v>
      </c>
      <c r="O248" s="372">
        <f>SUMIFS(CONTRATOS!$P$6:$P$956,CONTRATOS!$I$6:$I$956,'RESUMEN POR CARRERAS'!O$2,CONTRATOS!$D$6:$D$956,'RESUMEN POR CARRERAS'!$C248)</f>
        <v>0</v>
      </c>
      <c r="P248" s="372">
        <f>SUMIFS(CONTRATOS!$P$6:$P$956,CONTRATOS!$I$6:$I$956,'RESUMEN POR CARRERAS'!P$2,CONTRATOS!$D$6:$D$956,'RESUMEN POR CARRERAS'!$C248)</f>
        <v>12</v>
      </c>
      <c r="Q248" s="372">
        <f>SUMIFS(CONTRATOS!$P$6:$P$956,CONTRATOS!$I$6:$I$956,'RESUMEN POR CARRERAS'!Q$2,CONTRATOS!$D$6:$D$956,'RESUMEN POR CARRERAS'!$C248)</f>
        <v>4</v>
      </c>
      <c r="R248" s="372">
        <f>SUMIFS(CONTRATOS!$P$6:$P$956,CONTRATOS!$I$6:$I$956,'RESUMEN POR CARRERAS'!R$2,CONTRATOS!$D$6:$D$956,'RESUMEN POR CARRERAS'!$C248)</f>
        <v>0</v>
      </c>
      <c r="S248" s="372">
        <f>SUMIFS(CONTRATOS!$P$6:$P$956,CONTRATOS!$I$6:$I$956,'RESUMEN POR CARRERAS'!S$2,CONTRATOS!$D$6:$D$956,'RESUMEN POR CARRERAS'!$C248)</f>
        <v>4</v>
      </c>
      <c r="T248" s="372">
        <f>SUMIFS(CONTRATOS!$P$6:$P$956,CONTRATOS!$I$6:$I$956,'RESUMEN POR CARRERAS'!T$2,CONTRATOS!$D$6:$D$956,'RESUMEN POR CARRERAS'!$C248)</f>
        <v>0</v>
      </c>
      <c r="U248" s="372">
        <f>SUMIFS(CONTRATOS!$P$6:$P$956,CONTRATOS!$I$6:$I$956,'RESUMEN POR CARRERAS'!U$2,CONTRATOS!$D$6:$D$956,'RESUMEN POR CARRERAS'!$C248)</f>
        <v>0</v>
      </c>
      <c r="V248" s="372">
        <f>SUMIFS(CONTRATOS!$P$6:$P$956,CONTRATOS!$I$6:$I$956,'RESUMEN POR CARRERAS'!V$2,CONTRATOS!$D$6:$D$956,'RESUMEN POR CARRERAS'!$C248)</f>
        <v>0</v>
      </c>
      <c r="W248" s="372">
        <f>SUMIFS(CONTRATOS!$P$6:$P$956,CONTRATOS!$I$6:$I$956,'RESUMEN POR CARRERAS'!W$2,CONTRATOS!$D$6:$D$956,'RESUMEN POR CARRERAS'!$C248)</f>
        <v>0</v>
      </c>
      <c r="X248" s="372">
        <f>SUMIFS(CONTRATOS!$P$6:$P$956,CONTRATOS!$I$6:$I$956,'RESUMEN POR CARRERAS'!X$2,CONTRATOS!$D$6:$D$956,'RESUMEN POR CARRERAS'!$C248)</f>
        <v>0</v>
      </c>
      <c r="Y248" s="372">
        <f>SUMIFS(CONTRATOS!$P$6:$P$956,CONTRATOS!$I$6:$I$956,'RESUMEN POR CARRERAS'!Y$2,CONTRATOS!$D$6:$D$956,'RESUMEN POR CARRERAS'!$C248)</f>
        <v>0</v>
      </c>
      <c r="Z248" s="372">
        <f>SUMIFS(CONTRATOS!$P$6:$P$956,CONTRATOS!$I$6:$I$956,'RESUMEN POR CARRERAS'!Z$2,CONTRATOS!$D$6:$D$956,'RESUMEN POR CARRERAS'!$C248)</f>
        <v>0</v>
      </c>
      <c r="AA248" s="372">
        <f>SUMIFS(CONTRATOS!$P$6:$P$956,CONTRATOS!$I$6:$I$956,'RESUMEN POR CARRERAS'!AA$2,CONTRATOS!$D$6:$D$956,'RESUMEN POR CARRERAS'!$C248)</f>
        <v>0</v>
      </c>
      <c r="AB248" s="372">
        <f>SUMIFS(CONTRATOS!$P$6:$P$956,CONTRATOS!$I$6:$I$956,'RESUMEN POR CARRERAS'!AB$2,CONTRATOS!$D$6:$D$956,'RESUMEN POR CARRERAS'!$C248)</f>
        <v>0</v>
      </c>
      <c r="AC248" s="372">
        <f>SUMIFS(CONTRATOS!$P$6:$P$956,CONTRATOS!$I$6:$I$956,'RESUMEN POR CARRERAS'!AC$2,CONTRATOS!$D$6:$D$956,'RESUMEN POR CARRERAS'!$C248)</f>
        <v>0</v>
      </c>
      <c r="AD248" s="372">
        <f t="shared" si="6"/>
        <v>12</v>
      </c>
      <c r="AE248" s="2163" t="str">
        <f t="shared" si="7"/>
        <v>EDUCACIÓN BÁSICA</v>
      </c>
    </row>
    <row r="249" spans="1:31" x14ac:dyDescent="0.25">
      <c r="A249" s="372">
        <v>247</v>
      </c>
      <c r="B249" s="974" t="s">
        <v>1299</v>
      </c>
      <c r="C249" s="974" t="s">
        <v>1749</v>
      </c>
      <c r="D249" s="974" t="s">
        <v>2194</v>
      </c>
      <c r="E249" s="372">
        <f>SUMIFS(CONTRATOS!$P$6:$P$956,CONTRATOS!$I$6:$I$956,'RESUMEN POR CARRERAS'!E$2,CONTRATOS!$D$6:$D$956,'RESUMEN POR CARRERAS'!$C249)</f>
        <v>0</v>
      </c>
      <c r="F249" s="372">
        <f>SUMIFS(CONTRATOS!$P$6:$P$956,CONTRATOS!$I$6:$I$956,'RESUMEN POR CARRERAS'!F$2,CONTRATOS!$D$6:$D$956,'RESUMEN POR CARRERAS'!$C249)</f>
        <v>0</v>
      </c>
      <c r="G249" s="372">
        <f>SUMIFS(CONTRATOS!$P$6:$P$956,CONTRATOS!$I$6:$I$956,'RESUMEN POR CARRERAS'!G$2,CONTRATOS!$D$6:$D$956,'RESUMEN POR CARRERAS'!$C249)</f>
        <v>0</v>
      </c>
      <c r="H249" s="372">
        <f>SUMIFS(CONTRATOS!$P$6:$P$956,CONTRATOS!$I$6:$I$956,'RESUMEN POR CARRERAS'!H$2,CONTRATOS!$D$6:$D$956,'RESUMEN POR CARRERAS'!$C249)</f>
        <v>0</v>
      </c>
      <c r="I249" s="372">
        <f>SUMIFS(CONTRATOS!$P$6:$P$956,CONTRATOS!$I$6:$I$956,'RESUMEN POR CARRERAS'!I$2,CONTRATOS!$D$6:$D$956,'RESUMEN POR CARRERAS'!$C249)</f>
        <v>0</v>
      </c>
      <c r="J249" s="372">
        <f>SUMIFS(CONTRATOS!$P$6:$P$956,CONTRATOS!$I$6:$I$956,'RESUMEN POR CARRERAS'!J$2,CONTRATOS!$D$6:$D$956,'RESUMEN POR CARRERAS'!$C249)</f>
        <v>0</v>
      </c>
      <c r="K249" s="372">
        <f>SUMIFS(CONTRATOS!$P$6:$P$956,CONTRATOS!$I$6:$I$956,'RESUMEN POR CARRERAS'!K$2,CONTRATOS!$D$6:$D$956,'RESUMEN POR CARRERAS'!$C249)</f>
        <v>0</v>
      </c>
      <c r="L249" s="372">
        <f>SUMIFS(CONTRATOS!$P$6:$P$956,CONTRATOS!$I$6:$I$956,'RESUMEN POR CARRERAS'!L$2,CONTRATOS!$D$6:$D$956,'RESUMEN POR CARRERAS'!$C249)</f>
        <v>0</v>
      </c>
      <c r="M249" s="372">
        <f>SUMIFS(CONTRATOS!$P$6:$P$956,CONTRATOS!$I$6:$I$956,'RESUMEN POR CARRERAS'!M$2,CONTRATOS!$D$6:$D$956,'RESUMEN POR CARRERAS'!$C249)</f>
        <v>0</v>
      </c>
      <c r="N249" s="372">
        <f>SUMIFS(CONTRATOS!$P$6:$P$956,CONTRATOS!$I$6:$I$956,'RESUMEN POR CARRERAS'!N$2,CONTRATOS!$D$6:$D$956,'RESUMEN POR CARRERAS'!$C249)</f>
        <v>26</v>
      </c>
      <c r="O249" s="372">
        <f>SUMIFS(CONTRATOS!$P$6:$P$956,CONTRATOS!$I$6:$I$956,'RESUMEN POR CARRERAS'!O$2,CONTRATOS!$D$6:$D$956,'RESUMEN POR CARRERAS'!$C249)</f>
        <v>0</v>
      </c>
      <c r="P249" s="372">
        <f>SUMIFS(CONTRATOS!$P$6:$P$956,CONTRATOS!$I$6:$I$956,'RESUMEN POR CARRERAS'!P$2,CONTRATOS!$D$6:$D$956,'RESUMEN POR CARRERAS'!$C249)</f>
        <v>0</v>
      </c>
      <c r="Q249" s="372">
        <f>SUMIFS(CONTRATOS!$P$6:$P$956,CONTRATOS!$I$6:$I$956,'RESUMEN POR CARRERAS'!Q$2,CONTRATOS!$D$6:$D$956,'RESUMEN POR CARRERAS'!$C249)</f>
        <v>0</v>
      </c>
      <c r="R249" s="372">
        <f>SUMIFS(CONTRATOS!$P$6:$P$956,CONTRATOS!$I$6:$I$956,'RESUMEN POR CARRERAS'!R$2,CONTRATOS!$D$6:$D$956,'RESUMEN POR CARRERAS'!$C249)</f>
        <v>0</v>
      </c>
      <c r="S249" s="372">
        <f>SUMIFS(CONTRATOS!$P$6:$P$956,CONTRATOS!$I$6:$I$956,'RESUMEN POR CARRERAS'!S$2,CONTRATOS!$D$6:$D$956,'RESUMEN POR CARRERAS'!$C249)</f>
        <v>0</v>
      </c>
      <c r="T249" s="372">
        <f>SUMIFS(CONTRATOS!$P$6:$P$956,CONTRATOS!$I$6:$I$956,'RESUMEN POR CARRERAS'!T$2,CONTRATOS!$D$6:$D$956,'RESUMEN POR CARRERAS'!$C249)</f>
        <v>0</v>
      </c>
      <c r="U249" s="372">
        <f>SUMIFS(CONTRATOS!$P$6:$P$956,CONTRATOS!$I$6:$I$956,'RESUMEN POR CARRERAS'!U$2,CONTRATOS!$D$6:$D$956,'RESUMEN POR CARRERAS'!$C249)</f>
        <v>0</v>
      </c>
      <c r="V249" s="372">
        <f>SUMIFS(CONTRATOS!$P$6:$P$956,CONTRATOS!$I$6:$I$956,'RESUMEN POR CARRERAS'!V$2,CONTRATOS!$D$6:$D$956,'RESUMEN POR CARRERAS'!$C249)</f>
        <v>0</v>
      </c>
      <c r="W249" s="372">
        <f>SUMIFS(CONTRATOS!$P$6:$P$956,CONTRATOS!$I$6:$I$956,'RESUMEN POR CARRERAS'!W$2,CONTRATOS!$D$6:$D$956,'RESUMEN POR CARRERAS'!$C249)</f>
        <v>0</v>
      </c>
      <c r="X249" s="372">
        <f>SUMIFS(CONTRATOS!$P$6:$P$956,CONTRATOS!$I$6:$I$956,'RESUMEN POR CARRERAS'!X$2,CONTRATOS!$D$6:$D$956,'RESUMEN POR CARRERAS'!$C249)</f>
        <v>0</v>
      </c>
      <c r="Y249" s="372">
        <f>SUMIFS(CONTRATOS!$P$6:$P$956,CONTRATOS!$I$6:$I$956,'RESUMEN POR CARRERAS'!Y$2,CONTRATOS!$D$6:$D$956,'RESUMEN POR CARRERAS'!$C249)</f>
        <v>0</v>
      </c>
      <c r="Z249" s="372">
        <f>SUMIFS(CONTRATOS!$P$6:$P$956,CONTRATOS!$I$6:$I$956,'RESUMEN POR CARRERAS'!Z$2,CONTRATOS!$D$6:$D$956,'RESUMEN POR CARRERAS'!$C249)</f>
        <v>0</v>
      </c>
      <c r="AA249" s="372">
        <f>SUMIFS(CONTRATOS!$P$6:$P$956,CONTRATOS!$I$6:$I$956,'RESUMEN POR CARRERAS'!AA$2,CONTRATOS!$D$6:$D$956,'RESUMEN POR CARRERAS'!$C249)</f>
        <v>0</v>
      </c>
      <c r="AB249" s="372">
        <f>SUMIFS(CONTRATOS!$P$6:$P$956,CONTRATOS!$I$6:$I$956,'RESUMEN POR CARRERAS'!AB$2,CONTRATOS!$D$6:$D$956,'RESUMEN POR CARRERAS'!$C249)</f>
        <v>0</v>
      </c>
      <c r="AC249" s="372">
        <f>SUMIFS(CONTRATOS!$P$6:$P$956,CONTRATOS!$I$6:$I$956,'RESUMEN POR CARRERAS'!AC$2,CONTRATOS!$D$6:$D$956,'RESUMEN POR CARRERAS'!$C249)</f>
        <v>0</v>
      </c>
      <c r="AD249" s="372">
        <f t="shared" si="6"/>
        <v>26</v>
      </c>
      <c r="AE249" s="2163" t="str">
        <f t="shared" si="7"/>
        <v>MEDICINA VETERINARIA</v>
      </c>
    </row>
    <row r="250" spans="1:31" x14ac:dyDescent="0.25">
      <c r="A250" s="372">
        <v>248</v>
      </c>
      <c r="B250" s="974" t="s">
        <v>760</v>
      </c>
      <c r="C250" s="974" t="s">
        <v>869</v>
      </c>
      <c r="D250" s="974" t="s">
        <v>2194</v>
      </c>
      <c r="E250" s="372">
        <f>SUMIFS(CONTRATOS!$P$6:$P$956,CONTRATOS!$I$6:$I$956,'RESUMEN POR CARRERAS'!E$2,CONTRATOS!$D$6:$D$956,'RESUMEN POR CARRERAS'!$C250)</f>
        <v>0</v>
      </c>
      <c r="F250" s="372">
        <f>SUMIFS(CONTRATOS!$P$6:$P$956,CONTRATOS!$I$6:$I$956,'RESUMEN POR CARRERAS'!F$2,CONTRATOS!$D$6:$D$956,'RESUMEN POR CARRERAS'!$C250)</f>
        <v>0</v>
      </c>
      <c r="G250" s="372">
        <f>SUMIFS(CONTRATOS!$P$6:$P$956,CONTRATOS!$I$6:$I$956,'RESUMEN POR CARRERAS'!G$2,CONTRATOS!$D$6:$D$956,'RESUMEN POR CARRERAS'!$C250)</f>
        <v>0</v>
      </c>
      <c r="H250" s="372">
        <f>SUMIFS(CONTRATOS!$P$6:$P$956,CONTRATOS!$I$6:$I$956,'RESUMEN POR CARRERAS'!H$2,CONTRATOS!$D$6:$D$956,'RESUMEN POR CARRERAS'!$C250)</f>
        <v>0</v>
      </c>
      <c r="I250" s="372">
        <f>SUMIFS(CONTRATOS!$P$6:$P$956,CONTRATOS!$I$6:$I$956,'RESUMEN POR CARRERAS'!I$2,CONTRATOS!$D$6:$D$956,'RESUMEN POR CARRERAS'!$C250)</f>
        <v>0</v>
      </c>
      <c r="J250" s="372">
        <f>SUMIFS(CONTRATOS!$P$6:$P$956,CONTRATOS!$I$6:$I$956,'RESUMEN POR CARRERAS'!J$2,CONTRATOS!$D$6:$D$956,'RESUMEN POR CARRERAS'!$C250)</f>
        <v>0</v>
      </c>
      <c r="K250" s="372">
        <f>SUMIFS(CONTRATOS!$P$6:$P$956,CONTRATOS!$I$6:$I$956,'RESUMEN POR CARRERAS'!K$2,CONTRATOS!$D$6:$D$956,'RESUMEN POR CARRERAS'!$C250)</f>
        <v>0</v>
      </c>
      <c r="L250" s="372">
        <f>SUMIFS(CONTRATOS!$P$6:$P$956,CONTRATOS!$I$6:$I$956,'RESUMEN POR CARRERAS'!L$2,CONTRATOS!$D$6:$D$956,'RESUMEN POR CARRERAS'!$C250)</f>
        <v>0</v>
      </c>
      <c r="M250" s="372">
        <f>SUMIFS(CONTRATOS!$P$6:$P$956,CONTRATOS!$I$6:$I$956,'RESUMEN POR CARRERAS'!M$2,CONTRATOS!$D$6:$D$956,'RESUMEN POR CARRERAS'!$C250)</f>
        <v>0</v>
      </c>
      <c r="N250" s="372">
        <f>SUMIFS(CONTRATOS!$P$6:$P$956,CONTRATOS!$I$6:$I$956,'RESUMEN POR CARRERAS'!N$2,CONTRATOS!$D$6:$D$956,'RESUMEN POR CARRERAS'!$C250)</f>
        <v>0</v>
      </c>
      <c r="O250" s="372">
        <f>SUMIFS(CONTRATOS!$P$6:$P$956,CONTRATOS!$I$6:$I$956,'RESUMEN POR CARRERAS'!O$2,CONTRATOS!$D$6:$D$956,'RESUMEN POR CARRERAS'!$C250)</f>
        <v>0</v>
      </c>
      <c r="P250" s="372">
        <f>SUMIFS(CONTRATOS!$P$6:$P$956,CONTRATOS!$I$6:$I$956,'RESUMEN POR CARRERAS'!P$2,CONTRATOS!$D$6:$D$956,'RESUMEN POR CARRERAS'!$C250)</f>
        <v>0</v>
      </c>
      <c r="Q250" s="372">
        <f>SUMIFS(CONTRATOS!$P$6:$P$956,CONTRATOS!$I$6:$I$956,'RESUMEN POR CARRERAS'!Q$2,CONTRATOS!$D$6:$D$956,'RESUMEN POR CARRERAS'!$C250)</f>
        <v>0</v>
      </c>
      <c r="R250" s="372">
        <f>SUMIFS(CONTRATOS!$P$6:$P$956,CONTRATOS!$I$6:$I$956,'RESUMEN POR CARRERAS'!R$2,CONTRATOS!$D$6:$D$956,'RESUMEN POR CARRERAS'!$C250)</f>
        <v>0</v>
      </c>
      <c r="S250" s="372">
        <f>SUMIFS(CONTRATOS!$P$6:$P$956,CONTRATOS!$I$6:$I$956,'RESUMEN POR CARRERAS'!S$2,CONTRATOS!$D$6:$D$956,'RESUMEN POR CARRERAS'!$C250)</f>
        <v>0</v>
      </c>
      <c r="T250" s="372">
        <f>SUMIFS(CONTRATOS!$P$6:$P$956,CONTRATOS!$I$6:$I$956,'RESUMEN POR CARRERAS'!T$2,CONTRATOS!$D$6:$D$956,'RESUMEN POR CARRERAS'!$C250)</f>
        <v>0</v>
      </c>
      <c r="U250" s="372">
        <f>SUMIFS(CONTRATOS!$P$6:$P$956,CONTRATOS!$I$6:$I$956,'RESUMEN POR CARRERAS'!U$2,CONTRATOS!$D$6:$D$956,'RESUMEN POR CARRERAS'!$C250)</f>
        <v>0</v>
      </c>
      <c r="V250" s="372">
        <f>SUMIFS(CONTRATOS!$P$6:$P$956,CONTRATOS!$I$6:$I$956,'RESUMEN POR CARRERAS'!V$2,CONTRATOS!$D$6:$D$956,'RESUMEN POR CARRERAS'!$C250)</f>
        <v>0</v>
      </c>
      <c r="W250" s="372">
        <f>SUMIFS(CONTRATOS!$P$6:$P$956,CONTRATOS!$I$6:$I$956,'RESUMEN POR CARRERAS'!W$2,CONTRATOS!$D$6:$D$956,'RESUMEN POR CARRERAS'!$C250)</f>
        <v>0</v>
      </c>
      <c r="X250" s="372">
        <f>SUMIFS(CONTRATOS!$P$6:$P$956,CONTRATOS!$I$6:$I$956,'RESUMEN POR CARRERAS'!X$2,CONTRATOS!$D$6:$D$956,'RESUMEN POR CARRERAS'!$C250)</f>
        <v>0</v>
      </c>
      <c r="Y250" s="372">
        <f>SUMIFS(CONTRATOS!$P$6:$P$956,CONTRATOS!$I$6:$I$956,'RESUMEN POR CARRERAS'!Y$2,CONTRATOS!$D$6:$D$956,'RESUMEN POR CARRERAS'!$C250)</f>
        <v>0</v>
      </c>
      <c r="Z250" s="372">
        <f>SUMIFS(CONTRATOS!$P$6:$P$956,CONTRATOS!$I$6:$I$956,'RESUMEN POR CARRERAS'!Z$2,CONTRATOS!$D$6:$D$956,'RESUMEN POR CARRERAS'!$C250)</f>
        <v>16</v>
      </c>
      <c r="AA250" s="372">
        <f>SUMIFS(CONTRATOS!$P$6:$P$956,CONTRATOS!$I$6:$I$956,'RESUMEN POR CARRERAS'!AA$2,CONTRATOS!$D$6:$D$956,'RESUMEN POR CARRERAS'!$C250)</f>
        <v>0</v>
      </c>
      <c r="AB250" s="372">
        <f>SUMIFS(CONTRATOS!$P$6:$P$956,CONTRATOS!$I$6:$I$956,'RESUMEN POR CARRERAS'!AB$2,CONTRATOS!$D$6:$D$956,'RESUMEN POR CARRERAS'!$C250)</f>
        <v>0</v>
      </c>
      <c r="AC250" s="372">
        <f>SUMIFS(CONTRATOS!$P$6:$P$956,CONTRATOS!$I$6:$I$956,'RESUMEN POR CARRERAS'!AC$2,CONTRATOS!$D$6:$D$956,'RESUMEN POR CARRERAS'!$C250)</f>
        <v>4</v>
      </c>
      <c r="AD250" s="372">
        <f t="shared" si="6"/>
        <v>16</v>
      </c>
      <c r="AE250" s="2163" t="str">
        <f t="shared" si="7"/>
        <v>INGENIERÍA EN RIESGOS DE DESASTRES</v>
      </c>
    </row>
    <row r="251" spans="1:31" x14ac:dyDescent="0.25">
      <c r="A251" s="372">
        <v>249</v>
      </c>
      <c r="B251" s="974" t="s">
        <v>1925</v>
      </c>
      <c r="C251" s="974" t="s">
        <v>1926</v>
      </c>
      <c r="D251" s="974" t="s">
        <v>2194</v>
      </c>
      <c r="E251" s="372">
        <f>SUMIFS(CONTRATOS!$P$6:$P$956,CONTRATOS!$I$6:$I$956,'RESUMEN POR CARRERAS'!E$2,CONTRATOS!$D$6:$D$956,'RESUMEN POR CARRERAS'!$C251)</f>
        <v>0</v>
      </c>
      <c r="F251" s="372">
        <f>SUMIFS(CONTRATOS!$P$6:$P$956,CONTRATOS!$I$6:$I$956,'RESUMEN POR CARRERAS'!F$2,CONTRATOS!$D$6:$D$956,'RESUMEN POR CARRERAS'!$C251)</f>
        <v>0</v>
      </c>
      <c r="G251" s="372">
        <f>SUMIFS(CONTRATOS!$P$6:$P$956,CONTRATOS!$I$6:$I$956,'RESUMEN POR CARRERAS'!G$2,CONTRATOS!$D$6:$D$956,'RESUMEN POR CARRERAS'!$C251)</f>
        <v>0</v>
      </c>
      <c r="H251" s="372">
        <f>SUMIFS(CONTRATOS!$P$6:$P$956,CONTRATOS!$I$6:$I$956,'RESUMEN POR CARRERAS'!H$2,CONTRATOS!$D$6:$D$956,'RESUMEN POR CARRERAS'!$C251)</f>
        <v>0</v>
      </c>
      <c r="I251" s="372">
        <f>SUMIFS(CONTRATOS!$P$6:$P$956,CONTRATOS!$I$6:$I$956,'RESUMEN POR CARRERAS'!I$2,CONTRATOS!$D$6:$D$956,'RESUMEN POR CARRERAS'!$C251)</f>
        <v>0</v>
      </c>
      <c r="J251" s="372">
        <f>SUMIFS(CONTRATOS!$P$6:$P$956,CONTRATOS!$I$6:$I$956,'RESUMEN POR CARRERAS'!J$2,CONTRATOS!$D$6:$D$956,'RESUMEN POR CARRERAS'!$C251)</f>
        <v>0</v>
      </c>
      <c r="K251" s="372">
        <f>SUMIFS(CONTRATOS!$P$6:$P$956,CONTRATOS!$I$6:$I$956,'RESUMEN POR CARRERAS'!K$2,CONTRATOS!$D$6:$D$956,'RESUMEN POR CARRERAS'!$C251)</f>
        <v>0</v>
      </c>
      <c r="L251" s="372">
        <f>SUMIFS(CONTRATOS!$P$6:$P$956,CONTRATOS!$I$6:$I$956,'RESUMEN POR CARRERAS'!L$2,CONTRATOS!$D$6:$D$956,'RESUMEN POR CARRERAS'!$C251)</f>
        <v>0</v>
      </c>
      <c r="M251" s="372">
        <f>SUMIFS(CONTRATOS!$P$6:$P$956,CONTRATOS!$I$6:$I$956,'RESUMEN POR CARRERAS'!M$2,CONTRATOS!$D$6:$D$956,'RESUMEN POR CARRERAS'!$C251)</f>
        <v>0</v>
      </c>
      <c r="N251" s="372">
        <f>SUMIFS(CONTRATOS!$P$6:$P$956,CONTRATOS!$I$6:$I$956,'RESUMEN POR CARRERAS'!N$2,CONTRATOS!$D$6:$D$956,'RESUMEN POR CARRERAS'!$C251)</f>
        <v>0</v>
      </c>
      <c r="O251" s="372">
        <f>SUMIFS(CONTRATOS!$P$6:$P$956,CONTRATOS!$I$6:$I$956,'RESUMEN POR CARRERAS'!O$2,CONTRATOS!$D$6:$D$956,'RESUMEN POR CARRERAS'!$C251)</f>
        <v>0</v>
      </c>
      <c r="P251" s="372">
        <f>SUMIFS(CONTRATOS!$P$6:$P$956,CONTRATOS!$I$6:$I$956,'RESUMEN POR CARRERAS'!P$2,CONTRATOS!$D$6:$D$956,'RESUMEN POR CARRERAS'!$C251)</f>
        <v>0</v>
      </c>
      <c r="Q251" s="372">
        <f>SUMIFS(CONTRATOS!$P$6:$P$956,CONTRATOS!$I$6:$I$956,'RESUMEN POR CARRERAS'!Q$2,CONTRATOS!$D$6:$D$956,'RESUMEN POR CARRERAS'!$C251)</f>
        <v>0</v>
      </c>
      <c r="R251" s="372">
        <f>SUMIFS(CONTRATOS!$P$6:$P$956,CONTRATOS!$I$6:$I$956,'RESUMEN POR CARRERAS'!R$2,CONTRATOS!$D$6:$D$956,'RESUMEN POR CARRERAS'!$C251)</f>
        <v>0</v>
      </c>
      <c r="S251" s="372">
        <f>SUMIFS(CONTRATOS!$P$6:$P$956,CONTRATOS!$I$6:$I$956,'RESUMEN POR CARRERAS'!S$2,CONTRATOS!$D$6:$D$956,'RESUMEN POR CARRERAS'!$C251)</f>
        <v>0</v>
      </c>
      <c r="T251" s="372">
        <f>SUMIFS(CONTRATOS!$P$6:$P$956,CONTRATOS!$I$6:$I$956,'RESUMEN POR CARRERAS'!T$2,CONTRATOS!$D$6:$D$956,'RESUMEN POR CARRERAS'!$C251)</f>
        <v>0</v>
      </c>
      <c r="U251" s="372">
        <f>SUMIFS(CONTRATOS!$P$6:$P$956,CONTRATOS!$I$6:$I$956,'RESUMEN POR CARRERAS'!U$2,CONTRATOS!$D$6:$D$956,'RESUMEN POR CARRERAS'!$C251)</f>
        <v>0</v>
      </c>
      <c r="V251" s="372">
        <f>SUMIFS(CONTRATOS!$P$6:$P$956,CONTRATOS!$I$6:$I$956,'RESUMEN POR CARRERAS'!V$2,CONTRATOS!$D$6:$D$956,'RESUMEN POR CARRERAS'!$C251)</f>
        <v>15</v>
      </c>
      <c r="W251" s="372">
        <f>SUMIFS(CONTRATOS!$P$6:$P$956,CONTRATOS!$I$6:$I$956,'RESUMEN POR CARRERAS'!W$2,CONTRATOS!$D$6:$D$956,'RESUMEN POR CARRERAS'!$C251)</f>
        <v>8</v>
      </c>
      <c r="X251" s="372">
        <f>SUMIFS(CONTRATOS!$P$6:$P$956,CONTRATOS!$I$6:$I$956,'RESUMEN POR CARRERAS'!X$2,CONTRATOS!$D$6:$D$956,'RESUMEN POR CARRERAS'!$C251)</f>
        <v>0</v>
      </c>
      <c r="Y251" s="372">
        <f>SUMIFS(CONTRATOS!$P$6:$P$956,CONTRATOS!$I$6:$I$956,'RESUMEN POR CARRERAS'!Y$2,CONTRATOS!$D$6:$D$956,'RESUMEN POR CARRERAS'!$C251)</f>
        <v>0</v>
      </c>
      <c r="Z251" s="372">
        <f>SUMIFS(CONTRATOS!$P$6:$P$956,CONTRATOS!$I$6:$I$956,'RESUMEN POR CARRERAS'!Z$2,CONTRATOS!$D$6:$D$956,'RESUMEN POR CARRERAS'!$C251)</f>
        <v>0</v>
      </c>
      <c r="AA251" s="372">
        <f>SUMIFS(CONTRATOS!$P$6:$P$956,CONTRATOS!$I$6:$I$956,'RESUMEN POR CARRERAS'!AA$2,CONTRATOS!$D$6:$D$956,'RESUMEN POR CARRERAS'!$C251)</f>
        <v>0</v>
      </c>
      <c r="AB251" s="372">
        <f>SUMIFS(CONTRATOS!$P$6:$P$956,CONTRATOS!$I$6:$I$956,'RESUMEN POR CARRERAS'!AB$2,CONTRATOS!$D$6:$D$956,'RESUMEN POR CARRERAS'!$C251)</f>
        <v>0</v>
      </c>
      <c r="AC251" s="372">
        <f>SUMIFS(CONTRATOS!$P$6:$P$956,CONTRATOS!$I$6:$I$956,'RESUMEN POR CARRERAS'!AC$2,CONTRATOS!$D$6:$D$956,'RESUMEN POR CARRERAS'!$C251)</f>
        <v>0</v>
      </c>
      <c r="AD251" s="372">
        <f t="shared" si="6"/>
        <v>15</v>
      </c>
      <c r="AE251" s="2163" t="str">
        <f t="shared" si="7"/>
        <v>DERECHO</v>
      </c>
    </row>
    <row r="252" spans="1:31" x14ac:dyDescent="0.25">
      <c r="A252" s="372">
        <v>250</v>
      </c>
      <c r="B252" s="974" t="s">
        <v>1758</v>
      </c>
      <c r="C252" s="974" t="s">
        <v>1759</v>
      </c>
      <c r="D252" s="974" t="s">
        <v>2195</v>
      </c>
      <c r="E252" s="372">
        <f>SUMIFS(CONTRATOS!$P$6:$P$956,CONTRATOS!$I$6:$I$956,'RESUMEN POR CARRERAS'!E$2,CONTRATOS!$D$6:$D$956,'RESUMEN POR CARRERAS'!$C252)</f>
        <v>0</v>
      </c>
      <c r="F252" s="372">
        <f>SUMIFS(CONTRATOS!$P$6:$P$956,CONTRATOS!$I$6:$I$956,'RESUMEN POR CARRERAS'!F$2,CONTRATOS!$D$6:$D$956,'RESUMEN POR CARRERAS'!$C252)</f>
        <v>0</v>
      </c>
      <c r="G252" s="372">
        <f>SUMIFS(CONTRATOS!$P$6:$P$956,CONTRATOS!$I$6:$I$956,'RESUMEN POR CARRERAS'!G$2,CONTRATOS!$D$6:$D$956,'RESUMEN POR CARRERAS'!$C252)</f>
        <v>0</v>
      </c>
      <c r="H252" s="372">
        <f>SUMIFS(CONTRATOS!$P$6:$P$956,CONTRATOS!$I$6:$I$956,'RESUMEN POR CARRERAS'!H$2,CONTRATOS!$D$6:$D$956,'RESUMEN POR CARRERAS'!$C252)</f>
        <v>0</v>
      </c>
      <c r="I252" s="372">
        <f>SUMIFS(CONTRATOS!$P$6:$P$956,CONTRATOS!$I$6:$I$956,'RESUMEN POR CARRERAS'!I$2,CONTRATOS!$D$6:$D$956,'RESUMEN POR CARRERAS'!$C252)</f>
        <v>0</v>
      </c>
      <c r="J252" s="372">
        <f>SUMIFS(CONTRATOS!$P$6:$P$956,CONTRATOS!$I$6:$I$956,'RESUMEN POR CARRERAS'!J$2,CONTRATOS!$D$6:$D$956,'RESUMEN POR CARRERAS'!$C252)</f>
        <v>0</v>
      </c>
      <c r="K252" s="372">
        <f>SUMIFS(CONTRATOS!$P$6:$P$956,CONTRATOS!$I$6:$I$956,'RESUMEN POR CARRERAS'!K$2,CONTRATOS!$D$6:$D$956,'RESUMEN POR CARRERAS'!$C252)</f>
        <v>0</v>
      </c>
      <c r="L252" s="372">
        <f>SUMIFS(CONTRATOS!$P$6:$P$956,CONTRATOS!$I$6:$I$956,'RESUMEN POR CARRERAS'!L$2,CONTRATOS!$D$6:$D$956,'RESUMEN POR CARRERAS'!$C252)</f>
        <v>0</v>
      </c>
      <c r="M252" s="372">
        <f>SUMIFS(CONTRATOS!$P$6:$P$956,CONTRATOS!$I$6:$I$956,'RESUMEN POR CARRERAS'!M$2,CONTRATOS!$D$6:$D$956,'RESUMEN POR CARRERAS'!$C252)</f>
        <v>0</v>
      </c>
      <c r="N252" s="372">
        <f>SUMIFS(CONTRATOS!$P$6:$P$956,CONTRATOS!$I$6:$I$956,'RESUMEN POR CARRERAS'!N$2,CONTRATOS!$D$6:$D$956,'RESUMEN POR CARRERAS'!$C252)</f>
        <v>16</v>
      </c>
      <c r="O252" s="372">
        <f>SUMIFS(CONTRATOS!$P$6:$P$956,CONTRATOS!$I$6:$I$956,'RESUMEN POR CARRERAS'!O$2,CONTRATOS!$D$6:$D$956,'RESUMEN POR CARRERAS'!$C252)</f>
        <v>0</v>
      </c>
      <c r="P252" s="372">
        <f>SUMIFS(CONTRATOS!$P$6:$P$956,CONTRATOS!$I$6:$I$956,'RESUMEN POR CARRERAS'!P$2,CONTRATOS!$D$6:$D$956,'RESUMEN POR CARRERAS'!$C252)</f>
        <v>0</v>
      </c>
      <c r="Q252" s="372">
        <f>SUMIFS(CONTRATOS!$P$6:$P$956,CONTRATOS!$I$6:$I$956,'RESUMEN POR CARRERAS'!Q$2,CONTRATOS!$D$6:$D$956,'RESUMEN POR CARRERAS'!$C252)</f>
        <v>0</v>
      </c>
      <c r="R252" s="372">
        <f>SUMIFS(CONTRATOS!$P$6:$P$956,CONTRATOS!$I$6:$I$956,'RESUMEN POR CARRERAS'!R$2,CONTRATOS!$D$6:$D$956,'RESUMEN POR CARRERAS'!$C252)</f>
        <v>0</v>
      </c>
      <c r="S252" s="372">
        <f>SUMIFS(CONTRATOS!$P$6:$P$956,CONTRATOS!$I$6:$I$956,'RESUMEN POR CARRERAS'!S$2,CONTRATOS!$D$6:$D$956,'RESUMEN POR CARRERAS'!$C252)</f>
        <v>0</v>
      </c>
      <c r="T252" s="372">
        <f>SUMIFS(CONTRATOS!$P$6:$P$956,CONTRATOS!$I$6:$I$956,'RESUMEN POR CARRERAS'!T$2,CONTRATOS!$D$6:$D$956,'RESUMEN POR CARRERAS'!$C252)</f>
        <v>0</v>
      </c>
      <c r="U252" s="372">
        <f>SUMIFS(CONTRATOS!$P$6:$P$956,CONTRATOS!$I$6:$I$956,'RESUMEN POR CARRERAS'!U$2,CONTRATOS!$D$6:$D$956,'RESUMEN POR CARRERAS'!$C252)</f>
        <v>0</v>
      </c>
      <c r="V252" s="372">
        <f>SUMIFS(CONTRATOS!$P$6:$P$956,CONTRATOS!$I$6:$I$956,'RESUMEN POR CARRERAS'!V$2,CONTRATOS!$D$6:$D$956,'RESUMEN POR CARRERAS'!$C252)</f>
        <v>0</v>
      </c>
      <c r="W252" s="372">
        <f>SUMIFS(CONTRATOS!$P$6:$P$956,CONTRATOS!$I$6:$I$956,'RESUMEN POR CARRERAS'!W$2,CONTRATOS!$D$6:$D$956,'RESUMEN POR CARRERAS'!$C252)</f>
        <v>0</v>
      </c>
      <c r="X252" s="372">
        <f>SUMIFS(CONTRATOS!$P$6:$P$956,CONTRATOS!$I$6:$I$956,'RESUMEN POR CARRERAS'!X$2,CONTRATOS!$D$6:$D$956,'RESUMEN POR CARRERAS'!$C252)</f>
        <v>0</v>
      </c>
      <c r="Y252" s="372">
        <f>SUMIFS(CONTRATOS!$P$6:$P$956,CONTRATOS!$I$6:$I$956,'RESUMEN POR CARRERAS'!Y$2,CONTRATOS!$D$6:$D$956,'RESUMEN POR CARRERAS'!$C252)</f>
        <v>0</v>
      </c>
      <c r="Z252" s="372">
        <f>SUMIFS(CONTRATOS!$P$6:$P$956,CONTRATOS!$I$6:$I$956,'RESUMEN POR CARRERAS'!Z$2,CONTRATOS!$D$6:$D$956,'RESUMEN POR CARRERAS'!$C252)</f>
        <v>0</v>
      </c>
      <c r="AA252" s="372">
        <f>SUMIFS(CONTRATOS!$P$6:$P$956,CONTRATOS!$I$6:$I$956,'RESUMEN POR CARRERAS'!AA$2,CONTRATOS!$D$6:$D$956,'RESUMEN POR CARRERAS'!$C252)</f>
        <v>0</v>
      </c>
      <c r="AB252" s="372">
        <f>SUMIFS(CONTRATOS!$P$6:$P$956,CONTRATOS!$I$6:$I$956,'RESUMEN POR CARRERAS'!AB$2,CONTRATOS!$D$6:$D$956,'RESUMEN POR CARRERAS'!$C252)</f>
        <v>0</v>
      </c>
      <c r="AC252" s="372">
        <f>SUMIFS(CONTRATOS!$P$6:$P$956,CONTRATOS!$I$6:$I$956,'RESUMEN POR CARRERAS'!AC$2,CONTRATOS!$D$6:$D$956,'RESUMEN POR CARRERAS'!$C252)</f>
        <v>0</v>
      </c>
      <c r="AD252" s="372">
        <f t="shared" si="6"/>
        <v>16</v>
      </c>
      <c r="AE252" s="2163" t="str">
        <f t="shared" si="7"/>
        <v>MEDICINA VETERINARIA</v>
      </c>
    </row>
    <row r="253" spans="1:31" x14ac:dyDescent="0.25">
      <c r="A253" s="372">
        <v>251</v>
      </c>
      <c r="B253" s="974" t="s">
        <v>741</v>
      </c>
      <c r="C253" s="974" t="s">
        <v>742</v>
      </c>
      <c r="D253" s="974" t="s">
        <v>2194</v>
      </c>
      <c r="E253" s="372">
        <f>SUMIFS(CONTRATOS!$P$6:$P$956,CONTRATOS!$I$6:$I$956,'RESUMEN POR CARRERAS'!E$2,CONTRATOS!$D$6:$D$956,'RESUMEN POR CARRERAS'!$C253)</f>
        <v>0</v>
      </c>
      <c r="F253" s="372">
        <f>SUMIFS(CONTRATOS!$P$6:$P$956,CONTRATOS!$I$6:$I$956,'RESUMEN POR CARRERAS'!F$2,CONTRATOS!$D$6:$D$956,'RESUMEN POR CARRERAS'!$C253)</f>
        <v>0</v>
      </c>
      <c r="G253" s="372">
        <f>SUMIFS(CONTRATOS!$P$6:$P$956,CONTRATOS!$I$6:$I$956,'RESUMEN POR CARRERAS'!G$2,CONTRATOS!$D$6:$D$956,'RESUMEN POR CARRERAS'!$C253)</f>
        <v>0</v>
      </c>
      <c r="H253" s="372">
        <f>SUMIFS(CONTRATOS!$P$6:$P$956,CONTRATOS!$I$6:$I$956,'RESUMEN POR CARRERAS'!H$2,CONTRATOS!$D$6:$D$956,'RESUMEN POR CARRERAS'!$C253)</f>
        <v>0</v>
      </c>
      <c r="I253" s="372">
        <f>SUMIFS(CONTRATOS!$P$6:$P$956,CONTRATOS!$I$6:$I$956,'RESUMEN POR CARRERAS'!I$2,CONTRATOS!$D$6:$D$956,'RESUMEN POR CARRERAS'!$C253)</f>
        <v>0</v>
      </c>
      <c r="J253" s="372">
        <f>SUMIFS(CONTRATOS!$P$6:$P$956,CONTRATOS!$I$6:$I$956,'RESUMEN POR CARRERAS'!J$2,CONTRATOS!$D$6:$D$956,'RESUMEN POR CARRERAS'!$C253)</f>
        <v>21</v>
      </c>
      <c r="K253" s="372">
        <f>SUMIFS(CONTRATOS!$P$6:$P$956,CONTRATOS!$I$6:$I$956,'RESUMEN POR CARRERAS'!K$2,CONTRATOS!$D$6:$D$956,'RESUMEN POR CARRERAS'!$C253)</f>
        <v>0</v>
      </c>
      <c r="L253" s="372">
        <f>SUMIFS(CONTRATOS!$P$6:$P$956,CONTRATOS!$I$6:$I$956,'RESUMEN POR CARRERAS'!L$2,CONTRATOS!$D$6:$D$956,'RESUMEN POR CARRERAS'!$C253)</f>
        <v>0</v>
      </c>
      <c r="M253" s="372">
        <f>SUMIFS(CONTRATOS!$P$6:$P$956,CONTRATOS!$I$6:$I$956,'RESUMEN POR CARRERAS'!M$2,CONTRATOS!$D$6:$D$956,'RESUMEN POR CARRERAS'!$C253)</f>
        <v>0</v>
      </c>
      <c r="N253" s="372">
        <f>SUMIFS(CONTRATOS!$P$6:$P$956,CONTRATOS!$I$6:$I$956,'RESUMEN POR CARRERAS'!N$2,CONTRATOS!$D$6:$D$956,'RESUMEN POR CARRERAS'!$C253)</f>
        <v>0</v>
      </c>
      <c r="O253" s="372">
        <f>SUMIFS(CONTRATOS!$P$6:$P$956,CONTRATOS!$I$6:$I$956,'RESUMEN POR CARRERAS'!O$2,CONTRATOS!$D$6:$D$956,'RESUMEN POR CARRERAS'!$C253)</f>
        <v>0</v>
      </c>
      <c r="P253" s="372">
        <f>SUMIFS(CONTRATOS!$P$6:$P$956,CONTRATOS!$I$6:$I$956,'RESUMEN POR CARRERAS'!P$2,CONTRATOS!$D$6:$D$956,'RESUMEN POR CARRERAS'!$C253)</f>
        <v>0</v>
      </c>
      <c r="Q253" s="372">
        <f>SUMIFS(CONTRATOS!$P$6:$P$956,CONTRATOS!$I$6:$I$956,'RESUMEN POR CARRERAS'!Q$2,CONTRATOS!$D$6:$D$956,'RESUMEN POR CARRERAS'!$C253)</f>
        <v>0</v>
      </c>
      <c r="R253" s="372">
        <f>SUMIFS(CONTRATOS!$P$6:$P$956,CONTRATOS!$I$6:$I$956,'RESUMEN POR CARRERAS'!R$2,CONTRATOS!$D$6:$D$956,'RESUMEN POR CARRERAS'!$C253)</f>
        <v>0</v>
      </c>
      <c r="S253" s="372">
        <f>SUMIFS(CONTRATOS!$P$6:$P$956,CONTRATOS!$I$6:$I$956,'RESUMEN POR CARRERAS'!S$2,CONTRATOS!$D$6:$D$956,'RESUMEN POR CARRERAS'!$C253)</f>
        <v>0</v>
      </c>
      <c r="T253" s="372">
        <f>SUMIFS(CONTRATOS!$P$6:$P$956,CONTRATOS!$I$6:$I$956,'RESUMEN POR CARRERAS'!T$2,CONTRATOS!$D$6:$D$956,'RESUMEN POR CARRERAS'!$C253)</f>
        <v>0</v>
      </c>
      <c r="U253" s="372">
        <f>SUMIFS(CONTRATOS!$P$6:$P$956,CONTRATOS!$I$6:$I$956,'RESUMEN POR CARRERAS'!U$2,CONTRATOS!$D$6:$D$956,'RESUMEN POR CARRERAS'!$C253)</f>
        <v>0</v>
      </c>
      <c r="V253" s="372">
        <f>SUMIFS(CONTRATOS!$P$6:$P$956,CONTRATOS!$I$6:$I$956,'RESUMEN POR CARRERAS'!V$2,CONTRATOS!$D$6:$D$956,'RESUMEN POR CARRERAS'!$C253)</f>
        <v>0</v>
      </c>
      <c r="W253" s="372">
        <f>SUMIFS(CONTRATOS!$P$6:$P$956,CONTRATOS!$I$6:$I$956,'RESUMEN POR CARRERAS'!W$2,CONTRATOS!$D$6:$D$956,'RESUMEN POR CARRERAS'!$C253)</f>
        <v>0</v>
      </c>
      <c r="X253" s="372">
        <f>SUMIFS(CONTRATOS!$P$6:$P$956,CONTRATOS!$I$6:$I$956,'RESUMEN POR CARRERAS'!X$2,CONTRATOS!$D$6:$D$956,'RESUMEN POR CARRERAS'!$C253)</f>
        <v>0</v>
      </c>
      <c r="Y253" s="372">
        <f>SUMIFS(CONTRATOS!$P$6:$P$956,CONTRATOS!$I$6:$I$956,'RESUMEN POR CARRERAS'!Y$2,CONTRATOS!$D$6:$D$956,'RESUMEN POR CARRERAS'!$C253)</f>
        <v>0</v>
      </c>
      <c r="Z253" s="372">
        <f>SUMIFS(CONTRATOS!$P$6:$P$956,CONTRATOS!$I$6:$I$956,'RESUMEN POR CARRERAS'!Z$2,CONTRATOS!$D$6:$D$956,'RESUMEN POR CARRERAS'!$C253)</f>
        <v>0</v>
      </c>
      <c r="AA253" s="372">
        <f>SUMIFS(CONTRATOS!$P$6:$P$956,CONTRATOS!$I$6:$I$956,'RESUMEN POR CARRERAS'!AA$2,CONTRATOS!$D$6:$D$956,'RESUMEN POR CARRERAS'!$C253)</f>
        <v>0</v>
      </c>
      <c r="AB253" s="372">
        <f>SUMIFS(CONTRATOS!$P$6:$P$956,CONTRATOS!$I$6:$I$956,'RESUMEN POR CARRERAS'!AB$2,CONTRATOS!$D$6:$D$956,'RESUMEN POR CARRERAS'!$C253)</f>
        <v>0</v>
      </c>
      <c r="AC253" s="372">
        <f>SUMIFS(CONTRATOS!$P$6:$P$956,CONTRATOS!$I$6:$I$956,'RESUMEN POR CARRERAS'!AC$2,CONTRATOS!$D$6:$D$956,'RESUMEN POR CARRERAS'!$C253)</f>
        <v>0</v>
      </c>
      <c r="AD253" s="372">
        <f t="shared" si="6"/>
        <v>21</v>
      </c>
      <c r="AE253" s="2163" t="str">
        <f t="shared" si="7"/>
        <v>TURISMO</v>
      </c>
    </row>
    <row r="254" spans="1:31" x14ac:dyDescent="0.25">
      <c r="A254" s="372">
        <v>252</v>
      </c>
      <c r="B254" s="974" t="s">
        <v>743</v>
      </c>
      <c r="C254" s="974" t="s">
        <v>744</v>
      </c>
      <c r="D254" s="974" t="s">
        <v>2195</v>
      </c>
      <c r="E254" s="372">
        <f>SUMIFS(CONTRATOS!$P$6:$P$956,CONTRATOS!$I$6:$I$956,'RESUMEN POR CARRERAS'!E$2,CONTRATOS!$D$6:$D$956,'RESUMEN POR CARRERAS'!$C254)</f>
        <v>14</v>
      </c>
      <c r="F254" s="372">
        <f>SUMIFS(CONTRATOS!$P$6:$P$956,CONTRATOS!$I$6:$I$956,'RESUMEN POR CARRERAS'!F$2,CONTRATOS!$D$6:$D$956,'RESUMEN POR CARRERAS'!$C254)</f>
        <v>0</v>
      </c>
      <c r="G254" s="372">
        <f>SUMIFS(CONTRATOS!$P$6:$P$956,CONTRATOS!$I$6:$I$956,'RESUMEN POR CARRERAS'!G$2,CONTRATOS!$D$6:$D$956,'RESUMEN POR CARRERAS'!$C254)</f>
        <v>0</v>
      </c>
      <c r="H254" s="372">
        <f>SUMIFS(CONTRATOS!$P$6:$P$956,CONTRATOS!$I$6:$I$956,'RESUMEN POR CARRERAS'!H$2,CONTRATOS!$D$6:$D$956,'RESUMEN POR CARRERAS'!$C254)</f>
        <v>0</v>
      </c>
      <c r="I254" s="372">
        <f>SUMIFS(CONTRATOS!$P$6:$P$956,CONTRATOS!$I$6:$I$956,'RESUMEN POR CARRERAS'!I$2,CONTRATOS!$D$6:$D$956,'RESUMEN POR CARRERAS'!$C254)</f>
        <v>0</v>
      </c>
      <c r="J254" s="372">
        <f>SUMIFS(CONTRATOS!$P$6:$P$956,CONTRATOS!$I$6:$I$956,'RESUMEN POR CARRERAS'!J$2,CONTRATOS!$D$6:$D$956,'RESUMEN POR CARRERAS'!$C254)</f>
        <v>2</v>
      </c>
      <c r="K254" s="372">
        <f>SUMIFS(CONTRATOS!$P$6:$P$956,CONTRATOS!$I$6:$I$956,'RESUMEN POR CARRERAS'!K$2,CONTRATOS!$D$6:$D$956,'RESUMEN POR CARRERAS'!$C254)</f>
        <v>0</v>
      </c>
      <c r="L254" s="372">
        <f>SUMIFS(CONTRATOS!$P$6:$P$956,CONTRATOS!$I$6:$I$956,'RESUMEN POR CARRERAS'!L$2,CONTRATOS!$D$6:$D$956,'RESUMEN POR CARRERAS'!$C254)</f>
        <v>0</v>
      </c>
      <c r="M254" s="372">
        <f>SUMIFS(CONTRATOS!$P$6:$P$956,CONTRATOS!$I$6:$I$956,'RESUMEN POR CARRERAS'!M$2,CONTRATOS!$D$6:$D$956,'RESUMEN POR CARRERAS'!$C254)</f>
        <v>0</v>
      </c>
      <c r="N254" s="372">
        <f>SUMIFS(CONTRATOS!$P$6:$P$956,CONTRATOS!$I$6:$I$956,'RESUMEN POR CARRERAS'!N$2,CONTRATOS!$D$6:$D$956,'RESUMEN POR CARRERAS'!$C254)</f>
        <v>0</v>
      </c>
      <c r="O254" s="372">
        <f>SUMIFS(CONTRATOS!$P$6:$P$956,CONTRATOS!$I$6:$I$956,'RESUMEN POR CARRERAS'!O$2,CONTRATOS!$D$6:$D$956,'RESUMEN POR CARRERAS'!$C254)</f>
        <v>0</v>
      </c>
      <c r="P254" s="372">
        <f>SUMIFS(CONTRATOS!$P$6:$P$956,CONTRATOS!$I$6:$I$956,'RESUMEN POR CARRERAS'!P$2,CONTRATOS!$D$6:$D$956,'RESUMEN POR CARRERAS'!$C254)</f>
        <v>0</v>
      </c>
      <c r="Q254" s="372">
        <f>SUMIFS(CONTRATOS!$P$6:$P$956,CONTRATOS!$I$6:$I$956,'RESUMEN POR CARRERAS'!Q$2,CONTRATOS!$D$6:$D$956,'RESUMEN POR CARRERAS'!$C254)</f>
        <v>0</v>
      </c>
      <c r="R254" s="372">
        <f>SUMIFS(CONTRATOS!$P$6:$P$956,CONTRATOS!$I$6:$I$956,'RESUMEN POR CARRERAS'!R$2,CONTRATOS!$D$6:$D$956,'RESUMEN POR CARRERAS'!$C254)</f>
        <v>0</v>
      </c>
      <c r="S254" s="372">
        <f>SUMIFS(CONTRATOS!$P$6:$P$956,CONTRATOS!$I$6:$I$956,'RESUMEN POR CARRERAS'!S$2,CONTRATOS!$D$6:$D$956,'RESUMEN POR CARRERAS'!$C254)</f>
        <v>0</v>
      </c>
      <c r="T254" s="372">
        <f>SUMIFS(CONTRATOS!$P$6:$P$956,CONTRATOS!$I$6:$I$956,'RESUMEN POR CARRERAS'!T$2,CONTRATOS!$D$6:$D$956,'RESUMEN POR CARRERAS'!$C254)</f>
        <v>0</v>
      </c>
      <c r="U254" s="372">
        <f>SUMIFS(CONTRATOS!$P$6:$P$956,CONTRATOS!$I$6:$I$956,'RESUMEN POR CARRERAS'!U$2,CONTRATOS!$D$6:$D$956,'RESUMEN POR CARRERAS'!$C254)</f>
        <v>0</v>
      </c>
      <c r="V254" s="372">
        <f>SUMIFS(CONTRATOS!$P$6:$P$956,CONTRATOS!$I$6:$I$956,'RESUMEN POR CARRERAS'!V$2,CONTRATOS!$D$6:$D$956,'RESUMEN POR CARRERAS'!$C254)</f>
        <v>0</v>
      </c>
      <c r="W254" s="372">
        <f>SUMIFS(CONTRATOS!$P$6:$P$956,CONTRATOS!$I$6:$I$956,'RESUMEN POR CARRERAS'!W$2,CONTRATOS!$D$6:$D$956,'RESUMEN POR CARRERAS'!$C254)</f>
        <v>0</v>
      </c>
      <c r="X254" s="372">
        <f>SUMIFS(CONTRATOS!$P$6:$P$956,CONTRATOS!$I$6:$I$956,'RESUMEN POR CARRERAS'!X$2,CONTRATOS!$D$6:$D$956,'RESUMEN POR CARRERAS'!$C254)</f>
        <v>0</v>
      </c>
      <c r="Y254" s="372">
        <f>SUMIFS(CONTRATOS!$P$6:$P$956,CONTRATOS!$I$6:$I$956,'RESUMEN POR CARRERAS'!Y$2,CONTRATOS!$D$6:$D$956,'RESUMEN POR CARRERAS'!$C254)</f>
        <v>0</v>
      </c>
      <c r="Z254" s="372">
        <f>SUMIFS(CONTRATOS!$P$6:$P$956,CONTRATOS!$I$6:$I$956,'RESUMEN POR CARRERAS'!Z$2,CONTRATOS!$D$6:$D$956,'RESUMEN POR CARRERAS'!$C254)</f>
        <v>0</v>
      </c>
      <c r="AA254" s="372">
        <f>SUMIFS(CONTRATOS!$P$6:$P$956,CONTRATOS!$I$6:$I$956,'RESUMEN POR CARRERAS'!AA$2,CONTRATOS!$D$6:$D$956,'RESUMEN POR CARRERAS'!$C254)</f>
        <v>0</v>
      </c>
      <c r="AB254" s="372">
        <f>SUMIFS(CONTRATOS!$P$6:$P$956,CONTRATOS!$I$6:$I$956,'RESUMEN POR CARRERAS'!AB$2,CONTRATOS!$D$6:$D$956,'RESUMEN POR CARRERAS'!$C254)</f>
        <v>0</v>
      </c>
      <c r="AC254" s="372">
        <f>SUMIFS(CONTRATOS!$P$6:$P$956,CONTRATOS!$I$6:$I$956,'RESUMEN POR CARRERAS'!AC$2,CONTRATOS!$D$6:$D$956,'RESUMEN POR CARRERAS'!$C254)</f>
        <v>0</v>
      </c>
      <c r="AD254" s="372">
        <f t="shared" si="6"/>
        <v>14</v>
      </c>
      <c r="AE254" s="2163" t="str">
        <f t="shared" si="7"/>
        <v>ADMINISTRACIÓN DE EMPRESAS</v>
      </c>
    </row>
    <row r="255" spans="1:31" x14ac:dyDescent="0.25">
      <c r="A255" s="372">
        <v>253</v>
      </c>
      <c r="B255" s="974" t="s">
        <v>1729</v>
      </c>
      <c r="C255" s="974" t="s">
        <v>1728</v>
      </c>
      <c r="D255" s="974" t="s">
        <v>2195</v>
      </c>
      <c r="E255" s="372">
        <f>SUMIFS(CONTRATOS!$P$6:$P$956,CONTRATOS!$I$6:$I$956,'RESUMEN POR CARRERAS'!E$2,CONTRATOS!$D$6:$D$956,'RESUMEN POR CARRERAS'!$C255)</f>
        <v>0</v>
      </c>
      <c r="F255" s="372">
        <f>SUMIFS(CONTRATOS!$P$6:$P$956,CONTRATOS!$I$6:$I$956,'RESUMEN POR CARRERAS'!F$2,CONTRATOS!$D$6:$D$956,'RESUMEN POR CARRERAS'!$C255)</f>
        <v>19</v>
      </c>
      <c r="G255" s="372">
        <f>SUMIFS(CONTRATOS!$P$6:$P$956,CONTRATOS!$I$6:$I$956,'RESUMEN POR CARRERAS'!G$2,CONTRATOS!$D$6:$D$956,'RESUMEN POR CARRERAS'!$C255)</f>
        <v>0</v>
      </c>
      <c r="H255" s="372">
        <f>SUMIFS(CONTRATOS!$P$6:$P$956,CONTRATOS!$I$6:$I$956,'RESUMEN POR CARRERAS'!H$2,CONTRATOS!$D$6:$D$956,'RESUMEN POR CARRERAS'!$C255)</f>
        <v>0</v>
      </c>
      <c r="I255" s="372">
        <f>SUMIFS(CONTRATOS!$P$6:$P$956,CONTRATOS!$I$6:$I$956,'RESUMEN POR CARRERAS'!I$2,CONTRATOS!$D$6:$D$956,'RESUMEN POR CARRERAS'!$C255)</f>
        <v>0</v>
      </c>
      <c r="J255" s="372">
        <f>SUMIFS(CONTRATOS!$P$6:$P$956,CONTRATOS!$I$6:$I$956,'RESUMEN POR CARRERAS'!J$2,CONTRATOS!$D$6:$D$956,'RESUMEN POR CARRERAS'!$C255)</f>
        <v>0</v>
      </c>
      <c r="K255" s="372">
        <f>SUMIFS(CONTRATOS!$P$6:$P$956,CONTRATOS!$I$6:$I$956,'RESUMEN POR CARRERAS'!K$2,CONTRATOS!$D$6:$D$956,'RESUMEN POR CARRERAS'!$C255)</f>
        <v>0</v>
      </c>
      <c r="L255" s="372">
        <f>SUMIFS(CONTRATOS!$P$6:$P$956,CONTRATOS!$I$6:$I$956,'RESUMEN POR CARRERAS'!L$2,CONTRATOS!$D$6:$D$956,'RESUMEN POR CARRERAS'!$C255)</f>
        <v>0</v>
      </c>
      <c r="M255" s="372">
        <f>SUMIFS(CONTRATOS!$P$6:$P$956,CONTRATOS!$I$6:$I$956,'RESUMEN POR CARRERAS'!M$2,CONTRATOS!$D$6:$D$956,'RESUMEN POR CARRERAS'!$C255)</f>
        <v>0</v>
      </c>
      <c r="N255" s="372">
        <f>SUMIFS(CONTRATOS!$P$6:$P$956,CONTRATOS!$I$6:$I$956,'RESUMEN POR CARRERAS'!N$2,CONTRATOS!$D$6:$D$956,'RESUMEN POR CARRERAS'!$C255)</f>
        <v>0</v>
      </c>
      <c r="O255" s="372">
        <f>SUMIFS(CONTRATOS!$P$6:$P$956,CONTRATOS!$I$6:$I$956,'RESUMEN POR CARRERAS'!O$2,CONTRATOS!$D$6:$D$956,'RESUMEN POR CARRERAS'!$C255)</f>
        <v>0</v>
      </c>
      <c r="P255" s="372">
        <f>SUMIFS(CONTRATOS!$P$6:$P$956,CONTRATOS!$I$6:$I$956,'RESUMEN POR CARRERAS'!P$2,CONTRATOS!$D$6:$D$956,'RESUMEN POR CARRERAS'!$C255)</f>
        <v>0</v>
      </c>
      <c r="Q255" s="372">
        <f>SUMIFS(CONTRATOS!$P$6:$P$956,CONTRATOS!$I$6:$I$956,'RESUMEN POR CARRERAS'!Q$2,CONTRATOS!$D$6:$D$956,'RESUMEN POR CARRERAS'!$C255)</f>
        <v>0</v>
      </c>
      <c r="R255" s="372">
        <f>SUMIFS(CONTRATOS!$P$6:$P$956,CONTRATOS!$I$6:$I$956,'RESUMEN POR CARRERAS'!R$2,CONTRATOS!$D$6:$D$956,'RESUMEN POR CARRERAS'!$C255)</f>
        <v>0</v>
      </c>
      <c r="S255" s="372">
        <f>SUMIFS(CONTRATOS!$P$6:$P$956,CONTRATOS!$I$6:$I$956,'RESUMEN POR CARRERAS'!S$2,CONTRATOS!$D$6:$D$956,'RESUMEN POR CARRERAS'!$C255)</f>
        <v>0</v>
      </c>
      <c r="T255" s="372">
        <f>SUMIFS(CONTRATOS!$P$6:$P$956,CONTRATOS!$I$6:$I$956,'RESUMEN POR CARRERAS'!T$2,CONTRATOS!$D$6:$D$956,'RESUMEN POR CARRERAS'!$C255)</f>
        <v>0</v>
      </c>
      <c r="U255" s="372">
        <f>SUMIFS(CONTRATOS!$P$6:$P$956,CONTRATOS!$I$6:$I$956,'RESUMEN POR CARRERAS'!U$2,CONTRATOS!$D$6:$D$956,'RESUMEN POR CARRERAS'!$C255)</f>
        <v>0</v>
      </c>
      <c r="V255" s="372">
        <f>SUMIFS(CONTRATOS!$P$6:$P$956,CONTRATOS!$I$6:$I$956,'RESUMEN POR CARRERAS'!V$2,CONTRATOS!$D$6:$D$956,'RESUMEN POR CARRERAS'!$C255)</f>
        <v>0</v>
      </c>
      <c r="W255" s="372">
        <f>SUMIFS(CONTRATOS!$P$6:$P$956,CONTRATOS!$I$6:$I$956,'RESUMEN POR CARRERAS'!W$2,CONTRATOS!$D$6:$D$956,'RESUMEN POR CARRERAS'!$C255)</f>
        <v>0</v>
      </c>
      <c r="X255" s="372">
        <f>SUMIFS(CONTRATOS!$P$6:$P$956,CONTRATOS!$I$6:$I$956,'RESUMEN POR CARRERAS'!X$2,CONTRATOS!$D$6:$D$956,'RESUMEN POR CARRERAS'!$C255)</f>
        <v>0</v>
      </c>
      <c r="Y255" s="372">
        <f>SUMIFS(CONTRATOS!$P$6:$P$956,CONTRATOS!$I$6:$I$956,'RESUMEN POR CARRERAS'!Y$2,CONTRATOS!$D$6:$D$956,'RESUMEN POR CARRERAS'!$C255)</f>
        <v>0</v>
      </c>
      <c r="Z255" s="372">
        <f>SUMIFS(CONTRATOS!$P$6:$P$956,CONTRATOS!$I$6:$I$956,'RESUMEN POR CARRERAS'!Z$2,CONTRATOS!$D$6:$D$956,'RESUMEN POR CARRERAS'!$C255)</f>
        <v>0</v>
      </c>
      <c r="AA255" s="372">
        <f>SUMIFS(CONTRATOS!$P$6:$P$956,CONTRATOS!$I$6:$I$956,'RESUMEN POR CARRERAS'!AA$2,CONTRATOS!$D$6:$D$956,'RESUMEN POR CARRERAS'!$C255)</f>
        <v>0</v>
      </c>
      <c r="AB255" s="372">
        <f>SUMIFS(CONTRATOS!$P$6:$P$956,CONTRATOS!$I$6:$I$956,'RESUMEN POR CARRERAS'!AB$2,CONTRATOS!$D$6:$D$956,'RESUMEN POR CARRERAS'!$C255)</f>
        <v>0</v>
      </c>
      <c r="AC255" s="372">
        <f>SUMIFS(CONTRATOS!$P$6:$P$956,CONTRATOS!$I$6:$I$956,'RESUMEN POR CARRERAS'!AC$2,CONTRATOS!$D$6:$D$956,'RESUMEN POR CARRERAS'!$C255)</f>
        <v>0</v>
      </c>
      <c r="AD255" s="372">
        <f t="shared" si="6"/>
        <v>19</v>
      </c>
      <c r="AE255" s="2163" t="str">
        <f t="shared" si="7"/>
        <v>COMUNICACIÓN</v>
      </c>
    </row>
    <row r="256" spans="1:31" x14ac:dyDescent="0.25">
      <c r="A256" s="372">
        <v>254</v>
      </c>
      <c r="B256" s="974" t="s">
        <v>815</v>
      </c>
      <c r="C256" s="974" t="s">
        <v>810</v>
      </c>
      <c r="D256" s="974" t="s">
        <v>2195</v>
      </c>
      <c r="E256" s="372">
        <f>SUMIFS(CONTRATOS!$P$6:$P$956,CONTRATOS!$I$6:$I$956,'RESUMEN POR CARRERAS'!E$2,CONTRATOS!$D$6:$D$956,'RESUMEN POR CARRERAS'!$C256)</f>
        <v>0</v>
      </c>
      <c r="F256" s="372">
        <f>SUMIFS(CONTRATOS!$P$6:$P$956,CONTRATOS!$I$6:$I$956,'RESUMEN POR CARRERAS'!F$2,CONTRATOS!$D$6:$D$956,'RESUMEN POR CARRERAS'!$C256)</f>
        <v>0</v>
      </c>
      <c r="G256" s="372">
        <f>SUMIFS(CONTRATOS!$P$6:$P$956,CONTRATOS!$I$6:$I$956,'RESUMEN POR CARRERAS'!G$2,CONTRATOS!$D$6:$D$956,'RESUMEN POR CARRERAS'!$C256)</f>
        <v>0</v>
      </c>
      <c r="H256" s="372">
        <f>SUMIFS(CONTRATOS!$P$6:$P$956,CONTRATOS!$I$6:$I$956,'RESUMEN POR CARRERAS'!H$2,CONTRATOS!$D$6:$D$956,'RESUMEN POR CARRERAS'!$C256)</f>
        <v>0</v>
      </c>
      <c r="I256" s="372">
        <f>SUMIFS(CONTRATOS!$P$6:$P$956,CONTRATOS!$I$6:$I$956,'RESUMEN POR CARRERAS'!I$2,CONTRATOS!$D$6:$D$956,'RESUMEN POR CARRERAS'!$C256)</f>
        <v>0</v>
      </c>
      <c r="J256" s="372">
        <f>SUMIFS(CONTRATOS!$P$6:$P$956,CONTRATOS!$I$6:$I$956,'RESUMEN POR CARRERAS'!J$2,CONTRATOS!$D$6:$D$956,'RESUMEN POR CARRERAS'!$C256)</f>
        <v>0</v>
      </c>
      <c r="K256" s="372">
        <f>SUMIFS(CONTRATOS!$P$6:$P$956,CONTRATOS!$I$6:$I$956,'RESUMEN POR CARRERAS'!K$2,CONTRATOS!$D$6:$D$956,'RESUMEN POR CARRERAS'!$C256)</f>
        <v>0</v>
      </c>
      <c r="L256" s="372">
        <f>SUMIFS(CONTRATOS!$P$6:$P$956,CONTRATOS!$I$6:$I$956,'RESUMEN POR CARRERAS'!L$2,CONTRATOS!$D$6:$D$956,'RESUMEN POR CARRERAS'!$C256)</f>
        <v>0</v>
      </c>
      <c r="M256" s="372">
        <f>SUMIFS(CONTRATOS!$P$6:$P$956,CONTRATOS!$I$6:$I$956,'RESUMEN POR CARRERAS'!M$2,CONTRATOS!$D$6:$D$956,'RESUMEN POR CARRERAS'!$C256)</f>
        <v>0</v>
      </c>
      <c r="N256" s="372">
        <f>SUMIFS(CONTRATOS!$P$6:$P$956,CONTRATOS!$I$6:$I$956,'RESUMEN POR CARRERAS'!N$2,CONTRATOS!$D$6:$D$956,'RESUMEN POR CARRERAS'!$C256)</f>
        <v>0</v>
      </c>
      <c r="O256" s="372">
        <f>SUMIFS(CONTRATOS!$P$6:$P$956,CONTRATOS!$I$6:$I$956,'RESUMEN POR CARRERAS'!O$2,CONTRATOS!$D$6:$D$956,'RESUMEN POR CARRERAS'!$C256)</f>
        <v>0</v>
      </c>
      <c r="P256" s="372">
        <f>SUMIFS(CONTRATOS!$P$6:$P$956,CONTRATOS!$I$6:$I$956,'RESUMEN POR CARRERAS'!P$2,CONTRATOS!$D$6:$D$956,'RESUMEN POR CARRERAS'!$C256)</f>
        <v>0</v>
      </c>
      <c r="Q256" s="372">
        <f>SUMIFS(CONTRATOS!$P$6:$P$956,CONTRATOS!$I$6:$I$956,'RESUMEN POR CARRERAS'!Q$2,CONTRATOS!$D$6:$D$956,'RESUMEN POR CARRERAS'!$C256)</f>
        <v>18</v>
      </c>
      <c r="R256" s="372">
        <f>SUMIFS(CONTRATOS!$P$6:$P$956,CONTRATOS!$I$6:$I$956,'RESUMEN POR CARRERAS'!R$2,CONTRATOS!$D$6:$D$956,'RESUMEN POR CARRERAS'!$C256)</f>
        <v>0</v>
      </c>
      <c r="S256" s="372">
        <f>SUMIFS(CONTRATOS!$P$6:$P$956,CONTRATOS!$I$6:$I$956,'RESUMEN POR CARRERAS'!S$2,CONTRATOS!$D$6:$D$956,'RESUMEN POR CARRERAS'!$C256)</f>
        <v>0</v>
      </c>
      <c r="T256" s="372">
        <f>SUMIFS(CONTRATOS!$P$6:$P$956,CONTRATOS!$I$6:$I$956,'RESUMEN POR CARRERAS'!T$2,CONTRATOS!$D$6:$D$956,'RESUMEN POR CARRERAS'!$C256)</f>
        <v>0</v>
      </c>
      <c r="U256" s="372">
        <f>SUMIFS(CONTRATOS!$P$6:$P$956,CONTRATOS!$I$6:$I$956,'RESUMEN POR CARRERAS'!U$2,CONTRATOS!$D$6:$D$956,'RESUMEN POR CARRERAS'!$C256)</f>
        <v>0</v>
      </c>
      <c r="V256" s="372">
        <f>SUMIFS(CONTRATOS!$P$6:$P$956,CONTRATOS!$I$6:$I$956,'RESUMEN POR CARRERAS'!V$2,CONTRATOS!$D$6:$D$956,'RESUMEN POR CARRERAS'!$C256)</f>
        <v>0</v>
      </c>
      <c r="W256" s="372">
        <f>SUMIFS(CONTRATOS!$P$6:$P$956,CONTRATOS!$I$6:$I$956,'RESUMEN POR CARRERAS'!W$2,CONTRATOS!$D$6:$D$956,'RESUMEN POR CARRERAS'!$C256)</f>
        <v>0</v>
      </c>
      <c r="X256" s="372">
        <f>SUMIFS(CONTRATOS!$P$6:$P$956,CONTRATOS!$I$6:$I$956,'RESUMEN POR CARRERAS'!X$2,CONTRATOS!$D$6:$D$956,'RESUMEN POR CARRERAS'!$C256)</f>
        <v>0</v>
      </c>
      <c r="Y256" s="372">
        <f>SUMIFS(CONTRATOS!$P$6:$P$956,CONTRATOS!$I$6:$I$956,'RESUMEN POR CARRERAS'!Y$2,CONTRATOS!$D$6:$D$956,'RESUMEN POR CARRERAS'!$C256)</f>
        <v>0</v>
      </c>
      <c r="Z256" s="372">
        <f>SUMIFS(CONTRATOS!$P$6:$P$956,CONTRATOS!$I$6:$I$956,'RESUMEN POR CARRERAS'!Z$2,CONTRATOS!$D$6:$D$956,'RESUMEN POR CARRERAS'!$C256)</f>
        <v>0</v>
      </c>
      <c r="AA256" s="372">
        <f>SUMIFS(CONTRATOS!$P$6:$P$956,CONTRATOS!$I$6:$I$956,'RESUMEN POR CARRERAS'!AA$2,CONTRATOS!$D$6:$D$956,'RESUMEN POR CARRERAS'!$C256)</f>
        <v>0</v>
      </c>
      <c r="AB256" s="372">
        <f>SUMIFS(CONTRATOS!$P$6:$P$956,CONTRATOS!$I$6:$I$956,'RESUMEN POR CARRERAS'!AB$2,CONTRATOS!$D$6:$D$956,'RESUMEN POR CARRERAS'!$C256)</f>
        <v>0</v>
      </c>
      <c r="AC256" s="372">
        <f>SUMIFS(CONTRATOS!$P$6:$P$956,CONTRATOS!$I$6:$I$956,'RESUMEN POR CARRERAS'!AC$2,CONTRATOS!$D$6:$D$956,'RESUMEN POR CARRERAS'!$C256)</f>
        <v>0</v>
      </c>
      <c r="AD256" s="372">
        <f t="shared" si="6"/>
        <v>18</v>
      </c>
      <c r="AE256" s="2163" t="str">
        <f t="shared" si="7"/>
        <v>EDUCACIÓN INICIAL</v>
      </c>
    </row>
    <row r="257" spans="1:31" x14ac:dyDescent="0.25">
      <c r="A257" s="372">
        <v>255</v>
      </c>
      <c r="B257" s="974" t="s">
        <v>1932</v>
      </c>
      <c r="C257" s="974" t="s">
        <v>1933</v>
      </c>
      <c r="D257" s="974" t="s">
        <v>2194</v>
      </c>
      <c r="E257" s="372">
        <f>SUMIFS(CONTRATOS!$P$6:$P$956,CONTRATOS!$I$6:$I$956,'RESUMEN POR CARRERAS'!E$2,CONTRATOS!$D$6:$D$956,'RESUMEN POR CARRERAS'!$C257)</f>
        <v>0</v>
      </c>
      <c r="F257" s="372">
        <f>SUMIFS(CONTRATOS!$P$6:$P$956,CONTRATOS!$I$6:$I$956,'RESUMEN POR CARRERAS'!F$2,CONTRATOS!$D$6:$D$956,'RESUMEN POR CARRERAS'!$C257)</f>
        <v>0</v>
      </c>
      <c r="G257" s="372">
        <f>SUMIFS(CONTRATOS!$P$6:$P$956,CONTRATOS!$I$6:$I$956,'RESUMEN POR CARRERAS'!G$2,CONTRATOS!$D$6:$D$956,'RESUMEN POR CARRERAS'!$C257)</f>
        <v>0</v>
      </c>
      <c r="H257" s="372">
        <f>SUMIFS(CONTRATOS!$P$6:$P$956,CONTRATOS!$I$6:$I$956,'RESUMEN POR CARRERAS'!H$2,CONTRATOS!$D$6:$D$956,'RESUMEN POR CARRERAS'!$C257)</f>
        <v>0</v>
      </c>
      <c r="I257" s="372">
        <f>SUMIFS(CONTRATOS!$P$6:$P$956,CONTRATOS!$I$6:$I$956,'RESUMEN POR CARRERAS'!I$2,CONTRATOS!$D$6:$D$956,'RESUMEN POR CARRERAS'!$C257)</f>
        <v>0</v>
      </c>
      <c r="J257" s="372">
        <f>SUMIFS(CONTRATOS!$P$6:$P$956,CONTRATOS!$I$6:$I$956,'RESUMEN POR CARRERAS'!J$2,CONTRATOS!$D$6:$D$956,'RESUMEN POR CARRERAS'!$C257)</f>
        <v>0</v>
      </c>
      <c r="K257" s="372">
        <f>SUMIFS(CONTRATOS!$P$6:$P$956,CONTRATOS!$I$6:$I$956,'RESUMEN POR CARRERAS'!K$2,CONTRATOS!$D$6:$D$956,'RESUMEN POR CARRERAS'!$C257)</f>
        <v>0</v>
      </c>
      <c r="L257" s="372">
        <f>SUMIFS(CONTRATOS!$P$6:$P$956,CONTRATOS!$I$6:$I$956,'RESUMEN POR CARRERAS'!L$2,CONTRATOS!$D$6:$D$956,'RESUMEN POR CARRERAS'!$C257)</f>
        <v>0</v>
      </c>
      <c r="M257" s="372">
        <f>SUMIFS(CONTRATOS!$P$6:$P$956,CONTRATOS!$I$6:$I$956,'RESUMEN POR CARRERAS'!M$2,CONTRATOS!$D$6:$D$956,'RESUMEN POR CARRERAS'!$C257)</f>
        <v>0</v>
      </c>
      <c r="N257" s="372">
        <f>SUMIFS(CONTRATOS!$P$6:$P$956,CONTRATOS!$I$6:$I$956,'RESUMEN POR CARRERAS'!N$2,CONTRATOS!$D$6:$D$956,'RESUMEN POR CARRERAS'!$C257)</f>
        <v>0</v>
      </c>
      <c r="O257" s="372">
        <f>SUMIFS(CONTRATOS!$P$6:$P$956,CONTRATOS!$I$6:$I$956,'RESUMEN POR CARRERAS'!O$2,CONTRATOS!$D$6:$D$956,'RESUMEN POR CARRERAS'!$C257)</f>
        <v>0</v>
      </c>
      <c r="P257" s="372">
        <f>SUMIFS(CONTRATOS!$P$6:$P$956,CONTRATOS!$I$6:$I$956,'RESUMEN POR CARRERAS'!P$2,CONTRATOS!$D$6:$D$956,'RESUMEN POR CARRERAS'!$C257)</f>
        <v>0</v>
      </c>
      <c r="Q257" s="372">
        <f>SUMIFS(CONTRATOS!$P$6:$P$956,CONTRATOS!$I$6:$I$956,'RESUMEN POR CARRERAS'!Q$2,CONTRATOS!$D$6:$D$956,'RESUMEN POR CARRERAS'!$C257)</f>
        <v>0</v>
      </c>
      <c r="R257" s="372">
        <f>SUMIFS(CONTRATOS!$P$6:$P$956,CONTRATOS!$I$6:$I$956,'RESUMEN POR CARRERAS'!R$2,CONTRATOS!$D$6:$D$956,'RESUMEN POR CARRERAS'!$C257)</f>
        <v>0</v>
      </c>
      <c r="S257" s="372">
        <f>SUMIFS(CONTRATOS!$P$6:$P$956,CONTRATOS!$I$6:$I$956,'RESUMEN POR CARRERAS'!S$2,CONTRATOS!$D$6:$D$956,'RESUMEN POR CARRERAS'!$C257)</f>
        <v>0</v>
      </c>
      <c r="T257" s="372">
        <f>SUMIFS(CONTRATOS!$P$6:$P$956,CONTRATOS!$I$6:$I$956,'RESUMEN POR CARRERAS'!T$2,CONTRATOS!$D$6:$D$956,'RESUMEN POR CARRERAS'!$C257)</f>
        <v>0</v>
      </c>
      <c r="U257" s="372">
        <f>SUMIFS(CONTRATOS!$P$6:$P$956,CONTRATOS!$I$6:$I$956,'RESUMEN POR CARRERAS'!U$2,CONTRATOS!$D$6:$D$956,'RESUMEN POR CARRERAS'!$C257)</f>
        <v>0</v>
      </c>
      <c r="V257" s="372">
        <f>SUMIFS(CONTRATOS!$P$6:$P$956,CONTRATOS!$I$6:$I$956,'RESUMEN POR CARRERAS'!V$2,CONTRATOS!$D$6:$D$956,'RESUMEN POR CARRERAS'!$C257)</f>
        <v>24</v>
      </c>
      <c r="W257" s="372">
        <f>SUMIFS(CONTRATOS!$P$6:$P$956,CONTRATOS!$I$6:$I$956,'RESUMEN POR CARRERAS'!W$2,CONTRATOS!$D$6:$D$956,'RESUMEN POR CARRERAS'!$C257)</f>
        <v>0</v>
      </c>
      <c r="X257" s="372">
        <f>SUMIFS(CONTRATOS!$P$6:$P$956,CONTRATOS!$I$6:$I$956,'RESUMEN POR CARRERAS'!X$2,CONTRATOS!$D$6:$D$956,'RESUMEN POR CARRERAS'!$C257)</f>
        <v>0</v>
      </c>
      <c r="Y257" s="372">
        <f>SUMIFS(CONTRATOS!$P$6:$P$956,CONTRATOS!$I$6:$I$956,'RESUMEN POR CARRERAS'!Y$2,CONTRATOS!$D$6:$D$956,'RESUMEN POR CARRERAS'!$C257)</f>
        <v>0</v>
      </c>
      <c r="Z257" s="372">
        <f>SUMIFS(CONTRATOS!$P$6:$P$956,CONTRATOS!$I$6:$I$956,'RESUMEN POR CARRERAS'!Z$2,CONTRATOS!$D$6:$D$956,'RESUMEN POR CARRERAS'!$C257)</f>
        <v>0</v>
      </c>
      <c r="AA257" s="372">
        <f>SUMIFS(CONTRATOS!$P$6:$P$956,CONTRATOS!$I$6:$I$956,'RESUMEN POR CARRERAS'!AA$2,CONTRATOS!$D$6:$D$956,'RESUMEN POR CARRERAS'!$C257)</f>
        <v>0</v>
      </c>
      <c r="AB257" s="372">
        <f>SUMIFS(CONTRATOS!$P$6:$P$956,CONTRATOS!$I$6:$I$956,'RESUMEN POR CARRERAS'!AB$2,CONTRATOS!$D$6:$D$956,'RESUMEN POR CARRERAS'!$C257)</f>
        <v>0</v>
      </c>
      <c r="AC257" s="372">
        <f>SUMIFS(CONTRATOS!$P$6:$P$956,CONTRATOS!$I$6:$I$956,'RESUMEN POR CARRERAS'!AC$2,CONTRATOS!$D$6:$D$956,'RESUMEN POR CARRERAS'!$C257)</f>
        <v>0</v>
      </c>
      <c r="AD257" s="372">
        <f t="shared" si="6"/>
        <v>24</v>
      </c>
      <c r="AE257" s="2163" t="str">
        <f t="shared" si="7"/>
        <v>DERECHO</v>
      </c>
    </row>
    <row r="258" spans="1:31" x14ac:dyDescent="0.25">
      <c r="A258" s="372">
        <v>256</v>
      </c>
      <c r="B258" s="974" t="s">
        <v>855</v>
      </c>
      <c r="C258" s="974" t="s">
        <v>856</v>
      </c>
      <c r="D258" s="974" t="s">
        <v>2195</v>
      </c>
      <c r="E258" s="372">
        <f>SUMIFS(CONTRATOS!$P$6:$P$956,CONTRATOS!$I$6:$I$956,'RESUMEN POR CARRERAS'!E$2,CONTRATOS!$D$6:$D$956,'RESUMEN POR CARRERAS'!$C258)</f>
        <v>0</v>
      </c>
      <c r="F258" s="372">
        <f>SUMIFS(CONTRATOS!$P$6:$P$956,CONTRATOS!$I$6:$I$956,'RESUMEN POR CARRERAS'!F$2,CONTRATOS!$D$6:$D$956,'RESUMEN POR CARRERAS'!$C258)</f>
        <v>0</v>
      </c>
      <c r="G258" s="372">
        <f>SUMIFS(CONTRATOS!$P$6:$P$956,CONTRATOS!$I$6:$I$956,'RESUMEN POR CARRERAS'!G$2,CONTRATOS!$D$6:$D$956,'RESUMEN POR CARRERAS'!$C258)</f>
        <v>0</v>
      </c>
      <c r="H258" s="372">
        <f>SUMIFS(CONTRATOS!$P$6:$P$956,CONTRATOS!$I$6:$I$956,'RESUMEN POR CARRERAS'!H$2,CONTRATOS!$D$6:$D$956,'RESUMEN POR CARRERAS'!$C258)</f>
        <v>0</v>
      </c>
      <c r="I258" s="372">
        <f>SUMIFS(CONTRATOS!$P$6:$P$956,CONTRATOS!$I$6:$I$956,'RESUMEN POR CARRERAS'!I$2,CONTRATOS!$D$6:$D$956,'RESUMEN POR CARRERAS'!$C258)</f>
        <v>0</v>
      </c>
      <c r="J258" s="372">
        <f>SUMIFS(CONTRATOS!$P$6:$P$956,CONTRATOS!$I$6:$I$956,'RESUMEN POR CARRERAS'!J$2,CONTRATOS!$D$6:$D$956,'RESUMEN POR CARRERAS'!$C258)</f>
        <v>0</v>
      </c>
      <c r="K258" s="372">
        <f>SUMIFS(CONTRATOS!$P$6:$P$956,CONTRATOS!$I$6:$I$956,'RESUMEN POR CARRERAS'!K$2,CONTRATOS!$D$6:$D$956,'RESUMEN POR CARRERAS'!$C258)</f>
        <v>0</v>
      </c>
      <c r="L258" s="372">
        <f>SUMIFS(CONTRATOS!$P$6:$P$956,CONTRATOS!$I$6:$I$956,'RESUMEN POR CARRERAS'!L$2,CONTRATOS!$D$6:$D$956,'RESUMEN POR CARRERAS'!$C258)</f>
        <v>0</v>
      </c>
      <c r="M258" s="372">
        <f>SUMIFS(CONTRATOS!$P$6:$P$956,CONTRATOS!$I$6:$I$956,'RESUMEN POR CARRERAS'!M$2,CONTRATOS!$D$6:$D$956,'RESUMEN POR CARRERAS'!$C258)</f>
        <v>0</v>
      </c>
      <c r="N258" s="372">
        <f>SUMIFS(CONTRATOS!$P$6:$P$956,CONTRATOS!$I$6:$I$956,'RESUMEN POR CARRERAS'!N$2,CONTRATOS!$D$6:$D$956,'RESUMEN POR CARRERAS'!$C258)</f>
        <v>0</v>
      </c>
      <c r="O258" s="372">
        <f>SUMIFS(CONTRATOS!$P$6:$P$956,CONTRATOS!$I$6:$I$956,'RESUMEN POR CARRERAS'!O$2,CONTRATOS!$D$6:$D$956,'RESUMEN POR CARRERAS'!$C258)</f>
        <v>0</v>
      </c>
      <c r="P258" s="372">
        <f>SUMIFS(CONTRATOS!$P$6:$P$956,CONTRATOS!$I$6:$I$956,'RESUMEN POR CARRERAS'!P$2,CONTRATOS!$D$6:$D$956,'RESUMEN POR CARRERAS'!$C258)</f>
        <v>0</v>
      </c>
      <c r="Q258" s="372">
        <f>SUMIFS(CONTRATOS!$P$6:$P$956,CONTRATOS!$I$6:$I$956,'RESUMEN POR CARRERAS'!Q$2,CONTRATOS!$D$6:$D$956,'RESUMEN POR CARRERAS'!$C258)</f>
        <v>0</v>
      </c>
      <c r="R258" s="372">
        <f>SUMIFS(CONTRATOS!$P$6:$P$956,CONTRATOS!$I$6:$I$956,'RESUMEN POR CARRERAS'!R$2,CONTRATOS!$D$6:$D$956,'RESUMEN POR CARRERAS'!$C258)</f>
        <v>0</v>
      </c>
      <c r="S258" s="372">
        <f>SUMIFS(CONTRATOS!$P$6:$P$956,CONTRATOS!$I$6:$I$956,'RESUMEN POR CARRERAS'!S$2,CONTRATOS!$D$6:$D$956,'RESUMEN POR CARRERAS'!$C258)</f>
        <v>0</v>
      </c>
      <c r="T258" s="372">
        <f>SUMIFS(CONTRATOS!$P$6:$P$956,CONTRATOS!$I$6:$I$956,'RESUMEN POR CARRERAS'!T$2,CONTRATOS!$D$6:$D$956,'RESUMEN POR CARRERAS'!$C258)</f>
        <v>0</v>
      </c>
      <c r="U258" s="372">
        <f>SUMIFS(CONTRATOS!$P$6:$P$956,CONTRATOS!$I$6:$I$956,'RESUMEN POR CARRERAS'!U$2,CONTRATOS!$D$6:$D$956,'RESUMEN POR CARRERAS'!$C258)</f>
        <v>0</v>
      </c>
      <c r="V258" s="372">
        <f>SUMIFS(CONTRATOS!$P$6:$P$956,CONTRATOS!$I$6:$I$956,'RESUMEN POR CARRERAS'!V$2,CONTRATOS!$D$6:$D$956,'RESUMEN POR CARRERAS'!$C258)</f>
        <v>0</v>
      </c>
      <c r="W258" s="372">
        <f>SUMIFS(CONTRATOS!$P$6:$P$956,CONTRATOS!$I$6:$I$956,'RESUMEN POR CARRERAS'!W$2,CONTRATOS!$D$6:$D$956,'RESUMEN POR CARRERAS'!$C258)</f>
        <v>0</v>
      </c>
      <c r="X258" s="372">
        <f>SUMIFS(CONTRATOS!$P$6:$P$956,CONTRATOS!$I$6:$I$956,'RESUMEN POR CARRERAS'!X$2,CONTRATOS!$D$6:$D$956,'RESUMEN POR CARRERAS'!$C258)</f>
        <v>4</v>
      </c>
      <c r="Y258" s="372">
        <f>SUMIFS(CONTRATOS!$P$6:$P$956,CONTRATOS!$I$6:$I$956,'RESUMEN POR CARRERAS'!Y$2,CONTRATOS!$D$6:$D$956,'RESUMEN POR CARRERAS'!$C258)</f>
        <v>0</v>
      </c>
      <c r="Z258" s="372">
        <f>SUMIFS(CONTRATOS!$P$6:$P$956,CONTRATOS!$I$6:$I$956,'RESUMEN POR CARRERAS'!Z$2,CONTRATOS!$D$6:$D$956,'RESUMEN POR CARRERAS'!$C258)</f>
        <v>13</v>
      </c>
      <c r="AA258" s="372">
        <f>SUMIFS(CONTRATOS!$P$6:$P$956,CONTRATOS!$I$6:$I$956,'RESUMEN POR CARRERAS'!AA$2,CONTRATOS!$D$6:$D$956,'RESUMEN POR CARRERAS'!$C258)</f>
        <v>0</v>
      </c>
      <c r="AB258" s="372">
        <f>SUMIFS(CONTRATOS!$P$6:$P$956,CONTRATOS!$I$6:$I$956,'RESUMEN POR CARRERAS'!AB$2,CONTRATOS!$D$6:$D$956,'RESUMEN POR CARRERAS'!$C258)</f>
        <v>0</v>
      </c>
      <c r="AC258" s="372">
        <f>SUMIFS(CONTRATOS!$P$6:$P$956,CONTRATOS!$I$6:$I$956,'RESUMEN POR CARRERAS'!AC$2,CONTRATOS!$D$6:$D$956,'RESUMEN POR CARRERAS'!$C258)</f>
        <v>0</v>
      </c>
      <c r="AD258" s="372">
        <f t="shared" si="6"/>
        <v>13</v>
      </c>
      <c r="AE258" s="2163" t="str">
        <f t="shared" si="7"/>
        <v>INGENIERÍA EN RIESGOS DE DESASTRES</v>
      </c>
    </row>
    <row r="259" spans="1:31" x14ac:dyDescent="0.25">
      <c r="A259" s="372">
        <v>257</v>
      </c>
      <c r="B259" s="974" t="s">
        <v>2099</v>
      </c>
      <c r="C259" s="974" t="s">
        <v>2100</v>
      </c>
      <c r="D259" s="974" t="s">
        <v>2194</v>
      </c>
      <c r="E259" s="372">
        <f>SUMIFS(CONTRATOS!$P$6:$P$956,CONTRATOS!$I$6:$I$956,'RESUMEN POR CARRERAS'!E$2,CONTRATOS!$D$6:$D$956,'RESUMEN POR CARRERAS'!$C259)</f>
        <v>0</v>
      </c>
      <c r="F259" s="372">
        <f>SUMIFS(CONTRATOS!$P$6:$P$956,CONTRATOS!$I$6:$I$956,'RESUMEN POR CARRERAS'!F$2,CONTRATOS!$D$6:$D$956,'RESUMEN POR CARRERAS'!$C259)</f>
        <v>0</v>
      </c>
      <c r="G259" s="372">
        <f>SUMIFS(CONTRATOS!$P$6:$P$956,CONTRATOS!$I$6:$I$956,'RESUMEN POR CARRERAS'!G$2,CONTRATOS!$D$6:$D$956,'RESUMEN POR CARRERAS'!$C259)</f>
        <v>0</v>
      </c>
      <c r="H259" s="372">
        <f>SUMIFS(CONTRATOS!$P$6:$P$956,CONTRATOS!$I$6:$I$956,'RESUMEN POR CARRERAS'!H$2,CONTRATOS!$D$6:$D$956,'RESUMEN POR CARRERAS'!$C259)</f>
        <v>0</v>
      </c>
      <c r="I259" s="372">
        <f>SUMIFS(CONTRATOS!$P$6:$P$956,CONTRATOS!$I$6:$I$956,'RESUMEN POR CARRERAS'!I$2,CONTRATOS!$D$6:$D$956,'RESUMEN POR CARRERAS'!$C259)</f>
        <v>0</v>
      </c>
      <c r="J259" s="372">
        <f>SUMIFS(CONTRATOS!$P$6:$P$956,CONTRATOS!$I$6:$I$956,'RESUMEN POR CARRERAS'!J$2,CONTRATOS!$D$6:$D$956,'RESUMEN POR CARRERAS'!$C259)</f>
        <v>0</v>
      </c>
      <c r="K259" s="372">
        <f>SUMIFS(CONTRATOS!$P$6:$P$956,CONTRATOS!$I$6:$I$956,'RESUMEN POR CARRERAS'!K$2,CONTRATOS!$D$6:$D$956,'RESUMEN POR CARRERAS'!$C259)</f>
        <v>0</v>
      </c>
      <c r="L259" s="372">
        <f>SUMIFS(CONTRATOS!$P$6:$P$956,CONTRATOS!$I$6:$I$956,'RESUMEN POR CARRERAS'!L$2,CONTRATOS!$D$6:$D$956,'RESUMEN POR CARRERAS'!$C259)</f>
        <v>0</v>
      </c>
      <c r="M259" s="372">
        <f>SUMIFS(CONTRATOS!$P$6:$P$956,CONTRATOS!$I$6:$I$956,'RESUMEN POR CARRERAS'!M$2,CONTRATOS!$D$6:$D$956,'RESUMEN POR CARRERAS'!$C259)</f>
        <v>0</v>
      </c>
      <c r="N259" s="372">
        <f>SUMIFS(CONTRATOS!$P$6:$P$956,CONTRATOS!$I$6:$I$956,'RESUMEN POR CARRERAS'!N$2,CONTRATOS!$D$6:$D$956,'RESUMEN POR CARRERAS'!$C259)</f>
        <v>0</v>
      </c>
      <c r="O259" s="372">
        <f>SUMIFS(CONTRATOS!$P$6:$P$956,CONTRATOS!$I$6:$I$956,'RESUMEN POR CARRERAS'!O$2,CONTRATOS!$D$6:$D$956,'RESUMEN POR CARRERAS'!$C259)</f>
        <v>0</v>
      </c>
      <c r="P259" s="372">
        <f>SUMIFS(CONTRATOS!$P$6:$P$956,CONTRATOS!$I$6:$I$956,'RESUMEN POR CARRERAS'!P$2,CONTRATOS!$D$6:$D$956,'RESUMEN POR CARRERAS'!$C259)</f>
        <v>21</v>
      </c>
      <c r="Q259" s="372">
        <f>SUMIFS(CONTRATOS!$P$6:$P$956,CONTRATOS!$I$6:$I$956,'RESUMEN POR CARRERAS'!Q$2,CONTRATOS!$D$6:$D$956,'RESUMEN POR CARRERAS'!$C259)</f>
        <v>0</v>
      </c>
      <c r="R259" s="372">
        <f>SUMIFS(CONTRATOS!$P$6:$P$956,CONTRATOS!$I$6:$I$956,'RESUMEN POR CARRERAS'!R$2,CONTRATOS!$D$6:$D$956,'RESUMEN POR CARRERAS'!$C259)</f>
        <v>0</v>
      </c>
      <c r="S259" s="372">
        <f>SUMIFS(CONTRATOS!$P$6:$P$956,CONTRATOS!$I$6:$I$956,'RESUMEN POR CARRERAS'!S$2,CONTRATOS!$D$6:$D$956,'RESUMEN POR CARRERAS'!$C259)</f>
        <v>0</v>
      </c>
      <c r="T259" s="372">
        <f>SUMIFS(CONTRATOS!$P$6:$P$956,CONTRATOS!$I$6:$I$956,'RESUMEN POR CARRERAS'!T$2,CONTRATOS!$D$6:$D$956,'RESUMEN POR CARRERAS'!$C259)</f>
        <v>0</v>
      </c>
      <c r="U259" s="372">
        <f>SUMIFS(CONTRATOS!$P$6:$P$956,CONTRATOS!$I$6:$I$956,'RESUMEN POR CARRERAS'!U$2,CONTRATOS!$D$6:$D$956,'RESUMEN POR CARRERAS'!$C259)</f>
        <v>0</v>
      </c>
      <c r="V259" s="372">
        <f>SUMIFS(CONTRATOS!$P$6:$P$956,CONTRATOS!$I$6:$I$956,'RESUMEN POR CARRERAS'!V$2,CONTRATOS!$D$6:$D$956,'RESUMEN POR CARRERAS'!$C259)</f>
        <v>0</v>
      </c>
      <c r="W259" s="372">
        <f>SUMIFS(CONTRATOS!$P$6:$P$956,CONTRATOS!$I$6:$I$956,'RESUMEN POR CARRERAS'!W$2,CONTRATOS!$D$6:$D$956,'RESUMEN POR CARRERAS'!$C259)</f>
        <v>0</v>
      </c>
      <c r="X259" s="372">
        <f>SUMIFS(CONTRATOS!$P$6:$P$956,CONTRATOS!$I$6:$I$956,'RESUMEN POR CARRERAS'!X$2,CONTRATOS!$D$6:$D$956,'RESUMEN POR CARRERAS'!$C259)</f>
        <v>0</v>
      </c>
      <c r="Y259" s="372">
        <f>SUMIFS(CONTRATOS!$P$6:$P$956,CONTRATOS!$I$6:$I$956,'RESUMEN POR CARRERAS'!Y$2,CONTRATOS!$D$6:$D$956,'RESUMEN POR CARRERAS'!$C259)</f>
        <v>0</v>
      </c>
      <c r="Z259" s="372">
        <f>SUMIFS(CONTRATOS!$P$6:$P$956,CONTRATOS!$I$6:$I$956,'RESUMEN POR CARRERAS'!Z$2,CONTRATOS!$D$6:$D$956,'RESUMEN POR CARRERAS'!$C259)</f>
        <v>0</v>
      </c>
      <c r="AA259" s="372">
        <f>SUMIFS(CONTRATOS!$P$6:$P$956,CONTRATOS!$I$6:$I$956,'RESUMEN POR CARRERAS'!AA$2,CONTRATOS!$D$6:$D$956,'RESUMEN POR CARRERAS'!$C259)</f>
        <v>0</v>
      </c>
      <c r="AB259" s="372">
        <f>SUMIFS(CONTRATOS!$P$6:$P$956,CONTRATOS!$I$6:$I$956,'RESUMEN POR CARRERAS'!AB$2,CONTRATOS!$D$6:$D$956,'RESUMEN POR CARRERAS'!$C259)</f>
        <v>0</v>
      </c>
      <c r="AC259" s="372">
        <f>SUMIFS(CONTRATOS!$P$6:$P$956,CONTRATOS!$I$6:$I$956,'RESUMEN POR CARRERAS'!AC$2,CONTRATOS!$D$6:$D$956,'RESUMEN POR CARRERAS'!$C259)</f>
        <v>0</v>
      </c>
      <c r="AD259" s="372">
        <f t="shared" si="6"/>
        <v>21</v>
      </c>
      <c r="AE259" s="2163" t="str">
        <f t="shared" si="7"/>
        <v>EDUCACIÓN BÁSICA</v>
      </c>
    </row>
    <row r="260" spans="1:31" x14ac:dyDescent="0.25">
      <c r="A260" s="372">
        <v>258</v>
      </c>
      <c r="B260" s="974" t="s">
        <v>808</v>
      </c>
      <c r="C260" s="974" t="s">
        <v>870</v>
      </c>
      <c r="D260" s="974" t="s">
        <v>2195</v>
      </c>
      <c r="E260" s="372">
        <f>SUMIFS(CONTRATOS!$P$6:$P$956,CONTRATOS!$I$6:$I$956,'RESUMEN POR CARRERAS'!E$2,CONTRATOS!$D$6:$D$956,'RESUMEN POR CARRERAS'!$C260)</f>
        <v>0</v>
      </c>
      <c r="F260" s="372">
        <f>SUMIFS(CONTRATOS!$P$6:$P$956,CONTRATOS!$I$6:$I$956,'RESUMEN POR CARRERAS'!F$2,CONTRATOS!$D$6:$D$956,'RESUMEN POR CARRERAS'!$C260)</f>
        <v>0</v>
      </c>
      <c r="G260" s="372">
        <f>SUMIFS(CONTRATOS!$P$6:$P$956,CONTRATOS!$I$6:$I$956,'RESUMEN POR CARRERAS'!G$2,CONTRATOS!$D$6:$D$956,'RESUMEN POR CARRERAS'!$C260)</f>
        <v>0</v>
      </c>
      <c r="H260" s="372">
        <f>SUMIFS(CONTRATOS!$P$6:$P$956,CONTRATOS!$I$6:$I$956,'RESUMEN POR CARRERAS'!H$2,CONTRATOS!$D$6:$D$956,'RESUMEN POR CARRERAS'!$C260)</f>
        <v>0</v>
      </c>
      <c r="I260" s="372">
        <f>SUMIFS(CONTRATOS!$P$6:$P$956,CONTRATOS!$I$6:$I$956,'RESUMEN POR CARRERAS'!I$2,CONTRATOS!$D$6:$D$956,'RESUMEN POR CARRERAS'!$C260)</f>
        <v>0</v>
      </c>
      <c r="J260" s="372">
        <f>SUMIFS(CONTRATOS!$P$6:$P$956,CONTRATOS!$I$6:$I$956,'RESUMEN POR CARRERAS'!J$2,CONTRATOS!$D$6:$D$956,'RESUMEN POR CARRERAS'!$C260)</f>
        <v>0</v>
      </c>
      <c r="K260" s="372">
        <f>SUMIFS(CONTRATOS!$P$6:$P$956,CONTRATOS!$I$6:$I$956,'RESUMEN POR CARRERAS'!K$2,CONTRATOS!$D$6:$D$956,'RESUMEN POR CARRERAS'!$C260)</f>
        <v>0</v>
      </c>
      <c r="L260" s="372">
        <f>SUMIFS(CONTRATOS!$P$6:$P$956,CONTRATOS!$I$6:$I$956,'RESUMEN POR CARRERAS'!L$2,CONTRATOS!$D$6:$D$956,'RESUMEN POR CARRERAS'!$C260)</f>
        <v>0</v>
      </c>
      <c r="M260" s="372">
        <f>SUMIFS(CONTRATOS!$P$6:$P$956,CONTRATOS!$I$6:$I$956,'RESUMEN POR CARRERAS'!M$2,CONTRATOS!$D$6:$D$956,'RESUMEN POR CARRERAS'!$C260)</f>
        <v>0</v>
      </c>
      <c r="N260" s="372">
        <f>SUMIFS(CONTRATOS!$P$6:$P$956,CONTRATOS!$I$6:$I$956,'RESUMEN POR CARRERAS'!N$2,CONTRATOS!$D$6:$D$956,'RESUMEN POR CARRERAS'!$C260)</f>
        <v>0</v>
      </c>
      <c r="O260" s="372">
        <f>SUMIFS(CONTRATOS!$P$6:$P$956,CONTRATOS!$I$6:$I$956,'RESUMEN POR CARRERAS'!O$2,CONTRATOS!$D$6:$D$956,'RESUMEN POR CARRERAS'!$C260)</f>
        <v>0</v>
      </c>
      <c r="P260" s="372">
        <f>SUMIFS(CONTRATOS!$P$6:$P$956,CONTRATOS!$I$6:$I$956,'RESUMEN POR CARRERAS'!P$2,CONTRATOS!$D$6:$D$956,'RESUMEN POR CARRERAS'!$C260)</f>
        <v>18</v>
      </c>
      <c r="Q260" s="372">
        <f>SUMIFS(CONTRATOS!$P$6:$P$956,CONTRATOS!$I$6:$I$956,'RESUMEN POR CARRERAS'!Q$2,CONTRATOS!$D$6:$D$956,'RESUMEN POR CARRERAS'!$C260)</f>
        <v>0</v>
      </c>
      <c r="R260" s="372">
        <f>SUMIFS(CONTRATOS!$P$6:$P$956,CONTRATOS!$I$6:$I$956,'RESUMEN POR CARRERAS'!R$2,CONTRATOS!$D$6:$D$956,'RESUMEN POR CARRERAS'!$C260)</f>
        <v>0</v>
      </c>
      <c r="S260" s="372">
        <f>SUMIFS(CONTRATOS!$P$6:$P$956,CONTRATOS!$I$6:$I$956,'RESUMEN POR CARRERAS'!S$2,CONTRATOS!$D$6:$D$956,'RESUMEN POR CARRERAS'!$C260)</f>
        <v>2</v>
      </c>
      <c r="T260" s="372">
        <f>SUMIFS(CONTRATOS!$P$6:$P$956,CONTRATOS!$I$6:$I$956,'RESUMEN POR CARRERAS'!T$2,CONTRATOS!$D$6:$D$956,'RESUMEN POR CARRERAS'!$C260)</f>
        <v>0</v>
      </c>
      <c r="U260" s="372">
        <f>SUMIFS(CONTRATOS!$P$6:$P$956,CONTRATOS!$I$6:$I$956,'RESUMEN POR CARRERAS'!U$2,CONTRATOS!$D$6:$D$956,'RESUMEN POR CARRERAS'!$C260)</f>
        <v>0</v>
      </c>
      <c r="V260" s="372">
        <f>SUMIFS(CONTRATOS!$P$6:$P$956,CONTRATOS!$I$6:$I$956,'RESUMEN POR CARRERAS'!V$2,CONTRATOS!$D$6:$D$956,'RESUMEN POR CARRERAS'!$C260)</f>
        <v>0</v>
      </c>
      <c r="W260" s="372">
        <f>SUMIFS(CONTRATOS!$P$6:$P$956,CONTRATOS!$I$6:$I$956,'RESUMEN POR CARRERAS'!W$2,CONTRATOS!$D$6:$D$956,'RESUMEN POR CARRERAS'!$C260)</f>
        <v>0</v>
      </c>
      <c r="X260" s="372">
        <f>SUMIFS(CONTRATOS!$P$6:$P$956,CONTRATOS!$I$6:$I$956,'RESUMEN POR CARRERAS'!X$2,CONTRATOS!$D$6:$D$956,'RESUMEN POR CARRERAS'!$C260)</f>
        <v>0</v>
      </c>
      <c r="Y260" s="372">
        <f>SUMIFS(CONTRATOS!$P$6:$P$956,CONTRATOS!$I$6:$I$956,'RESUMEN POR CARRERAS'!Y$2,CONTRATOS!$D$6:$D$956,'RESUMEN POR CARRERAS'!$C260)</f>
        <v>0</v>
      </c>
      <c r="Z260" s="372">
        <f>SUMIFS(CONTRATOS!$P$6:$P$956,CONTRATOS!$I$6:$I$956,'RESUMEN POR CARRERAS'!Z$2,CONTRATOS!$D$6:$D$956,'RESUMEN POR CARRERAS'!$C260)</f>
        <v>0</v>
      </c>
      <c r="AA260" s="372">
        <f>SUMIFS(CONTRATOS!$P$6:$P$956,CONTRATOS!$I$6:$I$956,'RESUMEN POR CARRERAS'!AA$2,CONTRATOS!$D$6:$D$956,'RESUMEN POR CARRERAS'!$C260)</f>
        <v>0</v>
      </c>
      <c r="AB260" s="372">
        <f>SUMIFS(CONTRATOS!$P$6:$P$956,CONTRATOS!$I$6:$I$956,'RESUMEN POR CARRERAS'!AB$2,CONTRATOS!$D$6:$D$956,'RESUMEN POR CARRERAS'!$C260)</f>
        <v>0</v>
      </c>
      <c r="AC260" s="372">
        <f>SUMIFS(CONTRATOS!$P$6:$P$956,CONTRATOS!$I$6:$I$956,'RESUMEN POR CARRERAS'!AC$2,CONTRATOS!$D$6:$D$956,'RESUMEN POR CARRERAS'!$C260)</f>
        <v>0</v>
      </c>
      <c r="AD260" s="372">
        <f t="shared" ref="AD260:AD281" si="8">MAX(E260:AC260)</f>
        <v>18</v>
      </c>
      <c r="AE260" s="2163" t="str">
        <f t="shared" ref="AE260:AE281" si="9">IF(AD260=E260,E$2,IF(AD260=F260,F$2,IF(AD260=G260,G$2,IF(AD260=H260,H$2,IF(AD260=I260,I$2,IF(AD260=J260,J$2,IF(AD260=K260,K$2,IF(AD260=L260,L$2,IF(AD260=M260,M$2,IF(AD260=N260,N$2,IF(AD260=O260,O$2,IF(AD260=P260,P$2,IF(AD260=Q260,Q$2,IF(AD260=R260,R$2,IF(AD260=S260,S$2,IF(AD260=T260,T$2,IF(AD260=U260,U$2,IF(AD260=V260,V$2,IF(AD260=W260,W$2,IF(AD260=X260,X$2,IF(AD260=Y260,Y$2,IF(AD260=Z260,Z$2,IF(AD260=AA260,AA$2,IF(AD260=AB260,AB$2,IF(AD260=AC260,AC$2,"")))))))))))))))))))))))))</f>
        <v>EDUCACIÓN BÁSICA</v>
      </c>
    </row>
    <row r="261" spans="1:31" x14ac:dyDescent="0.25">
      <c r="A261" s="372">
        <v>259</v>
      </c>
      <c r="B261" s="974" t="s">
        <v>762</v>
      </c>
      <c r="C261" s="974" t="s">
        <v>763</v>
      </c>
      <c r="D261" s="974" t="s">
        <v>2194</v>
      </c>
      <c r="E261" s="372">
        <f>SUMIFS(CONTRATOS!$P$6:$P$956,CONTRATOS!$I$6:$I$956,'RESUMEN POR CARRERAS'!E$2,CONTRATOS!$D$6:$D$956,'RESUMEN POR CARRERAS'!$C261)</f>
        <v>0</v>
      </c>
      <c r="F261" s="372">
        <f>SUMIFS(CONTRATOS!$P$6:$P$956,CONTRATOS!$I$6:$I$956,'RESUMEN POR CARRERAS'!F$2,CONTRATOS!$D$6:$D$956,'RESUMEN POR CARRERAS'!$C261)</f>
        <v>0</v>
      </c>
      <c r="G261" s="372">
        <f>SUMIFS(CONTRATOS!$P$6:$P$956,CONTRATOS!$I$6:$I$956,'RESUMEN POR CARRERAS'!G$2,CONTRATOS!$D$6:$D$956,'RESUMEN POR CARRERAS'!$C261)</f>
        <v>0</v>
      </c>
      <c r="H261" s="372">
        <f>SUMIFS(CONTRATOS!$P$6:$P$956,CONTRATOS!$I$6:$I$956,'RESUMEN POR CARRERAS'!H$2,CONTRATOS!$D$6:$D$956,'RESUMEN POR CARRERAS'!$C261)</f>
        <v>0</v>
      </c>
      <c r="I261" s="372">
        <f>SUMIFS(CONTRATOS!$P$6:$P$956,CONTRATOS!$I$6:$I$956,'RESUMEN POR CARRERAS'!I$2,CONTRATOS!$D$6:$D$956,'RESUMEN POR CARRERAS'!$C261)</f>
        <v>0</v>
      </c>
      <c r="J261" s="372">
        <f>SUMIFS(CONTRATOS!$P$6:$P$956,CONTRATOS!$I$6:$I$956,'RESUMEN POR CARRERAS'!J$2,CONTRATOS!$D$6:$D$956,'RESUMEN POR CARRERAS'!$C261)</f>
        <v>0</v>
      </c>
      <c r="K261" s="372">
        <f>SUMIFS(CONTRATOS!$P$6:$P$956,CONTRATOS!$I$6:$I$956,'RESUMEN POR CARRERAS'!K$2,CONTRATOS!$D$6:$D$956,'RESUMEN POR CARRERAS'!$C261)</f>
        <v>0</v>
      </c>
      <c r="L261" s="372">
        <f>SUMIFS(CONTRATOS!$P$6:$P$956,CONTRATOS!$I$6:$I$956,'RESUMEN POR CARRERAS'!L$2,CONTRATOS!$D$6:$D$956,'RESUMEN POR CARRERAS'!$C261)</f>
        <v>0</v>
      </c>
      <c r="M261" s="372">
        <f>SUMIFS(CONTRATOS!$P$6:$P$956,CONTRATOS!$I$6:$I$956,'RESUMEN POR CARRERAS'!M$2,CONTRATOS!$D$6:$D$956,'RESUMEN POR CARRERAS'!$C261)</f>
        <v>0</v>
      </c>
      <c r="N261" s="372">
        <f>SUMIFS(CONTRATOS!$P$6:$P$956,CONTRATOS!$I$6:$I$956,'RESUMEN POR CARRERAS'!N$2,CONTRATOS!$D$6:$D$956,'RESUMEN POR CARRERAS'!$C261)</f>
        <v>0</v>
      </c>
      <c r="O261" s="372">
        <f>SUMIFS(CONTRATOS!$P$6:$P$956,CONTRATOS!$I$6:$I$956,'RESUMEN POR CARRERAS'!O$2,CONTRATOS!$D$6:$D$956,'RESUMEN POR CARRERAS'!$C261)</f>
        <v>0</v>
      </c>
      <c r="P261" s="372">
        <f>SUMIFS(CONTRATOS!$P$6:$P$956,CONTRATOS!$I$6:$I$956,'RESUMEN POR CARRERAS'!P$2,CONTRATOS!$D$6:$D$956,'RESUMEN POR CARRERAS'!$C261)</f>
        <v>0</v>
      </c>
      <c r="Q261" s="372">
        <f>SUMIFS(CONTRATOS!$P$6:$P$956,CONTRATOS!$I$6:$I$956,'RESUMEN POR CARRERAS'!Q$2,CONTRATOS!$D$6:$D$956,'RESUMEN POR CARRERAS'!$C261)</f>
        <v>4</v>
      </c>
      <c r="R261" s="372">
        <f>SUMIFS(CONTRATOS!$P$6:$P$956,CONTRATOS!$I$6:$I$956,'RESUMEN POR CARRERAS'!R$2,CONTRATOS!$D$6:$D$956,'RESUMEN POR CARRERAS'!$C261)</f>
        <v>0</v>
      </c>
      <c r="S261" s="372">
        <f>SUMIFS(CONTRATOS!$P$6:$P$956,CONTRATOS!$I$6:$I$956,'RESUMEN POR CARRERAS'!S$2,CONTRATOS!$D$6:$D$956,'RESUMEN POR CARRERAS'!$C261)</f>
        <v>0</v>
      </c>
      <c r="T261" s="372">
        <f>SUMIFS(CONTRATOS!$P$6:$P$956,CONTRATOS!$I$6:$I$956,'RESUMEN POR CARRERAS'!T$2,CONTRATOS!$D$6:$D$956,'RESUMEN POR CARRERAS'!$C261)</f>
        <v>0</v>
      </c>
      <c r="U261" s="372">
        <f>SUMIFS(CONTRATOS!$P$6:$P$956,CONTRATOS!$I$6:$I$956,'RESUMEN POR CARRERAS'!U$2,CONTRATOS!$D$6:$D$956,'RESUMEN POR CARRERAS'!$C261)</f>
        <v>0</v>
      </c>
      <c r="V261" s="372">
        <f>SUMIFS(CONTRATOS!$P$6:$P$956,CONTRATOS!$I$6:$I$956,'RESUMEN POR CARRERAS'!V$2,CONTRATOS!$D$6:$D$956,'RESUMEN POR CARRERAS'!$C261)</f>
        <v>0</v>
      </c>
      <c r="W261" s="372">
        <f>SUMIFS(CONTRATOS!$P$6:$P$956,CONTRATOS!$I$6:$I$956,'RESUMEN POR CARRERAS'!W$2,CONTRATOS!$D$6:$D$956,'RESUMEN POR CARRERAS'!$C261)</f>
        <v>0</v>
      </c>
      <c r="X261" s="372">
        <f>SUMIFS(CONTRATOS!$P$6:$P$956,CONTRATOS!$I$6:$I$956,'RESUMEN POR CARRERAS'!X$2,CONTRATOS!$D$6:$D$956,'RESUMEN POR CARRERAS'!$C261)</f>
        <v>0</v>
      </c>
      <c r="Y261" s="372">
        <f>SUMIFS(CONTRATOS!$P$6:$P$956,CONTRATOS!$I$6:$I$956,'RESUMEN POR CARRERAS'!Y$2,CONTRATOS!$D$6:$D$956,'RESUMEN POR CARRERAS'!$C261)</f>
        <v>14</v>
      </c>
      <c r="Z261" s="372">
        <f>SUMIFS(CONTRATOS!$P$6:$P$956,CONTRATOS!$I$6:$I$956,'RESUMEN POR CARRERAS'!Z$2,CONTRATOS!$D$6:$D$956,'RESUMEN POR CARRERAS'!$C261)</f>
        <v>0</v>
      </c>
      <c r="AA261" s="372">
        <f>SUMIFS(CONTRATOS!$P$6:$P$956,CONTRATOS!$I$6:$I$956,'RESUMEN POR CARRERAS'!AA$2,CONTRATOS!$D$6:$D$956,'RESUMEN POR CARRERAS'!$C261)</f>
        <v>4</v>
      </c>
      <c r="AB261" s="372">
        <f>SUMIFS(CONTRATOS!$P$6:$P$956,CONTRATOS!$I$6:$I$956,'RESUMEN POR CARRERAS'!AB$2,CONTRATOS!$D$6:$D$956,'RESUMEN POR CARRERAS'!$C261)</f>
        <v>0</v>
      </c>
      <c r="AC261" s="372">
        <f>SUMIFS(CONTRATOS!$P$6:$P$956,CONTRATOS!$I$6:$I$956,'RESUMEN POR CARRERAS'!AC$2,CONTRATOS!$D$6:$D$956,'RESUMEN POR CARRERAS'!$C261)</f>
        <v>0</v>
      </c>
      <c r="AD261" s="372">
        <f t="shared" si="8"/>
        <v>14</v>
      </c>
      <c r="AE261" s="2163" t="str">
        <f t="shared" si="9"/>
        <v>ENFERMERÍA</v>
      </c>
    </row>
    <row r="262" spans="1:31" x14ac:dyDescent="0.25">
      <c r="A262" s="372">
        <v>260</v>
      </c>
      <c r="B262" s="974" t="s">
        <v>1767</v>
      </c>
      <c r="C262" s="974" t="s">
        <v>1768</v>
      </c>
      <c r="D262" s="974" t="s">
        <v>2195</v>
      </c>
      <c r="E262" s="372">
        <f>SUMIFS(CONTRATOS!$P$6:$P$956,CONTRATOS!$I$6:$I$956,'RESUMEN POR CARRERAS'!E$2,CONTRATOS!$D$6:$D$956,'RESUMEN POR CARRERAS'!$C262)</f>
        <v>0</v>
      </c>
      <c r="F262" s="372">
        <f>SUMIFS(CONTRATOS!$P$6:$P$956,CONTRATOS!$I$6:$I$956,'RESUMEN POR CARRERAS'!F$2,CONTRATOS!$D$6:$D$956,'RESUMEN POR CARRERAS'!$C262)</f>
        <v>0</v>
      </c>
      <c r="G262" s="372">
        <f>SUMIFS(CONTRATOS!$P$6:$P$956,CONTRATOS!$I$6:$I$956,'RESUMEN POR CARRERAS'!G$2,CONTRATOS!$D$6:$D$956,'RESUMEN POR CARRERAS'!$C262)</f>
        <v>0</v>
      </c>
      <c r="H262" s="372">
        <f>SUMIFS(CONTRATOS!$P$6:$P$956,CONTRATOS!$I$6:$I$956,'RESUMEN POR CARRERAS'!H$2,CONTRATOS!$D$6:$D$956,'RESUMEN POR CARRERAS'!$C262)</f>
        <v>0</v>
      </c>
      <c r="I262" s="372">
        <f>SUMIFS(CONTRATOS!$P$6:$P$956,CONTRATOS!$I$6:$I$956,'RESUMEN POR CARRERAS'!I$2,CONTRATOS!$D$6:$D$956,'RESUMEN POR CARRERAS'!$C262)</f>
        <v>0</v>
      </c>
      <c r="J262" s="372">
        <f>SUMIFS(CONTRATOS!$P$6:$P$956,CONTRATOS!$I$6:$I$956,'RESUMEN POR CARRERAS'!J$2,CONTRATOS!$D$6:$D$956,'RESUMEN POR CARRERAS'!$C262)</f>
        <v>0</v>
      </c>
      <c r="K262" s="372">
        <f>SUMIFS(CONTRATOS!$P$6:$P$956,CONTRATOS!$I$6:$I$956,'RESUMEN POR CARRERAS'!K$2,CONTRATOS!$D$6:$D$956,'RESUMEN POR CARRERAS'!$C262)</f>
        <v>0</v>
      </c>
      <c r="L262" s="372">
        <f>SUMIFS(CONTRATOS!$P$6:$P$956,CONTRATOS!$I$6:$I$956,'RESUMEN POR CARRERAS'!L$2,CONTRATOS!$D$6:$D$956,'RESUMEN POR CARRERAS'!$C262)</f>
        <v>0</v>
      </c>
      <c r="M262" s="372">
        <f>SUMIFS(CONTRATOS!$P$6:$P$956,CONTRATOS!$I$6:$I$956,'RESUMEN POR CARRERAS'!M$2,CONTRATOS!$D$6:$D$956,'RESUMEN POR CARRERAS'!$C262)</f>
        <v>0</v>
      </c>
      <c r="N262" s="372">
        <f>SUMIFS(CONTRATOS!$P$6:$P$956,CONTRATOS!$I$6:$I$956,'RESUMEN POR CARRERAS'!N$2,CONTRATOS!$D$6:$D$956,'RESUMEN POR CARRERAS'!$C262)</f>
        <v>0</v>
      </c>
      <c r="O262" s="372">
        <f>SUMIFS(CONTRATOS!$P$6:$P$956,CONTRATOS!$I$6:$I$956,'RESUMEN POR CARRERAS'!O$2,CONTRATOS!$D$6:$D$956,'RESUMEN POR CARRERAS'!$C262)</f>
        <v>0</v>
      </c>
      <c r="P262" s="372">
        <f>SUMIFS(CONTRATOS!$P$6:$P$956,CONTRATOS!$I$6:$I$956,'RESUMEN POR CARRERAS'!P$2,CONTRATOS!$D$6:$D$956,'RESUMEN POR CARRERAS'!$C262)</f>
        <v>8</v>
      </c>
      <c r="Q262" s="372">
        <f>SUMIFS(CONTRATOS!$P$6:$P$956,CONTRATOS!$I$6:$I$956,'RESUMEN POR CARRERAS'!Q$2,CONTRATOS!$D$6:$D$956,'RESUMEN POR CARRERAS'!$C262)</f>
        <v>0</v>
      </c>
      <c r="R262" s="372">
        <f>SUMIFS(CONTRATOS!$P$6:$P$956,CONTRATOS!$I$6:$I$956,'RESUMEN POR CARRERAS'!R$2,CONTRATOS!$D$6:$D$956,'RESUMEN POR CARRERAS'!$C262)</f>
        <v>4</v>
      </c>
      <c r="S262" s="372">
        <f>SUMIFS(CONTRATOS!$P$6:$P$956,CONTRATOS!$I$6:$I$956,'RESUMEN POR CARRERAS'!S$2,CONTRATOS!$D$6:$D$956,'RESUMEN POR CARRERAS'!$C262)</f>
        <v>3</v>
      </c>
      <c r="T262" s="372">
        <f>SUMIFS(CONTRATOS!$P$6:$P$956,CONTRATOS!$I$6:$I$956,'RESUMEN POR CARRERAS'!T$2,CONTRATOS!$D$6:$D$956,'RESUMEN POR CARRERAS'!$C262)</f>
        <v>0</v>
      </c>
      <c r="U262" s="372">
        <f>SUMIFS(CONTRATOS!$P$6:$P$956,CONTRATOS!$I$6:$I$956,'RESUMEN POR CARRERAS'!U$2,CONTRATOS!$D$6:$D$956,'RESUMEN POR CARRERAS'!$C262)</f>
        <v>0</v>
      </c>
      <c r="V262" s="372">
        <f>SUMIFS(CONTRATOS!$P$6:$P$956,CONTRATOS!$I$6:$I$956,'RESUMEN POR CARRERAS'!V$2,CONTRATOS!$D$6:$D$956,'RESUMEN POR CARRERAS'!$C262)</f>
        <v>0</v>
      </c>
      <c r="W262" s="372">
        <f>SUMIFS(CONTRATOS!$P$6:$P$956,CONTRATOS!$I$6:$I$956,'RESUMEN POR CARRERAS'!W$2,CONTRATOS!$D$6:$D$956,'RESUMEN POR CARRERAS'!$C262)</f>
        <v>0</v>
      </c>
      <c r="X262" s="372">
        <f>SUMIFS(CONTRATOS!$P$6:$P$956,CONTRATOS!$I$6:$I$956,'RESUMEN POR CARRERAS'!X$2,CONTRATOS!$D$6:$D$956,'RESUMEN POR CARRERAS'!$C262)</f>
        <v>0</v>
      </c>
      <c r="Y262" s="372">
        <f>SUMIFS(CONTRATOS!$P$6:$P$956,CONTRATOS!$I$6:$I$956,'RESUMEN POR CARRERAS'!Y$2,CONTRATOS!$D$6:$D$956,'RESUMEN POR CARRERAS'!$C262)</f>
        <v>0</v>
      </c>
      <c r="Z262" s="372">
        <f>SUMIFS(CONTRATOS!$P$6:$P$956,CONTRATOS!$I$6:$I$956,'RESUMEN POR CARRERAS'!Z$2,CONTRATOS!$D$6:$D$956,'RESUMEN POR CARRERAS'!$C262)</f>
        <v>0</v>
      </c>
      <c r="AA262" s="372">
        <f>SUMIFS(CONTRATOS!$P$6:$P$956,CONTRATOS!$I$6:$I$956,'RESUMEN POR CARRERAS'!AA$2,CONTRATOS!$D$6:$D$956,'RESUMEN POR CARRERAS'!$C262)</f>
        <v>0</v>
      </c>
      <c r="AB262" s="372">
        <f>SUMIFS(CONTRATOS!$P$6:$P$956,CONTRATOS!$I$6:$I$956,'RESUMEN POR CARRERAS'!AB$2,CONTRATOS!$D$6:$D$956,'RESUMEN POR CARRERAS'!$C262)</f>
        <v>0</v>
      </c>
      <c r="AC262" s="372">
        <f>SUMIFS(CONTRATOS!$P$6:$P$956,CONTRATOS!$I$6:$I$956,'RESUMEN POR CARRERAS'!AC$2,CONTRATOS!$D$6:$D$956,'RESUMEN POR CARRERAS'!$C262)</f>
        <v>0</v>
      </c>
      <c r="AD262" s="372">
        <f t="shared" si="8"/>
        <v>8</v>
      </c>
      <c r="AE262" s="2163" t="str">
        <f t="shared" si="9"/>
        <v>EDUCACIÓN BÁSICA</v>
      </c>
    </row>
    <row r="263" spans="1:31" x14ac:dyDescent="0.25">
      <c r="A263" s="372">
        <v>261</v>
      </c>
      <c r="B263" s="974" t="s">
        <v>1937</v>
      </c>
      <c r="C263" s="974" t="s">
        <v>1938</v>
      </c>
      <c r="D263" s="974" t="s">
        <v>2195</v>
      </c>
      <c r="E263" s="372">
        <f>SUMIFS(CONTRATOS!$P$6:$P$956,CONTRATOS!$I$6:$I$956,'RESUMEN POR CARRERAS'!E$2,CONTRATOS!$D$6:$D$956,'RESUMEN POR CARRERAS'!$C263)</f>
        <v>0</v>
      </c>
      <c r="F263" s="372">
        <f>SUMIFS(CONTRATOS!$P$6:$P$956,CONTRATOS!$I$6:$I$956,'RESUMEN POR CARRERAS'!F$2,CONTRATOS!$D$6:$D$956,'RESUMEN POR CARRERAS'!$C263)</f>
        <v>0</v>
      </c>
      <c r="G263" s="372">
        <f>SUMIFS(CONTRATOS!$P$6:$P$956,CONTRATOS!$I$6:$I$956,'RESUMEN POR CARRERAS'!G$2,CONTRATOS!$D$6:$D$956,'RESUMEN POR CARRERAS'!$C263)</f>
        <v>0</v>
      </c>
      <c r="H263" s="372">
        <f>SUMIFS(CONTRATOS!$P$6:$P$956,CONTRATOS!$I$6:$I$956,'RESUMEN POR CARRERAS'!H$2,CONTRATOS!$D$6:$D$956,'RESUMEN POR CARRERAS'!$C263)</f>
        <v>0</v>
      </c>
      <c r="I263" s="372">
        <f>SUMIFS(CONTRATOS!$P$6:$P$956,CONTRATOS!$I$6:$I$956,'RESUMEN POR CARRERAS'!I$2,CONTRATOS!$D$6:$D$956,'RESUMEN POR CARRERAS'!$C263)</f>
        <v>0</v>
      </c>
      <c r="J263" s="372">
        <f>SUMIFS(CONTRATOS!$P$6:$P$956,CONTRATOS!$I$6:$I$956,'RESUMEN POR CARRERAS'!J$2,CONTRATOS!$D$6:$D$956,'RESUMEN POR CARRERAS'!$C263)</f>
        <v>0</v>
      </c>
      <c r="K263" s="372">
        <f>SUMIFS(CONTRATOS!$P$6:$P$956,CONTRATOS!$I$6:$I$956,'RESUMEN POR CARRERAS'!K$2,CONTRATOS!$D$6:$D$956,'RESUMEN POR CARRERAS'!$C263)</f>
        <v>0</v>
      </c>
      <c r="L263" s="372">
        <f>SUMIFS(CONTRATOS!$P$6:$P$956,CONTRATOS!$I$6:$I$956,'RESUMEN POR CARRERAS'!L$2,CONTRATOS!$D$6:$D$956,'RESUMEN POR CARRERAS'!$C263)</f>
        <v>0</v>
      </c>
      <c r="M263" s="372">
        <f>SUMIFS(CONTRATOS!$P$6:$P$956,CONTRATOS!$I$6:$I$956,'RESUMEN POR CARRERAS'!M$2,CONTRATOS!$D$6:$D$956,'RESUMEN POR CARRERAS'!$C263)</f>
        <v>0</v>
      </c>
      <c r="N263" s="372">
        <f>SUMIFS(CONTRATOS!$P$6:$P$956,CONTRATOS!$I$6:$I$956,'RESUMEN POR CARRERAS'!N$2,CONTRATOS!$D$6:$D$956,'RESUMEN POR CARRERAS'!$C263)</f>
        <v>0</v>
      </c>
      <c r="O263" s="372">
        <f>SUMIFS(CONTRATOS!$P$6:$P$956,CONTRATOS!$I$6:$I$956,'RESUMEN POR CARRERAS'!O$2,CONTRATOS!$D$6:$D$956,'RESUMEN POR CARRERAS'!$C263)</f>
        <v>0</v>
      </c>
      <c r="P263" s="372">
        <f>SUMIFS(CONTRATOS!$P$6:$P$956,CONTRATOS!$I$6:$I$956,'RESUMEN POR CARRERAS'!P$2,CONTRATOS!$D$6:$D$956,'RESUMEN POR CARRERAS'!$C263)</f>
        <v>0</v>
      </c>
      <c r="Q263" s="372">
        <f>SUMIFS(CONTRATOS!$P$6:$P$956,CONTRATOS!$I$6:$I$956,'RESUMEN POR CARRERAS'!Q$2,CONTRATOS!$D$6:$D$956,'RESUMEN POR CARRERAS'!$C263)</f>
        <v>0</v>
      </c>
      <c r="R263" s="372">
        <f>SUMIFS(CONTRATOS!$P$6:$P$956,CONTRATOS!$I$6:$I$956,'RESUMEN POR CARRERAS'!R$2,CONTRATOS!$D$6:$D$956,'RESUMEN POR CARRERAS'!$C263)</f>
        <v>0</v>
      </c>
      <c r="S263" s="372">
        <f>SUMIFS(CONTRATOS!$P$6:$P$956,CONTRATOS!$I$6:$I$956,'RESUMEN POR CARRERAS'!S$2,CONTRATOS!$D$6:$D$956,'RESUMEN POR CARRERAS'!$C263)</f>
        <v>0</v>
      </c>
      <c r="T263" s="372">
        <f>SUMIFS(CONTRATOS!$P$6:$P$956,CONTRATOS!$I$6:$I$956,'RESUMEN POR CARRERAS'!T$2,CONTRATOS!$D$6:$D$956,'RESUMEN POR CARRERAS'!$C263)</f>
        <v>0</v>
      </c>
      <c r="U263" s="372">
        <f>SUMIFS(CONTRATOS!$P$6:$P$956,CONTRATOS!$I$6:$I$956,'RESUMEN POR CARRERAS'!U$2,CONTRATOS!$D$6:$D$956,'RESUMEN POR CARRERAS'!$C263)</f>
        <v>0</v>
      </c>
      <c r="V263" s="372">
        <f>SUMIFS(CONTRATOS!$P$6:$P$956,CONTRATOS!$I$6:$I$956,'RESUMEN POR CARRERAS'!V$2,CONTRATOS!$D$6:$D$956,'RESUMEN POR CARRERAS'!$C263)</f>
        <v>18</v>
      </c>
      <c r="W263" s="372">
        <f>SUMIFS(CONTRATOS!$P$6:$P$956,CONTRATOS!$I$6:$I$956,'RESUMEN POR CARRERAS'!W$2,CONTRATOS!$D$6:$D$956,'RESUMEN POR CARRERAS'!$C263)</f>
        <v>0</v>
      </c>
      <c r="X263" s="372">
        <f>SUMIFS(CONTRATOS!$P$6:$P$956,CONTRATOS!$I$6:$I$956,'RESUMEN POR CARRERAS'!X$2,CONTRATOS!$D$6:$D$956,'RESUMEN POR CARRERAS'!$C263)</f>
        <v>0</v>
      </c>
      <c r="Y263" s="372">
        <f>SUMIFS(CONTRATOS!$P$6:$P$956,CONTRATOS!$I$6:$I$956,'RESUMEN POR CARRERAS'!Y$2,CONTRATOS!$D$6:$D$956,'RESUMEN POR CARRERAS'!$C263)</f>
        <v>0</v>
      </c>
      <c r="Z263" s="372">
        <f>SUMIFS(CONTRATOS!$P$6:$P$956,CONTRATOS!$I$6:$I$956,'RESUMEN POR CARRERAS'!Z$2,CONTRATOS!$D$6:$D$956,'RESUMEN POR CARRERAS'!$C263)</f>
        <v>0</v>
      </c>
      <c r="AA263" s="372">
        <f>SUMIFS(CONTRATOS!$P$6:$P$956,CONTRATOS!$I$6:$I$956,'RESUMEN POR CARRERAS'!AA$2,CONTRATOS!$D$6:$D$956,'RESUMEN POR CARRERAS'!$C263)</f>
        <v>0</v>
      </c>
      <c r="AB263" s="372">
        <f>SUMIFS(CONTRATOS!$P$6:$P$956,CONTRATOS!$I$6:$I$956,'RESUMEN POR CARRERAS'!AB$2,CONTRATOS!$D$6:$D$956,'RESUMEN POR CARRERAS'!$C263)</f>
        <v>0</v>
      </c>
      <c r="AC263" s="372">
        <f>SUMIFS(CONTRATOS!$P$6:$P$956,CONTRATOS!$I$6:$I$956,'RESUMEN POR CARRERAS'!AC$2,CONTRATOS!$D$6:$D$956,'RESUMEN POR CARRERAS'!$C263)</f>
        <v>0</v>
      </c>
      <c r="AD263" s="372">
        <f t="shared" si="8"/>
        <v>18</v>
      </c>
      <c r="AE263" s="2163" t="str">
        <f t="shared" si="9"/>
        <v>DERECHO</v>
      </c>
    </row>
    <row r="264" spans="1:31" x14ac:dyDescent="0.25">
      <c r="A264" s="372">
        <v>262</v>
      </c>
      <c r="B264" s="974" t="s">
        <v>792</v>
      </c>
      <c r="C264" s="974" t="s">
        <v>789</v>
      </c>
      <c r="D264" s="974" t="s">
        <v>2194</v>
      </c>
      <c r="E264" s="372">
        <f>SUMIFS(CONTRATOS!$P$6:$P$956,CONTRATOS!$I$6:$I$956,'RESUMEN POR CARRERAS'!E$2,CONTRATOS!$D$6:$D$956,'RESUMEN POR CARRERAS'!$C264)</f>
        <v>0</v>
      </c>
      <c r="F264" s="372">
        <f>SUMIFS(CONTRATOS!$P$6:$P$956,CONTRATOS!$I$6:$I$956,'RESUMEN POR CARRERAS'!F$2,CONTRATOS!$D$6:$D$956,'RESUMEN POR CARRERAS'!$C264)</f>
        <v>0</v>
      </c>
      <c r="G264" s="372">
        <f>SUMIFS(CONTRATOS!$P$6:$P$956,CONTRATOS!$I$6:$I$956,'RESUMEN POR CARRERAS'!G$2,CONTRATOS!$D$6:$D$956,'RESUMEN POR CARRERAS'!$C264)</f>
        <v>0</v>
      </c>
      <c r="H264" s="372">
        <f>SUMIFS(CONTRATOS!$P$6:$P$956,CONTRATOS!$I$6:$I$956,'RESUMEN POR CARRERAS'!H$2,CONTRATOS!$D$6:$D$956,'RESUMEN POR CARRERAS'!$C264)</f>
        <v>0</v>
      </c>
      <c r="I264" s="372">
        <f>SUMIFS(CONTRATOS!$P$6:$P$956,CONTRATOS!$I$6:$I$956,'RESUMEN POR CARRERAS'!I$2,CONTRATOS!$D$6:$D$956,'RESUMEN POR CARRERAS'!$C264)</f>
        <v>0</v>
      </c>
      <c r="J264" s="372">
        <f>SUMIFS(CONTRATOS!$P$6:$P$956,CONTRATOS!$I$6:$I$956,'RESUMEN POR CARRERAS'!J$2,CONTRATOS!$D$6:$D$956,'RESUMEN POR CARRERAS'!$C264)</f>
        <v>0</v>
      </c>
      <c r="K264" s="372">
        <f>SUMIFS(CONTRATOS!$P$6:$P$956,CONTRATOS!$I$6:$I$956,'RESUMEN POR CARRERAS'!K$2,CONTRATOS!$D$6:$D$956,'RESUMEN POR CARRERAS'!$C264)</f>
        <v>0</v>
      </c>
      <c r="L264" s="372">
        <f>SUMIFS(CONTRATOS!$P$6:$P$956,CONTRATOS!$I$6:$I$956,'RESUMEN POR CARRERAS'!L$2,CONTRATOS!$D$6:$D$956,'RESUMEN POR CARRERAS'!$C264)</f>
        <v>0</v>
      </c>
      <c r="M264" s="372">
        <f>SUMIFS(CONTRATOS!$P$6:$P$956,CONTRATOS!$I$6:$I$956,'RESUMEN POR CARRERAS'!M$2,CONTRATOS!$D$6:$D$956,'RESUMEN POR CARRERAS'!$C264)</f>
        <v>0</v>
      </c>
      <c r="N264" s="372">
        <f>SUMIFS(CONTRATOS!$P$6:$P$956,CONTRATOS!$I$6:$I$956,'RESUMEN POR CARRERAS'!N$2,CONTRATOS!$D$6:$D$956,'RESUMEN POR CARRERAS'!$C264)</f>
        <v>0</v>
      </c>
      <c r="O264" s="372">
        <f>SUMIFS(CONTRATOS!$P$6:$P$956,CONTRATOS!$I$6:$I$956,'RESUMEN POR CARRERAS'!O$2,CONTRATOS!$D$6:$D$956,'RESUMEN POR CARRERAS'!$C264)</f>
        <v>0</v>
      </c>
      <c r="P264" s="372">
        <f>SUMIFS(CONTRATOS!$P$6:$P$956,CONTRATOS!$I$6:$I$956,'RESUMEN POR CARRERAS'!P$2,CONTRATOS!$D$6:$D$956,'RESUMEN POR CARRERAS'!$C264)</f>
        <v>18</v>
      </c>
      <c r="Q264" s="372">
        <f>SUMIFS(CONTRATOS!$P$6:$P$956,CONTRATOS!$I$6:$I$956,'RESUMEN POR CARRERAS'!Q$2,CONTRATOS!$D$6:$D$956,'RESUMEN POR CARRERAS'!$C264)</f>
        <v>0</v>
      </c>
      <c r="R264" s="372">
        <f>SUMIFS(CONTRATOS!$P$6:$P$956,CONTRATOS!$I$6:$I$956,'RESUMEN POR CARRERAS'!R$2,CONTRATOS!$D$6:$D$956,'RESUMEN POR CARRERAS'!$C264)</f>
        <v>3</v>
      </c>
      <c r="S264" s="372">
        <f>SUMIFS(CONTRATOS!$P$6:$P$956,CONTRATOS!$I$6:$I$956,'RESUMEN POR CARRERAS'!S$2,CONTRATOS!$D$6:$D$956,'RESUMEN POR CARRERAS'!$C264)</f>
        <v>2</v>
      </c>
      <c r="T264" s="372">
        <f>SUMIFS(CONTRATOS!$P$6:$P$956,CONTRATOS!$I$6:$I$956,'RESUMEN POR CARRERAS'!T$2,CONTRATOS!$D$6:$D$956,'RESUMEN POR CARRERAS'!$C264)</f>
        <v>0</v>
      </c>
      <c r="U264" s="372">
        <f>SUMIFS(CONTRATOS!$P$6:$P$956,CONTRATOS!$I$6:$I$956,'RESUMEN POR CARRERAS'!U$2,CONTRATOS!$D$6:$D$956,'RESUMEN POR CARRERAS'!$C264)</f>
        <v>0</v>
      </c>
      <c r="V264" s="372">
        <f>SUMIFS(CONTRATOS!$P$6:$P$956,CONTRATOS!$I$6:$I$956,'RESUMEN POR CARRERAS'!V$2,CONTRATOS!$D$6:$D$956,'RESUMEN POR CARRERAS'!$C264)</f>
        <v>0</v>
      </c>
      <c r="W264" s="372">
        <f>SUMIFS(CONTRATOS!$P$6:$P$956,CONTRATOS!$I$6:$I$956,'RESUMEN POR CARRERAS'!W$2,CONTRATOS!$D$6:$D$956,'RESUMEN POR CARRERAS'!$C264)</f>
        <v>0</v>
      </c>
      <c r="X264" s="372">
        <f>SUMIFS(CONTRATOS!$P$6:$P$956,CONTRATOS!$I$6:$I$956,'RESUMEN POR CARRERAS'!X$2,CONTRATOS!$D$6:$D$956,'RESUMEN POR CARRERAS'!$C264)</f>
        <v>0</v>
      </c>
      <c r="Y264" s="372">
        <f>SUMIFS(CONTRATOS!$P$6:$P$956,CONTRATOS!$I$6:$I$956,'RESUMEN POR CARRERAS'!Y$2,CONTRATOS!$D$6:$D$956,'RESUMEN POR CARRERAS'!$C264)</f>
        <v>0</v>
      </c>
      <c r="Z264" s="372">
        <f>SUMIFS(CONTRATOS!$P$6:$P$956,CONTRATOS!$I$6:$I$956,'RESUMEN POR CARRERAS'!Z$2,CONTRATOS!$D$6:$D$956,'RESUMEN POR CARRERAS'!$C264)</f>
        <v>0</v>
      </c>
      <c r="AA264" s="372">
        <f>SUMIFS(CONTRATOS!$P$6:$P$956,CONTRATOS!$I$6:$I$956,'RESUMEN POR CARRERAS'!AA$2,CONTRATOS!$D$6:$D$956,'RESUMEN POR CARRERAS'!$C264)</f>
        <v>0</v>
      </c>
      <c r="AB264" s="372">
        <f>SUMIFS(CONTRATOS!$P$6:$P$956,CONTRATOS!$I$6:$I$956,'RESUMEN POR CARRERAS'!AB$2,CONTRATOS!$D$6:$D$956,'RESUMEN POR CARRERAS'!$C264)</f>
        <v>0</v>
      </c>
      <c r="AC264" s="372">
        <f>SUMIFS(CONTRATOS!$P$6:$P$956,CONTRATOS!$I$6:$I$956,'RESUMEN POR CARRERAS'!AC$2,CONTRATOS!$D$6:$D$956,'RESUMEN POR CARRERAS'!$C264)</f>
        <v>0</v>
      </c>
      <c r="AD264" s="372">
        <f t="shared" si="8"/>
        <v>18</v>
      </c>
      <c r="AE264" s="2163" t="str">
        <f t="shared" si="9"/>
        <v>EDUCACIÓN BÁSICA</v>
      </c>
    </row>
    <row r="265" spans="1:31" x14ac:dyDescent="0.25">
      <c r="A265" s="372">
        <v>263</v>
      </c>
      <c r="B265" s="974" t="s">
        <v>1096</v>
      </c>
      <c r="C265" s="974" t="s">
        <v>1095</v>
      </c>
      <c r="D265" s="974" t="s">
        <v>2195</v>
      </c>
      <c r="E265" s="372">
        <f>SUMIFS(CONTRATOS!$P$6:$P$956,CONTRATOS!$I$6:$I$956,'RESUMEN POR CARRERAS'!E$2,CONTRATOS!$D$6:$D$956,'RESUMEN POR CARRERAS'!$C265)</f>
        <v>0</v>
      </c>
      <c r="F265" s="372">
        <f>SUMIFS(CONTRATOS!$P$6:$P$956,CONTRATOS!$I$6:$I$956,'RESUMEN POR CARRERAS'!F$2,CONTRATOS!$D$6:$D$956,'RESUMEN POR CARRERAS'!$C265)</f>
        <v>18</v>
      </c>
      <c r="G265" s="372">
        <f>SUMIFS(CONTRATOS!$P$6:$P$956,CONTRATOS!$I$6:$I$956,'RESUMEN POR CARRERAS'!G$2,CONTRATOS!$D$6:$D$956,'RESUMEN POR CARRERAS'!$C265)</f>
        <v>0</v>
      </c>
      <c r="H265" s="372">
        <f>SUMIFS(CONTRATOS!$P$6:$P$956,CONTRATOS!$I$6:$I$956,'RESUMEN POR CARRERAS'!H$2,CONTRATOS!$D$6:$D$956,'RESUMEN POR CARRERAS'!$C265)</f>
        <v>0</v>
      </c>
      <c r="I265" s="372">
        <f>SUMIFS(CONTRATOS!$P$6:$P$956,CONTRATOS!$I$6:$I$956,'RESUMEN POR CARRERAS'!I$2,CONTRATOS!$D$6:$D$956,'RESUMEN POR CARRERAS'!$C265)</f>
        <v>0</v>
      </c>
      <c r="J265" s="372">
        <f>SUMIFS(CONTRATOS!$P$6:$P$956,CONTRATOS!$I$6:$I$956,'RESUMEN POR CARRERAS'!J$2,CONTRATOS!$D$6:$D$956,'RESUMEN POR CARRERAS'!$C265)</f>
        <v>0</v>
      </c>
      <c r="K265" s="372">
        <f>SUMIFS(CONTRATOS!$P$6:$P$956,CONTRATOS!$I$6:$I$956,'RESUMEN POR CARRERAS'!K$2,CONTRATOS!$D$6:$D$956,'RESUMEN POR CARRERAS'!$C265)</f>
        <v>0</v>
      </c>
      <c r="L265" s="372">
        <f>SUMIFS(CONTRATOS!$P$6:$P$956,CONTRATOS!$I$6:$I$956,'RESUMEN POR CARRERAS'!L$2,CONTRATOS!$D$6:$D$956,'RESUMEN POR CARRERAS'!$C265)</f>
        <v>0</v>
      </c>
      <c r="M265" s="372">
        <f>SUMIFS(CONTRATOS!$P$6:$P$956,CONTRATOS!$I$6:$I$956,'RESUMEN POR CARRERAS'!M$2,CONTRATOS!$D$6:$D$956,'RESUMEN POR CARRERAS'!$C265)</f>
        <v>0</v>
      </c>
      <c r="N265" s="372">
        <f>SUMIFS(CONTRATOS!$P$6:$P$956,CONTRATOS!$I$6:$I$956,'RESUMEN POR CARRERAS'!N$2,CONTRATOS!$D$6:$D$956,'RESUMEN POR CARRERAS'!$C265)</f>
        <v>0</v>
      </c>
      <c r="O265" s="372">
        <f>SUMIFS(CONTRATOS!$P$6:$P$956,CONTRATOS!$I$6:$I$956,'RESUMEN POR CARRERAS'!O$2,CONTRATOS!$D$6:$D$956,'RESUMEN POR CARRERAS'!$C265)</f>
        <v>0</v>
      </c>
      <c r="P265" s="372">
        <f>SUMIFS(CONTRATOS!$P$6:$P$956,CONTRATOS!$I$6:$I$956,'RESUMEN POR CARRERAS'!P$2,CONTRATOS!$D$6:$D$956,'RESUMEN POR CARRERAS'!$C265)</f>
        <v>0</v>
      </c>
      <c r="Q265" s="372">
        <f>SUMIFS(CONTRATOS!$P$6:$P$956,CONTRATOS!$I$6:$I$956,'RESUMEN POR CARRERAS'!Q$2,CONTRATOS!$D$6:$D$956,'RESUMEN POR CARRERAS'!$C265)</f>
        <v>0</v>
      </c>
      <c r="R265" s="372">
        <f>SUMIFS(CONTRATOS!$P$6:$P$956,CONTRATOS!$I$6:$I$956,'RESUMEN POR CARRERAS'!R$2,CONTRATOS!$D$6:$D$956,'RESUMEN POR CARRERAS'!$C265)</f>
        <v>0</v>
      </c>
      <c r="S265" s="372">
        <f>SUMIFS(CONTRATOS!$P$6:$P$956,CONTRATOS!$I$6:$I$956,'RESUMEN POR CARRERAS'!S$2,CONTRATOS!$D$6:$D$956,'RESUMEN POR CARRERAS'!$C265)</f>
        <v>0</v>
      </c>
      <c r="T265" s="372">
        <f>SUMIFS(CONTRATOS!$P$6:$P$956,CONTRATOS!$I$6:$I$956,'RESUMEN POR CARRERAS'!T$2,CONTRATOS!$D$6:$D$956,'RESUMEN POR CARRERAS'!$C265)</f>
        <v>0</v>
      </c>
      <c r="U265" s="372">
        <f>SUMIFS(CONTRATOS!$P$6:$P$956,CONTRATOS!$I$6:$I$956,'RESUMEN POR CARRERAS'!U$2,CONTRATOS!$D$6:$D$956,'RESUMEN POR CARRERAS'!$C265)</f>
        <v>0</v>
      </c>
      <c r="V265" s="372">
        <f>SUMIFS(CONTRATOS!$P$6:$P$956,CONTRATOS!$I$6:$I$956,'RESUMEN POR CARRERAS'!V$2,CONTRATOS!$D$6:$D$956,'RESUMEN POR CARRERAS'!$C265)</f>
        <v>0</v>
      </c>
      <c r="W265" s="372">
        <f>SUMIFS(CONTRATOS!$P$6:$P$956,CONTRATOS!$I$6:$I$956,'RESUMEN POR CARRERAS'!W$2,CONTRATOS!$D$6:$D$956,'RESUMEN POR CARRERAS'!$C265)</f>
        <v>0</v>
      </c>
      <c r="X265" s="372">
        <f>SUMIFS(CONTRATOS!$P$6:$P$956,CONTRATOS!$I$6:$I$956,'RESUMEN POR CARRERAS'!X$2,CONTRATOS!$D$6:$D$956,'RESUMEN POR CARRERAS'!$C265)</f>
        <v>0</v>
      </c>
      <c r="Y265" s="372">
        <f>SUMIFS(CONTRATOS!$P$6:$P$956,CONTRATOS!$I$6:$I$956,'RESUMEN POR CARRERAS'!Y$2,CONTRATOS!$D$6:$D$956,'RESUMEN POR CARRERAS'!$C265)</f>
        <v>0</v>
      </c>
      <c r="Z265" s="372">
        <f>SUMIFS(CONTRATOS!$P$6:$P$956,CONTRATOS!$I$6:$I$956,'RESUMEN POR CARRERAS'!Z$2,CONTRATOS!$D$6:$D$956,'RESUMEN POR CARRERAS'!$C265)</f>
        <v>0</v>
      </c>
      <c r="AA265" s="372">
        <f>SUMIFS(CONTRATOS!$P$6:$P$956,CONTRATOS!$I$6:$I$956,'RESUMEN POR CARRERAS'!AA$2,CONTRATOS!$D$6:$D$956,'RESUMEN POR CARRERAS'!$C265)</f>
        <v>0</v>
      </c>
      <c r="AB265" s="372">
        <f>SUMIFS(CONTRATOS!$P$6:$P$956,CONTRATOS!$I$6:$I$956,'RESUMEN POR CARRERAS'!AB$2,CONTRATOS!$D$6:$D$956,'RESUMEN POR CARRERAS'!$C265)</f>
        <v>0</v>
      </c>
      <c r="AC265" s="372">
        <f>SUMIFS(CONTRATOS!$P$6:$P$956,CONTRATOS!$I$6:$I$956,'RESUMEN POR CARRERAS'!AC$2,CONTRATOS!$D$6:$D$956,'RESUMEN POR CARRERAS'!$C265)</f>
        <v>0</v>
      </c>
      <c r="AD265" s="372">
        <f t="shared" si="8"/>
        <v>18</v>
      </c>
      <c r="AE265" s="2163" t="str">
        <f t="shared" si="9"/>
        <v>COMUNICACIÓN</v>
      </c>
    </row>
    <row r="266" spans="1:31" x14ac:dyDescent="0.25">
      <c r="A266" s="372">
        <v>264</v>
      </c>
      <c r="B266" s="974" t="s">
        <v>1669</v>
      </c>
      <c r="C266" s="974" t="s">
        <v>1670</v>
      </c>
      <c r="D266" s="974" t="s">
        <v>2194</v>
      </c>
      <c r="E266" s="372">
        <f>SUMIFS(CONTRATOS!$P$6:$P$956,CONTRATOS!$I$6:$I$956,'RESUMEN POR CARRERAS'!E$2,CONTRATOS!$D$6:$D$956,'RESUMEN POR CARRERAS'!$C266)</f>
        <v>0</v>
      </c>
      <c r="F266" s="372">
        <f>SUMIFS(CONTRATOS!$P$6:$P$956,CONTRATOS!$I$6:$I$956,'RESUMEN POR CARRERAS'!F$2,CONTRATOS!$D$6:$D$956,'RESUMEN POR CARRERAS'!$C266)</f>
        <v>0</v>
      </c>
      <c r="G266" s="372">
        <f>SUMIFS(CONTRATOS!$P$6:$P$956,CONTRATOS!$I$6:$I$956,'RESUMEN POR CARRERAS'!G$2,CONTRATOS!$D$6:$D$956,'RESUMEN POR CARRERAS'!$C266)</f>
        <v>0</v>
      </c>
      <c r="H266" s="372">
        <f>SUMIFS(CONTRATOS!$P$6:$P$956,CONTRATOS!$I$6:$I$956,'RESUMEN POR CARRERAS'!H$2,CONTRATOS!$D$6:$D$956,'RESUMEN POR CARRERAS'!$C266)</f>
        <v>0</v>
      </c>
      <c r="I266" s="372">
        <f>SUMIFS(CONTRATOS!$P$6:$P$956,CONTRATOS!$I$6:$I$956,'RESUMEN POR CARRERAS'!I$2,CONTRATOS!$D$6:$D$956,'RESUMEN POR CARRERAS'!$C266)</f>
        <v>0</v>
      </c>
      <c r="J266" s="372">
        <f>SUMIFS(CONTRATOS!$P$6:$P$956,CONTRATOS!$I$6:$I$956,'RESUMEN POR CARRERAS'!J$2,CONTRATOS!$D$6:$D$956,'RESUMEN POR CARRERAS'!$C266)</f>
        <v>0</v>
      </c>
      <c r="K266" s="372">
        <f>SUMIFS(CONTRATOS!$P$6:$P$956,CONTRATOS!$I$6:$I$956,'RESUMEN POR CARRERAS'!K$2,CONTRATOS!$D$6:$D$956,'RESUMEN POR CARRERAS'!$C266)</f>
        <v>0</v>
      </c>
      <c r="L266" s="372">
        <f>SUMIFS(CONTRATOS!$P$6:$P$956,CONTRATOS!$I$6:$I$956,'RESUMEN POR CARRERAS'!L$2,CONTRATOS!$D$6:$D$956,'RESUMEN POR CARRERAS'!$C266)</f>
        <v>0</v>
      </c>
      <c r="M266" s="372">
        <f>SUMIFS(CONTRATOS!$P$6:$P$956,CONTRATOS!$I$6:$I$956,'RESUMEN POR CARRERAS'!M$2,CONTRATOS!$D$6:$D$956,'RESUMEN POR CARRERAS'!$C266)</f>
        <v>0</v>
      </c>
      <c r="N266" s="372">
        <f>SUMIFS(CONTRATOS!$P$6:$P$956,CONTRATOS!$I$6:$I$956,'RESUMEN POR CARRERAS'!N$2,CONTRATOS!$D$6:$D$956,'RESUMEN POR CARRERAS'!$C266)</f>
        <v>0</v>
      </c>
      <c r="O266" s="372">
        <f>SUMIFS(CONTRATOS!$P$6:$P$956,CONTRATOS!$I$6:$I$956,'RESUMEN POR CARRERAS'!O$2,CONTRATOS!$D$6:$D$956,'RESUMEN POR CARRERAS'!$C266)</f>
        <v>0</v>
      </c>
      <c r="P266" s="372">
        <f>SUMIFS(CONTRATOS!$P$6:$P$956,CONTRATOS!$I$6:$I$956,'RESUMEN POR CARRERAS'!P$2,CONTRATOS!$D$6:$D$956,'RESUMEN POR CARRERAS'!$C266)</f>
        <v>0</v>
      </c>
      <c r="Q266" s="372">
        <f>SUMIFS(CONTRATOS!$P$6:$P$956,CONTRATOS!$I$6:$I$956,'RESUMEN POR CARRERAS'!Q$2,CONTRATOS!$D$6:$D$956,'RESUMEN POR CARRERAS'!$C266)</f>
        <v>0</v>
      </c>
      <c r="R266" s="372">
        <f>SUMIFS(CONTRATOS!$P$6:$P$956,CONTRATOS!$I$6:$I$956,'RESUMEN POR CARRERAS'!R$2,CONTRATOS!$D$6:$D$956,'RESUMEN POR CARRERAS'!$C266)</f>
        <v>0</v>
      </c>
      <c r="S266" s="372">
        <f>SUMIFS(CONTRATOS!$P$6:$P$956,CONTRATOS!$I$6:$I$956,'RESUMEN POR CARRERAS'!S$2,CONTRATOS!$D$6:$D$956,'RESUMEN POR CARRERAS'!$C266)</f>
        <v>0</v>
      </c>
      <c r="T266" s="372">
        <f>SUMIFS(CONTRATOS!$P$6:$P$956,CONTRATOS!$I$6:$I$956,'RESUMEN POR CARRERAS'!T$2,CONTRATOS!$D$6:$D$956,'RESUMEN POR CARRERAS'!$C266)</f>
        <v>0</v>
      </c>
      <c r="U266" s="372">
        <f>SUMIFS(CONTRATOS!$P$6:$P$956,CONTRATOS!$I$6:$I$956,'RESUMEN POR CARRERAS'!U$2,CONTRATOS!$D$6:$D$956,'RESUMEN POR CARRERAS'!$C266)</f>
        <v>0</v>
      </c>
      <c r="V266" s="372">
        <f>SUMIFS(CONTRATOS!$P$6:$P$956,CONTRATOS!$I$6:$I$956,'RESUMEN POR CARRERAS'!V$2,CONTRATOS!$D$6:$D$956,'RESUMEN POR CARRERAS'!$C266)</f>
        <v>0</v>
      </c>
      <c r="W266" s="372">
        <f>SUMIFS(CONTRATOS!$P$6:$P$956,CONTRATOS!$I$6:$I$956,'RESUMEN POR CARRERAS'!W$2,CONTRATOS!$D$6:$D$956,'RESUMEN POR CARRERAS'!$C266)</f>
        <v>23</v>
      </c>
      <c r="X266" s="372">
        <f>SUMIFS(CONTRATOS!$P$6:$P$956,CONTRATOS!$I$6:$I$956,'RESUMEN POR CARRERAS'!X$2,CONTRATOS!$D$6:$D$956,'RESUMEN POR CARRERAS'!$C266)</f>
        <v>0</v>
      </c>
      <c r="Y266" s="372">
        <f>SUMIFS(CONTRATOS!$P$6:$P$956,CONTRATOS!$I$6:$I$956,'RESUMEN POR CARRERAS'!Y$2,CONTRATOS!$D$6:$D$956,'RESUMEN POR CARRERAS'!$C266)</f>
        <v>0</v>
      </c>
      <c r="Z266" s="372">
        <f>SUMIFS(CONTRATOS!$P$6:$P$956,CONTRATOS!$I$6:$I$956,'RESUMEN POR CARRERAS'!Z$2,CONTRATOS!$D$6:$D$956,'RESUMEN POR CARRERAS'!$C266)</f>
        <v>0</v>
      </c>
      <c r="AA266" s="372">
        <f>SUMIFS(CONTRATOS!$P$6:$P$956,CONTRATOS!$I$6:$I$956,'RESUMEN POR CARRERAS'!AA$2,CONTRATOS!$D$6:$D$956,'RESUMEN POR CARRERAS'!$C266)</f>
        <v>0</v>
      </c>
      <c r="AB266" s="372">
        <f>SUMIFS(CONTRATOS!$P$6:$P$956,CONTRATOS!$I$6:$I$956,'RESUMEN POR CARRERAS'!AB$2,CONTRATOS!$D$6:$D$956,'RESUMEN POR CARRERAS'!$C266)</f>
        <v>0</v>
      </c>
      <c r="AC266" s="372">
        <f>SUMIFS(CONTRATOS!$P$6:$P$956,CONTRATOS!$I$6:$I$956,'RESUMEN POR CARRERAS'!AC$2,CONTRATOS!$D$6:$D$956,'RESUMEN POR CARRERAS'!$C266)</f>
        <v>0</v>
      </c>
      <c r="AD266" s="372">
        <f t="shared" si="8"/>
        <v>23</v>
      </c>
      <c r="AE266" s="2163" t="str">
        <f t="shared" si="9"/>
        <v>SOCIOLOGÍA</v>
      </c>
    </row>
    <row r="267" spans="1:31" x14ac:dyDescent="0.25">
      <c r="A267" s="372">
        <v>265</v>
      </c>
      <c r="B267" s="974" t="s">
        <v>790</v>
      </c>
      <c r="C267" s="974" t="s">
        <v>871</v>
      </c>
      <c r="D267" s="974" t="s">
        <v>2195</v>
      </c>
      <c r="E267" s="372">
        <f>SUMIFS(CONTRATOS!$P$6:$P$956,CONTRATOS!$I$6:$I$956,'RESUMEN POR CARRERAS'!E$2,CONTRATOS!$D$6:$D$956,'RESUMEN POR CARRERAS'!$C267)</f>
        <v>0</v>
      </c>
      <c r="F267" s="372">
        <f>SUMIFS(CONTRATOS!$P$6:$P$956,CONTRATOS!$I$6:$I$956,'RESUMEN POR CARRERAS'!F$2,CONTRATOS!$D$6:$D$956,'RESUMEN POR CARRERAS'!$C267)</f>
        <v>0</v>
      </c>
      <c r="G267" s="372">
        <f>SUMIFS(CONTRATOS!$P$6:$P$956,CONTRATOS!$I$6:$I$956,'RESUMEN POR CARRERAS'!G$2,CONTRATOS!$D$6:$D$956,'RESUMEN POR CARRERAS'!$C267)</f>
        <v>0</v>
      </c>
      <c r="H267" s="372">
        <f>SUMIFS(CONTRATOS!$P$6:$P$956,CONTRATOS!$I$6:$I$956,'RESUMEN POR CARRERAS'!H$2,CONTRATOS!$D$6:$D$956,'RESUMEN POR CARRERAS'!$C267)</f>
        <v>0</v>
      </c>
      <c r="I267" s="372">
        <f>SUMIFS(CONTRATOS!$P$6:$P$956,CONTRATOS!$I$6:$I$956,'RESUMEN POR CARRERAS'!I$2,CONTRATOS!$D$6:$D$956,'RESUMEN POR CARRERAS'!$C267)</f>
        <v>0</v>
      </c>
      <c r="J267" s="372">
        <f>SUMIFS(CONTRATOS!$P$6:$P$956,CONTRATOS!$I$6:$I$956,'RESUMEN POR CARRERAS'!J$2,CONTRATOS!$D$6:$D$956,'RESUMEN POR CARRERAS'!$C267)</f>
        <v>0</v>
      </c>
      <c r="K267" s="372">
        <f>SUMIFS(CONTRATOS!$P$6:$P$956,CONTRATOS!$I$6:$I$956,'RESUMEN POR CARRERAS'!K$2,CONTRATOS!$D$6:$D$956,'RESUMEN POR CARRERAS'!$C267)</f>
        <v>0</v>
      </c>
      <c r="L267" s="372">
        <f>SUMIFS(CONTRATOS!$P$6:$P$956,CONTRATOS!$I$6:$I$956,'RESUMEN POR CARRERAS'!L$2,CONTRATOS!$D$6:$D$956,'RESUMEN POR CARRERAS'!$C267)</f>
        <v>0</v>
      </c>
      <c r="M267" s="372">
        <f>SUMIFS(CONTRATOS!$P$6:$P$956,CONTRATOS!$I$6:$I$956,'RESUMEN POR CARRERAS'!M$2,CONTRATOS!$D$6:$D$956,'RESUMEN POR CARRERAS'!$C267)</f>
        <v>0</v>
      </c>
      <c r="N267" s="372">
        <f>SUMIFS(CONTRATOS!$P$6:$P$956,CONTRATOS!$I$6:$I$956,'RESUMEN POR CARRERAS'!N$2,CONTRATOS!$D$6:$D$956,'RESUMEN POR CARRERAS'!$C267)</f>
        <v>0</v>
      </c>
      <c r="O267" s="372">
        <f>SUMIFS(CONTRATOS!$P$6:$P$956,CONTRATOS!$I$6:$I$956,'RESUMEN POR CARRERAS'!O$2,CONTRATOS!$D$6:$D$956,'RESUMEN POR CARRERAS'!$C267)</f>
        <v>0</v>
      </c>
      <c r="P267" s="372">
        <f>SUMIFS(CONTRATOS!$P$6:$P$956,CONTRATOS!$I$6:$I$956,'RESUMEN POR CARRERAS'!P$2,CONTRATOS!$D$6:$D$956,'RESUMEN POR CARRERAS'!$C267)</f>
        <v>0</v>
      </c>
      <c r="Q267" s="372">
        <f>SUMIFS(CONTRATOS!$P$6:$P$956,CONTRATOS!$I$6:$I$956,'RESUMEN POR CARRERAS'!Q$2,CONTRATOS!$D$6:$D$956,'RESUMEN POR CARRERAS'!$C267)</f>
        <v>3</v>
      </c>
      <c r="R267" s="372">
        <f>SUMIFS(CONTRATOS!$P$6:$P$956,CONTRATOS!$I$6:$I$956,'RESUMEN POR CARRERAS'!R$2,CONTRATOS!$D$6:$D$956,'RESUMEN POR CARRERAS'!$C267)</f>
        <v>0</v>
      </c>
      <c r="S267" s="372">
        <f>SUMIFS(CONTRATOS!$P$6:$P$956,CONTRATOS!$I$6:$I$956,'RESUMEN POR CARRERAS'!S$2,CONTRATOS!$D$6:$D$956,'RESUMEN POR CARRERAS'!$C267)</f>
        <v>14</v>
      </c>
      <c r="T267" s="372">
        <f>SUMIFS(CONTRATOS!$P$6:$P$956,CONTRATOS!$I$6:$I$956,'RESUMEN POR CARRERAS'!T$2,CONTRATOS!$D$6:$D$956,'RESUMEN POR CARRERAS'!$C267)</f>
        <v>0</v>
      </c>
      <c r="U267" s="372">
        <f>SUMIFS(CONTRATOS!$P$6:$P$956,CONTRATOS!$I$6:$I$956,'RESUMEN POR CARRERAS'!U$2,CONTRATOS!$D$6:$D$956,'RESUMEN POR CARRERAS'!$C267)</f>
        <v>0</v>
      </c>
      <c r="V267" s="372">
        <f>SUMIFS(CONTRATOS!$P$6:$P$956,CONTRATOS!$I$6:$I$956,'RESUMEN POR CARRERAS'!V$2,CONTRATOS!$D$6:$D$956,'RESUMEN POR CARRERAS'!$C267)</f>
        <v>0</v>
      </c>
      <c r="W267" s="372">
        <f>SUMIFS(CONTRATOS!$P$6:$P$956,CONTRATOS!$I$6:$I$956,'RESUMEN POR CARRERAS'!W$2,CONTRATOS!$D$6:$D$956,'RESUMEN POR CARRERAS'!$C267)</f>
        <v>0</v>
      </c>
      <c r="X267" s="372">
        <f>SUMIFS(CONTRATOS!$P$6:$P$956,CONTRATOS!$I$6:$I$956,'RESUMEN POR CARRERAS'!X$2,CONTRATOS!$D$6:$D$956,'RESUMEN POR CARRERAS'!$C267)</f>
        <v>0</v>
      </c>
      <c r="Y267" s="372">
        <f>SUMIFS(CONTRATOS!$P$6:$P$956,CONTRATOS!$I$6:$I$956,'RESUMEN POR CARRERAS'!Y$2,CONTRATOS!$D$6:$D$956,'RESUMEN POR CARRERAS'!$C267)</f>
        <v>0</v>
      </c>
      <c r="Z267" s="372">
        <f>SUMIFS(CONTRATOS!$P$6:$P$956,CONTRATOS!$I$6:$I$956,'RESUMEN POR CARRERAS'!Z$2,CONTRATOS!$D$6:$D$956,'RESUMEN POR CARRERAS'!$C267)</f>
        <v>0</v>
      </c>
      <c r="AA267" s="372">
        <f>SUMIFS(CONTRATOS!$P$6:$P$956,CONTRATOS!$I$6:$I$956,'RESUMEN POR CARRERAS'!AA$2,CONTRATOS!$D$6:$D$956,'RESUMEN POR CARRERAS'!$C267)</f>
        <v>0</v>
      </c>
      <c r="AB267" s="372">
        <f>SUMIFS(CONTRATOS!$P$6:$P$956,CONTRATOS!$I$6:$I$956,'RESUMEN POR CARRERAS'!AB$2,CONTRATOS!$D$6:$D$956,'RESUMEN POR CARRERAS'!$C267)</f>
        <v>0</v>
      </c>
      <c r="AC267" s="372">
        <f>SUMIFS(CONTRATOS!$P$6:$P$956,CONTRATOS!$I$6:$I$956,'RESUMEN POR CARRERAS'!AC$2,CONTRATOS!$D$6:$D$956,'RESUMEN POR CARRERAS'!$C267)</f>
        <v>0</v>
      </c>
      <c r="AD267" s="372">
        <f t="shared" si="8"/>
        <v>14</v>
      </c>
      <c r="AE267" s="2163" t="str">
        <f t="shared" si="9"/>
        <v>PEDAGOGÍA DE LA INFORMÁTICA</v>
      </c>
    </row>
    <row r="268" spans="1:31" x14ac:dyDescent="0.25">
      <c r="A268" s="372">
        <v>266</v>
      </c>
      <c r="B268" s="974" t="s">
        <v>766</v>
      </c>
      <c r="C268" s="974" t="s">
        <v>872</v>
      </c>
      <c r="D268" s="974" t="s">
        <v>2195</v>
      </c>
      <c r="E268" s="372">
        <f>SUMIFS(CONTRATOS!$P$6:$P$956,CONTRATOS!$I$6:$I$956,'RESUMEN POR CARRERAS'!E$2,CONTRATOS!$D$6:$D$956,'RESUMEN POR CARRERAS'!$C268)</f>
        <v>0</v>
      </c>
      <c r="F268" s="372">
        <f>SUMIFS(CONTRATOS!$P$6:$P$956,CONTRATOS!$I$6:$I$956,'RESUMEN POR CARRERAS'!F$2,CONTRATOS!$D$6:$D$956,'RESUMEN POR CARRERAS'!$C268)</f>
        <v>0</v>
      </c>
      <c r="G268" s="372">
        <f>SUMIFS(CONTRATOS!$P$6:$P$956,CONTRATOS!$I$6:$I$956,'RESUMEN POR CARRERAS'!G$2,CONTRATOS!$D$6:$D$956,'RESUMEN POR CARRERAS'!$C268)</f>
        <v>0</v>
      </c>
      <c r="H268" s="372">
        <f>SUMIFS(CONTRATOS!$P$6:$P$956,CONTRATOS!$I$6:$I$956,'RESUMEN POR CARRERAS'!H$2,CONTRATOS!$D$6:$D$956,'RESUMEN POR CARRERAS'!$C268)</f>
        <v>0</v>
      </c>
      <c r="I268" s="372">
        <f>SUMIFS(CONTRATOS!$P$6:$P$956,CONTRATOS!$I$6:$I$956,'RESUMEN POR CARRERAS'!I$2,CONTRATOS!$D$6:$D$956,'RESUMEN POR CARRERAS'!$C268)</f>
        <v>0</v>
      </c>
      <c r="J268" s="372">
        <f>SUMIFS(CONTRATOS!$P$6:$P$956,CONTRATOS!$I$6:$I$956,'RESUMEN POR CARRERAS'!J$2,CONTRATOS!$D$6:$D$956,'RESUMEN POR CARRERAS'!$C268)</f>
        <v>0</v>
      </c>
      <c r="K268" s="372">
        <f>SUMIFS(CONTRATOS!$P$6:$P$956,CONTRATOS!$I$6:$I$956,'RESUMEN POR CARRERAS'!K$2,CONTRATOS!$D$6:$D$956,'RESUMEN POR CARRERAS'!$C268)</f>
        <v>0</v>
      </c>
      <c r="L268" s="372">
        <f>SUMIFS(CONTRATOS!$P$6:$P$956,CONTRATOS!$I$6:$I$956,'RESUMEN POR CARRERAS'!L$2,CONTRATOS!$D$6:$D$956,'RESUMEN POR CARRERAS'!$C268)</f>
        <v>0</v>
      </c>
      <c r="M268" s="372">
        <f>SUMIFS(CONTRATOS!$P$6:$P$956,CONTRATOS!$I$6:$I$956,'RESUMEN POR CARRERAS'!M$2,CONTRATOS!$D$6:$D$956,'RESUMEN POR CARRERAS'!$C268)</f>
        <v>0</v>
      </c>
      <c r="N268" s="372">
        <f>SUMIFS(CONTRATOS!$P$6:$P$956,CONTRATOS!$I$6:$I$956,'RESUMEN POR CARRERAS'!N$2,CONTRATOS!$D$6:$D$956,'RESUMEN POR CARRERAS'!$C268)</f>
        <v>0</v>
      </c>
      <c r="O268" s="372">
        <f>SUMIFS(CONTRATOS!$P$6:$P$956,CONTRATOS!$I$6:$I$956,'RESUMEN POR CARRERAS'!O$2,CONTRATOS!$D$6:$D$956,'RESUMEN POR CARRERAS'!$C268)</f>
        <v>0</v>
      </c>
      <c r="P268" s="372">
        <f>SUMIFS(CONTRATOS!$P$6:$P$956,CONTRATOS!$I$6:$I$956,'RESUMEN POR CARRERAS'!P$2,CONTRATOS!$D$6:$D$956,'RESUMEN POR CARRERAS'!$C268)</f>
        <v>0</v>
      </c>
      <c r="Q268" s="372">
        <f>SUMIFS(CONTRATOS!$P$6:$P$956,CONTRATOS!$I$6:$I$956,'RESUMEN POR CARRERAS'!Q$2,CONTRATOS!$D$6:$D$956,'RESUMEN POR CARRERAS'!$C268)</f>
        <v>0</v>
      </c>
      <c r="R268" s="372">
        <f>SUMIFS(CONTRATOS!$P$6:$P$956,CONTRATOS!$I$6:$I$956,'RESUMEN POR CARRERAS'!R$2,CONTRATOS!$D$6:$D$956,'RESUMEN POR CARRERAS'!$C268)</f>
        <v>0</v>
      </c>
      <c r="S268" s="372">
        <f>SUMIFS(CONTRATOS!$P$6:$P$956,CONTRATOS!$I$6:$I$956,'RESUMEN POR CARRERAS'!S$2,CONTRATOS!$D$6:$D$956,'RESUMEN POR CARRERAS'!$C268)</f>
        <v>0</v>
      </c>
      <c r="T268" s="372">
        <f>SUMIFS(CONTRATOS!$P$6:$P$956,CONTRATOS!$I$6:$I$956,'RESUMEN POR CARRERAS'!T$2,CONTRATOS!$D$6:$D$956,'RESUMEN POR CARRERAS'!$C268)</f>
        <v>0</v>
      </c>
      <c r="U268" s="372">
        <f>SUMIFS(CONTRATOS!$P$6:$P$956,CONTRATOS!$I$6:$I$956,'RESUMEN POR CARRERAS'!U$2,CONTRATOS!$D$6:$D$956,'RESUMEN POR CARRERAS'!$C268)</f>
        <v>0</v>
      </c>
      <c r="V268" s="372">
        <f>SUMIFS(CONTRATOS!$P$6:$P$956,CONTRATOS!$I$6:$I$956,'RESUMEN POR CARRERAS'!V$2,CONTRATOS!$D$6:$D$956,'RESUMEN POR CARRERAS'!$C268)</f>
        <v>0</v>
      </c>
      <c r="W268" s="372">
        <f>SUMIFS(CONTRATOS!$P$6:$P$956,CONTRATOS!$I$6:$I$956,'RESUMEN POR CARRERAS'!W$2,CONTRATOS!$D$6:$D$956,'RESUMEN POR CARRERAS'!$C268)</f>
        <v>0</v>
      </c>
      <c r="X268" s="372">
        <f>SUMIFS(CONTRATOS!$P$6:$P$956,CONTRATOS!$I$6:$I$956,'RESUMEN POR CARRERAS'!X$2,CONTRATOS!$D$6:$D$956,'RESUMEN POR CARRERAS'!$C268)</f>
        <v>4</v>
      </c>
      <c r="Y268" s="372">
        <f>SUMIFS(CONTRATOS!$P$6:$P$956,CONTRATOS!$I$6:$I$956,'RESUMEN POR CARRERAS'!Y$2,CONTRATOS!$D$6:$D$956,'RESUMEN POR CARRERAS'!$C268)</f>
        <v>0</v>
      </c>
      <c r="Z268" s="372">
        <f>SUMIFS(CONTRATOS!$P$6:$P$956,CONTRATOS!$I$6:$I$956,'RESUMEN POR CARRERAS'!Z$2,CONTRATOS!$D$6:$D$956,'RESUMEN POR CARRERAS'!$C268)</f>
        <v>14</v>
      </c>
      <c r="AA268" s="372">
        <f>SUMIFS(CONTRATOS!$P$6:$P$956,CONTRATOS!$I$6:$I$956,'RESUMEN POR CARRERAS'!AA$2,CONTRATOS!$D$6:$D$956,'RESUMEN POR CARRERAS'!$C268)</f>
        <v>0</v>
      </c>
      <c r="AB268" s="372">
        <f>SUMIFS(CONTRATOS!$P$6:$P$956,CONTRATOS!$I$6:$I$956,'RESUMEN POR CARRERAS'!AB$2,CONTRATOS!$D$6:$D$956,'RESUMEN POR CARRERAS'!$C268)</f>
        <v>0</v>
      </c>
      <c r="AC268" s="372">
        <f>SUMIFS(CONTRATOS!$P$6:$P$956,CONTRATOS!$I$6:$I$956,'RESUMEN POR CARRERAS'!AC$2,CONTRATOS!$D$6:$D$956,'RESUMEN POR CARRERAS'!$C268)</f>
        <v>0</v>
      </c>
      <c r="AD268" s="372">
        <f t="shared" si="8"/>
        <v>14</v>
      </c>
      <c r="AE268" s="2163" t="str">
        <f t="shared" si="9"/>
        <v>INGENIERÍA EN RIESGOS DE DESASTRES</v>
      </c>
    </row>
    <row r="269" spans="1:31" x14ac:dyDescent="0.25">
      <c r="A269" s="372">
        <v>267</v>
      </c>
      <c r="B269" s="974" t="s">
        <v>1673</v>
      </c>
      <c r="C269" s="974" t="s">
        <v>1674</v>
      </c>
      <c r="D269" s="974" t="s">
        <v>2194</v>
      </c>
      <c r="E269" s="372">
        <f>SUMIFS(CONTRATOS!$P$6:$P$956,CONTRATOS!$I$6:$I$956,'RESUMEN POR CARRERAS'!E$2,CONTRATOS!$D$6:$D$956,'RESUMEN POR CARRERAS'!$C269)</f>
        <v>0</v>
      </c>
      <c r="F269" s="372">
        <f>SUMIFS(CONTRATOS!$P$6:$P$956,CONTRATOS!$I$6:$I$956,'RESUMEN POR CARRERAS'!F$2,CONTRATOS!$D$6:$D$956,'RESUMEN POR CARRERAS'!$C269)</f>
        <v>0</v>
      </c>
      <c r="G269" s="372">
        <f>SUMIFS(CONTRATOS!$P$6:$P$956,CONTRATOS!$I$6:$I$956,'RESUMEN POR CARRERAS'!G$2,CONTRATOS!$D$6:$D$956,'RESUMEN POR CARRERAS'!$C269)</f>
        <v>0</v>
      </c>
      <c r="H269" s="372">
        <f>SUMIFS(CONTRATOS!$P$6:$P$956,CONTRATOS!$I$6:$I$956,'RESUMEN POR CARRERAS'!H$2,CONTRATOS!$D$6:$D$956,'RESUMEN POR CARRERAS'!$C269)</f>
        <v>0</v>
      </c>
      <c r="I269" s="372">
        <f>SUMIFS(CONTRATOS!$P$6:$P$956,CONTRATOS!$I$6:$I$956,'RESUMEN POR CARRERAS'!I$2,CONTRATOS!$D$6:$D$956,'RESUMEN POR CARRERAS'!$C269)</f>
        <v>0</v>
      </c>
      <c r="J269" s="372">
        <f>SUMIFS(CONTRATOS!$P$6:$P$956,CONTRATOS!$I$6:$I$956,'RESUMEN POR CARRERAS'!J$2,CONTRATOS!$D$6:$D$956,'RESUMEN POR CARRERAS'!$C269)</f>
        <v>0</v>
      </c>
      <c r="K269" s="372">
        <f>SUMIFS(CONTRATOS!$P$6:$P$956,CONTRATOS!$I$6:$I$956,'RESUMEN POR CARRERAS'!K$2,CONTRATOS!$D$6:$D$956,'RESUMEN POR CARRERAS'!$C269)</f>
        <v>0</v>
      </c>
      <c r="L269" s="372">
        <f>SUMIFS(CONTRATOS!$P$6:$P$956,CONTRATOS!$I$6:$I$956,'RESUMEN POR CARRERAS'!L$2,CONTRATOS!$D$6:$D$956,'RESUMEN POR CARRERAS'!$C269)</f>
        <v>0</v>
      </c>
      <c r="M269" s="372">
        <f>SUMIFS(CONTRATOS!$P$6:$P$956,CONTRATOS!$I$6:$I$956,'RESUMEN POR CARRERAS'!M$2,CONTRATOS!$D$6:$D$956,'RESUMEN POR CARRERAS'!$C269)</f>
        <v>0</v>
      </c>
      <c r="N269" s="372">
        <f>SUMIFS(CONTRATOS!$P$6:$P$956,CONTRATOS!$I$6:$I$956,'RESUMEN POR CARRERAS'!N$2,CONTRATOS!$D$6:$D$956,'RESUMEN POR CARRERAS'!$C269)</f>
        <v>0</v>
      </c>
      <c r="O269" s="372">
        <f>SUMIFS(CONTRATOS!$P$6:$P$956,CONTRATOS!$I$6:$I$956,'RESUMEN POR CARRERAS'!O$2,CONTRATOS!$D$6:$D$956,'RESUMEN POR CARRERAS'!$C269)</f>
        <v>0</v>
      </c>
      <c r="P269" s="372">
        <f>SUMIFS(CONTRATOS!$P$6:$P$956,CONTRATOS!$I$6:$I$956,'RESUMEN POR CARRERAS'!P$2,CONTRATOS!$D$6:$D$956,'RESUMEN POR CARRERAS'!$C269)</f>
        <v>0</v>
      </c>
      <c r="Q269" s="372">
        <f>SUMIFS(CONTRATOS!$P$6:$P$956,CONTRATOS!$I$6:$I$956,'RESUMEN POR CARRERAS'!Q$2,CONTRATOS!$D$6:$D$956,'RESUMEN POR CARRERAS'!$C269)</f>
        <v>0</v>
      </c>
      <c r="R269" s="372">
        <f>SUMIFS(CONTRATOS!$P$6:$P$956,CONTRATOS!$I$6:$I$956,'RESUMEN POR CARRERAS'!R$2,CONTRATOS!$D$6:$D$956,'RESUMEN POR CARRERAS'!$C269)</f>
        <v>0</v>
      </c>
      <c r="S269" s="372">
        <f>SUMIFS(CONTRATOS!$P$6:$P$956,CONTRATOS!$I$6:$I$956,'RESUMEN POR CARRERAS'!S$2,CONTRATOS!$D$6:$D$956,'RESUMEN POR CARRERAS'!$C269)</f>
        <v>0</v>
      </c>
      <c r="T269" s="372">
        <f>SUMIFS(CONTRATOS!$P$6:$P$956,CONTRATOS!$I$6:$I$956,'RESUMEN POR CARRERAS'!T$2,CONTRATOS!$D$6:$D$956,'RESUMEN POR CARRERAS'!$C269)</f>
        <v>0</v>
      </c>
      <c r="U269" s="372">
        <f>SUMIFS(CONTRATOS!$P$6:$P$956,CONTRATOS!$I$6:$I$956,'RESUMEN POR CARRERAS'!U$2,CONTRATOS!$D$6:$D$956,'RESUMEN POR CARRERAS'!$C269)</f>
        <v>0</v>
      </c>
      <c r="V269" s="372">
        <f>SUMIFS(CONTRATOS!$P$6:$P$956,CONTRATOS!$I$6:$I$956,'RESUMEN POR CARRERAS'!V$2,CONTRATOS!$D$6:$D$956,'RESUMEN POR CARRERAS'!$C269)</f>
        <v>0</v>
      </c>
      <c r="W269" s="372">
        <f>SUMIFS(CONTRATOS!$P$6:$P$956,CONTRATOS!$I$6:$I$956,'RESUMEN POR CARRERAS'!W$2,CONTRATOS!$D$6:$D$956,'RESUMEN POR CARRERAS'!$C269)</f>
        <v>23</v>
      </c>
      <c r="X269" s="372">
        <f>SUMIFS(CONTRATOS!$P$6:$P$956,CONTRATOS!$I$6:$I$956,'RESUMEN POR CARRERAS'!X$2,CONTRATOS!$D$6:$D$956,'RESUMEN POR CARRERAS'!$C269)</f>
        <v>0</v>
      </c>
      <c r="Y269" s="372">
        <f>SUMIFS(CONTRATOS!$P$6:$P$956,CONTRATOS!$I$6:$I$956,'RESUMEN POR CARRERAS'!Y$2,CONTRATOS!$D$6:$D$956,'RESUMEN POR CARRERAS'!$C269)</f>
        <v>0</v>
      </c>
      <c r="Z269" s="372">
        <f>SUMIFS(CONTRATOS!$P$6:$P$956,CONTRATOS!$I$6:$I$956,'RESUMEN POR CARRERAS'!Z$2,CONTRATOS!$D$6:$D$956,'RESUMEN POR CARRERAS'!$C269)</f>
        <v>0</v>
      </c>
      <c r="AA269" s="372">
        <f>SUMIFS(CONTRATOS!$P$6:$P$956,CONTRATOS!$I$6:$I$956,'RESUMEN POR CARRERAS'!AA$2,CONTRATOS!$D$6:$D$956,'RESUMEN POR CARRERAS'!$C269)</f>
        <v>0</v>
      </c>
      <c r="AB269" s="372">
        <f>SUMIFS(CONTRATOS!$P$6:$P$956,CONTRATOS!$I$6:$I$956,'RESUMEN POR CARRERAS'!AB$2,CONTRATOS!$D$6:$D$956,'RESUMEN POR CARRERAS'!$C269)</f>
        <v>0</v>
      </c>
      <c r="AC269" s="372">
        <f>SUMIFS(CONTRATOS!$P$6:$P$956,CONTRATOS!$I$6:$I$956,'RESUMEN POR CARRERAS'!AC$2,CONTRATOS!$D$6:$D$956,'RESUMEN POR CARRERAS'!$C269)</f>
        <v>0</v>
      </c>
      <c r="AD269" s="372">
        <f t="shared" si="8"/>
        <v>23</v>
      </c>
      <c r="AE269" s="2163" t="str">
        <f t="shared" si="9"/>
        <v>SOCIOLOGÍA</v>
      </c>
    </row>
    <row r="270" spans="1:31" x14ac:dyDescent="0.25">
      <c r="A270" s="372">
        <v>268</v>
      </c>
      <c r="B270" s="974" t="s">
        <v>851</v>
      </c>
      <c r="C270" s="974" t="s">
        <v>849</v>
      </c>
      <c r="D270" s="974" t="s">
        <v>2194</v>
      </c>
      <c r="E270" s="372">
        <f>SUMIFS(CONTRATOS!$P$6:$P$956,CONTRATOS!$I$6:$I$956,'RESUMEN POR CARRERAS'!E$2,CONTRATOS!$D$6:$D$956,'RESUMEN POR CARRERAS'!$C270)</f>
        <v>0</v>
      </c>
      <c r="F270" s="372">
        <f>SUMIFS(CONTRATOS!$P$6:$P$956,CONTRATOS!$I$6:$I$956,'RESUMEN POR CARRERAS'!F$2,CONTRATOS!$D$6:$D$956,'RESUMEN POR CARRERAS'!$C270)</f>
        <v>0</v>
      </c>
      <c r="G270" s="372">
        <f>SUMIFS(CONTRATOS!$P$6:$P$956,CONTRATOS!$I$6:$I$956,'RESUMEN POR CARRERAS'!G$2,CONTRATOS!$D$6:$D$956,'RESUMEN POR CARRERAS'!$C270)</f>
        <v>0</v>
      </c>
      <c r="H270" s="372">
        <f>SUMIFS(CONTRATOS!$P$6:$P$956,CONTRATOS!$I$6:$I$956,'RESUMEN POR CARRERAS'!H$2,CONTRATOS!$D$6:$D$956,'RESUMEN POR CARRERAS'!$C270)</f>
        <v>0</v>
      </c>
      <c r="I270" s="372">
        <f>SUMIFS(CONTRATOS!$P$6:$P$956,CONTRATOS!$I$6:$I$956,'RESUMEN POR CARRERAS'!I$2,CONTRATOS!$D$6:$D$956,'RESUMEN POR CARRERAS'!$C270)</f>
        <v>0</v>
      </c>
      <c r="J270" s="372">
        <f>SUMIFS(CONTRATOS!$P$6:$P$956,CONTRATOS!$I$6:$I$956,'RESUMEN POR CARRERAS'!J$2,CONTRATOS!$D$6:$D$956,'RESUMEN POR CARRERAS'!$C270)</f>
        <v>0</v>
      </c>
      <c r="K270" s="372">
        <f>SUMIFS(CONTRATOS!$P$6:$P$956,CONTRATOS!$I$6:$I$956,'RESUMEN POR CARRERAS'!K$2,CONTRATOS!$D$6:$D$956,'RESUMEN POR CARRERAS'!$C270)</f>
        <v>0</v>
      </c>
      <c r="L270" s="372">
        <f>SUMIFS(CONTRATOS!$P$6:$P$956,CONTRATOS!$I$6:$I$956,'RESUMEN POR CARRERAS'!L$2,CONTRATOS!$D$6:$D$956,'RESUMEN POR CARRERAS'!$C270)</f>
        <v>0</v>
      </c>
      <c r="M270" s="372">
        <f>SUMIFS(CONTRATOS!$P$6:$P$956,CONTRATOS!$I$6:$I$956,'RESUMEN POR CARRERAS'!M$2,CONTRATOS!$D$6:$D$956,'RESUMEN POR CARRERAS'!$C270)</f>
        <v>0</v>
      </c>
      <c r="N270" s="372">
        <f>SUMIFS(CONTRATOS!$P$6:$P$956,CONTRATOS!$I$6:$I$956,'RESUMEN POR CARRERAS'!N$2,CONTRATOS!$D$6:$D$956,'RESUMEN POR CARRERAS'!$C270)</f>
        <v>0</v>
      </c>
      <c r="O270" s="372">
        <f>SUMIFS(CONTRATOS!$P$6:$P$956,CONTRATOS!$I$6:$I$956,'RESUMEN POR CARRERAS'!O$2,CONTRATOS!$D$6:$D$956,'RESUMEN POR CARRERAS'!$C270)</f>
        <v>0</v>
      </c>
      <c r="P270" s="372">
        <f>SUMIFS(CONTRATOS!$P$6:$P$956,CONTRATOS!$I$6:$I$956,'RESUMEN POR CARRERAS'!P$2,CONTRATOS!$D$6:$D$956,'RESUMEN POR CARRERAS'!$C270)</f>
        <v>0</v>
      </c>
      <c r="Q270" s="372">
        <f>SUMIFS(CONTRATOS!$P$6:$P$956,CONTRATOS!$I$6:$I$956,'RESUMEN POR CARRERAS'!Q$2,CONTRATOS!$D$6:$D$956,'RESUMEN POR CARRERAS'!$C270)</f>
        <v>6</v>
      </c>
      <c r="R270" s="372">
        <f>SUMIFS(CONTRATOS!$P$6:$P$956,CONTRATOS!$I$6:$I$956,'RESUMEN POR CARRERAS'!R$2,CONTRATOS!$D$6:$D$956,'RESUMEN POR CARRERAS'!$C270)</f>
        <v>0</v>
      </c>
      <c r="S270" s="372">
        <f>SUMIFS(CONTRATOS!$P$6:$P$956,CONTRATOS!$I$6:$I$956,'RESUMEN POR CARRERAS'!S$2,CONTRATOS!$D$6:$D$956,'RESUMEN POR CARRERAS'!$C270)</f>
        <v>17</v>
      </c>
      <c r="T270" s="372">
        <f>SUMIFS(CONTRATOS!$P$6:$P$956,CONTRATOS!$I$6:$I$956,'RESUMEN POR CARRERAS'!T$2,CONTRATOS!$D$6:$D$956,'RESUMEN POR CARRERAS'!$C270)</f>
        <v>0</v>
      </c>
      <c r="U270" s="372">
        <f>SUMIFS(CONTRATOS!$P$6:$P$956,CONTRATOS!$I$6:$I$956,'RESUMEN POR CARRERAS'!U$2,CONTRATOS!$D$6:$D$956,'RESUMEN POR CARRERAS'!$C270)</f>
        <v>0</v>
      </c>
      <c r="V270" s="372">
        <f>SUMIFS(CONTRATOS!$P$6:$P$956,CONTRATOS!$I$6:$I$956,'RESUMEN POR CARRERAS'!V$2,CONTRATOS!$D$6:$D$956,'RESUMEN POR CARRERAS'!$C270)</f>
        <v>0</v>
      </c>
      <c r="W270" s="372">
        <f>SUMIFS(CONTRATOS!$P$6:$P$956,CONTRATOS!$I$6:$I$956,'RESUMEN POR CARRERAS'!W$2,CONTRATOS!$D$6:$D$956,'RESUMEN POR CARRERAS'!$C270)</f>
        <v>0</v>
      </c>
      <c r="X270" s="372">
        <f>SUMIFS(CONTRATOS!$P$6:$P$956,CONTRATOS!$I$6:$I$956,'RESUMEN POR CARRERAS'!X$2,CONTRATOS!$D$6:$D$956,'RESUMEN POR CARRERAS'!$C270)</f>
        <v>0</v>
      </c>
      <c r="Y270" s="372">
        <f>SUMIFS(CONTRATOS!$P$6:$P$956,CONTRATOS!$I$6:$I$956,'RESUMEN POR CARRERAS'!Y$2,CONTRATOS!$D$6:$D$956,'RESUMEN POR CARRERAS'!$C270)</f>
        <v>0</v>
      </c>
      <c r="Z270" s="372">
        <f>SUMIFS(CONTRATOS!$P$6:$P$956,CONTRATOS!$I$6:$I$956,'RESUMEN POR CARRERAS'!Z$2,CONTRATOS!$D$6:$D$956,'RESUMEN POR CARRERAS'!$C270)</f>
        <v>0</v>
      </c>
      <c r="AA270" s="372">
        <f>SUMIFS(CONTRATOS!$P$6:$P$956,CONTRATOS!$I$6:$I$956,'RESUMEN POR CARRERAS'!AA$2,CONTRATOS!$D$6:$D$956,'RESUMEN POR CARRERAS'!$C270)</f>
        <v>0</v>
      </c>
      <c r="AB270" s="372">
        <f>SUMIFS(CONTRATOS!$P$6:$P$956,CONTRATOS!$I$6:$I$956,'RESUMEN POR CARRERAS'!AB$2,CONTRATOS!$D$6:$D$956,'RESUMEN POR CARRERAS'!$C270)</f>
        <v>0</v>
      </c>
      <c r="AC270" s="372">
        <f>SUMIFS(CONTRATOS!$P$6:$P$956,CONTRATOS!$I$6:$I$956,'RESUMEN POR CARRERAS'!AC$2,CONTRATOS!$D$6:$D$956,'RESUMEN POR CARRERAS'!$C270)</f>
        <v>0</v>
      </c>
      <c r="AD270" s="372">
        <f t="shared" si="8"/>
        <v>17</v>
      </c>
      <c r="AE270" s="2163" t="str">
        <f t="shared" si="9"/>
        <v>PEDAGOGÍA DE LA INFORMÁTICA</v>
      </c>
    </row>
    <row r="271" spans="1:31" x14ac:dyDescent="0.25">
      <c r="A271" s="372">
        <v>269</v>
      </c>
      <c r="B271" s="974" t="s">
        <v>821</v>
      </c>
      <c r="C271" s="974" t="s">
        <v>783</v>
      </c>
      <c r="D271" s="974" t="s">
        <v>2195</v>
      </c>
      <c r="E271" s="372">
        <f>SUMIFS(CONTRATOS!$P$6:$P$956,CONTRATOS!$I$6:$I$956,'RESUMEN POR CARRERAS'!E$2,CONTRATOS!$D$6:$D$956,'RESUMEN POR CARRERAS'!$C271)</f>
        <v>0</v>
      </c>
      <c r="F271" s="372">
        <f>SUMIFS(CONTRATOS!$P$6:$P$956,CONTRATOS!$I$6:$I$956,'RESUMEN POR CARRERAS'!F$2,CONTRATOS!$D$6:$D$956,'RESUMEN POR CARRERAS'!$C271)</f>
        <v>0</v>
      </c>
      <c r="G271" s="372">
        <f>SUMIFS(CONTRATOS!$P$6:$P$956,CONTRATOS!$I$6:$I$956,'RESUMEN POR CARRERAS'!G$2,CONTRATOS!$D$6:$D$956,'RESUMEN POR CARRERAS'!$C271)</f>
        <v>0</v>
      </c>
      <c r="H271" s="372">
        <f>SUMIFS(CONTRATOS!$P$6:$P$956,CONTRATOS!$I$6:$I$956,'RESUMEN POR CARRERAS'!H$2,CONTRATOS!$D$6:$D$956,'RESUMEN POR CARRERAS'!$C271)</f>
        <v>0</v>
      </c>
      <c r="I271" s="372">
        <f>SUMIFS(CONTRATOS!$P$6:$P$956,CONTRATOS!$I$6:$I$956,'RESUMEN POR CARRERAS'!I$2,CONTRATOS!$D$6:$D$956,'RESUMEN POR CARRERAS'!$C271)</f>
        <v>0</v>
      </c>
      <c r="J271" s="372">
        <f>SUMIFS(CONTRATOS!$P$6:$P$956,CONTRATOS!$I$6:$I$956,'RESUMEN POR CARRERAS'!J$2,CONTRATOS!$D$6:$D$956,'RESUMEN POR CARRERAS'!$C271)</f>
        <v>0</v>
      </c>
      <c r="K271" s="372">
        <f>SUMIFS(CONTRATOS!$P$6:$P$956,CONTRATOS!$I$6:$I$956,'RESUMEN POR CARRERAS'!K$2,CONTRATOS!$D$6:$D$956,'RESUMEN POR CARRERAS'!$C271)</f>
        <v>0</v>
      </c>
      <c r="L271" s="372">
        <f>SUMIFS(CONTRATOS!$P$6:$P$956,CONTRATOS!$I$6:$I$956,'RESUMEN POR CARRERAS'!L$2,CONTRATOS!$D$6:$D$956,'RESUMEN POR CARRERAS'!$C271)</f>
        <v>0</v>
      </c>
      <c r="M271" s="372">
        <f>SUMIFS(CONTRATOS!$P$6:$P$956,CONTRATOS!$I$6:$I$956,'RESUMEN POR CARRERAS'!M$2,CONTRATOS!$D$6:$D$956,'RESUMEN POR CARRERAS'!$C271)</f>
        <v>0</v>
      </c>
      <c r="N271" s="372">
        <f>SUMIFS(CONTRATOS!$P$6:$P$956,CONTRATOS!$I$6:$I$956,'RESUMEN POR CARRERAS'!N$2,CONTRATOS!$D$6:$D$956,'RESUMEN POR CARRERAS'!$C271)</f>
        <v>0</v>
      </c>
      <c r="O271" s="372">
        <f>SUMIFS(CONTRATOS!$P$6:$P$956,CONTRATOS!$I$6:$I$956,'RESUMEN POR CARRERAS'!O$2,CONTRATOS!$D$6:$D$956,'RESUMEN POR CARRERAS'!$C271)</f>
        <v>0</v>
      </c>
      <c r="P271" s="372">
        <f>SUMIFS(CONTRATOS!$P$6:$P$956,CONTRATOS!$I$6:$I$956,'RESUMEN POR CARRERAS'!P$2,CONTRATOS!$D$6:$D$956,'RESUMEN POR CARRERAS'!$C271)</f>
        <v>9</v>
      </c>
      <c r="Q271" s="372">
        <f>SUMIFS(CONTRATOS!$P$6:$P$956,CONTRATOS!$I$6:$I$956,'RESUMEN POR CARRERAS'!Q$2,CONTRATOS!$D$6:$D$956,'RESUMEN POR CARRERAS'!$C271)</f>
        <v>8</v>
      </c>
      <c r="R271" s="372">
        <f>SUMIFS(CONTRATOS!$P$6:$P$956,CONTRATOS!$I$6:$I$956,'RESUMEN POR CARRERAS'!R$2,CONTRATOS!$D$6:$D$956,'RESUMEN POR CARRERAS'!$C271)</f>
        <v>0</v>
      </c>
      <c r="S271" s="372">
        <f>SUMIFS(CONTRATOS!$P$6:$P$956,CONTRATOS!$I$6:$I$956,'RESUMEN POR CARRERAS'!S$2,CONTRATOS!$D$6:$D$956,'RESUMEN POR CARRERAS'!$C271)</f>
        <v>0</v>
      </c>
      <c r="T271" s="372">
        <f>SUMIFS(CONTRATOS!$P$6:$P$956,CONTRATOS!$I$6:$I$956,'RESUMEN POR CARRERAS'!T$2,CONTRATOS!$D$6:$D$956,'RESUMEN POR CARRERAS'!$C271)</f>
        <v>0</v>
      </c>
      <c r="U271" s="372">
        <f>SUMIFS(CONTRATOS!$P$6:$P$956,CONTRATOS!$I$6:$I$956,'RESUMEN POR CARRERAS'!U$2,CONTRATOS!$D$6:$D$956,'RESUMEN POR CARRERAS'!$C271)</f>
        <v>0</v>
      </c>
      <c r="V271" s="372">
        <f>SUMIFS(CONTRATOS!$P$6:$P$956,CONTRATOS!$I$6:$I$956,'RESUMEN POR CARRERAS'!V$2,CONTRATOS!$D$6:$D$956,'RESUMEN POR CARRERAS'!$C271)</f>
        <v>0</v>
      </c>
      <c r="W271" s="372">
        <f>SUMIFS(CONTRATOS!$P$6:$P$956,CONTRATOS!$I$6:$I$956,'RESUMEN POR CARRERAS'!W$2,CONTRATOS!$D$6:$D$956,'RESUMEN POR CARRERAS'!$C271)</f>
        <v>0</v>
      </c>
      <c r="X271" s="372">
        <f>SUMIFS(CONTRATOS!$P$6:$P$956,CONTRATOS!$I$6:$I$956,'RESUMEN POR CARRERAS'!X$2,CONTRATOS!$D$6:$D$956,'RESUMEN POR CARRERAS'!$C271)</f>
        <v>0</v>
      </c>
      <c r="Y271" s="372">
        <f>SUMIFS(CONTRATOS!$P$6:$P$956,CONTRATOS!$I$6:$I$956,'RESUMEN POR CARRERAS'!Y$2,CONTRATOS!$D$6:$D$956,'RESUMEN POR CARRERAS'!$C271)</f>
        <v>0</v>
      </c>
      <c r="Z271" s="372">
        <f>SUMIFS(CONTRATOS!$P$6:$P$956,CONTRATOS!$I$6:$I$956,'RESUMEN POR CARRERAS'!Z$2,CONTRATOS!$D$6:$D$956,'RESUMEN POR CARRERAS'!$C271)</f>
        <v>0</v>
      </c>
      <c r="AA271" s="372">
        <f>SUMIFS(CONTRATOS!$P$6:$P$956,CONTRATOS!$I$6:$I$956,'RESUMEN POR CARRERAS'!AA$2,CONTRATOS!$D$6:$D$956,'RESUMEN POR CARRERAS'!$C271)</f>
        <v>0</v>
      </c>
      <c r="AB271" s="372">
        <f>SUMIFS(CONTRATOS!$P$6:$P$956,CONTRATOS!$I$6:$I$956,'RESUMEN POR CARRERAS'!AB$2,CONTRATOS!$D$6:$D$956,'RESUMEN POR CARRERAS'!$C271)</f>
        <v>0</v>
      </c>
      <c r="AC271" s="372">
        <f>SUMIFS(CONTRATOS!$P$6:$P$956,CONTRATOS!$I$6:$I$956,'RESUMEN POR CARRERAS'!AC$2,CONTRATOS!$D$6:$D$956,'RESUMEN POR CARRERAS'!$C271)</f>
        <v>0</v>
      </c>
      <c r="AD271" s="372">
        <f t="shared" si="8"/>
        <v>9</v>
      </c>
      <c r="AE271" s="2163" t="str">
        <f t="shared" si="9"/>
        <v>EDUCACIÓN BÁSICA</v>
      </c>
    </row>
    <row r="272" spans="1:31" x14ac:dyDescent="0.25">
      <c r="A272" s="372">
        <v>270</v>
      </c>
      <c r="B272" s="974" t="s">
        <v>1944</v>
      </c>
      <c r="C272" s="974" t="s">
        <v>1945</v>
      </c>
      <c r="D272" s="974" t="s">
        <v>2195</v>
      </c>
      <c r="E272" s="372">
        <f>SUMIFS(CONTRATOS!$P$6:$P$956,CONTRATOS!$I$6:$I$956,'RESUMEN POR CARRERAS'!E$2,CONTRATOS!$D$6:$D$956,'RESUMEN POR CARRERAS'!$C272)</f>
        <v>0</v>
      </c>
      <c r="F272" s="372">
        <f>SUMIFS(CONTRATOS!$P$6:$P$956,CONTRATOS!$I$6:$I$956,'RESUMEN POR CARRERAS'!F$2,CONTRATOS!$D$6:$D$956,'RESUMEN POR CARRERAS'!$C272)</f>
        <v>0</v>
      </c>
      <c r="G272" s="372">
        <f>SUMIFS(CONTRATOS!$P$6:$P$956,CONTRATOS!$I$6:$I$956,'RESUMEN POR CARRERAS'!G$2,CONTRATOS!$D$6:$D$956,'RESUMEN POR CARRERAS'!$C272)</f>
        <v>0</v>
      </c>
      <c r="H272" s="372">
        <f>SUMIFS(CONTRATOS!$P$6:$P$956,CONTRATOS!$I$6:$I$956,'RESUMEN POR CARRERAS'!H$2,CONTRATOS!$D$6:$D$956,'RESUMEN POR CARRERAS'!$C272)</f>
        <v>0</v>
      </c>
      <c r="I272" s="372">
        <f>SUMIFS(CONTRATOS!$P$6:$P$956,CONTRATOS!$I$6:$I$956,'RESUMEN POR CARRERAS'!I$2,CONTRATOS!$D$6:$D$956,'RESUMEN POR CARRERAS'!$C272)</f>
        <v>0</v>
      </c>
      <c r="J272" s="372">
        <f>SUMIFS(CONTRATOS!$P$6:$P$956,CONTRATOS!$I$6:$I$956,'RESUMEN POR CARRERAS'!J$2,CONTRATOS!$D$6:$D$956,'RESUMEN POR CARRERAS'!$C272)</f>
        <v>0</v>
      </c>
      <c r="K272" s="372">
        <f>SUMIFS(CONTRATOS!$P$6:$P$956,CONTRATOS!$I$6:$I$956,'RESUMEN POR CARRERAS'!K$2,CONTRATOS!$D$6:$D$956,'RESUMEN POR CARRERAS'!$C272)</f>
        <v>0</v>
      </c>
      <c r="L272" s="372">
        <f>SUMIFS(CONTRATOS!$P$6:$P$956,CONTRATOS!$I$6:$I$956,'RESUMEN POR CARRERAS'!L$2,CONTRATOS!$D$6:$D$956,'RESUMEN POR CARRERAS'!$C272)</f>
        <v>0</v>
      </c>
      <c r="M272" s="372">
        <f>SUMIFS(CONTRATOS!$P$6:$P$956,CONTRATOS!$I$6:$I$956,'RESUMEN POR CARRERAS'!M$2,CONTRATOS!$D$6:$D$956,'RESUMEN POR CARRERAS'!$C272)</f>
        <v>0</v>
      </c>
      <c r="N272" s="372">
        <f>SUMIFS(CONTRATOS!$P$6:$P$956,CONTRATOS!$I$6:$I$956,'RESUMEN POR CARRERAS'!N$2,CONTRATOS!$D$6:$D$956,'RESUMEN POR CARRERAS'!$C272)</f>
        <v>0</v>
      </c>
      <c r="O272" s="372">
        <f>SUMIFS(CONTRATOS!$P$6:$P$956,CONTRATOS!$I$6:$I$956,'RESUMEN POR CARRERAS'!O$2,CONTRATOS!$D$6:$D$956,'RESUMEN POR CARRERAS'!$C272)</f>
        <v>0</v>
      </c>
      <c r="P272" s="372">
        <f>SUMIFS(CONTRATOS!$P$6:$P$956,CONTRATOS!$I$6:$I$956,'RESUMEN POR CARRERAS'!P$2,CONTRATOS!$D$6:$D$956,'RESUMEN POR CARRERAS'!$C272)</f>
        <v>0</v>
      </c>
      <c r="Q272" s="372">
        <f>SUMIFS(CONTRATOS!$P$6:$P$956,CONTRATOS!$I$6:$I$956,'RESUMEN POR CARRERAS'!Q$2,CONTRATOS!$D$6:$D$956,'RESUMEN POR CARRERAS'!$C272)</f>
        <v>0</v>
      </c>
      <c r="R272" s="372">
        <f>SUMIFS(CONTRATOS!$P$6:$P$956,CONTRATOS!$I$6:$I$956,'RESUMEN POR CARRERAS'!R$2,CONTRATOS!$D$6:$D$956,'RESUMEN POR CARRERAS'!$C272)</f>
        <v>0</v>
      </c>
      <c r="S272" s="372">
        <f>SUMIFS(CONTRATOS!$P$6:$P$956,CONTRATOS!$I$6:$I$956,'RESUMEN POR CARRERAS'!S$2,CONTRATOS!$D$6:$D$956,'RESUMEN POR CARRERAS'!$C272)</f>
        <v>0</v>
      </c>
      <c r="T272" s="372">
        <f>SUMIFS(CONTRATOS!$P$6:$P$956,CONTRATOS!$I$6:$I$956,'RESUMEN POR CARRERAS'!T$2,CONTRATOS!$D$6:$D$956,'RESUMEN POR CARRERAS'!$C272)</f>
        <v>0</v>
      </c>
      <c r="U272" s="372">
        <f>SUMIFS(CONTRATOS!$P$6:$P$956,CONTRATOS!$I$6:$I$956,'RESUMEN POR CARRERAS'!U$2,CONTRATOS!$D$6:$D$956,'RESUMEN POR CARRERAS'!$C272)</f>
        <v>0</v>
      </c>
      <c r="V272" s="372">
        <f>SUMIFS(CONTRATOS!$P$6:$P$956,CONTRATOS!$I$6:$I$956,'RESUMEN POR CARRERAS'!V$2,CONTRATOS!$D$6:$D$956,'RESUMEN POR CARRERAS'!$C272)</f>
        <v>12</v>
      </c>
      <c r="W272" s="372">
        <f>SUMIFS(CONTRATOS!$P$6:$P$956,CONTRATOS!$I$6:$I$956,'RESUMEN POR CARRERAS'!W$2,CONTRATOS!$D$6:$D$956,'RESUMEN POR CARRERAS'!$C272)</f>
        <v>0</v>
      </c>
      <c r="X272" s="372">
        <f>SUMIFS(CONTRATOS!$P$6:$P$956,CONTRATOS!$I$6:$I$956,'RESUMEN POR CARRERAS'!X$2,CONTRATOS!$D$6:$D$956,'RESUMEN POR CARRERAS'!$C272)</f>
        <v>0</v>
      </c>
      <c r="Y272" s="372">
        <f>SUMIFS(CONTRATOS!$P$6:$P$956,CONTRATOS!$I$6:$I$956,'RESUMEN POR CARRERAS'!Y$2,CONTRATOS!$D$6:$D$956,'RESUMEN POR CARRERAS'!$C272)</f>
        <v>0</v>
      </c>
      <c r="Z272" s="372">
        <f>SUMIFS(CONTRATOS!$P$6:$P$956,CONTRATOS!$I$6:$I$956,'RESUMEN POR CARRERAS'!Z$2,CONTRATOS!$D$6:$D$956,'RESUMEN POR CARRERAS'!$C272)</f>
        <v>0</v>
      </c>
      <c r="AA272" s="372">
        <f>SUMIFS(CONTRATOS!$P$6:$P$956,CONTRATOS!$I$6:$I$956,'RESUMEN POR CARRERAS'!AA$2,CONTRATOS!$D$6:$D$956,'RESUMEN POR CARRERAS'!$C272)</f>
        <v>0</v>
      </c>
      <c r="AB272" s="372">
        <f>SUMIFS(CONTRATOS!$P$6:$P$956,CONTRATOS!$I$6:$I$956,'RESUMEN POR CARRERAS'!AB$2,CONTRATOS!$D$6:$D$956,'RESUMEN POR CARRERAS'!$C272)</f>
        <v>0</v>
      </c>
      <c r="AC272" s="372">
        <f>SUMIFS(CONTRATOS!$P$6:$P$956,CONTRATOS!$I$6:$I$956,'RESUMEN POR CARRERAS'!AC$2,CONTRATOS!$D$6:$D$956,'RESUMEN POR CARRERAS'!$C272)</f>
        <v>0</v>
      </c>
      <c r="AD272" s="372">
        <f t="shared" si="8"/>
        <v>12</v>
      </c>
      <c r="AE272" s="2163" t="str">
        <f t="shared" si="9"/>
        <v>DERECHO</v>
      </c>
    </row>
    <row r="273" spans="1:31" x14ac:dyDescent="0.25">
      <c r="A273" s="372">
        <v>271</v>
      </c>
      <c r="B273" s="974" t="s">
        <v>805</v>
      </c>
      <c r="C273" s="974" t="s">
        <v>807</v>
      </c>
      <c r="D273" s="974" t="s">
        <v>2194</v>
      </c>
      <c r="E273" s="372">
        <f>SUMIFS(CONTRATOS!$P$6:$P$956,CONTRATOS!$I$6:$I$956,'RESUMEN POR CARRERAS'!E$2,CONTRATOS!$D$6:$D$956,'RESUMEN POR CARRERAS'!$C273)</f>
        <v>0</v>
      </c>
      <c r="F273" s="372">
        <f>SUMIFS(CONTRATOS!$P$6:$P$956,CONTRATOS!$I$6:$I$956,'RESUMEN POR CARRERAS'!F$2,CONTRATOS!$D$6:$D$956,'RESUMEN POR CARRERAS'!$C273)</f>
        <v>0</v>
      </c>
      <c r="G273" s="372">
        <f>SUMIFS(CONTRATOS!$P$6:$P$956,CONTRATOS!$I$6:$I$956,'RESUMEN POR CARRERAS'!G$2,CONTRATOS!$D$6:$D$956,'RESUMEN POR CARRERAS'!$C273)</f>
        <v>0</v>
      </c>
      <c r="H273" s="372">
        <f>SUMIFS(CONTRATOS!$P$6:$P$956,CONTRATOS!$I$6:$I$956,'RESUMEN POR CARRERAS'!H$2,CONTRATOS!$D$6:$D$956,'RESUMEN POR CARRERAS'!$C273)</f>
        <v>0</v>
      </c>
      <c r="I273" s="372">
        <f>SUMIFS(CONTRATOS!$P$6:$P$956,CONTRATOS!$I$6:$I$956,'RESUMEN POR CARRERAS'!I$2,CONTRATOS!$D$6:$D$956,'RESUMEN POR CARRERAS'!$C273)</f>
        <v>0</v>
      </c>
      <c r="J273" s="372">
        <f>SUMIFS(CONTRATOS!$P$6:$P$956,CONTRATOS!$I$6:$I$956,'RESUMEN POR CARRERAS'!J$2,CONTRATOS!$D$6:$D$956,'RESUMEN POR CARRERAS'!$C273)</f>
        <v>0</v>
      </c>
      <c r="K273" s="372">
        <f>SUMIFS(CONTRATOS!$P$6:$P$956,CONTRATOS!$I$6:$I$956,'RESUMEN POR CARRERAS'!K$2,CONTRATOS!$D$6:$D$956,'RESUMEN POR CARRERAS'!$C273)</f>
        <v>0</v>
      </c>
      <c r="L273" s="372">
        <f>SUMIFS(CONTRATOS!$P$6:$P$956,CONTRATOS!$I$6:$I$956,'RESUMEN POR CARRERAS'!L$2,CONTRATOS!$D$6:$D$956,'RESUMEN POR CARRERAS'!$C273)</f>
        <v>0</v>
      </c>
      <c r="M273" s="372">
        <f>SUMIFS(CONTRATOS!$P$6:$P$956,CONTRATOS!$I$6:$I$956,'RESUMEN POR CARRERAS'!M$2,CONTRATOS!$D$6:$D$956,'RESUMEN POR CARRERAS'!$C273)</f>
        <v>0</v>
      </c>
      <c r="N273" s="372">
        <f>SUMIFS(CONTRATOS!$P$6:$P$956,CONTRATOS!$I$6:$I$956,'RESUMEN POR CARRERAS'!N$2,CONTRATOS!$D$6:$D$956,'RESUMEN POR CARRERAS'!$C273)</f>
        <v>0</v>
      </c>
      <c r="O273" s="372">
        <f>SUMIFS(CONTRATOS!$P$6:$P$956,CONTRATOS!$I$6:$I$956,'RESUMEN POR CARRERAS'!O$2,CONTRATOS!$D$6:$D$956,'RESUMEN POR CARRERAS'!$C273)</f>
        <v>0</v>
      </c>
      <c r="P273" s="372">
        <f>SUMIFS(CONTRATOS!$P$6:$P$956,CONTRATOS!$I$6:$I$956,'RESUMEN POR CARRERAS'!P$2,CONTRATOS!$D$6:$D$956,'RESUMEN POR CARRERAS'!$C273)</f>
        <v>16</v>
      </c>
      <c r="Q273" s="372">
        <f>SUMIFS(CONTRATOS!$P$6:$P$956,CONTRATOS!$I$6:$I$956,'RESUMEN POR CARRERAS'!Q$2,CONTRATOS!$D$6:$D$956,'RESUMEN POR CARRERAS'!$C273)</f>
        <v>3</v>
      </c>
      <c r="R273" s="372">
        <f>SUMIFS(CONTRATOS!$P$6:$P$956,CONTRATOS!$I$6:$I$956,'RESUMEN POR CARRERAS'!R$2,CONTRATOS!$D$6:$D$956,'RESUMEN POR CARRERAS'!$C273)</f>
        <v>0</v>
      </c>
      <c r="S273" s="372">
        <f>SUMIFS(CONTRATOS!$P$6:$P$956,CONTRATOS!$I$6:$I$956,'RESUMEN POR CARRERAS'!S$2,CONTRATOS!$D$6:$D$956,'RESUMEN POR CARRERAS'!$C273)</f>
        <v>0</v>
      </c>
      <c r="T273" s="372">
        <f>SUMIFS(CONTRATOS!$P$6:$P$956,CONTRATOS!$I$6:$I$956,'RESUMEN POR CARRERAS'!T$2,CONTRATOS!$D$6:$D$956,'RESUMEN POR CARRERAS'!$C273)</f>
        <v>0</v>
      </c>
      <c r="U273" s="372">
        <f>SUMIFS(CONTRATOS!$P$6:$P$956,CONTRATOS!$I$6:$I$956,'RESUMEN POR CARRERAS'!U$2,CONTRATOS!$D$6:$D$956,'RESUMEN POR CARRERAS'!$C273)</f>
        <v>0</v>
      </c>
      <c r="V273" s="372">
        <f>SUMIFS(CONTRATOS!$P$6:$P$956,CONTRATOS!$I$6:$I$956,'RESUMEN POR CARRERAS'!V$2,CONTRATOS!$D$6:$D$956,'RESUMEN POR CARRERAS'!$C273)</f>
        <v>0</v>
      </c>
      <c r="W273" s="372">
        <f>SUMIFS(CONTRATOS!$P$6:$P$956,CONTRATOS!$I$6:$I$956,'RESUMEN POR CARRERAS'!W$2,CONTRATOS!$D$6:$D$956,'RESUMEN POR CARRERAS'!$C273)</f>
        <v>0</v>
      </c>
      <c r="X273" s="372">
        <f>SUMIFS(CONTRATOS!$P$6:$P$956,CONTRATOS!$I$6:$I$956,'RESUMEN POR CARRERAS'!X$2,CONTRATOS!$D$6:$D$956,'RESUMEN POR CARRERAS'!$C273)</f>
        <v>0</v>
      </c>
      <c r="Y273" s="372">
        <f>SUMIFS(CONTRATOS!$P$6:$P$956,CONTRATOS!$I$6:$I$956,'RESUMEN POR CARRERAS'!Y$2,CONTRATOS!$D$6:$D$956,'RESUMEN POR CARRERAS'!$C273)</f>
        <v>0</v>
      </c>
      <c r="Z273" s="372">
        <f>SUMIFS(CONTRATOS!$P$6:$P$956,CONTRATOS!$I$6:$I$956,'RESUMEN POR CARRERAS'!Z$2,CONTRATOS!$D$6:$D$956,'RESUMEN POR CARRERAS'!$C273)</f>
        <v>0</v>
      </c>
      <c r="AA273" s="372">
        <f>SUMIFS(CONTRATOS!$P$6:$P$956,CONTRATOS!$I$6:$I$956,'RESUMEN POR CARRERAS'!AA$2,CONTRATOS!$D$6:$D$956,'RESUMEN POR CARRERAS'!$C273)</f>
        <v>0</v>
      </c>
      <c r="AB273" s="372">
        <f>SUMIFS(CONTRATOS!$P$6:$P$956,CONTRATOS!$I$6:$I$956,'RESUMEN POR CARRERAS'!AB$2,CONTRATOS!$D$6:$D$956,'RESUMEN POR CARRERAS'!$C273)</f>
        <v>0</v>
      </c>
      <c r="AC273" s="372">
        <f>SUMIFS(CONTRATOS!$P$6:$P$956,CONTRATOS!$I$6:$I$956,'RESUMEN POR CARRERAS'!AC$2,CONTRATOS!$D$6:$D$956,'RESUMEN POR CARRERAS'!$C273)</f>
        <v>0</v>
      </c>
      <c r="AD273" s="372">
        <f t="shared" si="8"/>
        <v>16</v>
      </c>
      <c r="AE273" s="2163" t="str">
        <f t="shared" si="9"/>
        <v>EDUCACIÓN BÁSICA</v>
      </c>
    </row>
    <row r="274" spans="1:31" x14ac:dyDescent="0.25">
      <c r="A274" s="372">
        <v>272</v>
      </c>
      <c r="B274" s="974" t="s">
        <v>1300</v>
      </c>
      <c r="C274" s="974" t="s">
        <v>1761</v>
      </c>
      <c r="D274" s="974" t="s">
        <v>2194</v>
      </c>
      <c r="E274" s="372">
        <f>SUMIFS(CONTRATOS!$P$6:$P$956,CONTRATOS!$I$6:$I$956,'RESUMEN POR CARRERAS'!E$2,CONTRATOS!$D$6:$D$956,'RESUMEN POR CARRERAS'!$C274)</f>
        <v>0</v>
      </c>
      <c r="F274" s="372">
        <f>SUMIFS(CONTRATOS!$P$6:$P$956,CONTRATOS!$I$6:$I$956,'RESUMEN POR CARRERAS'!F$2,CONTRATOS!$D$6:$D$956,'RESUMEN POR CARRERAS'!$C274)</f>
        <v>0</v>
      </c>
      <c r="G274" s="372">
        <f>SUMIFS(CONTRATOS!$P$6:$P$956,CONTRATOS!$I$6:$I$956,'RESUMEN POR CARRERAS'!G$2,CONTRATOS!$D$6:$D$956,'RESUMEN POR CARRERAS'!$C274)</f>
        <v>0</v>
      </c>
      <c r="H274" s="372">
        <f>SUMIFS(CONTRATOS!$P$6:$P$956,CONTRATOS!$I$6:$I$956,'RESUMEN POR CARRERAS'!H$2,CONTRATOS!$D$6:$D$956,'RESUMEN POR CARRERAS'!$C274)</f>
        <v>0</v>
      </c>
      <c r="I274" s="372">
        <f>SUMIFS(CONTRATOS!$P$6:$P$956,CONTRATOS!$I$6:$I$956,'RESUMEN POR CARRERAS'!I$2,CONTRATOS!$D$6:$D$956,'RESUMEN POR CARRERAS'!$C274)</f>
        <v>0</v>
      </c>
      <c r="J274" s="372">
        <f>SUMIFS(CONTRATOS!$P$6:$P$956,CONTRATOS!$I$6:$I$956,'RESUMEN POR CARRERAS'!J$2,CONTRATOS!$D$6:$D$956,'RESUMEN POR CARRERAS'!$C274)</f>
        <v>0</v>
      </c>
      <c r="K274" s="372">
        <f>SUMIFS(CONTRATOS!$P$6:$P$956,CONTRATOS!$I$6:$I$956,'RESUMEN POR CARRERAS'!K$2,CONTRATOS!$D$6:$D$956,'RESUMEN POR CARRERAS'!$C274)</f>
        <v>0</v>
      </c>
      <c r="L274" s="372">
        <f>SUMIFS(CONTRATOS!$P$6:$P$956,CONTRATOS!$I$6:$I$956,'RESUMEN POR CARRERAS'!L$2,CONTRATOS!$D$6:$D$956,'RESUMEN POR CARRERAS'!$C274)</f>
        <v>15</v>
      </c>
      <c r="M274" s="372">
        <f>SUMIFS(CONTRATOS!$P$6:$P$956,CONTRATOS!$I$6:$I$956,'RESUMEN POR CARRERAS'!M$2,CONTRATOS!$D$6:$D$956,'RESUMEN POR CARRERAS'!$C274)</f>
        <v>0</v>
      </c>
      <c r="N274" s="372">
        <f>SUMIFS(CONTRATOS!$P$6:$P$956,CONTRATOS!$I$6:$I$956,'RESUMEN POR CARRERAS'!N$2,CONTRATOS!$D$6:$D$956,'RESUMEN POR CARRERAS'!$C274)</f>
        <v>0</v>
      </c>
      <c r="O274" s="372">
        <f>SUMIFS(CONTRATOS!$P$6:$P$956,CONTRATOS!$I$6:$I$956,'RESUMEN POR CARRERAS'!O$2,CONTRATOS!$D$6:$D$956,'RESUMEN POR CARRERAS'!$C274)</f>
        <v>0</v>
      </c>
      <c r="P274" s="372">
        <f>SUMIFS(CONTRATOS!$P$6:$P$956,CONTRATOS!$I$6:$I$956,'RESUMEN POR CARRERAS'!P$2,CONTRATOS!$D$6:$D$956,'RESUMEN POR CARRERAS'!$C274)</f>
        <v>0</v>
      </c>
      <c r="Q274" s="372">
        <f>SUMIFS(CONTRATOS!$P$6:$P$956,CONTRATOS!$I$6:$I$956,'RESUMEN POR CARRERAS'!Q$2,CONTRATOS!$D$6:$D$956,'RESUMEN POR CARRERAS'!$C274)</f>
        <v>0</v>
      </c>
      <c r="R274" s="372">
        <f>SUMIFS(CONTRATOS!$P$6:$P$956,CONTRATOS!$I$6:$I$956,'RESUMEN POR CARRERAS'!R$2,CONTRATOS!$D$6:$D$956,'RESUMEN POR CARRERAS'!$C274)</f>
        <v>0</v>
      </c>
      <c r="S274" s="372">
        <f>SUMIFS(CONTRATOS!$P$6:$P$956,CONTRATOS!$I$6:$I$956,'RESUMEN POR CARRERAS'!S$2,CONTRATOS!$D$6:$D$956,'RESUMEN POR CARRERAS'!$C274)</f>
        <v>0</v>
      </c>
      <c r="T274" s="372">
        <f>SUMIFS(CONTRATOS!$P$6:$P$956,CONTRATOS!$I$6:$I$956,'RESUMEN POR CARRERAS'!T$2,CONTRATOS!$D$6:$D$956,'RESUMEN POR CARRERAS'!$C274)</f>
        <v>0</v>
      </c>
      <c r="U274" s="372">
        <f>SUMIFS(CONTRATOS!$P$6:$P$956,CONTRATOS!$I$6:$I$956,'RESUMEN POR CARRERAS'!U$2,CONTRATOS!$D$6:$D$956,'RESUMEN POR CARRERAS'!$C274)</f>
        <v>0</v>
      </c>
      <c r="V274" s="372">
        <f>SUMIFS(CONTRATOS!$P$6:$P$956,CONTRATOS!$I$6:$I$956,'RESUMEN POR CARRERAS'!V$2,CONTRATOS!$D$6:$D$956,'RESUMEN POR CARRERAS'!$C274)</f>
        <v>0</v>
      </c>
      <c r="W274" s="372">
        <f>SUMIFS(CONTRATOS!$P$6:$P$956,CONTRATOS!$I$6:$I$956,'RESUMEN POR CARRERAS'!W$2,CONTRATOS!$D$6:$D$956,'RESUMEN POR CARRERAS'!$C274)</f>
        <v>0</v>
      </c>
      <c r="X274" s="372">
        <f>SUMIFS(CONTRATOS!$P$6:$P$956,CONTRATOS!$I$6:$I$956,'RESUMEN POR CARRERAS'!X$2,CONTRATOS!$D$6:$D$956,'RESUMEN POR CARRERAS'!$C274)</f>
        <v>0</v>
      </c>
      <c r="Y274" s="372">
        <f>SUMIFS(CONTRATOS!$P$6:$P$956,CONTRATOS!$I$6:$I$956,'RESUMEN POR CARRERAS'!Y$2,CONTRATOS!$D$6:$D$956,'RESUMEN POR CARRERAS'!$C274)</f>
        <v>0</v>
      </c>
      <c r="Z274" s="372">
        <f>SUMIFS(CONTRATOS!$P$6:$P$956,CONTRATOS!$I$6:$I$956,'RESUMEN POR CARRERAS'!Z$2,CONTRATOS!$D$6:$D$956,'RESUMEN POR CARRERAS'!$C274)</f>
        <v>0</v>
      </c>
      <c r="AA274" s="372">
        <f>SUMIFS(CONTRATOS!$P$6:$P$956,CONTRATOS!$I$6:$I$956,'RESUMEN POR CARRERAS'!AA$2,CONTRATOS!$D$6:$D$956,'RESUMEN POR CARRERAS'!$C274)</f>
        <v>0</v>
      </c>
      <c r="AB274" s="372">
        <f>SUMIFS(CONTRATOS!$P$6:$P$956,CONTRATOS!$I$6:$I$956,'RESUMEN POR CARRERAS'!AB$2,CONTRATOS!$D$6:$D$956,'RESUMEN POR CARRERAS'!$C274)</f>
        <v>0</v>
      </c>
      <c r="AC274" s="372">
        <f>SUMIFS(CONTRATOS!$P$6:$P$956,CONTRATOS!$I$6:$I$956,'RESUMEN POR CARRERAS'!AC$2,CONTRATOS!$D$6:$D$956,'RESUMEN POR CARRERAS'!$C274)</f>
        <v>0</v>
      </c>
      <c r="AD274" s="372">
        <f t="shared" si="8"/>
        <v>15</v>
      </c>
      <c r="AE274" s="2163" t="str">
        <f t="shared" si="9"/>
        <v>AGRONOMÍA</v>
      </c>
    </row>
    <row r="275" spans="1:31" x14ac:dyDescent="0.25">
      <c r="A275" s="372">
        <v>273</v>
      </c>
      <c r="B275" s="974" t="s">
        <v>1301</v>
      </c>
      <c r="C275" s="974" t="s">
        <v>1763</v>
      </c>
      <c r="D275" s="974" t="s">
        <v>2194</v>
      </c>
      <c r="E275" s="372">
        <f>SUMIFS(CONTRATOS!$P$6:$P$956,CONTRATOS!$I$6:$I$956,'RESUMEN POR CARRERAS'!E$2,CONTRATOS!$D$6:$D$956,'RESUMEN POR CARRERAS'!$C275)</f>
        <v>0</v>
      </c>
      <c r="F275" s="372">
        <f>SUMIFS(CONTRATOS!$P$6:$P$956,CONTRATOS!$I$6:$I$956,'RESUMEN POR CARRERAS'!F$2,CONTRATOS!$D$6:$D$956,'RESUMEN POR CARRERAS'!$C275)</f>
        <v>0</v>
      </c>
      <c r="G275" s="372">
        <f>SUMIFS(CONTRATOS!$P$6:$P$956,CONTRATOS!$I$6:$I$956,'RESUMEN POR CARRERAS'!G$2,CONTRATOS!$D$6:$D$956,'RESUMEN POR CARRERAS'!$C275)</f>
        <v>0</v>
      </c>
      <c r="H275" s="372">
        <f>SUMIFS(CONTRATOS!$P$6:$P$956,CONTRATOS!$I$6:$I$956,'RESUMEN POR CARRERAS'!H$2,CONTRATOS!$D$6:$D$956,'RESUMEN POR CARRERAS'!$C275)</f>
        <v>0</v>
      </c>
      <c r="I275" s="372">
        <f>SUMIFS(CONTRATOS!$P$6:$P$956,CONTRATOS!$I$6:$I$956,'RESUMEN POR CARRERAS'!I$2,CONTRATOS!$D$6:$D$956,'RESUMEN POR CARRERAS'!$C275)</f>
        <v>0</v>
      </c>
      <c r="J275" s="372">
        <f>SUMIFS(CONTRATOS!$P$6:$P$956,CONTRATOS!$I$6:$I$956,'RESUMEN POR CARRERAS'!J$2,CONTRATOS!$D$6:$D$956,'RESUMEN POR CARRERAS'!$C275)</f>
        <v>0</v>
      </c>
      <c r="K275" s="372">
        <f>SUMIFS(CONTRATOS!$P$6:$P$956,CONTRATOS!$I$6:$I$956,'RESUMEN POR CARRERAS'!K$2,CONTRATOS!$D$6:$D$956,'RESUMEN POR CARRERAS'!$C275)</f>
        <v>15</v>
      </c>
      <c r="L275" s="372">
        <f>SUMIFS(CONTRATOS!$P$6:$P$956,CONTRATOS!$I$6:$I$956,'RESUMEN POR CARRERAS'!L$2,CONTRATOS!$D$6:$D$956,'RESUMEN POR CARRERAS'!$C275)</f>
        <v>10</v>
      </c>
      <c r="M275" s="372">
        <f>SUMIFS(CONTRATOS!$P$6:$P$956,CONTRATOS!$I$6:$I$956,'RESUMEN POR CARRERAS'!M$2,CONTRATOS!$D$6:$D$956,'RESUMEN POR CARRERAS'!$C275)</f>
        <v>0</v>
      </c>
      <c r="N275" s="372">
        <f>SUMIFS(CONTRATOS!$P$6:$P$956,CONTRATOS!$I$6:$I$956,'RESUMEN POR CARRERAS'!N$2,CONTRATOS!$D$6:$D$956,'RESUMEN POR CARRERAS'!$C275)</f>
        <v>0</v>
      </c>
      <c r="O275" s="372">
        <f>SUMIFS(CONTRATOS!$P$6:$P$956,CONTRATOS!$I$6:$I$956,'RESUMEN POR CARRERAS'!O$2,CONTRATOS!$D$6:$D$956,'RESUMEN POR CARRERAS'!$C275)</f>
        <v>0</v>
      </c>
      <c r="P275" s="372">
        <f>SUMIFS(CONTRATOS!$P$6:$P$956,CONTRATOS!$I$6:$I$956,'RESUMEN POR CARRERAS'!P$2,CONTRATOS!$D$6:$D$956,'RESUMEN POR CARRERAS'!$C275)</f>
        <v>0</v>
      </c>
      <c r="Q275" s="372">
        <f>SUMIFS(CONTRATOS!$P$6:$P$956,CONTRATOS!$I$6:$I$956,'RESUMEN POR CARRERAS'!Q$2,CONTRATOS!$D$6:$D$956,'RESUMEN POR CARRERAS'!$C275)</f>
        <v>0</v>
      </c>
      <c r="R275" s="372">
        <f>SUMIFS(CONTRATOS!$P$6:$P$956,CONTRATOS!$I$6:$I$956,'RESUMEN POR CARRERAS'!R$2,CONTRATOS!$D$6:$D$956,'RESUMEN POR CARRERAS'!$C275)</f>
        <v>0</v>
      </c>
      <c r="S275" s="372">
        <f>SUMIFS(CONTRATOS!$P$6:$P$956,CONTRATOS!$I$6:$I$956,'RESUMEN POR CARRERAS'!S$2,CONTRATOS!$D$6:$D$956,'RESUMEN POR CARRERAS'!$C275)</f>
        <v>0</v>
      </c>
      <c r="T275" s="372">
        <f>SUMIFS(CONTRATOS!$P$6:$P$956,CONTRATOS!$I$6:$I$956,'RESUMEN POR CARRERAS'!T$2,CONTRATOS!$D$6:$D$956,'RESUMEN POR CARRERAS'!$C275)</f>
        <v>0</v>
      </c>
      <c r="U275" s="372">
        <f>SUMIFS(CONTRATOS!$P$6:$P$956,CONTRATOS!$I$6:$I$956,'RESUMEN POR CARRERAS'!U$2,CONTRATOS!$D$6:$D$956,'RESUMEN POR CARRERAS'!$C275)</f>
        <v>0</v>
      </c>
      <c r="V275" s="372">
        <f>SUMIFS(CONTRATOS!$P$6:$P$956,CONTRATOS!$I$6:$I$956,'RESUMEN POR CARRERAS'!V$2,CONTRATOS!$D$6:$D$956,'RESUMEN POR CARRERAS'!$C275)</f>
        <v>0</v>
      </c>
      <c r="W275" s="372">
        <f>SUMIFS(CONTRATOS!$P$6:$P$956,CONTRATOS!$I$6:$I$956,'RESUMEN POR CARRERAS'!W$2,CONTRATOS!$D$6:$D$956,'RESUMEN POR CARRERAS'!$C275)</f>
        <v>0</v>
      </c>
      <c r="X275" s="372">
        <f>SUMIFS(CONTRATOS!$P$6:$P$956,CONTRATOS!$I$6:$I$956,'RESUMEN POR CARRERAS'!X$2,CONTRATOS!$D$6:$D$956,'RESUMEN POR CARRERAS'!$C275)</f>
        <v>0</v>
      </c>
      <c r="Y275" s="372">
        <f>SUMIFS(CONTRATOS!$P$6:$P$956,CONTRATOS!$I$6:$I$956,'RESUMEN POR CARRERAS'!Y$2,CONTRATOS!$D$6:$D$956,'RESUMEN POR CARRERAS'!$C275)</f>
        <v>0</v>
      </c>
      <c r="Z275" s="372">
        <f>SUMIFS(CONTRATOS!$P$6:$P$956,CONTRATOS!$I$6:$I$956,'RESUMEN POR CARRERAS'!Z$2,CONTRATOS!$D$6:$D$956,'RESUMEN POR CARRERAS'!$C275)</f>
        <v>0</v>
      </c>
      <c r="AA275" s="372">
        <f>SUMIFS(CONTRATOS!$P$6:$P$956,CONTRATOS!$I$6:$I$956,'RESUMEN POR CARRERAS'!AA$2,CONTRATOS!$D$6:$D$956,'RESUMEN POR CARRERAS'!$C275)</f>
        <v>0</v>
      </c>
      <c r="AB275" s="372">
        <f>SUMIFS(CONTRATOS!$P$6:$P$956,CONTRATOS!$I$6:$I$956,'RESUMEN POR CARRERAS'!AB$2,CONTRATOS!$D$6:$D$956,'RESUMEN POR CARRERAS'!$C275)</f>
        <v>0</v>
      </c>
      <c r="AC275" s="372">
        <f>SUMIFS(CONTRATOS!$P$6:$P$956,CONTRATOS!$I$6:$I$956,'RESUMEN POR CARRERAS'!AC$2,CONTRATOS!$D$6:$D$956,'RESUMEN POR CARRERAS'!$C275)</f>
        <v>0</v>
      </c>
      <c r="AD275" s="372">
        <f t="shared" si="8"/>
        <v>15</v>
      </c>
      <c r="AE275" s="2163" t="str">
        <f t="shared" si="9"/>
        <v>AGROINDUSTRIA</v>
      </c>
    </row>
    <row r="276" spans="1:31" x14ac:dyDescent="0.25">
      <c r="A276" s="372">
        <v>274</v>
      </c>
      <c r="B276" s="974" t="s">
        <v>1686</v>
      </c>
      <c r="C276" s="974" t="s">
        <v>1788</v>
      </c>
      <c r="D276" s="974" t="s">
        <v>2194</v>
      </c>
      <c r="E276" s="372">
        <f>SUMIFS(CONTRATOS!$P$6:$P$956,CONTRATOS!$I$6:$I$956,'RESUMEN POR CARRERAS'!E$2,CONTRATOS!$D$6:$D$956,'RESUMEN POR CARRERAS'!$C276)</f>
        <v>0</v>
      </c>
      <c r="F276" s="372">
        <f>SUMIFS(CONTRATOS!$P$6:$P$956,CONTRATOS!$I$6:$I$956,'RESUMEN POR CARRERAS'!F$2,CONTRATOS!$D$6:$D$956,'RESUMEN POR CARRERAS'!$C276)</f>
        <v>0</v>
      </c>
      <c r="G276" s="372">
        <f>SUMIFS(CONTRATOS!$P$6:$P$956,CONTRATOS!$I$6:$I$956,'RESUMEN POR CARRERAS'!G$2,CONTRATOS!$D$6:$D$956,'RESUMEN POR CARRERAS'!$C276)</f>
        <v>0</v>
      </c>
      <c r="H276" s="372">
        <f>SUMIFS(CONTRATOS!$P$6:$P$956,CONTRATOS!$I$6:$I$956,'RESUMEN POR CARRERAS'!H$2,CONTRATOS!$D$6:$D$956,'RESUMEN POR CARRERAS'!$C276)</f>
        <v>0</v>
      </c>
      <c r="I276" s="372">
        <f>SUMIFS(CONTRATOS!$P$6:$P$956,CONTRATOS!$I$6:$I$956,'RESUMEN POR CARRERAS'!I$2,CONTRATOS!$D$6:$D$956,'RESUMEN POR CARRERAS'!$C276)</f>
        <v>0</v>
      </c>
      <c r="J276" s="372">
        <f>SUMIFS(CONTRATOS!$P$6:$P$956,CONTRATOS!$I$6:$I$956,'RESUMEN POR CARRERAS'!J$2,CONTRATOS!$D$6:$D$956,'RESUMEN POR CARRERAS'!$C276)</f>
        <v>0</v>
      </c>
      <c r="K276" s="372">
        <f>SUMIFS(CONTRATOS!$P$6:$P$956,CONTRATOS!$I$6:$I$956,'RESUMEN POR CARRERAS'!K$2,CONTRATOS!$D$6:$D$956,'RESUMEN POR CARRERAS'!$C276)</f>
        <v>0</v>
      </c>
      <c r="L276" s="372">
        <f>SUMIFS(CONTRATOS!$P$6:$P$956,CONTRATOS!$I$6:$I$956,'RESUMEN POR CARRERAS'!L$2,CONTRATOS!$D$6:$D$956,'RESUMEN POR CARRERAS'!$C276)</f>
        <v>0</v>
      </c>
      <c r="M276" s="372">
        <f>SUMIFS(CONTRATOS!$P$6:$P$956,CONTRATOS!$I$6:$I$956,'RESUMEN POR CARRERAS'!M$2,CONTRATOS!$D$6:$D$956,'RESUMEN POR CARRERAS'!$C276)</f>
        <v>0</v>
      </c>
      <c r="N276" s="372">
        <f>SUMIFS(CONTRATOS!$P$6:$P$956,CONTRATOS!$I$6:$I$956,'RESUMEN POR CARRERAS'!N$2,CONTRATOS!$D$6:$D$956,'RESUMEN POR CARRERAS'!$C276)</f>
        <v>0</v>
      </c>
      <c r="O276" s="372">
        <f>SUMIFS(CONTRATOS!$P$6:$P$956,CONTRATOS!$I$6:$I$956,'RESUMEN POR CARRERAS'!O$2,CONTRATOS!$D$6:$D$956,'RESUMEN POR CARRERAS'!$C276)</f>
        <v>0</v>
      </c>
      <c r="P276" s="372">
        <f>SUMIFS(CONTRATOS!$P$6:$P$956,CONTRATOS!$I$6:$I$956,'RESUMEN POR CARRERAS'!P$2,CONTRATOS!$D$6:$D$956,'RESUMEN POR CARRERAS'!$C276)</f>
        <v>0</v>
      </c>
      <c r="Q276" s="372">
        <f>SUMIFS(CONTRATOS!$P$6:$P$956,CONTRATOS!$I$6:$I$956,'RESUMEN POR CARRERAS'!Q$2,CONTRATOS!$D$6:$D$956,'RESUMEN POR CARRERAS'!$C276)</f>
        <v>0</v>
      </c>
      <c r="R276" s="372">
        <f>SUMIFS(CONTRATOS!$P$6:$P$956,CONTRATOS!$I$6:$I$956,'RESUMEN POR CARRERAS'!R$2,CONTRATOS!$D$6:$D$956,'RESUMEN POR CARRERAS'!$C276)</f>
        <v>0</v>
      </c>
      <c r="S276" s="372">
        <f>SUMIFS(CONTRATOS!$P$6:$P$956,CONTRATOS!$I$6:$I$956,'RESUMEN POR CARRERAS'!S$2,CONTRATOS!$D$6:$D$956,'RESUMEN POR CARRERAS'!$C276)</f>
        <v>0</v>
      </c>
      <c r="T276" s="372">
        <f>SUMIFS(CONTRATOS!$P$6:$P$956,CONTRATOS!$I$6:$I$956,'RESUMEN POR CARRERAS'!T$2,CONTRATOS!$D$6:$D$956,'RESUMEN POR CARRERAS'!$C276)</f>
        <v>0</v>
      </c>
      <c r="U276" s="372">
        <f>SUMIFS(CONTRATOS!$P$6:$P$956,CONTRATOS!$I$6:$I$956,'RESUMEN POR CARRERAS'!U$2,CONTRATOS!$D$6:$D$956,'RESUMEN POR CARRERAS'!$C276)</f>
        <v>4</v>
      </c>
      <c r="V276" s="372">
        <f>SUMIFS(CONTRATOS!$P$6:$P$956,CONTRATOS!$I$6:$I$956,'RESUMEN POR CARRERAS'!V$2,CONTRATOS!$D$6:$D$956,'RESUMEN POR CARRERAS'!$C276)</f>
        <v>0</v>
      </c>
      <c r="W276" s="372">
        <f>SUMIFS(CONTRATOS!$P$6:$P$956,CONTRATOS!$I$6:$I$956,'RESUMEN POR CARRERAS'!W$2,CONTRATOS!$D$6:$D$956,'RESUMEN POR CARRERAS'!$C276)</f>
        <v>0</v>
      </c>
      <c r="X276" s="372">
        <f>SUMIFS(CONTRATOS!$P$6:$P$956,CONTRATOS!$I$6:$I$956,'RESUMEN POR CARRERAS'!X$2,CONTRATOS!$D$6:$D$956,'RESUMEN POR CARRERAS'!$C276)</f>
        <v>0</v>
      </c>
      <c r="Y276" s="372">
        <f>SUMIFS(CONTRATOS!$P$6:$P$956,CONTRATOS!$I$6:$I$956,'RESUMEN POR CARRERAS'!Y$2,CONTRATOS!$D$6:$D$956,'RESUMEN POR CARRERAS'!$C276)</f>
        <v>4</v>
      </c>
      <c r="Z276" s="372">
        <f>SUMIFS(CONTRATOS!$P$6:$P$956,CONTRATOS!$I$6:$I$956,'RESUMEN POR CARRERAS'!Z$2,CONTRATOS!$D$6:$D$956,'RESUMEN POR CARRERAS'!$C276)</f>
        <v>0</v>
      </c>
      <c r="AA276" s="372">
        <f>SUMIFS(CONTRATOS!$P$6:$P$956,CONTRATOS!$I$6:$I$956,'RESUMEN POR CARRERAS'!AA$2,CONTRATOS!$D$6:$D$956,'RESUMEN POR CARRERAS'!$C276)</f>
        <v>0</v>
      </c>
      <c r="AB276" s="372">
        <f>SUMIFS(CONTRATOS!$P$6:$P$956,CONTRATOS!$I$6:$I$956,'RESUMEN POR CARRERAS'!AB$2,CONTRATOS!$D$6:$D$956,'RESUMEN POR CARRERAS'!$C276)</f>
        <v>0</v>
      </c>
      <c r="AC276" s="372">
        <f>SUMIFS(CONTRATOS!$P$6:$P$956,CONTRATOS!$I$6:$I$956,'RESUMEN POR CARRERAS'!AC$2,CONTRATOS!$D$6:$D$956,'RESUMEN POR CARRERAS'!$C276)</f>
        <v>0</v>
      </c>
      <c r="AD276" s="372">
        <f t="shared" si="8"/>
        <v>4</v>
      </c>
      <c r="AE276" s="2163" t="str">
        <f t="shared" si="9"/>
        <v>GESTIÓN DE TALENTO HUMANO</v>
      </c>
    </row>
    <row r="277" spans="1:31" x14ac:dyDescent="0.25">
      <c r="A277" s="372">
        <v>275</v>
      </c>
      <c r="B277" s="974" t="s">
        <v>1283</v>
      </c>
      <c r="C277" s="974" t="s">
        <v>1782</v>
      </c>
      <c r="D277" s="974" t="s">
        <v>2195</v>
      </c>
      <c r="E277" s="372">
        <f>SUMIFS(CONTRATOS!$P$6:$P$956,CONTRATOS!$I$6:$I$956,'RESUMEN POR CARRERAS'!E$2,CONTRATOS!$D$6:$D$956,'RESUMEN POR CARRERAS'!$C277)</f>
        <v>0</v>
      </c>
      <c r="F277" s="372">
        <f>SUMIFS(CONTRATOS!$P$6:$P$956,CONTRATOS!$I$6:$I$956,'RESUMEN POR CARRERAS'!F$2,CONTRATOS!$D$6:$D$956,'RESUMEN POR CARRERAS'!$C277)</f>
        <v>0</v>
      </c>
      <c r="G277" s="372">
        <f>SUMIFS(CONTRATOS!$P$6:$P$956,CONTRATOS!$I$6:$I$956,'RESUMEN POR CARRERAS'!G$2,CONTRATOS!$D$6:$D$956,'RESUMEN POR CARRERAS'!$C277)</f>
        <v>0</v>
      </c>
      <c r="H277" s="372">
        <f>SUMIFS(CONTRATOS!$P$6:$P$956,CONTRATOS!$I$6:$I$956,'RESUMEN POR CARRERAS'!H$2,CONTRATOS!$D$6:$D$956,'RESUMEN POR CARRERAS'!$C277)</f>
        <v>0</v>
      </c>
      <c r="I277" s="372">
        <f>SUMIFS(CONTRATOS!$P$6:$P$956,CONTRATOS!$I$6:$I$956,'RESUMEN POR CARRERAS'!I$2,CONTRATOS!$D$6:$D$956,'RESUMEN POR CARRERAS'!$C277)</f>
        <v>0</v>
      </c>
      <c r="J277" s="372">
        <f>SUMIFS(CONTRATOS!$P$6:$P$956,CONTRATOS!$I$6:$I$956,'RESUMEN POR CARRERAS'!J$2,CONTRATOS!$D$6:$D$956,'RESUMEN POR CARRERAS'!$C277)</f>
        <v>0</v>
      </c>
      <c r="K277" s="372">
        <f>SUMIFS(CONTRATOS!$P$6:$P$956,CONTRATOS!$I$6:$I$956,'RESUMEN POR CARRERAS'!K$2,CONTRATOS!$D$6:$D$956,'RESUMEN POR CARRERAS'!$C277)</f>
        <v>0</v>
      </c>
      <c r="L277" s="372">
        <f>SUMIFS(CONTRATOS!$P$6:$P$956,CONTRATOS!$I$6:$I$956,'RESUMEN POR CARRERAS'!L$2,CONTRATOS!$D$6:$D$956,'RESUMEN POR CARRERAS'!$C277)</f>
        <v>0</v>
      </c>
      <c r="M277" s="372">
        <f>SUMIFS(CONTRATOS!$P$6:$P$956,CONTRATOS!$I$6:$I$956,'RESUMEN POR CARRERAS'!M$2,CONTRATOS!$D$6:$D$956,'RESUMEN POR CARRERAS'!$C277)</f>
        <v>0</v>
      </c>
      <c r="N277" s="372">
        <f>SUMIFS(CONTRATOS!$P$6:$P$956,CONTRATOS!$I$6:$I$956,'RESUMEN POR CARRERAS'!N$2,CONTRATOS!$D$6:$D$956,'RESUMEN POR CARRERAS'!$C277)</f>
        <v>0</v>
      </c>
      <c r="O277" s="372">
        <f>SUMIFS(CONTRATOS!$P$6:$P$956,CONTRATOS!$I$6:$I$956,'RESUMEN POR CARRERAS'!O$2,CONTRATOS!$D$6:$D$956,'RESUMEN POR CARRERAS'!$C277)</f>
        <v>0</v>
      </c>
      <c r="P277" s="372">
        <f>SUMIFS(CONTRATOS!$P$6:$P$956,CONTRATOS!$I$6:$I$956,'RESUMEN POR CARRERAS'!P$2,CONTRATOS!$D$6:$D$956,'RESUMEN POR CARRERAS'!$C277)</f>
        <v>0</v>
      </c>
      <c r="Q277" s="372">
        <f>SUMIFS(CONTRATOS!$P$6:$P$956,CONTRATOS!$I$6:$I$956,'RESUMEN POR CARRERAS'!Q$2,CONTRATOS!$D$6:$D$956,'RESUMEN POR CARRERAS'!$C277)</f>
        <v>0</v>
      </c>
      <c r="R277" s="372">
        <f>SUMIFS(CONTRATOS!$P$6:$P$956,CONTRATOS!$I$6:$I$956,'RESUMEN POR CARRERAS'!R$2,CONTRATOS!$D$6:$D$956,'RESUMEN POR CARRERAS'!$C277)</f>
        <v>0</v>
      </c>
      <c r="S277" s="372">
        <f>SUMIFS(CONTRATOS!$P$6:$P$956,CONTRATOS!$I$6:$I$956,'RESUMEN POR CARRERAS'!S$2,CONTRATOS!$D$6:$D$956,'RESUMEN POR CARRERAS'!$C277)</f>
        <v>0</v>
      </c>
      <c r="T277" s="372">
        <f>SUMIFS(CONTRATOS!$P$6:$P$956,CONTRATOS!$I$6:$I$956,'RESUMEN POR CARRERAS'!T$2,CONTRATOS!$D$6:$D$956,'RESUMEN POR CARRERAS'!$C277)</f>
        <v>0</v>
      </c>
      <c r="U277" s="372">
        <f>SUMIFS(CONTRATOS!$P$6:$P$956,CONTRATOS!$I$6:$I$956,'RESUMEN POR CARRERAS'!U$2,CONTRATOS!$D$6:$D$956,'RESUMEN POR CARRERAS'!$C277)</f>
        <v>14</v>
      </c>
      <c r="V277" s="372">
        <f>SUMIFS(CONTRATOS!$P$6:$P$956,CONTRATOS!$I$6:$I$956,'RESUMEN POR CARRERAS'!V$2,CONTRATOS!$D$6:$D$956,'RESUMEN POR CARRERAS'!$C277)</f>
        <v>0</v>
      </c>
      <c r="W277" s="372">
        <f>SUMIFS(CONTRATOS!$P$6:$P$956,CONTRATOS!$I$6:$I$956,'RESUMEN POR CARRERAS'!W$2,CONTRATOS!$D$6:$D$956,'RESUMEN POR CARRERAS'!$C277)</f>
        <v>0</v>
      </c>
      <c r="X277" s="372">
        <f>SUMIFS(CONTRATOS!$P$6:$P$956,CONTRATOS!$I$6:$I$956,'RESUMEN POR CARRERAS'!X$2,CONTRATOS!$D$6:$D$956,'RESUMEN POR CARRERAS'!$C277)</f>
        <v>0</v>
      </c>
      <c r="Y277" s="372">
        <f>SUMIFS(CONTRATOS!$P$6:$P$956,CONTRATOS!$I$6:$I$956,'RESUMEN POR CARRERAS'!Y$2,CONTRATOS!$D$6:$D$956,'RESUMEN POR CARRERAS'!$C277)</f>
        <v>0</v>
      </c>
      <c r="Z277" s="372">
        <f>SUMIFS(CONTRATOS!$P$6:$P$956,CONTRATOS!$I$6:$I$956,'RESUMEN POR CARRERAS'!Z$2,CONTRATOS!$D$6:$D$956,'RESUMEN POR CARRERAS'!$C277)</f>
        <v>0</v>
      </c>
      <c r="AA277" s="372">
        <f>SUMIFS(CONTRATOS!$P$6:$P$956,CONTRATOS!$I$6:$I$956,'RESUMEN POR CARRERAS'!AA$2,CONTRATOS!$D$6:$D$956,'RESUMEN POR CARRERAS'!$C277)</f>
        <v>0</v>
      </c>
      <c r="AB277" s="372">
        <f>SUMIFS(CONTRATOS!$P$6:$P$956,CONTRATOS!$I$6:$I$956,'RESUMEN POR CARRERAS'!AB$2,CONTRATOS!$D$6:$D$956,'RESUMEN POR CARRERAS'!$C277)</f>
        <v>0</v>
      </c>
      <c r="AC277" s="372">
        <f>SUMIFS(CONTRATOS!$P$6:$P$956,CONTRATOS!$I$6:$I$956,'RESUMEN POR CARRERAS'!AC$2,CONTRATOS!$D$6:$D$956,'RESUMEN POR CARRERAS'!$C277)</f>
        <v>0</v>
      </c>
      <c r="AD277" s="372">
        <f t="shared" si="8"/>
        <v>14</v>
      </c>
      <c r="AE277" s="2163" t="str">
        <f t="shared" si="9"/>
        <v>GESTIÓN DE TALENTO HUMANO</v>
      </c>
    </row>
    <row r="278" spans="1:31" x14ac:dyDescent="0.25">
      <c r="A278" s="372">
        <v>276</v>
      </c>
      <c r="B278" s="974" t="s">
        <v>745</v>
      </c>
      <c r="C278" s="974" t="s">
        <v>746</v>
      </c>
      <c r="D278" s="974" t="s">
        <v>2194</v>
      </c>
      <c r="E278" s="372">
        <f>SUMIFS(CONTRATOS!$P$6:$P$956,CONTRATOS!$I$6:$I$956,'RESUMEN POR CARRERAS'!E$2,CONTRATOS!$D$6:$D$956,'RESUMEN POR CARRERAS'!$C278)</f>
        <v>9</v>
      </c>
      <c r="F278" s="372">
        <f>SUMIFS(CONTRATOS!$P$6:$P$956,CONTRATOS!$I$6:$I$956,'RESUMEN POR CARRERAS'!F$2,CONTRATOS!$D$6:$D$956,'RESUMEN POR CARRERAS'!$C278)</f>
        <v>0</v>
      </c>
      <c r="G278" s="372">
        <f>SUMIFS(CONTRATOS!$P$6:$P$956,CONTRATOS!$I$6:$I$956,'RESUMEN POR CARRERAS'!G$2,CONTRATOS!$D$6:$D$956,'RESUMEN POR CARRERAS'!$C278)</f>
        <v>0</v>
      </c>
      <c r="H278" s="372">
        <f>SUMIFS(CONTRATOS!$P$6:$P$956,CONTRATOS!$I$6:$I$956,'RESUMEN POR CARRERAS'!H$2,CONTRATOS!$D$6:$D$956,'RESUMEN POR CARRERAS'!$C278)</f>
        <v>11</v>
      </c>
      <c r="I278" s="372">
        <f>SUMIFS(CONTRATOS!$P$6:$P$956,CONTRATOS!$I$6:$I$956,'RESUMEN POR CARRERAS'!I$2,CONTRATOS!$D$6:$D$956,'RESUMEN POR CARRERAS'!$C278)</f>
        <v>0</v>
      </c>
      <c r="J278" s="372">
        <f>SUMIFS(CONTRATOS!$P$6:$P$956,CONTRATOS!$I$6:$I$956,'RESUMEN POR CARRERAS'!J$2,CONTRATOS!$D$6:$D$956,'RESUMEN POR CARRERAS'!$C278)</f>
        <v>0</v>
      </c>
      <c r="K278" s="372">
        <f>SUMIFS(CONTRATOS!$P$6:$P$956,CONTRATOS!$I$6:$I$956,'RESUMEN POR CARRERAS'!K$2,CONTRATOS!$D$6:$D$956,'RESUMEN POR CARRERAS'!$C278)</f>
        <v>0</v>
      </c>
      <c r="L278" s="372">
        <f>SUMIFS(CONTRATOS!$P$6:$P$956,CONTRATOS!$I$6:$I$956,'RESUMEN POR CARRERAS'!L$2,CONTRATOS!$D$6:$D$956,'RESUMEN POR CARRERAS'!$C278)</f>
        <v>0</v>
      </c>
      <c r="M278" s="372">
        <f>SUMIFS(CONTRATOS!$P$6:$P$956,CONTRATOS!$I$6:$I$956,'RESUMEN POR CARRERAS'!M$2,CONTRATOS!$D$6:$D$956,'RESUMEN POR CARRERAS'!$C278)</f>
        <v>0</v>
      </c>
      <c r="N278" s="372">
        <f>SUMIFS(CONTRATOS!$P$6:$P$956,CONTRATOS!$I$6:$I$956,'RESUMEN POR CARRERAS'!N$2,CONTRATOS!$D$6:$D$956,'RESUMEN POR CARRERAS'!$C278)</f>
        <v>0</v>
      </c>
      <c r="O278" s="372">
        <f>SUMIFS(CONTRATOS!$P$6:$P$956,CONTRATOS!$I$6:$I$956,'RESUMEN POR CARRERAS'!O$2,CONTRATOS!$D$6:$D$956,'RESUMEN POR CARRERAS'!$C278)</f>
        <v>0</v>
      </c>
      <c r="P278" s="372">
        <f>SUMIFS(CONTRATOS!$P$6:$P$956,CONTRATOS!$I$6:$I$956,'RESUMEN POR CARRERAS'!P$2,CONTRATOS!$D$6:$D$956,'RESUMEN POR CARRERAS'!$C278)</f>
        <v>0</v>
      </c>
      <c r="Q278" s="372">
        <f>SUMIFS(CONTRATOS!$P$6:$P$956,CONTRATOS!$I$6:$I$956,'RESUMEN POR CARRERAS'!Q$2,CONTRATOS!$D$6:$D$956,'RESUMEN POR CARRERAS'!$C278)</f>
        <v>0</v>
      </c>
      <c r="R278" s="372">
        <f>SUMIFS(CONTRATOS!$P$6:$P$956,CONTRATOS!$I$6:$I$956,'RESUMEN POR CARRERAS'!R$2,CONTRATOS!$D$6:$D$956,'RESUMEN POR CARRERAS'!$C278)</f>
        <v>0</v>
      </c>
      <c r="S278" s="372">
        <f>SUMIFS(CONTRATOS!$P$6:$P$956,CONTRATOS!$I$6:$I$956,'RESUMEN POR CARRERAS'!S$2,CONTRATOS!$D$6:$D$956,'RESUMEN POR CARRERAS'!$C278)</f>
        <v>0</v>
      </c>
      <c r="T278" s="372">
        <f>SUMIFS(CONTRATOS!$P$6:$P$956,CONTRATOS!$I$6:$I$956,'RESUMEN POR CARRERAS'!T$2,CONTRATOS!$D$6:$D$956,'RESUMEN POR CARRERAS'!$C278)</f>
        <v>0</v>
      </c>
      <c r="U278" s="372">
        <f>SUMIFS(CONTRATOS!$P$6:$P$956,CONTRATOS!$I$6:$I$956,'RESUMEN POR CARRERAS'!U$2,CONTRATOS!$D$6:$D$956,'RESUMEN POR CARRERAS'!$C278)</f>
        <v>0</v>
      </c>
      <c r="V278" s="372">
        <f>SUMIFS(CONTRATOS!$P$6:$P$956,CONTRATOS!$I$6:$I$956,'RESUMEN POR CARRERAS'!V$2,CONTRATOS!$D$6:$D$956,'RESUMEN POR CARRERAS'!$C278)</f>
        <v>0</v>
      </c>
      <c r="W278" s="372">
        <f>SUMIFS(CONTRATOS!$P$6:$P$956,CONTRATOS!$I$6:$I$956,'RESUMEN POR CARRERAS'!W$2,CONTRATOS!$D$6:$D$956,'RESUMEN POR CARRERAS'!$C278)</f>
        <v>0</v>
      </c>
      <c r="X278" s="372">
        <f>SUMIFS(CONTRATOS!$P$6:$P$956,CONTRATOS!$I$6:$I$956,'RESUMEN POR CARRERAS'!X$2,CONTRATOS!$D$6:$D$956,'RESUMEN POR CARRERAS'!$C278)</f>
        <v>0</v>
      </c>
      <c r="Y278" s="372">
        <f>SUMIFS(CONTRATOS!$P$6:$P$956,CONTRATOS!$I$6:$I$956,'RESUMEN POR CARRERAS'!Y$2,CONTRATOS!$D$6:$D$956,'RESUMEN POR CARRERAS'!$C278)</f>
        <v>0</v>
      </c>
      <c r="Z278" s="372">
        <f>SUMIFS(CONTRATOS!$P$6:$P$956,CONTRATOS!$I$6:$I$956,'RESUMEN POR CARRERAS'!Z$2,CONTRATOS!$D$6:$D$956,'RESUMEN POR CARRERAS'!$C278)</f>
        <v>0</v>
      </c>
      <c r="AA278" s="372">
        <f>SUMIFS(CONTRATOS!$P$6:$P$956,CONTRATOS!$I$6:$I$956,'RESUMEN POR CARRERAS'!AA$2,CONTRATOS!$D$6:$D$956,'RESUMEN POR CARRERAS'!$C278)</f>
        <v>0</v>
      </c>
      <c r="AB278" s="372">
        <f>SUMIFS(CONTRATOS!$P$6:$P$956,CONTRATOS!$I$6:$I$956,'RESUMEN POR CARRERAS'!AB$2,CONTRATOS!$D$6:$D$956,'RESUMEN POR CARRERAS'!$C278)</f>
        <v>0</v>
      </c>
      <c r="AC278" s="372">
        <f>SUMIFS(CONTRATOS!$P$6:$P$956,CONTRATOS!$I$6:$I$956,'RESUMEN POR CARRERAS'!AC$2,CONTRATOS!$D$6:$D$956,'RESUMEN POR CARRERAS'!$C278)</f>
        <v>0</v>
      </c>
      <c r="AD278" s="372">
        <f t="shared" si="8"/>
        <v>11</v>
      </c>
      <c r="AE278" s="2163" t="str">
        <f t="shared" si="9"/>
        <v>MERCADOTECNIA</v>
      </c>
    </row>
    <row r="279" spans="1:31" x14ac:dyDescent="0.25">
      <c r="A279" s="372">
        <v>277</v>
      </c>
      <c r="B279" s="974" t="s">
        <v>848</v>
      </c>
      <c r="C279" s="974" t="s">
        <v>793</v>
      </c>
      <c r="D279" s="974" t="s">
        <v>2195</v>
      </c>
      <c r="E279" s="372">
        <f>SUMIFS(CONTRATOS!$P$6:$P$956,CONTRATOS!$I$6:$I$956,'RESUMEN POR CARRERAS'!E$2,CONTRATOS!$D$6:$D$956,'RESUMEN POR CARRERAS'!$C279)</f>
        <v>0</v>
      </c>
      <c r="F279" s="372">
        <f>SUMIFS(CONTRATOS!$P$6:$P$956,CONTRATOS!$I$6:$I$956,'RESUMEN POR CARRERAS'!F$2,CONTRATOS!$D$6:$D$956,'RESUMEN POR CARRERAS'!$C279)</f>
        <v>0</v>
      </c>
      <c r="G279" s="372">
        <f>SUMIFS(CONTRATOS!$P$6:$P$956,CONTRATOS!$I$6:$I$956,'RESUMEN POR CARRERAS'!G$2,CONTRATOS!$D$6:$D$956,'RESUMEN POR CARRERAS'!$C279)</f>
        <v>0</v>
      </c>
      <c r="H279" s="372">
        <f>SUMIFS(CONTRATOS!$P$6:$P$956,CONTRATOS!$I$6:$I$956,'RESUMEN POR CARRERAS'!H$2,CONTRATOS!$D$6:$D$956,'RESUMEN POR CARRERAS'!$C279)</f>
        <v>0</v>
      </c>
      <c r="I279" s="372">
        <f>SUMIFS(CONTRATOS!$P$6:$P$956,CONTRATOS!$I$6:$I$956,'RESUMEN POR CARRERAS'!I$2,CONTRATOS!$D$6:$D$956,'RESUMEN POR CARRERAS'!$C279)</f>
        <v>0</v>
      </c>
      <c r="J279" s="372">
        <f>SUMIFS(CONTRATOS!$P$6:$P$956,CONTRATOS!$I$6:$I$956,'RESUMEN POR CARRERAS'!J$2,CONTRATOS!$D$6:$D$956,'RESUMEN POR CARRERAS'!$C279)</f>
        <v>0</v>
      </c>
      <c r="K279" s="372">
        <f>SUMIFS(CONTRATOS!$P$6:$P$956,CONTRATOS!$I$6:$I$956,'RESUMEN POR CARRERAS'!K$2,CONTRATOS!$D$6:$D$956,'RESUMEN POR CARRERAS'!$C279)</f>
        <v>0</v>
      </c>
      <c r="L279" s="372">
        <f>SUMIFS(CONTRATOS!$P$6:$P$956,CONTRATOS!$I$6:$I$956,'RESUMEN POR CARRERAS'!L$2,CONTRATOS!$D$6:$D$956,'RESUMEN POR CARRERAS'!$C279)</f>
        <v>0</v>
      </c>
      <c r="M279" s="372">
        <f>SUMIFS(CONTRATOS!$P$6:$P$956,CONTRATOS!$I$6:$I$956,'RESUMEN POR CARRERAS'!M$2,CONTRATOS!$D$6:$D$956,'RESUMEN POR CARRERAS'!$C279)</f>
        <v>0</v>
      </c>
      <c r="N279" s="372">
        <f>SUMIFS(CONTRATOS!$P$6:$P$956,CONTRATOS!$I$6:$I$956,'RESUMEN POR CARRERAS'!N$2,CONTRATOS!$D$6:$D$956,'RESUMEN POR CARRERAS'!$C279)</f>
        <v>0</v>
      </c>
      <c r="O279" s="372">
        <f>SUMIFS(CONTRATOS!$P$6:$P$956,CONTRATOS!$I$6:$I$956,'RESUMEN POR CARRERAS'!O$2,CONTRATOS!$D$6:$D$956,'RESUMEN POR CARRERAS'!$C279)</f>
        <v>0</v>
      </c>
      <c r="P279" s="372">
        <f>SUMIFS(CONTRATOS!$P$6:$P$956,CONTRATOS!$I$6:$I$956,'RESUMEN POR CARRERAS'!P$2,CONTRATOS!$D$6:$D$956,'RESUMEN POR CARRERAS'!$C279)</f>
        <v>2</v>
      </c>
      <c r="Q279" s="372">
        <f>SUMIFS(CONTRATOS!$P$6:$P$956,CONTRATOS!$I$6:$I$956,'RESUMEN POR CARRERAS'!Q$2,CONTRATOS!$D$6:$D$956,'RESUMEN POR CARRERAS'!$C279)</f>
        <v>0</v>
      </c>
      <c r="R279" s="372">
        <f>SUMIFS(CONTRATOS!$P$6:$P$956,CONTRATOS!$I$6:$I$956,'RESUMEN POR CARRERAS'!R$2,CONTRATOS!$D$6:$D$956,'RESUMEN POR CARRERAS'!$C279)</f>
        <v>0</v>
      </c>
      <c r="S279" s="372">
        <f>SUMIFS(CONTRATOS!$P$6:$P$956,CONTRATOS!$I$6:$I$956,'RESUMEN POR CARRERAS'!S$2,CONTRATOS!$D$6:$D$956,'RESUMEN POR CARRERAS'!$C279)</f>
        <v>5</v>
      </c>
      <c r="T279" s="372">
        <f>SUMIFS(CONTRATOS!$P$6:$P$956,CONTRATOS!$I$6:$I$956,'RESUMEN POR CARRERAS'!T$2,CONTRATOS!$D$6:$D$956,'RESUMEN POR CARRERAS'!$C279)</f>
        <v>11</v>
      </c>
      <c r="U279" s="372">
        <f>SUMIFS(CONTRATOS!$P$6:$P$956,CONTRATOS!$I$6:$I$956,'RESUMEN POR CARRERAS'!U$2,CONTRATOS!$D$6:$D$956,'RESUMEN POR CARRERAS'!$C279)</f>
        <v>0</v>
      </c>
      <c r="V279" s="372">
        <f>SUMIFS(CONTRATOS!$P$6:$P$956,CONTRATOS!$I$6:$I$956,'RESUMEN POR CARRERAS'!V$2,CONTRATOS!$D$6:$D$956,'RESUMEN POR CARRERAS'!$C279)</f>
        <v>0</v>
      </c>
      <c r="W279" s="372">
        <f>SUMIFS(CONTRATOS!$P$6:$P$956,CONTRATOS!$I$6:$I$956,'RESUMEN POR CARRERAS'!W$2,CONTRATOS!$D$6:$D$956,'RESUMEN POR CARRERAS'!$C279)</f>
        <v>0</v>
      </c>
      <c r="X279" s="372">
        <f>SUMIFS(CONTRATOS!$P$6:$P$956,CONTRATOS!$I$6:$I$956,'RESUMEN POR CARRERAS'!X$2,CONTRATOS!$D$6:$D$956,'RESUMEN POR CARRERAS'!$C279)</f>
        <v>0</v>
      </c>
      <c r="Y279" s="372">
        <f>SUMIFS(CONTRATOS!$P$6:$P$956,CONTRATOS!$I$6:$I$956,'RESUMEN POR CARRERAS'!Y$2,CONTRATOS!$D$6:$D$956,'RESUMEN POR CARRERAS'!$C279)</f>
        <v>0</v>
      </c>
      <c r="Z279" s="372">
        <f>SUMIFS(CONTRATOS!$P$6:$P$956,CONTRATOS!$I$6:$I$956,'RESUMEN POR CARRERAS'!Z$2,CONTRATOS!$D$6:$D$956,'RESUMEN POR CARRERAS'!$C279)</f>
        <v>0</v>
      </c>
      <c r="AA279" s="372">
        <f>SUMIFS(CONTRATOS!$P$6:$P$956,CONTRATOS!$I$6:$I$956,'RESUMEN POR CARRERAS'!AA$2,CONTRATOS!$D$6:$D$956,'RESUMEN POR CARRERAS'!$C279)</f>
        <v>0</v>
      </c>
      <c r="AB279" s="372">
        <f>SUMIFS(CONTRATOS!$P$6:$P$956,CONTRATOS!$I$6:$I$956,'RESUMEN POR CARRERAS'!AB$2,CONTRATOS!$D$6:$D$956,'RESUMEN POR CARRERAS'!$C279)</f>
        <v>0</v>
      </c>
      <c r="AC279" s="372">
        <f>SUMIFS(CONTRATOS!$P$6:$P$956,CONTRATOS!$I$6:$I$956,'RESUMEN POR CARRERAS'!AC$2,CONTRATOS!$D$6:$D$956,'RESUMEN POR CARRERAS'!$C279)</f>
        <v>0</v>
      </c>
      <c r="AD279" s="372">
        <f t="shared" si="8"/>
        <v>11</v>
      </c>
      <c r="AE279" s="2163" t="str">
        <f t="shared" si="9"/>
        <v>PEDAGOGÍA DE LAS MATEMÁTICAS Y LA FÍSICA</v>
      </c>
    </row>
    <row r="280" spans="1:31" x14ac:dyDescent="0.25">
      <c r="A280" s="372">
        <v>278</v>
      </c>
      <c r="B280" s="974" t="s">
        <v>747</v>
      </c>
      <c r="C280" s="974" t="s">
        <v>748</v>
      </c>
      <c r="D280" s="974" t="s">
        <v>2194</v>
      </c>
      <c r="E280" s="372">
        <f>SUMIFS(CONTRATOS!$P$6:$P$956,CONTRATOS!$I$6:$I$956,'RESUMEN POR CARRERAS'!E$2,CONTRATOS!$D$6:$D$956,'RESUMEN POR CARRERAS'!$C280)</f>
        <v>0</v>
      </c>
      <c r="F280" s="372">
        <f>SUMIFS(CONTRATOS!$P$6:$P$956,CONTRATOS!$I$6:$I$956,'RESUMEN POR CARRERAS'!F$2,CONTRATOS!$D$6:$D$956,'RESUMEN POR CARRERAS'!$C280)</f>
        <v>20</v>
      </c>
      <c r="G280" s="372">
        <f>SUMIFS(CONTRATOS!$P$6:$P$956,CONTRATOS!$I$6:$I$956,'RESUMEN POR CARRERAS'!G$2,CONTRATOS!$D$6:$D$956,'RESUMEN POR CARRERAS'!$C280)</f>
        <v>0</v>
      </c>
      <c r="H280" s="372">
        <f>SUMIFS(CONTRATOS!$P$6:$P$956,CONTRATOS!$I$6:$I$956,'RESUMEN POR CARRERAS'!H$2,CONTRATOS!$D$6:$D$956,'RESUMEN POR CARRERAS'!$C280)</f>
        <v>0</v>
      </c>
      <c r="I280" s="372">
        <f>SUMIFS(CONTRATOS!$P$6:$P$956,CONTRATOS!$I$6:$I$956,'RESUMEN POR CARRERAS'!I$2,CONTRATOS!$D$6:$D$956,'RESUMEN POR CARRERAS'!$C280)</f>
        <v>0</v>
      </c>
      <c r="J280" s="372">
        <f>SUMIFS(CONTRATOS!$P$6:$P$956,CONTRATOS!$I$6:$I$956,'RESUMEN POR CARRERAS'!J$2,CONTRATOS!$D$6:$D$956,'RESUMEN POR CARRERAS'!$C280)</f>
        <v>0</v>
      </c>
      <c r="K280" s="372">
        <f>SUMIFS(CONTRATOS!$P$6:$P$956,CONTRATOS!$I$6:$I$956,'RESUMEN POR CARRERAS'!K$2,CONTRATOS!$D$6:$D$956,'RESUMEN POR CARRERAS'!$C280)</f>
        <v>0</v>
      </c>
      <c r="L280" s="372">
        <f>SUMIFS(CONTRATOS!$P$6:$P$956,CONTRATOS!$I$6:$I$956,'RESUMEN POR CARRERAS'!L$2,CONTRATOS!$D$6:$D$956,'RESUMEN POR CARRERAS'!$C280)</f>
        <v>0</v>
      </c>
      <c r="M280" s="372">
        <f>SUMIFS(CONTRATOS!$P$6:$P$956,CONTRATOS!$I$6:$I$956,'RESUMEN POR CARRERAS'!M$2,CONTRATOS!$D$6:$D$956,'RESUMEN POR CARRERAS'!$C280)</f>
        <v>0</v>
      </c>
      <c r="N280" s="372">
        <f>SUMIFS(CONTRATOS!$P$6:$P$956,CONTRATOS!$I$6:$I$956,'RESUMEN POR CARRERAS'!N$2,CONTRATOS!$D$6:$D$956,'RESUMEN POR CARRERAS'!$C280)</f>
        <v>0</v>
      </c>
      <c r="O280" s="372">
        <f>SUMIFS(CONTRATOS!$P$6:$P$956,CONTRATOS!$I$6:$I$956,'RESUMEN POR CARRERAS'!O$2,CONTRATOS!$D$6:$D$956,'RESUMEN POR CARRERAS'!$C280)</f>
        <v>0</v>
      </c>
      <c r="P280" s="372">
        <f>SUMIFS(CONTRATOS!$P$6:$P$956,CONTRATOS!$I$6:$I$956,'RESUMEN POR CARRERAS'!P$2,CONTRATOS!$D$6:$D$956,'RESUMEN POR CARRERAS'!$C280)</f>
        <v>0</v>
      </c>
      <c r="Q280" s="372">
        <f>SUMIFS(CONTRATOS!$P$6:$P$956,CONTRATOS!$I$6:$I$956,'RESUMEN POR CARRERAS'!Q$2,CONTRATOS!$D$6:$D$956,'RESUMEN POR CARRERAS'!$C280)</f>
        <v>0</v>
      </c>
      <c r="R280" s="372">
        <f>SUMIFS(CONTRATOS!$P$6:$P$956,CONTRATOS!$I$6:$I$956,'RESUMEN POR CARRERAS'!R$2,CONTRATOS!$D$6:$D$956,'RESUMEN POR CARRERAS'!$C280)</f>
        <v>0</v>
      </c>
      <c r="S280" s="372">
        <f>SUMIFS(CONTRATOS!$P$6:$P$956,CONTRATOS!$I$6:$I$956,'RESUMEN POR CARRERAS'!S$2,CONTRATOS!$D$6:$D$956,'RESUMEN POR CARRERAS'!$C280)</f>
        <v>0</v>
      </c>
      <c r="T280" s="372">
        <f>SUMIFS(CONTRATOS!$P$6:$P$956,CONTRATOS!$I$6:$I$956,'RESUMEN POR CARRERAS'!T$2,CONTRATOS!$D$6:$D$956,'RESUMEN POR CARRERAS'!$C280)</f>
        <v>0</v>
      </c>
      <c r="U280" s="372">
        <f>SUMIFS(CONTRATOS!$P$6:$P$956,CONTRATOS!$I$6:$I$956,'RESUMEN POR CARRERAS'!U$2,CONTRATOS!$D$6:$D$956,'RESUMEN POR CARRERAS'!$C280)</f>
        <v>0</v>
      </c>
      <c r="V280" s="372">
        <f>SUMIFS(CONTRATOS!$P$6:$P$956,CONTRATOS!$I$6:$I$956,'RESUMEN POR CARRERAS'!V$2,CONTRATOS!$D$6:$D$956,'RESUMEN POR CARRERAS'!$C280)</f>
        <v>0</v>
      </c>
      <c r="W280" s="372">
        <f>SUMIFS(CONTRATOS!$P$6:$P$956,CONTRATOS!$I$6:$I$956,'RESUMEN POR CARRERAS'!W$2,CONTRATOS!$D$6:$D$956,'RESUMEN POR CARRERAS'!$C280)</f>
        <v>0</v>
      </c>
      <c r="X280" s="372">
        <f>SUMIFS(CONTRATOS!$P$6:$P$956,CONTRATOS!$I$6:$I$956,'RESUMEN POR CARRERAS'!X$2,CONTRATOS!$D$6:$D$956,'RESUMEN POR CARRERAS'!$C280)</f>
        <v>0</v>
      </c>
      <c r="Y280" s="372">
        <f>SUMIFS(CONTRATOS!$P$6:$P$956,CONTRATOS!$I$6:$I$956,'RESUMEN POR CARRERAS'!Y$2,CONTRATOS!$D$6:$D$956,'RESUMEN POR CARRERAS'!$C280)</f>
        <v>0</v>
      </c>
      <c r="Z280" s="372">
        <f>SUMIFS(CONTRATOS!$P$6:$P$956,CONTRATOS!$I$6:$I$956,'RESUMEN POR CARRERAS'!Z$2,CONTRATOS!$D$6:$D$956,'RESUMEN POR CARRERAS'!$C280)</f>
        <v>0</v>
      </c>
      <c r="AA280" s="372">
        <f>SUMIFS(CONTRATOS!$P$6:$P$956,CONTRATOS!$I$6:$I$956,'RESUMEN POR CARRERAS'!AA$2,CONTRATOS!$D$6:$D$956,'RESUMEN POR CARRERAS'!$C280)</f>
        <v>0</v>
      </c>
      <c r="AB280" s="372">
        <f>SUMIFS(CONTRATOS!$P$6:$P$956,CONTRATOS!$I$6:$I$956,'RESUMEN POR CARRERAS'!AB$2,CONTRATOS!$D$6:$D$956,'RESUMEN POR CARRERAS'!$C280)</f>
        <v>0</v>
      </c>
      <c r="AC280" s="372">
        <f>SUMIFS(CONTRATOS!$P$6:$P$956,CONTRATOS!$I$6:$I$956,'RESUMEN POR CARRERAS'!AC$2,CONTRATOS!$D$6:$D$956,'RESUMEN POR CARRERAS'!$C280)</f>
        <v>0</v>
      </c>
      <c r="AD280" s="372">
        <f t="shared" si="8"/>
        <v>20</v>
      </c>
      <c r="AE280" s="2163" t="str">
        <f t="shared" si="9"/>
        <v>COMUNICACIÓN</v>
      </c>
    </row>
    <row r="281" spans="1:31" x14ac:dyDescent="0.25">
      <c r="A281" s="372">
        <v>279</v>
      </c>
      <c r="B281" s="974" t="s">
        <v>768</v>
      </c>
      <c r="C281" s="974" t="s">
        <v>804</v>
      </c>
      <c r="D281" s="974" t="s">
        <v>2194</v>
      </c>
      <c r="E281" s="372">
        <f>SUMIFS(CONTRATOS!$P$6:$P$956,CONTRATOS!$I$6:$I$956,'RESUMEN POR CARRERAS'!E$2,CONTRATOS!$D$6:$D$956,'RESUMEN POR CARRERAS'!$C281)</f>
        <v>0</v>
      </c>
      <c r="F281" s="372">
        <f>SUMIFS(CONTRATOS!$P$6:$P$956,CONTRATOS!$I$6:$I$956,'RESUMEN POR CARRERAS'!F$2,CONTRATOS!$D$6:$D$956,'RESUMEN POR CARRERAS'!$C281)</f>
        <v>0</v>
      </c>
      <c r="G281" s="372">
        <f>SUMIFS(CONTRATOS!$P$6:$P$956,CONTRATOS!$I$6:$I$956,'RESUMEN POR CARRERAS'!G$2,CONTRATOS!$D$6:$D$956,'RESUMEN POR CARRERAS'!$C281)</f>
        <v>0</v>
      </c>
      <c r="H281" s="372">
        <f>SUMIFS(CONTRATOS!$P$6:$P$956,CONTRATOS!$I$6:$I$956,'RESUMEN POR CARRERAS'!H$2,CONTRATOS!$D$6:$D$956,'RESUMEN POR CARRERAS'!$C281)</f>
        <v>0</v>
      </c>
      <c r="I281" s="372">
        <f>SUMIFS(CONTRATOS!$P$6:$P$956,CONTRATOS!$I$6:$I$956,'RESUMEN POR CARRERAS'!I$2,CONTRATOS!$D$6:$D$956,'RESUMEN POR CARRERAS'!$C281)</f>
        <v>0</v>
      </c>
      <c r="J281" s="372">
        <f>SUMIFS(CONTRATOS!$P$6:$P$956,CONTRATOS!$I$6:$I$956,'RESUMEN POR CARRERAS'!J$2,CONTRATOS!$D$6:$D$956,'RESUMEN POR CARRERAS'!$C281)</f>
        <v>0</v>
      </c>
      <c r="K281" s="372">
        <f>SUMIFS(CONTRATOS!$P$6:$P$956,CONTRATOS!$I$6:$I$956,'RESUMEN POR CARRERAS'!K$2,CONTRATOS!$D$6:$D$956,'RESUMEN POR CARRERAS'!$C281)</f>
        <v>0</v>
      </c>
      <c r="L281" s="372">
        <f>SUMIFS(CONTRATOS!$P$6:$P$956,CONTRATOS!$I$6:$I$956,'RESUMEN POR CARRERAS'!L$2,CONTRATOS!$D$6:$D$956,'RESUMEN POR CARRERAS'!$C281)</f>
        <v>0</v>
      </c>
      <c r="M281" s="372">
        <f>SUMIFS(CONTRATOS!$P$6:$P$956,CONTRATOS!$I$6:$I$956,'RESUMEN POR CARRERAS'!M$2,CONTRATOS!$D$6:$D$956,'RESUMEN POR CARRERAS'!$C281)</f>
        <v>0</v>
      </c>
      <c r="N281" s="372">
        <f>SUMIFS(CONTRATOS!$P$6:$P$956,CONTRATOS!$I$6:$I$956,'RESUMEN POR CARRERAS'!N$2,CONTRATOS!$D$6:$D$956,'RESUMEN POR CARRERAS'!$C281)</f>
        <v>0</v>
      </c>
      <c r="O281" s="372">
        <f>SUMIFS(CONTRATOS!$P$6:$P$956,CONTRATOS!$I$6:$I$956,'RESUMEN POR CARRERAS'!O$2,CONTRATOS!$D$6:$D$956,'RESUMEN POR CARRERAS'!$C281)</f>
        <v>0</v>
      </c>
      <c r="P281" s="372">
        <f>SUMIFS(CONTRATOS!$P$6:$P$956,CONTRATOS!$I$6:$I$956,'RESUMEN POR CARRERAS'!P$2,CONTRATOS!$D$6:$D$956,'RESUMEN POR CARRERAS'!$C281)</f>
        <v>6</v>
      </c>
      <c r="Q281" s="372">
        <f>SUMIFS(CONTRATOS!$P$6:$P$956,CONTRATOS!$I$6:$I$956,'RESUMEN POR CARRERAS'!Q$2,CONTRATOS!$D$6:$D$956,'RESUMEN POR CARRERAS'!$C281)</f>
        <v>0</v>
      </c>
      <c r="R281" s="372">
        <f>SUMIFS(CONTRATOS!$P$6:$P$956,CONTRATOS!$I$6:$I$956,'RESUMEN POR CARRERAS'!R$2,CONTRATOS!$D$6:$D$956,'RESUMEN POR CARRERAS'!$C281)</f>
        <v>10</v>
      </c>
      <c r="S281" s="372">
        <f>SUMIFS(CONTRATOS!$P$6:$P$956,CONTRATOS!$I$6:$I$956,'RESUMEN POR CARRERAS'!S$2,CONTRATOS!$D$6:$D$956,'RESUMEN POR CARRERAS'!$C281)</f>
        <v>0</v>
      </c>
      <c r="T281" s="372">
        <f>SUMIFS(CONTRATOS!$P$6:$P$956,CONTRATOS!$I$6:$I$956,'RESUMEN POR CARRERAS'!T$2,CONTRATOS!$D$6:$D$956,'RESUMEN POR CARRERAS'!$C281)</f>
        <v>3</v>
      </c>
      <c r="U281" s="372">
        <f>SUMIFS(CONTRATOS!$P$6:$P$956,CONTRATOS!$I$6:$I$956,'RESUMEN POR CARRERAS'!U$2,CONTRATOS!$D$6:$D$956,'RESUMEN POR CARRERAS'!$C281)</f>
        <v>0</v>
      </c>
      <c r="V281" s="372">
        <f>SUMIFS(CONTRATOS!$P$6:$P$956,CONTRATOS!$I$6:$I$956,'RESUMEN POR CARRERAS'!V$2,CONTRATOS!$D$6:$D$956,'RESUMEN POR CARRERAS'!$C281)</f>
        <v>0</v>
      </c>
      <c r="W281" s="372">
        <f>SUMIFS(CONTRATOS!$P$6:$P$956,CONTRATOS!$I$6:$I$956,'RESUMEN POR CARRERAS'!W$2,CONTRATOS!$D$6:$D$956,'RESUMEN POR CARRERAS'!$C281)</f>
        <v>0</v>
      </c>
      <c r="X281" s="372">
        <f>SUMIFS(CONTRATOS!$P$6:$P$956,CONTRATOS!$I$6:$I$956,'RESUMEN POR CARRERAS'!X$2,CONTRATOS!$D$6:$D$956,'RESUMEN POR CARRERAS'!$C281)</f>
        <v>0</v>
      </c>
      <c r="Y281" s="372">
        <f>SUMIFS(CONTRATOS!$P$6:$P$956,CONTRATOS!$I$6:$I$956,'RESUMEN POR CARRERAS'!Y$2,CONTRATOS!$D$6:$D$956,'RESUMEN POR CARRERAS'!$C281)</f>
        <v>4</v>
      </c>
      <c r="Z281" s="372">
        <f>SUMIFS(CONTRATOS!$P$6:$P$956,CONTRATOS!$I$6:$I$956,'RESUMEN POR CARRERAS'!Z$2,CONTRATOS!$D$6:$D$956,'RESUMEN POR CARRERAS'!$C281)</f>
        <v>0</v>
      </c>
      <c r="AA281" s="372">
        <f>SUMIFS(CONTRATOS!$P$6:$P$956,CONTRATOS!$I$6:$I$956,'RESUMEN POR CARRERAS'!AA$2,CONTRATOS!$D$6:$D$956,'RESUMEN POR CARRERAS'!$C281)</f>
        <v>0</v>
      </c>
      <c r="AB281" s="372">
        <f>SUMIFS(CONTRATOS!$P$6:$P$956,CONTRATOS!$I$6:$I$956,'RESUMEN POR CARRERAS'!AB$2,CONTRATOS!$D$6:$D$956,'RESUMEN POR CARRERAS'!$C281)</f>
        <v>0</v>
      </c>
      <c r="AC281" s="372">
        <f>SUMIFS(CONTRATOS!$P$6:$P$956,CONTRATOS!$I$6:$I$956,'RESUMEN POR CARRERAS'!AC$2,CONTRATOS!$D$6:$D$956,'RESUMEN POR CARRERAS'!$C281)</f>
        <v>0</v>
      </c>
      <c r="AD281" s="372">
        <f t="shared" si="8"/>
        <v>10</v>
      </c>
      <c r="AE281" s="2163" t="str">
        <f t="shared" si="9"/>
        <v>EDUCACIÓN INTERCULTURAL BILINGÜE</v>
      </c>
    </row>
    <row r="282" spans="1:31" ht="15.75" thickBot="1" x14ac:dyDescent="0.3">
      <c r="D282" s="2169"/>
    </row>
    <row r="283" spans="1:31" ht="15.75" thickBot="1" x14ac:dyDescent="0.3">
      <c r="B283" s="2382" t="s">
        <v>6</v>
      </c>
      <c r="C283" s="2380" t="s">
        <v>7</v>
      </c>
      <c r="D283" s="2373" t="s">
        <v>2198</v>
      </c>
      <c r="E283" s="2374"/>
      <c r="F283" s="2374"/>
      <c r="G283" s="2375"/>
      <c r="H283" s="2376" t="s">
        <v>2199</v>
      </c>
      <c r="I283" s="2377"/>
      <c r="J283" s="2377"/>
      <c r="K283" s="2377"/>
      <c r="L283" s="2378" t="s">
        <v>823</v>
      </c>
      <c r="M283" s="2378"/>
      <c r="N283" s="2378"/>
      <c r="O283" s="2379"/>
    </row>
    <row r="284" spans="1:31" ht="24.75" customHeight="1" thickBot="1" x14ac:dyDescent="0.3">
      <c r="B284" s="2383"/>
      <c r="C284" s="2381"/>
      <c r="D284" s="2198" t="s">
        <v>2193</v>
      </c>
      <c r="E284" s="2199" t="s">
        <v>2195</v>
      </c>
      <c r="F284" s="2200" t="s">
        <v>2194</v>
      </c>
      <c r="G284" s="2201" t="s">
        <v>823</v>
      </c>
      <c r="H284" s="2202" t="s">
        <v>2193</v>
      </c>
      <c r="I284" s="2199" t="s">
        <v>2195</v>
      </c>
      <c r="J284" s="2200" t="s">
        <v>2194</v>
      </c>
      <c r="K284" s="2188" t="s">
        <v>823</v>
      </c>
      <c r="L284" s="2202" t="s">
        <v>2193</v>
      </c>
      <c r="M284" s="2199" t="s">
        <v>2195</v>
      </c>
      <c r="N284" s="2200" t="s">
        <v>2194</v>
      </c>
      <c r="O284" s="2188" t="s">
        <v>823</v>
      </c>
    </row>
    <row r="285" spans="1:31" ht="38.25" customHeight="1" x14ac:dyDescent="0.25">
      <c r="B285" s="2367" t="s">
        <v>1844</v>
      </c>
      <c r="C285" s="2203" t="s">
        <v>103</v>
      </c>
      <c r="D285" s="2204">
        <f>COUNTIFS($AE$3:$AE$163,$C285,$D$3:$D$163,D$284)</f>
        <v>0</v>
      </c>
      <c r="E285" s="2205">
        <f>COUNTIFS($AE$3:$AE$163,$C285,$D$3:$D$163,E$284)</f>
        <v>0</v>
      </c>
      <c r="F285" s="2206">
        <f>COUNTIFS($AE$3:$AE$163,$C285,$D$3:$D$163,F$284)</f>
        <v>17</v>
      </c>
      <c r="G285" s="2207">
        <f>SUM(D285:F285)</f>
        <v>17</v>
      </c>
      <c r="H285" s="2208">
        <f>COUNTIFS($AE$164:$AE$281,$C285,$D$164:$D$281,H$284)</f>
        <v>1</v>
      </c>
      <c r="I285" s="2205">
        <f>COUNTIFS($AE$164:$AE$281,$C285,$D$164:$D$281,I$284)</f>
        <v>2</v>
      </c>
      <c r="J285" s="2206">
        <f>COUNTIFS($AE$164:$AE$281,$C285,$D$164:$D$281,J$284)</f>
        <v>2</v>
      </c>
      <c r="K285" s="2207">
        <f>SUM(H285:J285)</f>
        <v>5</v>
      </c>
      <c r="L285" s="2208">
        <f>D285+H285</f>
        <v>1</v>
      </c>
      <c r="M285" s="2205">
        <f>E285+I285</f>
        <v>2</v>
      </c>
      <c r="N285" s="2206">
        <f t="shared" ref="N285" si="10">F285+J285</f>
        <v>19</v>
      </c>
      <c r="O285" s="2207">
        <f>SUM(L285:N285)</f>
        <v>22</v>
      </c>
    </row>
    <row r="286" spans="1:31" ht="38.25" customHeight="1" x14ac:dyDescent="0.25">
      <c r="B286" s="2368"/>
      <c r="C286" s="2170" t="s">
        <v>107</v>
      </c>
      <c r="D286" s="2171">
        <f t="shared" ref="D286:F309" si="11">COUNTIFS($AE$3:$AE$163,$C286,$D$3:$D$163,D$284)</f>
        <v>0</v>
      </c>
      <c r="E286" s="2158">
        <f t="shared" si="11"/>
        <v>0</v>
      </c>
      <c r="F286" s="2172">
        <f t="shared" si="11"/>
        <v>7</v>
      </c>
      <c r="G286" s="2173">
        <f t="shared" ref="G286:G309" si="12">SUM(D286:F286)</f>
        <v>7</v>
      </c>
      <c r="H286" s="2174">
        <f t="shared" ref="H286:J309" si="13">COUNTIFS($AE$164:$AE$281,$C286,$D$164:$D$281,H$284)</f>
        <v>0</v>
      </c>
      <c r="I286" s="2158">
        <f t="shared" si="13"/>
        <v>6</v>
      </c>
      <c r="J286" s="2172">
        <f t="shared" si="13"/>
        <v>3</v>
      </c>
      <c r="K286" s="2173">
        <f t="shared" ref="K286:K309" si="14">SUM(H286:J286)</f>
        <v>9</v>
      </c>
      <c r="L286" s="2174">
        <f t="shared" ref="L286:L309" si="15">D286+H286</f>
        <v>0</v>
      </c>
      <c r="M286" s="2158">
        <f t="shared" ref="M286:M309" si="16">E286+I286</f>
        <v>6</v>
      </c>
      <c r="N286" s="2172">
        <f t="shared" ref="N286:N309" si="17">F286+J286</f>
        <v>10</v>
      </c>
      <c r="O286" s="2173">
        <f t="shared" ref="O286:O309" si="18">SUM(L286:N286)</f>
        <v>16</v>
      </c>
    </row>
    <row r="287" spans="1:31" ht="38.25" customHeight="1" x14ac:dyDescent="0.25">
      <c r="B287" s="2368"/>
      <c r="C287" s="2170" t="s">
        <v>99</v>
      </c>
      <c r="D287" s="2171">
        <f t="shared" si="11"/>
        <v>0</v>
      </c>
      <c r="E287" s="2158">
        <f t="shared" si="11"/>
        <v>1</v>
      </c>
      <c r="F287" s="2172">
        <f t="shared" si="11"/>
        <v>9</v>
      </c>
      <c r="G287" s="2173">
        <f t="shared" si="12"/>
        <v>10</v>
      </c>
      <c r="H287" s="2174">
        <f t="shared" si="13"/>
        <v>0</v>
      </c>
      <c r="I287" s="2158">
        <f t="shared" si="13"/>
        <v>0</v>
      </c>
      <c r="J287" s="2172">
        <f t="shared" si="13"/>
        <v>2</v>
      </c>
      <c r="K287" s="2173">
        <f t="shared" si="14"/>
        <v>2</v>
      </c>
      <c r="L287" s="2174">
        <f t="shared" si="15"/>
        <v>0</v>
      </c>
      <c r="M287" s="2158">
        <f t="shared" si="16"/>
        <v>1</v>
      </c>
      <c r="N287" s="2172">
        <f t="shared" si="17"/>
        <v>11</v>
      </c>
      <c r="O287" s="2173">
        <f t="shared" si="18"/>
        <v>12</v>
      </c>
    </row>
    <row r="288" spans="1:31" ht="38.25" customHeight="1" x14ac:dyDescent="0.25">
      <c r="B288" s="2368"/>
      <c r="C288" s="2170" t="s">
        <v>100</v>
      </c>
      <c r="D288" s="2171">
        <f t="shared" si="11"/>
        <v>0</v>
      </c>
      <c r="E288" s="2158">
        <f t="shared" si="11"/>
        <v>0</v>
      </c>
      <c r="F288" s="2172">
        <f t="shared" si="11"/>
        <v>2</v>
      </c>
      <c r="G288" s="2173">
        <f t="shared" si="12"/>
        <v>2</v>
      </c>
      <c r="H288" s="2174">
        <f t="shared" si="13"/>
        <v>2</v>
      </c>
      <c r="I288" s="2158">
        <f t="shared" si="13"/>
        <v>2</v>
      </c>
      <c r="J288" s="2172">
        <f t="shared" si="13"/>
        <v>2</v>
      </c>
      <c r="K288" s="2173">
        <f t="shared" si="14"/>
        <v>6</v>
      </c>
      <c r="L288" s="2174">
        <f t="shared" si="15"/>
        <v>2</v>
      </c>
      <c r="M288" s="2158">
        <f t="shared" si="16"/>
        <v>2</v>
      </c>
      <c r="N288" s="2172">
        <f t="shared" si="17"/>
        <v>4</v>
      </c>
      <c r="O288" s="2173">
        <f t="shared" si="18"/>
        <v>8</v>
      </c>
    </row>
    <row r="289" spans="2:15" ht="38.25" customHeight="1" x14ac:dyDescent="0.25">
      <c r="B289" s="2368"/>
      <c r="C289" s="2170" t="s">
        <v>104</v>
      </c>
      <c r="D289" s="2171">
        <f t="shared" si="11"/>
        <v>2</v>
      </c>
      <c r="E289" s="2158">
        <f t="shared" si="11"/>
        <v>0</v>
      </c>
      <c r="F289" s="2172">
        <f t="shared" si="11"/>
        <v>9</v>
      </c>
      <c r="G289" s="2173">
        <f t="shared" si="12"/>
        <v>11</v>
      </c>
      <c r="H289" s="2174">
        <f t="shared" si="13"/>
        <v>1</v>
      </c>
      <c r="I289" s="2158">
        <f t="shared" si="13"/>
        <v>0</v>
      </c>
      <c r="J289" s="2172">
        <f t="shared" si="13"/>
        <v>1</v>
      </c>
      <c r="K289" s="2173">
        <f t="shared" si="14"/>
        <v>2</v>
      </c>
      <c r="L289" s="2174">
        <f t="shared" si="15"/>
        <v>3</v>
      </c>
      <c r="M289" s="2158">
        <f t="shared" si="16"/>
        <v>0</v>
      </c>
      <c r="N289" s="2172">
        <f t="shared" si="17"/>
        <v>10</v>
      </c>
      <c r="O289" s="2173">
        <f t="shared" si="18"/>
        <v>13</v>
      </c>
    </row>
    <row r="290" spans="2:15" ht="38.25" customHeight="1" thickBot="1" x14ac:dyDescent="0.3">
      <c r="B290" s="2369"/>
      <c r="C290" s="2191" t="s">
        <v>108</v>
      </c>
      <c r="D290" s="2175">
        <f t="shared" si="11"/>
        <v>0</v>
      </c>
      <c r="E290" s="2176">
        <f t="shared" si="11"/>
        <v>0</v>
      </c>
      <c r="F290" s="2177">
        <f t="shared" si="11"/>
        <v>7</v>
      </c>
      <c r="G290" s="2178">
        <f t="shared" si="12"/>
        <v>7</v>
      </c>
      <c r="H290" s="2192">
        <f t="shared" si="13"/>
        <v>0</v>
      </c>
      <c r="I290" s="2176">
        <f t="shared" si="13"/>
        <v>1</v>
      </c>
      <c r="J290" s="2177">
        <f t="shared" si="13"/>
        <v>1</v>
      </c>
      <c r="K290" s="2178">
        <f t="shared" si="14"/>
        <v>2</v>
      </c>
      <c r="L290" s="2192">
        <f t="shared" si="15"/>
        <v>0</v>
      </c>
      <c r="M290" s="2176">
        <f t="shared" si="16"/>
        <v>1</v>
      </c>
      <c r="N290" s="2177">
        <f t="shared" si="17"/>
        <v>8</v>
      </c>
      <c r="O290" s="2178">
        <f t="shared" si="18"/>
        <v>9</v>
      </c>
    </row>
    <row r="291" spans="2:15" ht="38.25" customHeight="1" x14ac:dyDescent="0.25">
      <c r="B291" s="2370" t="s">
        <v>1845</v>
      </c>
      <c r="C291" s="2203" t="s">
        <v>1371</v>
      </c>
      <c r="D291" s="2204">
        <f t="shared" si="11"/>
        <v>0</v>
      </c>
      <c r="E291" s="2205">
        <f t="shared" si="11"/>
        <v>0</v>
      </c>
      <c r="F291" s="2206">
        <f t="shared" si="11"/>
        <v>7</v>
      </c>
      <c r="G291" s="2207">
        <f t="shared" si="12"/>
        <v>7</v>
      </c>
      <c r="H291" s="2208">
        <f t="shared" si="13"/>
        <v>0</v>
      </c>
      <c r="I291" s="2205">
        <f t="shared" si="13"/>
        <v>2</v>
      </c>
      <c r="J291" s="2206">
        <f t="shared" si="13"/>
        <v>1</v>
      </c>
      <c r="K291" s="2207">
        <f t="shared" si="14"/>
        <v>3</v>
      </c>
      <c r="L291" s="2208">
        <f t="shared" si="15"/>
        <v>0</v>
      </c>
      <c r="M291" s="2205">
        <f t="shared" si="16"/>
        <v>2</v>
      </c>
      <c r="N291" s="2206">
        <f t="shared" si="17"/>
        <v>8</v>
      </c>
      <c r="O291" s="2207">
        <f t="shared" si="18"/>
        <v>10</v>
      </c>
    </row>
    <row r="292" spans="2:15" ht="38.25" customHeight="1" x14ac:dyDescent="0.25">
      <c r="B292" s="2371"/>
      <c r="C292" s="2170" t="s">
        <v>394</v>
      </c>
      <c r="D292" s="2171">
        <f t="shared" si="11"/>
        <v>0</v>
      </c>
      <c r="E292" s="2158">
        <f t="shared" si="11"/>
        <v>0</v>
      </c>
      <c r="F292" s="2172">
        <f t="shared" si="11"/>
        <v>14</v>
      </c>
      <c r="G292" s="2173">
        <f t="shared" si="12"/>
        <v>14</v>
      </c>
      <c r="H292" s="2174">
        <f t="shared" si="13"/>
        <v>0</v>
      </c>
      <c r="I292" s="2158">
        <f t="shared" si="13"/>
        <v>2</v>
      </c>
      <c r="J292" s="2172">
        <f t="shared" si="13"/>
        <v>3</v>
      </c>
      <c r="K292" s="2173">
        <f t="shared" si="14"/>
        <v>5</v>
      </c>
      <c r="L292" s="2174">
        <f t="shared" si="15"/>
        <v>0</v>
      </c>
      <c r="M292" s="2158">
        <f t="shared" si="16"/>
        <v>2</v>
      </c>
      <c r="N292" s="2172">
        <f t="shared" si="17"/>
        <v>17</v>
      </c>
      <c r="O292" s="2173">
        <f t="shared" si="18"/>
        <v>19</v>
      </c>
    </row>
    <row r="293" spans="2:15" ht="38.25" customHeight="1" x14ac:dyDescent="0.25">
      <c r="B293" s="2371"/>
      <c r="C293" s="2170" t="s">
        <v>1812</v>
      </c>
      <c r="D293" s="2171">
        <f t="shared" si="11"/>
        <v>0</v>
      </c>
      <c r="E293" s="2158">
        <f t="shared" si="11"/>
        <v>0</v>
      </c>
      <c r="F293" s="2172">
        <f t="shared" si="11"/>
        <v>0</v>
      </c>
      <c r="G293" s="2173">
        <f t="shared" si="12"/>
        <v>0</v>
      </c>
      <c r="H293" s="2174">
        <f t="shared" si="13"/>
        <v>0</v>
      </c>
      <c r="I293" s="2158">
        <f t="shared" si="13"/>
        <v>0</v>
      </c>
      <c r="J293" s="2172">
        <f t="shared" si="13"/>
        <v>0</v>
      </c>
      <c r="K293" s="2173">
        <f t="shared" si="14"/>
        <v>0</v>
      </c>
      <c r="L293" s="2174">
        <f t="shared" si="15"/>
        <v>0</v>
      </c>
      <c r="M293" s="2158">
        <f t="shared" si="16"/>
        <v>0</v>
      </c>
      <c r="N293" s="2172">
        <f t="shared" si="17"/>
        <v>0</v>
      </c>
      <c r="O293" s="2173">
        <f t="shared" si="18"/>
        <v>0</v>
      </c>
    </row>
    <row r="294" spans="2:15" ht="38.25" customHeight="1" x14ac:dyDescent="0.25">
      <c r="B294" s="2371"/>
      <c r="C294" s="2170" t="s">
        <v>352</v>
      </c>
      <c r="D294" s="2171">
        <f t="shared" si="11"/>
        <v>0</v>
      </c>
      <c r="E294" s="2158">
        <f t="shared" si="11"/>
        <v>0</v>
      </c>
      <c r="F294" s="2172">
        <f t="shared" si="11"/>
        <v>16</v>
      </c>
      <c r="G294" s="2173">
        <f t="shared" si="12"/>
        <v>16</v>
      </c>
      <c r="H294" s="2174">
        <f t="shared" si="13"/>
        <v>0</v>
      </c>
      <c r="I294" s="2158">
        <f t="shared" si="13"/>
        <v>1</v>
      </c>
      <c r="J294" s="2172">
        <f t="shared" si="13"/>
        <v>3</v>
      </c>
      <c r="K294" s="2173">
        <f t="shared" si="14"/>
        <v>4</v>
      </c>
      <c r="L294" s="2174">
        <f t="shared" si="15"/>
        <v>0</v>
      </c>
      <c r="M294" s="2158">
        <f t="shared" si="16"/>
        <v>1</v>
      </c>
      <c r="N294" s="2172">
        <f t="shared" si="17"/>
        <v>19</v>
      </c>
      <c r="O294" s="2173">
        <f t="shared" si="18"/>
        <v>20</v>
      </c>
    </row>
    <row r="295" spans="2:15" ht="38.25" customHeight="1" thickBot="1" x14ac:dyDescent="0.3">
      <c r="B295" s="2372"/>
      <c r="C295" s="2191" t="s">
        <v>2177</v>
      </c>
      <c r="D295" s="2175">
        <f t="shared" si="11"/>
        <v>0</v>
      </c>
      <c r="E295" s="2176">
        <f t="shared" si="11"/>
        <v>0</v>
      </c>
      <c r="F295" s="2177">
        <f t="shared" si="11"/>
        <v>0</v>
      </c>
      <c r="G295" s="2178">
        <f t="shared" si="12"/>
        <v>0</v>
      </c>
      <c r="H295" s="2192">
        <f t="shared" si="13"/>
        <v>0</v>
      </c>
      <c r="I295" s="2176">
        <f t="shared" si="13"/>
        <v>0</v>
      </c>
      <c r="J295" s="2177">
        <f t="shared" si="13"/>
        <v>0</v>
      </c>
      <c r="K295" s="2178">
        <f t="shared" si="14"/>
        <v>0</v>
      </c>
      <c r="L295" s="2192">
        <f t="shared" si="15"/>
        <v>0</v>
      </c>
      <c r="M295" s="2176">
        <f t="shared" si="16"/>
        <v>0</v>
      </c>
      <c r="N295" s="2177">
        <f t="shared" si="17"/>
        <v>0</v>
      </c>
      <c r="O295" s="2178">
        <f t="shared" si="18"/>
        <v>0</v>
      </c>
    </row>
    <row r="296" spans="2:15" ht="38.25" customHeight="1" x14ac:dyDescent="0.25">
      <c r="B296" s="2367" t="s">
        <v>1846</v>
      </c>
      <c r="C296" s="2203" t="s">
        <v>1017</v>
      </c>
      <c r="D296" s="2204">
        <f t="shared" si="11"/>
        <v>0</v>
      </c>
      <c r="E296" s="2205">
        <f t="shared" si="11"/>
        <v>0</v>
      </c>
      <c r="F296" s="2206">
        <f t="shared" si="11"/>
        <v>8</v>
      </c>
      <c r="G296" s="2207">
        <f t="shared" si="12"/>
        <v>8</v>
      </c>
      <c r="H296" s="2208">
        <f t="shared" si="13"/>
        <v>1</v>
      </c>
      <c r="I296" s="2205">
        <f t="shared" si="13"/>
        <v>7</v>
      </c>
      <c r="J296" s="2206">
        <f t="shared" si="13"/>
        <v>5</v>
      </c>
      <c r="K296" s="2207">
        <f t="shared" si="14"/>
        <v>13</v>
      </c>
      <c r="L296" s="2208">
        <f t="shared" si="15"/>
        <v>1</v>
      </c>
      <c r="M296" s="2205">
        <f t="shared" si="16"/>
        <v>7</v>
      </c>
      <c r="N296" s="2206">
        <f t="shared" si="17"/>
        <v>13</v>
      </c>
      <c r="O296" s="2207">
        <f t="shared" si="18"/>
        <v>21</v>
      </c>
    </row>
    <row r="297" spans="2:15" ht="38.25" customHeight="1" x14ac:dyDescent="0.25">
      <c r="B297" s="2368"/>
      <c r="C297" s="2170" t="s">
        <v>1019</v>
      </c>
      <c r="D297" s="2171">
        <f t="shared" si="11"/>
        <v>0</v>
      </c>
      <c r="E297" s="2158">
        <f t="shared" si="11"/>
        <v>2</v>
      </c>
      <c r="F297" s="2172">
        <f t="shared" si="11"/>
        <v>7</v>
      </c>
      <c r="G297" s="2173">
        <f t="shared" si="12"/>
        <v>9</v>
      </c>
      <c r="H297" s="2174">
        <f t="shared" si="13"/>
        <v>1</v>
      </c>
      <c r="I297" s="2158">
        <f t="shared" si="13"/>
        <v>4</v>
      </c>
      <c r="J297" s="2172">
        <f t="shared" si="13"/>
        <v>1</v>
      </c>
      <c r="K297" s="2173">
        <f t="shared" si="14"/>
        <v>6</v>
      </c>
      <c r="L297" s="2174">
        <f t="shared" si="15"/>
        <v>1</v>
      </c>
      <c r="M297" s="2158">
        <f t="shared" si="16"/>
        <v>6</v>
      </c>
      <c r="N297" s="2172">
        <f t="shared" si="17"/>
        <v>8</v>
      </c>
      <c r="O297" s="2173">
        <f t="shared" si="18"/>
        <v>15</v>
      </c>
    </row>
    <row r="298" spans="2:15" ht="38.25" customHeight="1" x14ac:dyDescent="0.25">
      <c r="B298" s="2368"/>
      <c r="C298" s="2170" t="s">
        <v>1024</v>
      </c>
      <c r="D298" s="2171">
        <f t="shared" si="11"/>
        <v>0</v>
      </c>
      <c r="E298" s="2158">
        <f t="shared" si="11"/>
        <v>0</v>
      </c>
      <c r="F298" s="2172">
        <f t="shared" si="11"/>
        <v>0</v>
      </c>
      <c r="G298" s="2173">
        <f t="shared" si="12"/>
        <v>0</v>
      </c>
      <c r="H298" s="2174">
        <f t="shared" si="13"/>
        <v>0</v>
      </c>
      <c r="I298" s="2158">
        <f t="shared" si="13"/>
        <v>2</v>
      </c>
      <c r="J298" s="2172">
        <f t="shared" si="13"/>
        <v>2</v>
      </c>
      <c r="K298" s="2173">
        <f t="shared" si="14"/>
        <v>4</v>
      </c>
      <c r="L298" s="2174">
        <f t="shared" si="15"/>
        <v>0</v>
      </c>
      <c r="M298" s="2158">
        <f t="shared" si="16"/>
        <v>2</v>
      </c>
      <c r="N298" s="2172">
        <f t="shared" si="17"/>
        <v>2</v>
      </c>
      <c r="O298" s="2173">
        <f t="shared" si="18"/>
        <v>4</v>
      </c>
    </row>
    <row r="299" spans="2:15" ht="38.25" customHeight="1" x14ac:dyDescent="0.25">
      <c r="B299" s="2368"/>
      <c r="C299" s="2170" t="s">
        <v>1023</v>
      </c>
      <c r="D299" s="2171">
        <f t="shared" si="11"/>
        <v>0</v>
      </c>
      <c r="E299" s="2158">
        <f t="shared" si="11"/>
        <v>0</v>
      </c>
      <c r="F299" s="2172">
        <f t="shared" si="11"/>
        <v>0</v>
      </c>
      <c r="G299" s="2173">
        <f t="shared" si="12"/>
        <v>0</v>
      </c>
      <c r="H299" s="2174">
        <f t="shared" si="13"/>
        <v>0</v>
      </c>
      <c r="I299" s="2158">
        <f t="shared" si="13"/>
        <v>1</v>
      </c>
      <c r="J299" s="2172">
        <f t="shared" si="13"/>
        <v>2</v>
      </c>
      <c r="K299" s="2173">
        <f t="shared" si="14"/>
        <v>3</v>
      </c>
      <c r="L299" s="2174">
        <f t="shared" si="15"/>
        <v>0</v>
      </c>
      <c r="M299" s="2158">
        <f t="shared" si="16"/>
        <v>1</v>
      </c>
      <c r="N299" s="2172">
        <f t="shared" si="17"/>
        <v>2</v>
      </c>
      <c r="O299" s="2173">
        <f t="shared" si="18"/>
        <v>3</v>
      </c>
    </row>
    <row r="300" spans="2:15" ht="38.25" customHeight="1" thickBot="1" x14ac:dyDescent="0.3">
      <c r="B300" s="2369"/>
      <c r="C300" s="2191" t="s">
        <v>1026</v>
      </c>
      <c r="D300" s="2175">
        <f t="shared" si="11"/>
        <v>0</v>
      </c>
      <c r="E300" s="2176">
        <f t="shared" si="11"/>
        <v>0</v>
      </c>
      <c r="F300" s="2177">
        <f t="shared" si="11"/>
        <v>2</v>
      </c>
      <c r="G300" s="2178">
        <f t="shared" si="12"/>
        <v>2</v>
      </c>
      <c r="H300" s="2192">
        <f t="shared" si="13"/>
        <v>0</v>
      </c>
      <c r="I300" s="2176">
        <f t="shared" si="13"/>
        <v>4</v>
      </c>
      <c r="J300" s="2177">
        <f t="shared" si="13"/>
        <v>0</v>
      </c>
      <c r="K300" s="2178">
        <f t="shared" si="14"/>
        <v>4</v>
      </c>
      <c r="L300" s="2192">
        <f t="shared" si="15"/>
        <v>0</v>
      </c>
      <c r="M300" s="2176">
        <f t="shared" si="16"/>
        <v>4</v>
      </c>
      <c r="N300" s="2177">
        <f t="shared" si="17"/>
        <v>2</v>
      </c>
      <c r="O300" s="2178">
        <f t="shared" si="18"/>
        <v>6</v>
      </c>
    </row>
    <row r="301" spans="2:15" ht="38.25" customHeight="1" thickBot="1" x14ac:dyDescent="0.3">
      <c r="B301" s="2209" t="s">
        <v>1302</v>
      </c>
      <c r="C301" s="2210" t="s">
        <v>1238</v>
      </c>
      <c r="D301" s="2211">
        <f t="shared" si="11"/>
        <v>0</v>
      </c>
      <c r="E301" s="2212">
        <f t="shared" si="11"/>
        <v>0</v>
      </c>
      <c r="F301" s="2213">
        <f t="shared" si="11"/>
        <v>2</v>
      </c>
      <c r="G301" s="2214">
        <f t="shared" si="12"/>
        <v>2</v>
      </c>
      <c r="H301" s="2215">
        <f t="shared" si="13"/>
        <v>2</v>
      </c>
      <c r="I301" s="2212">
        <f t="shared" si="13"/>
        <v>3</v>
      </c>
      <c r="J301" s="2213">
        <f t="shared" si="13"/>
        <v>3</v>
      </c>
      <c r="K301" s="2214">
        <f t="shared" si="14"/>
        <v>8</v>
      </c>
      <c r="L301" s="2215">
        <f t="shared" si="15"/>
        <v>2</v>
      </c>
      <c r="M301" s="2212">
        <f t="shared" si="16"/>
        <v>3</v>
      </c>
      <c r="N301" s="2213">
        <f t="shared" si="17"/>
        <v>5</v>
      </c>
      <c r="O301" s="2214">
        <f t="shared" si="18"/>
        <v>10</v>
      </c>
    </row>
    <row r="302" spans="2:15" ht="38.25" customHeight="1" x14ac:dyDescent="0.25">
      <c r="B302" s="2367" t="s">
        <v>421</v>
      </c>
      <c r="C302" s="2203" t="s">
        <v>1847</v>
      </c>
      <c r="D302" s="2204">
        <f t="shared" si="11"/>
        <v>1</v>
      </c>
      <c r="E302" s="2205">
        <f t="shared" si="11"/>
        <v>2</v>
      </c>
      <c r="F302" s="2206">
        <f t="shared" si="11"/>
        <v>17</v>
      </c>
      <c r="G302" s="2207">
        <f t="shared" si="12"/>
        <v>20</v>
      </c>
      <c r="H302" s="2208">
        <f t="shared" si="13"/>
        <v>1</v>
      </c>
      <c r="I302" s="2205">
        <f t="shared" si="13"/>
        <v>9</v>
      </c>
      <c r="J302" s="2206">
        <f t="shared" si="13"/>
        <v>3</v>
      </c>
      <c r="K302" s="2207">
        <f t="shared" si="14"/>
        <v>13</v>
      </c>
      <c r="L302" s="2208">
        <f t="shared" si="15"/>
        <v>2</v>
      </c>
      <c r="M302" s="2205">
        <f t="shared" si="16"/>
        <v>11</v>
      </c>
      <c r="N302" s="2206">
        <f t="shared" si="17"/>
        <v>20</v>
      </c>
      <c r="O302" s="2207">
        <f t="shared" si="18"/>
        <v>33</v>
      </c>
    </row>
    <row r="303" spans="2:15" ht="38.25" customHeight="1" thickBot="1" x14ac:dyDescent="0.3">
      <c r="B303" s="2369"/>
      <c r="C303" s="2191" t="s">
        <v>1849</v>
      </c>
      <c r="D303" s="2175">
        <f t="shared" si="11"/>
        <v>0</v>
      </c>
      <c r="E303" s="2176">
        <f t="shared" si="11"/>
        <v>0</v>
      </c>
      <c r="F303" s="2177">
        <f t="shared" si="11"/>
        <v>1</v>
      </c>
      <c r="G303" s="2178">
        <f t="shared" si="12"/>
        <v>1</v>
      </c>
      <c r="H303" s="2192">
        <f t="shared" si="13"/>
        <v>1</v>
      </c>
      <c r="I303" s="2176">
        <f t="shared" si="13"/>
        <v>4</v>
      </c>
      <c r="J303" s="2177">
        <f t="shared" si="13"/>
        <v>4</v>
      </c>
      <c r="K303" s="2178">
        <f t="shared" si="14"/>
        <v>9</v>
      </c>
      <c r="L303" s="2192">
        <f t="shared" si="15"/>
        <v>1</v>
      </c>
      <c r="M303" s="2176">
        <f t="shared" si="16"/>
        <v>4</v>
      </c>
      <c r="N303" s="2177">
        <f t="shared" si="17"/>
        <v>5</v>
      </c>
      <c r="O303" s="2178">
        <f t="shared" si="18"/>
        <v>10</v>
      </c>
    </row>
    <row r="304" spans="2:15" ht="38.25" customHeight="1" x14ac:dyDescent="0.25">
      <c r="B304" s="2368" t="s">
        <v>2196</v>
      </c>
      <c r="C304" s="2189" t="s">
        <v>511</v>
      </c>
      <c r="D304" s="2193">
        <f t="shared" si="11"/>
        <v>0</v>
      </c>
      <c r="E304" s="2194">
        <f t="shared" si="11"/>
        <v>0</v>
      </c>
      <c r="F304" s="2195">
        <f t="shared" si="11"/>
        <v>6</v>
      </c>
      <c r="G304" s="2196">
        <f t="shared" si="12"/>
        <v>6</v>
      </c>
      <c r="H304" s="2197">
        <f t="shared" si="13"/>
        <v>0</v>
      </c>
      <c r="I304" s="2194">
        <f t="shared" si="13"/>
        <v>0</v>
      </c>
      <c r="J304" s="2195">
        <f t="shared" si="13"/>
        <v>0</v>
      </c>
      <c r="K304" s="2196">
        <f t="shared" si="14"/>
        <v>0</v>
      </c>
      <c r="L304" s="2197">
        <f t="shared" si="15"/>
        <v>0</v>
      </c>
      <c r="M304" s="2194">
        <f t="shared" si="16"/>
        <v>0</v>
      </c>
      <c r="N304" s="2195">
        <f t="shared" si="17"/>
        <v>6</v>
      </c>
      <c r="O304" s="2196">
        <f t="shared" si="18"/>
        <v>6</v>
      </c>
    </row>
    <row r="305" spans="2:15" ht="38.25" customHeight="1" x14ac:dyDescent="0.25">
      <c r="B305" s="2368"/>
      <c r="C305" s="2170" t="s">
        <v>515</v>
      </c>
      <c r="D305" s="2171">
        <f t="shared" si="11"/>
        <v>0</v>
      </c>
      <c r="E305" s="2158">
        <f t="shared" si="11"/>
        <v>3</v>
      </c>
      <c r="F305" s="2172">
        <f t="shared" si="11"/>
        <v>10</v>
      </c>
      <c r="G305" s="2173">
        <f t="shared" si="12"/>
        <v>13</v>
      </c>
      <c r="H305" s="2174">
        <f t="shared" si="13"/>
        <v>2</v>
      </c>
      <c r="I305" s="2158">
        <f t="shared" si="13"/>
        <v>8</v>
      </c>
      <c r="J305" s="2172">
        <f t="shared" si="13"/>
        <v>2</v>
      </c>
      <c r="K305" s="2173">
        <f t="shared" si="14"/>
        <v>12</v>
      </c>
      <c r="L305" s="2174">
        <f t="shared" si="15"/>
        <v>2</v>
      </c>
      <c r="M305" s="2158">
        <f t="shared" si="16"/>
        <v>11</v>
      </c>
      <c r="N305" s="2172">
        <f t="shared" si="17"/>
        <v>12</v>
      </c>
      <c r="O305" s="2173">
        <f t="shared" si="18"/>
        <v>25</v>
      </c>
    </row>
    <row r="306" spans="2:15" ht="38.25" customHeight="1" x14ac:dyDescent="0.25">
      <c r="B306" s="2368"/>
      <c r="C306" s="2170" t="s">
        <v>1848</v>
      </c>
      <c r="D306" s="2171">
        <f t="shared" si="11"/>
        <v>0</v>
      </c>
      <c r="E306" s="2158">
        <f t="shared" si="11"/>
        <v>0</v>
      </c>
      <c r="F306" s="2172">
        <f t="shared" si="11"/>
        <v>5</v>
      </c>
      <c r="G306" s="2173">
        <f t="shared" si="12"/>
        <v>5</v>
      </c>
      <c r="H306" s="2174">
        <f t="shared" si="13"/>
        <v>0</v>
      </c>
      <c r="I306" s="2158">
        <f t="shared" si="13"/>
        <v>3</v>
      </c>
      <c r="J306" s="2172">
        <f t="shared" si="13"/>
        <v>1</v>
      </c>
      <c r="K306" s="2173">
        <f t="shared" si="14"/>
        <v>4</v>
      </c>
      <c r="L306" s="2174">
        <f t="shared" si="15"/>
        <v>0</v>
      </c>
      <c r="M306" s="2158">
        <f t="shared" si="16"/>
        <v>3</v>
      </c>
      <c r="N306" s="2172">
        <f t="shared" si="17"/>
        <v>6</v>
      </c>
      <c r="O306" s="2173">
        <f t="shared" si="18"/>
        <v>9</v>
      </c>
    </row>
    <row r="307" spans="2:15" ht="38.25" customHeight="1" thickBot="1" x14ac:dyDescent="0.3">
      <c r="B307" s="2368"/>
      <c r="C307" s="2216" t="s">
        <v>1027</v>
      </c>
      <c r="D307" s="2217">
        <f t="shared" si="11"/>
        <v>0</v>
      </c>
      <c r="E307" s="2185">
        <f t="shared" si="11"/>
        <v>0</v>
      </c>
      <c r="F307" s="2186">
        <f t="shared" si="11"/>
        <v>0</v>
      </c>
      <c r="G307" s="2187">
        <f t="shared" si="12"/>
        <v>0</v>
      </c>
      <c r="H307" s="2184">
        <f t="shared" si="13"/>
        <v>1</v>
      </c>
      <c r="I307" s="2185">
        <f t="shared" si="13"/>
        <v>2</v>
      </c>
      <c r="J307" s="2186">
        <f t="shared" si="13"/>
        <v>1</v>
      </c>
      <c r="K307" s="2187">
        <f t="shared" si="14"/>
        <v>4</v>
      </c>
      <c r="L307" s="2184">
        <f t="shared" si="15"/>
        <v>1</v>
      </c>
      <c r="M307" s="2185">
        <f t="shared" si="16"/>
        <v>2</v>
      </c>
      <c r="N307" s="2186">
        <f t="shared" si="17"/>
        <v>1</v>
      </c>
      <c r="O307" s="2187">
        <f t="shared" si="18"/>
        <v>4</v>
      </c>
    </row>
    <row r="308" spans="2:15" ht="38.25" customHeight="1" thickBot="1" x14ac:dyDescent="0.3">
      <c r="B308" s="2225" t="s">
        <v>1047</v>
      </c>
      <c r="C308" s="2226" t="s">
        <v>1047</v>
      </c>
      <c r="D308" s="2227">
        <f t="shared" si="11"/>
        <v>0</v>
      </c>
      <c r="E308" s="2228">
        <f t="shared" si="11"/>
        <v>0</v>
      </c>
      <c r="F308" s="2229">
        <f t="shared" si="11"/>
        <v>4</v>
      </c>
      <c r="G308" s="2230">
        <f t="shared" si="12"/>
        <v>4</v>
      </c>
      <c r="H308" s="2231">
        <f t="shared" si="13"/>
        <v>0</v>
      </c>
      <c r="I308" s="2228">
        <f t="shared" si="13"/>
        <v>0</v>
      </c>
      <c r="J308" s="2229">
        <f t="shared" si="13"/>
        <v>0</v>
      </c>
      <c r="K308" s="2230">
        <f t="shared" si="14"/>
        <v>0</v>
      </c>
      <c r="L308" s="2231">
        <f t="shared" si="15"/>
        <v>0</v>
      </c>
      <c r="M308" s="2228">
        <f t="shared" si="16"/>
        <v>0</v>
      </c>
      <c r="N308" s="2229">
        <f t="shared" si="17"/>
        <v>4</v>
      </c>
      <c r="O308" s="2230">
        <f t="shared" si="18"/>
        <v>4</v>
      </c>
    </row>
    <row r="309" spans="2:15" ht="38.25" customHeight="1" thickBot="1" x14ac:dyDescent="0.3">
      <c r="B309" s="2218" t="s">
        <v>1028</v>
      </c>
      <c r="C309" s="2219" t="s">
        <v>1028</v>
      </c>
      <c r="D309" s="2220">
        <f t="shared" si="11"/>
        <v>0</v>
      </c>
      <c r="E309" s="2221">
        <f t="shared" si="11"/>
        <v>0</v>
      </c>
      <c r="F309" s="2222">
        <f t="shared" si="11"/>
        <v>0</v>
      </c>
      <c r="G309" s="2223">
        <f t="shared" si="12"/>
        <v>0</v>
      </c>
      <c r="H309" s="2224">
        <f t="shared" si="13"/>
        <v>0</v>
      </c>
      <c r="I309" s="2221">
        <f t="shared" si="13"/>
        <v>0</v>
      </c>
      <c r="J309" s="2222">
        <f t="shared" si="13"/>
        <v>0</v>
      </c>
      <c r="K309" s="2223">
        <f t="shared" si="14"/>
        <v>0</v>
      </c>
      <c r="L309" s="2224">
        <f t="shared" si="15"/>
        <v>0</v>
      </c>
      <c r="M309" s="2221">
        <f t="shared" si="16"/>
        <v>0</v>
      </c>
      <c r="N309" s="2222">
        <f t="shared" si="17"/>
        <v>0</v>
      </c>
      <c r="O309" s="2223">
        <f t="shared" si="18"/>
        <v>0</v>
      </c>
    </row>
    <row r="310" spans="2:15" ht="15.75" thickBot="1" x14ac:dyDescent="0.3">
      <c r="D310" s="2179">
        <f>SUM(D285:D309)</f>
        <v>3</v>
      </c>
      <c r="E310" s="2180">
        <f t="shared" ref="E310:N310" si="19">SUM(E285:E309)</f>
        <v>8</v>
      </c>
      <c r="F310" s="2181">
        <f t="shared" si="19"/>
        <v>150</v>
      </c>
      <c r="G310" s="2183">
        <f t="shared" si="19"/>
        <v>161</v>
      </c>
      <c r="H310" s="2179">
        <f t="shared" si="19"/>
        <v>13</v>
      </c>
      <c r="I310" s="2180">
        <f t="shared" si="19"/>
        <v>63</v>
      </c>
      <c r="J310" s="2181">
        <f t="shared" si="19"/>
        <v>42</v>
      </c>
      <c r="K310" s="2190">
        <f t="shared" si="19"/>
        <v>118</v>
      </c>
      <c r="L310" s="2182">
        <f t="shared" si="19"/>
        <v>16</v>
      </c>
      <c r="M310" s="2180">
        <f t="shared" si="19"/>
        <v>71</v>
      </c>
      <c r="N310" s="2181">
        <f t="shared" si="19"/>
        <v>192</v>
      </c>
      <c r="O310" s="2190">
        <f>SUM(O285:O309)</f>
        <v>279</v>
      </c>
    </row>
  </sheetData>
  <autoFilter ref="A2:AE281" xr:uid="{FA2B37B1-2932-42C4-8DDA-FFD5935A9C63}"/>
  <sortState xmlns:xlrd2="http://schemas.microsoft.com/office/spreadsheetml/2017/richdata2" ref="B164:D281">
    <sortCondition ref="B164:B281"/>
  </sortState>
  <mergeCells count="15">
    <mergeCell ref="D283:G283"/>
    <mergeCell ref="H283:K283"/>
    <mergeCell ref="L283:O283"/>
    <mergeCell ref="C283:C284"/>
    <mergeCell ref="B283:B284"/>
    <mergeCell ref="B285:B290"/>
    <mergeCell ref="B291:B295"/>
    <mergeCell ref="B296:B300"/>
    <mergeCell ref="B302:B303"/>
    <mergeCell ref="B304:B307"/>
    <mergeCell ref="E1:J1"/>
    <mergeCell ref="K1:O1"/>
    <mergeCell ref="P1:T1"/>
    <mergeCell ref="V1:W1"/>
    <mergeCell ref="X1:AA1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"/>
  <sheetViews>
    <sheetView topLeftCell="A3" workbookViewId="0">
      <selection activeCell="N25" sqref="N25"/>
    </sheetView>
  </sheetViews>
  <sheetFormatPr baseColWidth="10" defaultRowHeight="15" x14ac:dyDescent="0.25"/>
  <cols>
    <col min="1" max="1" width="33.42578125" customWidth="1"/>
    <col min="2" max="2" width="5.42578125" customWidth="1"/>
    <col min="4" max="4" width="5.140625" customWidth="1"/>
    <col min="6" max="6" width="5.28515625" customWidth="1"/>
    <col min="9" max="9" width="7.28515625" customWidth="1"/>
    <col min="10" max="10" width="11.85546875" bestFit="1" customWidth="1"/>
    <col min="13" max="13" width="12.28515625" bestFit="1" customWidth="1"/>
  </cols>
  <sheetData>
    <row r="1" spans="1:16" x14ac:dyDescent="0.25">
      <c r="A1" t="s">
        <v>35</v>
      </c>
      <c r="B1" t="s">
        <v>83</v>
      </c>
      <c r="C1" t="s">
        <v>332</v>
      </c>
      <c r="D1" t="s">
        <v>1056</v>
      </c>
      <c r="E1" t="s">
        <v>823</v>
      </c>
    </row>
    <row r="2" spans="1:16" ht="15.75" thickBot="1" x14ac:dyDescent="0.3">
      <c r="A2" s="364">
        <v>45</v>
      </c>
      <c r="B2" s="364">
        <v>83</v>
      </c>
      <c r="C2" s="364">
        <v>18</v>
      </c>
      <c r="D2" s="365">
        <v>8</v>
      </c>
      <c r="E2" s="368">
        <v>147</v>
      </c>
    </row>
    <row r="3" spans="1:16" x14ac:dyDescent="0.25">
      <c r="A3">
        <v>1676</v>
      </c>
      <c r="B3">
        <v>838</v>
      </c>
      <c r="C3">
        <v>419</v>
      </c>
      <c r="D3">
        <v>1412</v>
      </c>
    </row>
    <row r="4" spans="1:16" ht="15.75" thickBot="1" x14ac:dyDescent="0.3"/>
    <row r="5" spans="1:16" ht="15.75" thickBot="1" x14ac:dyDescent="0.3">
      <c r="A5" s="2384" t="s">
        <v>1065</v>
      </c>
      <c r="B5" s="2385"/>
      <c r="C5" s="2385"/>
      <c r="D5" s="2385"/>
      <c r="E5" s="2385"/>
      <c r="F5" s="2385"/>
      <c r="G5" s="2385"/>
      <c r="H5" s="2385"/>
      <c r="I5" s="2385"/>
      <c r="J5" s="2385"/>
      <c r="K5" s="2385"/>
      <c r="L5" s="2385"/>
      <c r="M5" s="2385"/>
      <c r="N5" s="2385"/>
      <c r="O5" s="2386"/>
    </row>
    <row r="6" spans="1:16" x14ac:dyDescent="0.25">
      <c r="A6" s="373" t="s">
        <v>6</v>
      </c>
      <c r="B6" s="380" t="s">
        <v>35</v>
      </c>
      <c r="C6" s="380" t="s">
        <v>1057</v>
      </c>
      <c r="D6" s="380" t="s">
        <v>83</v>
      </c>
      <c r="E6" s="380" t="s">
        <v>1057</v>
      </c>
      <c r="F6" s="380" t="s">
        <v>332</v>
      </c>
      <c r="G6" s="380" t="s">
        <v>1057</v>
      </c>
      <c r="H6" s="381" t="s">
        <v>1064</v>
      </c>
      <c r="I6" s="381" t="s">
        <v>1058</v>
      </c>
      <c r="J6" s="381" t="s">
        <v>1063</v>
      </c>
      <c r="K6" s="381" t="s">
        <v>1059</v>
      </c>
      <c r="L6" s="381" t="s">
        <v>1060</v>
      </c>
      <c r="M6" s="381" t="s">
        <v>1061</v>
      </c>
      <c r="N6" s="381" t="s">
        <v>1062</v>
      </c>
      <c r="O6" s="380" t="s">
        <v>823</v>
      </c>
    </row>
    <row r="7" spans="1:16" x14ac:dyDescent="0.25">
      <c r="A7" s="372" t="s">
        <v>833</v>
      </c>
      <c r="B7" s="372">
        <f>CONTRATOS!L961</f>
        <v>11</v>
      </c>
      <c r="C7" s="374">
        <f>B7*A$3</f>
        <v>18436</v>
      </c>
      <c r="D7" s="372">
        <f>CONTRATOS!M961</f>
        <v>11</v>
      </c>
      <c r="E7" s="374">
        <f>D7*B$3</f>
        <v>9218</v>
      </c>
      <c r="F7" s="372">
        <f>CONTRATOS!N961</f>
        <v>4</v>
      </c>
      <c r="G7" s="374">
        <f>F7*C$3</f>
        <v>1676</v>
      </c>
      <c r="H7" s="374">
        <f>C7+E7+G7</f>
        <v>29330</v>
      </c>
      <c r="I7" s="372">
        <v>4.25</v>
      </c>
      <c r="J7" s="374">
        <f>H7*I7</f>
        <v>124652.5</v>
      </c>
      <c r="K7" s="374">
        <f>J7*0.095</f>
        <v>11841.987499999999</v>
      </c>
      <c r="L7" s="374">
        <f>(400/12)*I7*(F7+D7+B7)</f>
        <v>3683.3333333333339</v>
      </c>
      <c r="M7" s="374">
        <f>H7/12*I7</f>
        <v>10387.708333333332</v>
      </c>
      <c r="N7" s="374">
        <f>J7*0.083333</f>
        <v>10387.6667825</v>
      </c>
      <c r="O7" s="374">
        <f>SUM(J7:N7)</f>
        <v>160953.19594916666</v>
      </c>
    </row>
    <row r="8" spans="1:16" x14ac:dyDescent="0.25">
      <c r="A8" s="372" t="s">
        <v>834</v>
      </c>
      <c r="B8" s="372">
        <f>CONTRATOS!L962-1</f>
        <v>5</v>
      </c>
      <c r="C8" s="374">
        <f t="shared" ref="C8:C13" si="0">B8*A$3</f>
        <v>8380</v>
      </c>
      <c r="D8" s="372">
        <f>CONTRATOS!M962</f>
        <v>13</v>
      </c>
      <c r="E8" s="374">
        <f t="shared" ref="E8:E13" si="1">D8*B$3</f>
        <v>10894</v>
      </c>
      <c r="F8" s="372">
        <f>CONTRATOS!N962</f>
        <v>3</v>
      </c>
      <c r="G8" s="374">
        <f t="shared" ref="G8:G13" si="2">F8*C$3</f>
        <v>1257</v>
      </c>
      <c r="H8" s="374">
        <f t="shared" ref="H8:H14" si="3">C8+E8+G8</f>
        <v>20531</v>
      </c>
      <c r="I8" s="372">
        <v>4.25</v>
      </c>
      <c r="J8" s="374">
        <f t="shared" ref="J8:J14" si="4">H8*I8</f>
        <v>87256.75</v>
      </c>
      <c r="K8" s="374">
        <f t="shared" ref="K8:K14" si="5">J8*0.095</f>
        <v>8289.3912500000006</v>
      </c>
      <c r="L8" s="374">
        <f t="shared" ref="L8:L14" si="6">(400/12)*I8*(F8+D8+B8)</f>
        <v>2975.0000000000005</v>
      </c>
      <c r="M8" s="374">
        <f t="shared" ref="M8:M14" si="7">H8/12*I8</f>
        <v>7271.3958333333339</v>
      </c>
      <c r="N8" s="374">
        <f t="shared" ref="N8:N14" si="8">J8*0.083333</f>
        <v>7271.3667477500003</v>
      </c>
      <c r="O8" s="374">
        <f t="shared" ref="O8:O14" si="9">SUM(J8:N8)</f>
        <v>113063.90383108333</v>
      </c>
    </row>
    <row r="9" spans="1:16" x14ac:dyDescent="0.25">
      <c r="A9" s="372" t="s">
        <v>835</v>
      </c>
      <c r="B9" s="372">
        <f>CONTRATOS!L963</f>
        <v>7</v>
      </c>
      <c r="C9" s="374">
        <f t="shared" si="0"/>
        <v>11732</v>
      </c>
      <c r="D9" s="372">
        <f>CONTRATOS!M963</f>
        <v>5</v>
      </c>
      <c r="E9" s="374">
        <f t="shared" si="1"/>
        <v>4190</v>
      </c>
      <c r="F9" s="372">
        <f>CONTRATOS!N963</f>
        <v>0</v>
      </c>
      <c r="G9" s="374">
        <f t="shared" si="2"/>
        <v>0</v>
      </c>
      <c r="H9" s="374">
        <f t="shared" si="3"/>
        <v>15922</v>
      </c>
      <c r="I9" s="372">
        <v>4.25</v>
      </c>
      <c r="J9" s="374">
        <f t="shared" si="4"/>
        <v>67668.5</v>
      </c>
      <c r="K9" s="374">
        <f t="shared" si="5"/>
        <v>6428.5074999999997</v>
      </c>
      <c r="L9" s="374">
        <f t="shared" si="6"/>
        <v>1700.0000000000002</v>
      </c>
      <c r="M9" s="374">
        <f t="shared" si="7"/>
        <v>5639.0416666666661</v>
      </c>
      <c r="N9" s="374">
        <f t="shared" si="8"/>
        <v>5639.0191105000004</v>
      </c>
      <c r="O9" s="374">
        <f t="shared" si="9"/>
        <v>87075.068277166676</v>
      </c>
    </row>
    <row r="10" spans="1:16" x14ac:dyDescent="0.25">
      <c r="A10" s="372" t="s">
        <v>836</v>
      </c>
      <c r="B10" s="372">
        <f>CONTRATOS!L964</f>
        <v>10</v>
      </c>
      <c r="C10" s="374">
        <f t="shared" si="0"/>
        <v>16760</v>
      </c>
      <c r="D10" s="372">
        <f>CONTRATOS!M964</f>
        <v>18</v>
      </c>
      <c r="E10" s="374">
        <f t="shared" si="1"/>
        <v>15084</v>
      </c>
      <c r="F10" s="372">
        <f>CONTRATOS!N964</f>
        <v>2</v>
      </c>
      <c r="G10" s="374">
        <f t="shared" si="2"/>
        <v>838</v>
      </c>
      <c r="H10" s="374">
        <f t="shared" si="3"/>
        <v>32682</v>
      </c>
      <c r="I10" s="372">
        <v>4.25</v>
      </c>
      <c r="J10" s="374">
        <f t="shared" si="4"/>
        <v>138898.5</v>
      </c>
      <c r="K10" s="374">
        <f t="shared" si="5"/>
        <v>13195.3575</v>
      </c>
      <c r="L10" s="374">
        <f t="shared" si="6"/>
        <v>4250.0000000000009</v>
      </c>
      <c r="M10" s="374">
        <f t="shared" si="7"/>
        <v>11574.875</v>
      </c>
      <c r="N10" s="374">
        <f t="shared" si="8"/>
        <v>11574.8287005</v>
      </c>
      <c r="O10" s="374">
        <f t="shared" si="9"/>
        <v>179493.5612005</v>
      </c>
    </row>
    <row r="11" spans="1:16" x14ac:dyDescent="0.25">
      <c r="A11" s="372" t="s">
        <v>837</v>
      </c>
      <c r="B11" s="372">
        <f>CONTRATOS!L965</f>
        <v>6</v>
      </c>
      <c r="C11" s="374">
        <f t="shared" si="0"/>
        <v>10056</v>
      </c>
      <c r="D11" s="372">
        <f>CONTRATOS!M965</f>
        <v>13</v>
      </c>
      <c r="E11" s="374">
        <f t="shared" si="1"/>
        <v>10894</v>
      </c>
      <c r="F11" s="372">
        <f>CONTRATOS!N965</f>
        <v>2</v>
      </c>
      <c r="G11" s="374">
        <f t="shared" si="2"/>
        <v>838</v>
      </c>
      <c r="H11" s="374">
        <f t="shared" si="3"/>
        <v>21788</v>
      </c>
      <c r="I11" s="372">
        <v>4.25</v>
      </c>
      <c r="J11" s="374">
        <f t="shared" si="4"/>
        <v>92599</v>
      </c>
      <c r="K11" s="374">
        <f t="shared" si="5"/>
        <v>8796.9050000000007</v>
      </c>
      <c r="L11" s="374">
        <f t="shared" si="6"/>
        <v>2975.0000000000005</v>
      </c>
      <c r="M11" s="374">
        <f t="shared" si="7"/>
        <v>7716.5833333333339</v>
      </c>
      <c r="N11" s="374">
        <f t="shared" si="8"/>
        <v>7716.5524670000004</v>
      </c>
      <c r="O11" s="374">
        <f t="shared" si="9"/>
        <v>119804.04080033333</v>
      </c>
    </row>
    <row r="12" spans="1:16" x14ac:dyDescent="0.25">
      <c r="A12" s="372" t="s">
        <v>1055</v>
      </c>
      <c r="B12" s="372">
        <f>CONTRATOS!L966</f>
        <v>1</v>
      </c>
      <c r="C12" s="374">
        <f t="shared" si="0"/>
        <v>1676</v>
      </c>
      <c r="D12" s="372">
        <f>CONTRATOS!M966</f>
        <v>0</v>
      </c>
      <c r="E12" s="374">
        <f t="shared" si="1"/>
        <v>0</v>
      </c>
      <c r="F12" s="372">
        <f>CONTRATOS!N966</f>
        <v>0</v>
      </c>
      <c r="G12" s="374">
        <f t="shared" si="2"/>
        <v>0</v>
      </c>
      <c r="H12" s="374">
        <f t="shared" si="3"/>
        <v>1676</v>
      </c>
      <c r="I12" s="372">
        <v>4.25</v>
      </c>
      <c r="J12" s="374">
        <f t="shared" si="4"/>
        <v>7123</v>
      </c>
      <c r="K12" s="374">
        <f t="shared" si="5"/>
        <v>676.68500000000006</v>
      </c>
      <c r="L12" s="374">
        <f t="shared" si="6"/>
        <v>141.66666666666669</v>
      </c>
      <c r="M12" s="374">
        <f t="shared" si="7"/>
        <v>593.58333333333326</v>
      </c>
      <c r="N12" s="374">
        <f t="shared" si="8"/>
        <v>593.58095900000001</v>
      </c>
      <c r="O12" s="374">
        <f t="shared" si="9"/>
        <v>9128.5159590000021</v>
      </c>
    </row>
    <row r="13" spans="1:16" ht="15.75" thickBot="1" x14ac:dyDescent="0.3">
      <c r="A13" s="372" t="s">
        <v>1046</v>
      </c>
      <c r="B13" s="372">
        <v>0</v>
      </c>
      <c r="C13" s="374">
        <f t="shared" si="0"/>
        <v>0</v>
      </c>
      <c r="D13" s="372">
        <f>CONTRATOS!M967</f>
        <v>3</v>
      </c>
      <c r="E13" s="374">
        <f t="shared" si="1"/>
        <v>2514</v>
      </c>
      <c r="F13" s="372">
        <f>CONTRATOS!N967</f>
        <v>2</v>
      </c>
      <c r="G13" s="374">
        <f t="shared" si="2"/>
        <v>838</v>
      </c>
      <c r="H13" s="374">
        <f t="shared" si="3"/>
        <v>3352</v>
      </c>
      <c r="I13" s="372">
        <v>4.25</v>
      </c>
      <c r="J13" s="374">
        <f t="shared" si="4"/>
        <v>14246</v>
      </c>
      <c r="K13" s="374">
        <f t="shared" si="5"/>
        <v>1353.3700000000001</v>
      </c>
      <c r="L13" s="374">
        <f t="shared" si="6"/>
        <v>708.33333333333348</v>
      </c>
      <c r="M13" s="374">
        <f t="shared" si="7"/>
        <v>1187.1666666666665</v>
      </c>
      <c r="N13" s="374">
        <f t="shared" si="8"/>
        <v>1187.161918</v>
      </c>
      <c r="O13" s="374">
        <f t="shared" si="9"/>
        <v>18682.031918000004</v>
      </c>
    </row>
    <row r="14" spans="1:16" ht="15.75" thickBot="1" x14ac:dyDescent="0.3">
      <c r="A14" s="375" t="s">
        <v>846</v>
      </c>
      <c r="B14" s="375">
        <v>8</v>
      </c>
      <c r="C14" s="376">
        <f>B14*D3</f>
        <v>11296</v>
      </c>
      <c r="D14" s="375"/>
      <c r="E14" s="376"/>
      <c r="F14" s="375"/>
      <c r="G14" s="376"/>
      <c r="H14" s="376">
        <f t="shared" si="3"/>
        <v>11296</v>
      </c>
      <c r="I14" s="372">
        <v>4.25</v>
      </c>
      <c r="J14" s="376">
        <f t="shared" si="4"/>
        <v>48008</v>
      </c>
      <c r="K14" s="376">
        <f t="shared" si="5"/>
        <v>4560.76</v>
      </c>
      <c r="L14" s="374">
        <f t="shared" si="6"/>
        <v>1133.3333333333335</v>
      </c>
      <c r="M14" s="374">
        <f t="shared" si="7"/>
        <v>4000.666666666667</v>
      </c>
      <c r="N14" s="374">
        <f t="shared" si="8"/>
        <v>4000.6506640000002</v>
      </c>
      <c r="O14" s="385">
        <f t="shared" si="9"/>
        <v>61703.410664000003</v>
      </c>
      <c r="P14" s="387" t="s">
        <v>1067</v>
      </c>
    </row>
    <row r="15" spans="1:16" ht="15.75" thickBot="1" x14ac:dyDescent="0.3">
      <c r="A15" s="384" t="s">
        <v>823</v>
      </c>
      <c r="B15" s="383">
        <f>SUM(B7:B14)</f>
        <v>48</v>
      </c>
      <c r="C15" s="383">
        <f t="shared" ref="C15:H15" si="10">SUM(C7:C14)</f>
        <v>78336</v>
      </c>
      <c r="D15" s="383">
        <f t="shared" si="10"/>
        <v>63</v>
      </c>
      <c r="E15" s="383">
        <f t="shared" si="10"/>
        <v>52794</v>
      </c>
      <c r="F15" s="383">
        <f t="shared" si="10"/>
        <v>13</v>
      </c>
      <c r="G15" s="383">
        <f t="shared" si="10"/>
        <v>5447</v>
      </c>
      <c r="H15" s="383">
        <f t="shared" si="10"/>
        <v>136577</v>
      </c>
      <c r="I15" s="382"/>
      <c r="J15" s="377">
        <f t="shared" ref="J15:O15" si="11">SUM(J7:J14)</f>
        <v>580452.25</v>
      </c>
      <c r="K15" s="377">
        <f t="shared" si="11"/>
        <v>55142.963750000003</v>
      </c>
      <c r="L15" s="377">
        <f t="shared" si="11"/>
        <v>17566.666666666668</v>
      </c>
      <c r="M15" s="377">
        <f t="shared" si="11"/>
        <v>48371.020833333328</v>
      </c>
      <c r="N15" s="377">
        <f t="shared" si="11"/>
        <v>48370.827349250001</v>
      </c>
      <c r="O15" s="386">
        <f t="shared" si="11"/>
        <v>749903.72859924997</v>
      </c>
      <c r="P15" s="388">
        <f>O15-O30</f>
        <v>-85111.689287416753</v>
      </c>
    </row>
    <row r="16" spans="1:16" x14ac:dyDescent="0.25">
      <c r="M16" s="379"/>
    </row>
    <row r="21" spans="1:15" ht="15.75" thickBot="1" x14ac:dyDescent="0.3"/>
    <row r="22" spans="1:15" ht="15.75" thickBot="1" x14ac:dyDescent="0.3">
      <c r="A22" s="2384" t="s">
        <v>1066</v>
      </c>
      <c r="B22" s="2385"/>
      <c r="C22" s="2385"/>
      <c r="D22" s="2385"/>
      <c r="E22" s="2385"/>
      <c r="F22" s="2385"/>
      <c r="G22" s="2385"/>
      <c r="H22" s="2385"/>
      <c r="I22" s="2385"/>
      <c r="J22" s="2385"/>
      <c r="K22" s="2385"/>
      <c r="L22" s="2385"/>
      <c r="M22" s="2385"/>
      <c r="N22" s="2385"/>
      <c r="O22" s="2386"/>
    </row>
    <row r="23" spans="1:15" x14ac:dyDescent="0.25">
      <c r="A23" s="373" t="s">
        <v>6</v>
      </c>
      <c r="B23" s="380" t="s">
        <v>35</v>
      </c>
      <c r="C23" s="380" t="s">
        <v>1057</v>
      </c>
      <c r="D23" s="380" t="s">
        <v>83</v>
      </c>
      <c r="E23" s="380" t="s">
        <v>1057</v>
      </c>
      <c r="F23" s="380" t="s">
        <v>332</v>
      </c>
      <c r="G23" s="380" t="s">
        <v>1057</v>
      </c>
      <c r="H23" s="381" t="s">
        <v>1064</v>
      </c>
      <c r="I23" s="381" t="s">
        <v>1058</v>
      </c>
      <c r="J23" s="381" t="s">
        <v>1063</v>
      </c>
      <c r="K23" s="381" t="s">
        <v>1059</v>
      </c>
      <c r="L23" s="381" t="s">
        <v>1060</v>
      </c>
      <c r="M23" s="381" t="s">
        <v>1061</v>
      </c>
      <c r="N23" s="381" t="s">
        <v>1062</v>
      </c>
      <c r="O23" s="380" t="s">
        <v>823</v>
      </c>
    </row>
    <row r="24" spans="1:15" x14ac:dyDescent="0.25">
      <c r="A24" s="372" t="s">
        <v>833</v>
      </c>
      <c r="B24" s="372">
        <v>13</v>
      </c>
      <c r="C24" s="374">
        <f>B24*A$3</f>
        <v>21788</v>
      </c>
      <c r="D24" s="372">
        <v>32</v>
      </c>
      <c r="E24" s="374">
        <f>D24*B$3</f>
        <v>26816</v>
      </c>
      <c r="F24" s="372">
        <v>1</v>
      </c>
      <c r="G24" s="374">
        <f>F24*C$3</f>
        <v>419</v>
      </c>
      <c r="H24" s="374">
        <f t="shared" ref="H24:H29" si="12">C24+E24+G24</f>
        <v>49023</v>
      </c>
      <c r="I24" s="372">
        <v>4.25</v>
      </c>
      <c r="J24" s="374">
        <f t="shared" ref="J24:J29" si="13">H24*I24</f>
        <v>208347.75</v>
      </c>
      <c r="K24" s="374">
        <f t="shared" ref="K24:K29" si="14">J24*0.095</f>
        <v>19793.036250000001</v>
      </c>
      <c r="L24" s="374">
        <f t="shared" ref="L24:L29" si="15">(400/12)*I24*(F24+D24+B24)</f>
        <v>6516.6666666666679</v>
      </c>
      <c r="M24" s="374">
        <f t="shared" ref="M24:M29" si="16">H24/12*I24</f>
        <v>17362.3125</v>
      </c>
      <c r="N24" s="374">
        <f t="shared" ref="N24:N29" si="17">J24*0.083333</f>
        <v>17362.243050749999</v>
      </c>
      <c r="O24" s="374">
        <f t="shared" ref="O24:O29" si="18">SUM(J24:N24)</f>
        <v>269382.00846741669</v>
      </c>
    </row>
    <row r="25" spans="1:15" x14ac:dyDescent="0.25">
      <c r="A25" s="372" t="s">
        <v>834</v>
      </c>
      <c r="B25" s="372">
        <v>7</v>
      </c>
      <c r="C25" s="374">
        <f>B25*A$3</f>
        <v>11732</v>
      </c>
      <c r="D25" s="372">
        <v>8</v>
      </c>
      <c r="E25" s="374">
        <f>D25*B$3</f>
        <v>6704</v>
      </c>
      <c r="F25" s="372">
        <v>3</v>
      </c>
      <c r="G25" s="374">
        <f>F25*C$3</f>
        <v>1257</v>
      </c>
      <c r="H25" s="374">
        <f t="shared" si="12"/>
        <v>19693</v>
      </c>
      <c r="I25" s="372">
        <v>4.25</v>
      </c>
      <c r="J25" s="374">
        <f t="shared" si="13"/>
        <v>83695.25</v>
      </c>
      <c r="K25" s="374">
        <f t="shared" si="14"/>
        <v>7951.0487499999999</v>
      </c>
      <c r="L25" s="374">
        <f t="shared" si="15"/>
        <v>2550.0000000000005</v>
      </c>
      <c r="M25" s="374">
        <f t="shared" si="16"/>
        <v>6974.6041666666661</v>
      </c>
      <c r="N25" s="374">
        <f t="shared" si="17"/>
        <v>6974.5762682500008</v>
      </c>
      <c r="O25" s="374">
        <f t="shared" si="18"/>
        <v>108145.47918491668</v>
      </c>
    </row>
    <row r="26" spans="1:15" x14ac:dyDescent="0.25">
      <c r="A26" s="372" t="s">
        <v>835</v>
      </c>
      <c r="B26" s="372">
        <v>8</v>
      </c>
      <c r="C26" s="374">
        <f>B26*A$3</f>
        <v>13408</v>
      </c>
      <c r="D26" s="372">
        <v>5</v>
      </c>
      <c r="E26" s="374">
        <f>D26*B$3</f>
        <v>4190</v>
      </c>
      <c r="F26" s="372">
        <v>0</v>
      </c>
      <c r="G26" s="374">
        <f>F26*C$3</f>
        <v>0</v>
      </c>
      <c r="H26" s="374">
        <f t="shared" si="12"/>
        <v>17598</v>
      </c>
      <c r="I26" s="372">
        <v>4.25</v>
      </c>
      <c r="J26" s="374">
        <f t="shared" si="13"/>
        <v>74791.5</v>
      </c>
      <c r="K26" s="374">
        <f t="shared" si="14"/>
        <v>7105.1925000000001</v>
      </c>
      <c r="L26" s="374">
        <f t="shared" si="15"/>
        <v>1841.666666666667</v>
      </c>
      <c r="M26" s="374">
        <f t="shared" si="16"/>
        <v>6232.625</v>
      </c>
      <c r="N26" s="374">
        <f t="shared" si="17"/>
        <v>6232.6000695000002</v>
      </c>
      <c r="O26" s="374">
        <f t="shared" si="18"/>
        <v>96203.584236166673</v>
      </c>
    </row>
    <row r="27" spans="1:15" x14ac:dyDescent="0.25">
      <c r="A27" s="372" t="s">
        <v>836</v>
      </c>
      <c r="B27" s="372">
        <v>6</v>
      </c>
      <c r="C27" s="374">
        <f>B27*A$3</f>
        <v>10056</v>
      </c>
      <c r="D27" s="372">
        <v>17</v>
      </c>
      <c r="E27" s="374">
        <f>D27*B$3</f>
        <v>14246</v>
      </c>
      <c r="F27" s="372">
        <v>0</v>
      </c>
      <c r="G27" s="374">
        <f>F27*C$3</f>
        <v>0</v>
      </c>
      <c r="H27" s="374">
        <f t="shared" si="12"/>
        <v>24302</v>
      </c>
      <c r="I27" s="372">
        <v>4.25</v>
      </c>
      <c r="J27" s="374">
        <f t="shared" si="13"/>
        <v>103283.5</v>
      </c>
      <c r="K27" s="374">
        <f t="shared" si="14"/>
        <v>9811.9325000000008</v>
      </c>
      <c r="L27" s="374">
        <f t="shared" si="15"/>
        <v>3258.3333333333339</v>
      </c>
      <c r="M27" s="374">
        <f t="shared" si="16"/>
        <v>8606.9583333333339</v>
      </c>
      <c r="N27" s="374">
        <f t="shared" si="17"/>
        <v>8606.9239054999998</v>
      </c>
      <c r="O27" s="374">
        <f t="shared" si="18"/>
        <v>133567.64807216666</v>
      </c>
    </row>
    <row r="28" spans="1:15" x14ac:dyDescent="0.25">
      <c r="A28" s="372" t="s">
        <v>837</v>
      </c>
      <c r="B28" s="372">
        <v>7</v>
      </c>
      <c r="C28" s="374">
        <f>B28*A$3</f>
        <v>11732</v>
      </c>
      <c r="D28" s="372">
        <v>21</v>
      </c>
      <c r="E28" s="374">
        <f>D28*B$3</f>
        <v>17598</v>
      </c>
      <c r="F28" s="372">
        <v>2</v>
      </c>
      <c r="G28" s="374">
        <f>F28*C$3</f>
        <v>838</v>
      </c>
      <c r="H28" s="374">
        <f t="shared" si="12"/>
        <v>30168</v>
      </c>
      <c r="I28" s="372">
        <v>4.25</v>
      </c>
      <c r="J28" s="374">
        <f t="shared" si="13"/>
        <v>128214</v>
      </c>
      <c r="K28" s="374">
        <f t="shared" si="14"/>
        <v>12180.33</v>
      </c>
      <c r="L28" s="374">
        <f t="shared" si="15"/>
        <v>4250.0000000000009</v>
      </c>
      <c r="M28" s="374">
        <f t="shared" si="16"/>
        <v>10684.5</v>
      </c>
      <c r="N28" s="374">
        <f t="shared" si="17"/>
        <v>10684.457262</v>
      </c>
      <c r="O28" s="374">
        <f t="shared" si="18"/>
        <v>166013.287262</v>
      </c>
    </row>
    <row r="29" spans="1:15" ht="15.75" thickBot="1" x14ac:dyDescent="0.3">
      <c r="A29" s="372" t="s">
        <v>846</v>
      </c>
      <c r="B29" s="372">
        <v>8</v>
      </c>
      <c r="C29" s="374">
        <f>B29*D3</f>
        <v>11296</v>
      </c>
      <c r="D29" s="372"/>
      <c r="E29" s="374"/>
      <c r="F29" s="372"/>
      <c r="G29" s="374"/>
      <c r="H29" s="374">
        <f t="shared" si="12"/>
        <v>11296</v>
      </c>
      <c r="I29" s="372">
        <v>4.25</v>
      </c>
      <c r="J29" s="376">
        <f t="shared" si="13"/>
        <v>48008</v>
      </c>
      <c r="K29" s="376">
        <f t="shared" si="14"/>
        <v>4560.76</v>
      </c>
      <c r="L29" s="374">
        <f t="shared" si="15"/>
        <v>1133.3333333333335</v>
      </c>
      <c r="M29" s="374">
        <f t="shared" si="16"/>
        <v>4000.666666666667</v>
      </c>
      <c r="N29" s="374">
        <f t="shared" si="17"/>
        <v>4000.6506640000002</v>
      </c>
      <c r="O29" s="374">
        <f t="shared" si="18"/>
        <v>61703.410664000003</v>
      </c>
    </row>
    <row r="30" spans="1:15" ht="15.75" thickBot="1" x14ac:dyDescent="0.3">
      <c r="A30" s="384" t="s">
        <v>823</v>
      </c>
      <c r="B30" s="383">
        <f>SUM(B24:B29)</f>
        <v>49</v>
      </c>
      <c r="C30" s="383">
        <f t="shared" ref="C30:H30" si="19">SUM(C24:C29)</f>
        <v>80012</v>
      </c>
      <c r="D30" s="383">
        <f t="shared" si="19"/>
        <v>83</v>
      </c>
      <c r="E30" s="383">
        <f t="shared" si="19"/>
        <v>69554</v>
      </c>
      <c r="F30" s="383">
        <f t="shared" si="19"/>
        <v>6</v>
      </c>
      <c r="G30" s="383">
        <f t="shared" si="19"/>
        <v>2514</v>
      </c>
      <c r="H30" s="383">
        <f t="shared" si="19"/>
        <v>152080</v>
      </c>
      <c r="I30" s="382"/>
      <c r="J30" s="377">
        <f t="shared" ref="J30:O30" si="20">SUM(J24:J29)</f>
        <v>646340</v>
      </c>
      <c r="K30" s="377">
        <f t="shared" si="20"/>
        <v>61402.3</v>
      </c>
      <c r="L30" s="377">
        <f t="shared" si="20"/>
        <v>19550.000000000004</v>
      </c>
      <c r="M30" s="377">
        <f t="shared" si="20"/>
        <v>53861.666666666664</v>
      </c>
      <c r="N30" s="377">
        <f t="shared" si="20"/>
        <v>53861.451220000003</v>
      </c>
      <c r="O30" s="378">
        <f t="shared" si="20"/>
        <v>835015.41788666672</v>
      </c>
    </row>
    <row r="33" spans="1:5" x14ac:dyDescent="0.25">
      <c r="A33" t="s">
        <v>359</v>
      </c>
      <c r="C33" s="421">
        <v>2348</v>
      </c>
    </row>
    <row r="34" spans="1:5" x14ac:dyDescent="0.25">
      <c r="A34" t="s">
        <v>1084</v>
      </c>
      <c r="C34" s="421">
        <v>964</v>
      </c>
    </row>
    <row r="35" spans="1:5" x14ac:dyDescent="0.25">
      <c r="A35" t="s">
        <v>1085</v>
      </c>
      <c r="C35" s="421">
        <v>1035</v>
      </c>
    </row>
    <row r="36" spans="1:5" x14ac:dyDescent="0.25">
      <c r="A36" t="s">
        <v>1086</v>
      </c>
      <c r="C36" s="421">
        <v>2348</v>
      </c>
    </row>
    <row r="37" spans="1:5" x14ac:dyDescent="0.25">
      <c r="A37" t="s">
        <v>823</v>
      </c>
      <c r="C37">
        <f>SUM(C33:C36)</f>
        <v>6695</v>
      </c>
      <c r="D37" s="2387">
        <f>C37*4</f>
        <v>26780</v>
      </c>
      <c r="E37" s="2387"/>
    </row>
  </sheetData>
  <mergeCells count="3">
    <mergeCell ref="A5:O5"/>
    <mergeCell ref="A22:O22"/>
    <mergeCell ref="D37: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TITULARES</vt:lpstr>
      <vt:lpstr>CONTRATOS</vt:lpstr>
      <vt:lpstr>Hoja1</vt:lpstr>
      <vt:lpstr>CONTRATOS ESPECIALES </vt:lpstr>
      <vt:lpstr>Resumen Docentes</vt:lpstr>
      <vt:lpstr>Investigación</vt:lpstr>
      <vt:lpstr>Vinculación</vt:lpstr>
      <vt:lpstr>RESUMEN POR CARRERAS</vt:lpstr>
      <vt:lpstr>DATOS ECONOMICOS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2020-09-29T15:17:12Z</cp:lastPrinted>
  <dcterms:created xsi:type="dcterms:W3CDTF">2019-03-13T19:59:08Z</dcterms:created>
  <dcterms:modified xsi:type="dcterms:W3CDTF">2022-09-15T20:48:27Z</dcterms:modified>
</cp:coreProperties>
</file>